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showInkAnnotation="0" codeName="Questa_cartella_di_lavoro" defaultThemeVersion="124226"/>
  <mc:AlternateContent xmlns:mc="http://schemas.openxmlformats.org/markup-compatibility/2006">
    <mc:Choice Requires="x15">
      <x15ac:absPath xmlns:x15ac="http://schemas.microsoft.com/office/spreadsheetml/2010/11/ac" url="\\adb.intra.admin.ch\userhome$\ASTRA-01\u80793112\config\Desktop\"/>
    </mc:Choice>
  </mc:AlternateContent>
  <workbookProtection workbookAlgorithmName="SHA-512" workbookHashValue="eQQdVjShUpJAlHkVr0MDFzQik8PEOsrTXTib/S8iihPVpcL1jDnWRhEqJlUS+oUFzR2nbELnGOTZD+keuWFx6Q==" workbookSaltValue="FW8wwDiDrBircvHNmt7Zdw==" workbookSpinCount="100000" lockStructure="1"/>
  <bookViews>
    <workbookView xWindow="120" yWindow="135" windowWidth="20370" windowHeight="12075"/>
  </bookViews>
  <sheets>
    <sheet name="Riepilogo progetto" sheetId="1" r:id="rId1"/>
    <sheet name="Commesse base prestazioni edili" sheetId="3" r:id="rId2"/>
    <sheet name="Aggiunte prestazioni edili" sheetId="10" r:id="rId3"/>
    <sheet name="Servizi e forniture" sheetId="7" r:id="rId4"/>
    <sheet name="Valori soglia" sheetId="11" r:id="rId5"/>
    <sheet name="Drop down" sheetId="6" state="hidden" r:id="rId6"/>
  </sheets>
  <externalReferences>
    <externalReference r:id="rId7"/>
  </externalReferences>
  <definedNames>
    <definedName name="_xlnm._FilterDatabase" localSheetId="1" hidden="1">'Commesse base prestazioni edili'!$B$14:$I$167</definedName>
    <definedName name="Art">'Drop down'!$C$8:$C$11</definedName>
    <definedName name="Aufträge">'Drop down'!$A$2:$A$6</definedName>
    <definedName name="Aufträge_Liste">'Drop down'!$C$2:$C$4</definedName>
    <definedName name="Bagatell">'Drop down'!$E$2:$E$4</definedName>
    <definedName name="Bagatellklausel" localSheetId="2">'Aggiunte prestazioni edili'!#REF!</definedName>
    <definedName name="Bagatellklausel" localSheetId="1">'Commesse base prestazioni edili'!#REF!</definedName>
    <definedName name="Bagatellklausel" localSheetId="0">'Riepilogo progetto'!#REF!</definedName>
    <definedName name="Bagatellklausel" localSheetId="3">'Servizi e forniture'!#REF!</definedName>
    <definedName name="DL">#REF!</definedName>
    <definedName name="_xlnm.Print_Area" localSheetId="2">'Aggiunte prestazioni edili'!$B$2:$HM$258</definedName>
    <definedName name="_xlnm.Print_Area" localSheetId="1">'Commesse base prestazioni edili'!$B$2:$T$167</definedName>
    <definedName name="_xlnm.Print_Area" localSheetId="0">'Riepilogo progetto'!$B$1:$T$28</definedName>
    <definedName name="_xlnm.Print_Area" localSheetId="3">'Servizi e forniture'!$B$2:$JS$166</definedName>
    <definedName name="Grundaufträge_Bagatell">'Commesse base prestazioni edili'!$E$4</definedName>
    <definedName name="Nr.">'Commesse base prestazioni edili'!$C$14:$C$167</definedName>
    <definedName name="Projektname">'Riepilogo progetto'!$E$4</definedName>
    <definedName name="Publikation">'Drop down'!$E$8:$E$10</definedName>
    <definedName name="Rechtsmittelbelehrung">'Drop down'!$F$8:$F$10</definedName>
    <definedName name="_xlnm.Criteria" localSheetId="1">'Commesse base prestazioni edili'!$B$15:$P$167</definedName>
    <definedName name="Summe">'Commesse base prestazioni edili'!$D$14:$D$167</definedName>
    <definedName name="Summe_Bagatell">'Commesse base prestazioni edili'!$E$4</definedName>
    <definedName name="Summe_BL">'Commesse base prestazioni edili'!$E$3</definedName>
    <definedName name="Summe_DL" localSheetId="2">'Aggiunte prestazioni edili'!$G$3:$P$3</definedName>
    <definedName name="Summe_DL">'Servizi e forniture'!$G$3:$P$3</definedName>
    <definedName name="Verfahren">'Drop down'!$A$8:$A$10</definedName>
    <definedName name="Verfahren_Nachträge">'Drop down'!$J$7:$J$12</definedName>
    <definedName name="Verfahrensart_Bagatellklausel">'Drop down'!$A$17:$A$21</definedName>
    <definedName name="Verfahrensart_DL">'Drop down'!$C$31:$C$43</definedName>
    <definedName name="Verfahrensart_DL_N">'Drop down'!$C$46:$C$49</definedName>
  </definedNames>
  <calcPr calcId="152511"/>
  <customWorkbookViews>
    <customWorkbookView name="Projektleiter" guid="{14332F09-9A89-43AB-B53E-7CC0E8472ADD}" includeHiddenRowCol="0" maximized="1" xWindow="1" yWindow="1" windowWidth="1676" windowHeight="823" activeSheetId="1"/>
  </customWorkbookViews>
</workbook>
</file>

<file path=xl/calcChain.xml><?xml version="1.0" encoding="utf-8"?>
<calcChain xmlns="http://schemas.openxmlformats.org/spreadsheetml/2006/main">
  <c r="Q2" i="7" l="1"/>
  <c r="HF13" i="10"/>
  <c r="GV13" i="10"/>
  <c r="GL13" i="10"/>
  <c r="GB13" i="10"/>
  <c r="FR13" i="10"/>
  <c r="FH13" i="10"/>
  <c r="EX13" i="10"/>
  <c r="EN13" i="10"/>
  <c r="ED13" i="10"/>
  <c r="DT13" i="10"/>
  <c r="DJ13" i="10"/>
  <c r="CZ13" i="10"/>
  <c r="CP13" i="10"/>
  <c r="CF13" i="10"/>
  <c r="BV13" i="10"/>
  <c r="BL13" i="10"/>
  <c r="BB13" i="10"/>
  <c r="AR13" i="10"/>
  <c r="AH13" i="10"/>
  <c r="X13" i="10"/>
  <c r="D13" i="10"/>
  <c r="N13" i="10"/>
  <c r="J165" i="3" l="1"/>
  <c r="J162" i="3"/>
  <c r="J159" i="3"/>
  <c r="J156" i="3"/>
  <c r="J153" i="3"/>
  <c r="J150" i="3"/>
  <c r="J147" i="3"/>
  <c r="J144" i="3"/>
  <c r="J141" i="3"/>
  <c r="J138" i="3"/>
  <c r="J135" i="3"/>
  <c r="J132" i="3"/>
  <c r="J129" i="3"/>
  <c r="J126" i="3"/>
  <c r="J123" i="3"/>
  <c r="J120" i="3"/>
  <c r="J117" i="3"/>
  <c r="J114" i="3"/>
  <c r="J111" i="3"/>
  <c r="J108" i="3"/>
  <c r="J105" i="3"/>
  <c r="J102" i="3"/>
  <c r="J99" i="3"/>
  <c r="J96" i="3"/>
  <c r="J93" i="3"/>
  <c r="J90" i="3"/>
  <c r="J87" i="3"/>
  <c r="J84" i="3"/>
  <c r="J81" i="3"/>
  <c r="J78" i="3"/>
  <c r="J75" i="3"/>
  <c r="J72" i="3"/>
  <c r="J69" i="3"/>
  <c r="J66" i="3"/>
  <c r="J63" i="3"/>
  <c r="J60" i="3"/>
  <c r="J57" i="3"/>
  <c r="J54" i="3"/>
  <c r="J51" i="3"/>
  <c r="J48" i="3"/>
  <c r="J45" i="3"/>
  <c r="J42" i="3"/>
  <c r="J39" i="3"/>
  <c r="J36" i="3"/>
  <c r="J33" i="3"/>
  <c r="J30" i="3"/>
  <c r="J27" i="3"/>
  <c r="J24" i="3"/>
  <c r="J21" i="3"/>
  <c r="J18" i="3"/>
  <c r="J15" i="3"/>
  <c r="M9" i="3"/>
  <c r="R2" i="3"/>
  <c r="N18" i="1" l="1"/>
  <c r="P6" i="3" l="1"/>
  <c r="H6" i="3"/>
  <c r="Q18" i="1"/>
  <c r="E2" i="7" l="1"/>
  <c r="F166" i="7"/>
  <c r="JL164" i="7"/>
  <c r="E164" i="7"/>
  <c r="I164" i="7" s="1"/>
  <c r="F163" i="7"/>
  <c r="JL162" i="7"/>
  <c r="E161" i="7"/>
  <c r="I161" i="7" s="1"/>
  <c r="JL160" i="7"/>
  <c r="F160" i="7"/>
  <c r="JL158" i="7"/>
  <c r="E158" i="7"/>
  <c r="H158" i="7" s="1"/>
  <c r="F157" i="7"/>
  <c r="JL156" i="7"/>
  <c r="E155" i="7"/>
  <c r="I155" i="7" s="1"/>
  <c r="JL154" i="7"/>
  <c r="F154" i="7"/>
  <c r="JL152" i="7"/>
  <c r="E152" i="7"/>
  <c r="F151" i="7"/>
  <c r="JL150" i="7"/>
  <c r="E149" i="7"/>
  <c r="I149" i="7" s="1"/>
  <c r="JL148" i="7"/>
  <c r="F148" i="7"/>
  <c r="JL146" i="7"/>
  <c r="E146" i="7"/>
  <c r="I146" i="7" s="1"/>
  <c r="F145" i="7"/>
  <c r="JL144" i="7"/>
  <c r="E143" i="7"/>
  <c r="JL142" i="7"/>
  <c r="F142" i="7"/>
  <c r="JL140" i="7"/>
  <c r="E140" i="7"/>
  <c r="I140" i="7" s="1"/>
  <c r="F139" i="7"/>
  <c r="JL138" i="7"/>
  <c r="E137" i="7"/>
  <c r="H137" i="7" s="1"/>
  <c r="JL136" i="7"/>
  <c r="F136" i="7"/>
  <c r="JL134" i="7"/>
  <c r="E134" i="7"/>
  <c r="I134" i="7" s="1"/>
  <c r="F133" i="7"/>
  <c r="JL132" i="7"/>
  <c r="E131" i="7"/>
  <c r="H131" i="7" s="1"/>
  <c r="JL130" i="7"/>
  <c r="F130" i="7"/>
  <c r="JL128" i="7"/>
  <c r="E128" i="7"/>
  <c r="H128" i="7" s="1"/>
  <c r="F127" i="7"/>
  <c r="JL126" i="7"/>
  <c r="E125" i="7"/>
  <c r="H125" i="7" s="1"/>
  <c r="JL124" i="7"/>
  <c r="F124" i="7"/>
  <c r="JL122" i="7"/>
  <c r="E122" i="7"/>
  <c r="F121" i="7"/>
  <c r="JL120" i="7"/>
  <c r="E119" i="7"/>
  <c r="JL118" i="7"/>
  <c r="F118" i="7"/>
  <c r="JL116" i="7"/>
  <c r="E116" i="7"/>
  <c r="I116" i="7" s="1"/>
  <c r="F115" i="7"/>
  <c r="JL114" i="7"/>
  <c r="E113" i="7"/>
  <c r="I113" i="7" s="1"/>
  <c r="JL112" i="7"/>
  <c r="F112" i="7"/>
  <c r="JL110" i="7"/>
  <c r="E110" i="7"/>
  <c r="I110" i="7" s="1"/>
  <c r="F109" i="7"/>
  <c r="JL108" i="7"/>
  <c r="E107" i="7"/>
  <c r="H107" i="7" s="1"/>
  <c r="JL106" i="7"/>
  <c r="F106" i="7"/>
  <c r="JL104" i="7"/>
  <c r="E104" i="7"/>
  <c r="I104" i="7" s="1"/>
  <c r="JO103" i="7"/>
  <c r="JO101" i="7" s="1"/>
  <c r="JE103" i="7"/>
  <c r="JE101" i="7" s="1"/>
  <c r="IU103" i="7"/>
  <c r="IU101" i="7" s="1"/>
  <c r="IK103" i="7"/>
  <c r="IK101" i="7" s="1"/>
  <c r="IA103" i="7"/>
  <c r="IA101" i="7" s="1"/>
  <c r="HQ103" i="7"/>
  <c r="HQ101" i="7" s="1"/>
  <c r="HG103" i="7"/>
  <c r="HG101" i="7" s="1"/>
  <c r="GW103" i="7"/>
  <c r="GW101" i="7" s="1"/>
  <c r="GM103" i="7"/>
  <c r="GM101" i="7" s="1"/>
  <c r="GC103" i="7"/>
  <c r="GC101" i="7" s="1"/>
  <c r="FS103" i="7"/>
  <c r="FS101" i="7" s="1"/>
  <c r="FI103" i="7"/>
  <c r="FI101" i="7" s="1"/>
  <c r="EY103" i="7"/>
  <c r="EY101" i="7" s="1"/>
  <c r="EO103" i="7"/>
  <c r="EO101" i="7" s="1"/>
  <c r="EE103" i="7"/>
  <c r="EE101" i="7" s="1"/>
  <c r="DU103" i="7"/>
  <c r="DU101" i="7" s="1"/>
  <c r="DK103" i="7"/>
  <c r="DK101" i="7" s="1"/>
  <c r="DA103" i="7"/>
  <c r="DA101" i="7" s="1"/>
  <c r="CQ103" i="7"/>
  <c r="CQ101" i="7" s="1"/>
  <c r="CG103" i="7"/>
  <c r="CG101" i="7" s="1"/>
  <c r="BW103" i="7"/>
  <c r="BW101" i="7" s="1"/>
  <c r="BM103" i="7"/>
  <c r="BM101" i="7" s="1"/>
  <c r="BC103" i="7"/>
  <c r="BC101" i="7" s="1"/>
  <c r="AS103" i="7"/>
  <c r="AS101" i="7" s="1"/>
  <c r="AI103" i="7"/>
  <c r="AI101" i="7" s="1"/>
  <c r="Y103" i="7"/>
  <c r="Y101" i="7" s="1"/>
  <c r="O103" i="7"/>
  <c r="O101" i="7" s="1"/>
  <c r="F103" i="7"/>
  <c r="JO102" i="7"/>
  <c r="JE102" i="7"/>
  <c r="IU102" i="7"/>
  <c r="IK102" i="7"/>
  <c r="IA102" i="7"/>
  <c r="HQ102" i="7"/>
  <c r="HG102" i="7"/>
  <c r="GW102" i="7"/>
  <c r="GM102" i="7"/>
  <c r="GC102" i="7"/>
  <c r="FS102" i="7"/>
  <c r="FI102" i="7"/>
  <c r="EY102" i="7"/>
  <c r="EO102" i="7"/>
  <c r="EE102" i="7"/>
  <c r="DU102" i="7"/>
  <c r="DK102" i="7"/>
  <c r="DA102" i="7"/>
  <c r="CQ102" i="7"/>
  <c r="CG102" i="7"/>
  <c r="BW102" i="7"/>
  <c r="BM102" i="7"/>
  <c r="BC102" i="7"/>
  <c r="AS102" i="7"/>
  <c r="AI102" i="7"/>
  <c r="Y102" i="7"/>
  <c r="O102" i="7"/>
  <c r="JN101" i="7"/>
  <c r="JD101" i="7"/>
  <c r="IT101" i="7"/>
  <c r="IJ101" i="7"/>
  <c r="HZ101" i="7"/>
  <c r="ID101" i="7" s="1"/>
  <c r="HP101" i="7"/>
  <c r="HF101" i="7"/>
  <c r="GV101" i="7"/>
  <c r="GZ101" i="7" s="1"/>
  <c r="GL101" i="7"/>
  <c r="GB101" i="7"/>
  <c r="GF101" i="7" s="1"/>
  <c r="FR101" i="7"/>
  <c r="FV101" i="7" s="1"/>
  <c r="FH101" i="7"/>
  <c r="EX101" i="7"/>
  <c r="EN101" i="7"/>
  <c r="ED101" i="7"/>
  <c r="DT101" i="7"/>
  <c r="DX101" i="7" s="1"/>
  <c r="DJ101" i="7"/>
  <c r="CZ101" i="7"/>
  <c r="DD101" i="7" s="1"/>
  <c r="CP101" i="7"/>
  <c r="CF101" i="7"/>
  <c r="BV101" i="7"/>
  <c r="BL101" i="7"/>
  <c r="BB101" i="7"/>
  <c r="AR101" i="7"/>
  <c r="AV101" i="7" s="1"/>
  <c r="AH101" i="7"/>
  <c r="AK101" i="7" s="1"/>
  <c r="X101" i="7"/>
  <c r="AB101" i="7" s="1"/>
  <c r="N101" i="7"/>
  <c r="E101" i="7"/>
  <c r="JO100" i="7"/>
  <c r="JO98" i="7" s="1"/>
  <c r="JE100" i="7"/>
  <c r="JE98" i="7" s="1"/>
  <c r="IU100" i="7"/>
  <c r="IU98" i="7" s="1"/>
  <c r="IK100" i="7"/>
  <c r="IK98" i="7" s="1"/>
  <c r="IA100" i="7"/>
  <c r="HQ100" i="7"/>
  <c r="HQ98" i="7" s="1"/>
  <c r="HG100" i="7"/>
  <c r="HG98" i="7" s="1"/>
  <c r="GW100" i="7"/>
  <c r="GW98" i="7" s="1"/>
  <c r="GM100" i="7"/>
  <c r="GM98" i="7" s="1"/>
  <c r="GC100" i="7"/>
  <c r="GC98" i="7" s="1"/>
  <c r="FS100" i="7"/>
  <c r="FS98" i="7" s="1"/>
  <c r="FI100" i="7"/>
  <c r="FI98" i="7" s="1"/>
  <c r="EY100" i="7"/>
  <c r="EY98" i="7" s="1"/>
  <c r="EO100" i="7"/>
  <c r="EO98" i="7" s="1"/>
  <c r="EE100" i="7"/>
  <c r="EE98" i="7" s="1"/>
  <c r="DU100" i="7"/>
  <c r="DU98" i="7" s="1"/>
  <c r="DK100" i="7"/>
  <c r="DK98" i="7" s="1"/>
  <c r="DA100" i="7"/>
  <c r="DA98" i="7" s="1"/>
  <c r="CQ100" i="7"/>
  <c r="CQ98" i="7" s="1"/>
  <c r="CG100" i="7"/>
  <c r="CG98" i="7" s="1"/>
  <c r="BW100" i="7"/>
  <c r="BW98" i="7" s="1"/>
  <c r="BM100" i="7"/>
  <c r="BM98" i="7" s="1"/>
  <c r="BC100" i="7"/>
  <c r="BC98" i="7" s="1"/>
  <c r="AS100" i="7"/>
  <c r="AS98" i="7" s="1"/>
  <c r="AI100" i="7"/>
  <c r="Y100" i="7"/>
  <c r="Y98" i="7" s="1"/>
  <c r="O100" i="7"/>
  <c r="O98" i="7" s="1"/>
  <c r="F100" i="7"/>
  <c r="JO99" i="7"/>
  <c r="JE99" i="7"/>
  <c r="IU99" i="7"/>
  <c r="IK99" i="7"/>
  <c r="IA99" i="7"/>
  <c r="HQ99" i="7"/>
  <c r="HG99" i="7"/>
  <c r="GW99" i="7"/>
  <c r="GM99" i="7"/>
  <c r="GC99" i="7"/>
  <c r="FS99" i="7"/>
  <c r="FI99" i="7"/>
  <c r="EY99" i="7"/>
  <c r="EO99" i="7"/>
  <c r="EE99" i="7"/>
  <c r="DU99" i="7"/>
  <c r="DK99" i="7"/>
  <c r="DA99" i="7"/>
  <c r="CQ99" i="7"/>
  <c r="CG99" i="7"/>
  <c r="BW99" i="7"/>
  <c r="BM99" i="7"/>
  <c r="BC99" i="7"/>
  <c r="AS99" i="7"/>
  <c r="AI99" i="7"/>
  <c r="Y99" i="7"/>
  <c r="O99" i="7"/>
  <c r="JN98" i="7"/>
  <c r="JD98" i="7"/>
  <c r="JH98" i="7" s="1"/>
  <c r="IT98" i="7"/>
  <c r="IJ98" i="7"/>
  <c r="IN98" i="7" s="1"/>
  <c r="IA98" i="7"/>
  <c r="HZ98" i="7"/>
  <c r="HP98" i="7"/>
  <c r="HT98" i="7" s="1"/>
  <c r="HF98" i="7"/>
  <c r="HI98" i="7" s="1"/>
  <c r="GV98" i="7"/>
  <c r="GL98" i="7"/>
  <c r="GO98" i="7" s="1"/>
  <c r="GB98" i="7"/>
  <c r="GF98" i="7" s="1"/>
  <c r="FR98" i="7"/>
  <c r="FU98" i="7" s="1"/>
  <c r="FH98" i="7"/>
  <c r="EX98" i="7"/>
  <c r="FB98" i="7" s="1"/>
  <c r="EN98" i="7"/>
  <c r="ED98" i="7"/>
  <c r="EG98" i="7" s="1"/>
  <c r="DT98" i="7"/>
  <c r="DX98" i="7" s="1"/>
  <c r="DJ98" i="7"/>
  <c r="CZ98" i="7"/>
  <c r="CP98" i="7"/>
  <c r="CF98" i="7"/>
  <c r="CJ98" i="7" s="1"/>
  <c r="BV98" i="7"/>
  <c r="BZ98" i="7" s="1"/>
  <c r="BL98" i="7"/>
  <c r="BP98" i="7" s="1"/>
  <c r="BB98" i="7"/>
  <c r="AR98" i="7"/>
  <c r="AV98" i="7" s="1"/>
  <c r="AI98" i="7"/>
  <c r="AH98" i="7"/>
  <c r="X98" i="7"/>
  <c r="N98" i="7"/>
  <c r="Q98" i="7" s="1"/>
  <c r="E98" i="7"/>
  <c r="JO97" i="7"/>
  <c r="JO95" i="7" s="1"/>
  <c r="JE97" i="7"/>
  <c r="JE95" i="7" s="1"/>
  <c r="IU97" i="7"/>
  <c r="IU95" i="7" s="1"/>
  <c r="IK97" i="7"/>
  <c r="IA97" i="7"/>
  <c r="IA95" i="7" s="1"/>
  <c r="HQ97" i="7"/>
  <c r="HG97" i="7"/>
  <c r="HG95" i="7" s="1"/>
  <c r="GW97" i="7"/>
  <c r="GW95" i="7" s="1"/>
  <c r="GM97" i="7"/>
  <c r="GM95" i="7" s="1"/>
  <c r="GC97" i="7"/>
  <c r="GC95" i="7" s="1"/>
  <c r="FS97" i="7"/>
  <c r="FS95" i="7" s="1"/>
  <c r="FI97" i="7"/>
  <c r="EY97" i="7"/>
  <c r="EY95" i="7" s="1"/>
  <c r="EO97" i="7"/>
  <c r="EO95" i="7" s="1"/>
  <c r="EE97" i="7"/>
  <c r="EE95" i="7" s="1"/>
  <c r="DU97" i="7"/>
  <c r="DK97" i="7"/>
  <c r="DK95" i="7" s="1"/>
  <c r="DA97" i="7"/>
  <c r="DA95" i="7" s="1"/>
  <c r="CQ97" i="7"/>
  <c r="CQ95" i="7" s="1"/>
  <c r="CG97" i="7"/>
  <c r="BW97" i="7"/>
  <c r="BW95" i="7" s="1"/>
  <c r="BM97" i="7"/>
  <c r="BC97" i="7"/>
  <c r="BC95" i="7" s="1"/>
  <c r="AS97" i="7"/>
  <c r="AI97" i="7"/>
  <c r="AI95" i="7" s="1"/>
  <c r="Y97" i="7"/>
  <c r="Y95" i="7" s="1"/>
  <c r="O97" i="7"/>
  <c r="O95" i="7" s="1"/>
  <c r="F97" i="7"/>
  <c r="JO96" i="7"/>
  <c r="JE96" i="7"/>
  <c r="IU96" i="7"/>
  <c r="IK96" i="7"/>
  <c r="IA96" i="7"/>
  <c r="HQ96" i="7"/>
  <c r="HG96" i="7"/>
  <c r="GW96" i="7"/>
  <c r="GM96" i="7"/>
  <c r="GC96" i="7"/>
  <c r="FS96" i="7"/>
  <c r="FI96" i="7"/>
  <c r="EY96" i="7"/>
  <c r="EO96" i="7"/>
  <c r="EE96" i="7"/>
  <c r="DU96" i="7"/>
  <c r="DK96" i="7"/>
  <c r="DA96" i="7"/>
  <c r="CQ96" i="7"/>
  <c r="CG96" i="7"/>
  <c r="BW96" i="7"/>
  <c r="BM96" i="7"/>
  <c r="BC96" i="7"/>
  <c r="AS96" i="7"/>
  <c r="AI96" i="7"/>
  <c r="Y96" i="7"/>
  <c r="O96" i="7"/>
  <c r="JN95" i="7"/>
  <c r="JD95" i="7"/>
  <c r="JH95" i="7" s="1"/>
  <c r="IT95" i="7"/>
  <c r="IK95" i="7"/>
  <c r="IJ95" i="7"/>
  <c r="HZ95" i="7"/>
  <c r="HQ95" i="7"/>
  <c r="HP95" i="7"/>
  <c r="HT95" i="7" s="1"/>
  <c r="HF95" i="7"/>
  <c r="GV95" i="7"/>
  <c r="GZ95" i="7" s="1"/>
  <c r="GL95" i="7"/>
  <c r="GB95" i="7"/>
  <c r="GF95" i="7" s="1"/>
  <c r="FR95" i="7"/>
  <c r="FI95" i="7"/>
  <c r="FH95" i="7"/>
  <c r="EX95" i="7"/>
  <c r="EN95" i="7"/>
  <c r="ED95" i="7"/>
  <c r="DU95" i="7"/>
  <c r="DT95" i="7"/>
  <c r="DX95" i="7" s="1"/>
  <c r="DJ95" i="7"/>
  <c r="CZ95" i="7"/>
  <c r="DD95" i="7" s="1"/>
  <c r="CP95" i="7"/>
  <c r="CG95" i="7"/>
  <c r="CF95" i="7"/>
  <c r="BV95" i="7"/>
  <c r="BM95" i="7"/>
  <c r="BL95" i="7"/>
  <c r="BB95" i="7"/>
  <c r="AS95" i="7"/>
  <c r="AR95" i="7"/>
  <c r="AH95" i="7"/>
  <c r="X95" i="7"/>
  <c r="AB95" i="7" s="1"/>
  <c r="N95" i="7"/>
  <c r="E95" i="7"/>
  <c r="JO94" i="7"/>
  <c r="JO92" i="7" s="1"/>
  <c r="JE94" i="7"/>
  <c r="IU94" i="7"/>
  <c r="IU92" i="7" s="1"/>
  <c r="IK94" i="7"/>
  <c r="IK92" i="7" s="1"/>
  <c r="IA94" i="7"/>
  <c r="HQ94" i="7"/>
  <c r="HG94" i="7"/>
  <c r="HG92" i="7" s="1"/>
  <c r="GW94" i="7"/>
  <c r="GW92" i="7" s="1"/>
  <c r="GM94" i="7"/>
  <c r="GM92" i="7" s="1"/>
  <c r="GC94" i="7"/>
  <c r="FS94" i="7"/>
  <c r="FI94" i="7"/>
  <c r="FI92" i="7" s="1"/>
  <c r="EY94" i="7"/>
  <c r="EY92" i="7" s="1"/>
  <c r="EO94" i="7"/>
  <c r="EE94" i="7"/>
  <c r="EE92" i="7" s="1"/>
  <c r="DU94" i="7"/>
  <c r="DU92" i="7" s="1"/>
  <c r="DK94" i="7"/>
  <c r="DK92" i="7" s="1"/>
  <c r="DA94" i="7"/>
  <c r="CQ94" i="7"/>
  <c r="CQ92" i="7" s="1"/>
  <c r="CG94" i="7"/>
  <c r="CG92" i="7" s="1"/>
  <c r="BW94" i="7"/>
  <c r="BW92" i="7" s="1"/>
  <c r="BM94" i="7"/>
  <c r="BC94" i="7"/>
  <c r="BC92" i="7" s="1"/>
  <c r="AS94" i="7"/>
  <c r="AS92" i="7" s="1"/>
  <c r="AI94" i="7"/>
  <c r="AI92" i="7" s="1"/>
  <c r="Y94" i="7"/>
  <c r="O94" i="7"/>
  <c r="O92" i="7" s="1"/>
  <c r="F94" i="7"/>
  <c r="JO93" i="7"/>
  <c r="JE93" i="7"/>
  <c r="IU93" i="7"/>
  <c r="IK93" i="7"/>
  <c r="IA93" i="7"/>
  <c r="HQ93" i="7"/>
  <c r="HG93" i="7"/>
  <c r="GW93" i="7"/>
  <c r="GM93" i="7"/>
  <c r="GC93" i="7"/>
  <c r="FS93" i="7"/>
  <c r="FI93" i="7"/>
  <c r="EY93" i="7"/>
  <c r="EO93" i="7"/>
  <c r="EE93" i="7"/>
  <c r="DU93" i="7"/>
  <c r="DK93" i="7"/>
  <c r="DA93" i="7"/>
  <c r="CQ93" i="7"/>
  <c r="CG93" i="7"/>
  <c r="BW93" i="7"/>
  <c r="BM93" i="7"/>
  <c r="BC93" i="7"/>
  <c r="AS93" i="7"/>
  <c r="AI93" i="7"/>
  <c r="Y93" i="7"/>
  <c r="O93" i="7"/>
  <c r="JN92" i="7"/>
  <c r="JE92" i="7"/>
  <c r="JD92" i="7"/>
  <c r="JH92" i="7" s="1"/>
  <c r="IT92" i="7"/>
  <c r="IJ92" i="7"/>
  <c r="IA92" i="7"/>
  <c r="HZ92" i="7"/>
  <c r="HQ92" i="7"/>
  <c r="HP92" i="7"/>
  <c r="HF92" i="7"/>
  <c r="GV92" i="7"/>
  <c r="GL92" i="7"/>
  <c r="GC92" i="7"/>
  <c r="GB92" i="7"/>
  <c r="FS92" i="7"/>
  <c r="FR92" i="7"/>
  <c r="FH92" i="7"/>
  <c r="EX92" i="7"/>
  <c r="FB92" i="7" s="1"/>
  <c r="EO92" i="7"/>
  <c r="EN92" i="7"/>
  <c r="ED92" i="7"/>
  <c r="DT92" i="7"/>
  <c r="DJ92" i="7"/>
  <c r="DA92" i="7"/>
  <c r="CZ92" i="7"/>
  <c r="DD92" i="7" s="1"/>
  <c r="CP92" i="7"/>
  <c r="CT92" i="7" s="1"/>
  <c r="CF92" i="7"/>
  <c r="CJ92" i="7" s="1"/>
  <c r="BV92" i="7"/>
  <c r="BM92" i="7"/>
  <c r="BL92" i="7"/>
  <c r="BP92" i="7" s="1"/>
  <c r="BB92" i="7"/>
  <c r="AR92" i="7"/>
  <c r="AV92" i="7" s="1"/>
  <c r="AH92" i="7"/>
  <c r="Y92" i="7"/>
  <c r="X92" i="7"/>
  <c r="AB92" i="7" s="1"/>
  <c r="N92" i="7"/>
  <c r="Q92" i="7" s="1"/>
  <c r="E92" i="7"/>
  <c r="JO91" i="7"/>
  <c r="JO89" i="7" s="1"/>
  <c r="JE91" i="7"/>
  <c r="JE89" i="7" s="1"/>
  <c r="IU91" i="7"/>
  <c r="IU89" i="7" s="1"/>
  <c r="IK91" i="7"/>
  <c r="IK89" i="7" s="1"/>
  <c r="IA91" i="7"/>
  <c r="IA89" i="7" s="1"/>
  <c r="HQ91" i="7"/>
  <c r="HQ89" i="7" s="1"/>
  <c r="HG91" i="7"/>
  <c r="HG89" i="7" s="1"/>
  <c r="GW91" i="7"/>
  <c r="GW89" i="7" s="1"/>
  <c r="GM91" i="7"/>
  <c r="GM89" i="7" s="1"/>
  <c r="GC91" i="7"/>
  <c r="GC89" i="7" s="1"/>
  <c r="FS91" i="7"/>
  <c r="FS89" i="7" s="1"/>
  <c r="FI91" i="7"/>
  <c r="FI89" i="7" s="1"/>
  <c r="EY91" i="7"/>
  <c r="EY89" i="7" s="1"/>
  <c r="EO91" i="7"/>
  <c r="EO89" i="7" s="1"/>
  <c r="EE91" i="7"/>
  <c r="EE89" i="7" s="1"/>
  <c r="DU91" i="7"/>
  <c r="DU89" i="7" s="1"/>
  <c r="DK91" i="7"/>
  <c r="DK89" i="7" s="1"/>
  <c r="DA91" i="7"/>
  <c r="DA89" i="7" s="1"/>
  <c r="CQ91" i="7"/>
  <c r="CQ89" i="7" s="1"/>
  <c r="CG91" i="7"/>
  <c r="CG89" i="7" s="1"/>
  <c r="BW91" i="7"/>
  <c r="BW89" i="7" s="1"/>
  <c r="BM91" i="7"/>
  <c r="BM89" i="7" s="1"/>
  <c r="BC91" i="7"/>
  <c r="BC89" i="7" s="1"/>
  <c r="AS91" i="7"/>
  <c r="AS89" i="7" s="1"/>
  <c r="AI91" i="7"/>
  <c r="AI89" i="7" s="1"/>
  <c r="Y91" i="7"/>
  <c r="Y89" i="7" s="1"/>
  <c r="O91" i="7"/>
  <c r="O89" i="7" s="1"/>
  <c r="F91" i="7"/>
  <c r="JO90" i="7"/>
  <c r="JE90" i="7"/>
  <c r="IU90" i="7"/>
  <c r="IK90" i="7"/>
  <c r="IA90" i="7"/>
  <c r="HQ90" i="7"/>
  <c r="HG90" i="7"/>
  <c r="GW90" i="7"/>
  <c r="GM90" i="7"/>
  <c r="GC90" i="7"/>
  <c r="FS90" i="7"/>
  <c r="FI90" i="7"/>
  <c r="EY90" i="7"/>
  <c r="EO90" i="7"/>
  <c r="EE90" i="7"/>
  <c r="DU90" i="7"/>
  <c r="DK90" i="7"/>
  <c r="DA90" i="7"/>
  <c r="CQ90" i="7"/>
  <c r="CG90" i="7"/>
  <c r="BW90" i="7"/>
  <c r="BM90" i="7"/>
  <c r="BC90" i="7"/>
  <c r="AS90" i="7"/>
  <c r="AI90" i="7"/>
  <c r="Y90" i="7"/>
  <c r="O90" i="7"/>
  <c r="JN89" i="7"/>
  <c r="JD89" i="7"/>
  <c r="JH89" i="7" s="1"/>
  <c r="IT89" i="7"/>
  <c r="IX89" i="7" s="1"/>
  <c r="IJ89" i="7"/>
  <c r="HZ89" i="7"/>
  <c r="HP89" i="7"/>
  <c r="HT89" i="7" s="1"/>
  <c r="HF89" i="7"/>
  <c r="GV89" i="7"/>
  <c r="GZ89" i="7" s="1"/>
  <c r="GL89" i="7"/>
  <c r="GP89" i="7" s="1"/>
  <c r="GB89" i="7"/>
  <c r="GF89" i="7" s="1"/>
  <c r="FR89" i="7"/>
  <c r="FU89" i="7" s="1"/>
  <c r="FH89" i="7"/>
  <c r="FL89" i="7" s="1"/>
  <c r="EX89" i="7"/>
  <c r="EN89" i="7"/>
  <c r="ED89" i="7"/>
  <c r="DT89" i="7"/>
  <c r="DJ89" i="7"/>
  <c r="CZ89" i="7"/>
  <c r="DD89" i="7" s="1"/>
  <c r="CP89" i="7"/>
  <c r="CF89" i="7"/>
  <c r="CI89" i="7" s="1"/>
  <c r="BV89" i="7"/>
  <c r="BZ89" i="7" s="1"/>
  <c r="BL89" i="7"/>
  <c r="BB89" i="7"/>
  <c r="BF89" i="7" s="1"/>
  <c r="AR89" i="7"/>
  <c r="AV89" i="7" s="1"/>
  <c r="AH89" i="7"/>
  <c r="X89" i="7"/>
  <c r="AB89" i="7" s="1"/>
  <c r="N89" i="7"/>
  <c r="R89" i="7" s="1"/>
  <c r="E89" i="7"/>
  <c r="JO88" i="7"/>
  <c r="JO86" i="7" s="1"/>
  <c r="JE88" i="7"/>
  <c r="JE86" i="7" s="1"/>
  <c r="IU88" i="7"/>
  <c r="IU86" i="7" s="1"/>
  <c r="IK88" i="7"/>
  <c r="IK86" i="7" s="1"/>
  <c r="IA88" i="7"/>
  <c r="HQ88" i="7"/>
  <c r="HG88" i="7"/>
  <c r="HG86" i="7" s="1"/>
  <c r="GW88" i="7"/>
  <c r="GW86" i="7" s="1"/>
  <c r="GM88" i="7"/>
  <c r="GC88" i="7"/>
  <c r="GC86" i="7" s="1"/>
  <c r="FS88" i="7"/>
  <c r="FS86" i="7" s="1"/>
  <c r="FI88" i="7"/>
  <c r="FI86" i="7" s="1"/>
  <c r="EY88" i="7"/>
  <c r="EO88" i="7"/>
  <c r="EO86" i="7" s="1"/>
  <c r="EE88" i="7"/>
  <c r="EE86" i="7" s="1"/>
  <c r="DU88" i="7"/>
  <c r="DU86" i="7" s="1"/>
  <c r="DK88" i="7"/>
  <c r="DK86" i="7" s="1"/>
  <c r="DA88" i="7"/>
  <c r="DA86" i="7" s="1"/>
  <c r="CQ88" i="7"/>
  <c r="CQ86" i="7" s="1"/>
  <c r="CG88" i="7"/>
  <c r="CG86" i="7" s="1"/>
  <c r="BW88" i="7"/>
  <c r="BM88" i="7"/>
  <c r="BC88" i="7"/>
  <c r="BC86" i="7" s="1"/>
  <c r="AS88" i="7"/>
  <c r="AS86" i="7" s="1"/>
  <c r="AI88" i="7"/>
  <c r="Y88" i="7"/>
  <c r="Y86" i="7" s="1"/>
  <c r="O88" i="7"/>
  <c r="O86" i="7" s="1"/>
  <c r="F88" i="7"/>
  <c r="JO87" i="7"/>
  <c r="JE87" i="7"/>
  <c r="IU87" i="7"/>
  <c r="IK87" i="7"/>
  <c r="IA87" i="7"/>
  <c r="HQ87" i="7"/>
  <c r="HG87" i="7"/>
  <c r="GW87" i="7"/>
  <c r="GM87" i="7"/>
  <c r="GC87" i="7"/>
  <c r="FS87" i="7"/>
  <c r="FI87" i="7"/>
  <c r="EY87" i="7"/>
  <c r="EO87" i="7"/>
  <c r="EE87" i="7"/>
  <c r="DU87" i="7"/>
  <c r="DK87" i="7"/>
  <c r="DA87" i="7"/>
  <c r="CQ87" i="7"/>
  <c r="CG87" i="7"/>
  <c r="BW87" i="7"/>
  <c r="BM87" i="7"/>
  <c r="BC87" i="7"/>
  <c r="AS87" i="7"/>
  <c r="AI87" i="7"/>
  <c r="Y87" i="7"/>
  <c r="O87" i="7"/>
  <c r="JN86" i="7"/>
  <c r="JD86" i="7"/>
  <c r="JH86" i="7" s="1"/>
  <c r="IT86" i="7"/>
  <c r="IW86" i="7" s="1"/>
  <c r="IJ86" i="7"/>
  <c r="IN86" i="7" s="1"/>
  <c r="IA86" i="7"/>
  <c r="HZ86" i="7"/>
  <c r="HQ86" i="7"/>
  <c r="HP86" i="7"/>
  <c r="HT86" i="7" s="1"/>
  <c r="HF86" i="7"/>
  <c r="GV86" i="7"/>
  <c r="GM86" i="7"/>
  <c r="GL86" i="7"/>
  <c r="GO86" i="7" s="1"/>
  <c r="GB86" i="7"/>
  <c r="FR86" i="7"/>
  <c r="FU86" i="7" s="1"/>
  <c r="FH86" i="7"/>
  <c r="EY86" i="7"/>
  <c r="EX86" i="7"/>
  <c r="EN86" i="7"/>
  <c r="ED86" i="7"/>
  <c r="EG86" i="7" s="1"/>
  <c r="DT86" i="7"/>
  <c r="DX86" i="7" s="1"/>
  <c r="DJ86" i="7"/>
  <c r="CZ86" i="7"/>
  <c r="DD86" i="7" s="1"/>
  <c r="CP86" i="7"/>
  <c r="CF86" i="7"/>
  <c r="CJ86" i="7" s="1"/>
  <c r="BW86" i="7"/>
  <c r="BV86" i="7"/>
  <c r="BZ86" i="7" s="1"/>
  <c r="BM86" i="7"/>
  <c r="BL86" i="7"/>
  <c r="BP86" i="7" s="1"/>
  <c r="BB86" i="7"/>
  <c r="AR86" i="7"/>
  <c r="AI86" i="7"/>
  <c r="AH86" i="7"/>
  <c r="X86" i="7"/>
  <c r="N86" i="7"/>
  <c r="E86" i="7"/>
  <c r="JO85" i="7"/>
  <c r="JO83" i="7" s="1"/>
  <c r="JE85" i="7"/>
  <c r="JE83" i="7" s="1"/>
  <c r="IU85" i="7"/>
  <c r="IU83" i="7" s="1"/>
  <c r="IK85" i="7"/>
  <c r="IK83" i="7" s="1"/>
  <c r="IA85" i="7"/>
  <c r="IA83" i="7" s="1"/>
  <c r="HQ85" i="7"/>
  <c r="HQ83" i="7" s="1"/>
  <c r="HG85" i="7"/>
  <c r="HG83" i="7" s="1"/>
  <c r="GW85" i="7"/>
  <c r="GW83" i="7" s="1"/>
  <c r="GM85" i="7"/>
  <c r="GM83" i="7" s="1"/>
  <c r="GC85" i="7"/>
  <c r="GC83" i="7" s="1"/>
  <c r="FS85" i="7"/>
  <c r="FS83" i="7" s="1"/>
  <c r="FI85" i="7"/>
  <c r="EY85" i="7"/>
  <c r="EY83" i="7" s="1"/>
  <c r="EO85" i="7"/>
  <c r="EO83" i="7" s="1"/>
  <c r="EE85" i="7"/>
  <c r="EE83" i="7" s="1"/>
  <c r="DU85" i="7"/>
  <c r="DU83" i="7" s="1"/>
  <c r="DK85" i="7"/>
  <c r="DK83" i="7" s="1"/>
  <c r="DA85" i="7"/>
  <c r="DA83" i="7" s="1"/>
  <c r="CQ85" i="7"/>
  <c r="CQ83" i="7" s="1"/>
  <c r="CG85" i="7"/>
  <c r="CG83" i="7" s="1"/>
  <c r="BW85" i="7"/>
  <c r="BW83" i="7" s="1"/>
  <c r="BM85" i="7"/>
  <c r="BM83" i="7" s="1"/>
  <c r="BC85" i="7"/>
  <c r="BC83" i="7" s="1"/>
  <c r="AS85" i="7"/>
  <c r="AS83" i="7" s="1"/>
  <c r="AI85" i="7"/>
  <c r="AI83" i="7" s="1"/>
  <c r="Y85" i="7"/>
  <c r="Y83" i="7" s="1"/>
  <c r="O85" i="7"/>
  <c r="O83" i="7" s="1"/>
  <c r="F85" i="7"/>
  <c r="JO84" i="7"/>
  <c r="JE84" i="7"/>
  <c r="IU84" i="7"/>
  <c r="IK84" i="7"/>
  <c r="IA84" i="7"/>
  <c r="HQ84" i="7"/>
  <c r="HG84" i="7"/>
  <c r="GW84" i="7"/>
  <c r="GM84" i="7"/>
  <c r="GC84" i="7"/>
  <c r="FS84" i="7"/>
  <c r="FI84" i="7"/>
  <c r="EY84" i="7"/>
  <c r="EO84" i="7"/>
  <c r="EE84" i="7"/>
  <c r="DU84" i="7"/>
  <c r="DK84" i="7"/>
  <c r="DA84" i="7"/>
  <c r="CQ84" i="7"/>
  <c r="CG84" i="7"/>
  <c r="BW84" i="7"/>
  <c r="BM84" i="7"/>
  <c r="BC84" i="7"/>
  <c r="AS84" i="7"/>
  <c r="AI84" i="7"/>
  <c r="Y84" i="7"/>
  <c r="O84" i="7"/>
  <c r="JN83" i="7"/>
  <c r="JD83" i="7"/>
  <c r="JH83" i="7" s="1"/>
  <c r="IT83" i="7"/>
  <c r="IJ83" i="7"/>
  <c r="HZ83" i="7"/>
  <c r="HP83" i="7"/>
  <c r="HF83" i="7"/>
  <c r="GV83" i="7"/>
  <c r="GL83" i="7"/>
  <c r="GB83" i="7"/>
  <c r="GF83" i="7" s="1"/>
  <c r="FR83" i="7"/>
  <c r="FI83" i="7"/>
  <c r="FH83" i="7"/>
  <c r="EX83" i="7"/>
  <c r="FB83" i="7" s="1"/>
  <c r="EN83" i="7"/>
  <c r="ED83" i="7"/>
  <c r="DT83" i="7"/>
  <c r="DX83" i="7" s="1"/>
  <c r="DJ83" i="7"/>
  <c r="CZ83" i="7"/>
  <c r="DD83" i="7" s="1"/>
  <c r="CP83" i="7"/>
  <c r="CF83" i="7"/>
  <c r="BV83" i="7"/>
  <c r="BZ83" i="7" s="1"/>
  <c r="BL83" i="7"/>
  <c r="BB83" i="7"/>
  <c r="AR83" i="7"/>
  <c r="AV83" i="7" s="1"/>
  <c r="AH83" i="7"/>
  <c r="X83" i="7"/>
  <c r="AB83" i="7" s="1"/>
  <c r="N83" i="7"/>
  <c r="E83" i="7"/>
  <c r="JO82" i="7"/>
  <c r="JO80" i="7" s="1"/>
  <c r="JE82" i="7"/>
  <c r="JE80" i="7" s="1"/>
  <c r="IU82" i="7"/>
  <c r="IU80" i="7" s="1"/>
  <c r="IK82" i="7"/>
  <c r="IK80" i="7" s="1"/>
  <c r="IA82" i="7"/>
  <c r="HQ82" i="7"/>
  <c r="HQ80" i="7" s="1"/>
  <c r="HG82" i="7"/>
  <c r="HG80" i="7" s="1"/>
  <c r="GW82" i="7"/>
  <c r="GW80" i="7" s="1"/>
  <c r="GM82" i="7"/>
  <c r="GC82" i="7"/>
  <c r="GC80" i="7" s="1"/>
  <c r="FS82" i="7"/>
  <c r="FI82" i="7"/>
  <c r="FI80" i="7" s="1"/>
  <c r="EY82" i="7"/>
  <c r="EO82" i="7"/>
  <c r="EO80" i="7" s="1"/>
  <c r="EE82" i="7"/>
  <c r="EE80" i="7" s="1"/>
  <c r="DU82" i="7"/>
  <c r="DU80" i="7" s="1"/>
  <c r="DK82" i="7"/>
  <c r="DK80" i="7" s="1"/>
  <c r="DA82" i="7"/>
  <c r="DA80" i="7" s="1"/>
  <c r="CQ82" i="7"/>
  <c r="CQ80" i="7" s="1"/>
  <c r="CG82" i="7"/>
  <c r="CG80" i="7" s="1"/>
  <c r="BW82" i="7"/>
  <c r="BW80" i="7" s="1"/>
  <c r="BM82" i="7"/>
  <c r="BC82" i="7"/>
  <c r="BC80" i="7" s="1"/>
  <c r="AS82" i="7"/>
  <c r="AS80" i="7" s="1"/>
  <c r="AI82" i="7"/>
  <c r="Y82" i="7"/>
  <c r="O82" i="7"/>
  <c r="O80" i="7" s="1"/>
  <c r="F82" i="7"/>
  <c r="JO81" i="7"/>
  <c r="JE81" i="7"/>
  <c r="IU81" i="7"/>
  <c r="IK81" i="7"/>
  <c r="IA81" i="7"/>
  <c r="HQ81" i="7"/>
  <c r="HG81" i="7"/>
  <c r="GW81" i="7"/>
  <c r="GM81" i="7"/>
  <c r="GC81" i="7"/>
  <c r="FS81" i="7"/>
  <c r="FI81" i="7"/>
  <c r="EY81" i="7"/>
  <c r="EO81" i="7"/>
  <c r="EE81" i="7"/>
  <c r="DU81" i="7"/>
  <c r="DK81" i="7"/>
  <c r="DA81" i="7"/>
  <c r="CQ81" i="7"/>
  <c r="CG81" i="7"/>
  <c r="BW81" i="7"/>
  <c r="BM81" i="7"/>
  <c r="BC81" i="7"/>
  <c r="AS81" i="7"/>
  <c r="AI81" i="7"/>
  <c r="Y81" i="7"/>
  <c r="O81" i="7"/>
  <c r="JN80" i="7"/>
  <c r="JR80" i="7" s="1"/>
  <c r="JD80" i="7"/>
  <c r="JH80" i="7" s="1"/>
  <c r="IT80" i="7"/>
  <c r="IJ80" i="7"/>
  <c r="IA80" i="7"/>
  <c r="HZ80" i="7"/>
  <c r="HP80" i="7"/>
  <c r="HT80" i="7" s="1"/>
  <c r="HF80" i="7"/>
  <c r="GV80" i="7"/>
  <c r="GZ80" i="7" s="1"/>
  <c r="GM80" i="7"/>
  <c r="GL80" i="7"/>
  <c r="GB80" i="7"/>
  <c r="GF80" i="7" s="1"/>
  <c r="FS80" i="7"/>
  <c r="FR80" i="7"/>
  <c r="FH80" i="7"/>
  <c r="EY80" i="7"/>
  <c r="EX80" i="7"/>
  <c r="FA80" i="7" s="1"/>
  <c r="EN80" i="7"/>
  <c r="ED80" i="7"/>
  <c r="DT80" i="7"/>
  <c r="DX80" i="7" s="1"/>
  <c r="DJ80" i="7"/>
  <c r="CZ80" i="7"/>
  <c r="DD80" i="7" s="1"/>
  <c r="CP80" i="7"/>
  <c r="CF80" i="7"/>
  <c r="CJ80" i="7" s="1"/>
  <c r="BV80" i="7"/>
  <c r="BZ80" i="7" s="1"/>
  <c r="BM80" i="7"/>
  <c r="BL80" i="7"/>
  <c r="BP80" i="7" s="1"/>
  <c r="BB80" i="7"/>
  <c r="BF80" i="7" s="1"/>
  <c r="AR80" i="7"/>
  <c r="AV80" i="7" s="1"/>
  <c r="AI80" i="7"/>
  <c r="AH80" i="7"/>
  <c r="AL80" i="7" s="1"/>
  <c r="Y80" i="7"/>
  <c r="X80" i="7"/>
  <c r="N80" i="7"/>
  <c r="R80" i="7" s="1"/>
  <c r="E80" i="7"/>
  <c r="JO79" i="7"/>
  <c r="JO77" i="7" s="1"/>
  <c r="JE79" i="7"/>
  <c r="IU79" i="7"/>
  <c r="IU77" i="7" s="1"/>
  <c r="IK79" i="7"/>
  <c r="IA79" i="7"/>
  <c r="IA77" i="7" s="1"/>
  <c r="HQ79" i="7"/>
  <c r="HQ77" i="7" s="1"/>
  <c r="HG79" i="7"/>
  <c r="HG77" i="7" s="1"/>
  <c r="GW79" i="7"/>
  <c r="GW77" i="7" s="1"/>
  <c r="GM79" i="7"/>
  <c r="GM77" i="7" s="1"/>
  <c r="GC79" i="7"/>
  <c r="FS79" i="7"/>
  <c r="FI79" i="7"/>
  <c r="FI77" i="7" s="1"/>
  <c r="EY79" i="7"/>
  <c r="EY77" i="7" s="1"/>
  <c r="EO79" i="7"/>
  <c r="EE79" i="7"/>
  <c r="DU79" i="7"/>
  <c r="DK79" i="7"/>
  <c r="DK77" i="7" s="1"/>
  <c r="DA79" i="7"/>
  <c r="CQ79" i="7"/>
  <c r="CQ77" i="7" s="1"/>
  <c r="CG79" i="7"/>
  <c r="BW79" i="7"/>
  <c r="BW77" i="7" s="1"/>
  <c r="BM79" i="7"/>
  <c r="BC79" i="7"/>
  <c r="BC77" i="7" s="1"/>
  <c r="AS79" i="7"/>
  <c r="AS77" i="7" s="1"/>
  <c r="AI79" i="7"/>
  <c r="AI77" i="7" s="1"/>
  <c r="Y79" i="7"/>
  <c r="O79" i="7"/>
  <c r="O77" i="7" s="1"/>
  <c r="F79" i="7"/>
  <c r="JO78" i="7"/>
  <c r="JE78" i="7"/>
  <c r="IU78" i="7"/>
  <c r="IK78" i="7"/>
  <c r="IA78" i="7"/>
  <c r="HQ78" i="7"/>
  <c r="HG78" i="7"/>
  <c r="GW78" i="7"/>
  <c r="GM78" i="7"/>
  <c r="GC78" i="7"/>
  <c r="FS78" i="7"/>
  <c r="FI78" i="7"/>
  <c r="EY78" i="7"/>
  <c r="EO78" i="7"/>
  <c r="EE78" i="7"/>
  <c r="DU78" i="7"/>
  <c r="DK78" i="7"/>
  <c r="DA78" i="7"/>
  <c r="CQ78" i="7"/>
  <c r="CG78" i="7"/>
  <c r="BW78" i="7"/>
  <c r="BM78" i="7"/>
  <c r="BC78" i="7"/>
  <c r="AS78" i="7"/>
  <c r="AI78" i="7"/>
  <c r="Y78" i="7"/>
  <c r="O78" i="7"/>
  <c r="JN77" i="7"/>
  <c r="JE77" i="7"/>
  <c r="JD77" i="7"/>
  <c r="JH77" i="7" s="1"/>
  <c r="IT77" i="7"/>
  <c r="IK77" i="7"/>
  <c r="IJ77" i="7"/>
  <c r="IN77" i="7" s="1"/>
  <c r="HZ77" i="7"/>
  <c r="IC77" i="7" s="1"/>
  <c r="HP77" i="7"/>
  <c r="HF77" i="7"/>
  <c r="HI77" i="7" s="1"/>
  <c r="GV77" i="7"/>
  <c r="GL77" i="7"/>
  <c r="GO77" i="7" s="1"/>
  <c r="GC77" i="7"/>
  <c r="GB77" i="7"/>
  <c r="GF77" i="7" s="1"/>
  <c r="FS77" i="7"/>
  <c r="FR77" i="7"/>
  <c r="FH77" i="7"/>
  <c r="FL77" i="7" s="1"/>
  <c r="EX77" i="7"/>
  <c r="FB77" i="7" s="1"/>
  <c r="EO77" i="7"/>
  <c r="EN77" i="7"/>
  <c r="ER77" i="7" s="1"/>
  <c r="EE77" i="7"/>
  <c r="ED77" i="7"/>
  <c r="EG77" i="7" s="1"/>
  <c r="DU77" i="7"/>
  <c r="DT77" i="7"/>
  <c r="DX77" i="7" s="1"/>
  <c r="DJ77" i="7"/>
  <c r="DA77" i="7"/>
  <c r="CZ77" i="7"/>
  <c r="DD77" i="7" s="1"/>
  <c r="CP77" i="7"/>
  <c r="CG77" i="7"/>
  <c r="CF77" i="7"/>
  <c r="CJ77" i="7" s="1"/>
  <c r="BV77" i="7"/>
  <c r="BM77" i="7"/>
  <c r="BL77" i="7"/>
  <c r="BP77" i="7" s="1"/>
  <c r="BB77" i="7"/>
  <c r="AR77" i="7"/>
  <c r="AV77" i="7" s="1"/>
  <c r="AH77" i="7"/>
  <c r="Y77" i="7"/>
  <c r="X77" i="7"/>
  <c r="AB77" i="7" s="1"/>
  <c r="N77" i="7"/>
  <c r="Q77" i="7" s="1"/>
  <c r="E77" i="7"/>
  <c r="I77" i="7" s="1"/>
  <c r="JO76" i="7"/>
  <c r="JO74" i="7" s="1"/>
  <c r="JE76" i="7"/>
  <c r="IU76" i="7"/>
  <c r="IU74" i="7" s="1"/>
  <c r="IK76" i="7"/>
  <c r="IK74" i="7" s="1"/>
  <c r="IA76" i="7"/>
  <c r="IA74" i="7" s="1"/>
  <c r="HQ76" i="7"/>
  <c r="HG76" i="7"/>
  <c r="HG74" i="7" s="1"/>
  <c r="GW76" i="7"/>
  <c r="GW74" i="7" s="1"/>
  <c r="GM76" i="7"/>
  <c r="GM74" i="7" s="1"/>
  <c r="GC76" i="7"/>
  <c r="FS76" i="7"/>
  <c r="FS74" i="7" s="1"/>
  <c r="FI76" i="7"/>
  <c r="FI74" i="7" s="1"/>
  <c r="EY76" i="7"/>
  <c r="EY74" i="7" s="1"/>
  <c r="EO76" i="7"/>
  <c r="EE76" i="7"/>
  <c r="EE74" i="7" s="1"/>
  <c r="DU76" i="7"/>
  <c r="DU74" i="7" s="1"/>
  <c r="DK76" i="7"/>
  <c r="DK74" i="7" s="1"/>
  <c r="DA76" i="7"/>
  <c r="CQ76" i="7"/>
  <c r="CQ74" i="7" s="1"/>
  <c r="CG76" i="7"/>
  <c r="CG74" i="7" s="1"/>
  <c r="BW76" i="7"/>
  <c r="BW74" i="7" s="1"/>
  <c r="BM76" i="7"/>
  <c r="BC76" i="7"/>
  <c r="BC74" i="7" s="1"/>
  <c r="AS76" i="7"/>
  <c r="AS74" i="7" s="1"/>
  <c r="AI76" i="7"/>
  <c r="AI74" i="7" s="1"/>
  <c r="Y76" i="7"/>
  <c r="O76" i="7"/>
  <c r="O74" i="7" s="1"/>
  <c r="F76" i="7"/>
  <c r="JO75" i="7"/>
  <c r="JE75" i="7"/>
  <c r="IU75" i="7"/>
  <c r="IK75" i="7"/>
  <c r="IA75" i="7"/>
  <c r="HQ75" i="7"/>
  <c r="HG75" i="7"/>
  <c r="GW75" i="7"/>
  <c r="GM75" i="7"/>
  <c r="GC75" i="7"/>
  <c r="FS75" i="7"/>
  <c r="FI75" i="7"/>
  <c r="EY75" i="7"/>
  <c r="EO75" i="7"/>
  <c r="EE75" i="7"/>
  <c r="DU75" i="7"/>
  <c r="DK75" i="7"/>
  <c r="DA75" i="7"/>
  <c r="CQ75" i="7"/>
  <c r="CG75" i="7"/>
  <c r="BW75" i="7"/>
  <c r="BM75" i="7"/>
  <c r="BC75" i="7"/>
  <c r="AS75" i="7"/>
  <c r="AI75" i="7"/>
  <c r="Y75" i="7"/>
  <c r="O75" i="7"/>
  <c r="JN74" i="7"/>
  <c r="JR74" i="7" s="1"/>
  <c r="JE74" i="7"/>
  <c r="JD74" i="7"/>
  <c r="JG74" i="7" s="1"/>
  <c r="IT74" i="7"/>
  <c r="IX74" i="7" s="1"/>
  <c r="IJ74" i="7"/>
  <c r="IM74" i="7" s="1"/>
  <c r="HZ74" i="7"/>
  <c r="ID74" i="7" s="1"/>
  <c r="HQ74" i="7"/>
  <c r="HP74" i="7"/>
  <c r="HT74" i="7" s="1"/>
  <c r="HF74" i="7"/>
  <c r="HJ74" i="7" s="1"/>
  <c r="GV74" i="7"/>
  <c r="GL74" i="7"/>
  <c r="GP74" i="7" s="1"/>
  <c r="GC74" i="7"/>
  <c r="GB74" i="7"/>
  <c r="FR74" i="7"/>
  <c r="FV74" i="7" s="1"/>
  <c r="FH74" i="7"/>
  <c r="EX74" i="7"/>
  <c r="EO74" i="7"/>
  <c r="EN74" i="7"/>
  <c r="ED74" i="7"/>
  <c r="EH74" i="7" s="1"/>
  <c r="DT74" i="7"/>
  <c r="DX74" i="7" s="1"/>
  <c r="DJ74" i="7"/>
  <c r="DN74" i="7" s="1"/>
  <c r="DA74" i="7"/>
  <c r="CZ74" i="7"/>
  <c r="DC74" i="7" s="1"/>
  <c r="CP74" i="7"/>
  <c r="CT74" i="7" s="1"/>
  <c r="CF74" i="7"/>
  <c r="BV74" i="7"/>
  <c r="BZ74" i="7" s="1"/>
  <c r="BM74" i="7"/>
  <c r="BL74" i="7"/>
  <c r="BB74" i="7"/>
  <c r="BF74" i="7" s="1"/>
  <c r="AR74" i="7"/>
  <c r="AH74" i="7"/>
  <c r="AL74" i="7" s="1"/>
  <c r="Y74" i="7"/>
  <c r="X74" i="7"/>
  <c r="N74" i="7"/>
  <c r="R74" i="7" s="1"/>
  <c r="E74" i="7"/>
  <c r="I74" i="7" s="1"/>
  <c r="JO73" i="7"/>
  <c r="JO71" i="7" s="1"/>
  <c r="JE73" i="7"/>
  <c r="JE71" i="7" s="1"/>
  <c r="IU73" i="7"/>
  <c r="IU71" i="7" s="1"/>
  <c r="IK73" i="7"/>
  <c r="IK71" i="7" s="1"/>
  <c r="IA73" i="7"/>
  <c r="IA71" i="7" s="1"/>
  <c r="HQ73" i="7"/>
  <c r="HG73" i="7"/>
  <c r="HG71" i="7" s="1"/>
  <c r="GW73" i="7"/>
  <c r="GW71" i="7" s="1"/>
  <c r="GM73" i="7"/>
  <c r="GM71" i="7" s="1"/>
  <c r="GC73" i="7"/>
  <c r="GC71" i="7" s="1"/>
  <c r="FS73" i="7"/>
  <c r="FS71" i="7" s="1"/>
  <c r="FI73" i="7"/>
  <c r="FI71" i="7" s="1"/>
  <c r="EY73" i="7"/>
  <c r="EY71" i="7" s="1"/>
  <c r="EO73" i="7"/>
  <c r="EO71" i="7" s="1"/>
  <c r="EE73" i="7"/>
  <c r="EE71" i="7" s="1"/>
  <c r="DU73" i="7"/>
  <c r="DU71" i="7" s="1"/>
  <c r="DK73" i="7"/>
  <c r="DK71" i="7" s="1"/>
  <c r="DA73" i="7"/>
  <c r="DA71" i="7" s="1"/>
  <c r="CQ73" i="7"/>
  <c r="CG73" i="7"/>
  <c r="CG71" i="7" s="1"/>
  <c r="BW73" i="7"/>
  <c r="BW71" i="7" s="1"/>
  <c r="BM73" i="7"/>
  <c r="BM71" i="7" s="1"/>
  <c r="BC73" i="7"/>
  <c r="BC71" i="7" s="1"/>
  <c r="AS73" i="7"/>
  <c r="AS71" i="7" s="1"/>
  <c r="AI73" i="7"/>
  <c r="AI71" i="7" s="1"/>
  <c r="Y73" i="7"/>
  <c r="Y71" i="7" s="1"/>
  <c r="O73" i="7"/>
  <c r="O71" i="7" s="1"/>
  <c r="F73" i="7"/>
  <c r="JO72" i="7"/>
  <c r="JE72" i="7"/>
  <c r="IU72" i="7"/>
  <c r="IK72" i="7"/>
  <c r="IA72" i="7"/>
  <c r="HQ72" i="7"/>
  <c r="HG72" i="7"/>
  <c r="GW72" i="7"/>
  <c r="GM72" i="7"/>
  <c r="GC72" i="7"/>
  <c r="FS72" i="7"/>
  <c r="FI72" i="7"/>
  <c r="EY72" i="7"/>
  <c r="EO72" i="7"/>
  <c r="EE72" i="7"/>
  <c r="DU72" i="7"/>
  <c r="DK72" i="7"/>
  <c r="DA72" i="7"/>
  <c r="CQ72" i="7"/>
  <c r="CG72" i="7"/>
  <c r="BW72" i="7"/>
  <c r="BM72" i="7"/>
  <c r="BC72" i="7"/>
  <c r="AS72" i="7"/>
  <c r="AI72" i="7"/>
  <c r="Y72" i="7"/>
  <c r="O72" i="7"/>
  <c r="JN71" i="7"/>
  <c r="JD71" i="7"/>
  <c r="JH71" i="7" s="1"/>
  <c r="IT71" i="7"/>
  <c r="IJ71" i="7"/>
  <c r="IN71" i="7" s="1"/>
  <c r="HZ71" i="7"/>
  <c r="HQ71" i="7"/>
  <c r="HP71" i="7"/>
  <c r="HT71" i="7" s="1"/>
  <c r="HF71" i="7"/>
  <c r="GV71" i="7"/>
  <c r="GZ71" i="7" s="1"/>
  <c r="GL71" i="7"/>
  <c r="GB71" i="7"/>
  <c r="FR71" i="7"/>
  <c r="FH71" i="7"/>
  <c r="FL71" i="7" s="1"/>
  <c r="EX71" i="7"/>
  <c r="FA71" i="7" s="1"/>
  <c r="EN71" i="7"/>
  <c r="ER71" i="7" s="1"/>
  <c r="ED71" i="7"/>
  <c r="DT71" i="7"/>
  <c r="DX71" i="7" s="1"/>
  <c r="DJ71" i="7"/>
  <c r="CZ71" i="7"/>
  <c r="DD71" i="7" s="1"/>
  <c r="CQ71" i="7"/>
  <c r="CP71" i="7"/>
  <c r="CF71" i="7"/>
  <c r="CJ71" i="7" s="1"/>
  <c r="BV71" i="7"/>
  <c r="BL71" i="7"/>
  <c r="BP71" i="7" s="1"/>
  <c r="BB71" i="7"/>
  <c r="BF71" i="7" s="1"/>
  <c r="AR71" i="7"/>
  <c r="AV71" i="7" s="1"/>
  <c r="AH71" i="7"/>
  <c r="X71" i="7"/>
  <c r="AB71" i="7" s="1"/>
  <c r="N71" i="7"/>
  <c r="Q71" i="7" s="1"/>
  <c r="E71" i="7"/>
  <c r="I71" i="7" s="1"/>
  <c r="JO70" i="7"/>
  <c r="JO68" i="7" s="1"/>
  <c r="JE70" i="7"/>
  <c r="JE68" i="7" s="1"/>
  <c r="IU70" i="7"/>
  <c r="IU68" i="7" s="1"/>
  <c r="IK70" i="7"/>
  <c r="IK68" i="7" s="1"/>
  <c r="IA70" i="7"/>
  <c r="HQ70" i="7"/>
  <c r="HQ68" i="7" s="1"/>
  <c r="HG70" i="7"/>
  <c r="HG68" i="7" s="1"/>
  <c r="GW70" i="7"/>
  <c r="GW68" i="7" s="1"/>
  <c r="GM70" i="7"/>
  <c r="GC70" i="7"/>
  <c r="GC68" i="7" s="1"/>
  <c r="FS70" i="7"/>
  <c r="FS68" i="7" s="1"/>
  <c r="FI70" i="7"/>
  <c r="FI68" i="7" s="1"/>
  <c r="EY70" i="7"/>
  <c r="EO70" i="7"/>
  <c r="EO68" i="7" s="1"/>
  <c r="EE70" i="7"/>
  <c r="EE68" i="7" s="1"/>
  <c r="DU70" i="7"/>
  <c r="DU68" i="7" s="1"/>
  <c r="DK70" i="7"/>
  <c r="DK68" i="7" s="1"/>
  <c r="DA70" i="7"/>
  <c r="CQ70" i="7"/>
  <c r="CQ68" i="7" s="1"/>
  <c r="CG70" i="7"/>
  <c r="CG68" i="7" s="1"/>
  <c r="BW70" i="7"/>
  <c r="BW68" i="7" s="1"/>
  <c r="BM70" i="7"/>
  <c r="BM68" i="7" s="1"/>
  <c r="BC70" i="7"/>
  <c r="BC68" i="7" s="1"/>
  <c r="AS70" i="7"/>
  <c r="AS68" i="7" s="1"/>
  <c r="AI70" i="7"/>
  <c r="AI68" i="7" s="1"/>
  <c r="Y70" i="7"/>
  <c r="O70" i="7"/>
  <c r="O68" i="7" s="1"/>
  <c r="F70" i="7"/>
  <c r="JO69" i="7"/>
  <c r="JE69" i="7"/>
  <c r="IU69" i="7"/>
  <c r="IK69" i="7"/>
  <c r="IA69" i="7"/>
  <c r="HQ69" i="7"/>
  <c r="HG69" i="7"/>
  <c r="GW69" i="7"/>
  <c r="GM69" i="7"/>
  <c r="GC69" i="7"/>
  <c r="FS69" i="7"/>
  <c r="FI69" i="7"/>
  <c r="EY69" i="7"/>
  <c r="EO69" i="7"/>
  <c r="EE69" i="7"/>
  <c r="DU69" i="7"/>
  <c r="DK69" i="7"/>
  <c r="DA69" i="7"/>
  <c r="CQ69" i="7"/>
  <c r="CG69" i="7"/>
  <c r="BW69" i="7"/>
  <c r="BM69" i="7"/>
  <c r="BC69" i="7"/>
  <c r="AS69" i="7"/>
  <c r="AI69" i="7"/>
  <c r="Y69" i="7"/>
  <c r="O69" i="7"/>
  <c r="JN68" i="7"/>
  <c r="JD68" i="7"/>
  <c r="JG68" i="7" s="1"/>
  <c r="IT68" i="7"/>
  <c r="IJ68" i="7"/>
  <c r="IA68" i="7"/>
  <c r="HZ68" i="7"/>
  <c r="HP68" i="7"/>
  <c r="HF68" i="7"/>
  <c r="GV68" i="7"/>
  <c r="GM68" i="7"/>
  <c r="GL68" i="7"/>
  <c r="GB68" i="7"/>
  <c r="FR68" i="7"/>
  <c r="FH68" i="7"/>
  <c r="EY68" i="7"/>
  <c r="EX68" i="7"/>
  <c r="EN68" i="7"/>
  <c r="ED68" i="7"/>
  <c r="EH68" i="7" s="1"/>
  <c r="DT68" i="7"/>
  <c r="DJ68" i="7"/>
  <c r="DA68" i="7"/>
  <c r="CZ68" i="7"/>
  <c r="DC68" i="7" s="1"/>
  <c r="CP68" i="7"/>
  <c r="CF68" i="7"/>
  <c r="BV68" i="7"/>
  <c r="BL68" i="7"/>
  <c r="BB68" i="7"/>
  <c r="AR68" i="7"/>
  <c r="AH68" i="7"/>
  <c r="AL68" i="7" s="1"/>
  <c r="Y68" i="7"/>
  <c r="X68" i="7"/>
  <c r="N68" i="7"/>
  <c r="R68" i="7" s="1"/>
  <c r="E68" i="7"/>
  <c r="I68" i="7" s="1"/>
  <c r="JO67" i="7"/>
  <c r="JO65" i="7" s="1"/>
  <c r="JE67" i="7"/>
  <c r="JE65" i="7" s="1"/>
  <c r="IU67" i="7"/>
  <c r="IU65" i="7" s="1"/>
  <c r="IK67" i="7"/>
  <c r="IK65" i="7" s="1"/>
  <c r="IA67" i="7"/>
  <c r="IA65" i="7" s="1"/>
  <c r="HQ67" i="7"/>
  <c r="HQ65" i="7" s="1"/>
  <c r="HG67" i="7"/>
  <c r="HG65" i="7" s="1"/>
  <c r="GW67" i="7"/>
  <c r="GW65" i="7" s="1"/>
  <c r="GM67" i="7"/>
  <c r="GC67" i="7"/>
  <c r="GC65" i="7" s="1"/>
  <c r="FS67" i="7"/>
  <c r="FS65" i="7" s="1"/>
  <c r="FI67" i="7"/>
  <c r="FI65" i="7" s="1"/>
  <c r="EY67" i="7"/>
  <c r="EY65" i="7" s="1"/>
  <c r="EO67" i="7"/>
  <c r="EO65" i="7" s="1"/>
  <c r="EE67" i="7"/>
  <c r="EE65" i="7" s="1"/>
  <c r="DU67" i="7"/>
  <c r="DU65" i="7" s="1"/>
  <c r="DK67" i="7"/>
  <c r="DA67" i="7"/>
  <c r="DA65" i="7" s="1"/>
  <c r="CQ67" i="7"/>
  <c r="CQ65" i="7" s="1"/>
  <c r="CG67" i="7"/>
  <c r="CG65" i="7" s="1"/>
  <c r="BW67" i="7"/>
  <c r="BW65" i="7" s="1"/>
  <c r="BM67" i="7"/>
  <c r="BM65" i="7" s="1"/>
  <c r="BC67" i="7"/>
  <c r="BC65" i="7" s="1"/>
  <c r="AS67" i="7"/>
  <c r="AS65" i="7" s="1"/>
  <c r="AI67" i="7"/>
  <c r="Y67" i="7"/>
  <c r="Y65" i="7" s="1"/>
  <c r="O67" i="7"/>
  <c r="O65" i="7" s="1"/>
  <c r="F67" i="7"/>
  <c r="JO66" i="7"/>
  <c r="JE66" i="7"/>
  <c r="IU66" i="7"/>
  <c r="IK66" i="7"/>
  <c r="IA66" i="7"/>
  <c r="HQ66" i="7"/>
  <c r="HG66" i="7"/>
  <c r="GW66" i="7"/>
  <c r="GM66" i="7"/>
  <c r="GC66" i="7"/>
  <c r="FS66" i="7"/>
  <c r="FI66" i="7"/>
  <c r="EY66" i="7"/>
  <c r="EO66" i="7"/>
  <c r="EE66" i="7"/>
  <c r="DU66" i="7"/>
  <c r="DK66" i="7"/>
  <c r="DA66" i="7"/>
  <c r="CQ66" i="7"/>
  <c r="CG66" i="7"/>
  <c r="BW66" i="7"/>
  <c r="BM66" i="7"/>
  <c r="BC66" i="7"/>
  <c r="AS66" i="7"/>
  <c r="AI66" i="7"/>
  <c r="Y66" i="7"/>
  <c r="O66" i="7"/>
  <c r="JN65" i="7"/>
  <c r="JD65" i="7"/>
  <c r="JH65" i="7" s="1"/>
  <c r="IT65" i="7"/>
  <c r="IJ65" i="7"/>
  <c r="IN65" i="7" s="1"/>
  <c r="HZ65" i="7"/>
  <c r="HP65" i="7"/>
  <c r="HT65" i="7" s="1"/>
  <c r="HF65" i="7"/>
  <c r="GV65" i="7"/>
  <c r="GZ65" i="7" s="1"/>
  <c r="GM65" i="7"/>
  <c r="GL65" i="7"/>
  <c r="GB65" i="7"/>
  <c r="GF65" i="7" s="1"/>
  <c r="FR65" i="7"/>
  <c r="FH65" i="7"/>
  <c r="FL65" i="7" s="1"/>
  <c r="EX65" i="7"/>
  <c r="FB65" i="7" s="1"/>
  <c r="EN65" i="7"/>
  <c r="ER65" i="7" s="1"/>
  <c r="ED65" i="7"/>
  <c r="DT65" i="7"/>
  <c r="DX65" i="7" s="1"/>
  <c r="DK65" i="7"/>
  <c r="DJ65" i="7"/>
  <c r="CZ65" i="7"/>
  <c r="DD65" i="7" s="1"/>
  <c r="CP65" i="7"/>
  <c r="CT65" i="7" s="1"/>
  <c r="CF65" i="7"/>
  <c r="CJ65" i="7" s="1"/>
  <c r="BV65" i="7"/>
  <c r="BL65" i="7"/>
  <c r="BP65" i="7" s="1"/>
  <c r="BB65" i="7"/>
  <c r="AR65" i="7"/>
  <c r="AV65" i="7" s="1"/>
  <c r="AI65" i="7"/>
  <c r="AH65" i="7"/>
  <c r="X65" i="7"/>
  <c r="AB65" i="7" s="1"/>
  <c r="N65" i="7"/>
  <c r="E65" i="7"/>
  <c r="I65" i="7" s="1"/>
  <c r="JO64" i="7"/>
  <c r="JO62" i="7" s="1"/>
  <c r="JE64" i="7"/>
  <c r="JE62" i="7" s="1"/>
  <c r="IU64" i="7"/>
  <c r="IK64" i="7"/>
  <c r="IK62" i="7" s="1"/>
  <c r="IA64" i="7"/>
  <c r="IA62" i="7" s="1"/>
  <c r="HQ64" i="7"/>
  <c r="HQ62" i="7" s="1"/>
  <c r="HG64" i="7"/>
  <c r="HG62" i="7" s="1"/>
  <c r="GW64" i="7"/>
  <c r="GW62" i="7" s="1"/>
  <c r="GM64" i="7"/>
  <c r="GM62" i="7" s="1"/>
  <c r="GC64" i="7"/>
  <c r="FS64" i="7"/>
  <c r="FS62" i="7" s="1"/>
  <c r="FI64" i="7"/>
  <c r="FI62" i="7" s="1"/>
  <c r="EY64" i="7"/>
  <c r="EY62" i="7" s="1"/>
  <c r="EO64" i="7"/>
  <c r="EO62" i="7" s="1"/>
  <c r="EE64" i="7"/>
  <c r="EE62" i="7" s="1"/>
  <c r="DU64" i="7"/>
  <c r="DU62" i="7" s="1"/>
  <c r="DK64" i="7"/>
  <c r="DK62" i="7" s="1"/>
  <c r="DA64" i="7"/>
  <c r="CQ64" i="7"/>
  <c r="CG64" i="7"/>
  <c r="BW64" i="7"/>
  <c r="BW62" i="7" s="1"/>
  <c r="BM64" i="7"/>
  <c r="BM62" i="7" s="1"/>
  <c r="BC64" i="7"/>
  <c r="BC62" i="7" s="1"/>
  <c r="AS64" i="7"/>
  <c r="AI64" i="7"/>
  <c r="AI62" i="7" s="1"/>
  <c r="Y64" i="7"/>
  <c r="Y62" i="7" s="1"/>
  <c r="O64" i="7"/>
  <c r="O62" i="7" s="1"/>
  <c r="F64" i="7"/>
  <c r="JO63" i="7"/>
  <c r="JE63" i="7"/>
  <c r="IU63" i="7"/>
  <c r="IK63" i="7"/>
  <c r="IA63" i="7"/>
  <c r="HQ63" i="7"/>
  <c r="HG63" i="7"/>
  <c r="GW63" i="7"/>
  <c r="GM63" i="7"/>
  <c r="GC63" i="7"/>
  <c r="FS63" i="7"/>
  <c r="FI63" i="7"/>
  <c r="EY63" i="7"/>
  <c r="EO63" i="7"/>
  <c r="EE63" i="7"/>
  <c r="DU63" i="7"/>
  <c r="DK63" i="7"/>
  <c r="DA63" i="7"/>
  <c r="CQ63" i="7"/>
  <c r="CG63" i="7"/>
  <c r="BW63" i="7"/>
  <c r="BM63" i="7"/>
  <c r="BC63" i="7"/>
  <c r="AS63" i="7"/>
  <c r="AI63" i="7"/>
  <c r="Y63" i="7"/>
  <c r="O63" i="7"/>
  <c r="JN62" i="7"/>
  <c r="JD62" i="7"/>
  <c r="IU62" i="7"/>
  <c r="IT62" i="7"/>
  <c r="IJ62" i="7"/>
  <c r="HZ62" i="7"/>
  <c r="HP62" i="7"/>
  <c r="HF62" i="7"/>
  <c r="GV62" i="7"/>
  <c r="GL62" i="7"/>
  <c r="GC62" i="7"/>
  <c r="GB62" i="7"/>
  <c r="FR62" i="7"/>
  <c r="FH62" i="7"/>
  <c r="EX62" i="7"/>
  <c r="EN62" i="7"/>
  <c r="ED62" i="7"/>
  <c r="DT62" i="7"/>
  <c r="DJ62" i="7"/>
  <c r="DA62" i="7"/>
  <c r="CZ62" i="7"/>
  <c r="CQ62" i="7"/>
  <c r="CP62" i="7"/>
  <c r="CG62" i="7"/>
  <c r="CF62" i="7"/>
  <c r="BV62" i="7"/>
  <c r="BL62" i="7"/>
  <c r="BB62" i="7"/>
  <c r="AS62" i="7"/>
  <c r="AR62" i="7"/>
  <c r="AH62" i="7"/>
  <c r="X62" i="7"/>
  <c r="N62" i="7"/>
  <c r="E62" i="7"/>
  <c r="JO61" i="7"/>
  <c r="JE61" i="7"/>
  <c r="IU61" i="7"/>
  <c r="IK61" i="7"/>
  <c r="IK59" i="7" s="1"/>
  <c r="IA61" i="7"/>
  <c r="HQ61" i="7"/>
  <c r="HQ59" i="7" s="1"/>
  <c r="HG61" i="7"/>
  <c r="HG59" i="7" s="1"/>
  <c r="GW61" i="7"/>
  <c r="GW59" i="7" s="1"/>
  <c r="GM61" i="7"/>
  <c r="GC61" i="7"/>
  <c r="FS61" i="7"/>
  <c r="FS59" i="7" s="1"/>
  <c r="FI61" i="7"/>
  <c r="FI59" i="7" s="1"/>
  <c r="EY61" i="7"/>
  <c r="EO61" i="7"/>
  <c r="EO59" i="7" s="1"/>
  <c r="EE61" i="7"/>
  <c r="EE59" i="7" s="1"/>
  <c r="DU61" i="7"/>
  <c r="DU59" i="7" s="1"/>
  <c r="DK61" i="7"/>
  <c r="DA61" i="7"/>
  <c r="DA59" i="7" s="1"/>
  <c r="CQ61" i="7"/>
  <c r="CG61" i="7"/>
  <c r="CG59" i="7" s="1"/>
  <c r="BW61" i="7"/>
  <c r="BM61" i="7"/>
  <c r="BM59" i="7" s="1"/>
  <c r="BC61" i="7"/>
  <c r="AS61" i="7"/>
  <c r="AS59" i="7" s="1"/>
  <c r="AI61" i="7"/>
  <c r="Y61" i="7"/>
  <c r="Y59" i="7" s="1"/>
  <c r="O61" i="7"/>
  <c r="F61" i="7"/>
  <c r="JO60" i="7"/>
  <c r="JE60" i="7"/>
  <c r="IU60" i="7"/>
  <c r="IK60" i="7"/>
  <c r="IA60" i="7"/>
  <c r="HQ60" i="7"/>
  <c r="HG60" i="7"/>
  <c r="GW60" i="7"/>
  <c r="GM60" i="7"/>
  <c r="GC60" i="7"/>
  <c r="FS60" i="7"/>
  <c r="FI60" i="7"/>
  <c r="EY60" i="7"/>
  <c r="EO60" i="7"/>
  <c r="EE60" i="7"/>
  <c r="DU60" i="7"/>
  <c r="DK60" i="7"/>
  <c r="DA60" i="7"/>
  <c r="CQ60" i="7"/>
  <c r="CG60" i="7"/>
  <c r="BW60" i="7"/>
  <c r="BM60" i="7"/>
  <c r="BC60" i="7"/>
  <c r="AS60" i="7"/>
  <c r="AI60" i="7"/>
  <c r="Y60" i="7"/>
  <c r="O60" i="7"/>
  <c r="JO59" i="7"/>
  <c r="JN59" i="7"/>
  <c r="JE59" i="7"/>
  <c r="JD59" i="7"/>
  <c r="JH59" i="7" s="1"/>
  <c r="IU59" i="7"/>
  <c r="IT59" i="7"/>
  <c r="IJ59" i="7"/>
  <c r="IN59" i="7" s="1"/>
  <c r="IA59" i="7"/>
  <c r="HZ59" i="7"/>
  <c r="HP59" i="7"/>
  <c r="HT59" i="7" s="1"/>
  <c r="HF59" i="7"/>
  <c r="GV59" i="7"/>
  <c r="GZ59" i="7" s="1"/>
  <c r="GM59" i="7"/>
  <c r="GL59" i="7"/>
  <c r="GC59" i="7"/>
  <c r="GB59" i="7"/>
  <c r="GF59" i="7" s="1"/>
  <c r="FR59" i="7"/>
  <c r="FH59" i="7"/>
  <c r="FL59" i="7" s="1"/>
  <c r="EY59" i="7"/>
  <c r="EX59" i="7"/>
  <c r="EN59" i="7"/>
  <c r="ER59" i="7" s="1"/>
  <c r="ED59" i="7"/>
  <c r="DT59" i="7"/>
  <c r="DX59" i="7" s="1"/>
  <c r="DK59" i="7"/>
  <c r="DJ59" i="7"/>
  <c r="CZ59" i="7"/>
  <c r="DD59" i="7" s="1"/>
  <c r="CQ59" i="7"/>
  <c r="CP59" i="7"/>
  <c r="CF59" i="7"/>
  <c r="CJ59" i="7" s="1"/>
  <c r="BW59" i="7"/>
  <c r="BV59" i="7"/>
  <c r="BL59" i="7"/>
  <c r="BP59" i="7" s="1"/>
  <c r="BC59" i="7"/>
  <c r="BB59" i="7"/>
  <c r="AR59" i="7"/>
  <c r="AV59" i="7" s="1"/>
  <c r="AI59" i="7"/>
  <c r="AH59" i="7"/>
  <c r="X59" i="7"/>
  <c r="AB59" i="7" s="1"/>
  <c r="O59" i="7"/>
  <c r="N59" i="7"/>
  <c r="E59" i="7"/>
  <c r="I59" i="7" s="1"/>
  <c r="JO58" i="7"/>
  <c r="JO56" i="7" s="1"/>
  <c r="JE58" i="7"/>
  <c r="IU58" i="7"/>
  <c r="IU56" i="7" s="1"/>
  <c r="IK58" i="7"/>
  <c r="IA58" i="7"/>
  <c r="IA56" i="7" s="1"/>
  <c r="HQ58" i="7"/>
  <c r="HQ56" i="7" s="1"/>
  <c r="HG58" i="7"/>
  <c r="HG56" i="7" s="1"/>
  <c r="GW58" i="7"/>
  <c r="GW56" i="7" s="1"/>
  <c r="GM58" i="7"/>
  <c r="GM56" i="7" s="1"/>
  <c r="GC58" i="7"/>
  <c r="FS58" i="7"/>
  <c r="FS56" i="7" s="1"/>
  <c r="FI58" i="7"/>
  <c r="FI56" i="7" s="1"/>
  <c r="EY58" i="7"/>
  <c r="EY56" i="7" s="1"/>
  <c r="EO58" i="7"/>
  <c r="EO56" i="7" s="1"/>
  <c r="EE58" i="7"/>
  <c r="EE56" i="7" s="1"/>
  <c r="DU58" i="7"/>
  <c r="DK58" i="7"/>
  <c r="DK56" i="7" s="1"/>
  <c r="DA58" i="7"/>
  <c r="DA56" i="7" s="1"/>
  <c r="CQ58" i="7"/>
  <c r="CQ56" i="7" s="1"/>
  <c r="CG58" i="7"/>
  <c r="CG56" i="7" s="1"/>
  <c r="BW58" i="7"/>
  <c r="BW56" i="7" s="1"/>
  <c r="BM58" i="7"/>
  <c r="BM56" i="7" s="1"/>
  <c r="BC58" i="7"/>
  <c r="BC56" i="7" s="1"/>
  <c r="AS58" i="7"/>
  <c r="AS56" i="7" s="1"/>
  <c r="AI58" i="7"/>
  <c r="AI56" i="7" s="1"/>
  <c r="Y58" i="7"/>
  <c r="O58" i="7"/>
  <c r="O56" i="7" s="1"/>
  <c r="F58" i="7"/>
  <c r="JO57" i="7"/>
  <c r="JE57" i="7"/>
  <c r="IU57" i="7"/>
  <c r="IK57" i="7"/>
  <c r="IA57" i="7"/>
  <c r="HQ57" i="7"/>
  <c r="HG57" i="7"/>
  <c r="GW57" i="7"/>
  <c r="GM57" i="7"/>
  <c r="GC57" i="7"/>
  <c r="FS57" i="7"/>
  <c r="FI57" i="7"/>
  <c r="EY57" i="7"/>
  <c r="EO57" i="7"/>
  <c r="EE57" i="7"/>
  <c r="DU57" i="7"/>
  <c r="DK57" i="7"/>
  <c r="DA57" i="7"/>
  <c r="CQ57" i="7"/>
  <c r="CG57" i="7"/>
  <c r="BW57" i="7"/>
  <c r="BM57" i="7"/>
  <c r="BC57" i="7"/>
  <c r="AS57" i="7"/>
  <c r="AI57" i="7"/>
  <c r="Y57" i="7"/>
  <c r="O57" i="7"/>
  <c r="JN56" i="7"/>
  <c r="JQ56" i="7" s="1"/>
  <c r="JE56" i="7"/>
  <c r="JD56" i="7"/>
  <c r="IT56" i="7"/>
  <c r="IW56" i="7" s="1"/>
  <c r="IK56" i="7"/>
  <c r="IJ56" i="7"/>
  <c r="IN56" i="7" s="1"/>
  <c r="HZ56" i="7"/>
  <c r="IC56" i="7" s="1"/>
  <c r="HP56" i="7"/>
  <c r="HF56" i="7"/>
  <c r="HI56" i="7" s="1"/>
  <c r="GV56" i="7"/>
  <c r="GL56" i="7"/>
  <c r="GO56" i="7" s="1"/>
  <c r="GC56" i="7"/>
  <c r="GB56" i="7"/>
  <c r="GE56" i="7" s="1"/>
  <c r="FR56" i="7"/>
  <c r="FU56" i="7" s="1"/>
  <c r="FH56" i="7"/>
  <c r="FL56" i="7" s="1"/>
  <c r="EX56" i="7"/>
  <c r="FA56" i="7" s="1"/>
  <c r="EN56" i="7"/>
  <c r="ED56" i="7"/>
  <c r="EG56" i="7" s="1"/>
  <c r="DU56" i="7"/>
  <c r="DT56" i="7"/>
  <c r="DJ56" i="7"/>
  <c r="DM56" i="7" s="1"/>
  <c r="CZ56" i="7"/>
  <c r="DD56" i="7" s="1"/>
  <c r="CP56" i="7"/>
  <c r="CS56" i="7" s="1"/>
  <c r="CF56" i="7"/>
  <c r="BV56" i="7"/>
  <c r="BY56" i="7" s="1"/>
  <c r="BL56" i="7"/>
  <c r="BB56" i="7"/>
  <c r="BE56" i="7" s="1"/>
  <c r="AR56" i="7"/>
  <c r="AH56" i="7"/>
  <c r="AK56" i="7" s="1"/>
  <c r="Y56" i="7"/>
  <c r="X56" i="7"/>
  <c r="N56" i="7"/>
  <c r="Q56" i="7" s="1"/>
  <c r="E56" i="7"/>
  <c r="JO55" i="7"/>
  <c r="JO53" i="7" s="1"/>
  <c r="JE55" i="7"/>
  <c r="JE53" i="7" s="1"/>
  <c r="IU55" i="7"/>
  <c r="IU53" i="7" s="1"/>
  <c r="IK55" i="7"/>
  <c r="IK53" i="7" s="1"/>
  <c r="IA55" i="7"/>
  <c r="IA53" i="7" s="1"/>
  <c r="HQ55" i="7"/>
  <c r="HQ53" i="7" s="1"/>
  <c r="HG55" i="7"/>
  <c r="HG53" i="7" s="1"/>
  <c r="GW55" i="7"/>
  <c r="GW53" i="7" s="1"/>
  <c r="GM55" i="7"/>
  <c r="GM53" i="7" s="1"/>
  <c r="GC55" i="7"/>
  <c r="GC53" i="7" s="1"/>
  <c r="FS55" i="7"/>
  <c r="FI55" i="7"/>
  <c r="FI53" i="7" s="1"/>
  <c r="EY55" i="7"/>
  <c r="EY53" i="7" s="1"/>
  <c r="EO55" i="7"/>
  <c r="EO53" i="7" s="1"/>
  <c r="EE55" i="7"/>
  <c r="EE53" i="7" s="1"/>
  <c r="DU55" i="7"/>
  <c r="DU53" i="7" s="1"/>
  <c r="DK55" i="7"/>
  <c r="DK53" i="7" s="1"/>
  <c r="DA55" i="7"/>
  <c r="CQ55" i="7"/>
  <c r="CQ53" i="7" s="1"/>
  <c r="CG55" i="7"/>
  <c r="CG53" i="7" s="1"/>
  <c r="BW55" i="7"/>
  <c r="BM55" i="7"/>
  <c r="BM53" i="7" s="1"/>
  <c r="BC55" i="7"/>
  <c r="AS55" i="7"/>
  <c r="AS53" i="7" s="1"/>
  <c r="AI55" i="7"/>
  <c r="AI53" i="7" s="1"/>
  <c r="Y55" i="7"/>
  <c r="Y53" i="7" s="1"/>
  <c r="O55" i="7"/>
  <c r="O53" i="7" s="1"/>
  <c r="F55" i="7"/>
  <c r="JO54" i="7"/>
  <c r="JE54" i="7"/>
  <c r="IU54" i="7"/>
  <c r="IK54" i="7"/>
  <c r="IA54" i="7"/>
  <c r="HQ54" i="7"/>
  <c r="HG54" i="7"/>
  <c r="GW54" i="7"/>
  <c r="GM54" i="7"/>
  <c r="GC54" i="7"/>
  <c r="FS54" i="7"/>
  <c r="FI54" i="7"/>
  <c r="EY54" i="7"/>
  <c r="EO54" i="7"/>
  <c r="EE54" i="7"/>
  <c r="DU54" i="7"/>
  <c r="DK54" i="7"/>
  <c r="DA54" i="7"/>
  <c r="CQ54" i="7"/>
  <c r="CG54" i="7"/>
  <c r="BW54" i="7"/>
  <c r="BM54" i="7"/>
  <c r="BC54" i="7"/>
  <c r="AS54" i="7"/>
  <c r="AI54" i="7"/>
  <c r="Y54" i="7"/>
  <c r="O54" i="7"/>
  <c r="JN53" i="7"/>
  <c r="JR53" i="7" s="1"/>
  <c r="JD53" i="7"/>
  <c r="JH53" i="7" s="1"/>
  <c r="IT53" i="7"/>
  <c r="IX53" i="7" s="1"/>
  <c r="IJ53" i="7"/>
  <c r="IN53" i="7" s="1"/>
  <c r="HZ53" i="7"/>
  <c r="HP53" i="7"/>
  <c r="HT53" i="7" s="1"/>
  <c r="HF53" i="7"/>
  <c r="HJ53" i="7" s="1"/>
  <c r="GV53" i="7"/>
  <c r="GZ53" i="7" s="1"/>
  <c r="GL53" i="7"/>
  <c r="GB53" i="7"/>
  <c r="GF53" i="7" s="1"/>
  <c r="FS53" i="7"/>
  <c r="FR53" i="7"/>
  <c r="FH53" i="7"/>
  <c r="FL53" i="7" s="1"/>
  <c r="EX53" i="7"/>
  <c r="EN53" i="7"/>
  <c r="ER53" i="7" s="1"/>
  <c r="ED53" i="7"/>
  <c r="DT53" i="7"/>
  <c r="DX53" i="7" s="1"/>
  <c r="DJ53" i="7"/>
  <c r="DA53" i="7"/>
  <c r="CZ53" i="7"/>
  <c r="DD53" i="7" s="1"/>
  <c r="CP53" i="7"/>
  <c r="CF53" i="7"/>
  <c r="CJ53" i="7" s="1"/>
  <c r="BW53" i="7"/>
  <c r="BV53" i="7"/>
  <c r="BL53" i="7"/>
  <c r="BP53" i="7" s="1"/>
  <c r="BC53" i="7"/>
  <c r="BB53" i="7"/>
  <c r="AR53" i="7"/>
  <c r="AV53" i="7" s="1"/>
  <c r="AH53" i="7"/>
  <c r="AL53" i="7" s="1"/>
  <c r="X53" i="7"/>
  <c r="AB53" i="7" s="1"/>
  <c r="N53" i="7"/>
  <c r="Q53" i="7" s="1"/>
  <c r="E53" i="7"/>
  <c r="I53" i="7" s="1"/>
  <c r="JO52" i="7"/>
  <c r="JO50" i="7" s="1"/>
  <c r="JE52" i="7"/>
  <c r="IU52" i="7"/>
  <c r="IU50" i="7" s="1"/>
  <c r="IK52" i="7"/>
  <c r="IK50" i="7" s="1"/>
  <c r="IA52" i="7"/>
  <c r="IA50" i="7" s="1"/>
  <c r="HQ52" i="7"/>
  <c r="HG52" i="7"/>
  <c r="HG50" i="7" s="1"/>
  <c r="GW52" i="7"/>
  <c r="GW50" i="7" s="1"/>
  <c r="GM52" i="7"/>
  <c r="GM50" i="7" s="1"/>
  <c r="GC52" i="7"/>
  <c r="FS52" i="7"/>
  <c r="FS50" i="7" s="1"/>
  <c r="FI52" i="7"/>
  <c r="FI50" i="7" s="1"/>
  <c r="EY52" i="7"/>
  <c r="EY50" i="7" s="1"/>
  <c r="EO52" i="7"/>
  <c r="EE52" i="7"/>
  <c r="EE50" i="7" s="1"/>
  <c r="DU52" i="7"/>
  <c r="DU50" i="7" s="1"/>
  <c r="DK52" i="7"/>
  <c r="DK50" i="7" s="1"/>
  <c r="DA52" i="7"/>
  <c r="DA50" i="7" s="1"/>
  <c r="CQ52" i="7"/>
  <c r="CQ50" i="7" s="1"/>
  <c r="CG52" i="7"/>
  <c r="CG50" i="7" s="1"/>
  <c r="BW52" i="7"/>
  <c r="BW50" i="7" s="1"/>
  <c r="BM52" i="7"/>
  <c r="BC52" i="7"/>
  <c r="AS52" i="7"/>
  <c r="AS50" i="7" s="1"/>
  <c r="AI52" i="7"/>
  <c r="AI50" i="7" s="1"/>
  <c r="Y52" i="7"/>
  <c r="Y50" i="7" s="1"/>
  <c r="O52" i="7"/>
  <c r="O50" i="7" s="1"/>
  <c r="F52" i="7"/>
  <c r="JO51" i="7"/>
  <c r="JE51" i="7"/>
  <c r="IU51" i="7"/>
  <c r="IK51" i="7"/>
  <c r="IA51" i="7"/>
  <c r="HQ51" i="7"/>
  <c r="HG51" i="7"/>
  <c r="GW51" i="7"/>
  <c r="GM51" i="7"/>
  <c r="GC51" i="7"/>
  <c r="FS51" i="7"/>
  <c r="FI51" i="7"/>
  <c r="EY51" i="7"/>
  <c r="EO51" i="7"/>
  <c r="EE51" i="7"/>
  <c r="DU51" i="7"/>
  <c r="DK51" i="7"/>
  <c r="DA51" i="7"/>
  <c r="CQ51" i="7"/>
  <c r="CG51" i="7"/>
  <c r="BW51" i="7"/>
  <c r="BM51" i="7"/>
  <c r="BC51" i="7"/>
  <c r="AS51" i="7"/>
  <c r="AI51" i="7"/>
  <c r="Y51" i="7"/>
  <c r="O51" i="7"/>
  <c r="JN50" i="7"/>
  <c r="JR50" i="7" s="1"/>
  <c r="JE50" i="7"/>
  <c r="JD50" i="7"/>
  <c r="JG50" i="7" s="1"/>
  <c r="IT50" i="7"/>
  <c r="IX50" i="7" s="1"/>
  <c r="IJ50" i="7"/>
  <c r="HZ50" i="7"/>
  <c r="ID50" i="7" s="1"/>
  <c r="HQ50" i="7"/>
  <c r="HP50" i="7"/>
  <c r="HT50" i="7" s="1"/>
  <c r="HF50" i="7"/>
  <c r="HJ50" i="7" s="1"/>
  <c r="GV50" i="7"/>
  <c r="GL50" i="7"/>
  <c r="GP50" i="7" s="1"/>
  <c r="GC50" i="7"/>
  <c r="GB50" i="7"/>
  <c r="FR50" i="7"/>
  <c r="FV50" i="7" s="1"/>
  <c r="FH50" i="7"/>
  <c r="EX50" i="7"/>
  <c r="FB50" i="7" s="1"/>
  <c r="EO50" i="7"/>
  <c r="EN50" i="7"/>
  <c r="ED50" i="7"/>
  <c r="EH50" i="7" s="1"/>
  <c r="DT50" i="7"/>
  <c r="DX50" i="7" s="1"/>
  <c r="DJ50" i="7"/>
  <c r="DN50" i="7" s="1"/>
  <c r="CZ50" i="7"/>
  <c r="DC50" i="7" s="1"/>
  <c r="CP50" i="7"/>
  <c r="CT50" i="7" s="1"/>
  <c r="CF50" i="7"/>
  <c r="BV50" i="7"/>
  <c r="BZ50" i="7" s="1"/>
  <c r="BM50" i="7"/>
  <c r="BL50" i="7"/>
  <c r="BP50" i="7" s="1"/>
  <c r="BC50" i="7"/>
  <c r="BB50" i="7"/>
  <c r="BF50" i="7" s="1"/>
  <c r="AR50" i="7"/>
  <c r="AH50" i="7"/>
  <c r="AL50" i="7" s="1"/>
  <c r="X50" i="7"/>
  <c r="N50" i="7"/>
  <c r="R50" i="7" s="1"/>
  <c r="E50" i="7"/>
  <c r="I50" i="7" s="1"/>
  <c r="JO49" i="7"/>
  <c r="JO47" i="7" s="1"/>
  <c r="JE49" i="7"/>
  <c r="JE47" i="7" s="1"/>
  <c r="IU49" i="7"/>
  <c r="IU47" i="7" s="1"/>
  <c r="IK49" i="7"/>
  <c r="IK47" i="7" s="1"/>
  <c r="IA49" i="7"/>
  <c r="IA47" i="7" s="1"/>
  <c r="HQ49" i="7"/>
  <c r="HQ47" i="7" s="1"/>
  <c r="HG49" i="7"/>
  <c r="GW49" i="7"/>
  <c r="GW47" i="7" s="1"/>
  <c r="GM49" i="7"/>
  <c r="GM47" i="7" s="1"/>
  <c r="GC49" i="7"/>
  <c r="GC47" i="7" s="1"/>
  <c r="FS49" i="7"/>
  <c r="FS47" i="7" s="1"/>
  <c r="FI49" i="7"/>
  <c r="FI47" i="7" s="1"/>
  <c r="EY49" i="7"/>
  <c r="EY47" i="7" s="1"/>
  <c r="EO49" i="7"/>
  <c r="EO47" i="7" s="1"/>
  <c r="EE49" i="7"/>
  <c r="EE47" i="7" s="1"/>
  <c r="DU49" i="7"/>
  <c r="DU47" i="7" s="1"/>
  <c r="DK49" i="7"/>
  <c r="DK47" i="7" s="1"/>
  <c r="DA49" i="7"/>
  <c r="DA47" i="7" s="1"/>
  <c r="CQ49" i="7"/>
  <c r="CQ47" i="7" s="1"/>
  <c r="CG49" i="7"/>
  <c r="CG47" i="7" s="1"/>
  <c r="BW49" i="7"/>
  <c r="BW47" i="7" s="1"/>
  <c r="BM49" i="7"/>
  <c r="BM47" i="7" s="1"/>
  <c r="BC49" i="7"/>
  <c r="BC47" i="7" s="1"/>
  <c r="AS49" i="7"/>
  <c r="AS47" i="7" s="1"/>
  <c r="AI49" i="7"/>
  <c r="AI47" i="7" s="1"/>
  <c r="Y49" i="7"/>
  <c r="Y47" i="7" s="1"/>
  <c r="O49" i="7"/>
  <c r="F49" i="7"/>
  <c r="JO48" i="7"/>
  <c r="JE48" i="7"/>
  <c r="IU48" i="7"/>
  <c r="IK48" i="7"/>
  <c r="IA48" i="7"/>
  <c r="HQ48" i="7"/>
  <c r="HG48" i="7"/>
  <c r="GW48" i="7"/>
  <c r="GM48" i="7"/>
  <c r="GC48" i="7"/>
  <c r="FS48" i="7"/>
  <c r="FI48" i="7"/>
  <c r="EY48" i="7"/>
  <c r="EO48" i="7"/>
  <c r="EE48" i="7"/>
  <c r="DU48" i="7"/>
  <c r="DK48" i="7"/>
  <c r="DA48" i="7"/>
  <c r="CQ48" i="7"/>
  <c r="CG48" i="7"/>
  <c r="BW48" i="7"/>
  <c r="BM48" i="7"/>
  <c r="BC48" i="7"/>
  <c r="AS48" i="7"/>
  <c r="AI48" i="7"/>
  <c r="Y48" i="7"/>
  <c r="O48" i="7"/>
  <c r="JN47" i="7"/>
  <c r="JD47" i="7"/>
  <c r="JH47" i="7" s="1"/>
  <c r="IT47" i="7"/>
  <c r="IJ47" i="7"/>
  <c r="IN47" i="7" s="1"/>
  <c r="HZ47" i="7"/>
  <c r="HP47" i="7"/>
  <c r="HT47" i="7" s="1"/>
  <c r="HG47" i="7"/>
  <c r="HF47" i="7"/>
  <c r="GV47" i="7"/>
  <c r="GZ47" i="7" s="1"/>
  <c r="GL47" i="7"/>
  <c r="GP47" i="7" s="1"/>
  <c r="GB47" i="7"/>
  <c r="GF47" i="7" s="1"/>
  <c r="FR47" i="7"/>
  <c r="FH47" i="7"/>
  <c r="FL47" i="7" s="1"/>
  <c r="EX47" i="7"/>
  <c r="EN47" i="7"/>
  <c r="ER47" i="7" s="1"/>
  <c r="ED47" i="7"/>
  <c r="DT47" i="7"/>
  <c r="DX47" i="7" s="1"/>
  <c r="DJ47" i="7"/>
  <c r="CZ47" i="7"/>
  <c r="DD47" i="7" s="1"/>
  <c r="CP47" i="7"/>
  <c r="CF47" i="7"/>
  <c r="CJ47" i="7" s="1"/>
  <c r="BV47" i="7"/>
  <c r="BL47" i="7"/>
  <c r="BP47" i="7" s="1"/>
  <c r="BB47" i="7"/>
  <c r="AR47" i="7"/>
  <c r="AV47" i="7" s="1"/>
  <c r="AH47" i="7"/>
  <c r="X47" i="7"/>
  <c r="AB47" i="7" s="1"/>
  <c r="O47" i="7"/>
  <c r="N47" i="7"/>
  <c r="E47" i="7"/>
  <c r="I47" i="7" s="1"/>
  <c r="JO46" i="7"/>
  <c r="JO44" i="7" s="1"/>
  <c r="JE46" i="7"/>
  <c r="JE44" i="7" s="1"/>
  <c r="IU46" i="7"/>
  <c r="IK46" i="7"/>
  <c r="IK44" i="7" s="1"/>
  <c r="IA46" i="7"/>
  <c r="IA44" i="7" s="1"/>
  <c r="HQ46" i="7"/>
  <c r="HQ44" i="7" s="1"/>
  <c r="HG46" i="7"/>
  <c r="HG44" i="7" s="1"/>
  <c r="GW46" i="7"/>
  <c r="GW44" i="7" s="1"/>
  <c r="GM46" i="7"/>
  <c r="GC46" i="7"/>
  <c r="GC44" i="7" s="1"/>
  <c r="FS46" i="7"/>
  <c r="FS44" i="7" s="1"/>
  <c r="FI46" i="7"/>
  <c r="FI44" i="7" s="1"/>
  <c r="EY46" i="7"/>
  <c r="EY44" i="7" s="1"/>
  <c r="EO46" i="7"/>
  <c r="EO44" i="7" s="1"/>
  <c r="EE46" i="7"/>
  <c r="EE44" i="7" s="1"/>
  <c r="DU46" i="7"/>
  <c r="DU44" i="7" s="1"/>
  <c r="DK46" i="7"/>
  <c r="DA46" i="7"/>
  <c r="DA44" i="7" s="1"/>
  <c r="CQ46" i="7"/>
  <c r="CQ44" i="7" s="1"/>
  <c r="CG46" i="7"/>
  <c r="CG44" i="7" s="1"/>
  <c r="BW46" i="7"/>
  <c r="BW44" i="7" s="1"/>
  <c r="BM46" i="7"/>
  <c r="BM44" i="7" s="1"/>
  <c r="BC46" i="7"/>
  <c r="BC44" i="7" s="1"/>
  <c r="AS46" i="7"/>
  <c r="AS44" i="7" s="1"/>
  <c r="AI46" i="7"/>
  <c r="AI44" i="7" s="1"/>
  <c r="Y46" i="7"/>
  <c r="Y44" i="7" s="1"/>
  <c r="O46" i="7"/>
  <c r="O44" i="7" s="1"/>
  <c r="F46" i="7"/>
  <c r="JO45" i="7"/>
  <c r="JE45" i="7"/>
  <c r="IU45" i="7"/>
  <c r="IK45" i="7"/>
  <c r="IA45" i="7"/>
  <c r="HQ45" i="7"/>
  <c r="HG45" i="7"/>
  <c r="GW45" i="7"/>
  <c r="GM45" i="7"/>
  <c r="GC45" i="7"/>
  <c r="FS45" i="7"/>
  <c r="FI45" i="7"/>
  <c r="EY45" i="7"/>
  <c r="EO45" i="7"/>
  <c r="EE45" i="7"/>
  <c r="DU45" i="7"/>
  <c r="DK45" i="7"/>
  <c r="DA45" i="7"/>
  <c r="CQ45" i="7"/>
  <c r="CG45" i="7"/>
  <c r="BW45" i="7"/>
  <c r="BM45" i="7"/>
  <c r="BC45" i="7"/>
  <c r="AS45" i="7"/>
  <c r="AI45" i="7"/>
  <c r="Y45" i="7"/>
  <c r="O45" i="7"/>
  <c r="JN44" i="7"/>
  <c r="JR44" i="7" s="1"/>
  <c r="JD44" i="7"/>
  <c r="IU44" i="7"/>
  <c r="IT44" i="7"/>
  <c r="IX44" i="7" s="1"/>
  <c r="IJ44" i="7"/>
  <c r="HZ44" i="7"/>
  <c r="ID44" i="7" s="1"/>
  <c r="HP44" i="7"/>
  <c r="HF44" i="7"/>
  <c r="HJ44" i="7" s="1"/>
  <c r="GV44" i="7"/>
  <c r="GM44" i="7"/>
  <c r="GL44" i="7"/>
  <c r="GP44" i="7" s="1"/>
  <c r="GB44" i="7"/>
  <c r="FR44" i="7"/>
  <c r="FV44" i="7" s="1"/>
  <c r="FH44" i="7"/>
  <c r="EX44" i="7"/>
  <c r="FB44" i="7" s="1"/>
  <c r="EN44" i="7"/>
  <c r="ED44" i="7"/>
  <c r="EH44" i="7" s="1"/>
  <c r="DT44" i="7"/>
  <c r="DW44" i="7" s="1"/>
  <c r="DK44" i="7"/>
  <c r="DJ44" i="7"/>
  <c r="DN44" i="7" s="1"/>
  <c r="CZ44" i="7"/>
  <c r="DD44" i="7" s="1"/>
  <c r="CP44" i="7"/>
  <c r="CT44" i="7" s="1"/>
  <c r="CF44" i="7"/>
  <c r="BV44" i="7"/>
  <c r="BZ44" i="7" s="1"/>
  <c r="BL44" i="7"/>
  <c r="BB44" i="7"/>
  <c r="BF44" i="7" s="1"/>
  <c r="AR44" i="7"/>
  <c r="AH44" i="7"/>
  <c r="AL44" i="7" s="1"/>
  <c r="X44" i="7"/>
  <c r="N44" i="7"/>
  <c r="R44" i="7" s="1"/>
  <c r="E44" i="7"/>
  <c r="I44" i="7" s="1"/>
  <c r="JO43" i="7"/>
  <c r="JO41" i="7" s="1"/>
  <c r="JE43" i="7"/>
  <c r="JE41" i="7" s="1"/>
  <c r="IU43" i="7"/>
  <c r="IU41" i="7" s="1"/>
  <c r="IK43" i="7"/>
  <c r="IK41" i="7" s="1"/>
  <c r="IA43" i="7"/>
  <c r="IA41" i="7" s="1"/>
  <c r="HQ43" i="7"/>
  <c r="HG43" i="7"/>
  <c r="HG41" i="7" s="1"/>
  <c r="GW43" i="7"/>
  <c r="GW41" i="7" s="1"/>
  <c r="GM43" i="7"/>
  <c r="GM41" i="7" s="1"/>
  <c r="GC43" i="7"/>
  <c r="GC41" i="7" s="1"/>
  <c r="FS43" i="7"/>
  <c r="FS41" i="7" s="1"/>
  <c r="FI43" i="7"/>
  <c r="FI41" i="7" s="1"/>
  <c r="EY43" i="7"/>
  <c r="EY41" i="7" s="1"/>
  <c r="EO43" i="7"/>
  <c r="EO41" i="7" s="1"/>
  <c r="EE43" i="7"/>
  <c r="EE41" i="7" s="1"/>
  <c r="DU43" i="7"/>
  <c r="DU41" i="7" s="1"/>
  <c r="DK43" i="7"/>
  <c r="DK41" i="7" s="1"/>
  <c r="DA43" i="7"/>
  <c r="DA41" i="7" s="1"/>
  <c r="CQ43" i="7"/>
  <c r="CQ41" i="7" s="1"/>
  <c r="CG43" i="7"/>
  <c r="CG41" i="7" s="1"/>
  <c r="BW43" i="7"/>
  <c r="BW41" i="7" s="1"/>
  <c r="BM43" i="7"/>
  <c r="BM41" i="7" s="1"/>
  <c r="BC43" i="7"/>
  <c r="AS43" i="7"/>
  <c r="AS41" i="7" s="1"/>
  <c r="AI43" i="7"/>
  <c r="AI41" i="7" s="1"/>
  <c r="Y43" i="7"/>
  <c r="O43" i="7"/>
  <c r="O41" i="7" s="1"/>
  <c r="F43" i="7"/>
  <c r="JO42" i="7"/>
  <c r="JE42" i="7"/>
  <c r="IU42" i="7"/>
  <c r="IK42" i="7"/>
  <c r="IA42" i="7"/>
  <c r="HQ42" i="7"/>
  <c r="HG42" i="7"/>
  <c r="GW42" i="7"/>
  <c r="GM42" i="7"/>
  <c r="GC42" i="7"/>
  <c r="FS42" i="7"/>
  <c r="FI42" i="7"/>
  <c r="EY42" i="7"/>
  <c r="EO42" i="7"/>
  <c r="EE42" i="7"/>
  <c r="DU42" i="7"/>
  <c r="DK42" i="7"/>
  <c r="DA42" i="7"/>
  <c r="CQ42" i="7"/>
  <c r="CG42" i="7"/>
  <c r="BW42" i="7"/>
  <c r="BM42" i="7"/>
  <c r="BC42" i="7"/>
  <c r="AS42" i="7"/>
  <c r="AI42" i="7"/>
  <c r="Y42" i="7"/>
  <c r="O42" i="7"/>
  <c r="JN41" i="7"/>
  <c r="JD41" i="7"/>
  <c r="JH41" i="7" s="1"/>
  <c r="IT41" i="7"/>
  <c r="IJ41" i="7"/>
  <c r="HZ41" i="7"/>
  <c r="HQ41" i="7"/>
  <c r="HP41" i="7"/>
  <c r="HF41" i="7"/>
  <c r="GV41" i="7"/>
  <c r="GZ41" i="7" s="1"/>
  <c r="GL41" i="7"/>
  <c r="GB41" i="7"/>
  <c r="FR41" i="7"/>
  <c r="FH41" i="7"/>
  <c r="FK41" i="7" s="1"/>
  <c r="EX41" i="7"/>
  <c r="EN41" i="7"/>
  <c r="EQ41" i="7" s="1"/>
  <c r="ED41" i="7"/>
  <c r="DT41" i="7"/>
  <c r="DX41" i="7" s="1"/>
  <c r="DJ41" i="7"/>
  <c r="CZ41" i="7"/>
  <c r="DD41" i="7" s="1"/>
  <c r="CP41" i="7"/>
  <c r="CF41" i="7"/>
  <c r="BV41" i="7"/>
  <c r="BL41" i="7"/>
  <c r="BC41" i="7"/>
  <c r="BB41" i="7"/>
  <c r="AR41" i="7"/>
  <c r="AH41" i="7"/>
  <c r="Y41" i="7"/>
  <c r="X41" i="7"/>
  <c r="N41" i="7"/>
  <c r="E41" i="7"/>
  <c r="JO40" i="7"/>
  <c r="JO38" i="7" s="1"/>
  <c r="JE40" i="7"/>
  <c r="JE38" i="7" s="1"/>
  <c r="IU40" i="7"/>
  <c r="IU38" i="7" s="1"/>
  <c r="IK40" i="7"/>
  <c r="IK38" i="7" s="1"/>
  <c r="IA40" i="7"/>
  <c r="IA38" i="7" s="1"/>
  <c r="HQ40" i="7"/>
  <c r="HQ38" i="7" s="1"/>
  <c r="HG40" i="7"/>
  <c r="GW40" i="7"/>
  <c r="GW38" i="7" s="1"/>
  <c r="GM40" i="7"/>
  <c r="GM38" i="7" s="1"/>
  <c r="GC40" i="7"/>
  <c r="FS40" i="7"/>
  <c r="FS38" i="7" s="1"/>
  <c r="FI40" i="7"/>
  <c r="FI38" i="7" s="1"/>
  <c r="EY40" i="7"/>
  <c r="EY38" i="7" s="1"/>
  <c r="EO40" i="7"/>
  <c r="EO38" i="7" s="1"/>
  <c r="EE40" i="7"/>
  <c r="DU40" i="7"/>
  <c r="DU38" i="7" s="1"/>
  <c r="DK40" i="7"/>
  <c r="DK38" i="7" s="1"/>
  <c r="DA40" i="7"/>
  <c r="DA38" i="7" s="1"/>
  <c r="CQ40" i="7"/>
  <c r="CG40" i="7"/>
  <c r="CG38" i="7" s="1"/>
  <c r="BW40" i="7"/>
  <c r="BW38" i="7" s="1"/>
  <c r="BM40" i="7"/>
  <c r="BC40" i="7"/>
  <c r="AS40" i="7"/>
  <c r="AS38" i="7" s="1"/>
  <c r="AI40" i="7"/>
  <c r="AI38" i="7" s="1"/>
  <c r="Y40" i="7"/>
  <c r="Y38" i="7" s="1"/>
  <c r="O40" i="7"/>
  <c r="F40" i="7"/>
  <c r="JO39" i="7"/>
  <c r="JE39" i="7"/>
  <c r="IU39" i="7"/>
  <c r="IK39" i="7"/>
  <c r="IA39" i="7"/>
  <c r="HQ39" i="7"/>
  <c r="HG39" i="7"/>
  <c r="GW39" i="7"/>
  <c r="GM39" i="7"/>
  <c r="GC39" i="7"/>
  <c r="FS39" i="7"/>
  <c r="FI39" i="7"/>
  <c r="EY39" i="7"/>
  <c r="EO39" i="7"/>
  <c r="EE39" i="7"/>
  <c r="DU39" i="7"/>
  <c r="DK39" i="7"/>
  <c r="DA39" i="7"/>
  <c r="CQ39" i="7"/>
  <c r="CG39" i="7"/>
  <c r="BW39" i="7"/>
  <c r="BM39" i="7"/>
  <c r="BC39" i="7"/>
  <c r="AS39" i="7"/>
  <c r="AI39" i="7"/>
  <c r="Y39" i="7"/>
  <c r="O39" i="7"/>
  <c r="JN38" i="7"/>
  <c r="JD38" i="7"/>
  <c r="IT38" i="7"/>
  <c r="IJ38" i="7"/>
  <c r="HZ38" i="7"/>
  <c r="HP38" i="7"/>
  <c r="HG38" i="7"/>
  <c r="HF38" i="7"/>
  <c r="GV38" i="7"/>
  <c r="GL38" i="7"/>
  <c r="GC38" i="7"/>
  <c r="GB38" i="7"/>
  <c r="FR38" i="7"/>
  <c r="FH38" i="7"/>
  <c r="EX38" i="7"/>
  <c r="EN38" i="7"/>
  <c r="EE38" i="7"/>
  <c r="ED38" i="7"/>
  <c r="DT38" i="7"/>
  <c r="DJ38" i="7"/>
  <c r="CZ38" i="7"/>
  <c r="CQ38" i="7"/>
  <c r="CP38" i="7"/>
  <c r="CF38" i="7"/>
  <c r="BV38" i="7"/>
  <c r="BM38" i="7"/>
  <c r="BL38" i="7"/>
  <c r="BC38" i="7"/>
  <c r="BB38" i="7"/>
  <c r="AR38" i="7"/>
  <c r="AH38" i="7"/>
  <c r="X38" i="7"/>
  <c r="O38" i="7"/>
  <c r="N38" i="7"/>
  <c r="E38" i="7"/>
  <c r="I38" i="7" s="1"/>
  <c r="JO37" i="7"/>
  <c r="JO35" i="7" s="1"/>
  <c r="JE37" i="7"/>
  <c r="JE35" i="7" s="1"/>
  <c r="IU37" i="7"/>
  <c r="IU35" i="7" s="1"/>
  <c r="IK37" i="7"/>
  <c r="IK35" i="7" s="1"/>
  <c r="IA37" i="7"/>
  <c r="IA35" i="7" s="1"/>
  <c r="HQ37" i="7"/>
  <c r="HQ35" i="7" s="1"/>
  <c r="HG37" i="7"/>
  <c r="HG35" i="7" s="1"/>
  <c r="GW37" i="7"/>
  <c r="GW35" i="7" s="1"/>
  <c r="GM37" i="7"/>
  <c r="GM35" i="7" s="1"/>
  <c r="GC37" i="7"/>
  <c r="GC35" i="7" s="1"/>
  <c r="FS37" i="7"/>
  <c r="FS35" i="7" s="1"/>
  <c r="FI37" i="7"/>
  <c r="FI35" i="7" s="1"/>
  <c r="EY37" i="7"/>
  <c r="EY35" i="7" s="1"/>
  <c r="EO37" i="7"/>
  <c r="EO35" i="7" s="1"/>
  <c r="EE37" i="7"/>
  <c r="EE35" i="7" s="1"/>
  <c r="DU37" i="7"/>
  <c r="DU35" i="7" s="1"/>
  <c r="DK37" i="7"/>
  <c r="DA37" i="7"/>
  <c r="DA35" i="7" s="1"/>
  <c r="CQ37" i="7"/>
  <c r="CQ35" i="7" s="1"/>
  <c r="CG37" i="7"/>
  <c r="CG35" i="7" s="1"/>
  <c r="BW37" i="7"/>
  <c r="BW35" i="7" s="1"/>
  <c r="BM37" i="7"/>
  <c r="BM35" i="7" s="1"/>
  <c r="BC37" i="7"/>
  <c r="BC35" i="7" s="1"/>
  <c r="AS37" i="7"/>
  <c r="AS35" i="7" s="1"/>
  <c r="AI37" i="7"/>
  <c r="AI35" i="7" s="1"/>
  <c r="Y37" i="7"/>
  <c r="Y35" i="7" s="1"/>
  <c r="O37" i="7"/>
  <c r="O35" i="7" s="1"/>
  <c r="F37" i="7"/>
  <c r="JO36" i="7"/>
  <c r="JE36" i="7"/>
  <c r="IU36" i="7"/>
  <c r="IK36" i="7"/>
  <c r="IA36" i="7"/>
  <c r="HQ36" i="7"/>
  <c r="HG36" i="7"/>
  <c r="GW36" i="7"/>
  <c r="GM36" i="7"/>
  <c r="GC36" i="7"/>
  <c r="FS36" i="7"/>
  <c r="FI36" i="7"/>
  <c r="EY36" i="7"/>
  <c r="EO36" i="7"/>
  <c r="EE36" i="7"/>
  <c r="DU36" i="7"/>
  <c r="DK36" i="7"/>
  <c r="DA36" i="7"/>
  <c r="CQ36" i="7"/>
  <c r="CG36" i="7"/>
  <c r="BW36" i="7"/>
  <c r="BM36" i="7"/>
  <c r="BC36" i="7"/>
  <c r="AS36" i="7"/>
  <c r="AI36" i="7"/>
  <c r="Y36" i="7"/>
  <c r="O36" i="7"/>
  <c r="JN35" i="7"/>
  <c r="JQ35" i="7" s="1"/>
  <c r="JD35" i="7"/>
  <c r="IT35" i="7"/>
  <c r="IJ35" i="7"/>
  <c r="IN35" i="7" s="1"/>
  <c r="HZ35" i="7"/>
  <c r="HP35" i="7"/>
  <c r="HF35" i="7"/>
  <c r="GV35" i="7"/>
  <c r="GY35" i="7" s="1"/>
  <c r="GL35" i="7"/>
  <c r="GB35" i="7"/>
  <c r="GE35" i="7" s="1"/>
  <c r="FR35" i="7"/>
  <c r="FH35" i="7"/>
  <c r="FL35" i="7" s="1"/>
  <c r="EX35" i="7"/>
  <c r="FB35" i="7" s="1"/>
  <c r="EN35" i="7"/>
  <c r="ER35" i="7" s="1"/>
  <c r="ED35" i="7"/>
  <c r="DT35" i="7"/>
  <c r="DW35" i="7" s="1"/>
  <c r="DK35" i="7"/>
  <c r="DJ35" i="7"/>
  <c r="CZ35" i="7"/>
  <c r="DC35" i="7" s="1"/>
  <c r="CP35" i="7"/>
  <c r="CF35" i="7"/>
  <c r="BV35" i="7"/>
  <c r="BY35" i="7" s="1"/>
  <c r="BL35" i="7"/>
  <c r="BB35" i="7"/>
  <c r="AR35" i="7"/>
  <c r="AU35" i="7" s="1"/>
  <c r="AH35" i="7"/>
  <c r="X35" i="7"/>
  <c r="AB35" i="7" s="1"/>
  <c r="N35" i="7"/>
  <c r="E35" i="7"/>
  <c r="JO34" i="7"/>
  <c r="JO32" i="7" s="1"/>
  <c r="JE34" i="7"/>
  <c r="JE32" i="7" s="1"/>
  <c r="IU34" i="7"/>
  <c r="IU32" i="7" s="1"/>
  <c r="IK34" i="7"/>
  <c r="IA34" i="7"/>
  <c r="IA32" i="7" s="1"/>
  <c r="HQ34" i="7"/>
  <c r="HQ32" i="7" s="1"/>
  <c r="HG34" i="7"/>
  <c r="HG32" i="7" s="1"/>
  <c r="GW34" i="7"/>
  <c r="GW32" i="7" s="1"/>
  <c r="GM34" i="7"/>
  <c r="GM32" i="7" s="1"/>
  <c r="GC34" i="7"/>
  <c r="GC32" i="7" s="1"/>
  <c r="FS34" i="7"/>
  <c r="FS32" i="7" s="1"/>
  <c r="FI34" i="7"/>
  <c r="FI32" i="7" s="1"/>
  <c r="EY34" i="7"/>
  <c r="EY32" i="7" s="1"/>
  <c r="EO34" i="7"/>
  <c r="EO32" i="7" s="1"/>
  <c r="EE34" i="7"/>
  <c r="EE32" i="7" s="1"/>
  <c r="DU34" i="7"/>
  <c r="DU32" i="7" s="1"/>
  <c r="DK34" i="7"/>
  <c r="DK32" i="7" s="1"/>
  <c r="DA34" i="7"/>
  <c r="DA32" i="7" s="1"/>
  <c r="CQ34" i="7"/>
  <c r="CG34" i="7"/>
  <c r="CG32" i="7" s="1"/>
  <c r="BW34" i="7"/>
  <c r="BW32" i="7" s="1"/>
  <c r="BM34" i="7"/>
  <c r="BM32" i="7" s="1"/>
  <c r="BC34" i="7"/>
  <c r="BC32" i="7" s="1"/>
  <c r="AS34" i="7"/>
  <c r="AS32" i="7" s="1"/>
  <c r="AI34" i="7"/>
  <c r="AI32" i="7" s="1"/>
  <c r="Y34" i="7"/>
  <c r="Y32" i="7" s="1"/>
  <c r="O34" i="7"/>
  <c r="O32" i="7" s="1"/>
  <c r="F34" i="7"/>
  <c r="JO33" i="7"/>
  <c r="JE33" i="7"/>
  <c r="IU33" i="7"/>
  <c r="IK33" i="7"/>
  <c r="IA33" i="7"/>
  <c r="HQ33" i="7"/>
  <c r="HG33" i="7"/>
  <c r="GW33" i="7"/>
  <c r="GM33" i="7"/>
  <c r="GC33" i="7"/>
  <c r="FS33" i="7"/>
  <c r="FI33" i="7"/>
  <c r="EY33" i="7"/>
  <c r="EO33" i="7"/>
  <c r="EE33" i="7"/>
  <c r="DU33" i="7"/>
  <c r="DK33" i="7"/>
  <c r="DA33" i="7"/>
  <c r="CQ33" i="7"/>
  <c r="CG33" i="7"/>
  <c r="BW33" i="7"/>
  <c r="BM33" i="7"/>
  <c r="BC33" i="7"/>
  <c r="AS33" i="7"/>
  <c r="AI33" i="7"/>
  <c r="Y33" i="7"/>
  <c r="O33" i="7"/>
  <c r="JN32" i="7"/>
  <c r="JD32" i="7"/>
  <c r="JH32" i="7" s="1"/>
  <c r="IT32" i="7"/>
  <c r="IK32" i="7"/>
  <c r="IJ32" i="7"/>
  <c r="IM32" i="7" s="1"/>
  <c r="HZ32" i="7"/>
  <c r="HP32" i="7"/>
  <c r="HF32" i="7"/>
  <c r="GV32" i="7"/>
  <c r="GL32" i="7"/>
  <c r="GB32" i="7"/>
  <c r="FR32" i="7"/>
  <c r="FH32" i="7"/>
  <c r="EX32" i="7"/>
  <c r="EN32" i="7"/>
  <c r="ED32" i="7"/>
  <c r="DT32" i="7"/>
  <c r="DW32" i="7" s="1"/>
  <c r="DJ32" i="7"/>
  <c r="CZ32" i="7"/>
  <c r="CQ32" i="7"/>
  <c r="CP32" i="7"/>
  <c r="CF32" i="7"/>
  <c r="BV32" i="7"/>
  <c r="BL32" i="7"/>
  <c r="BB32" i="7"/>
  <c r="AR32" i="7"/>
  <c r="AH32" i="7"/>
  <c r="X32" i="7"/>
  <c r="AB32" i="7" s="1"/>
  <c r="N32" i="7"/>
  <c r="E32" i="7"/>
  <c r="JO31" i="7"/>
  <c r="JO29" i="7" s="1"/>
  <c r="JE31" i="7"/>
  <c r="IU31" i="7"/>
  <c r="IU29" i="7" s="1"/>
  <c r="IK31" i="7"/>
  <c r="IK29" i="7" s="1"/>
  <c r="IA31" i="7"/>
  <c r="HQ31" i="7"/>
  <c r="HQ29" i="7" s="1"/>
  <c r="HG31" i="7"/>
  <c r="GW31" i="7"/>
  <c r="GW29" i="7" s="1"/>
  <c r="GM31" i="7"/>
  <c r="GM29" i="7" s="1"/>
  <c r="GC31" i="7"/>
  <c r="GC29" i="7" s="1"/>
  <c r="FS31" i="7"/>
  <c r="FS29" i="7" s="1"/>
  <c r="FI31" i="7"/>
  <c r="FI29" i="7" s="1"/>
  <c r="EY31" i="7"/>
  <c r="EY29" i="7" s="1"/>
  <c r="EO31" i="7"/>
  <c r="EO29" i="7" s="1"/>
  <c r="EE31" i="7"/>
  <c r="DU31" i="7"/>
  <c r="DU29" i="7" s="1"/>
  <c r="DK31" i="7"/>
  <c r="DK29" i="7" s="1"/>
  <c r="DA31" i="7"/>
  <c r="DA29" i="7" s="1"/>
  <c r="CQ31" i="7"/>
  <c r="CG31" i="7"/>
  <c r="CG29" i="7" s="1"/>
  <c r="BW31" i="7"/>
  <c r="BW29" i="7" s="1"/>
  <c r="BM31" i="7"/>
  <c r="BM29" i="7" s="1"/>
  <c r="BC31" i="7"/>
  <c r="BC29" i="7" s="1"/>
  <c r="AS31" i="7"/>
  <c r="AS29" i="7" s="1"/>
  <c r="AI31" i="7"/>
  <c r="AI29" i="7" s="1"/>
  <c r="Y31" i="7"/>
  <c r="Y29" i="7" s="1"/>
  <c r="O31" i="7"/>
  <c r="F31" i="7"/>
  <c r="JO30" i="7"/>
  <c r="JE30" i="7"/>
  <c r="IU30" i="7"/>
  <c r="IK30" i="7"/>
  <c r="IA30" i="7"/>
  <c r="HQ30" i="7"/>
  <c r="HG30" i="7"/>
  <c r="GW30" i="7"/>
  <c r="GM30" i="7"/>
  <c r="GC30" i="7"/>
  <c r="FS30" i="7"/>
  <c r="FI30" i="7"/>
  <c r="EY30" i="7"/>
  <c r="EO30" i="7"/>
  <c r="EE30" i="7"/>
  <c r="DU30" i="7"/>
  <c r="DK30" i="7"/>
  <c r="DA30" i="7"/>
  <c r="CQ30" i="7"/>
  <c r="CG30" i="7"/>
  <c r="BW30" i="7"/>
  <c r="BM30" i="7"/>
  <c r="BC30" i="7"/>
  <c r="AS30" i="7"/>
  <c r="AI30" i="7"/>
  <c r="Y30" i="7"/>
  <c r="O30" i="7"/>
  <c r="JN29" i="7"/>
  <c r="JE29" i="7"/>
  <c r="JD29" i="7"/>
  <c r="IT29" i="7"/>
  <c r="IJ29" i="7"/>
  <c r="IN29" i="7" s="1"/>
  <c r="IA29" i="7"/>
  <c r="HZ29" i="7"/>
  <c r="HP29" i="7"/>
  <c r="HS29" i="7" s="1"/>
  <c r="HG29" i="7"/>
  <c r="HF29" i="7"/>
  <c r="HI29" i="7" s="1"/>
  <c r="GV29" i="7"/>
  <c r="GZ29" i="7" s="1"/>
  <c r="GL29" i="7"/>
  <c r="GB29" i="7"/>
  <c r="GF29" i="7" s="1"/>
  <c r="FR29" i="7"/>
  <c r="FH29" i="7"/>
  <c r="FL29" i="7" s="1"/>
  <c r="EX29" i="7"/>
  <c r="FA29" i="7" s="1"/>
  <c r="EN29" i="7"/>
  <c r="EE29" i="7"/>
  <c r="ED29" i="7"/>
  <c r="DT29" i="7"/>
  <c r="DX29" i="7" s="1"/>
  <c r="DJ29" i="7"/>
  <c r="CZ29" i="7"/>
  <c r="CQ29" i="7"/>
  <c r="CP29" i="7"/>
  <c r="CF29" i="7"/>
  <c r="CJ29" i="7" s="1"/>
  <c r="BV29" i="7"/>
  <c r="BZ29" i="7" s="1"/>
  <c r="BL29" i="7"/>
  <c r="BO29" i="7" s="1"/>
  <c r="BB29" i="7"/>
  <c r="AR29" i="7"/>
  <c r="AV29" i="7" s="1"/>
  <c r="AH29" i="7"/>
  <c r="X29" i="7"/>
  <c r="AB29" i="7" s="1"/>
  <c r="O29" i="7"/>
  <c r="N29" i="7"/>
  <c r="E29" i="7"/>
  <c r="JO28" i="7"/>
  <c r="JO26" i="7" s="1"/>
  <c r="JE28" i="7"/>
  <c r="JE26" i="7" s="1"/>
  <c r="IU28" i="7"/>
  <c r="IU26" i="7" s="1"/>
  <c r="IK28" i="7"/>
  <c r="IA28" i="7"/>
  <c r="IA26" i="7" s="1"/>
  <c r="HQ28" i="7"/>
  <c r="HQ26" i="7" s="1"/>
  <c r="HG28" i="7"/>
  <c r="HG26" i="7" s="1"/>
  <c r="GW28" i="7"/>
  <c r="GW26" i="7" s="1"/>
  <c r="GM28" i="7"/>
  <c r="GM26" i="7" s="1"/>
  <c r="GC28" i="7"/>
  <c r="GC26" i="7" s="1"/>
  <c r="FS28" i="7"/>
  <c r="FS26" i="7" s="1"/>
  <c r="FI28" i="7"/>
  <c r="EY28" i="7"/>
  <c r="EY26" i="7" s="1"/>
  <c r="EO28" i="7"/>
  <c r="EO26" i="7" s="1"/>
  <c r="EE28" i="7"/>
  <c r="EE26" i="7" s="1"/>
  <c r="DU28" i="7"/>
  <c r="DU26" i="7" s="1"/>
  <c r="DK28" i="7"/>
  <c r="DK26" i="7" s="1"/>
  <c r="DA28" i="7"/>
  <c r="DA26" i="7" s="1"/>
  <c r="CQ28" i="7"/>
  <c r="CQ26" i="7" s="1"/>
  <c r="CG28" i="7"/>
  <c r="CG26" i="7" s="1"/>
  <c r="BW28" i="7"/>
  <c r="BW26" i="7" s="1"/>
  <c r="BM28" i="7"/>
  <c r="BM26" i="7" s="1"/>
  <c r="BC28" i="7"/>
  <c r="BC26" i="7" s="1"/>
  <c r="AS28" i="7"/>
  <c r="AS26" i="7" s="1"/>
  <c r="AI28" i="7"/>
  <c r="AI26" i="7" s="1"/>
  <c r="Y28" i="7"/>
  <c r="Y26" i="7" s="1"/>
  <c r="O28" i="7"/>
  <c r="F28" i="7"/>
  <c r="JO27" i="7"/>
  <c r="JE27" i="7"/>
  <c r="IU27" i="7"/>
  <c r="IK27" i="7"/>
  <c r="IA27" i="7"/>
  <c r="HQ27" i="7"/>
  <c r="HG27" i="7"/>
  <c r="GW27" i="7"/>
  <c r="GM27" i="7"/>
  <c r="GC27" i="7"/>
  <c r="FS27" i="7"/>
  <c r="FI27" i="7"/>
  <c r="EY27" i="7"/>
  <c r="EO27" i="7"/>
  <c r="EE27" i="7"/>
  <c r="DU27" i="7"/>
  <c r="DK27" i="7"/>
  <c r="DA27" i="7"/>
  <c r="CQ27" i="7"/>
  <c r="CG27" i="7"/>
  <c r="BW27" i="7"/>
  <c r="BM27" i="7"/>
  <c r="BC27" i="7"/>
  <c r="AS27" i="7"/>
  <c r="AI27" i="7"/>
  <c r="Y27" i="7"/>
  <c r="O27" i="7"/>
  <c r="JN26" i="7"/>
  <c r="JD26" i="7"/>
  <c r="IT26" i="7"/>
  <c r="IK26" i="7"/>
  <c r="IJ26" i="7"/>
  <c r="HZ26" i="7"/>
  <c r="HP26" i="7"/>
  <c r="HF26" i="7"/>
  <c r="GV26" i="7"/>
  <c r="GL26" i="7"/>
  <c r="GB26" i="7"/>
  <c r="FR26" i="7"/>
  <c r="FI26" i="7"/>
  <c r="FH26" i="7"/>
  <c r="EX26" i="7"/>
  <c r="EN26" i="7"/>
  <c r="ED26" i="7"/>
  <c r="DT26" i="7"/>
  <c r="DJ26" i="7"/>
  <c r="CZ26" i="7"/>
  <c r="CP26" i="7"/>
  <c r="CF26" i="7"/>
  <c r="BV26" i="7"/>
  <c r="BL26" i="7"/>
  <c r="BB26" i="7"/>
  <c r="AR26" i="7"/>
  <c r="AH26" i="7"/>
  <c r="AL26" i="7" s="1"/>
  <c r="X26" i="7"/>
  <c r="O26" i="7"/>
  <c r="N26" i="7"/>
  <c r="E26" i="7"/>
  <c r="JO25" i="7"/>
  <c r="JO23" i="7" s="1"/>
  <c r="JE25" i="7"/>
  <c r="JE23" i="7" s="1"/>
  <c r="IU25" i="7"/>
  <c r="IU23" i="7" s="1"/>
  <c r="IK25" i="7"/>
  <c r="IK23" i="7" s="1"/>
  <c r="IA25" i="7"/>
  <c r="IA23" i="7" s="1"/>
  <c r="HQ25" i="7"/>
  <c r="HG25" i="7"/>
  <c r="HG23" i="7" s="1"/>
  <c r="GW25" i="7"/>
  <c r="GW23" i="7" s="1"/>
  <c r="GM25" i="7"/>
  <c r="GM23" i="7" s="1"/>
  <c r="GC25" i="7"/>
  <c r="GC23" i="7" s="1"/>
  <c r="FS25" i="7"/>
  <c r="FS23" i="7" s="1"/>
  <c r="FI25" i="7"/>
  <c r="FI23" i="7" s="1"/>
  <c r="EY25" i="7"/>
  <c r="EY23" i="7" s="1"/>
  <c r="EO25" i="7"/>
  <c r="EO23" i="7" s="1"/>
  <c r="EE25" i="7"/>
  <c r="EE23" i="7" s="1"/>
  <c r="DU25" i="7"/>
  <c r="DU23" i="7" s="1"/>
  <c r="DK25" i="7"/>
  <c r="DK23" i="7" s="1"/>
  <c r="DA25" i="7"/>
  <c r="DA23" i="7" s="1"/>
  <c r="CQ25" i="7"/>
  <c r="CQ23" i="7" s="1"/>
  <c r="CG25" i="7"/>
  <c r="CG23" i="7" s="1"/>
  <c r="BW25" i="7"/>
  <c r="BW23" i="7" s="1"/>
  <c r="BM25" i="7"/>
  <c r="BC25" i="7"/>
  <c r="BC23" i="7" s="1"/>
  <c r="AS25" i="7"/>
  <c r="AS23" i="7" s="1"/>
  <c r="AI25" i="7"/>
  <c r="AI23" i="7" s="1"/>
  <c r="Y25" i="7"/>
  <c r="Y23" i="7" s="1"/>
  <c r="O25" i="7"/>
  <c r="O23" i="7" s="1"/>
  <c r="F25" i="7"/>
  <c r="JO24" i="7"/>
  <c r="JE24" i="7"/>
  <c r="IU24" i="7"/>
  <c r="IK24" i="7"/>
  <c r="IA24" i="7"/>
  <c r="HQ24" i="7"/>
  <c r="HG24" i="7"/>
  <c r="GW24" i="7"/>
  <c r="GM24" i="7"/>
  <c r="GC24" i="7"/>
  <c r="FS24" i="7"/>
  <c r="FI24" i="7"/>
  <c r="EY24" i="7"/>
  <c r="EO24" i="7"/>
  <c r="EE24" i="7"/>
  <c r="DU24" i="7"/>
  <c r="DK24" i="7"/>
  <c r="DA24" i="7"/>
  <c r="CQ24" i="7"/>
  <c r="CG24" i="7"/>
  <c r="BW24" i="7"/>
  <c r="BM24" i="7"/>
  <c r="BC24" i="7"/>
  <c r="AS24" i="7"/>
  <c r="AI24" i="7"/>
  <c r="Y24" i="7"/>
  <c r="O24" i="7"/>
  <c r="JN23" i="7"/>
  <c r="JD23" i="7"/>
  <c r="JH23" i="7" s="1"/>
  <c r="IT23" i="7"/>
  <c r="IJ23" i="7"/>
  <c r="HZ23" i="7"/>
  <c r="HQ23" i="7"/>
  <c r="HP23" i="7"/>
  <c r="HF23" i="7"/>
  <c r="GV23" i="7"/>
  <c r="GL23" i="7"/>
  <c r="GB23" i="7"/>
  <c r="FR23" i="7"/>
  <c r="FH23" i="7"/>
  <c r="EX23" i="7"/>
  <c r="FB23" i="7" s="1"/>
  <c r="EN23" i="7"/>
  <c r="ED23" i="7"/>
  <c r="DT23" i="7"/>
  <c r="DX23" i="7" s="1"/>
  <c r="DJ23" i="7"/>
  <c r="CZ23" i="7"/>
  <c r="DD23" i="7" s="1"/>
  <c r="CP23" i="7"/>
  <c r="CF23" i="7"/>
  <c r="BV23" i="7"/>
  <c r="BM23" i="7"/>
  <c r="BL23" i="7"/>
  <c r="BP23" i="7" s="1"/>
  <c r="BB23" i="7"/>
  <c r="AR23" i="7"/>
  <c r="AH23" i="7"/>
  <c r="AK23" i="7" s="1"/>
  <c r="X23" i="7"/>
  <c r="N23" i="7"/>
  <c r="E23" i="7"/>
  <c r="I23" i="7" s="1"/>
  <c r="JO22" i="7"/>
  <c r="JO20" i="7" s="1"/>
  <c r="JE22" i="7"/>
  <c r="JE20" i="7" s="1"/>
  <c r="IU22" i="7"/>
  <c r="IU20" i="7" s="1"/>
  <c r="IK22" i="7"/>
  <c r="IA22" i="7"/>
  <c r="IA20" i="7" s="1"/>
  <c r="HQ22" i="7"/>
  <c r="HQ20" i="7" s="1"/>
  <c r="HG22" i="7"/>
  <c r="HG20" i="7" s="1"/>
  <c r="GW22" i="7"/>
  <c r="GW20" i="7" s="1"/>
  <c r="GM22" i="7"/>
  <c r="GM20" i="7" s="1"/>
  <c r="GC22" i="7"/>
  <c r="GC20" i="7" s="1"/>
  <c r="FS22" i="7"/>
  <c r="FS20" i="7" s="1"/>
  <c r="FI22" i="7"/>
  <c r="FI20" i="7" s="1"/>
  <c r="EY22" i="7"/>
  <c r="EY20" i="7" s="1"/>
  <c r="EO22" i="7"/>
  <c r="EO20" i="7" s="1"/>
  <c r="EE22" i="7"/>
  <c r="DU22" i="7"/>
  <c r="DU20" i="7" s="1"/>
  <c r="DK22" i="7"/>
  <c r="DK20" i="7" s="1"/>
  <c r="DA22" i="7"/>
  <c r="DA20" i="7" s="1"/>
  <c r="CQ22" i="7"/>
  <c r="CQ20" i="7" s="1"/>
  <c r="CG22" i="7"/>
  <c r="CG20" i="7" s="1"/>
  <c r="BW22" i="7"/>
  <c r="BW20" i="7" s="1"/>
  <c r="BM22" i="7"/>
  <c r="BM20" i="7" s="1"/>
  <c r="BC22" i="7"/>
  <c r="BC20" i="7" s="1"/>
  <c r="AS22" i="7"/>
  <c r="AS20" i="7" s="1"/>
  <c r="AI22" i="7"/>
  <c r="AI20" i="7" s="1"/>
  <c r="Y22" i="7"/>
  <c r="Y20" i="7" s="1"/>
  <c r="O22" i="7"/>
  <c r="F22" i="7"/>
  <c r="JO21" i="7"/>
  <c r="JE21" i="7"/>
  <c r="IU21" i="7"/>
  <c r="IK21" i="7"/>
  <c r="IA21" i="7"/>
  <c r="HQ21" i="7"/>
  <c r="HG21" i="7"/>
  <c r="GW21" i="7"/>
  <c r="GM21" i="7"/>
  <c r="GC21" i="7"/>
  <c r="FS21" i="7"/>
  <c r="FI21" i="7"/>
  <c r="EY21" i="7"/>
  <c r="EO21" i="7"/>
  <c r="EE21" i="7"/>
  <c r="DU21" i="7"/>
  <c r="DK21" i="7"/>
  <c r="DA21" i="7"/>
  <c r="CQ21" i="7"/>
  <c r="CG21" i="7"/>
  <c r="BW21" i="7"/>
  <c r="BM21" i="7"/>
  <c r="BC21" i="7"/>
  <c r="AS21" i="7"/>
  <c r="AI21" i="7"/>
  <c r="Y21" i="7"/>
  <c r="O21" i="7"/>
  <c r="JN20" i="7"/>
  <c r="JR20" i="7" s="1"/>
  <c r="JD20" i="7"/>
  <c r="IT20" i="7"/>
  <c r="IX20" i="7" s="1"/>
  <c r="IK20" i="7"/>
  <c r="IJ20" i="7"/>
  <c r="HZ20" i="7"/>
  <c r="ID20" i="7" s="1"/>
  <c r="HP20" i="7"/>
  <c r="HF20" i="7"/>
  <c r="HJ20" i="7" s="1"/>
  <c r="GV20" i="7"/>
  <c r="GL20" i="7"/>
  <c r="GP20" i="7" s="1"/>
  <c r="GB20" i="7"/>
  <c r="FR20" i="7"/>
  <c r="FV20" i="7" s="1"/>
  <c r="FH20" i="7"/>
  <c r="EX20" i="7"/>
  <c r="FB20" i="7" s="1"/>
  <c r="EN20" i="7"/>
  <c r="EE20" i="7"/>
  <c r="ED20" i="7"/>
  <c r="EH20" i="7" s="1"/>
  <c r="DT20" i="7"/>
  <c r="DJ20" i="7"/>
  <c r="DN20" i="7" s="1"/>
  <c r="CZ20" i="7"/>
  <c r="CP20" i="7"/>
  <c r="CT20" i="7" s="1"/>
  <c r="CF20" i="7"/>
  <c r="BV20" i="7"/>
  <c r="BZ20" i="7" s="1"/>
  <c r="BL20" i="7"/>
  <c r="BB20" i="7"/>
  <c r="BF20" i="7" s="1"/>
  <c r="AR20" i="7"/>
  <c r="AH20" i="7"/>
  <c r="AL20" i="7" s="1"/>
  <c r="X20" i="7"/>
  <c r="O20" i="7"/>
  <c r="N20" i="7"/>
  <c r="R20" i="7" s="1"/>
  <c r="E20" i="7"/>
  <c r="I20" i="7" s="1"/>
  <c r="JO19" i="7"/>
  <c r="JO17" i="7" s="1"/>
  <c r="JE19" i="7"/>
  <c r="JE17" i="7" s="1"/>
  <c r="IU19" i="7"/>
  <c r="IU17" i="7" s="1"/>
  <c r="IK19" i="7"/>
  <c r="IK17" i="7" s="1"/>
  <c r="IA19" i="7"/>
  <c r="IA17" i="7" s="1"/>
  <c r="HQ19" i="7"/>
  <c r="HQ17" i="7" s="1"/>
  <c r="HG19" i="7"/>
  <c r="GW19" i="7"/>
  <c r="GW17" i="7" s="1"/>
  <c r="GM19" i="7"/>
  <c r="GC19" i="7"/>
  <c r="GC17" i="7" s="1"/>
  <c r="FS19" i="7"/>
  <c r="FS17" i="7" s="1"/>
  <c r="FI19" i="7"/>
  <c r="FI17" i="7" s="1"/>
  <c r="EY19" i="7"/>
  <c r="EY17" i="7" s="1"/>
  <c r="EO19" i="7"/>
  <c r="EO17" i="7" s="1"/>
  <c r="EE19" i="7"/>
  <c r="EE17" i="7" s="1"/>
  <c r="DU19" i="7"/>
  <c r="DU17" i="7" s="1"/>
  <c r="DK19" i="7"/>
  <c r="DK17" i="7" s="1"/>
  <c r="DA19" i="7"/>
  <c r="DA17" i="7" s="1"/>
  <c r="CQ19" i="7"/>
  <c r="CQ17" i="7" s="1"/>
  <c r="CG19" i="7"/>
  <c r="CG17" i="7" s="1"/>
  <c r="BW19" i="7"/>
  <c r="BW17" i="7" s="1"/>
  <c r="BM19" i="7"/>
  <c r="BM17" i="7" s="1"/>
  <c r="BC19" i="7"/>
  <c r="AS19" i="7"/>
  <c r="AS17" i="7" s="1"/>
  <c r="AI19" i="7"/>
  <c r="AI17" i="7" s="1"/>
  <c r="Y19" i="7"/>
  <c r="Y17" i="7" s="1"/>
  <c r="O19" i="7"/>
  <c r="O17" i="7" s="1"/>
  <c r="F19" i="7"/>
  <c r="JO18" i="7"/>
  <c r="JE18" i="7"/>
  <c r="IU18" i="7"/>
  <c r="IK18" i="7"/>
  <c r="IA18" i="7"/>
  <c r="HQ18" i="7"/>
  <c r="HG18" i="7"/>
  <c r="GW18" i="7"/>
  <c r="GM18" i="7"/>
  <c r="GC18" i="7"/>
  <c r="FS18" i="7"/>
  <c r="FI18" i="7"/>
  <c r="EY18" i="7"/>
  <c r="EO18" i="7"/>
  <c r="EE18" i="7"/>
  <c r="DU18" i="7"/>
  <c r="DK18" i="7"/>
  <c r="DA18" i="7"/>
  <c r="CQ18" i="7"/>
  <c r="CG18" i="7"/>
  <c r="BW18" i="7"/>
  <c r="BM18" i="7"/>
  <c r="BC18" i="7"/>
  <c r="AS18" i="7"/>
  <c r="AI18" i="7"/>
  <c r="Y18" i="7"/>
  <c r="O18" i="7"/>
  <c r="JN17" i="7"/>
  <c r="JR17" i="7" s="1"/>
  <c r="JD17" i="7"/>
  <c r="JH17" i="7" s="1"/>
  <c r="IT17" i="7"/>
  <c r="IJ17" i="7"/>
  <c r="IN17" i="7" s="1"/>
  <c r="HZ17" i="7"/>
  <c r="ID17" i="7" s="1"/>
  <c r="HP17" i="7"/>
  <c r="HG17" i="7"/>
  <c r="HF17" i="7"/>
  <c r="GV17" i="7"/>
  <c r="GM17" i="7"/>
  <c r="GL17" i="7"/>
  <c r="GP17" i="7" s="1"/>
  <c r="GB17" i="7"/>
  <c r="FR17" i="7"/>
  <c r="FU17" i="7" s="1"/>
  <c r="FH17" i="7"/>
  <c r="FL17" i="7" s="1"/>
  <c r="EX17" i="7"/>
  <c r="EN17" i="7"/>
  <c r="ER17" i="7" s="1"/>
  <c r="ED17" i="7"/>
  <c r="DT17" i="7"/>
  <c r="DX17" i="7" s="1"/>
  <c r="DJ17" i="7"/>
  <c r="CZ17" i="7"/>
  <c r="DD17" i="7" s="1"/>
  <c r="CP17" i="7"/>
  <c r="CF17" i="7"/>
  <c r="CJ17" i="7" s="1"/>
  <c r="BV17" i="7"/>
  <c r="BL17" i="7"/>
  <c r="BC17" i="7"/>
  <c r="BB17" i="7"/>
  <c r="BE17" i="7" s="1"/>
  <c r="AR17" i="7"/>
  <c r="AH17" i="7"/>
  <c r="X17" i="7"/>
  <c r="N17" i="7"/>
  <c r="E17" i="7"/>
  <c r="JO16" i="7"/>
  <c r="JO14" i="7" s="1"/>
  <c r="JE16" i="7"/>
  <c r="JE14" i="7" s="1"/>
  <c r="IU16" i="7"/>
  <c r="IU14" i="7" s="1"/>
  <c r="IK16" i="7"/>
  <c r="IK14" i="7" s="1"/>
  <c r="IA16" i="7"/>
  <c r="IA14" i="7" s="1"/>
  <c r="HQ16" i="7"/>
  <c r="HQ14" i="7" s="1"/>
  <c r="HG16" i="7"/>
  <c r="HG14" i="7" s="1"/>
  <c r="GW16" i="7"/>
  <c r="GM16" i="7"/>
  <c r="GM14" i="7" s="1"/>
  <c r="GC16" i="7"/>
  <c r="FS16" i="7"/>
  <c r="FS14" i="7" s="1"/>
  <c r="FI16" i="7"/>
  <c r="FI14" i="7" s="1"/>
  <c r="EY16" i="7"/>
  <c r="EY14" i="7" s="1"/>
  <c r="EO16" i="7"/>
  <c r="EO14" i="7" s="1"/>
  <c r="EE16" i="7"/>
  <c r="EE14" i="7" s="1"/>
  <c r="DU16" i="7"/>
  <c r="DU14" i="7" s="1"/>
  <c r="DK16" i="7"/>
  <c r="DK14" i="7" s="1"/>
  <c r="DA16" i="7"/>
  <c r="DA14" i="7" s="1"/>
  <c r="CQ16" i="7"/>
  <c r="CQ14" i="7" s="1"/>
  <c r="CG16" i="7"/>
  <c r="CG14" i="7" s="1"/>
  <c r="BW16" i="7"/>
  <c r="BW14" i="7" s="1"/>
  <c r="BM16" i="7"/>
  <c r="BC16" i="7"/>
  <c r="BC14" i="7" s="1"/>
  <c r="AS16" i="7"/>
  <c r="AS14" i="7" s="1"/>
  <c r="AI16" i="7"/>
  <c r="AI14" i="7" s="1"/>
  <c r="Y16" i="7"/>
  <c r="Y14" i="7" s="1"/>
  <c r="O16" i="7"/>
  <c r="O14" i="7" s="1"/>
  <c r="F16" i="7"/>
  <c r="JO15" i="7"/>
  <c r="JE15" i="7"/>
  <c r="IU15" i="7"/>
  <c r="IK15" i="7"/>
  <c r="IA15" i="7"/>
  <c r="HQ15" i="7"/>
  <c r="HG15" i="7"/>
  <c r="GW15" i="7"/>
  <c r="GM15" i="7"/>
  <c r="GC15" i="7"/>
  <c r="FS15" i="7"/>
  <c r="FI15" i="7"/>
  <c r="EY15" i="7"/>
  <c r="EO15" i="7"/>
  <c r="EE15" i="7"/>
  <c r="DU15" i="7"/>
  <c r="DK15" i="7"/>
  <c r="DA15" i="7"/>
  <c r="CQ15" i="7"/>
  <c r="CG15" i="7"/>
  <c r="BW15" i="7"/>
  <c r="BM15" i="7"/>
  <c r="BC15" i="7"/>
  <c r="AS15" i="7"/>
  <c r="AI15" i="7"/>
  <c r="Y15" i="7"/>
  <c r="O15" i="7"/>
  <c r="JN14" i="7"/>
  <c r="JR14" i="7" s="1"/>
  <c r="JD14" i="7"/>
  <c r="JG14" i="7" s="1"/>
  <c r="IT14" i="7"/>
  <c r="IX14" i="7" s="1"/>
  <c r="IJ14" i="7"/>
  <c r="IM14" i="7" s="1"/>
  <c r="HZ14" i="7"/>
  <c r="ID14" i="7" s="1"/>
  <c r="HP14" i="7"/>
  <c r="HF14" i="7"/>
  <c r="HJ14" i="7" s="1"/>
  <c r="GW14" i="7"/>
  <c r="GV14" i="7"/>
  <c r="GZ14" i="7" s="1"/>
  <c r="GL14" i="7"/>
  <c r="GC14" i="7"/>
  <c r="GB14" i="7"/>
  <c r="GE14" i="7" s="1"/>
  <c r="FR14" i="7"/>
  <c r="FV14" i="7" s="1"/>
  <c r="FH14" i="7"/>
  <c r="EX14" i="7"/>
  <c r="FB14" i="7" s="1"/>
  <c r="EN14" i="7"/>
  <c r="ED14" i="7"/>
  <c r="EH14" i="7" s="1"/>
  <c r="DT14" i="7"/>
  <c r="DX14" i="7" s="1"/>
  <c r="DJ14" i="7"/>
  <c r="DN14" i="7" s="1"/>
  <c r="CZ14" i="7"/>
  <c r="DD14" i="7" s="1"/>
  <c r="CP14" i="7"/>
  <c r="CT14" i="7" s="1"/>
  <c r="CF14" i="7"/>
  <c r="BV14" i="7"/>
  <c r="BZ14" i="7" s="1"/>
  <c r="BM14" i="7"/>
  <c r="BL14" i="7"/>
  <c r="BB14" i="7"/>
  <c r="BF14" i="7" s="1"/>
  <c r="AR14" i="7"/>
  <c r="AV14" i="7" s="1"/>
  <c r="AH14" i="7"/>
  <c r="X14" i="7"/>
  <c r="AB14" i="7" s="1"/>
  <c r="N14" i="7"/>
  <c r="E14" i="7"/>
  <c r="H164" i="7"/>
  <c r="I158" i="7"/>
  <c r="I152" i="7"/>
  <c r="H152" i="7"/>
  <c r="I143" i="7"/>
  <c r="H143" i="7"/>
  <c r="H140" i="7"/>
  <c r="I137" i="7"/>
  <c r="I131" i="7"/>
  <c r="I128" i="7"/>
  <c r="I119" i="7"/>
  <c r="H119" i="7"/>
  <c r="H116" i="7"/>
  <c r="I107" i="7"/>
  <c r="JR101" i="7"/>
  <c r="JQ101" i="7"/>
  <c r="IX101" i="7"/>
  <c r="IW101" i="7"/>
  <c r="IN101" i="7"/>
  <c r="IM101" i="7"/>
  <c r="HT101" i="7"/>
  <c r="HS101" i="7"/>
  <c r="HJ101" i="7"/>
  <c r="HI101" i="7"/>
  <c r="GY101" i="7"/>
  <c r="GP101" i="7"/>
  <c r="GO101" i="7"/>
  <c r="GE101" i="7"/>
  <c r="FU101" i="7"/>
  <c r="FL101" i="7"/>
  <c r="FK101" i="7"/>
  <c r="FB101" i="7"/>
  <c r="FA101" i="7"/>
  <c r="ER101" i="7"/>
  <c r="EQ101" i="7"/>
  <c r="EH101" i="7"/>
  <c r="EG101" i="7"/>
  <c r="DN101" i="7"/>
  <c r="DM101" i="7"/>
  <c r="CT101" i="7"/>
  <c r="CS101" i="7"/>
  <c r="CJ101" i="7"/>
  <c r="CI101" i="7"/>
  <c r="BP101" i="7"/>
  <c r="BO101" i="7"/>
  <c r="BF101" i="7"/>
  <c r="BE101" i="7"/>
  <c r="AU101" i="7"/>
  <c r="AL101" i="7"/>
  <c r="AA101" i="7"/>
  <c r="R101" i="7"/>
  <c r="Q101" i="7"/>
  <c r="I101" i="7"/>
  <c r="H101" i="7"/>
  <c r="JR98" i="7"/>
  <c r="JQ98" i="7"/>
  <c r="JG98" i="7"/>
  <c r="IX98" i="7"/>
  <c r="IW98" i="7"/>
  <c r="IM98" i="7"/>
  <c r="ID98" i="7"/>
  <c r="IC98" i="7"/>
  <c r="HS98" i="7"/>
  <c r="HJ98" i="7"/>
  <c r="GZ98" i="7"/>
  <c r="GY98" i="7"/>
  <c r="GP98" i="7"/>
  <c r="FV98" i="7"/>
  <c r="FL98" i="7"/>
  <c r="FK98" i="7"/>
  <c r="FA98" i="7"/>
  <c r="ER98" i="7"/>
  <c r="EQ98" i="7"/>
  <c r="EH98" i="7"/>
  <c r="DW98" i="7"/>
  <c r="DN98" i="7"/>
  <c r="DM98" i="7"/>
  <c r="CT98" i="7"/>
  <c r="CS98" i="7"/>
  <c r="CI98" i="7"/>
  <c r="BO98" i="7"/>
  <c r="BF98" i="7"/>
  <c r="BE98" i="7"/>
  <c r="AL98" i="7"/>
  <c r="AK98" i="7"/>
  <c r="AB98" i="7"/>
  <c r="AA98" i="7"/>
  <c r="R98" i="7"/>
  <c r="I98" i="7"/>
  <c r="H98" i="7"/>
  <c r="JR95" i="7"/>
  <c r="JQ95" i="7"/>
  <c r="JG95" i="7"/>
  <c r="IX95" i="7"/>
  <c r="IW95" i="7"/>
  <c r="IN95" i="7"/>
  <c r="IM95" i="7"/>
  <c r="ID95" i="7"/>
  <c r="IC95" i="7"/>
  <c r="HS95" i="7"/>
  <c r="HJ95" i="7"/>
  <c r="HI95" i="7"/>
  <c r="GP95" i="7"/>
  <c r="GO95" i="7"/>
  <c r="GE95" i="7"/>
  <c r="FV95" i="7"/>
  <c r="FU95" i="7"/>
  <c r="FL95" i="7"/>
  <c r="FK95" i="7"/>
  <c r="ER95" i="7"/>
  <c r="EQ95" i="7"/>
  <c r="EH95" i="7"/>
  <c r="EG95" i="7"/>
  <c r="DW95" i="7"/>
  <c r="DN95" i="7"/>
  <c r="DM95" i="7"/>
  <c r="DC95" i="7"/>
  <c r="CT95" i="7"/>
  <c r="CS95" i="7"/>
  <c r="CJ95" i="7"/>
  <c r="CI95" i="7"/>
  <c r="BZ95" i="7"/>
  <c r="BY95" i="7"/>
  <c r="BP95" i="7"/>
  <c r="BO95" i="7"/>
  <c r="BF95" i="7"/>
  <c r="BE95" i="7"/>
  <c r="AL95" i="7"/>
  <c r="AK95" i="7"/>
  <c r="AA95" i="7"/>
  <c r="R95" i="7"/>
  <c r="Q95" i="7"/>
  <c r="I95" i="7"/>
  <c r="H95" i="7"/>
  <c r="JR92" i="7"/>
  <c r="JQ92" i="7"/>
  <c r="JG92" i="7"/>
  <c r="IX92" i="7"/>
  <c r="IW92" i="7"/>
  <c r="ID92" i="7"/>
  <c r="IC92" i="7"/>
  <c r="HJ92" i="7"/>
  <c r="HI92" i="7"/>
  <c r="GZ92" i="7"/>
  <c r="GY92" i="7"/>
  <c r="GP92" i="7"/>
  <c r="GO92" i="7"/>
  <c r="GF92" i="7"/>
  <c r="GE92" i="7"/>
  <c r="FV92" i="7"/>
  <c r="FU92" i="7"/>
  <c r="FL92" i="7"/>
  <c r="FK92" i="7"/>
  <c r="ER92" i="7"/>
  <c r="EQ92" i="7"/>
  <c r="EH92" i="7"/>
  <c r="EG92" i="7"/>
  <c r="DN92" i="7"/>
  <c r="DM92" i="7"/>
  <c r="DC92" i="7"/>
  <c r="CI92" i="7"/>
  <c r="BZ92" i="7"/>
  <c r="BY92" i="7"/>
  <c r="BO92" i="7"/>
  <c r="BF92" i="7"/>
  <c r="BE92" i="7"/>
  <c r="AU92" i="7"/>
  <c r="AL92" i="7"/>
  <c r="AK92" i="7"/>
  <c r="AA92" i="7"/>
  <c r="R92" i="7"/>
  <c r="I92" i="7"/>
  <c r="H92" i="7"/>
  <c r="JR89" i="7"/>
  <c r="JQ89" i="7"/>
  <c r="IN89" i="7"/>
  <c r="IM89" i="7"/>
  <c r="HJ89" i="7"/>
  <c r="HI89" i="7"/>
  <c r="GY89" i="7"/>
  <c r="GE89" i="7"/>
  <c r="FK89" i="7"/>
  <c r="FB89" i="7"/>
  <c r="FA89" i="7"/>
  <c r="ER89" i="7"/>
  <c r="EQ89" i="7"/>
  <c r="EH89" i="7"/>
  <c r="EG89" i="7"/>
  <c r="DN89" i="7"/>
  <c r="DM89" i="7"/>
  <c r="DC89" i="7"/>
  <c r="CT89" i="7"/>
  <c r="CS89" i="7"/>
  <c r="CJ89" i="7"/>
  <c r="BY89" i="7"/>
  <c r="BP89" i="7"/>
  <c r="BO89" i="7"/>
  <c r="AU89" i="7"/>
  <c r="AL89" i="7"/>
  <c r="AK89" i="7"/>
  <c r="I89" i="7"/>
  <c r="H89" i="7"/>
  <c r="JR86" i="7"/>
  <c r="JQ86" i="7"/>
  <c r="JG86" i="7"/>
  <c r="IM86" i="7"/>
  <c r="ID86" i="7"/>
  <c r="IC86" i="7"/>
  <c r="HS86" i="7"/>
  <c r="HJ86" i="7"/>
  <c r="HI86" i="7"/>
  <c r="GZ86" i="7"/>
  <c r="GY86" i="7"/>
  <c r="GF86" i="7"/>
  <c r="GE86" i="7"/>
  <c r="FV86" i="7"/>
  <c r="FL86" i="7"/>
  <c r="FK86" i="7"/>
  <c r="FB86" i="7"/>
  <c r="FA86" i="7"/>
  <c r="ER86" i="7"/>
  <c r="EQ86" i="7"/>
  <c r="EH86" i="7"/>
  <c r="DW86" i="7"/>
  <c r="DN86" i="7"/>
  <c r="DM86" i="7"/>
  <c r="CT86" i="7"/>
  <c r="CS86" i="7"/>
  <c r="BY86" i="7"/>
  <c r="BO86" i="7"/>
  <c r="BF86" i="7"/>
  <c r="BE86" i="7"/>
  <c r="AV86" i="7"/>
  <c r="AU86" i="7"/>
  <c r="AL86" i="7"/>
  <c r="AK86" i="7"/>
  <c r="AB86" i="7"/>
  <c r="AA86" i="7"/>
  <c r="R86" i="7"/>
  <c r="Q86" i="7"/>
  <c r="I86" i="7"/>
  <c r="H86" i="7"/>
  <c r="JR83" i="7"/>
  <c r="JQ83" i="7"/>
  <c r="JG83" i="7"/>
  <c r="IX83" i="7"/>
  <c r="IW83" i="7"/>
  <c r="IN83" i="7"/>
  <c r="IM83" i="7"/>
  <c r="ID83" i="7"/>
  <c r="IC83" i="7"/>
  <c r="HT83" i="7"/>
  <c r="HS83" i="7"/>
  <c r="HJ83" i="7"/>
  <c r="HI83" i="7"/>
  <c r="GP83" i="7"/>
  <c r="GO83" i="7"/>
  <c r="GE83" i="7"/>
  <c r="FV83" i="7"/>
  <c r="FU83" i="7"/>
  <c r="FL83" i="7"/>
  <c r="FK83" i="7"/>
  <c r="FA83" i="7"/>
  <c r="ER83" i="7"/>
  <c r="EQ83" i="7"/>
  <c r="EH83" i="7"/>
  <c r="EG83" i="7"/>
  <c r="DW83" i="7"/>
  <c r="DN83" i="7"/>
  <c r="DM83" i="7"/>
  <c r="DC83" i="7"/>
  <c r="CT83" i="7"/>
  <c r="CS83" i="7"/>
  <c r="CJ83" i="7"/>
  <c r="CI83" i="7"/>
  <c r="BY83" i="7"/>
  <c r="BP83" i="7"/>
  <c r="BO83" i="7"/>
  <c r="BF83" i="7"/>
  <c r="BE83" i="7"/>
  <c r="AL83" i="7"/>
  <c r="AK83" i="7"/>
  <c r="R83" i="7"/>
  <c r="Q83" i="7"/>
  <c r="I83" i="7"/>
  <c r="H83" i="7"/>
  <c r="JQ80" i="7"/>
  <c r="IX80" i="7"/>
  <c r="IW80" i="7"/>
  <c r="ID80" i="7"/>
  <c r="IC80" i="7"/>
  <c r="HJ80" i="7"/>
  <c r="HI80" i="7"/>
  <c r="GY80" i="7"/>
  <c r="GP80" i="7"/>
  <c r="GO80" i="7"/>
  <c r="GE80" i="7"/>
  <c r="FV80" i="7"/>
  <c r="FU80" i="7"/>
  <c r="FL80" i="7"/>
  <c r="FK80" i="7"/>
  <c r="FB80" i="7"/>
  <c r="ER80" i="7"/>
  <c r="EQ80" i="7"/>
  <c r="EH80" i="7"/>
  <c r="EG80" i="7"/>
  <c r="DW80" i="7"/>
  <c r="DN80" i="7"/>
  <c r="DM80" i="7"/>
  <c r="DC80" i="7"/>
  <c r="CT80" i="7"/>
  <c r="CS80" i="7"/>
  <c r="CI80" i="7"/>
  <c r="BY80" i="7"/>
  <c r="BO80" i="7"/>
  <c r="BE80" i="7"/>
  <c r="AK80" i="7"/>
  <c r="I80" i="7"/>
  <c r="H80" i="7"/>
  <c r="JR77" i="7"/>
  <c r="JQ77" i="7"/>
  <c r="JG77" i="7"/>
  <c r="IM77" i="7"/>
  <c r="ID77" i="7"/>
  <c r="HT77" i="7"/>
  <c r="HS77" i="7"/>
  <c r="HJ77" i="7"/>
  <c r="FV77" i="7"/>
  <c r="FU77" i="7"/>
  <c r="FK77" i="7"/>
  <c r="FA77" i="7"/>
  <c r="EQ77" i="7"/>
  <c r="EH77" i="7"/>
  <c r="DW77" i="7"/>
  <c r="DN77" i="7"/>
  <c r="DM77" i="7"/>
  <c r="CT77" i="7"/>
  <c r="CS77" i="7"/>
  <c r="CI77" i="7"/>
  <c r="BZ77" i="7"/>
  <c r="BY77" i="7"/>
  <c r="BO77" i="7"/>
  <c r="BF77" i="7"/>
  <c r="BE77" i="7"/>
  <c r="AU77" i="7"/>
  <c r="AL77" i="7"/>
  <c r="AK77" i="7"/>
  <c r="R77" i="7"/>
  <c r="H77" i="7"/>
  <c r="JQ74" i="7"/>
  <c r="JH74" i="7"/>
  <c r="IW74" i="7"/>
  <c r="IN74" i="7"/>
  <c r="IC74" i="7"/>
  <c r="HS74" i="7"/>
  <c r="HI74" i="7"/>
  <c r="GZ74" i="7"/>
  <c r="GY74" i="7"/>
  <c r="GO74" i="7"/>
  <c r="GF74" i="7"/>
  <c r="GE74" i="7"/>
  <c r="FU74" i="7"/>
  <c r="FL74" i="7"/>
  <c r="FK74" i="7"/>
  <c r="ER74" i="7"/>
  <c r="EQ74" i="7"/>
  <c r="EG74" i="7"/>
  <c r="DM74" i="7"/>
  <c r="DD74" i="7"/>
  <c r="CS74" i="7"/>
  <c r="CJ74" i="7"/>
  <c r="CI74" i="7"/>
  <c r="BY74" i="7"/>
  <c r="BP74" i="7"/>
  <c r="BO74" i="7"/>
  <c r="BE74" i="7"/>
  <c r="AV74" i="7"/>
  <c r="AU74" i="7"/>
  <c r="AK74" i="7"/>
  <c r="AB74" i="7"/>
  <c r="AA74" i="7"/>
  <c r="Q74" i="7"/>
  <c r="H74" i="7"/>
  <c r="JR71" i="7"/>
  <c r="JQ71" i="7"/>
  <c r="JG71" i="7"/>
  <c r="IX71" i="7"/>
  <c r="IW71" i="7"/>
  <c r="ID71" i="7"/>
  <c r="IC71" i="7"/>
  <c r="HS71" i="7"/>
  <c r="HJ71" i="7"/>
  <c r="HI71" i="7"/>
  <c r="GY71" i="7"/>
  <c r="GP71" i="7"/>
  <c r="GO71" i="7"/>
  <c r="FV71" i="7"/>
  <c r="FU71" i="7"/>
  <c r="EQ71" i="7"/>
  <c r="EH71" i="7"/>
  <c r="EG71" i="7"/>
  <c r="DW71" i="7"/>
  <c r="DN71" i="7"/>
  <c r="DM71" i="7"/>
  <c r="DC71" i="7"/>
  <c r="CT71" i="7"/>
  <c r="CS71" i="7"/>
  <c r="BZ71" i="7"/>
  <c r="BY71" i="7"/>
  <c r="BO71" i="7"/>
  <c r="AU71" i="7"/>
  <c r="AL71" i="7"/>
  <c r="AK71" i="7"/>
  <c r="AA71" i="7"/>
  <c r="R71" i="7"/>
  <c r="JR68" i="7"/>
  <c r="JQ68" i="7"/>
  <c r="JH68" i="7"/>
  <c r="IX68" i="7"/>
  <c r="IW68" i="7"/>
  <c r="IN68" i="7"/>
  <c r="IM68" i="7"/>
  <c r="ID68" i="7"/>
  <c r="IC68" i="7"/>
  <c r="HT68" i="7"/>
  <c r="HS68" i="7"/>
  <c r="HJ68" i="7"/>
  <c r="HI68" i="7"/>
  <c r="GZ68" i="7"/>
  <c r="GY68" i="7"/>
  <c r="GP68" i="7"/>
  <c r="GO68" i="7"/>
  <c r="GF68" i="7"/>
  <c r="GE68" i="7"/>
  <c r="FV68" i="7"/>
  <c r="FU68" i="7"/>
  <c r="FL68" i="7"/>
  <c r="FK68" i="7"/>
  <c r="FB68" i="7"/>
  <c r="FA68" i="7"/>
  <c r="ER68" i="7"/>
  <c r="EQ68" i="7"/>
  <c r="DX68" i="7"/>
  <c r="DW68" i="7"/>
  <c r="DN68" i="7"/>
  <c r="DM68" i="7"/>
  <c r="DD68" i="7"/>
  <c r="CT68" i="7"/>
  <c r="CS68" i="7"/>
  <c r="CJ68" i="7"/>
  <c r="CI68" i="7"/>
  <c r="BZ68" i="7"/>
  <c r="BY68" i="7"/>
  <c r="BP68" i="7"/>
  <c r="BO68" i="7"/>
  <c r="BF68" i="7"/>
  <c r="BE68" i="7"/>
  <c r="AV68" i="7"/>
  <c r="AU68" i="7"/>
  <c r="AK68" i="7"/>
  <c r="AB68" i="7"/>
  <c r="AA68" i="7"/>
  <c r="Q68" i="7"/>
  <c r="H68" i="7"/>
  <c r="JR65" i="7"/>
  <c r="JQ65" i="7"/>
  <c r="JG65" i="7"/>
  <c r="IX65" i="7"/>
  <c r="IW65" i="7"/>
  <c r="IM65" i="7"/>
  <c r="ID65" i="7"/>
  <c r="IC65" i="7"/>
  <c r="HJ65" i="7"/>
  <c r="HI65" i="7"/>
  <c r="GY65" i="7"/>
  <c r="GP65" i="7"/>
  <c r="GO65" i="7"/>
  <c r="GE65" i="7"/>
  <c r="FV65" i="7"/>
  <c r="FU65" i="7"/>
  <c r="FK65" i="7"/>
  <c r="FA65" i="7"/>
  <c r="EH65" i="7"/>
  <c r="EG65" i="7"/>
  <c r="DW65" i="7"/>
  <c r="DN65" i="7"/>
  <c r="DM65" i="7"/>
  <c r="DC65" i="7"/>
  <c r="CS65" i="7"/>
  <c r="CI65" i="7"/>
  <c r="BZ65" i="7"/>
  <c r="BY65" i="7"/>
  <c r="BF65" i="7"/>
  <c r="BE65" i="7"/>
  <c r="AU65" i="7"/>
  <c r="AL65" i="7"/>
  <c r="AK65" i="7"/>
  <c r="AA65" i="7"/>
  <c r="R65" i="7"/>
  <c r="Q65" i="7"/>
  <c r="H65" i="7"/>
  <c r="JR62" i="7"/>
  <c r="JQ62" i="7"/>
  <c r="JH62" i="7"/>
  <c r="JG62" i="7"/>
  <c r="IX62" i="7"/>
  <c r="IW62" i="7"/>
  <c r="IN62" i="7"/>
  <c r="IM62" i="7"/>
  <c r="ID62" i="7"/>
  <c r="IC62" i="7"/>
  <c r="HT62" i="7"/>
  <c r="HS62" i="7"/>
  <c r="HJ62" i="7"/>
  <c r="HI62" i="7"/>
  <c r="GZ62" i="7"/>
  <c r="GY62" i="7"/>
  <c r="GP62" i="7"/>
  <c r="GO62" i="7"/>
  <c r="GF62" i="7"/>
  <c r="GE62" i="7"/>
  <c r="FV62" i="7"/>
  <c r="FU62" i="7"/>
  <c r="FL62" i="7"/>
  <c r="FK62" i="7"/>
  <c r="FB62" i="7"/>
  <c r="FA62" i="7"/>
  <c r="ER62" i="7"/>
  <c r="EQ62" i="7"/>
  <c r="EH62" i="7"/>
  <c r="EG62" i="7"/>
  <c r="DX62" i="7"/>
  <c r="DW62" i="7"/>
  <c r="DN62" i="7"/>
  <c r="DM62" i="7"/>
  <c r="DD62" i="7"/>
  <c r="DC62" i="7"/>
  <c r="CT62" i="7"/>
  <c r="CS62" i="7"/>
  <c r="CJ62" i="7"/>
  <c r="CI62" i="7"/>
  <c r="BZ62" i="7"/>
  <c r="BY62" i="7"/>
  <c r="BP62" i="7"/>
  <c r="BO62" i="7"/>
  <c r="BF62" i="7"/>
  <c r="BE62" i="7"/>
  <c r="AV62" i="7"/>
  <c r="AU62" i="7"/>
  <c r="AL62" i="7"/>
  <c r="AK62" i="7"/>
  <c r="AB62" i="7"/>
  <c r="AA62" i="7"/>
  <c r="R62" i="7"/>
  <c r="Q62" i="7"/>
  <c r="JR59" i="7"/>
  <c r="JQ59" i="7"/>
  <c r="JG59" i="7"/>
  <c r="IX59" i="7"/>
  <c r="IW59" i="7"/>
  <c r="IM59" i="7"/>
  <c r="ID59" i="7"/>
  <c r="IC59" i="7"/>
  <c r="HS59" i="7"/>
  <c r="HJ59" i="7"/>
  <c r="HI59" i="7"/>
  <c r="GP59" i="7"/>
  <c r="GO59" i="7"/>
  <c r="GE59" i="7"/>
  <c r="FV59" i="7"/>
  <c r="FU59" i="7"/>
  <c r="FK59" i="7"/>
  <c r="FB59" i="7"/>
  <c r="FA59" i="7"/>
  <c r="EQ59" i="7"/>
  <c r="EH59" i="7"/>
  <c r="EG59" i="7"/>
  <c r="DN59" i="7"/>
  <c r="DM59" i="7"/>
  <c r="DC59" i="7"/>
  <c r="CT59" i="7"/>
  <c r="CS59" i="7"/>
  <c r="CI59" i="7"/>
  <c r="BZ59" i="7"/>
  <c r="BY59" i="7"/>
  <c r="BO59" i="7"/>
  <c r="BF59" i="7"/>
  <c r="BE59" i="7"/>
  <c r="AL59" i="7"/>
  <c r="AK59" i="7"/>
  <c r="R59" i="7"/>
  <c r="Q59" i="7"/>
  <c r="H59" i="7"/>
  <c r="JR56" i="7"/>
  <c r="JH56" i="7"/>
  <c r="JG56" i="7"/>
  <c r="IX56" i="7"/>
  <c r="ID56" i="7"/>
  <c r="HT56" i="7"/>
  <c r="HS56" i="7"/>
  <c r="GZ56" i="7"/>
  <c r="GY56" i="7"/>
  <c r="GP56" i="7"/>
  <c r="FV56" i="7"/>
  <c r="ER56" i="7"/>
  <c r="EQ56" i="7"/>
  <c r="EH56" i="7"/>
  <c r="DX56" i="7"/>
  <c r="DW56" i="7"/>
  <c r="DN56" i="7"/>
  <c r="DC56" i="7"/>
  <c r="CT56" i="7"/>
  <c r="CJ56" i="7"/>
  <c r="CI56" i="7"/>
  <c r="BZ56" i="7"/>
  <c r="BP56" i="7"/>
  <c r="BO56" i="7"/>
  <c r="BF56" i="7"/>
  <c r="AV56" i="7"/>
  <c r="AU56" i="7"/>
  <c r="AL56" i="7"/>
  <c r="AB56" i="7"/>
  <c r="AA56" i="7"/>
  <c r="R56" i="7"/>
  <c r="IW53" i="7"/>
  <c r="IM53" i="7"/>
  <c r="ID53" i="7"/>
  <c r="IC53" i="7"/>
  <c r="HS53" i="7"/>
  <c r="GY53" i="7"/>
  <c r="GP53" i="7"/>
  <c r="GO53" i="7"/>
  <c r="FV53" i="7"/>
  <c r="FU53" i="7"/>
  <c r="FK53" i="7"/>
  <c r="FB53" i="7"/>
  <c r="FA53" i="7"/>
  <c r="EQ53" i="7"/>
  <c r="EH53" i="7"/>
  <c r="EG53" i="7"/>
  <c r="DW53" i="7"/>
  <c r="DN53" i="7"/>
  <c r="DM53" i="7"/>
  <c r="CT53" i="7"/>
  <c r="CS53" i="7"/>
  <c r="CI53" i="7"/>
  <c r="BZ53" i="7"/>
  <c r="BY53" i="7"/>
  <c r="BO53" i="7"/>
  <c r="BF53" i="7"/>
  <c r="BE53" i="7"/>
  <c r="AU53" i="7"/>
  <c r="R53" i="7"/>
  <c r="H53" i="7"/>
  <c r="JQ50" i="7"/>
  <c r="JH50" i="7"/>
  <c r="IW50" i="7"/>
  <c r="IN50" i="7"/>
  <c r="IM50" i="7"/>
  <c r="IC50" i="7"/>
  <c r="HS50" i="7"/>
  <c r="HI50" i="7"/>
  <c r="GZ50" i="7"/>
  <c r="GY50" i="7"/>
  <c r="GO50" i="7"/>
  <c r="GF50" i="7"/>
  <c r="GE50" i="7"/>
  <c r="FU50" i="7"/>
  <c r="FL50" i="7"/>
  <c r="FK50" i="7"/>
  <c r="FA50" i="7"/>
  <c r="ER50" i="7"/>
  <c r="EQ50" i="7"/>
  <c r="EG50" i="7"/>
  <c r="DM50" i="7"/>
  <c r="DD50" i="7"/>
  <c r="CS50" i="7"/>
  <c r="CJ50" i="7"/>
  <c r="CI50" i="7"/>
  <c r="BY50" i="7"/>
  <c r="BO50" i="7"/>
  <c r="BE50" i="7"/>
  <c r="AV50" i="7"/>
  <c r="AU50" i="7"/>
  <c r="AK50" i="7"/>
  <c r="AB50" i="7"/>
  <c r="AA50" i="7"/>
  <c r="Q50" i="7"/>
  <c r="H50" i="7"/>
  <c r="JR47" i="7"/>
  <c r="JQ47" i="7"/>
  <c r="JG47" i="7"/>
  <c r="IX47" i="7"/>
  <c r="IW47" i="7"/>
  <c r="ID47" i="7"/>
  <c r="IC47" i="7"/>
  <c r="HS47" i="7"/>
  <c r="HJ47" i="7"/>
  <c r="HI47" i="7"/>
  <c r="GY47" i="7"/>
  <c r="GO47" i="7"/>
  <c r="GE47" i="7"/>
  <c r="FV47" i="7"/>
  <c r="FU47" i="7"/>
  <c r="FB47" i="7"/>
  <c r="FA47" i="7"/>
  <c r="EQ47" i="7"/>
  <c r="EH47" i="7"/>
  <c r="EG47" i="7"/>
  <c r="DW47" i="7"/>
  <c r="DN47" i="7"/>
  <c r="DM47" i="7"/>
  <c r="DC47" i="7"/>
  <c r="CT47" i="7"/>
  <c r="CS47" i="7"/>
  <c r="BZ47" i="7"/>
  <c r="BY47" i="7"/>
  <c r="BO47" i="7"/>
  <c r="BF47" i="7"/>
  <c r="BE47" i="7"/>
  <c r="AU47" i="7"/>
  <c r="AL47" i="7"/>
  <c r="AK47" i="7"/>
  <c r="AA47" i="7"/>
  <c r="R47" i="7"/>
  <c r="Q47" i="7"/>
  <c r="JQ44" i="7"/>
  <c r="JH44" i="7"/>
  <c r="JG44" i="7"/>
  <c r="IW44" i="7"/>
  <c r="IN44" i="7"/>
  <c r="IM44" i="7"/>
  <c r="IC44" i="7"/>
  <c r="HT44" i="7"/>
  <c r="HS44" i="7"/>
  <c r="HI44" i="7"/>
  <c r="GZ44" i="7"/>
  <c r="GY44" i="7"/>
  <c r="GO44" i="7"/>
  <c r="GF44" i="7"/>
  <c r="GE44" i="7"/>
  <c r="FU44" i="7"/>
  <c r="FL44" i="7"/>
  <c r="FK44" i="7"/>
  <c r="FA44" i="7"/>
  <c r="ER44" i="7"/>
  <c r="EQ44" i="7"/>
  <c r="EG44" i="7"/>
  <c r="DX44" i="7"/>
  <c r="DM44" i="7"/>
  <c r="DC44" i="7"/>
  <c r="CS44" i="7"/>
  <c r="CJ44" i="7"/>
  <c r="CI44" i="7"/>
  <c r="BP44" i="7"/>
  <c r="BO44" i="7"/>
  <c r="BE44" i="7"/>
  <c r="AV44" i="7"/>
  <c r="AU44" i="7"/>
  <c r="AK44" i="7"/>
  <c r="AB44" i="7"/>
  <c r="AA44" i="7"/>
  <c r="JR41" i="7"/>
  <c r="JQ41" i="7"/>
  <c r="JG41" i="7"/>
  <c r="IX41" i="7"/>
  <c r="IW41" i="7"/>
  <c r="IN41" i="7"/>
  <c r="IM41" i="7"/>
  <c r="ID41" i="7"/>
  <c r="IC41" i="7"/>
  <c r="HT41" i="7"/>
  <c r="HS41" i="7"/>
  <c r="HJ41" i="7"/>
  <c r="HI41" i="7"/>
  <c r="GP41" i="7"/>
  <c r="GO41" i="7"/>
  <c r="GF41" i="7"/>
  <c r="GE41" i="7"/>
  <c r="FV41" i="7"/>
  <c r="FU41" i="7"/>
  <c r="FB41" i="7"/>
  <c r="FA41" i="7"/>
  <c r="EH41" i="7"/>
  <c r="EG41" i="7"/>
  <c r="DW41" i="7"/>
  <c r="DN41" i="7"/>
  <c r="DM41" i="7"/>
  <c r="DC41" i="7"/>
  <c r="CT41" i="7"/>
  <c r="CS41" i="7"/>
  <c r="CJ41" i="7"/>
  <c r="CI41" i="7"/>
  <c r="BZ41" i="7"/>
  <c r="BY41" i="7"/>
  <c r="BP41" i="7"/>
  <c r="BO41" i="7"/>
  <c r="BF41" i="7"/>
  <c r="BE41" i="7"/>
  <c r="AV41" i="7"/>
  <c r="AU41" i="7"/>
  <c r="AL41" i="7"/>
  <c r="AK41" i="7"/>
  <c r="AB41" i="7"/>
  <c r="AA41" i="7"/>
  <c r="R41" i="7"/>
  <c r="Q41" i="7"/>
  <c r="I41" i="7"/>
  <c r="H41" i="7"/>
  <c r="JH38" i="7"/>
  <c r="JG38" i="7"/>
  <c r="IN38" i="7"/>
  <c r="IM38" i="7"/>
  <c r="HT38" i="7"/>
  <c r="HS38" i="7"/>
  <c r="GZ38" i="7"/>
  <c r="GY38" i="7"/>
  <c r="GF38" i="7"/>
  <c r="GE38" i="7"/>
  <c r="FL38" i="7"/>
  <c r="FK38" i="7"/>
  <c r="ER38" i="7"/>
  <c r="EQ38" i="7"/>
  <c r="DX38" i="7"/>
  <c r="DW38" i="7"/>
  <c r="DD38" i="7"/>
  <c r="DC38" i="7"/>
  <c r="CJ38" i="7"/>
  <c r="CI38" i="7"/>
  <c r="BP38" i="7"/>
  <c r="BO38" i="7"/>
  <c r="AV38" i="7"/>
  <c r="AU38" i="7"/>
  <c r="AB38" i="7"/>
  <c r="AA38" i="7"/>
  <c r="JR35" i="7"/>
  <c r="JH35" i="7"/>
  <c r="JG35" i="7"/>
  <c r="IX35" i="7"/>
  <c r="IW35" i="7"/>
  <c r="ID35" i="7"/>
  <c r="IC35" i="7"/>
  <c r="HT35" i="7"/>
  <c r="HS35" i="7"/>
  <c r="HJ35" i="7"/>
  <c r="HI35" i="7"/>
  <c r="GP35" i="7"/>
  <c r="GO35" i="7"/>
  <c r="FV35" i="7"/>
  <c r="FU35" i="7"/>
  <c r="FK35" i="7"/>
  <c r="FA35" i="7"/>
  <c r="EQ35" i="7"/>
  <c r="EH35" i="7"/>
  <c r="EG35" i="7"/>
  <c r="DX35" i="7"/>
  <c r="DN35" i="7"/>
  <c r="DM35" i="7"/>
  <c r="DD35" i="7"/>
  <c r="CT35" i="7"/>
  <c r="CS35" i="7"/>
  <c r="CJ35" i="7"/>
  <c r="CI35" i="7"/>
  <c r="BP35" i="7"/>
  <c r="BO35" i="7"/>
  <c r="BF35" i="7"/>
  <c r="BE35" i="7"/>
  <c r="AL35" i="7"/>
  <c r="AK35" i="7"/>
  <c r="R35" i="7"/>
  <c r="Q35" i="7"/>
  <c r="I35" i="7"/>
  <c r="H35" i="7"/>
  <c r="JG32" i="7"/>
  <c r="IN32" i="7"/>
  <c r="HT32" i="7"/>
  <c r="HS32" i="7"/>
  <c r="GZ32" i="7"/>
  <c r="GY32" i="7"/>
  <c r="GF32" i="7"/>
  <c r="GE32" i="7"/>
  <c r="FL32" i="7"/>
  <c r="FK32" i="7"/>
  <c r="ER32" i="7"/>
  <c r="EQ32" i="7"/>
  <c r="DX32" i="7"/>
  <c r="DD32" i="7"/>
  <c r="DC32" i="7"/>
  <c r="CJ32" i="7"/>
  <c r="CI32" i="7"/>
  <c r="BP32" i="7"/>
  <c r="BO32" i="7"/>
  <c r="AV32" i="7"/>
  <c r="AU32" i="7"/>
  <c r="I32" i="7"/>
  <c r="H32" i="7"/>
  <c r="JR29" i="7"/>
  <c r="JQ29" i="7"/>
  <c r="JH29" i="7"/>
  <c r="JG29" i="7"/>
  <c r="IX29" i="7"/>
  <c r="IW29" i="7"/>
  <c r="ID29" i="7"/>
  <c r="IC29" i="7"/>
  <c r="GY29" i="7"/>
  <c r="GP29" i="7"/>
  <c r="GO29" i="7"/>
  <c r="GE29" i="7"/>
  <c r="FV29" i="7"/>
  <c r="FU29" i="7"/>
  <c r="FK29" i="7"/>
  <c r="FB29" i="7"/>
  <c r="ER29" i="7"/>
  <c r="EQ29" i="7"/>
  <c r="EH29" i="7"/>
  <c r="EG29" i="7"/>
  <c r="DN29" i="7"/>
  <c r="DM29" i="7"/>
  <c r="DD29" i="7"/>
  <c r="DC29" i="7"/>
  <c r="CT29" i="7"/>
  <c r="CS29" i="7"/>
  <c r="BY29" i="7"/>
  <c r="BF29" i="7"/>
  <c r="BE29" i="7"/>
  <c r="AU29" i="7"/>
  <c r="AL29" i="7"/>
  <c r="AK29" i="7"/>
  <c r="AA29" i="7"/>
  <c r="R29" i="7"/>
  <c r="Q29" i="7"/>
  <c r="I29" i="7"/>
  <c r="H29" i="7"/>
  <c r="JH26" i="7"/>
  <c r="JG26" i="7"/>
  <c r="IN26" i="7"/>
  <c r="IM26" i="7"/>
  <c r="HT26" i="7"/>
  <c r="HS26" i="7"/>
  <c r="GZ26" i="7"/>
  <c r="GY26" i="7"/>
  <c r="GF26" i="7"/>
  <c r="GE26" i="7"/>
  <c r="FL26" i="7"/>
  <c r="FK26" i="7"/>
  <c r="ER26" i="7"/>
  <c r="EQ26" i="7"/>
  <c r="DX26" i="7"/>
  <c r="DW26" i="7"/>
  <c r="DD26" i="7"/>
  <c r="DC26" i="7"/>
  <c r="CJ26" i="7"/>
  <c r="CI26" i="7"/>
  <c r="BP26" i="7"/>
  <c r="BO26" i="7"/>
  <c r="AV26" i="7"/>
  <c r="AU26" i="7"/>
  <c r="AK26" i="7"/>
  <c r="AB26" i="7"/>
  <c r="AA26" i="7"/>
  <c r="I26" i="7"/>
  <c r="H26" i="7"/>
  <c r="JR23" i="7"/>
  <c r="JQ23" i="7"/>
  <c r="JG23" i="7"/>
  <c r="IX23" i="7"/>
  <c r="IW23" i="7"/>
  <c r="IN23" i="7"/>
  <c r="IM23" i="7"/>
  <c r="ID23" i="7"/>
  <c r="IC23" i="7"/>
  <c r="HT23" i="7"/>
  <c r="HS23" i="7"/>
  <c r="HJ23" i="7"/>
  <c r="HI23" i="7"/>
  <c r="GZ23" i="7"/>
  <c r="GY23" i="7"/>
  <c r="GP23" i="7"/>
  <c r="GO23" i="7"/>
  <c r="GF23" i="7"/>
  <c r="GE23" i="7"/>
  <c r="FV23" i="7"/>
  <c r="FU23" i="7"/>
  <c r="FL23" i="7"/>
  <c r="FK23" i="7"/>
  <c r="ER23" i="7"/>
  <c r="EQ23" i="7"/>
  <c r="EH23" i="7"/>
  <c r="EG23" i="7"/>
  <c r="DW23" i="7"/>
  <c r="DN23" i="7"/>
  <c r="DM23" i="7"/>
  <c r="DC23" i="7"/>
  <c r="CT23" i="7"/>
  <c r="CS23" i="7"/>
  <c r="CJ23" i="7"/>
  <c r="CI23" i="7"/>
  <c r="BZ23" i="7"/>
  <c r="BY23" i="7"/>
  <c r="BF23" i="7"/>
  <c r="BE23" i="7"/>
  <c r="AV23" i="7"/>
  <c r="AU23" i="7"/>
  <c r="AL23" i="7"/>
  <c r="AB23" i="7"/>
  <c r="AA23" i="7"/>
  <c r="R23" i="7"/>
  <c r="Q23" i="7"/>
  <c r="H23" i="7"/>
  <c r="JQ20" i="7"/>
  <c r="JH20" i="7"/>
  <c r="JG20" i="7"/>
  <c r="IW20" i="7"/>
  <c r="IN20" i="7"/>
  <c r="IM20" i="7"/>
  <c r="HT20" i="7"/>
  <c r="HS20" i="7"/>
  <c r="GZ20" i="7"/>
  <c r="GY20" i="7"/>
  <c r="GF20" i="7"/>
  <c r="GE20" i="7"/>
  <c r="FU20" i="7"/>
  <c r="FL20" i="7"/>
  <c r="FK20" i="7"/>
  <c r="FA20" i="7"/>
  <c r="ER20" i="7"/>
  <c r="EQ20" i="7"/>
  <c r="EG20" i="7"/>
  <c r="DX20" i="7"/>
  <c r="DW20" i="7"/>
  <c r="DM20" i="7"/>
  <c r="DD20" i="7"/>
  <c r="DC20" i="7"/>
  <c r="CS20" i="7"/>
  <c r="CJ20" i="7"/>
  <c r="CI20" i="7"/>
  <c r="BP20" i="7"/>
  <c r="BO20" i="7"/>
  <c r="AV20" i="7"/>
  <c r="AU20" i="7"/>
  <c r="AB20" i="7"/>
  <c r="AA20" i="7"/>
  <c r="Q20" i="7"/>
  <c r="IX17" i="7"/>
  <c r="IW17" i="7"/>
  <c r="IC17" i="7"/>
  <c r="GZ17" i="7"/>
  <c r="GY17" i="7"/>
  <c r="GO17" i="7"/>
  <c r="GF17" i="7"/>
  <c r="GE17" i="7"/>
  <c r="FV17" i="7"/>
  <c r="FB17" i="7"/>
  <c r="FA17" i="7"/>
  <c r="DN17" i="7"/>
  <c r="DM17" i="7"/>
  <c r="CT17" i="7"/>
  <c r="CS17" i="7"/>
  <c r="AV17" i="7"/>
  <c r="AU17" i="7"/>
  <c r="AL17" i="7"/>
  <c r="AK17" i="7"/>
  <c r="AB17" i="7"/>
  <c r="AA17" i="7"/>
  <c r="I17" i="7"/>
  <c r="H17" i="7"/>
  <c r="IN14" i="7"/>
  <c r="HT14" i="7"/>
  <c r="HS14" i="7"/>
  <c r="HI14" i="7"/>
  <c r="GF14" i="7"/>
  <c r="FA14" i="7"/>
  <c r="EG14" i="7"/>
  <c r="DW14" i="7"/>
  <c r="DC14" i="7"/>
  <c r="BP14" i="7"/>
  <c r="BO14" i="7"/>
  <c r="BE14" i="7"/>
  <c r="AA14" i="7"/>
  <c r="I14" i="7"/>
  <c r="H14" i="7"/>
  <c r="F164" i="7"/>
  <c r="F161" i="7"/>
  <c r="F158" i="7"/>
  <c r="F155" i="7"/>
  <c r="F152" i="7"/>
  <c r="F149" i="7"/>
  <c r="F146" i="7"/>
  <c r="F143" i="7"/>
  <c r="F140" i="7"/>
  <c r="F137" i="7"/>
  <c r="F134" i="7"/>
  <c r="F131" i="7"/>
  <c r="F128" i="7"/>
  <c r="F125" i="7"/>
  <c r="F122" i="7"/>
  <c r="F119" i="7"/>
  <c r="F116" i="7"/>
  <c r="F113" i="7"/>
  <c r="F110" i="7"/>
  <c r="F107" i="7"/>
  <c r="F104" i="7"/>
  <c r="F101" i="7"/>
  <c r="F98" i="7"/>
  <c r="F95" i="7"/>
  <c r="F92" i="7"/>
  <c r="F89" i="7"/>
  <c r="F86" i="7"/>
  <c r="F83" i="7"/>
  <c r="F80" i="7"/>
  <c r="F77" i="7"/>
  <c r="F74" i="7"/>
  <c r="F71" i="7"/>
  <c r="F68" i="7"/>
  <c r="F65" i="7"/>
  <c r="F62" i="7"/>
  <c r="F59" i="7"/>
  <c r="F56" i="7"/>
  <c r="F53" i="7"/>
  <c r="F50" i="7"/>
  <c r="F47" i="7"/>
  <c r="F44" i="7"/>
  <c r="F41" i="7"/>
  <c r="F38" i="7"/>
  <c r="F35" i="7"/>
  <c r="F32" i="7"/>
  <c r="F29" i="7"/>
  <c r="F26" i="7"/>
  <c r="F23" i="7"/>
  <c r="F20" i="7"/>
  <c r="F17" i="7"/>
  <c r="F14" i="7"/>
  <c r="JS101" i="7"/>
  <c r="JI101" i="7"/>
  <c r="IY101" i="7"/>
  <c r="IO101" i="7"/>
  <c r="IE101" i="7"/>
  <c r="HU101" i="7"/>
  <c r="HK101" i="7"/>
  <c r="HA101" i="7"/>
  <c r="GQ101" i="7"/>
  <c r="GG101" i="7"/>
  <c r="FW101" i="7"/>
  <c r="FM101" i="7"/>
  <c r="FC101" i="7"/>
  <c r="ES101" i="7"/>
  <c r="EI101" i="7"/>
  <c r="DY101" i="7"/>
  <c r="DO101" i="7"/>
  <c r="DE101" i="7"/>
  <c r="CU101" i="7"/>
  <c r="CK101" i="7"/>
  <c r="CA101" i="7"/>
  <c r="BQ101" i="7"/>
  <c r="BG101" i="7"/>
  <c r="AW101" i="7"/>
  <c r="AM101" i="7"/>
  <c r="AC101" i="7"/>
  <c r="S101" i="7"/>
  <c r="JS98" i="7"/>
  <c r="JI98" i="7"/>
  <c r="IY98" i="7"/>
  <c r="IO98" i="7"/>
  <c r="IE98" i="7"/>
  <c r="HU98" i="7"/>
  <c r="HK98" i="7"/>
  <c r="HA98" i="7"/>
  <c r="GQ98" i="7"/>
  <c r="GG98" i="7"/>
  <c r="FW98" i="7"/>
  <c r="FM98" i="7"/>
  <c r="FC98" i="7"/>
  <c r="ES98" i="7"/>
  <c r="EI98" i="7"/>
  <c r="DY98" i="7"/>
  <c r="DO98" i="7"/>
  <c r="DE98" i="7"/>
  <c r="CU98" i="7"/>
  <c r="CK98" i="7"/>
  <c r="CA98" i="7"/>
  <c r="BQ98" i="7"/>
  <c r="BG98" i="7"/>
  <c r="AW98" i="7"/>
  <c r="AM98" i="7"/>
  <c r="AC98" i="7"/>
  <c r="S98" i="7"/>
  <c r="JS95" i="7"/>
  <c r="JI95" i="7"/>
  <c r="IY95" i="7"/>
  <c r="IO95" i="7"/>
  <c r="IE95" i="7"/>
  <c r="HU95" i="7"/>
  <c r="HK95" i="7"/>
  <c r="HA95" i="7"/>
  <c r="GQ95" i="7"/>
  <c r="GG95" i="7"/>
  <c r="FW95" i="7"/>
  <c r="FM95" i="7"/>
  <c r="FC95" i="7"/>
  <c r="ES95" i="7"/>
  <c r="EI95" i="7"/>
  <c r="DY95" i="7"/>
  <c r="DO95" i="7"/>
  <c r="DE95" i="7"/>
  <c r="CU95" i="7"/>
  <c r="CK95" i="7"/>
  <c r="CA95" i="7"/>
  <c r="BQ95" i="7"/>
  <c r="BG95" i="7"/>
  <c r="AW95" i="7"/>
  <c r="AM95" i="7"/>
  <c r="AC95" i="7"/>
  <c r="S95" i="7"/>
  <c r="JS92" i="7"/>
  <c r="JI92" i="7"/>
  <c r="IY92" i="7"/>
  <c r="IO92" i="7"/>
  <c r="IE92" i="7"/>
  <c r="HU92" i="7"/>
  <c r="HK92" i="7"/>
  <c r="HA92" i="7"/>
  <c r="GQ92" i="7"/>
  <c r="GG92" i="7"/>
  <c r="FW92" i="7"/>
  <c r="FM92" i="7"/>
  <c r="FC92" i="7"/>
  <c r="ES92" i="7"/>
  <c r="EI92" i="7"/>
  <c r="DY92" i="7"/>
  <c r="DO92" i="7"/>
  <c r="DE92" i="7"/>
  <c r="CU92" i="7"/>
  <c r="CK92" i="7"/>
  <c r="CA92" i="7"/>
  <c r="BQ92" i="7"/>
  <c r="BG92" i="7"/>
  <c r="AW92" i="7"/>
  <c r="AM92" i="7"/>
  <c r="AC92" i="7"/>
  <c r="S92" i="7"/>
  <c r="JS89" i="7"/>
  <c r="JI89" i="7"/>
  <c r="IY89" i="7"/>
  <c r="IO89" i="7"/>
  <c r="IE89" i="7"/>
  <c r="HU89" i="7"/>
  <c r="HK89" i="7"/>
  <c r="HA89" i="7"/>
  <c r="GQ89" i="7"/>
  <c r="GG89" i="7"/>
  <c r="FW89" i="7"/>
  <c r="FM89" i="7"/>
  <c r="FC89" i="7"/>
  <c r="ES89" i="7"/>
  <c r="EI89" i="7"/>
  <c r="DY89" i="7"/>
  <c r="DO89" i="7"/>
  <c r="DE89" i="7"/>
  <c r="CU89" i="7"/>
  <c r="CK89" i="7"/>
  <c r="CA89" i="7"/>
  <c r="BQ89" i="7"/>
  <c r="BG89" i="7"/>
  <c r="AW89" i="7"/>
  <c r="AM89" i="7"/>
  <c r="AC89" i="7"/>
  <c r="S89" i="7"/>
  <c r="JS86" i="7"/>
  <c r="JI86" i="7"/>
  <c r="IY86" i="7"/>
  <c r="IO86" i="7"/>
  <c r="IE86" i="7"/>
  <c r="HU86" i="7"/>
  <c r="HK86" i="7"/>
  <c r="HA86" i="7"/>
  <c r="GQ86" i="7"/>
  <c r="GG86" i="7"/>
  <c r="FW86" i="7"/>
  <c r="FM86" i="7"/>
  <c r="FC86" i="7"/>
  <c r="ES86" i="7"/>
  <c r="EI86" i="7"/>
  <c r="DY86" i="7"/>
  <c r="DO86" i="7"/>
  <c r="DE86" i="7"/>
  <c r="CU86" i="7"/>
  <c r="CK86" i="7"/>
  <c r="CA86" i="7"/>
  <c r="BQ86" i="7"/>
  <c r="BG86" i="7"/>
  <c r="AW86" i="7"/>
  <c r="AM86" i="7"/>
  <c r="AC86" i="7"/>
  <c r="S86" i="7"/>
  <c r="JS83" i="7"/>
  <c r="JI83" i="7"/>
  <c r="IY83" i="7"/>
  <c r="IO83" i="7"/>
  <c r="IE83" i="7"/>
  <c r="HU83" i="7"/>
  <c r="HK83" i="7"/>
  <c r="HA83" i="7"/>
  <c r="GQ83" i="7"/>
  <c r="GG83" i="7"/>
  <c r="FW83" i="7"/>
  <c r="FM83" i="7"/>
  <c r="FC83" i="7"/>
  <c r="ES83" i="7"/>
  <c r="EI83" i="7"/>
  <c r="DY83" i="7"/>
  <c r="DO83" i="7"/>
  <c r="DE83" i="7"/>
  <c r="CU83" i="7"/>
  <c r="CK83" i="7"/>
  <c r="CA83" i="7"/>
  <c r="BQ83" i="7"/>
  <c r="BG83" i="7"/>
  <c r="AW83" i="7"/>
  <c r="AM83" i="7"/>
  <c r="AC83" i="7"/>
  <c r="S83" i="7"/>
  <c r="JS80" i="7"/>
  <c r="JI80" i="7"/>
  <c r="IY80" i="7"/>
  <c r="IO80" i="7"/>
  <c r="IE80" i="7"/>
  <c r="HU80" i="7"/>
  <c r="HK80" i="7"/>
  <c r="HA80" i="7"/>
  <c r="GQ80" i="7"/>
  <c r="GG80" i="7"/>
  <c r="FW80" i="7"/>
  <c r="FM80" i="7"/>
  <c r="FC80" i="7"/>
  <c r="ES80" i="7"/>
  <c r="EI80" i="7"/>
  <c r="DY80" i="7"/>
  <c r="DO80" i="7"/>
  <c r="DE80" i="7"/>
  <c r="CU80" i="7"/>
  <c r="CK80" i="7"/>
  <c r="CA80" i="7"/>
  <c r="BQ80" i="7"/>
  <c r="BG80" i="7"/>
  <c r="AW80" i="7"/>
  <c r="AM80" i="7"/>
  <c r="AC80" i="7"/>
  <c r="S80" i="7"/>
  <c r="JS77" i="7"/>
  <c r="JI77" i="7"/>
  <c r="IY77" i="7"/>
  <c r="IO77" i="7"/>
  <c r="IE77" i="7"/>
  <c r="HU77" i="7"/>
  <c r="HK77" i="7"/>
  <c r="HA77" i="7"/>
  <c r="GQ77" i="7"/>
  <c r="GG77" i="7"/>
  <c r="FW77" i="7"/>
  <c r="FM77" i="7"/>
  <c r="FC77" i="7"/>
  <c r="ES77" i="7"/>
  <c r="EI77" i="7"/>
  <c r="DY77" i="7"/>
  <c r="DO77" i="7"/>
  <c r="DE77" i="7"/>
  <c r="CU77" i="7"/>
  <c r="CK77" i="7"/>
  <c r="CA77" i="7"/>
  <c r="BQ77" i="7"/>
  <c r="BG77" i="7"/>
  <c r="AW77" i="7"/>
  <c r="AM77" i="7"/>
  <c r="AC77" i="7"/>
  <c r="S77" i="7"/>
  <c r="JS74" i="7"/>
  <c r="JI74" i="7"/>
  <c r="IY74" i="7"/>
  <c r="IO74" i="7"/>
  <c r="IE74" i="7"/>
  <c r="HU74" i="7"/>
  <c r="HK74" i="7"/>
  <c r="HA74" i="7"/>
  <c r="GQ74" i="7"/>
  <c r="GG74" i="7"/>
  <c r="FW74" i="7"/>
  <c r="FM74" i="7"/>
  <c r="FC74" i="7"/>
  <c r="ES74" i="7"/>
  <c r="EI74" i="7"/>
  <c r="DY74" i="7"/>
  <c r="DO74" i="7"/>
  <c r="DE74" i="7"/>
  <c r="CU74" i="7"/>
  <c r="CK74" i="7"/>
  <c r="CA74" i="7"/>
  <c r="BQ74" i="7"/>
  <c r="BG74" i="7"/>
  <c r="AW74" i="7"/>
  <c r="AM74" i="7"/>
  <c r="AC74" i="7"/>
  <c r="S74" i="7"/>
  <c r="JS71" i="7"/>
  <c r="JI71" i="7"/>
  <c r="IY71" i="7"/>
  <c r="IO71" i="7"/>
  <c r="IE71" i="7"/>
  <c r="HU71" i="7"/>
  <c r="HK71" i="7"/>
  <c r="HA71" i="7"/>
  <c r="GQ71" i="7"/>
  <c r="GG71" i="7"/>
  <c r="FW71" i="7"/>
  <c r="FM71" i="7"/>
  <c r="FC71" i="7"/>
  <c r="ES71" i="7"/>
  <c r="EI71" i="7"/>
  <c r="DY71" i="7"/>
  <c r="DO71" i="7"/>
  <c r="DE71" i="7"/>
  <c r="CU71" i="7"/>
  <c r="CK71" i="7"/>
  <c r="CA71" i="7"/>
  <c r="BQ71" i="7"/>
  <c r="BG71" i="7"/>
  <c r="AW71" i="7"/>
  <c r="AM71" i="7"/>
  <c r="AC71" i="7"/>
  <c r="S71" i="7"/>
  <c r="JS68" i="7"/>
  <c r="JI68" i="7"/>
  <c r="IY68" i="7"/>
  <c r="IO68" i="7"/>
  <c r="IE68" i="7"/>
  <c r="HU68" i="7"/>
  <c r="HK68" i="7"/>
  <c r="HA68" i="7"/>
  <c r="GQ68" i="7"/>
  <c r="GG68" i="7"/>
  <c r="FW68" i="7"/>
  <c r="FM68" i="7"/>
  <c r="FC68" i="7"/>
  <c r="ES68" i="7"/>
  <c r="EI68" i="7"/>
  <c r="DY68" i="7"/>
  <c r="DO68" i="7"/>
  <c r="DE68" i="7"/>
  <c r="CU68" i="7"/>
  <c r="CK68" i="7"/>
  <c r="CA68" i="7"/>
  <c r="BQ68" i="7"/>
  <c r="BG68" i="7"/>
  <c r="AW68" i="7"/>
  <c r="AM68" i="7"/>
  <c r="AC68" i="7"/>
  <c r="S68" i="7"/>
  <c r="JS65" i="7"/>
  <c r="JI65" i="7"/>
  <c r="IY65" i="7"/>
  <c r="IO65" i="7"/>
  <c r="IE65" i="7"/>
  <c r="HU65" i="7"/>
  <c r="HK65" i="7"/>
  <c r="HA65" i="7"/>
  <c r="GQ65" i="7"/>
  <c r="GG65" i="7"/>
  <c r="FW65" i="7"/>
  <c r="FM65" i="7"/>
  <c r="FC65" i="7"/>
  <c r="ES65" i="7"/>
  <c r="EI65" i="7"/>
  <c r="DY65" i="7"/>
  <c r="DO65" i="7"/>
  <c r="DE65" i="7"/>
  <c r="CU65" i="7"/>
  <c r="CK65" i="7"/>
  <c r="CA65" i="7"/>
  <c r="BQ65" i="7"/>
  <c r="BG65" i="7"/>
  <c r="AW65" i="7"/>
  <c r="AM65" i="7"/>
  <c r="AC65" i="7"/>
  <c r="S65" i="7"/>
  <c r="JS62" i="7"/>
  <c r="JI62" i="7"/>
  <c r="IY62" i="7"/>
  <c r="IO62" i="7"/>
  <c r="IE62" i="7"/>
  <c r="HU62" i="7"/>
  <c r="HK62" i="7"/>
  <c r="HA62" i="7"/>
  <c r="GQ62" i="7"/>
  <c r="GG62" i="7"/>
  <c r="FW62" i="7"/>
  <c r="FM62" i="7"/>
  <c r="FC62" i="7"/>
  <c r="ES62" i="7"/>
  <c r="EI62" i="7"/>
  <c r="DY62" i="7"/>
  <c r="DO62" i="7"/>
  <c r="DE62" i="7"/>
  <c r="CU62" i="7"/>
  <c r="CK62" i="7"/>
  <c r="CA62" i="7"/>
  <c r="BQ62" i="7"/>
  <c r="BG62" i="7"/>
  <c r="AW62" i="7"/>
  <c r="AM62" i="7"/>
  <c r="AC62" i="7"/>
  <c r="S62" i="7"/>
  <c r="JS59" i="7"/>
  <c r="JI59" i="7"/>
  <c r="IY59" i="7"/>
  <c r="IO59" i="7"/>
  <c r="IE59" i="7"/>
  <c r="HU59" i="7"/>
  <c r="HK59" i="7"/>
  <c r="HA59" i="7"/>
  <c r="GQ59" i="7"/>
  <c r="GG59" i="7"/>
  <c r="FW59" i="7"/>
  <c r="FM59" i="7"/>
  <c r="FC59" i="7"/>
  <c r="ES59" i="7"/>
  <c r="EI59" i="7"/>
  <c r="DY59" i="7"/>
  <c r="DO59" i="7"/>
  <c r="DE59" i="7"/>
  <c r="CU59" i="7"/>
  <c r="CK59" i="7"/>
  <c r="CA59" i="7"/>
  <c r="BQ59" i="7"/>
  <c r="BG59" i="7"/>
  <c r="AW59" i="7"/>
  <c r="AM59" i="7"/>
  <c r="AC59" i="7"/>
  <c r="S59" i="7"/>
  <c r="JS56" i="7"/>
  <c r="JI56" i="7"/>
  <c r="IY56" i="7"/>
  <c r="IO56" i="7"/>
  <c r="IE56" i="7"/>
  <c r="HU56" i="7"/>
  <c r="HK56" i="7"/>
  <c r="HA56" i="7"/>
  <c r="GQ56" i="7"/>
  <c r="GG56" i="7"/>
  <c r="FW56" i="7"/>
  <c r="FM56" i="7"/>
  <c r="FC56" i="7"/>
  <c r="ES56" i="7"/>
  <c r="EI56" i="7"/>
  <c r="DY56" i="7"/>
  <c r="DO56" i="7"/>
  <c r="DE56" i="7"/>
  <c r="CU56" i="7"/>
  <c r="CK56" i="7"/>
  <c r="CA56" i="7"/>
  <c r="BQ56" i="7"/>
  <c r="BG56" i="7"/>
  <c r="AW56" i="7"/>
  <c r="AM56" i="7"/>
  <c r="AC56" i="7"/>
  <c r="S56" i="7"/>
  <c r="JS53" i="7"/>
  <c r="JI53" i="7"/>
  <c r="IY53" i="7"/>
  <c r="IO53" i="7"/>
  <c r="IE53" i="7"/>
  <c r="HU53" i="7"/>
  <c r="HK53" i="7"/>
  <c r="HA53" i="7"/>
  <c r="GQ53" i="7"/>
  <c r="GG53" i="7"/>
  <c r="FW53" i="7"/>
  <c r="FM53" i="7"/>
  <c r="FC53" i="7"/>
  <c r="ES53" i="7"/>
  <c r="EI53" i="7"/>
  <c r="DY53" i="7"/>
  <c r="DO53" i="7"/>
  <c r="DE53" i="7"/>
  <c r="CU53" i="7"/>
  <c r="CK53" i="7"/>
  <c r="CA53" i="7"/>
  <c r="BQ53" i="7"/>
  <c r="BG53" i="7"/>
  <c r="AW53" i="7"/>
  <c r="AM53" i="7"/>
  <c r="AC53" i="7"/>
  <c r="S53" i="7"/>
  <c r="JS50" i="7"/>
  <c r="JI50" i="7"/>
  <c r="IY50" i="7"/>
  <c r="IO50" i="7"/>
  <c r="IE50" i="7"/>
  <c r="HU50" i="7"/>
  <c r="HK50" i="7"/>
  <c r="HA50" i="7"/>
  <c r="GQ50" i="7"/>
  <c r="GG50" i="7"/>
  <c r="FW50" i="7"/>
  <c r="FM50" i="7"/>
  <c r="FC50" i="7"/>
  <c r="ES50" i="7"/>
  <c r="EI50" i="7"/>
  <c r="DY50" i="7"/>
  <c r="DO50" i="7"/>
  <c r="DE50" i="7"/>
  <c r="CU50" i="7"/>
  <c r="CK50" i="7"/>
  <c r="CA50" i="7"/>
  <c r="BQ50" i="7"/>
  <c r="BG50" i="7"/>
  <c r="AW50" i="7"/>
  <c r="AM50" i="7"/>
  <c r="AC50" i="7"/>
  <c r="S50" i="7"/>
  <c r="JS47" i="7"/>
  <c r="JI47" i="7"/>
  <c r="IY47" i="7"/>
  <c r="IO47" i="7"/>
  <c r="IE47" i="7"/>
  <c r="HU47" i="7"/>
  <c r="HK47" i="7"/>
  <c r="HA47" i="7"/>
  <c r="GQ47" i="7"/>
  <c r="GG47" i="7"/>
  <c r="FW47" i="7"/>
  <c r="FM47" i="7"/>
  <c r="FC47" i="7"/>
  <c r="ES47" i="7"/>
  <c r="EI47" i="7"/>
  <c r="DY47" i="7"/>
  <c r="DO47" i="7"/>
  <c r="DE47" i="7"/>
  <c r="CU47" i="7"/>
  <c r="CK47" i="7"/>
  <c r="CA47" i="7"/>
  <c r="BQ47" i="7"/>
  <c r="BG47" i="7"/>
  <c r="AW47" i="7"/>
  <c r="AM47" i="7"/>
  <c r="AC47" i="7"/>
  <c r="S47" i="7"/>
  <c r="JS44" i="7"/>
  <c r="JI44" i="7"/>
  <c r="IY44" i="7"/>
  <c r="IO44" i="7"/>
  <c r="IE44" i="7"/>
  <c r="HU44" i="7"/>
  <c r="HK44" i="7"/>
  <c r="HA44" i="7"/>
  <c r="GQ44" i="7"/>
  <c r="GG44" i="7"/>
  <c r="FW44" i="7"/>
  <c r="FM44" i="7"/>
  <c r="FC44" i="7"/>
  <c r="ES44" i="7"/>
  <c r="EI44" i="7"/>
  <c r="DY44" i="7"/>
  <c r="DO44" i="7"/>
  <c r="DE44" i="7"/>
  <c r="CU44" i="7"/>
  <c r="CK44" i="7"/>
  <c r="CA44" i="7"/>
  <c r="BQ44" i="7"/>
  <c r="BG44" i="7"/>
  <c r="AW44" i="7"/>
  <c r="AM44" i="7"/>
  <c r="AC44" i="7"/>
  <c r="S44" i="7"/>
  <c r="JS41" i="7"/>
  <c r="JI41" i="7"/>
  <c r="IY41" i="7"/>
  <c r="IO41" i="7"/>
  <c r="IE41" i="7"/>
  <c r="HU41" i="7"/>
  <c r="HK41" i="7"/>
  <c r="HA41" i="7"/>
  <c r="GQ41" i="7"/>
  <c r="GG41" i="7"/>
  <c r="FW41" i="7"/>
  <c r="FM41" i="7"/>
  <c r="FC41" i="7"/>
  <c r="ES41" i="7"/>
  <c r="EI41" i="7"/>
  <c r="DY41" i="7"/>
  <c r="DO41" i="7"/>
  <c r="DE41" i="7"/>
  <c r="CU41" i="7"/>
  <c r="CK41" i="7"/>
  <c r="CA41" i="7"/>
  <c r="BQ41" i="7"/>
  <c r="BG41" i="7"/>
  <c r="AW41" i="7"/>
  <c r="AM41" i="7"/>
  <c r="AC41" i="7"/>
  <c r="S41" i="7"/>
  <c r="JS38" i="7"/>
  <c r="JI38" i="7"/>
  <c r="IY38" i="7"/>
  <c r="IO38" i="7"/>
  <c r="IE38" i="7"/>
  <c r="HU38" i="7"/>
  <c r="HK38" i="7"/>
  <c r="HA38" i="7"/>
  <c r="GQ38" i="7"/>
  <c r="GG38" i="7"/>
  <c r="FW38" i="7"/>
  <c r="FM38" i="7"/>
  <c r="FC38" i="7"/>
  <c r="ES38" i="7"/>
  <c r="EI38" i="7"/>
  <c r="DY38" i="7"/>
  <c r="DO38" i="7"/>
  <c r="DE38" i="7"/>
  <c r="CU38" i="7"/>
  <c r="CK38" i="7"/>
  <c r="CA38" i="7"/>
  <c r="BQ38" i="7"/>
  <c r="BG38" i="7"/>
  <c r="AW38" i="7"/>
  <c r="AM38" i="7"/>
  <c r="AC38" i="7"/>
  <c r="S38" i="7"/>
  <c r="JS35" i="7"/>
  <c r="JI35" i="7"/>
  <c r="IY35" i="7"/>
  <c r="IO35" i="7"/>
  <c r="IE35" i="7"/>
  <c r="HU35" i="7"/>
  <c r="HK35" i="7"/>
  <c r="HA35" i="7"/>
  <c r="GQ35" i="7"/>
  <c r="GG35" i="7"/>
  <c r="FW35" i="7"/>
  <c r="FM35" i="7"/>
  <c r="FC35" i="7"/>
  <c r="ES35" i="7"/>
  <c r="EI35" i="7"/>
  <c r="DY35" i="7"/>
  <c r="DO35" i="7"/>
  <c r="DE35" i="7"/>
  <c r="CU35" i="7"/>
  <c r="CK35" i="7"/>
  <c r="CA35" i="7"/>
  <c r="BQ35" i="7"/>
  <c r="BG35" i="7"/>
  <c r="AW35" i="7"/>
  <c r="AM35" i="7"/>
  <c r="AC35" i="7"/>
  <c r="S35" i="7"/>
  <c r="JS32" i="7"/>
  <c r="JI32" i="7"/>
  <c r="IY32" i="7"/>
  <c r="IO32" i="7"/>
  <c r="IE32" i="7"/>
  <c r="HU32" i="7"/>
  <c r="HK32" i="7"/>
  <c r="HA32" i="7"/>
  <c r="GQ32" i="7"/>
  <c r="GG32" i="7"/>
  <c r="FW32" i="7"/>
  <c r="FM32" i="7"/>
  <c r="FC32" i="7"/>
  <c r="ES32" i="7"/>
  <c r="EI32" i="7"/>
  <c r="DY32" i="7"/>
  <c r="DO32" i="7"/>
  <c r="DE32" i="7"/>
  <c r="CU32" i="7"/>
  <c r="CK32" i="7"/>
  <c r="CA32" i="7"/>
  <c r="BQ32" i="7"/>
  <c r="BG32" i="7"/>
  <c r="AW32" i="7"/>
  <c r="AM32" i="7"/>
  <c r="AC32" i="7"/>
  <c r="S32" i="7"/>
  <c r="JS29" i="7"/>
  <c r="JI29" i="7"/>
  <c r="IY29" i="7"/>
  <c r="IO29" i="7"/>
  <c r="IE29" i="7"/>
  <c r="HU29" i="7"/>
  <c r="HK29" i="7"/>
  <c r="HA29" i="7"/>
  <c r="GQ29" i="7"/>
  <c r="GG29" i="7"/>
  <c r="FW29" i="7"/>
  <c r="FM29" i="7"/>
  <c r="FC29" i="7"/>
  <c r="ES29" i="7"/>
  <c r="EI29" i="7"/>
  <c r="DY29" i="7"/>
  <c r="DO29" i="7"/>
  <c r="DE29" i="7"/>
  <c r="CU29" i="7"/>
  <c r="CK29" i="7"/>
  <c r="CA29" i="7"/>
  <c r="BQ29" i="7"/>
  <c r="BG29" i="7"/>
  <c r="AW29" i="7"/>
  <c r="AM29" i="7"/>
  <c r="AC29" i="7"/>
  <c r="S29" i="7"/>
  <c r="JS26" i="7"/>
  <c r="JI26" i="7"/>
  <c r="IY26" i="7"/>
  <c r="IO26" i="7"/>
  <c r="IE26" i="7"/>
  <c r="HU26" i="7"/>
  <c r="HK26" i="7"/>
  <c r="HA26" i="7"/>
  <c r="GQ26" i="7"/>
  <c r="GG26" i="7"/>
  <c r="FW26" i="7"/>
  <c r="FM26" i="7"/>
  <c r="FC26" i="7"/>
  <c r="ES26" i="7"/>
  <c r="EI26" i="7"/>
  <c r="DY26" i="7"/>
  <c r="DO26" i="7"/>
  <c r="DE26" i="7"/>
  <c r="CU26" i="7"/>
  <c r="CK26" i="7"/>
  <c r="CA26" i="7"/>
  <c r="BQ26" i="7"/>
  <c r="BG26" i="7"/>
  <c r="AW26" i="7"/>
  <c r="AM26" i="7"/>
  <c r="AC26" i="7"/>
  <c r="S26" i="7"/>
  <c r="JS23" i="7"/>
  <c r="JI23" i="7"/>
  <c r="IY23" i="7"/>
  <c r="IO23" i="7"/>
  <c r="IE23" i="7"/>
  <c r="HU23" i="7"/>
  <c r="HK23" i="7"/>
  <c r="HA23" i="7"/>
  <c r="GQ23" i="7"/>
  <c r="GG23" i="7"/>
  <c r="FW23" i="7"/>
  <c r="FM23" i="7"/>
  <c r="FC23" i="7"/>
  <c r="ES23" i="7"/>
  <c r="EI23" i="7"/>
  <c r="DY23" i="7"/>
  <c r="DO23" i="7"/>
  <c r="DE23" i="7"/>
  <c r="CU23" i="7"/>
  <c r="CK23" i="7"/>
  <c r="CA23" i="7"/>
  <c r="BQ23" i="7"/>
  <c r="BG23" i="7"/>
  <c r="AW23" i="7"/>
  <c r="AM23" i="7"/>
  <c r="AC23" i="7"/>
  <c r="S23" i="7"/>
  <c r="JS20" i="7"/>
  <c r="JI20" i="7"/>
  <c r="IY20" i="7"/>
  <c r="IO20" i="7"/>
  <c r="IE20" i="7"/>
  <c r="HU20" i="7"/>
  <c r="HK20" i="7"/>
  <c r="HA20" i="7"/>
  <c r="GQ20" i="7"/>
  <c r="GG20" i="7"/>
  <c r="FW20" i="7"/>
  <c r="FM20" i="7"/>
  <c r="FC20" i="7"/>
  <c r="ES20" i="7"/>
  <c r="EI20" i="7"/>
  <c r="DY20" i="7"/>
  <c r="DO20" i="7"/>
  <c r="DE20" i="7"/>
  <c r="CU20" i="7"/>
  <c r="CK20" i="7"/>
  <c r="CA20" i="7"/>
  <c r="BQ20" i="7"/>
  <c r="BG20" i="7"/>
  <c r="AW20" i="7"/>
  <c r="AM20" i="7"/>
  <c r="AC20" i="7"/>
  <c r="S20" i="7"/>
  <c r="JS17" i="7"/>
  <c r="JI17" i="7"/>
  <c r="IY17" i="7"/>
  <c r="IO17" i="7"/>
  <c r="IE17" i="7"/>
  <c r="HU17" i="7"/>
  <c r="HK17" i="7"/>
  <c r="HA17" i="7"/>
  <c r="GQ17" i="7"/>
  <c r="GG17" i="7"/>
  <c r="FW17" i="7"/>
  <c r="FM17" i="7"/>
  <c r="FC17" i="7"/>
  <c r="ES17" i="7"/>
  <c r="EI17" i="7"/>
  <c r="DY17" i="7"/>
  <c r="DO17" i="7"/>
  <c r="DE17" i="7"/>
  <c r="CU17" i="7"/>
  <c r="CK17" i="7"/>
  <c r="CA17" i="7"/>
  <c r="BQ17" i="7"/>
  <c r="BG17" i="7"/>
  <c r="AW17" i="7"/>
  <c r="AM17" i="7"/>
  <c r="AC17" i="7"/>
  <c r="S17" i="7"/>
  <c r="JS14" i="7"/>
  <c r="JI14" i="7"/>
  <c r="IY14" i="7"/>
  <c r="IO14" i="7"/>
  <c r="IE14" i="7"/>
  <c r="HU14" i="7"/>
  <c r="HK14" i="7"/>
  <c r="HA14" i="7"/>
  <c r="GQ14" i="7"/>
  <c r="GG14" i="7"/>
  <c r="FW14" i="7"/>
  <c r="FM14" i="7"/>
  <c r="FC14" i="7"/>
  <c r="ES14" i="7"/>
  <c r="EI14" i="7"/>
  <c r="DY14" i="7"/>
  <c r="DO14" i="7"/>
  <c r="DE14" i="7"/>
  <c r="CU14" i="7"/>
  <c r="CK14" i="7"/>
  <c r="CA14" i="7"/>
  <c r="BQ14" i="7"/>
  <c r="BG14" i="7"/>
  <c r="AW14" i="7"/>
  <c r="AM14" i="7"/>
  <c r="AC14" i="7"/>
  <c r="S14" i="7"/>
  <c r="HI258" i="10"/>
  <c r="GY258" i="10"/>
  <c r="GO258" i="10"/>
  <c r="GE258" i="10"/>
  <c r="FU258" i="10"/>
  <c r="FK258" i="10"/>
  <c r="FA258" i="10"/>
  <c r="EQ258" i="10"/>
  <c r="EG258" i="10"/>
  <c r="DW258" i="10"/>
  <c r="DM258" i="10"/>
  <c r="DC258" i="10"/>
  <c r="CS258" i="10"/>
  <c r="CI258" i="10"/>
  <c r="BY258" i="10"/>
  <c r="BO258" i="10"/>
  <c r="BE258" i="10"/>
  <c r="AU258" i="10"/>
  <c r="AK258" i="10"/>
  <c r="AA258" i="10"/>
  <c r="Q258" i="10"/>
  <c r="G258" i="10"/>
  <c r="HI257" i="10"/>
  <c r="GY257" i="10"/>
  <c r="GO257" i="10"/>
  <c r="GE257" i="10"/>
  <c r="FU257" i="10"/>
  <c r="FK257" i="10"/>
  <c r="FA257" i="10"/>
  <c r="EQ257" i="10"/>
  <c r="EG257" i="10"/>
  <c r="DW257" i="10"/>
  <c r="DM257" i="10"/>
  <c r="DC257" i="10"/>
  <c r="CS257" i="10"/>
  <c r="CI257" i="10"/>
  <c r="BY257" i="10"/>
  <c r="BO257" i="10"/>
  <c r="BE257" i="10"/>
  <c r="AU257" i="10"/>
  <c r="AK257" i="10"/>
  <c r="AA257" i="10"/>
  <c r="Q257" i="10"/>
  <c r="G257" i="10"/>
  <c r="HI256" i="10"/>
  <c r="GY256" i="10"/>
  <c r="GO256" i="10"/>
  <c r="GE256" i="10"/>
  <c r="FU256" i="10"/>
  <c r="FK256" i="10"/>
  <c r="FA256" i="10"/>
  <c r="EQ256" i="10"/>
  <c r="EG256" i="10"/>
  <c r="DW256" i="10"/>
  <c r="DM256" i="10"/>
  <c r="DC256" i="10"/>
  <c r="CS256" i="10"/>
  <c r="CI256" i="10"/>
  <c r="BY256" i="10"/>
  <c r="BO256" i="10"/>
  <c r="BE256" i="10"/>
  <c r="AU256" i="10"/>
  <c r="AK256" i="10"/>
  <c r="AA256" i="10"/>
  <c r="Q256" i="10"/>
  <c r="G256" i="10"/>
  <c r="HI255" i="10"/>
  <c r="GY255" i="10"/>
  <c r="GO255" i="10"/>
  <c r="GE255" i="10"/>
  <c r="FU255" i="10"/>
  <c r="FK255" i="10"/>
  <c r="FA255" i="10"/>
  <c r="EQ255" i="10"/>
  <c r="EG255" i="10"/>
  <c r="DW255" i="10"/>
  <c r="DM255" i="10"/>
  <c r="DC255" i="10"/>
  <c r="CS255" i="10"/>
  <c r="CI255" i="10"/>
  <c r="BY255" i="10"/>
  <c r="BO255" i="10"/>
  <c r="BE255" i="10"/>
  <c r="AU255" i="10"/>
  <c r="AK255" i="10"/>
  <c r="AA255" i="10"/>
  <c r="Q255" i="10"/>
  <c r="G255" i="10"/>
  <c r="HI254" i="10"/>
  <c r="GY254" i="10"/>
  <c r="GO254" i="10"/>
  <c r="GE254" i="10"/>
  <c r="FU254" i="10"/>
  <c r="FK254" i="10"/>
  <c r="FA254" i="10"/>
  <c r="EQ254" i="10"/>
  <c r="EG254" i="10"/>
  <c r="DW254" i="10"/>
  <c r="DM254" i="10"/>
  <c r="DC254" i="10"/>
  <c r="CS254" i="10"/>
  <c r="CI254" i="10"/>
  <c r="BY254" i="10"/>
  <c r="BO254" i="10"/>
  <c r="BE254" i="10"/>
  <c r="AU254" i="10"/>
  <c r="AK254" i="10"/>
  <c r="AA254" i="10"/>
  <c r="Q254" i="10"/>
  <c r="G254" i="10"/>
  <c r="HI253" i="10"/>
  <c r="GY253" i="10"/>
  <c r="GO253" i="10"/>
  <c r="GE253" i="10"/>
  <c r="FU253" i="10"/>
  <c r="FK253" i="10"/>
  <c r="FA253" i="10"/>
  <c r="EQ253" i="10"/>
  <c r="EG253" i="10"/>
  <c r="DW253" i="10"/>
  <c r="DM253" i="10"/>
  <c r="DC253" i="10"/>
  <c r="CS253" i="10"/>
  <c r="CI253" i="10"/>
  <c r="BY253" i="10"/>
  <c r="BO253" i="10"/>
  <c r="BE253" i="10"/>
  <c r="AU253" i="10"/>
  <c r="AK253" i="10"/>
  <c r="AA253" i="10"/>
  <c r="Q253" i="10"/>
  <c r="G253" i="10"/>
  <c r="HI252" i="10"/>
  <c r="GY252" i="10"/>
  <c r="GO252" i="10"/>
  <c r="GE252" i="10"/>
  <c r="FU252" i="10"/>
  <c r="FK252" i="10"/>
  <c r="FA252" i="10"/>
  <c r="EQ252" i="10"/>
  <c r="EG252" i="10"/>
  <c r="DW252" i="10"/>
  <c r="DM252" i="10"/>
  <c r="DC252" i="10"/>
  <c r="CS252" i="10"/>
  <c r="CI252" i="10"/>
  <c r="BY252" i="10"/>
  <c r="BO252" i="10"/>
  <c r="BE252" i="10"/>
  <c r="AU252" i="10"/>
  <c r="AK252" i="10"/>
  <c r="AA252" i="10"/>
  <c r="Q252" i="10"/>
  <c r="G252" i="10"/>
  <c r="HI251" i="10"/>
  <c r="GY251" i="10"/>
  <c r="GO251" i="10"/>
  <c r="GE251" i="10"/>
  <c r="FU251" i="10"/>
  <c r="FK251" i="10"/>
  <c r="FA251" i="10"/>
  <c r="EQ251" i="10"/>
  <c r="EG251" i="10"/>
  <c r="DW251" i="10"/>
  <c r="DM251" i="10"/>
  <c r="DC251" i="10"/>
  <c r="CS251" i="10"/>
  <c r="CI251" i="10"/>
  <c r="BY251" i="10"/>
  <c r="BO251" i="10"/>
  <c r="BE251" i="10"/>
  <c r="AU251" i="10"/>
  <c r="AK251" i="10"/>
  <c r="AA251" i="10"/>
  <c r="Q251" i="10"/>
  <c r="G251" i="10"/>
  <c r="HI250" i="10"/>
  <c r="GY250" i="10"/>
  <c r="GO250" i="10"/>
  <c r="GE250" i="10"/>
  <c r="FU250" i="10"/>
  <c r="FK250" i="10"/>
  <c r="FA250" i="10"/>
  <c r="EQ250" i="10"/>
  <c r="EG250" i="10"/>
  <c r="DW250" i="10"/>
  <c r="DM250" i="10"/>
  <c r="DC250" i="10"/>
  <c r="CS250" i="10"/>
  <c r="CI250" i="10"/>
  <c r="BY250" i="10"/>
  <c r="BO250" i="10"/>
  <c r="BE250" i="10"/>
  <c r="AU250" i="10"/>
  <c r="AK250" i="10"/>
  <c r="AA250" i="10"/>
  <c r="Q250" i="10"/>
  <c r="G250" i="10"/>
  <c r="HI249" i="10"/>
  <c r="GY249" i="10"/>
  <c r="GO249" i="10"/>
  <c r="GE249" i="10"/>
  <c r="FU249" i="10"/>
  <c r="FK249" i="10"/>
  <c r="FA249" i="10"/>
  <c r="EQ249" i="10"/>
  <c r="EG249" i="10"/>
  <c r="DW249" i="10"/>
  <c r="DM249" i="10"/>
  <c r="DC249" i="10"/>
  <c r="CS249" i="10"/>
  <c r="CI249" i="10"/>
  <c r="BY249" i="10"/>
  <c r="BO249" i="10"/>
  <c r="BE249" i="10"/>
  <c r="AU249" i="10"/>
  <c r="AK249" i="10"/>
  <c r="AA249" i="10"/>
  <c r="Q249" i="10"/>
  <c r="G249" i="10"/>
  <c r="HI248" i="10"/>
  <c r="GY248" i="10"/>
  <c r="GO248" i="10"/>
  <c r="GE248" i="10"/>
  <c r="FU248" i="10"/>
  <c r="FK248" i="10"/>
  <c r="FA248" i="10"/>
  <c r="EQ248" i="10"/>
  <c r="EG248" i="10"/>
  <c r="DW248" i="10"/>
  <c r="DM248" i="10"/>
  <c r="DC248" i="10"/>
  <c r="CS248" i="10"/>
  <c r="CI248" i="10"/>
  <c r="BY248" i="10"/>
  <c r="BO248" i="10"/>
  <c r="BE248" i="10"/>
  <c r="AU248" i="10"/>
  <c r="AK248" i="10"/>
  <c r="AA248" i="10"/>
  <c r="Q248" i="10"/>
  <c r="G248" i="10"/>
  <c r="HI247" i="10"/>
  <c r="GY247" i="10"/>
  <c r="GO247" i="10"/>
  <c r="GE247" i="10"/>
  <c r="FU247" i="10"/>
  <c r="FK247" i="10"/>
  <c r="FA247" i="10"/>
  <c r="EQ247" i="10"/>
  <c r="EG247" i="10"/>
  <c r="DW247" i="10"/>
  <c r="DM247" i="10"/>
  <c r="DC247" i="10"/>
  <c r="CS247" i="10"/>
  <c r="CI247" i="10"/>
  <c r="BY247" i="10"/>
  <c r="BO247" i="10"/>
  <c r="BE247" i="10"/>
  <c r="AU247" i="10"/>
  <c r="AK247" i="10"/>
  <c r="AA247" i="10"/>
  <c r="Q247" i="10"/>
  <c r="G247" i="10"/>
  <c r="HI246" i="10"/>
  <c r="GY246" i="10"/>
  <c r="GO246" i="10"/>
  <c r="GE246" i="10"/>
  <c r="FU246" i="10"/>
  <c r="FK246" i="10"/>
  <c r="FA246" i="10"/>
  <c r="EQ246" i="10"/>
  <c r="EG246" i="10"/>
  <c r="DW246" i="10"/>
  <c r="DM246" i="10"/>
  <c r="DC246" i="10"/>
  <c r="CS246" i="10"/>
  <c r="CI246" i="10"/>
  <c r="BY246" i="10"/>
  <c r="BO246" i="10"/>
  <c r="BE246" i="10"/>
  <c r="AU246" i="10"/>
  <c r="AK246" i="10"/>
  <c r="AA246" i="10"/>
  <c r="Q246" i="10"/>
  <c r="G246" i="10"/>
  <c r="HI245" i="10"/>
  <c r="GY245" i="10"/>
  <c r="GO245" i="10"/>
  <c r="GE245" i="10"/>
  <c r="FU245" i="10"/>
  <c r="FK245" i="10"/>
  <c r="FA245" i="10"/>
  <c r="EQ245" i="10"/>
  <c r="EG245" i="10"/>
  <c r="DW245" i="10"/>
  <c r="DM245" i="10"/>
  <c r="DC245" i="10"/>
  <c r="CS245" i="10"/>
  <c r="CI245" i="10"/>
  <c r="BY245" i="10"/>
  <c r="BO245" i="10"/>
  <c r="BE245" i="10"/>
  <c r="AU245" i="10"/>
  <c r="AK245" i="10"/>
  <c r="AA245" i="10"/>
  <c r="Q245" i="10"/>
  <c r="G245" i="10"/>
  <c r="HI244" i="10"/>
  <c r="GY244" i="10"/>
  <c r="GO244" i="10"/>
  <c r="GE244" i="10"/>
  <c r="FU244" i="10"/>
  <c r="FK244" i="10"/>
  <c r="FA244" i="10"/>
  <c r="EQ244" i="10"/>
  <c r="EG244" i="10"/>
  <c r="DW244" i="10"/>
  <c r="DM244" i="10"/>
  <c r="DC244" i="10"/>
  <c r="CS244" i="10"/>
  <c r="CI244" i="10"/>
  <c r="BY244" i="10"/>
  <c r="BO244" i="10"/>
  <c r="BE244" i="10"/>
  <c r="AU244" i="10"/>
  <c r="AK244" i="10"/>
  <c r="AA244" i="10"/>
  <c r="Q244" i="10"/>
  <c r="G244" i="10"/>
  <c r="HI243" i="10"/>
  <c r="GY243" i="10"/>
  <c r="GO243" i="10"/>
  <c r="GE243" i="10"/>
  <c r="FU243" i="10"/>
  <c r="FK243" i="10"/>
  <c r="FA243" i="10"/>
  <c r="EQ243" i="10"/>
  <c r="EG243" i="10"/>
  <c r="DW243" i="10"/>
  <c r="DM243" i="10"/>
  <c r="DC243" i="10"/>
  <c r="CS243" i="10"/>
  <c r="CI243" i="10"/>
  <c r="BY243" i="10"/>
  <c r="BO243" i="10"/>
  <c r="BE243" i="10"/>
  <c r="AU243" i="10"/>
  <c r="AK243" i="10"/>
  <c r="AA243" i="10"/>
  <c r="Q243" i="10"/>
  <c r="G243" i="10"/>
  <c r="HI242" i="10"/>
  <c r="GY242" i="10"/>
  <c r="GO242" i="10"/>
  <c r="GE242" i="10"/>
  <c r="FU242" i="10"/>
  <c r="FK242" i="10"/>
  <c r="FA242" i="10"/>
  <c r="EQ242" i="10"/>
  <c r="EG242" i="10"/>
  <c r="DW242" i="10"/>
  <c r="DM242" i="10"/>
  <c r="DC242" i="10"/>
  <c r="CS242" i="10"/>
  <c r="CI242" i="10"/>
  <c r="BY242" i="10"/>
  <c r="BO242" i="10"/>
  <c r="BE242" i="10"/>
  <c r="AU242" i="10"/>
  <c r="AK242" i="10"/>
  <c r="AA242" i="10"/>
  <c r="Q242" i="10"/>
  <c r="G242" i="10"/>
  <c r="HI241" i="10"/>
  <c r="GY241" i="10"/>
  <c r="GO241" i="10"/>
  <c r="GE241" i="10"/>
  <c r="FU241" i="10"/>
  <c r="FK241" i="10"/>
  <c r="FA241" i="10"/>
  <c r="EQ241" i="10"/>
  <c r="EG241" i="10"/>
  <c r="DW241" i="10"/>
  <c r="DM241" i="10"/>
  <c r="DC241" i="10"/>
  <c r="CS241" i="10"/>
  <c r="CI241" i="10"/>
  <c r="BY241" i="10"/>
  <c r="BO241" i="10"/>
  <c r="BE241" i="10"/>
  <c r="AU241" i="10"/>
  <c r="AK241" i="10"/>
  <c r="AA241" i="10"/>
  <c r="Q241" i="10"/>
  <c r="G241" i="10"/>
  <c r="HI240" i="10"/>
  <c r="GY240" i="10"/>
  <c r="GO240" i="10"/>
  <c r="GE240" i="10"/>
  <c r="FU240" i="10"/>
  <c r="FK240" i="10"/>
  <c r="FA240" i="10"/>
  <c r="EQ240" i="10"/>
  <c r="EG240" i="10"/>
  <c r="DW240" i="10"/>
  <c r="DM240" i="10"/>
  <c r="DC240" i="10"/>
  <c r="CS240" i="10"/>
  <c r="CI240" i="10"/>
  <c r="BY240" i="10"/>
  <c r="BO240" i="10"/>
  <c r="BE240" i="10"/>
  <c r="AU240" i="10"/>
  <c r="AK240" i="10"/>
  <c r="AA240" i="10"/>
  <c r="Q240" i="10"/>
  <c r="G240" i="10"/>
  <c r="HI239" i="10"/>
  <c r="GY239" i="10"/>
  <c r="GO239" i="10"/>
  <c r="GE239" i="10"/>
  <c r="FU239" i="10"/>
  <c r="FK239" i="10"/>
  <c r="FA239" i="10"/>
  <c r="EQ239" i="10"/>
  <c r="EG239" i="10"/>
  <c r="DW239" i="10"/>
  <c r="DM239" i="10"/>
  <c r="DC239" i="10"/>
  <c r="CS239" i="10"/>
  <c r="CI239" i="10"/>
  <c r="BY239" i="10"/>
  <c r="BO239" i="10"/>
  <c r="BE239" i="10"/>
  <c r="AU239" i="10"/>
  <c r="AK239" i="10"/>
  <c r="AA239" i="10"/>
  <c r="Q239" i="10"/>
  <c r="G239" i="10"/>
  <c r="HI238" i="10"/>
  <c r="GY238" i="10"/>
  <c r="GO238" i="10"/>
  <c r="GE238" i="10"/>
  <c r="FU238" i="10"/>
  <c r="FK238" i="10"/>
  <c r="FA238" i="10"/>
  <c r="EQ238" i="10"/>
  <c r="EG238" i="10"/>
  <c r="DW238" i="10"/>
  <c r="DM238" i="10"/>
  <c r="DC238" i="10"/>
  <c r="CS238" i="10"/>
  <c r="CI238" i="10"/>
  <c r="BY238" i="10"/>
  <c r="BO238" i="10"/>
  <c r="BE238" i="10"/>
  <c r="AU238" i="10"/>
  <c r="AK238" i="10"/>
  <c r="AA238" i="10"/>
  <c r="Q238" i="10"/>
  <c r="G238" i="10"/>
  <c r="HI237" i="10"/>
  <c r="GY237" i="10"/>
  <c r="GO237" i="10"/>
  <c r="GE237" i="10"/>
  <c r="FU237" i="10"/>
  <c r="FK237" i="10"/>
  <c r="FA237" i="10"/>
  <c r="EQ237" i="10"/>
  <c r="EG237" i="10"/>
  <c r="DW237" i="10"/>
  <c r="DM237" i="10"/>
  <c r="DC237" i="10"/>
  <c r="CS237" i="10"/>
  <c r="CI237" i="10"/>
  <c r="BY237" i="10"/>
  <c r="BO237" i="10"/>
  <c r="BE237" i="10"/>
  <c r="AU237" i="10"/>
  <c r="AK237" i="10"/>
  <c r="AA237" i="10"/>
  <c r="Q237" i="10"/>
  <c r="G237" i="10"/>
  <c r="HI236" i="10"/>
  <c r="GY236" i="10"/>
  <c r="GO236" i="10"/>
  <c r="GE236" i="10"/>
  <c r="FU236" i="10"/>
  <c r="FK236" i="10"/>
  <c r="FA236" i="10"/>
  <c r="EQ236" i="10"/>
  <c r="EG236" i="10"/>
  <c r="DW236" i="10"/>
  <c r="DM236" i="10"/>
  <c r="DC236" i="10"/>
  <c r="CS236" i="10"/>
  <c r="CI236" i="10"/>
  <c r="BY236" i="10"/>
  <c r="BO236" i="10"/>
  <c r="BE236" i="10"/>
  <c r="AU236" i="10"/>
  <c r="AK236" i="10"/>
  <c r="AA236" i="10"/>
  <c r="Q236" i="10"/>
  <c r="G236" i="10"/>
  <c r="HI235" i="10"/>
  <c r="GY235" i="10"/>
  <c r="GO235" i="10"/>
  <c r="GE235" i="10"/>
  <c r="FU235" i="10"/>
  <c r="FK235" i="10"/>
  <c r="FA235" i="10"/>
  <c r="EQ235" i="10"/>
  <c r="EG235" i="10"/>
  <c r="DW235" i="10"/>
  <c r="DM235" i="10"/>
  <c r="DC235" i="10"/>
  <c r="CS235" i="10"/>
  <c r="CI235" i="10"/>
  <c r="BY235" i="10"/>
  <c r="BO235" i="10"/>
  <c r="BE235" i="10"/>
  <c r="AU235" i="10"/>
  <c r="AK235" i="10"/>
  <c r="AA235" i="10"/>
  <c r="Q235" i="10"/>
  <c r="G235" i="10"/>
  <c r="HI234" i="10"/>
  <c r="GY234" i="10"/>
  <c r="GO234" i="10"/>
  <c r="GE234" i="10"/>
  <c r="FU234" i="10"/>
  <c r="FK234" i="10"/>
  <c r="FA234" i="10"/>
  <c r="EQ234" i="10"/>
  <c r="EG234" i="10"/>
  <c r="DW234" i="10"/>
  <c r="DM234" i="10"/>
  <c r="DC234" i="10"/>
  <c r="CS234" i="10"/>
  <c r="CI234" i="10"/>
  <c r="BY234" i="10"/>
  <c r="BO234" i="10"/>
  <c r="BE234" i="10"/>
  <c r="AU234" i="10"/>
  <c r="AK234" i="10"/>
  <c r="AA234" i="10"/>
  <c r="Q234" i="10"/>
  <c r="G234" i="10"/>
  <c r="HI233" i="10"/>
  <c r="GY233" i="10"/>
  <c r="GO233" i="10"/>
  <c r="GE233" i="10"/>
  <c r="FU233" i="10"/>
  <c r="FK233" i="10"/>
  <c r="FA233" i="10"/>
  <c r="EQ233" i="10"/>
  <c r="EG233" i="10"/>
  <c r="DW233" i="10"/>
  <c r="DM233" i="10"/>
  <c r="DC233" i="10"/>
  <c r="CS233" i="10"/>
  <c r="CI233" i="10"/>
  <c r="BY233" i="10"/>
  <c r="BO233" i="10"/>
  <c r="BE233" i="10"/>
  <c r="AU233" i="10"/>
  <c r="AK233" i="10"/>
  <c r="AA233" i="10"/>
  <c r="Q233" i="10"/>
  <c r="G233" i="10"/>
  <c r="HI232" i="10"/>
  <c r="GY232" i="10"/>
  <c r="GO232" i="10"/>
  <c r="GE232" i="10"/>
  <c r="FU232" i="10"/>
  <c r="FK232" i="10"/>
  <c r="FA232" i="10"/>
  <c r="EQ232" i="10"/>
  <c r="EG232" i="10"/>
  <c r="DW232" i="10"/>
  <c r="DM232" i="10"/>
  <c r="DC232" i="10"/>
  <c r="CS232" i="10"/>
  <c r="CI232" i="10"/>
  <c r="BY232" i="10"/>
  <c r="BO232" i="10"/>
  <c r="BE232" i="10"/>
  <c r="AU232" i="10"/>
  <c r="AK232" i="10"/>
  <c r="AA232" i="10"/>
  <c r="Q232" i="10"/>
  <c r="G232" i="10"/>
  <c r="HI231" i="10"/>
  <c r="GY231" i="10"/>
  <c r="GO231" i="10"/>
  <c r="GE231" i="10"/>
  <c r="FU231" i="10"/>
  <c r="FK231" i="10"/>
  <c r="FA231" i="10"/>
  <c r="EQ231" i="10"/>
  <c r="EG231" i="10"/>
  <c r="DW231" i="10"/>
  <c r="DM231" i="10"/>
  <c r="DC231" i="10"/>
  <c r="CS231" i="10"/>
  <c r="CI231" i="10"/>
  <c r="BY231" i="10"/>
  <c r="BO231" i="10"/>
  <c r="BE231" i="10"/>
  <c r="AU231" i="10"/>
  <c r="AK231" i="10"/>
  <c r="AA231" i="10"/>
  <c r="Q231" i="10"/>
  <c r="G231" i="10"/>
  <c r="HI230" i="10"/>
  <c r="GY230" i="10"/>
  <c r="GO230" i="10"/>
  <c r="GE230" i="10"/>
  <c r="FU230" i="10"/>
  <c r="FK230" i="10"/>
  <c r="FA230" i="10"/>
  <c r="EQ230" i="10"/>
  <c r="EG230" i="10"/>
  <c r="DW230" i="10"/>
  <c r="DM230" i="10"/>
  <c r="DC230" i="10"/>
  <c r="CS230" i="10"/>
  <c r="CI230" i="10"/>
  <c r="BY230" i="10"/>
  <c r="BO230" i="10"/>
  <c r="BE230" i="10"/>
  <c r="AU230" i="10"/>
  <c r="AK230" i="10"/>
  <c r="AA230" i="10"/>
  <c r="Q230" i="10"/>
  <c r="G230" i="10"/>
  <c r="HI229" i="10"/>
  <c r="GY229" i="10"/>
  <c r="GO229" i="10"/>
  <c r="GE229" i="10"/>
  <c r="FU229" i="10"/>
  <c r="FK229" i="10"/>
  <c r="FA229" i="10"/>
  <c r="EQ229" i="10"/>
  <c r="EG229" i="10"/>
  <c r="DW229" i="10"/>
  <c r="DM229" i="10"/>
  <c r="DC229" i="10"/>
  <c r="CS229" i="10"/>
  <c r="CI229" i="10"/>
  <c r="BY229" i="10"/>
  <c r="BO229" i="10"/>
  <c r="BE229" i="10"/>
  <c r="AU229" i="10"/>
  <c r="AK229" i="10"/>
  <c r="AA229" i="10"/>
  <c r="Q229" i="10"/>
  <c r="G229" i="10"/>
  <c r="HI228" i="10"/>
  <c r="GY228" i="10"/>
  <c r="GO228" i="10"/>
  <c r="GE228" i="10"/>
  <c r="FU228" i="10"/>
  <c r="FK228" i="10"/>
  <c r="FA228" i="10"/>
  <c r="EQ228" i="10"/>
  <c r="EG228" i="10"/>
  <c r="DW228" i="10"/>
  <c r="DM228" i="10"/>
  <c r="DC228" i="10"/>
  <c r="CS228" i="10"/>
  <c r="CI228" i="10"/>
  <c r="BY228" i="10"/>
  <c r="BO228" i="10"/>
  <c r="BE228" i="10"/>
  <c r="AU228" i="10"/>
  <c r="AK228" i="10"/>
  <c r="AA228" i="10"/>
  <c r="Q228" i="10"/>
  <c r="G228" i="10"/>
  <c r="HI227" i="10"/>
  <c r="GY227" i="10"/>
  <c r="GO227" i="10"/>
  <c r="GE227" i="10"/>
  <c r="FU227" i="10"/>
  <c r="FK227" i="10"/>
  <c r="FA227" i="10"/>
  <c r="EQ227" i="10"/>
  <c r="EG227" i="10"/>
  <c r="DW227" i="10"/>
  <c r="DM227" i="10"/>
  <c r="DC227" i="10"/>
  <c r="CS227" i="10"/>
  <c r="CI227" i="10"/>
  <c r="BY227" i="10"/>
  <c r="BO227" i="10"/>
  <c r="BE227" i="10"/>
  <c r="AU227" i="10"/>
  <c r="AK227" i="10"/>
  <c r="AA227" i="10"/>
  <c r="Q227" i="10"/>
  <c r="G227" i="10"/>
  <c r="HI226" i="10"/>
  <c r="GY226" i="10"/>
  <c r="GO226" i="10"/>
  <c r="GE226" i="10"/>
  <c r="FU226" i="10"/>
  <c r="FK226" i="10"/>
  <c r="FA226" i="10"/>
  <c r="EQ226" i="10"/>
  <c r="EG226" i="10"/>
  <c r="DW226" i="10"/>
  <c r="DM226" i="10"/>
  <c r="DC226" i="10"/>
  <c r="CS226" i="10"/>
  <c r="CI226" i="10"/>
  <c r="BY226" i="10"/>
  <c r="BO226" i="10"/>
  <c r="BE226" i="10"/>
  <c r="AU226" i="10"/>
  <c r="AK226" i="10"/>
  <c r="AA226" i="10"/>
  <c r="Q226" i="10"/>
  <c r="G226" i="10"/>
  <c r="HI225" i="10"/>
  <c r="GY225" i="10"/>
  <c r="GO225" i="10"/>
  <c r="GE225" i="10"/>
  <c r="FU225" i="10"/>
  <c r="FK225" i="10"/>
  <c r="FA225" i="10"/>
  <c r="EQ225" i="10"/>
  <c r="EG225" i="10"/>
  <c r="DW225" i="10"/>
  <c r="DM225" i="10"/>
  <c r="DC225" i="10"/>
  <c r="CS225" i="10"/>
  <c r="CI225" i="10"/>
  <c r="BY225" i="10"/>
  <c r="BO225" i="10"/>
  <c r="BE225" i="10"/>
  <c r="AU225" i="10"/>
  <c r="AK225" i="10"/>
  <c r="AA225" i="10"/>
  <c r="Q225" i="10"/>
  <c r="G225" i="10"/>
  <c r="HI224" i="10"/>
  <c r="GY224" i="10"/>
  <c r="GO224" i="10"/>
  <c r="GE224" i="10"/>
  <c r="FU224" i="10"/>
  <c r="FK224" i="10"/>
  <c r="FA224" i="10"/>
  <c r="EQ224" i="10"/>
  <c r="EG224" i="10"/>
  <c r="DW224" i="10"/>
  <c r="DM224" i="10"/>
  <c r="DC224" i="10"/>
  <c r="CS224" i="10"/>
  <c r="CI224" i="10"/>
  <c r="BY224" i="10"/>
  <c r="BO224" i="10"/>
  <c r="BE224" i="10"/>
  <c r="AU224" i="10"/>
  <c r="AK224" i="10"/>
  <c r="AA224" i="10"/>
  <c r="Q224" i="10"/>
  <c r="G224" i="10"/>
  <c r="HI223" i="10"/>
  <c r="GY223" i="10"/>
  <c r="GO223" i="10"/>
  <c r="GE223" i="10"/>
  <c r="FU223" i="10"/>
  <c r="FK223" i="10"/>
  <c r="FA223" i="10"/>
  <c r="EQ223" i="10"/>
  <c r="EG223" i="10"/>
  <c r="DW223" i="10"/>
  <c r="DM223" i="10"/>
  <c r="DC223" i="10"/>
  <c r="CS223" i="10"/>
  <c r="CI223" i="10"/>
  <c r="BY223" i="10"/>
  <c r="BO223" i="10"/>
  <c r="BE223" i="10"/>
  <c r="AU223" i="10"/>
  <c r="AK223" i="10"/>
  <c r="AA223" i="10"/>
  <c r="Q223" i="10"/>
  <c r="G223" i="10"/>
  <c r="HI222" i="10"/>
  <c r="GY222" i="10"/>
  <c r="GO222" i="10"/>
  <c r="GE222" i="10"/>
  <c r="FU222" i="10"/>
  <c r="FK222" i="10"/>
  <c r="FA222" i="10"/>
  <c r="EQ222" i="10"/>
  <c r="EG222" i="10"/>
  <c r="DW222" i="10"/>
  <c r="DM222" i="10"/>
  <c r="DC222" i="10"/>
  <c r="CS222" i="10"/>
  <c r="CI222" i="10"/>
  <c r="BY222" i="10"/>
  <c r="BO222" i="10"/>
  <c r="BE222" i="10"/>
  <c r="AU222" i="10"/>
  <c r="AK222" i="10"/>
  <c r="AA222" i="10"/>
  <c r="Q222" i="10"/>
  <c r="G222" i="10"/>
  <c r="HI221" i="10"/>
  <c r="GY221" i="10"/>
  <c r="GO221" i="10"/>
  <c r="GE221" i="10"/>
  <c r="FU221" i="10"/>
  <c r="FK221" i="10"/>
  <c r="FA221" i="10"/>
  <c r="EQ221" i="10"/>
  <c r="EG221" i="10"/>
  <c r="DW221" i="10"/>
  <c r="DM221" i="10"/>
  <c r="DC221" i="10"/>
  <c r="CS221" i="10"/>
  <c r="CI221" i="10"/>
  <c r="BY221" i="10"/>
  <c r="BO221" i="10"/>
  <c r="BE221" i="10"/>
  <c r="AU221" i="10"/>
  <c r="AK221" i="10"/>
  <c r="AA221" i="10"/>
  <c r="Q221" i="10"/>
  <c r="G221" i="10"/>
  <c r="HI220" i="10"/>
  <c r="GY220" i="10"/>
  <c r="GO220" i="10"/>
  <c r="GE220" i="10"/>
  <c r="FU220" i="10"/>
  <c r="FK220" i="10"/>
  <c r="FA220" i="10"/>
  <c r="EQ220" i="10"/>
  <c r="EG220" i="10"/>
  <c r="DW220" i="10"/>
  <c r="DM220" i="10"/>
  <c r="DC220" i="10"/>
  <c r="CS220" i="10"/>
  <c r="CI220" i="10"/>
  <c r="BY220" i="10"/>
  <c r="BO220" i="10"/>
  <c r="BE220" i="10"/>
  <c r="AU220" i="10"/>
  <c r="AK220" i="10"/>
  <c r="AA220" i="10"/>
  <c r="Q220" i="10"/>
  <c r="G220" i="10"/>
  <c r="HI219" i="10"/>
  <c r="GY219" i="10"/>
  <c r="GO219" i="10"/>
  <c r="GE219" i="10"/>
  <c r="FU219" i="10"/>
  <c r="FK219" i="10"/>
  <c r="FA219" i="10"/>
  <c r="EQ219" i="10"/>
  <c r="EG219" i="10"/>
  <c r="DW219" i="10"/>
  <c r="DM219" i="10"/>
  <c r="DC219" i="10"/>
  <c r="CS219" i="10"/>
  <c r="CI219" i="10"/>
  <c r="BY219" i="10"/>
  <c r="BO219" i="10"/>
  <c r="BE219" i="10"/>
  <c r="AU219" i="10"/>
  <c r="AK219" i="10"/>
  <c r="AA219" i="10"/>
  <c r="Q219" i="10"/>
  <c r="G219" i="10"/>
  <c r="HI218" i="10"/>
  <c r="GY218" i="10"/>
  <c r="GO218" i="10"/>
  <c r="GE218" i="10"/>
  <c r="FU218" i="10"/>
  <c r="FK218" i="10"/>
  <c r="FA218" i="10"/>
  <c r="EQ218" i="10"/>
  <c r="EG218" i="10"/>
  <c r="DW218" i="10"/>
  <c r="DM218" i="10"/>
  <c r="DC218" i="10"/>
  <c r="CS218" i="10"/>
  <c r="CI218" i="10"/>
  <c r="BY218" i="10"/>
  <c r="BO218" i="10"/>
  <c r="BE218" i="10"/>
  <c r="AU218" i="10"/>
  <c r="AK218" i="10"/>
  <c r="AA218" i="10"/>
  <c r="Q218" i="10"/>
  <c r="G218" i="10"/>
  <c r="HI217" i="10"/>
  <c r="GY217" i="10"/>
  <c r="GO217" i="10"/>
  <c r="GE217" i="10"/>
  <c r="FU217" i="10"/>
  <c r="FK217" i="10"/>
  <c r="FA217" i="10"/>
  <c r="EQ217" i="10"/>
  <c r="EG217" i="10"/>
  <c r="DW217" i="10"/>
  <c r="DM217" i="10"/>
  <c r="DC217" i="10"/>
  <c r="CS217" i="10"/>
  <c r="CI217" i="10"/>
  <c r="BY217" i="10"/>
  <c r="BO217" i="10"/>
  <c r="BE217" i="10"/>
  <c r="AU217" i="10"/>
  <c r="AK217" i="10"/>
  <c r="AA217" i="10"/>
  <c r="Q217" i="10"/>
  <c r="G217" i="10"/>
  <c r="HI216" i="10"/>
  <c r="GY216" i="10"/>
  <c r="GO216" i="10"/>
  <c r="GE216" i="10"/>
  <c r="FU216" i="10"/>
  <c r="FK216" i="10"/>
  <c r="FA216" i="10"/>
  <c r="EQ216" i="10"/>
  <c r="EG216" i="10"/>
  <c r="DW216" i="10"/>
  <c r="DM216" i="10"/>
  <c r="DC216" i="10"/>
  <c r="CS216" i="10"/>
  <c r="CI216" i="10"/>
  <c r="BY216" i="10"/>
  <c r="BO216" i="10"/>
  <c r="BE216" i="10"/>
  <c r="AU216" i="10"/>
  <c r="AK216" i="10"/>
  <c r="AA216" i="10"/>
  <c r="Q216" i="10"/>
  <c r="G216" i="10"/>
  <c r="HI215" i="10"/>
  <c r="GY215" i="10"/>
  <c r="GO215" i="10"/>
  <c r="GE215" i="10"/>
  <c r="FU215" i="10"/>
  <c r="FK215" i="10"/>
  <c r="FA215" i="10"/>
  <c r="EQ215" i="10"/>
  <c r="EG215" i="10"/>
  <c r="DW215" i="10"/>
  <c r="DM215" i="10"/>
  <c r="DC215" i="10"/>
  <c r="CS215" i="10"/>
  <c r="CI215" i="10"/>
  <c r="BY215" i="10"/>
  <c r="BO215" i="10"/>
  <c r="BE215" i="10"/>
  <c r="AU215" i="10"/>
  <c r="AK215" i="10"/>
  <c r="AA215" i="10"/>
  <c r="Q215" i="10"/>
  <c r="G215" i="10"/>
  <c r="HI214" i="10"/>
  <c r="GY214" i="10"/>
  <c r="GO214" i="10"/>
  <c r="GE214" i="10"/>
  <c r="FU214" i="10"/>
  <c r="FK214" i="10"/>
  <c r="FA214" i="10"/>
  <c r="EQ214" i="10"/>
  <c r="EG214" i="10"/>
  <c r="DW214" i="10"/>
  <c r="DM214" i="10"/>
  <c r="DC214" i="10"/>
  <c r="CS214" i="10"/>
  <c r="CI214" i="10"/>
  <c r="BY214" i="10"/>
  <c r="BO214" i="10"/>
  <c r="BE214" i="10"/>
  <c r="AU214" i="10"/>
  <c r="AK214" i="10"/>
  <c r="AA214" i="10"/>
  <c r="Q214" i="10"/>
  <c r="G214" i="10"/>
  <c r="HI213" i="10"/>
  <c r="GY213" i="10"/>
  <c r="GO213" i="10"/>
  <c r="GE213" i="10"/>
  <c r="FU213" i="10"/>
  <c r="FK213" i="10"/>
  <c r="FA213" i="10"/>
  <c r="EQ213" i="10"/>
  <c r="EG213" i="10"/>
  <c r="DW213" i="10"/>
  <c r="DM213" i="10"/>
  <c r="DC213" i="10"/>
  <c r="CS213" i="10"/>
  <c r="CI213" i="10"/>
  <c r="BY213" i="10"/>
  <c r="BO213" i="10"/>
  <c r="BE213" i="10"/>
  <c r="AU213" i="10"/>
  <c r="AK213" i="10"/>
  <c r="AA213" i="10"/>
  <c r="Q213" i="10"/>
  <c r="G213" i="10"/>
  <c r="HI212" i="10"/>
  <c r="GY212" i="10"/>
  <c r="GO212" i="10"/>
  <c r="GE212" i="10"/>
  <c r="FU212" i="10"/>
  <c r="FK212" i="10"/>
  <c r="FA212" i="10"/>
  <c r="EQ212" i="10"/>
  <c r="EG212" i="10"/>
  <c r="DW212" i="10"/>
  <c r="DM212" i="10"/>
  <c r="DC212" i="10"/>
  <c r="CS212" i="10"/>
  <c r="CI212" i="10"/>
  <c r="BY212" i="10"/>
  <c r="BO212" i="10"/>
  <c r="BE212" i="10"/>
  <c r="AU212" i="10"/>
  <c r="AK212" i="10"/>
  <c r="AA212" i="10"/>
  <c r="Q212" i="10"/>
  <c r="G212" i="10"/>
  <c r="HI211" i="10"/>
  <c r="GY211" i="10"/>
  <c r="GO211" i="10"/>
  <c r="GE211" i="10"/>
  <c r="FU211" i="10"/>
  <c r="FK211" i="10"/>
  <c r="FA211" i="10"/>
  <c r="EQ211" i="10"/>
  <c r="EG211" i="10"/>
  <c r="DW211" i="10"/>
  <c r="DM211" i="10"/>
  <c r="DC211" i="10"/>
  <c r="CS211" i="10"/>
  <c r="CI211" i="10"/>
  <c r="BY211" i="10"/>
  <c r="BO211" i="10"/>
  <c r="BE211" i="10"/>
  <c r="AU211" i="10"/>
  <c r="AK211" i="10"/>
  <c r="AA211" i="10"/>
  <c r="Q211" i="10"/>
  <c r="G211" i="10"/>
  <c r="HI210" i="10"/>
  <c r="GY210" i="10"/>
  <c r="GO210" i="10"/>
  <c r="GE210" i="10"/>
  <c r="FU210" i="10"/>
  <c r="FK210" i="10"/>
  <c r="FA210" i="10"/>
  <c r="EQ210" i="10"/>
  <c r="EG210" i="10"/>
  <c r="DW210" i="10"/>
  <c r="DM210" i="10"/>
  <c r="DC210" i="10"/>
  <c r="CS210" i="10"/>
  <c r="CI210" i="10"/>
  <c r="BY210" i="10"/>
  <c r="BO210" i="10"/>
  <c r="BE210" i="10"/>
  <c r="AU210" i="10"/>
  <c r="AK210" i="10"/>
  <c r="AA210" i="10"/>
  <c r="Q210" i="10"/>
  <c r="G210" i="10"/>
  <c r="HI209" i="10"/>
  <c r="GY209" i="10"/>
  <c r="GO209" i="10"/>
  <c r="GE209" i="10"/>
  <c r="FU209" i="10"/>
  <c r="FK209" i="10"/>
  <c r="FA209" i="10"/>
  <c r="EQ209" i="10"/>
  <c r="EG209" i="10"/>
  <c r="DW209" i="10"/>
  <c r="DM209" i="10"/>
  <c r="DC209" i="10"/>
  <c r="CS209" i="10"/>
  <c r="CI209" i="10"/>
  <c r="BY209" i="10"/>
  <c r="BO209" i="10"/>
  <c r="BE209" i="10"/>
  <c r="AU209" i="10"/>
  <c r="AK209" i="10"/>
  <c r="AA209" i="10"/>
  <c r="Q209" i="10"/>
  <c r="G209" i="10"/>
  <c r="HI208" i="10"/>
  <c r="GY208" i="10"/>
  <c r="GO208" i="10"/>
  <c r="GE208" i="10"/>
  <c r="FU208" i="10"/>
  <c r="FK208" i="10"/>
  <c r="FA208" i="10"/>
  <c r="EQ208" i="10"/>
  <c r="EG208" i="10"/>
  <c r="DW208" i="10"/>
  <c r="DM208" i="10"/>
  <c r="DC208" i="10"/>
  <c r="CS208" i="10"/>
  <c r="CI208" i="10"/>
  <c r="BY208" i="10"/>
  <c r="BO208" i="10"/>
  <c r="BE208" i="10"/>
  <c r="AU208" i="10"/>
  <c r="AK208" i="10"/>
  <c r="AA208" i="10"/>
  <c r="Q208" i="10"/>
  <c r="G208" i="10"/>
  <c r="HI207" i="10"/>
  <c r="GY207" i="10"/>
  <c r="GO207" i="10"/>
  <c r="GE207" i="10"/>
  <c r="FU207" i="10"/>
  <c r="FK207" i="10"/>
  <c r="FA207" i="10"/>
  <c r="EQ207" i="10"/>
  <c r="EG207" i="10"/>
  <c r="DW207" i="10"/>
  <c r="DM207" i="10"/>
  <c r="DC207" i="10"/>
  <c r="CS207" i="10"/>
  <c r="CI207" i="10"/>
  <c r="BY207" i="10"/>
  <c r="BO207" i="10"/>
  <c r="BE207" i="10"/>
  <c r="AU207" i="10"/>
  <c r="AK207" i="10"/>
  <c r="AA207" i="10"/>
  <c r="Q207" i="10"/>
  <c r="G207" i="10"/>
  <c r="HI206" i="10"/>
  <c r="GY206" i="10"/>
  <c r="GO206" i="10"/>
  <c r="GE206" i="10"/>
  <c r="FU206" i="10"/>
  <c r="FK206" i="10"/>
  <c r="FA206" i="10"/>
  <c r="EQ206" i="10"/>
  <c r="EG206" i="10"/>
  <c r="DW206" i="10"/>
  <c r="DM206" i="10"/>
  <c r="DC206" i="10"/>
  <c r="CS206" i="10"/>
  <c r="CI206" i="10"/>
  <c r="BY206" i="10"/>
  <c r="BO206" i="10"/>
  <c r="BE206" i="10"/>
  <c r="AU206" i="10"/>
  <c r="AK206" i="10"/>
  <c r="AA206" i="10"/>
  <c r="Q206" i="10"/>
  <c r="G206" i="10"/>
  <c r="HI205" i="10"/>
  <c r="GY205" i="10"/>
  <c r="GO205" i="10"/>
  <c r="GE205" i="10"/>
  <c r="FU205" i="10"/>
  <c r="FK205" i="10"/>
  <c r="FA205" i="10"/>
  <c r="EQ205" i="10"/>
  <c r="EG205" i="10"/>
  <c r="DW205" i="10"/>
  <c r="DM205" i="10"/>
  <c r="DC205" i="10"/>
  <c r="CS205" i="10"/>
  <c r="CI205" i="10"/>
  <c r="BY205" i="10"/>
  <c r="BO205" i="10"/>
  <c r="BE205" i="10"/>
  <c r="AU205" i="10"/>
  <c r="AK205" i="10"/>
  <c r="AA205" i="10"/>
  <c r="Q205" i="10"/>
  <c r="G205" i="10"/>
  <c r="HI204" i="10"/>
  <c r="GY204" i="10"/>
  <c r="GO204" i="10"/>
  <c r="GE204" i="10"/>
  <c r="FU204" i="10"/>
  <c r="FK204" i="10"/>
  <c r="FA204" i="10"/>
  <c r="EQ204" i="10"/>
  <c r="EG204" i="10"/>
  <c r="DW204" i="10"/>
  <c r="DM204" i="10"/>
  <c r="DC204" i="10"/>
  <c r="CS204" i="10"/>
  <c r="CI204" i="10"/>
  <c r="BY204" i="10"/>
  <c r="BO204" i="10"/>
  <c r="BE204" i="10"/>
  <c r="AU204" i="10"/>
  <c r="AK204" i="10"/>
  <c r="AA204" i="10"/>
  <c r="Q204" i="10"/>
  <c r="G204" i="10"/>
  <c r="HI203" i="10"/>
  <c r="GY203" i="10"/>
  <c r="GO203" i="10"/>
  <c r="GE203" i="10"/>
  <c r="FU203" i="10"/>
  <c r="FK203" i="10"/>
  <c r="FA203" i="10"/>
  <c r="EQ203" i="10"/>
  <c r="EG203" i="10"/>
  <c r="DW203" i="10"/>
  <c r="DM203" i="10"/>
  <c r="DC203" i="10"/>
  <c r="CS203" i="10"/>
  <c r="CI203" i="10"/>
  <c r="BY203" i="10"/>
  <c r="BO203" i="10"/>
  <c r="BE203" i="10"/>
  <c r="AU203" i="10"/>
  <c r="AK203" i="10"/>
  <c r="AA203" i="10"/>
  <c r="Q203" i="10"/>
  <c r="G203" i="10"/>
  <c r="HI202" i="10"/>
  <c r="GY202" i="10"/>
  <c r="GO202" i="10"/>
  <c r="GE202" i="10"/>
  <c r="FU202" i="10"/>
  <c r="FK202" i="10"/>
  <c r="FA202" i="10"/>
  <c r="EQ202" i="10"/>
  <c r="EG202" i="10"/>
  <c r="DW202" i="10"/>
  <c r="DM202" i="10"/>
  <c r="DC202" i="10"/>
  <c r="CS202" i="10"/>
  <c r="CI202" i="10"/>
  <c r="BY202" i="10"/>
  <c r="BO202" i="10"/>
  <c r="BE202" i="10"/>
  <c r="AU202" i="10"/>
  <c r="AK202" i="10"/>
  <c r="AA202" i="10"/>
  <c r="Q202" i="10"/>
  <c r="G202" i="10"/>
  <c r="HI201" i="10"/>
  <c r="GY201" i="10"/>
  <c r="GO201" i="10"/>
  <c r="GE201" i="10"/>
  <c r="FU201" i="10"/>
  <c r="FK201" i="10"/>
  <c r="FA201" i="10"/>
  <c r="EQ201" i="10"/>
  <c r="EG201" i="10"/>
  <c r="DW201" i="10"/>
  <c r="DM201" i="10"/>
  <c r="DC201" i="10"/>
  <c r="CS201" i="10"/>
  <c r="CI201" i="10"/>
  <c r="BY201" i="10"/>
  <c r="BO201" i="10"/>
  <c r="BE201" i="10"/>
  <c r="AU201" i="10"/>
  <c r="AK201" i="10"/>
  <c r="AA201" i="10"/>
  <c r="Q201" i="10"/>
  <c r="G201" i="10"/>
  <c r="HI200" i="10"/>
  <c r="GY200" i="10"/>
  <c r="GO200" i="10"/>
  <c r="GE200" i="10"/>
  <c r="FU200" i="10"/>
  <c r="FK200" i="10"/>
  <c r="FA200" i="10"/>
  <c r="EQ200" i="10"/>
  <c r="EG200" i="10"/>
  <c r="DW200" i="10"/>
  <c r="DM200" i="10"/>
  <c r="DC200" i="10"/>
  <c r="CS200" i="10"/>
  <c r="CI200" i="10"/>
  <c r="BY200" i="10"/>
  <c r="BO200" i="10"/>
  <c r="BE200" i="10"/>
  <c r="AU200" i="10"/>
  <c r="AK200" i="10"/>
  <c r="AA200" i="10"/>
  <c r="Q200" i="10"/>
  <c r="G200" i="10"/>
  <c r="HI199" i="10"/>
  <c r="GY199" i="10"/>
  <c r="GO199" i="10"/>
  <c r="GE199" i="10"/>
  <c r="FU199" i="10"/>
  <c r="FK199" i="10"/>
  <c r="FA199" i="10"/>
  <c r="EQ199" i="10"/>
  <c r="EG199" i="10"/>
  <c r="DW199" i="10"/>
  <c r="DM199" i="10"/>
  <c r="DC199" i="10"/>
  <c r="CS199" i="10"/>
  <c r="CI199" i="10"/>
  <c r="BY199" i="10"/>
  <c r="BO199" i="10"/>
  <c r="BE199" i="10"/>
  <c r="AU199" i="10"/>
  <c r="AK199" i="10"/>
  <c r="AA199" i="10"/>
  <c r="Q199" i="10"/>
  <c r="G199" i="10"/>
  <c r="HI198" i="10"/>
  <c r="GY198" i="10"/>
  <c r="GO198" i="10"/>
  <c r="GE198" i="10"/>
  <c r="FU198" i="10"/>
  <c r="FK198" i="10"/>
  <c r="FA198" i="10"/>
  <c r="EQ198" i="10"/>
  <c r="EG198" i="10"/>
  <c r="DW198" i="10"/>
  <c r="DM198" i="10"/>
  <c r="DC198" i="10"/>
  <c r="CS198" i="10"/>
  <c r="CI198" i="10"/>
  <c r="BY198" i="10"/>
  <c r="BO198" i="10"/>
  <c r="BE198" i="10"/>
  <c r="AU198" i="10"/>
  <c r="AK198" i="10"/>
  <c r="AA198" i="10"/>
  <c r="Q198" i="10"/>
  <c r="G198" i="10"/>
  <c r="HI197" i="10"/>
  <c r="GY197" i="10"/>
  <c r="GO197" i="10"/>
  <c r="GE197" i="10"/>
  <c r="FU197" i="10"/>
  <c r="FK197" i="10"/>
  <c r="FA197" i="10"/>
  <c r="EQ197" i="10"/>
  <c r="EG197" i="10"/>
  <c r="DW197" i="10"/>
  <c r="DM197" i="10"/>
  <c r="DC197" i="10"/>
  <c r="CS197" i="10"/>
  <c r="CI197" i="10"/>
  <c r="BY197" i="10"/>
  <c r="BO197" i="10"/>
  <c r="BE197" i="10"/>
  <c r="AU197" i="10"/>
  <c r="AK197" i="10"/>
  <c r="AA197" i="10"/>
  <c r="Q197" i="10"/>
  <c r="G197" i="10"/>
  <c r="HI196" i="10"/>
  <c r="GY196" i="10"/>
  <c r="GO196" i="10"/>
  <c r="GE196" i="10"/>
  <c r="FU196" i="10"/>
  <c r="FK196" i="10"/>
  <c r="FA196" i="10"/>
  <c r="EQ196" i="10"/>
  <c r="EG196" i="10"/>
  <c r="DW196" i="10"/>
  <c r="DM196" i="10"/>
  <c r="DC196" i="10"/>
  <c r="CS196" i="10"/>
  <c r="CI196" i="10"/>
  <c r="BY196" i="10"/>
  <c r="BO196" i="10"/>
  <c r="BE196" i="10"/>
  <c r="AU196" i="10"/>
  <c r="AK196" i="10"/>
  <c r="AA196" i="10"/>
  <c r="Q196" i="10"/>
  <c r="G196" i="10"/>
  <c r="HI195" i="10"/>
  <c r="GY195" i="10"/>
  <c r="GO195" i="10"/>
  <c r="GE195" i="10"/>
  <c r="FU195" i="10"/>
  <c r="FK195" i="10"/>
  <c r="FA195" i="10"/>
  <c r="EQ195" i="10"/>
  <c r="EG195" i="10"/>
  <c r="DW195" i="10"/>
  <c r="DM195" i="10"/>
  <c r="DC195" i="10"/>
  <c r="CS195" i="10"/>
  <c r="CI195" i="10"/>
  <c r="BY195" i="10"/>
  <c r="BO195" i="10"/>
  <c r="BE195" i="10"/>
  <c r="AU195" i="10"/>
  <c r="AK195" i="10"/>
  <c r="AA195" i="10"/>
  <c r="Q195" i="10"/>
  <c r="G195" i="10"/>
  <c r="HI194" i="10"/>
  <c r="GY194" i="10"/>
  <c r="GO194" i="10"/>
  <c r="GE194" i="10"/>
  <c r="FU194" i="10"/>
  <c r="FK194" i="10"/>
  <c r="FA194" i="10"/>
  <c r="EQ194" i="10"/>
  <c r="EG194" i="10"/>
  <c r="DW194" i="10"/>
  <c r="DM194" i="10"/>
  <c r="DC194" i="10"/>
  <c r="CS194" i="10"/>
  <c r="CI194" i="10"/>
  <c r="BY194" i="10"/>
  <c r="BO194" i="10"/>
  <c r="BE194" i="10"/>
  <c r="AU194" i="10"/>
  <c r="AK194" i="10"/>
  <c r="AA194" i="10"/>
  <c r="Q194" i="10"/>
  <c r="G194" i="10"/>
  <c r="HI193" i="10"/>
  <c r="GY193" i="10"/>
  <c r="GO193" i="10"/>
  <c r="GE193" i="10"/>
  <c r="FU193" i="10"/>
  <c r="FK193" i="10"/>
  <c r="FA193" i="10"/>
  <c r="EQ193" i="10"/>
  <c r="EG193" i="10"/>
  <c r="DW193" i="10"/>
  <c r="DM193" i="10"/>
  <c r="DC193" i="10"/>
  <c r="CS193" i="10"/>
  <c r="CI193" i="10"/>
  <c r="BY193" i="10"/>
  <c r="BO193" i="10"/>
  <c r="BE193" i="10"/>
  <c r="AU193" i="10"/>
  <c r="AK193" i="10"/>
  <c r="AA193" i="10"/>
  <c r="Q193" i="10"/>
  <c r="G193" i="10"/>
  <c r="HI192" i="10"/>
  <c r="GY192" i="10"/>
  <c r="GO192" i="10"/>
  <c r="GE192" i="10"/>
  <c r="FU192" i="10"/>
  <c r="FK192" i="10"/>
  <c r="FA192" i="10"/>
  <c r="EQ192" i="10"/>
  <c r="EG192" i="10"/>
  <c r="DW192" i="10"/>
  <c r="DM192" i="10"/>
  <c r="DC192" i="10"/>
  <c r="CS192" i="10"/>
  <c r="CI192" i="10"/>
  <c r="BY192" i="10"/>
  <c r="BO192" i="10"/>
  <c r="BE192" i="10"/>
  <c r="AU192" i="10"/>
  <c r="AK192" i="10"/>
  <c r="AA192" i="10"/>
  <c r="Q192" i="10"/>
  <c r="G192" i="10"/>
  <c r="HI191" i="10"/>
  <c r="GY191" i="10"/>
  <c r="GO191" i="10"/>
  <c r="GE191" i="10"/>
  <c r="FU191" i="10"/>
  <c r="FK191" i="10"/>
  <c r="FA191" i="10"/>
  <c r="EQ191" i="10"/>
  <c r="EG191" i="10"/>
  <c r="DW191" i="10"/>
  <c r="DM191" i="10"/>
  <c r="DC191" i="10"/>
  <c r="CS191" i="10"/>
  <c r="CI191" i="10"/>
  <c r="BY191" i="10"/>
  <c r="BO191" i="10"/>
  <c r="BE191" i="10"/>
  <c r="AU191" i="10"/>
  <c r="AK191" i="10"/>
  <c r="AA191" i="10"/>
  <c r="Q191" i="10"/>
  <c r="G191" i="10"/>
  <c r="HI190" i="10"/>
  <c r="GY190" i="10"/>
  <c r="GO190" i="10"/>
  <c r="GE190" i="10"/>
  <c r="FU190" i="10"/>
  <c r="FK190" i="10"/>
  <c r="FA190" i="10"/>
  <c r="EQ190" i="10"/>
  <c r="EG190" i="10"/>
  <c r="DW190" i="10"/>
  <c r="DM190" i="10"/>
  <c r="DC190" i="10"/>
  <c r="CS190" i="10"/>
  <c r="CI190" i="10"/>
  <c r="BY190" i="10"/>
  <c r="BO190" i="10"/>
  <c r="BE190" i="10"/>
  <c r="AU190" i="10"/>
  <c r="AK190" i="10"/>
  <c r="AA190" i="10"/>
  <c r="Q190" i="10"/>
  <c r="G190" i="10"/>
  <c r="HI189" i="10"/>
  <c r="GY189" i="10"/>
  <c r="GO189" i="10"/>
  <c r="GE189" i="10"/>
  <c r="FU189" i="10"/>
  <c r="FK189" i="10"/>
  <c r="FA189" i="10"/>
  <c r="EQ189" i="10"/>
  <c r="EG189" i="10"/>
  <c r="DW189" i="10"/>
  <c r="DM189" i="10"/>
  <c r="DC189" i="10"/>
  <c r="CS189" i="10"/>
  <c r="CI189" i="10"/>
  <c r="BY189" i="10"/>
  <c r="BO189" i="10"/>
  <c r="BE189" i="10"/>
  <c r="AU189" i="10"/>
  <c r="AK189" i="10"/>
  <c r="AA189" i="10"/>
  <c r="Q189" i="10"/>
  <c r="G189" i="10"/>
  <c r="HI188" i="10"/>
  <c r="GY188" i="10"/>
  <c r="GO188" i="10"/>
  <c r="GE188" i="10"/>
  <c r="FU188" i="10"/>
  <c r="FK188" i="10"/>
  <c r="FA188" i="10"/>
  <c r="EQ188" i="10"/>
  <c r="EG188" i="10"/>
  <c r="DW188" i="10"/>
  <c r="DM188" i="10"/>
  <c r="DC188" i="10"/>
  <c r="CS188" i="10"/>
  <c r="CI188" i="10"/>
  <c r="BY188" i="10"/>
  <c r="BO188" i="10"/>
  <c r="BE188" i="10"/>
  <c r="AU188" i="10"/>
  <c r="AK188" i="10"/>
  <c r="AA188" i="10"/>
  <c r="Q188" i="10"/>
  <c r="G188" i="10"/>
  <c r="HI187" i="10"/>
  <c r="GY187" i="10"/>
  <c r="GO187" i="10"/>
  <c r="GE187" i="10"/>
  <c r="FU187" i="10"/>
  <c r="FK187" i="10"/>
  <c r="FA187" i="10"/>
  <c r="EQ187" i="10"/>
  <c r="EG187" i="10"/>
  <c r="DW187" i="10"/>
  <c r="DM187" i="10"/>
  <c r="DC187" i="10"/>
  <c r="CS187" i="10"/>
  <c r="CI187" i="10"/>
  <c r="BY187" i="10"/>
  <c r="BO187" i="10"/>
  <c r="BE187" i="10"/>
  <c r="AU187" i="10"/>
  <c r="AK187" i="10"/>
  <c r="AA187" i="10"/>
  <c r="Q187" i="10"/>
  <c r="G187" i="10"/>
  <c r="HI186" i="10"/>
  <c r="GY186" i="10"/>
  <c r="GO186" i="10"/>
  <c r="GE186" i="10"/>
  <c r="FU186" i="10"/>
  <c r="FK186" i="10"/>
  <c r="FA186" i="10"/>
  <c r="EQ186" i="10"/>
  <c r="EG186" i="10"/>
  <c r="DW186" i="10"/>
  <c r="DM186" i="10"/>
  <c r="DC186" i="10"/>
  <c r="CS186" i="10"/>
  <c r="CI186" i="10"/>
  <c r="BY186" i="10"/>
  <c r="BO186" i="10"/>
  <c r="BE186" i="10"/>
  <c r="AU186" i="10"/>
  <c r="AK186" i="10"/>
  <c r="AA186" i="10"/>
  <c r="Q186" i="10"/>
  <c r="G186" i="10"/>
  <c r="HI185" i="10"/>
  <c r="GY185" i="10"/>
  <c r="GO185" i="10"/>
  <c r="GE185" i="10"/>
  <c r="FU185" i="10"/>
  <c r="FK185" i="10"/>
  <c r="FA185" i="10"/>
  <c r="EQ185" i="10"/>
  <c r="EG185" i="10"/>
  <c r="DW185" i="10"/>
  <c r="DM185" i="10"/>
  <c r="DC185" i="10"/>
  <c r="CS185" i="10"/>
  <c r="CI185" i="10"/>
  <c r="BY185" i="10"/>
  <c r="BO185" i="10"/>
  <c r="BE185" i="10"/>
  <c r="AU185" i="10"/>
  <c r="AK185" i="10"/>
  <c r="AA185" i="10"/>
  <c r="Q185" i="10"/>
  <c r="G185" i="10"/>
  <c r="HI184" i="10"/>
  <c r="GY184" i="10"/>
  <c r="GO184" i="10"/>
  <c r="GE184" i="10"/>
  <c r="FU184" i="10"/>
  <c r="FK184" i="10"/>
  <c r="FA184" i="10"/>
  <c r="EQ184" i="10"/>
  <c r="EG184" i="10"/>
  <c r="DW184" i="10"/>
  <c r="DM184" i="10"/>
  <c r="DC184" i="10"/>
  <c r="CS184" i="10"/>
  <c r="CI184" i="10"/>
  <c r="BY184" i="10"/>
  <c r="BO184" i="10"/>
  <c r="BE184" i="10"/>
  <c r="AU184" i="10"/>
  <c r="AK184" i="10"/>
  <c r="AA184" i="10"/>
  <c r="Q184" i="10"/>
  <c r="G184" i="10"/>
  <c r="HI183" i="10"/>
  <c r="GY183" i="10"/>
  <c r="GO183" i="10"/>
  <c r="GE183" i="10"/>
  <c r="FU183" i="10"/>
  <c r="FK183" i="10"/>
  <c r="FA183" i="10"/>
  <c r="EQ183" i="10"/>
  <c r="EG183" i="10"/>
  <c r="DW183" i="10"/>
  <c r="DM183" i="10"/>
  <c r="DC183" i="10"/>
  <c r="CS183" i="10"/>
  <c r="CI183" i="10"/>
  <c r="BY183" i="10"/>
  <c r="BO183" i="10"/>
  <c r="BE183" i="10"/>
  <c r="AU183" i="10"/>
  <c r="AK183" i="10"/>
  <c r="AA183" i="10"/>
  <c r="Q183" i="10"/>
  <c r="G183" i="10"/>
  <c r="HI182" i="10"/>
  <c r="GY182" i="10"/>
  <c r="GO182" i="10"/>
  <c r="GE182" i="10"/>
  <c r="FU182" i="10"/>
  <c r="FK182" i="10"/>
  <c r="FA182" i="10"/>
  <c r="EQ182" i="10"/>
  <c r="EG182" i="10"/>
  <c r="DW182" i="10"/>
  <c r="DM182" i="10"/>
  <c r="DC182" i="10"/>
  <c r="CS182" i="10"/>
  <c r="CI182" i="10"/>
  <c r="BY182" i="10"/>
  <c r="BO182" i="10"/>
  <c r="BE182" i="10"/>
  <c r="AU182" i="10"/>
  <c r="AK182" i="10"/>
  <c r="AA182" i="10"/>
  <c r="Q182" i="10"/>
  <c r="G182" i="10"/>
  <c r="HI181" i="10"/>
  <c r="GY181" i="10"/>
  <c r="GO181" i="10"/>
  <c r="GE181" i="10"/>
  <c r="FU181" i="10"/>
  <c r="FK181" i="10"/>
  <c r="FA181" i="10"/>
  <c r="EQ181" i="10"/>
  <c r="EG181" i="10"/>
  <c r="DW181" i="10"/>
  <c r="DM181" i="10"/>
  <c r="DC181" i="10"/>
  <c r="CS181" i="10"/>
  <c r="CI181" i="10"/>
  <c r="BY181" i="10"/>
  <c r="BO181" i="10"/>
  <c r="BE181" i="10"/>
  <c r="AU181" i="10"/>
  <c r="AK181" i="10"/>
  <c r="AA181" i="10"/>
  <c r="Q181" i="10"/>
  <c r="G181" i="10"/>
  <c r="HI180" i="10"/>
  <c r="GY180" i="10"/>
  <c r="GO180" i="10"/>
  <c r="GE180" i="10"/>
  <c r="FU180" i="10"/>
  <c r="FK180" i="10"/>
  <c r="FA180" i="10"/>
  <c r="EQ180" i="10"/>
  <c r="EG180" i="10"/>
  <c r="DW180" i="10"/>
  <c r="DM180" i="10"/>
  <c r="DC180" i="10"/>
  <c r="CS180" i="10"/>
  <c r="CI180" i="10"/>
  <c r="BY180" i="10"/>
  <c r="BO180" i="10"/>
  <c r="BE180" i="10"/>
  <c r="AU180" i="10"/>
  <c r="AK180" i="10"/>
  <c r="AA180" i="10"/>
  <c r="Q180" i="10"/>
  <c r="G180" i="10"/>
  <c r="HI179" i="10"/>
  <c r="GY179" i="10"/>
  <c r="GO179" i="10"/>
  <c r="GE179" i="10"/>
  <c r="FU179" i="10"/>
  <c r="FK179" i="10"/>
  <c r="FA179" i="10"/>
  <c r="EQ179" i="10"/>
  <c r="EG179" i="10"/>
  <c r="DW179" i="10"/>
  <c r="DM179" i="10"/>
  <c r="DC179" i="10"/>
  <c r="CS179" i="10"/>
  <c r="CI179" i="10"/>
  <c r="BY179" i="10"/>
  <c r="BO179" i="10"/>
  <c r="BE179" i="10"/>
  <c r="AU179" i="10"/>
  <c r="AK179" i="10"/>
  <c r="AA179" i="10"/>
  <c r="Q179" i="10"/>
  <c r="G179" i="10"/>
  <c r="HI178" i="10"/>
  <c r="GY178" i="10"/>
  <c r="GO178" i="10"/>
  <c r="GE178" i="10"/>
  <c r="FU178" i="10"/>
  <c r="FK178" i="10"/>
  <c r="FA178" i="10"/>
  <c r="EQ178" i="10"/>
  <c r="EG178" i="10"/>
  <c r="DW178" i="10"/>
  <c r="DM178" i="10"/>
  <c r="DC178" i="10"/>
  <c r="CS178" i="10"/>
  <c r="CI178" i="10"/>
  <c r="BY178" i="10"/>
  <c r="BO178" i="10"/>
  <c r="BE178" i="10"/>
  <c r="AU178" i="10"/>
  <c r="AK178" i="10"/>
  <c r="AA178" i="10"/>
  <c r="Q178" i="10"/>
  <c r="G178" i="10"/>
  <c r="HI177" i="10"/>
  <c r="GY177" i="10"/>
  <c r="GO177" i="10"/>
  <c r="GE177" i="10"/>
  <c r="FU177" i="10"/>
  <c r="FK177" i="10"/>
  <c r="FA177" i="10"/>
  <c r="EQ177" i="10"/>
  <c r="EG177" i="10"/>
  <c r="DW177" i="10"/>
  <c r="DM177" i="10"/>
  <c r="DC177" i="10"/>
  <c r="CS177" i="10"/>
  <c r="CI177" i="10"/>
  <c r="BY177" i="10"/>
  <c r="BO177" i="10"/>
  <c r="BE177" i="10"/>
  <c r="AU177" i="10"/>
  <c r="AK177" i="10"/>
  <c r="AA177" i="10"/>
  <c r="Q177" i="10"/>
  <c r="G177" i="10"/>
  <c r="HI176" i="10"/>
  <c r="GY176" i="10"/>
  <c r="GO176" i="10"/>
  <c r="GE176" i="10"/>
  <c r="FU176" i="10"/>
  <c r="FK176" i="10"/>
  <c r="FA176" i="10"/>
  <c r="EQ176" i="10"/>
  <c r="EG176" i="10"/>
  <c r="DW176" i="10"/>
  <c r="DM176" i="10"/>
  <c r="DC176" i="10"/>
  <c r="CS176" i="10"/>
  <c r="CI176" i="10"/>
  <c r="BY176" i="10"/>
  <c r="BO176" i="10"/>
  <c r="BE176" i="10"/>
  <c r="AU176" i="10"/>
  <c r="AK176" i="10"/>
  <c r="AA176" i="10"/>
  <c r="Q176" i="10"/>
  <c r="G176" i="10"/>
  <c r="HI175" i="10"/>
  <c r="GY175" i="10"/>
  <c r="GO175" i="10"/>
  <c r="GE175" i="10"/>
  <c r="FU175" i="10"/>
  <c r="FK175" i="10"/>
  <c r="FA175" i="10"/>
  <c r="EQ175" i="10"/>
  <c r="EG175" i="10"/>
  <c r="DW175" i="10"/>
  <c r="DM175" i="10"/>
  <c r="DC175" i="10"/>
  <c r="CS175" i="10"/>
  <c r="CI175" i="10"/>
  <c r="BY175" i="10"/>
  <c r="BO175" i="10"/>
  <c r="BE175" i="10"/>
  <c r="AU175" i="10"/>
  <c r="AK175" i="10"/>
  <c r="AA175" i="10"/>
  <c r="Q175" i="10"/>
  <c r="G175" i="10"/>
  <c r="HI174" i="10"/>
  <c r="GY174" i="10"/>
  <c r="GO174" i="10"/>
  <c r="GE174" i="10"/>
  <c r="FU174" i="10"/>
  <c r="FK174" i="10"/>
  <c r="FA174" i="10"/>
  <c r="EQ174" i="10"/>
  <c r="EG174" i="10"/>
  <c r="DW174" i="10"/>
  <c r="DM174" i="10"/>
  <c r="DC174" i="10"/>
  <c r="CS174" i="10"/>
  <c r="CI174" i="10"/>
  <c r="BY174" i="10"/>
  <c r="BO174" i="10"/>
  <c r="BE174" i="10"/>
  <c r="AU174" i="10"/>
  <c r="AK174" i="10"/>
  <c r="AA174" i="10"/>
  <c r="Q174" i="10"/>
  <c r="G174" i="10"/>
  <c r="HI173" i="10"/>
  <c r="GY173" i="10"/>
  <c r="GO173" i="10"/>
  <c r="GE173" i="10"/>
  <c r="FU173" i="10"/>
  <c r="FK173" i="10"/>
  <c r="FA173" i="10"/>
  <c r="EQ173" i="10"/>
  <c r="EG173" i="10"/>
  <c r="DW173" i="10"/>
  <c r="DM173" i="10"/>
  <c r="DC173" i="10"/>
  <c r="CS173" i="10"/>
  <c r="CI173" i="10"/>
  <c r="BY173" i="10"/>
  <c r="BO173" i="10"/>
  <c r="BE173" i="10"/>
  <c r="AU173" i="10"/>
  <c r="AK173" i="10"/>
  <c r="AA173" i="10"/>
  <c r="Q173" i="10"/>
  <c r="G173" i="10"/>
  <c r="HI172" i="10"/>
  <c r="GY172" i="10"/>
  <c r="GO172" i="10"/>
  <c r="GE172" i="10"/>
  <c r="FU172" i="10"/>
  <c r="FK172" i="10"/>
  <c r="FA172" i="10"/>
  <c r="EQ172" i="10"/>
  <c r="EG172" i="10"/>
  <c r="DW172" i="10"/>
  <c r="DM172" i="10"/>
  <c r="DC172" i="10"/>
  <c r="CS172" i="10"/>
  <c r="CI172" i="10"/>
  <c r="BY172" i="10"/>
  <c r="BO172" i="10"/>
  <c r="BE172" i="10"/>
  <c r="AU172" i="10"/>
  <c r="AK172" i="10"/>
  <c r="AA172" i="10"/>
  <c r="Q172" i="10"/>
  <c r="G172" i="10"/>
  <c r="HI171" i="10"/>
  <c r="GY171" i="10"/>
  <c r="GO171" i="10"/>
  <c r="GE171" i="10"/>
  <c r="FU171" i="10"/>
  <c r="FK171" i="10"/>
  <c r="FA171" i="10"/>
  <c r="EQ171" i="10"/>
  <c r="EG171" i="10"/>
  <c r="DW171" i="10"/>
  <c r="DM171" i="10"/>
  <c r="DC171" i="10"/>
  <c r="CS171" i="10"/>
  <c r="CI171" i="10"/>
  <c r="BY171" i="10"/>
  <c r="BO171" i="10"/>
  <c r="BE171" i="10"/>
  <c r="AU171" i="10"/>
  <c r="AK171" i="10"/>
  <c r="AA171" i="10"/>
  <c r="Q171" i="10"/>
  <c r="G171" i="10"/>
  <c r="HI170" i="10"/>
  <c r="GY170" i="10"/>
  <c r="GO170" i="10"/>
  <c r="GE170" i="10"/>
  <c r="FU170" i="10"/>
  <c r="FK170" i="10"/>
  <c r="FA170" i="10"/>
  <c r="EQ170" i="10"/>
  <c r="EG170" i="10"/>
  <c r="DW170" i="10"/>
  <c r="DM170" i="10"/>
  <c r="DC170" i="10"/>
  <c r="CS170" i="10"/>
  <c r="CI170" i="10"/>
  <c r="BY170" i="10"/>
  <c r="BO170" i="10"/>
  <c r="BE170" i="10"/>
  <c r="AU170" i="10"/>
  <c r="AK170" i="10"/>
  <c r="AA170" i="10"/>
  <c r="Q170" i="10"/>
  <c r="G170" i="10"/>
  <c r="HI169" i="10"/>
  <c r="GY169" i="10"/>
  <c r="GO169" i="10"/>
  <c r="GE169" i="10"/>
  <c r="FU169" i="10"/>
  <c r="FK169" i="10"/>
  <c r="FA169" i="10"/>
  <c r="EQ169" i="10"/>
  <c r="EG169" i="10"/>
  <c r="DW169" i="10"/>
  <c r="DM169" i="10"/>
  <c r="DC169" i="10"/>
  <c r="CS169" i="10"/>
  <c r="CI169" i="10"/>
  <c r="BY169" i="10"/>
  <c r="BO169" i="10"/>
  <c r="BE169" i="10"/>
  <c r="AU169" i="10"/>
  <c r="AK169" i="10"/>
  <c r="AA169" i="10"/>
  <c r="Q169" i="10"/>
  <c r="G169" i="10"/>
  <c r="HI168" i="10"/>
  <c r="GY168" i="10"/>
  <c r="GO168" i="10"/>
  <c r="GE168" i="10"/>
  <c r="FU168" i="10"/>
  <c r="FK168" i="10"/>
  <c r="FA168" i="10"/>
  <c r="EQ168" i="10"/>
  <c r="EG168" i="10"/>
  <c r="DW168" i="10"/>
  <c r="DM168" i="10"/>
  <c r="DC168" i="10"/>
  <c r="CS168" i="10"/>
  <c r="CI168" i="10"/>
  <c r="BY168" i="10"/>
  <c r="BO168" i="10"/>
  <c r="BE168" i="10"/>
  <c r="AU168" i="10"/>
  <c r="AK168" i="10"/>
  <c r="AA168" i="10"/>
  <c r="Q168" i="10"/>
  <c r="G168" i="10"/>
  <c r="HI167" i="10"/>
  <c r="GY167" i="10"/>
  <c r="GO167" i="10"/>
  <c r="GE167" i="10"/>
  <c r="FU167" i="10"/>
  <c r="FK167" i="10"/>
  <c r="FA167" i="10"/>
  <c r="EQ167" i="10"/>
  <c r="EG167" i="10"/>
  <c r="DW167" i="10"/>
  <c r="DM167" i="10"/>
  <c r="DC167" i="10"/>
  <c r="CS167" i="10"/>
  <c r="CI167" i="10"/>
  <c r="BY167" i="10"/>
  <c r="BO167" i="10"/>
  <c r="BE167" i="10"/>
  <c r="AU167" i="10"/>
  <c r="AK167" i="10"/>
  <c r="AA167" i="10"/>
  <c r="Q167" i="10"/>
  <c r="G167" i="10"/>
  <c r="HI166" i="10"/>
  <c r="GY166" i="10"/>
  <c r="GO166" i="10"/>
  <c r="GE166" i="10"/>
  <c r="FU166" i="10"/>
  <c r="FK166" i="10"/>
  <c r="FA166" i="10"/>
  <c r="EQ166" i="10"/>
  <c r="EG166" i="10"/>
  <c r="DW166" i="10"/>
  <c r="DM166" i="10"/>
  <c r="DC166" i="10"/>
  <c r="CS166" i="10"/>
  <c r="CI166" i="10"/>
  <c r="BY166" i="10"/>
  <c r="BO166" i="10"/>
  <c r="BE166" i="10"/>
  <c r="AU166" i="10"/>
  <c r="AK166" i="10"/>
  <c r="AA166" i="10"/>
  <c r="Q166" i="10"/>
  <c r="G166" i="10"/>
  <c r="HI165" i="10"/>
  <c r="GY165" i="10"/>
  <c r="GO165" i="10"/>
  <c r="GE165" i="10"/>
  <c r="FU165" i="10"/>
  <c r="FK165" i="10"/>
  <c r="FA165" i="10"/>
  <c r="EQ165" i="10"/>
  <c r="EG165" i="10"/>
  <c r="DW165" i="10"/>
  <c r="DM165" i="10"/>
  <c r="DC165" i="10"/>
  <c r="CS165" i="10"/>
  <c r="CI165" i="10"/>
  <c r="BY165" i="10"/>
  <c r="BO165" i="10"/>
  <c r="BE165" i="10"/>
  <c r="AU165" i="10"/>
  <c r="AK165" i="10"/>
  <c r="AA165" i="10"/>
  <c r="Q165" i="10"/>
  <c r="G165" i="10"/>
  <c r="HI164" i="10"/>
  <c r="GY164" i="10"/>
  <c r="GO164" i="10"/>
  <c r="GE164" i="10"/>
  <c r="FU164" i="10"/>
  <c r="FK164" i="10"/>
  <c r="FA164" i="10"/>
  <c r="EQ164" i="10"/>
  <c r="EG164" i="10"/>
  <c r="DW164" i="10"/>
  <c r="DM164" i="10"/>
  <c r="DC164" i="10"/>
  <c r="CS164" i="10"/>
  <c r="CI164" i="10"/>
  <c r="BY164" i="10"/>
  <c r="BO164" i="10"/>
  <c r="BE164" i="10"/>
  <c r="AU164" i="10"/>
  <c r="AK164" i="10"/>
  <c r="AA164" i="10"/>
  <c r="Q164" i="10"/>
  <c r="G164" i="10"/>
  <c r="HI163" i="10"/>
  <c r="GY163" i="10"/>
  <c r="GO163" i="10"/>
  <c r="GE163" i="10"/>
  <c r="FU163" i="10"/>
  <c r="FK163" i="10"/>
  <c r="FA163" i="10"/>
  <c r="EQ163" i="10"/>
  <c r="EG163" i="10"/>
  <c r="DW163" i="10"/>
  <c r="DM163" i="10"/>
  <c r="DC163" i="10"/>
  <c r="CS163" i="10"/>
  <c r="CI163" i="10"/>
  <c r="BY163" i="10"/>
  <c r="BO163" i="10"/>
  <c r="BE163" i="10"/>
  <c r="AU163" i="10"/>
  <c r="AK163" i="10"/>
  <c r="AA163" i="10"/>
  <c r="Q163" i="10"/>
  <c r="G163" i="10"/>
  <c r="HI162" i="10"/>
  <c r="GY162" i="10"/>
  <c r="GO162" i="10"/>
  <c r="GE162" i="10"/>
  <c r="FU162" i="10"/>
  <c r="FK162" i="10"/>
  <c r="FA162" i="10"/>
  <c r="EQ162" i="10"/>
  <c r="EG162" i="10"/>
  <c r="DW162" i="10"/>
  <c r="DM162" i="10"/>
  <c r="DC162" i="10"/>
  <c r="CS162" i="10"/>
  <c r="CI162" i="10"/>
  <c r="BY162" i="10"/>
  <c r="BO162" i="10"/>
  <c r="BE162" i="10"/>
  <c r="AU162" i="10"/>
  <c r="AK162" i="10"/>
  <c r="AA162" i="10"/>
  <c r="Q162" i="10"/>
  <c r="G162" i="10"/>
  <c r="HI161" i="10"/>
  <c r="GY161" i="10"/>
  <c r="GO161" i="10"/>
  <c r="GE161" i="10"/>
  <c r="FU161" i="10"/>
  <c r="FK161" i="10"/>
  <c r="FA161" i="10"/>
  <c r="EQ161" i="10"/>
  <c r="EG161" i="10"/>
  <c r="DW161" i="10"/>
  <c r="DM161" i="10"/>
  <c r="DC161" i="10"/>
  <c r="CS161" i="10"/>
  <c r="CI161" i="10"/>
  <c r="BY161" i="10"/>
  <c r="BO161" i="10"/>
  <c r="BE161" i="10"/>
  <c r="AU161" i="10"/>
  <c r="AK161" i="10"/>
  <c r="AA161" i="10"/>
  <c r="Q161" i="10"/>
  <c r="G161" i="10"/>
  <c r="HI160" i="10"/>
  <c r="GY160" i="10"/>
  <c r="GO160" i="10"/>
  <c r="GE160" i="10"/>
  <c r="FU160" i="10"/>
  <c r="FK160" i="10"/>
  <c r="FA160" i="10"/>
  <c r="EQ160" i="10"/>
  <c r="EG160" i="10"/>
  <c r="DW160" i="10"/>
  <c r="DM160" i="10"/>
  <c r="DC160" i="10"/>
  <c r="CS160" i="10"/>
  <c r="CI160" i="10"/>
  <c r="BY160" i="10"/>
  <c r="BO160" i="10"/>
  <c r="BE160" i="10"/>
  <c r="AU160" i="10"/>
  <c r="AK160" i="10"/>
  <c r="AA160" i="10"/>
  <c r="Q160" i="10"/>
  <c r="G160" i="10"/>
  <c r="HI159" i="10"/>
  <c r="GY159" i="10"/>
  <c r="GO159" i="10"/>
  <c r="GE159" i="10"/>
  <c r="FU159" i="10"/>
  <c r="FK159" i="10"/>
  <c r="FA159" i="10"/>
  <c r="EQ159" i="10"/>
  <c r="EG159" i="10"/>
  <c r="DW159" i="10"/>
  <c r="DM159" i="10"/>
  <c r="DC159" i="10"/>
  <c r="CS159" i="10"/>
  <c r="CI159" i="10"/>
  <c r="BY159" i="10"/>
  <c r="BO159" i="10"/>
  <c r="BE159" i="10"/>
  <c r="AU159" i="10"/>
  <c r="AK159" i="10"/>
  <c r="AA159" i="10"/>
  <c r="Q159" i="10"/>
  <c r="G159" i="10"/>
  <c r="HI158" i="10"/>
  <c r="GY158" i="10"/>
  <c r="GO158" i="10"/>
  <c r="GE158" i="10"/>
  <c r="FU158" i="10"/>
  <c r="FK158" i="10"/>
  <c r="FA158" i="10"/>
  <c r="EQ158" i="10"/>
  <c r="EG158" i="10"/>
  <c r="DW158" i="10"/>
  <c r="DM158" i="10"/>
  <c r="DC158" i="10"/>
  <c r="CS158" i="10"/>
  <c r="CI158" i="10"/>
  <c r="BY158" i="10"/>
  <c r="BO158" i="10"/>
  <c r="BE158" i="10"/>
  <c r="AU158" i="10"/>
  <c r="AK158" i="10"/>
  <c r="AA158" i="10"/>
  <c r="Q158" i="10"/>
  <c r="G158" i="10"/>
  <c r="HI157" i="10"/>
  <c r="GY157" i="10"/>
  <c r="GO157" i="10"/>
  <c r="GE157" i="10"/>
  <c r="FU157" i="10"/>
  <c r="FK157" i="10"/>
  <c r="FA157" i="10"/>
  <c r="EQ157" i="10"/>
  <c r="EG157" i="10"/>
  <c r="DW157" i="10"/>
  <c r="DM157" i="10"/>
  <c r="DC157" i="10"/>
  <c r="CS157" i="10"/>
  <c r="CI157" i="10"/>
  <c r="BY157" i="10"/>
  <c r="BO157" i="10"/>
  <c r="BE157" i="10"/>
  <c r="AU157" i="10"/>
  <c r="AK157" i="10"/>
  <c r="AA157" i="10"/>
  <c r="Q157" i="10"/>
  <c r="G157" i="10"/>
  <c r="HI156" i="10"/>
  <c r="GY156" i="10"/>
  <c r="GO156" i="10"/>
  <c r="GE156" i="10"/>
  <c r="FU156" i="10"/>
  <c r="FK156" i="10"/>
  <c r="FA156" i="10"/>
  <c r="EQ156" i="10"/>
  <c r="EG156" i="10"/>
  <c r="DW156" i="10"/>
  <c r="DM156" i="10"/>
  <c r="DC156" i="10"/>
  <c r="CS156" i="10"/>
  <c r="CI156" i="10"/>
  <c r="BY156" i="10"/>
  <c r="BO156" i="10"/>
  <c r="BE156" i="10"/>
  <c r="AU156" i="10"/>
  <c r="AK156" i="10"/>
  <c r="AA156" i="10"/>
  <c r="Q156" i="10"/>
  <c r="G156" i="10"/>
  <c r="HI155" i="10"/>
  <c r="GY155" i="10"/>
  <c r="GO155" i="10"/>
  <c r="GE155" i="10"/>
  <c r="FU155" i="10"/>
  <c r="FK155" i="10"/>
  <c r="FA155" i="10"/>
  <c r="EQ155" i="10"/>
  <c r="EG155" i="10"/>
  <c r="DW155" i="10"/>
  <c r="DM155" i="10"/>
  <c r="DC155" i="10"/>
  <c r="CS155" i="10"/>
  <c r="CI155" i="10"/>
  <c r="BY155" i="10"/>
  <c r="BO155" i="10"/>
  <c r="BE155" i="10"/>
  <c r="AU155" i="10"/>
  <c r="AK155" i="10"/>
  <c r="AA155" i="10"/>
  <c r="Q155" i="10"/>
  <c r="G155" i="10"/>
  <c r="HI154" i="10"/>
  <c r="GY154" i="10"/>
  <c r="GO154" i="10"/>
  <c r="GE154" i="10"/>
  <c r="FU154" i="10"/>
  <c r="FK154" i="10"/>
  <c r="FA154" i="10"/>
  <c r="EQ154" i="10"/>
  <c r="EG154" i="10"/>
  <c r="DW154" i="10"/>
  <c r="DM154" i="10"/>
  <c r="DC154" i="10"/>
  <c r="CS154" i="10"/>
  <c r="CI154" i="10"/>
  <c r="BY154" i="10"/>
  <c r="BO154" i="10"/>
  <c r="BE154" i="10"/>
  <c r="AU154" i="10"/>
  <c r="AK154" i="10"/>
  <c r="AA154" i="10"/>
  <c r="Q154" i="10"/>
  <c r="G154" i="10"/>
  <c r="HI153" i="10"/>
  <c r="GY153" i="10"/>
  <c r="GO153" i="10"/>
  <c r="GE153" i="10"/>
  <c r="FU153" i="10"/>
  <c r="FK153" i="10"/>
  <c r="FA153" i="10"/>
  <c r="EQ153" i="10"/>
  <c r="EG153" i="10"/>
  <c r="DW153" i="10"/>
  <c r="DM153" i="10"/>
  <c r="DC153" i="10"/>
  <c r="CS153" i="10"/>
  <c r="CI153" i="10"/>
  <c r="BY153" i="10"/>
  <c r="BO153" i="10"/>
  <c r="BE153" i="10"/>
  <c r="AU153" i="10"/>
  <c r="AK153" i="10"/>
  <c r="AA153" i="10"/>
  <c r="Q153" i="10"/>
  <c r="G153" i="10"/>
  <c r="HI152" i="10"/>
  <c r="GY152" i="10"/>
  <c r="GO152" i="10"/>
  <c r="GE152" i="10"/>
  <c r="FU152" i="10"/>
  <c r="FK152" i="10"/>
  <c r="FA152" i="10"/>
  <c r="EQ152" i="10"/>
  <c r="EG152" i="10"/>
  <c r="DW152" i="10"/>
  <c r="DM152" i="10"/>
  <c r="DC152" i="10"/>
  <c r="CS152" i="10"/>
  <c r="CI152" i="10"/>
  <c r="BY152" i="10"/>
  <c r="BO152" i="10"/>
  <c r="BE152" i="10"/>
  <c r="AU152" i="10"/>
  <c r="AK152" i="10"/>
  <c r="AA152" i="10"/>
  <c r="Q152" i="10"/>
  <c r="G152" i="10"/>
  <c r="HI151" i="10"/>
  <c r="GY151" i="10"/>
  <c r="GO151" i="10"/>
  <c r="GE151" i="10"/>
  <c r="FU151" i="10"/>
  <c r="FK151" i="10"/>
  <c r="FA151" i="10"/>
  <c r="EQ151" i="10"/>
  <c r="EG151" i="10"/>
  <c r="DW151" i="10"/>
  <c r="DM151" i="10"/>
  <c r="DC151" i="10"/>
  <c r="CS151" i="10"/>
  <c r="CI151" i="10"/>
  <c r="BY151" i="10"/>
  <c r="BO151" i="10"/>
  <c r="BE151" i="10"/>
  <c r="AU151" i="10"/>
  <c r="AK151" i="10"/>
  <c r="AA151" i="10"/>
  <c r="Q151" i="10"/>
  <c r="G151" i="10"/>
  <c r="HI150" i="10"/>
  <c r="GY150" i="10"/>
  <c r="GO150" i="10"/>
  <c r="GE150" i="10"/>
  <c r="FU150" i="10"/>
  <c r="FK150" i="10"/>
  <c r="FA150" i="10"/>
  <c r="EQ150" i="10"/>
  <c r="EG150" i="10"/>
  <c r="DW150" i="10"/>
  <c r="DM150" i="10"/>
  <c r="DC150" i="10"/>
  <c r="CS150" i="10"/>
  <c r="CI150" i="10"/>
  <c r="BY150" i="10"/>
  <c r="BO150" i="10"/>
  <c r="BE150" i="10"/>
  <c r="AU150" i="10"/>
  <c r="AK150" i="10"/>
  <c r="AA150" i="10"/>
  <c r="Q150" i="10"/>
  <c r="G150" i="10"/>
  <c r="HI149" i="10"/>
  <c r="GY149" i="10"/>
  <c r="GO149" i="10"/>
  <c r="GE149" i="10"/>
  <c r="FU149" i="10"/>
  <c r="FK149" i="10"/>
  <c r="FA149" i="10"/>
  <c r="EQ149" i="10"/>
  <c r="EG149" i="10"/>
  <c r="DW149" i="10"/>
  <c r="DM149" i="10"/>
  <c r="DC149" i="10"/>
  <c r="CS149" i="10"/>
  <c r="CI149" i="10"/>
  <c r="BY149" i="10"/>
  <c r="BO149" i="10"/>
  <c r="BE149" i="10"/>
  <c r="AU149" i="10"/>
  <c r="AK149" i="10"/>
  <c r="AA149" i="10"/>
  <c r="Q149" i="10"/>
  <c r="G149" i="10"/>
  <c r="HI148" i="10"/>
  <c r="GY148" i="10"/>
  <c r="GO148" i="10"/>
  <c r="GE148" i="10"/>
  <c r="FU148" i="10"/>
  <c r="FK148" i="10"/>
  <c r="FA148" i="10"/>
  <c r="EQ148" i="10"/>
  <c r="EG148" i="10"/>
  <c r="DW148" i="10"/>
  <c r="DM148" i="10"/>
  <c r="DC148" i="10"/>
  <c r="CS148" i="10"/>
  <c r="CI148" i="10"/>
  <c r="BY148" i="10"/>
  <c r="BO148" i="10"/>
  <c r="BE148" i="10"/>
  <c r="AU148" i="10"/>
  <c r="AK148" i="10"/>
  <c r="AA148" i="10"/>
  <c r="Q148" i="10"/>
  <c r="G148" i="10"/>
  <c r="HI147" i="10"/>
  <c r="GY147" i="10"/>
  <c r="GO147" i="10"/>
  <c r="GE147" i="10"/>
  <c r="FU147" i="10"/>
  <c r="FK147" i="10"/>
  <c r="FA147" i="10"/>
  <c r="EQ147" i="10"/>
  <c r="EG147" i="10"/>
  <c r="DW147" i="10"/>
  <c r="DM147" i="10"/>
  <c r="DC147" i="10"/>
  <c r="CS147" i="10"/>
  <c r="CI147" i="10"/>
  <c r="BY147" i="10"/>
  <c r="BO147" i="10"/>
  <c r="BE147" i="10"/>
  <c r="AU147" i="10"/>
  <c r="AK147" i="10"/>
  <c r="AA147" i="10"/>
  <c r="Q147" i="10"/>
  <c r="G147" i="10"/>
  <c r="HI146" i="10"/>
  <c r="GY146" i="10"/>
  <c r="GO146" i="10"/>
  <c r="GE146" i="10"/>
  <c r="FU146" i="10"/>
  <c r="FK146" i="10"/>
  <c r="FA146" i="10"/>
  <c r="EQ146" i="10"/>
  <c r="EG146" i="10"/>
  <c r="DW146" i="10"/>
  <c r="DM146" i="10"/>
  <c r="DC146" i="10"/>
  <c r="CS146" i="10"/>
  <c r="CI146" i="10"/>
  <c r="BY146" i="10"/>
  <c r="BO146" i="10"/>
  <c r="BE146" i="10"/>
  <c r="AU146" i="10"/>
  <c r="AK146" i="10"/>
  <c r="AA146" i="10"/>
  <c r="Q146" i="10"/>
  <c r="G146" i="10"/>
  <c r="HI145" i="10"/>
  <c r="GY145" i="10"/>
  <c r="GO145" i="10"/>
  <c r="GE145" i="10"/>
  <c r="FU145" i="10"/>
  <c r="FK145" i="10"/>
  <c r="FA145" i="10"/>
  <c r="EQ145" i="10"/>
  <c r="EG145" i="10"/>
  <c r="DW145" i="10"/>
  <c r="DM145" i="10"/>
  <c r="DC145" i="10"/>
  <c r="CS145" i="10"/>
  <c r="CI145" i="10"/>
  <c r="BY145" i="10"/>
  <c r="BO145" i="10"/>
  <c r="BE145" i="10"/>
  <c r="AU145" i="10"/>
  <c r="AK145" i="10"/>
  <c r="AA145" i="10"/>
  <c r="Q145" i="10"/>
  <c r="G145" i="10"/>
  <c r="HI144" i="10"/>
  <c r="GY144" i="10"/>
  <c r="GO144" i="10"/>
  <c r="GE144" i="10"/>
  <c r="FU144" i="10"/>
  <c r="FK144" i="10"/>
  <c r="FA144" i="10"/>
  <c r="EQ144" i="10"/>
  <c r="EG144" i="10"/>
  <c r="DW144" i="10"/>
  <c r="DM144" i="10"/>
  <c r="DC144" i="10"/>
  <c r="CS144" i="10"/>
  <c r="CI144" i="10"/>
  <c r="BY144" i="10"/>
  <c r="BO144" i="10"/>
  <c r="BE144" i="10"/>
  <c r="AU144" i="10"/>
  <c r="AK144" i="10"/>
  <c r="AA144" i="10"/>
  <c r="Q144" i="10"/>
  <c r="G144" i="10"/>
  <c r="HI143" i="10"/>
  <c r="GY143" i="10"/>
  <c r="GO143" i="10"/>
  <c r="GE143" i="10"/>
  <c r="FU143" i="10"/>
  <c r="FK143" i="10"/>
  <c r="FA143" i="10"/>
  <c r="EQ143" i="10"/>
  <c r="EG143" i="10"/>
  <c r="DW143" i="10"/>
  <c r="DM143" i="10"/>
  <c r="DC143" i="10"/>
  <c r="CS143" i="10"/>
  <c r="CI143" i="10"/>
  <c r="BY143" i="10"/>
  <c r="BO143" i="10"/>
  <c r="BE143" i="10"/>
  <c r="AU143" i="10"/>
  <c r="AK143" i="10"/>
  <c r="AA143" i="10"/>
  <c r="Q143" i="10"/>
  <c r="G143" i="10"/>
  <c r="HI142" i="10"/>
  <c r="GY142" i="10"/>
  <c r="GO142" i="10"/>
  <c r="GE142" i="10"/>
  <c r="FU142" i="10"/>
  <c r="FK142" i="10"/>
  <c r="FA142" i="10"/>
  <c r="EQ142" i="10"/>
  <c r="EG142" i="10"/>
  <c r="DW142" i="10"/>
  <c r="DM142" i="10"/>
  <c r="DC142" i="10"/>
  <c r="CS142" i="10"/>
  <c r="CI142" i="10"/>
  <c r="BY142" i="10"/>
  <c r="BO142" i="10"/>
  <c r="BE142" i="10"/>
  <c r="AU142" i="10"/>
  <c r="AK142" i="10"/>
  <c r="AA142" i="10"/>
  <c r="Q142" i="10"/>
  <c r="G142" i="10"/>
  <c r="HI141" i="10"/>
  <c r="GY141" i="10"/>
  <c r="GO141" i="10"/>
  <c r="GE141" i="10"/>
  <c r="FU141" i="10"/>
  <c r="FK141" i="10"/>
  <c r="FA141" i="10"/>
  <c r="EQ141" i="10"/>
  <c r="EG141" i="10"/>
  <c r="DW141" i="10"/>
  <c r="DM141" i="10"/>
  <c r="DC141" i="10"/>
  <c r="CS141" i="10"/>
  <c r="CI141" i="10"/>
  <c r="BY141" i="10"/>
  <c r="BO141" i="10"/>
  <c r="BE141" i="10"/>
  <c r="AU141" i="10"/>
  <c r="AK141" i="10"/>
  <c r="AA141" i="10"/>
  <c r="Q141" i="10"/>
  <c r="G141" i="10"/>
  <c r="HI140" i="10"/>
  <c r="GY140" i="10"/>
  <c r="GO140" i="10"/>
  <c r="GE140" i="10"/>
  <c r="FU140" i="10"/>
  <c r="FK140" i="10"/>
  <c r="FA140" i="10"/>
  <c r="EQ140" i="10"/>
  <c r="EG140" i="10"/>
  <c r="DW140" i="10"/>
  <c r="DM140" i="10"/>
  <c r="DC140" i="10"/>
  <c r="CS140" i="10"/>
  <c r="CI140" i="10"/>
  <c r="BY140" i="10"/>
  <c r="BO140" i="10"/>
  <c r="BE140" i="10"/>
  <c r="AU140" i="10"/>
  <c r="AK140" i="10"/>
  <c r="AA140" i="10"/>
  <c r="Q140" i="10"/>
  <c r="G140" i="10"/>
  <c r="HI139" i="10"/>
  <c r="GY139" i="10"/>
  <c r="GO139" i="10"/>
  <c r="GE139" i="10"/>
  <c r="FU139" i="10"/>
  <c r="FK139" i="10"/>
  <c r="FA139" i="10"/>
  <c r="EQ139" i="10"/>
  <c r="EG139" i="10"/>
  <c r="DW139" i="10"/>
  <c r="DM139" i="10"/>
  <c r="DC139" i="10"/>
  <c r="CS139" i="10"/>
  <c r="CI139" i="10"/>
  <c r="BY139" i="10"/>
  <c r="BO139" i="10"/>
  <c r="BE139" i="10"/>
  <c r="AU139" i="10"/>
  <c r="AK139" i="10"/>
  <c r="AA139" i="10"/>
  <c r="Q139" i="10"/>
  <c r="G139" i="10"/>
  <c r="HI138" i="10"/>
  <c r="GY138" i="10"/>
  <c r="GO138" i="10"/>
  <c r="GE138" i="10"/>
  <c r="FU138" i="10"/>
  <c r="FK138" i="10"/>
  <c r="FA138" i="10"/>
  <c r="EQ138" i="10"/>
  <c r="EG138" i="10"/>
  <c r="DW138" i="10"/>
  <c r="DM138" i="10"/>
  <c r="DC138" i="10"/>
  <c r="CS138" i="10"/>
  <c r="CI138" i="10"/>
  <c r="BY138" i="10"/>
  <c r="BO138" i="10"/>
  <c r="BE138" i="10"/>
  <c r="AU138" i="10"/>
  <c r="AK138" i="10"/>
  <c r="AA138" i="10"/>
  <c r="Q138" i="10"/>
  <c r="G138" i="10"/>
  <c r="HI137" i="10"/>
  <c r="GY137" i="10"/>
  <c r="GO137" i="10"/>
  <c r="GE137" i="10"/>
  <c r="FU137" i="10"/>
  <c r="FK137" i="10"/>
  <c r="FA137" i="10"/>
  <c r="EQ137" i="10"/>
  <c r="EG137" i="10"/>
  <c r="DW137" i="10"/>
  <c r="DM137" i="10"/>
  <c r="DC137" i="10"/>
  <c r="CS137" i="10"/>
  <c r="CI137" i="10"/>
  <c r="BY137" i="10"/>
  <c r="BO137" i="10"/>
  <c r="BE137" i="10"/>
  <c r="AU137" i="10"/>
  <c r="AK137" i="10"/>
  <c r="AA137" i="10"/>
  <c r="Q137" i="10"/>
  <c r="G137" i="10"/>
  <c r="HI136" i="10"/>
  <c r="GY136" i="10"/>
  <c r="GO136" i="10"/>
  <c r="GE136" i="10"/>
  <c r="FU136" i="10"/>
  <c r="FK136" i="10"/>
  <c r="FA136" i="10"/>
  <c r="EQ136" i="10"/>
  <c r="EG136" i="10"/>
  <c r="DW136" i="10"/>
  <c r="DM136" i="10"/>
  <c r="DC136" i="10"/>
  <c r="CS136" i="10"/>
  <c r="CI136" i="10"/>
  <c r="BY136" i="10"/>
  <c r="BO136" i="10"/>
  <c r="BE136" i="10"/>
  <c r="AU136" i="10"/>
  <c r="AK136" i="10"/>
  <c r="AA136" i="10"/>
  <c r="Q136" i="10"/>
  <c r="G136" i="10"/>
  <c r="HI135" i="10"/>
  <c r="GY135" i="10"/>
  <c r="GO135" i="10"/>
  <c r="GE135" i="10"/>
  <c r="FU135" i="10"/>
  <c r="FK135" i="10"/>
  <c r="FA135" i="10"/>
  <c r="EQ135" i="10"/>
  <c r="EG135" i="10"/>
  <c r="DW135" i="10"/>
  <c r="DM135" i="10"/>
  <c r="DC135" i="10"/>
  <c r="CS135" i="10"/>
  <c r="CI135" i="10"/>
  <c r="BY135" i="10"/>
  <c r="BO135" i="10"/>
  <c r="BE135" i="10"/>
  <c r="AU135" i="10"/>
  <c r="AK135" i="10"/>
  <c r="AA135" i="10"/>
  <c r="Q135" i="10"/>
  <c r="G135" i="10"/>
  <c r="HI134" i="10"/>
  <c r="GY134" i="10"/>
  <c r="GO134" i="10"/>
  <c r="GE134" i="10"/>
  <c r="FU134" i="10"/>
  <c r="FK134" i="10"/>
  <c r="FA134" i="10"/>
  <c r="EQ134" i="10"/>
  <c r="EG134" i="10"/>
  <c r="DW134" i="10"/>
  <c r="DM134" i="10"/>
  <c r="DC134" i="10"/>
  <c r="CS134" i="10"/>
  <c r="CI134" i="10"/>
  <c r="BY134" i="10"/>
  <c r="BO134" i="10"/>
  <c r="BE134" i="10"/>
  <c r="AU134" i="10"/>
  <c r="AK134" i="10"/>
  <c r="AA134" i="10"/>
  <c r="Q134" i="10"/>
  <c r="G134" i="10"/>
  <c r="HI133" i="10"/>
  <c r="GY133" i="10"/>
  <c r="GO133" i="10"/>
  <c r="GE133" i="10"/>
  <c r="FU133" i="10"/>
  <c r="FK133" i="10"/>
  <c r="FA133" i="10"/>
  <c r="EQ133" i="10"/>
  <c r="EG133" i="10"/>
  <c r="DW133" i="10"/>
  <c r="DM133" i="10"/>
  <c r="DC133" i="10"/>
  <c r="CS133" i="10"/>
  <c r="CI133" i="10"/>
  <c r="BY133" i="10"/>
  <c r="BO133" i="10"/>
  <c r="BE133" i="10"/>
  <c r="AU133" i="10"/>
  <c r="AK133" i="10"/>
  <c r="AA133" i="10"/>
  <c r="Q133" i="10"/>
  <c r="G133" i="10"/>
  <c r="HI132" i="10"/>
  <c r="GY132" i="10"/>
  <c r="GO132" i="10"/>
  <c r="GE132" i="10"/>
  <c r="FU132" i="10"/>
  <c r="FK132" i="10"/>
  <c r="FA132" i="10"/>
  <c r="EQ132" i="10"/>
  <c r="EG132" i="10"/>
  <c r="DW132" i="10"/>
  <c r="DM132" i="10"/>
  <c r="DC132" i="10"/>
  <c r="CS132" i="10"/>
  <c r="CI132" i="10"/>
  <c r="BY132" i="10"/>
  <c r="BO132" i="10"/>
  <c r="BE132" i="10"/>
  <c r="AU132" i="10"/>
  <c r="AK132" i="10"/>
  <c r="AA132" i="10"/>
  <c r="Q132" i="10"/>
  <c r="G132" i="10"/>
  <c r="HI131" i="10"/>
  <c r="GY131" i="10"/>
  <c r="GO131" i="10"/>
  <c r="GE131" i="10"/>
  <c r="FU131" i="10"/>
  <c r="FK131" i="10"/>
  <c r="FA131" i="10"/>
  <c r="EQ131" i="10"/>
  <c r="EG131" i="10"/>
  <c r="DW131" i="10"/>
  <c r="DM131" i="10"/>
  <c r="DC131" i="10"/>
  <c r="CS131" i="10"/>
  <c r="CI131" i="10"/>
  <c r="BY131" i="10"/>
  <c r="BO131" i="10"/>
  <c r="BE131" i="10"/>
  <c r="AU131" i="10"/>
  <c r="AK131" i="10"/>
  <c r="AA131" i="10"/>
  <c r="Q131" i="10"/>
  <c r="G131" i="10"/>
  <c r="HI130" i="10"/>
  <c r="GY130" i="10"/>
  <c r="GO130" i="10"/>
  <c r="GE130" i="10"/>
  <c r="FU130" i="10"/>
  <c r="FK130" i="10"/>
  <c r="FA130" i="10"/>
  <c r="EQ130" i="10"/>
  <c r="EG130" i="10"/>
  <c r="DW130" i="10"/>
  <c r="DM130" i="10"/>
  <c r="DC130" i="10"/>
  <c r="CS130" i="10"/>
  <c r="CI130" i="10"/>
  <c r="BY130" i="10"/>
  <c r="BO130" i="10"/>
  <c r="BE130" i="10"/>
  <c r="AU130" i="10"/>
  <c r="AK130" i="10"/>
  <c r="AA130" i="10"/>
  <c r="Q130" i="10"/>
  <c r="G130" i="10"/>
  <c r="HI129" i="10"/>
  <c r="GY129" i="10"/>
  <c r="GO129" i="10"/>
  <c r="GE129" i="10"/>
  <c r="FU129" i="10"/>
  <c r="FK129" i="10"/>
  <c r="FA129" i="10"/>
  <c r="EQ129" i="10"/>
  <c r="EG129" i="10"/>
  <c r="DW129" i="10"/>
  <c r="DM129" i="10"/>
  <c r="DC129" i="10"/>
  <c r="CS129" i="10"/>
  <c r="CI129" i="10"/>
  <c r="BY129" i="10"/>
  <c r="BO129" i="10"/>
  <c r="BE129" i="10"/>
  <c r="AU129" i="10"/>
  <c r="AK129" i="10"/>
  <c r="AA129" i="10"/>
  <c r="Q129" i="10"/>
  <c r="G129" i="10"/>
  <c r="HI128" i="10"/>
  <c r="GY128" i="10"/>
  <c r="GO128" i="10"/>
  <c r="GE128" i="10"/>
  <c r="FU128" i="10"/>
  <c r="FK128" i="10"/>
  <c r="FA128" i="10"/>
  <c r="EQ128" i="10"/>
  <c r="EG128" i="10"/>
  <c r="DW128" i="10"/>
  <c r="DM128" i="10"/>
  <c r="DC128" i="10"/>
  <c r="CS128" i="10"/>
  <c r="CI128" i="10"/>
  <c r="BY128" i="10"/>
  <c r="BO128" i="10"/>
  <c r="BE128" i="10"/>
  <c r="AU128" i="10"/>
  <c r="AK128" i="10"/>
  <c r="AA128" i="10"/>
  <c r="Q128" i="10"/>
  <c r="G128" i="10"/>
  <c r="HI127" i="10"/>
  <c r="GY127" i="10"/>
  <c r="GO127" i="10"/>
  <c r="GE127" i="10"/>
  <c r="FU127" i="10"/>
  <c r="FK127" i="10"/>
  <c r="FA127" i="10"/>
  <c r="EQ127" i="10"/>
  <c r="EG127" i="10"/>
  <c r="DW127" i="10"/>
  <c r="DM127" i="10"/>
  <c r="DC127" i="10"/>
  <c r="CS127" i="10"/>
  <c r="CI127" i="10"/>
  <c r="BY127" i="10"/>
  <c r="BO127" i="10"/>
  <c r="BE127" i="10"/>
  <c r="AU127" i="10"/>
  <c r="AK127" i="10"/>
  <c r="AA127" i="10"/>
  <c r="Q127" i="10"/>
  <c r="G127" i="10"/>
  <c r="HI126" i="10"/>
  <c r="GY126" i="10"/>
  <c r="GO126" i="10"/>
  <c r="GE126" i="10"/>
  <c r="FU126" i="10"/>
  <c r="FK126" i="10"/>
  <c r="FA126" i="10"/>
  <c r="EQ126" i="10"/>
  <c r="EG126" i="10"/>
  <c r="DW126" i="10"/>
  <c r="DM126" i="10"/>
  <c r="DC126" i="10"/>
  <c r="CS126" i="10"/>
  <c r="CI126" i="10"/>
  <c r="BY126" i="10"/>
  <c r="BO126" i="10"/>
  <c r="BE126" i="10"/>
  <c r="AU126" i="10"/>
  <c r="AK126" i="10"/>
  <c r="AA126" i="10"/>
  <c r="Q126" i="10"/>
  <c r="G126" i="10"/>
  <c r="HI125" i="10"/>
  <c r="GY125" i="10"/>
  <c r="GO125" i="10"/>
  <c r="GE125" i="10"/>
  <c r="FU125" i="10"/>
  <c r="FK125" i="10"/>
  <c r="FA125" i="10"/>
  <c r="EQ125" i="10"/>
  <c r="EG125" i="10"/>
  <c r="DW125" i="10"/>
  <c r="DM125" i="10"/>
  <c r="DC125" i="10"/>
  <c r="CS125" i="10"/>
  <c r="CI125" i="10"/>
  <c r="BY125" i="10"/>
  <c r="BO125" i="10"/>
  <c r="BE125" i="10"/>
  <c r="AU125" i="10"/>
  <c r="AK125" i="10"/>
  <c r="AA125" i="10"/>
  <c r="Q125" i="10"/>
  <c r="G125" i="10"/>
  <c r="HI124" i="10"/>
  <c r="GY124" i="10"/>
  <c r="GO124" i="10"/>
  <c r="GE124" i="10"/>
  <c r="FU124" i="10"/>
  <c r="FK124" i="10"/>
  <c r="FA124" i="10"/>
  <c r="EQ124" i="10"/>
  <c r="EG124" i="10"/>
  <c r="DW124" i="10"/>
  <c r="DM124" i="10"/>
  <c r="DC124" i="10"/>
  <c r="CS124" i="10"/>
  <c r="CI124" i="10"/>
  <c r="BY124" i="10"/>
  <c r="BO124" i="10"/>
  <c r="BE124" i="10"/>
  <c r="AU124" i="10"/>
  <c r="AK124" i="10"/>
  <c r="AA124" i="10"/>
  <c r="Q124" i="10"/>
  <c r="G124" i="10"/>
  <c r="HI123" i="10"/>
  <c r="GY123" i="10"/>
  <c r="GO123" i="10"/>
  <c r="GE123" i="10"/>
  <c r="FU123" i="10"/>
  <c r="FK123" i="10"/>
  <c r="FA123" i="10"/>
  <c r="EQ123" i="10"/>
  <c r="EG123" i="10"/>
  <c r="DW123" i="10"/>
  <c r="DM123" i="10"/>
  <c r="DC123" i="10"/>
  <c r="CS123" i="10"/>
  <c r="CI123" i="10"/>
  <c r="BY123" i="10"/>
  <c r="BO123" i="10"/>
  <c r="BE123" i="10"/>
  <c r="AU123" i="10"/>
  <c r="AK123" i="10"/>
  <c r="AA123" i="10"/>
  <c r="Q123" i="10"/>
  <c r="G123" i="10"/>
  <c r="HI122" i="10"/>
  <c r="GY122" i="10"/>
  <c r="GO122" i="10"/>
  <c r="GE122" i="10"/>
  <c r="FU122" i="10"/>
  <c r="FK122" i="10"/>
  <c r="FA122" i="10"/>
  <c r="EQ122" i="10"/>
  <c r="EG122" i="10"/>
  <c r="DW122" i="10"/>
  <c r="DM122" i="10"/>
  <c r="DC122" i="10"/>
  <c r="CS122" i="10"/>
  <c r="CI122" i="10"/>
  <c r="BY122" i="10"/>
  <c r="BO122" i="10"/>
  <c r="BE122" i="10"/>
  <c r="AU122" i="10"/>
  <c r="AK122" i="10"/>
  <c r="AA122" i="10"/>
  <c r="Q122" i="10"/>
  <c r="G122" i="10"/>
  <c r="HI121" i="10"/>
  <c r="GY121" i="10"/>
  <c r="GO121" i="10"/>
  <c r="GE121" i="10"/>
  <c r="FU121" i="10"/>
  <c r="FK121" i="10"/>
  <c r="FA121" i="10"/>
  <c r="EQ121" i="10"/>
  <c r="EG121" i="10"/>
  <c r="DW121" i="10"/>
  <c r="DM121" i="10"/>
  <c r="DC121" i="10"/>
  <c r="CS121" i="10"/>
  <c r="CI121" i="10"/>
  <c r="BY121" i="10"/>
  <c r="BO121" i="10"/>
  <c r="BE121" i="10"/>
  <c r="AU121" i="10"/>
  <c r="AK121" i="10"/>
  <c r="AA121" i="10"/>
  <c r="Q121" i="10"/>
  <c r="G121" i="10"/>
  <c r="HI120" i="10"/>
  <c r="GY120" i="10"/>
  <c r="GO120" i="10"/>
  <c r="GE120" i="10"/>
  <c r="FU120" i="10"/>
  <c r="FK120" i="10"/>
  <c r="FA120" i="10"/>
  <c r="EQ120" i="10"/>
  <c r="EG120" i="10"/>
  <c r="DW120" i="10"/>
  <c r="DM120" i="10"/>
  <c r="DC120" i="10"/>
  <c r="CS120" i="10"/>
  <c r="CI120" i="10"/>
  <c r="BY120" i="10"/>
  <c r="BO120" i="10"/>
  <c r="BE120" i="10"/>
  <c r="AU120" i="10"/>
  <c r="AK120" i="10"/>
  <c r="AA120" i="10"/>
  <c r="Q120" i="10"/>
  <c r="G120" i="10"/>
  <c r="HI119" i="10"/>
  <c r="GY119" i="10"/>
  <c r="GO119" i="10"/>
  <c r="GE119" i="10"/>
  <c r="FU119" i="10"/>
  <c r="FK119" i="10"/>
  <c r="FA119" i="10"/>
  <c r="EQ119" i="10"/>
  <c r="EG119" i="10"/>
  <c r="DW119" i="10"/>
  <c r="DM119" i="10"/>
  <c r="DC119" i="10"/>
  <c r="CS119" i="10"/>
  <c r="CI119" i="10"/>
  <c r="BY119" i="10"/>
  <c r="BO119" i="10"/>
  <c r="BE119" i="10"/>
  <c r="AU119" i="10"/>
  <c r="AK119" i="10"/>
  <c r="AA119" i="10"/>
  <c r="Q119" i="10"/>
  <c r="G119" i="10"/>
  <c r="HI118" i="10"/>
  <c r="GY118" i="10"/>
  <c r="GO118" i="10"/>
  <c r="GE118" i="10"/>
  <c r="FU118" i="10"/>
  <c r="FK118" i="10"/>
  <c r="FA118" i="10"/>
  <c r="EQ118" i="10"/>
  <c r="EG118" i="10"/>
  <c r="DW118" i="10"/>
  <c r="DM118" i="10"/>
  <c r="DC118" i="10"/>
  <c r="CS118" i="10"/>
  <c r="CI118" i="10"/>
  <c r="BY118" i="10"/>
  <c r="BO118" i="10"/>
  <c r="BE118" i="10"/>
  <c r="AU118" i="10"/>
  <c r="AK118" i="10"/>
  <c r="AA118" i="10"/>
  <c r="Q118" i="10"/>
  <c r="G118" i="10"/>
  <c r="HI117" i="10"/>
  <c r="GY117" i="10"/>
  <c r="GO117" i="10"/>
  <c r="GE117" i="10"/>
  <c r="FU117" i="10"/>
  <c r="FK117" i="10"/>
  <c r="FA117" i="10"/>
  <c r="EQ117" i="10"/>
  <c r="EG117" i="10"/>
  <c r="DW117" i="10"/>
  <c r="DM117" i="10"/>
  <c r="DC117" i="10"/>
  <c r="CS117" i="10"/>
  <c r="CI117" i="10"/>
  <c r="BY117" i="10"/>
  <c r="BO117" i="10"/>
  <c r="BE117" i="10"/>
  <c r="AU117" i="10"/>
  <c r="AK117" i="10"/>
  <c r="AA117" i="10"/>
  <c r="Q117" i="10"/>
  <c r="G117" i="10"/>
  <c r="HI116" i="10"/>
  <c r="GY116" i="10"/>
  <c r="GO116" i="10"/>
  <c r="GE116" i="10"/>
  <c r="FU116" i="10"/>
  <c r="FK116" i="10"/>
  <c r="FA116" i="10"/>
  <c r="EQ116" i="10"/>
  <c r="EG116" i="10"/>
  <c r="DW116" i="10"/>
  <c r="DM116" i="10"/>
  <c r="DC116" i="10"/>
  <c r="CS116" i="10"/>
  <c r="CI116" i="10"/>
  <c r="BY116" i="10"/>
  <c r="BO116" i="10"/>
  <c r="BE116" i="10"/>
  <c r="AU116" i="10"/>
  <c r="AK116" i="10"/>
  <c r="AA116" i="10"/>
  <c r="Q116" i="10"/>
  <c r="G116" i="10"/>
  <c r="HI115" i="10"/>
  <c r="GY115" i="10"/>
  <c r="GO115" i="10"/>
  <c r="GE115" i="10"/>
  <c r="FU115" i="10"/>
  <c r="FK115" i="10"/>
  <c r="FA115" i="10"/>
  <c r="EQ115" i="10"/>
  <c r="EG115" i="10"/>
  <c r="DW115" i="10"/>
  <c r="DM115" i="10"/>
  <c r="DC115" i="10"/>
  <c r="CS115" i="10"/>
  <c r="CI115" i="10"/>
  <c r="BY115" i="10"/>
  <c r="BO115" i="10"/>
  <c r="BE115" i="10"/>
  <c r="AU115" i="10"/>
  <c r="AK115" i="10"/>
  <c r="AA115" i="10"/>
  <c r="Q115" i="10"/>
  <c r="G115" i="10"/>
  <c r="HI114" i="10"/>
  <c r="GY114" i="10"/>
  <c r="GO114" i="10"/>
  <c r="GE114" i="10"/>
  <c r="FU114" i="10"/>
  <c r="FK114" i="10"/>
  <c r="FA114" i="10"/>
  <c r="EQ114" i="10"/>
  <c r="EG114" i="10"/>
  <c r="DW114" i="10"/>
  <c r="DM114" i="10"/>
  <c r="DC114" i="10"/>
  <c r="CS114" i="10"/>
  <c r="CI114" i="10"/>
  <c r="BY114" i="10"/>
  <c r="BO114" i="10"/>
  <c r="BE114" i="10"/>
  <c r="AU114" i="10"/>
  <c r="AK114" i="10"/>
  <c r="AA114" i="10"/>
  <c r="Q114" i="10"/>
  <c r="G114" i="10"/>
  <c r="HI113" i="10"/>
  <c r="GY113" i="10"/>
  <c r="GO113" i="10"/>
  <c r="GE113" i="10"/>
  <c r="FU113" i="10"/>
  <c r="FK113" i="10"/>
  <c r="FA113" i="10"/>
  <c r="EQ113" i="10"/>
  <c r="EG113" i="10"/>
  <c r="DW113" i="10"/>
  <c r="DM113" i="10"/>
  <c r="DC113" i="10"/>
  <c r="CS113" i="10"/>
  <c r="CI113" i="10"/>
  <c r="BY113" i="10"/>
  <c r="BO113" i="10"/>
  <c r="BE113" i="10"/>
  <c r="AU113" i="10"/>
  <c r="AK113" i="10"/>
  <c r="AA113" i="10"/>
  <c r="Q113" i="10"/>
  <c r="G113" i="10"/>
  <c r="HI112" i="10"/>
  <c r="GY112" i="10"/>
  <c r="GO112" i="10"/>
  <c r="GE112" i="10"/>
  <c r="FU112" i="10"/>
  <c r="FK112" i="10"/>
  <c r="FA112" i="10"/>
  <c r="EQ112" i="10"/>
  <c r="EG112" i="10"/>
  <c r="DW112" i="10"/>
  <c r="DM112" i="10"/>
  <c r="DC112" i="10"/>
  <c r="CS112" i="10"/>
  <c r="CI112" i="10"/>
  <c r="BY112" i="10"/>
  <c r="BO112" i="10"/>
  <c r="BE112" i="10"/>
  <c r="AU112" i="10"/>
  <c r="AK112" i="10"/>
  <c r="AA112" i="10"/>
  <c r="Q112" i="10"/>
  <c r="G112" i="10"/>
  <c r="HI111" i="10"/>
  <c r="GY111" i="10"/>
  <c r="GO111" i="10"/>
  <c r="GE111" i="10"/>
  <c r="FU111" i="10"/>
  <c r="FK111" i="10"/>
  <c r="FA111" i="10"/>
  <c r="EQ111" i="10"/>
  <c r="EG111" i="10"/>
  <c r="DW111" i="10"/>
  <c r="DM111" i="10"/>
  <c r="DC111" i="10"/>
  <c r="CS111" i="10"/>
  <c r="CI111" i="10"/>
  <c r="BY111" i="10"/>
  <c r="BO111" i="10"/>
  <c r="BE111" i="10"/>
  <c r="AU111" i="10"/>
  <c r="AK111" i="10"/>
  <c r="AA111" i="10"/>
  <c r="Q111" i="10"/>
  <c r="G111" i="10"/>
  <c r="HI110" i="10"/>
  <c r="GY110" i="10"/>
  <c r="GO110" i="10"/>
  <c r="GE110" i="10"/>
  <c r="FU110" i="10"/>
  <c r="FK110" i="10"/>
  <c r="FA110" i="10"/>
  <c r="EQ110" i="10"/>
  <c r="EG110" i="10"/>
  <c r="DW110" i="10"/>
  <c r="DM110" i="10"/>
  <c r="DC110" i="10"/>
  <c r="CS110" i="10"/>
  <c r="CI110" i="10"/>
  <c r="BY110" i="10"/>
  <c r="BO110" i="10"/>
  <c r="BE110" i="10"/>
  <c r="AU110" i="10"/>
  <c r="AK110" i="10"/>
  <c r="AA110" i="10"/>
  <c r="Q110" i="10"/>
  <c r="G110" i="10"/>
  <c r="HI109" i="10"/>
  <c r="GY109" i="10"/>
  <c r="GO109" i="10"/>
  <c r="GE109" i="10"/>
  <c r="FU109" i="10"/>
  <c r="FK109" i="10"/>
  <c r="FA109" i="10"/>
  <c r="EQ109" i="10"/>
  <c r="EG109" i="10"/>
  <c r="DW109" i="10"/>
  <c r="DM109" i="10"/>
  <c r="DC109" i="10"/>
  <c r="CS109" i="10"/>
  <c r="CI109" i="10"/>
  <c r="BY109" i="10"/>
  <c r="BO109" i="10"/>
  <c r="BE109" i="10"/>
  <c r="AU109" i="10"/>
  <c r="AK109" i="10"/>
  <c r="AA109" i="10"/>
  <c r="Q109" i="10"/>
  <c r="G109" i="10"/>
  <c r="HI108" i="10"/>
  <c r="GY108" i="10"/>
  <c r="GO108" i="10"/>
  <c r="GE108" i="10"/>
  <c r="FU108" i="10"/>
  <c r="FK108" i="10"/>
  <c r="FA108" i="10"/>
  <c r="EQ108" i="10"/>
  <c r="EG108" i="10"/>
  <c r="DW108" i="10"/>
  <c r="DM108" i="10"/>
  <c r="DC108" i="10"/>
  <c r="CS108" i="10"/>
  <c r="CI108" i="10"/>
  <c r="BY108" i="10"/>
  <c r="BO108" i="10"/>
  <c r="BE108" i="10"/>
  <c r="AU108" i="10"/>
  <c r="AK108" i="10"/>
  <c r="AA108" i="10"/>
  <c r="Q108" i="10"/>
  <c r="G108" i="10"/>
  <c r="HI107" i="10"/>
  <c r="GY107" i="10"/>
  <c r="GO107" i="10"/>
  <c r="GE107" i="10"/>
  <c r="FU107" i="10"/>
  <c r="FK107" i="10"/>
  <c r="FA107" i="10"/>
  <c r="EQ107" i="10"/>
  <c r="EG107" i="10"/>
  <c r="DW107" i="10"/>
  <c r="DM107" i="10"/>
  <c r="DC107" i="10"/>
  <c r="CS107" i="10"/>
  <c r="CI107" i="10"/>
  <c r="BY107" i="10"/>
  <c r="BO107" i="10"/>
  <c r="BE107" i="10"/>
  <c r="AU107" i="10"/>
  <c r="AK107" i="10"/>
  <c r="AA107" i="10"/>
  <c r="Q107" i="10"/>
  <c r="G107" i="10"/>
  <c r="HI106" i="10"/>
  <c r="GY106" i="10"/>
  <c r="GO106" i="10"/>
  <c r="GE106" i="10"/>
  <c r="FU106" i="10"/>
  <c r="FK106" i="10"/>
  <c r="FA106" i="10"/>
  <c r="EQ106" i="10"/>
  <c r="EG106" i="10"/>
  <c r="DW106" i="10"/>
  <c r="DM106" i="10"/>
  <c r="DC106" i="10"/>
  <c r="CS106" i="10"/>
  <c r="CI106" i="10"/>
  <c r="BY106" i="10"/>
  <c r="BO106" i="10"/>
  <c r="BE106" i="10"/>
  <c r="AU106" i="10"/>
  <c r="AK106" i="10"/>
  <c r="AA106" i="10"/>
  <c r="Q106" i="10"/>
  <c r="G106" i="10"/>
  <c r="HI105" i="10"/>
  <c r="GY105" i="10"/>
  <c r="GO105" i="10"/>
  <c r="GE105" i="10"/>
  <c r="FU105" i="10"/>
  <c r="FK105" i="10"/>
  <c r="FA105" i="10"/>
  <c r="EQ105" i="10"/>
  <c r="EG105" i="10"/>
  <c r="DW105" i="10"/>
  <c r="DM105" i="10"/>
  <c r="DC105" i="10"/>
  <c r="CS105" i="10"/>
  <c r="CI105" i="10"/>
  <c r="BY105" i="10"/>
  <c r="BO105" i="10"/>
  <c r="BE105" i="10"/>
  <c r="AU105" i="10"/>
  <c r="AK105" i="10"/>
  <c r="AA105" i="10"/>
  <c r="Q105" i="10"/>
  <c r="G105" i="10"/>
  <c r="HI104" i="10"/>
  <c r="GY104" i="10"/>
  <c r="GO104" i="10"/>
  <c r="GE104" i="10"/>
  <c r="FU104" i="10"/>
  <c r="FK104" i="10"/>
  <c r="FA104" i="10"/>
  <c r="EQ104" i="10"/>
  <c r="EG104" i="10"/>
  <c r="DW104" i="10"/>
  <c r="DM104" i="10"/>
  <c r="DC104" i="10"/>
  <c r="CS104" i="10"/>
  <c r="CI104" i="10"/>
  <c r="BY104" i="10"/>
  <c r="BO104" i="10"/>
  <c r="BE104" i="10"/>
  <c r="AU104" i="10"/>
  <c r="AK104" i="10"/>
  <c r="AA104" i="10"/>
  <c r="Q104" i="10"/>
  <c r="G104" i="10"/>
  <c r="HI103" i="10"/>
  <c r="GY103" i="10"/>
  <c r="GO103" i="10"/>
  <c r="GE103" i="10"/>
  <c r="FU103" i="10"/>
  <c r="FK103" i="10"/>
  <c r="FA103" i="10"/>
  <c r="EQ103" i="10"/>
  <c r="EG103" i="10"/>
  <c r="DW103" i="10"/>
  <c r="DM103" i="10"/>
  <c r="DC103" i="10"/>
  <c r="CS103" i="10"/>
  <c r="CI103" i="10"/>
  <c r="BY103" i="10"/>
  <c r="BO103" i="10"/>
  <c r="BE103" i="10"/>
  <c r="AU103" i="10"/>
  <c r="AK103" i="10"/>
  <c r="AA103" i="10"/>
  <c r="Q103" i="10"/>
  <c r="G103" i="10"/>
  <c r="HI102" i="10"/>
  <c r="GY102" i="10"/>
  <c r="GO102" i="10"/>
  <c r="GE102" i="10"/>
  <c r="FU102" i="10"/>
  <c r="FK102" i="10"/>
  <c r="FA102" i="10"/>
  <c r="EQ102" i="10"/>
  <c r="EG102" i="10"/>
  <c r="DW102" i="10"/>
  <c r="DM102" i="10"/>
  <c r="DC102" i="10"/>
  <c r="CS102" i="10"/>
  <c r="CI102" i="10"/>
  <c r="BY102" i="10"/>
  <c r="BO102" i="10"/>
  <c r="BE102" i="10"/>
  <c r="AU102" i="10"/>
  <c r="AK102" i="10"/>
  <c r="AA102" i="10"/>
  <c r="Q102" i="10"/>
  <c r="G102" i="10"/>
  <c r="HI101" i="10"/>
  <c r="GY101" i="10"/>
  <c r="GO101" i="10"/>
  <c r="GE101" i="10"/>
  <c r="FU101" i="10"/>
  <c r="FK101" i="10"/>
  <c r="FA101" i="10"/>
  <c r="EQ101" i="10"/>
  <c r="EG101" i="10"/>
  <c r="DW101" i="10"/>
  <c r="DM101" i="10"/>
  <c r="DC101" i="10"/>
  <c r="CS101" i="10"/>
  <c r="CI101" i="10"/>
  <c r="BY101" i="10"/>
  <c r="BO101" i="10"/>
  <c r="BE101" i="10"/>
  <c r="AU101" i="10"/>
  <c r="AK101" i="10"/>
  <c r="AA101" i="10"/>
  <c r="Q101" i="10"/>
  <c r="G101" i="10"/>
  <c r="HI100" i="10"/>
  <c r="GY100" i="10"/>
  <c r="GO100" i="10"/>
  <c r="GE100" i="10"/>
  <c r="FU100" i="10"/>
  <c r="FK100" i="10"/>
  <c r="FA100" i="10"/>
  <c r="EQ100" i="10"/>
  <c r="EG100" i="10"/>
  <c r="DW100" i="10"/>
  <c r="DM100" i="10"/>
  <c r="DC100" i="10"/>
  <c r="CS100" i="10"/>
  <c r="CI100" i="10"/>
  <c r="BY100" i="10"/>
  <c r="BO100" i="10"/>
  <c r="BE100" i="10"/>
  <c r="AU100" i="10"/>
  <c r="AK100" i="10"/>
  <c r="AA100" i="10"/>
  <c r="Q100" i="10"/>
  <c r="G100" i="10"/>
  <c r="HI99" i="10"/>
  <c r="GY99" i="10"/>
  <c r="GO99" i="10"/>
  <c r="GE99" i="10"/>
  <c r="FU99" i="10"/>
  <c r="FK99" i="10"/>
  <c r="FA99" i="10"/>
  <c r="EQ99" i="10"/>
  <c r="EG99" i="10"/>
  <c r="DW99" i="10"/>
  <c r="DM99" i="10"/>
  <c r="DC99" i="10"/>
  <c r="CS99" i="10"/>
  <c r="CI99" i="10"/>
  <c r="BY99" i="10"/>
  <c r="BO99" i="10"/>
  <c r="BE99" i="10"/>
  <c r="AU99" i="10"/>
  <c r="AK99" i="10"/>
  <c r="AA99" i="10"/>
  <c r="Q99" i="10"/>
  <c r="G99" i="10"/>
  <c r="HI98" i="10"/>
  <c r="GY98" i="10"/>
  <c r="GO98" i="10"/>
  <c r="GE98" i="10"/>
  <c r="FU98" i="10"/>
  <c r="FK98" i="10"/>
  <c r="FA98" i="10"/>
  <c r="EQ98" i="10"/>
  <c r="EG98" i="10"/>
  <c r="DW98" i="10"/>
  <c r="DM98" i="10"/>
  <c r="DC98" i="10"/>
  <c r="CS98" i="10"/>
  <c r="CI98" i="10"/>
  <c r="BY98" i="10"/>
  <c r="BO98" i="10"/>
  <c r="BE98" i="10"/>
  <c r="AU98" i="10"/>
  <c r="AK98" i="10"/>
  <c r="AA98" i="10"/>
  <c r="Q98" i="10"/>
  <c r="G98" i="10"/>
  <c r="HI97" i="10"/>
  <c r="GY97" i="10"/>
  <c r="GO97" i="10"/>
  <c r="GE97" i="10"/>
  <c r="FU97" i="10"/>
  <c r="FK97" i="10"/>
  <c r="FA97" i="10"/>
  <c r="EQ97" i="10"/>
  <c r="EG97" i="10"/>
  <c r="DW97" i="10"/>
  <c r="DM97" i="10"/>
  <c r="DC97" i="10"/>
  <c r="CS97" i="10"/>
  <c r="CI97" i="10"/>
  <c r="BY97" i="10"/>
  <c r="BO97" i="10"/>
  <c r="BE97" i="10"/>
  <c r="AU97" i="10"/>
  <c r="AK97" i="10"/>
  <c r="AA97" i="10"/>
  <c r="Q97" i="10"/>
  <c r="G97" i="10"/>
  <c r="HI96" i="10"/>
  <c r="GY96" i="10"/>
  <c r="GO96" i="10"/>
  <c r="GE96" i="10"/>
  <c r="FU96" i="10"/>
  <c r="FK96" i="10"/>
  <c r="FA96" i="10"/>
  <c r="EQ96" i="10"/>
  <c r="EG96" i="10"/>
  <c r="DW96" i="10"/>
  <c r="DM96" i="10"/>
  <c r="DC96" i="10"/>
  <c r="CS96" i="10"/>
  <c r="CI96" i="10"/>
  <c r="BY96" i="10"/>
  <c r="BO96" i="10"/>
  <c r="BE96" i="10"/>
  <c r="AU96" i="10"/>
  <c r="AK96" i="10"/>
  <c r="AA96" i="10"/>
  <c r="Q96" i="10"/>
  <c r="G96" i="10"/>
  <c r="HI95" i="10"/>
  <c r="GY95" i="10"/>
  <c r="GO95" i="10"/>
  <c r="GE95" i="10"/>
  <c r="FU95" i="10"/>
  <c r="FK95" i="10"/>
  <c r="FA95" i="10"/>
  <c r="EQ95" i="10"/>
  <c r="EG95" i="10"/>
  <c r="DW95" i="10"/>
  <c r="DM95" i="10"/>
  <c r="DC95" i="10"/>
  <c r="CS95" i="10"/>
  <c r="CI95" i="10"/>
  <c r="BY95" i="10"/>
  <c r="BO95" i="10"/>
  <c r="BE95" i="10"/>
  <c r="AU95" i="10"/>
  <c r="AK95" i="10"/>
  <c r="AA95" i="10"/>
  <c r="Q95" i="10"/>
  <c r="G95" i="10"/>
  <c r="HI94" i="10"/>
  <c r="GY94" i="10"/>
  <c r="GO94" i="10"/>
  <c r="GE94" i="10"/>
  <c r="FU94" i="10"/>
  <c r="FK94" i="10"/>
  <c r="FA94" i="10"/>
  <c r="EQ94" i="10"/>
  <c r="EG94" i="10"/>
  <c r="DW94" i="10"/>
  <c r="DM94" i="10"/>
  <c r="DC94" i="10"/>
  <c r="CS94" i="10"/>
  <c r="CI94" i="10"/>
  <c r="BY94" i="10"/>
  <c r="BO94" i="10"/>
  <c r="BE94" i="10"/>
  <c r="AU94" i="10"/>
  <c r="AK94" i="10"/>
  <c r="AA94" i="10"/>
  <c r="Q94" i="10"/>
  <c r="G94" i="10"/>
  <c r="HI93" i="10"/>
  <c r="GY93" i="10"/>
  <c r="GO93" i="10"/>
  <c r="GE93" i="10"/>
  <c r="FU93" i="10"/>
  <c r="FK93" i="10"/>
  <c r="FA93" i="10"/>
  <c r="EQ93" i="10"/>
  <c r="EG93" i="10"/>
  <c r="DW93" i="10"/>
  <c r="DM93" i="10"/>
  <c r="DC93" i="10"/>
  <c r="CS93" i="10"/>
  <c r="CI93" i="10"/>
  <c r="BY93" i="10"/>
  <c r="BO93" i="10"/>
  <c r="BE93" i="10"/>
  <c r="AU93" i="10"/>
  <c r="AK93" i="10"/>
  <c r="AA93" i="10"/>
  <c r="Q93" i="10"/>
  <c r="G93" i="10"/>
  <c r="HI92" i="10"/>
  <c r="GY92" i="10"/>
  <c r="GO92" i="10"/>
  <c r="GE92" i="10"/>
  <c r="FU92" i="10"/>
  <c r="FK92" i="10"/>
  <c r="FA92" i="10"/>
  <c r="EQ92" i="10"/>
  <c r="EG92" i="10"/>
  <c r="DW92" i="10"/>
  <c r="DM92" i="10"/>
  <c r="DC92" i="10"/>
  <c r="CS92" i="10"/>
  <c r="CI92" i="10"/>
  <c r="BY92" i="10"/>
  <c r="BO92" i="10"/>
  <c r="BE92" i="10"/>
  <c r="AU92" i="10"/>
  <c r="AK92" i="10"/>
  <c r="AA92" i="10"/>
  <c r="Q92" i="10"/>
  <c r="G92" i="10"/>
  <c r="HI91" i="10"/>
  <c r="GY91" i="10"/>
  <c r="GO91" i="10"/>
  <c r="GE91" i="10"/>
  <c r="FU91" i="10"/>
  <c r="FK91" i="10"/>
  <c r="FA91" i="10"/>
  <c r="EQ91" i="10"/>
  <c r="EG91" i="10"/>
  <c r="DW91" i="10"/>
  <c r="DM91" i="10"/>
  <c r="DC91" i="10"/>
  <c r="CS91" i="10"/>
  <c r="CI91" i="10"/>
  <c r="BY91" i="10"/>
  <c r="BO91" i="10"/>
  <c r="BE91" i="10"/>
  <c r="AU91" i="10"/>
  <c r="AK91" i="10"/>
  <c r="AA91" i="10"/>
  <c r="Q91" i="10"/>
  <c r="G91" i="10"/>
  <c r="HI90" i="10"/>
  <c r="GY90" i="10"/>
  <c r="GO90" i="10"/>
  <c r="GE90" i="10"/>
  <c r="FU90" i="10"/>
  <c r="FK90" i="10"/>
  <c r="FA90" i="10"/>
  <c r="EQ90" i="10"/>
  <c r="EG90" i="10"/>
  <c r="DW90" i="10"/>
  <c r="DM90" i="10"/>
  <c r="DC90" i="10"/>
  <c r="CS90" i="10"/>
  <c r="CI90" i="10"/>
  <c r="BY90" i="10"/>
  <c r="BO90" i="10"/>
  <c r="BE90" i="10"/>
  <c r="AU90" i="10"/>
  <c r="AK90" i="10"/>
  <c r="AA90" i="10"/>
  <c r="Q90" i="10"/>
  <c r="G90" i="10"/>
  <c r="HI89" i="10"/>
  <c r="GY89" i="10"/>
  <c r="GO89" i="10"/>
  <c r="GE89" i="10"/>
  <c r="FU89" i="10"/>
  <c r="FK89" i="10"/>
  <c r="FA89" i="10"/>
  <c r="EQ89" i="10"/>
  <c r="EG89" i="10"/>
  <c r="DW89" i="10"/>
  <c r="DM89" i="10"/>
  <c r="DC89" i="10"/>
  <c r="CS89" i="10"/>
  <c r="CI89" i="10"/>
  <c r="BY89" i="10"/>
  <c r="BO89" i="10"/>
  <c r="BE89" i="10"/>
  <c r="AU89" i="10"/>
  <c r="AK89" i="10"/>
  <c r="AA89" i="10"/>
  <c r="Q89" i="10"/>
  <c r="G89" i="10"/>
  <c r="HI88" i="10"/>
  <c r="GY88" i="10"/>
  <c r="GO88" i="10"/>
  <c r="GE88" i="10"/>
  <c r="FU88" i="10"/>
  <c r="FK88" i="10"/>
  <c r="FA88" i="10"/>
  <c r="EQ88" i="10"/>
  <c r="EG88" i="10"/>
  <c r="DW88" i="10"/>
  <c r="DM88" i="10"/>
  <c r="DC88" i="10"/>
  <c r="CS88" i="10"/>
  <c r="CI88" i="10"/>
  <c r="BY88" i="10"/>
  <c r="BO88" i="10"/>
  <c r="BE88" i="10"/>
  <c r="AU88" i="10"/>
  <c r="AK88" i="10"/>
  <c r="AA88" i="10"/>
  <c r="Q88" i="10"/>
  <c r="G88" i="10"/>
  <c r="HI87" i="10"/>
  <c r="GY87" i="10"/>
  <c r="GO87" i="10"/>
  <c r="GE87" i="10"/>
  <c r="FU87" i="10"/>
  <c r="FK87" i="10"/>
  <c r="FA87" i="10"/>
  <c r="EQ87" i="10"/>
  <c r="EG87" i="10"/>
  <c r="DW87" i="10"/>
  <c r="DM87" i="10"/>
  <c r="DC87" i="10"/>
  <c r="CS87" i="10"/>
  <c r="CI87" i="10"/>
  <c r="BY87" i="10"/>
  <c r="BO87" i="10"/>
  <c r="BE87" i="10"/>
  <c r="AU87" i="10"/>
  <c r="AK87" i="10"/>
  <c r="AA87" i="10"/>
  <c r="Q87" i="10"/>
  <c r="G87" i="10"/>
  <c r="HI86" i="10"/>
  <c r="GY86" i="10"/>
  <c r="GO86" i="10"/>
  <c r="GE86" i="10"/>
  <c r="FU86" i="10"/>
  <c r="FK86" i="10"/>
  <c r="FA86" i="10"/>
  <c r="EQ86" i="10"/>
  <c r="EG86" i="10"/>
  <c r="DW86" i="10"/>
  <c r="DM86" i="10"/>
  <c r="DC86" i="10"/>
  <c r="CS86" i="10"/>
  <c r="CI86" i="10"/>
  <c r="BY86" i="10"/>
  <c r="BO86" i="10"/>
  <c r="BE86" i="10"/>
  <c r="AU86" i="10"/>
  <c r="AK86" i="10"/>
  <c r="AA86" i="10"/>
  <c r="Q86" i="10"/>
  <c r="G86" i="10"/>
  <c r="HI85" i="10"/>
  <c r="GY85" i="10"/>
  <c r="GO85" i="10"/>
  <c r="GE85" i="10"/>
  <c r="FU85" i="10"/>
  <c r="FK85" i="10"/>
  <c r="FA85" i="10"/>
  <c r="EQ85" i="10"/>
  <c r="EG85" i="10"/>
  <c r="DW85" i="10"/>
  <c r="DM85" i="10"/>
  <c r="DC85" i="10"/>
  <c r="CS85" i="10"/>
  <c r="CI85" i="10"/>
  <c r="BY85" i="10"/>
  <c r="BO85" i="10"/>
  <c r="BE85" i="10"/>
  <c r="AU85" i="10"/>
  <c r="AK85" i="10"/>
  <c r="AA85" i="10"/>
  <c r="Q85" i="10"/>
  <c r="G85" i="10"/>
  <c r="HI84" i="10"/>
  <c r="GY84" i="10"/>
  <c r="GO84" i="10"/>
  <c r="GE84" i="10"/>
  <c r="FU84" i="10"/>
  <c r="FK84" i="10"/>
  <c r="FA84" i="10"/>
  <c r="EQ84" i="10"/>
  <c r="EG84" i="10"/>
  <c r="DW84" i="10"/>
  <c r="DM84" i="10"/>
  <c r="DC84" i="10"/>
  <c r="CS84" i="10"/>
  <c r="CI84" i="10"/>
  <c r="BY84" i="10"/>
  <c r="BO84" i="10"/>
  <c r="BE84" i="10"/>
  <c r="AU84" i="10"/>
  <c r="AK84" i="10"/>
  <c r="AA84" i="10"/>
  <c r="Q84" i="10"/>
  <c r="G84" i="10"/>
  <c r="HI83" i="10"/>
  <c r="GY83" i="10"/>
  <c r="GO83" i="10"/>
  <c r="GE83" i="10"/>
  <c r="FU83" i="10"/>
  <c r="FK83" i="10"/>
  <c r="FA83" i="10"/>
  <c r="EQ83" i="10"/>
  <c r="EG83" i="10"/>
  <c r="DW83" i="10"/>
  <c r="DM83" i="10"/>
  <c r="DC83" i="10"/>
  <c r="CS83" i="10"/>
  <c r="CI83" i="10"/>
  <c r="BY83" i="10"/>
  <c r="BO83" i="10"/>
  <c r="BE83" i="10"/>
  <c r="AU83" i="10"/>
  <c r="AK83" i="10"/>
  <c r="AA83" i="10"/>
  <c r="Q83" i="10"/>
  <c r="G83" i="10"/>
  <c r="HI82" i="10"/>
  <c r="GY82" i="10"/>
  <c r="GO82" i="10"/>
  <c r="GE82" i="10"/>
  <c r="FU82" i="10"/>
  <c r="FK82" i="10"/>
  <c r="FA82" i="10"/>
  <c r="EQ82" i="10"/>
  <c r="EG82" i="10"/>
  <c r="DW82" i="10"/>
  <c r="DM82" i="10"/>
  <c r="DC82" i="10"/>
  <c r="CS82" i="10"/>
  <c r="CI82" i="10"/>
  <c r="BY82" i="10"/>
  <c r="BO82" i="10"/>
  <c r="BE82" i="10"/>
  <c r="AU82" i="10"/>
  <c r="AK82" i="10"/>
  <c r="AA82" i="10"/>
  <c r="Q82" i="10"/>
  <c r="G82" i="10"/>
  <c r="HI81" i="10"/>
  <c r="GY81" i="10"/>
  <c r="GO81" i="10"/>
  <c r="GE81" i="10"/>
  <c r="FU81" i="10"/>
  <c r="FK81" i="10"/>
  <c r="FA81" i="10"/>
  <c r="EQ81" i="10"/>
  <c r="EG81" i="10"/>
  <c r="DW81" i="10"/>
  <c r="DM81" i="10"/>
  <c r="DC81" i="10"/>
  <c r="CS81" i="10"/>
  <c r="CI81" i="10"/>
  <c r="BY81" i="10"/>
  <c r="BO81" i="10"/>
  <c r="BE81" i="10"/>
  <c r="AU81" i="10"/>
  <c r="AK81" i="10"/>
  <c r="AA81" i="10"/>
  <c r="Q81" i="10"/>
  <c r="G81" i="10"/>
  <c r="HI80" i="10"/>
  <c r="GY80" i="10"/>
  <c r="GO80" i="10"/>
  <c r="GE80" i="10"/>
  <c r="FU80" i="10"/>
  <c r="FK80" i="10"/>
  <c r="FA80" i="10"/>
  <c r="EQ80" i="10"/>
  <c r="EG80" i="10"/>
  <c r="DW80" i="10"/>
  <c r="DM80" i="10"/>
  <c r="DC80" i="10"/>
  <c r="CS80" i="10"/>
  <c r="CI80" i="10"/>
  <c r="BY80" i="10"/>
  <c r="BO80" i="10"/>
  <c r="BE80" i="10"/>
  <c r="AU80" i="10"/>
  <c r="AK80" i="10"/>
  <c r="AA80" i="10"/>
  <c r="Q80" i="10"/>
  <c r="G80" i="10"/>
  <c r="HI79" i="10"/>
  <c r="GY79" i="10"/>
  <c r="GO79" i="10"/>
  <c r="GE79" i="10"/>
  <c r="FU79" i="10"/>
  <c r="FK79" i="10"/>
  <c r="FA79" i="10"/>
  <c r="EQ79" i="10"/>
  <c r="EG79" i="10"/>
  <c r="DW79" i="10"/>
  <c r="DM79" i="10"/>
  <c r="DC79" i="10"/>
  <c r="CS79" i="10"/>
  <c r="CI79" i="10"/>
  <c r="BY79" i="10"/>
  <c r="BO79" i="10"/>
  <c r="BE79" i="10"/>
  <c r="AU79" i="10"/>
  <c r="AK79" i="10"/>
  <c r="AA79" i="10"/>
  <c r="Q79" i="10"/>
  <c r="G79" i="10"/>
  <c r="HI78" i="10"/>
  <c r="GY78" i="10"/>
  <c r="GO78" i="10"/>
  <c r="GE78" i="10"/>
  <c r="FU78" i="10"/>
  <c r="FK78" i="10"/>
  <c r="FA78" i="10"/>
  <c r="EQ78" i="10"/>
  <c r="EG78" i="10"/>
  <c r="DW78" i="10"/>
  <c r="DM78" i="10"/>
  <c r="DC78" i="10"/>
  <c r="CS78" i="10"/>
  <c r="CI78" i="10"/>
  <c r="BY78" i="10"/>
  <c r="BO78" i="10"/>
  <c r="BE78" i="10"/>
  <c r="AU78" i="10"/>
  <c r="AK78" i="10"/>
  <c r="AA78" i="10"/>
  <c r="Q78" i="10"/>
  <c r="G78" i="10"/>
  <c r="HI77" i="10"/>
  <c r="GY77" i="10"/>
  <c r="GO77" i="10"/>
  <c r="GE77" i="10"/>
  <c r="FU77" i="10"/>
  <c r="FK77" i="10"/>
  <c r="FA77" i="10"/>
  <c r="EQ77" i="10"/>
  <c r="EG77" i="10"/>
  <c r="DW77" i="10"/>
  <c r="DM77" i="10"/>
  <c r="DC77" i="10"/>
  <c r="CS77" i="10"/>
  <c r="CI77" i="10"/>
  <c r="BY77" i="10"/>
  <c r="BO77" i="10"/>
  <c r="BE77" i="10"/>
  <c r="AU77" i="10"/>
  <c r="AK77" i="10"/>
  <c r="AA77" i="10"/>
  <c r="Q77" i="10"/>
  <c r="G77" i="10"/>
  <c r="HI76" i="10"/>
  <c r="GY76" i="10"/>
  <c r="GO76" i="10"/>
  <c r="GE76" i="10"/>
  <c r="FU76" i="10"/>
  <c r="FK76" i="10"/>
  <c r="FA76" i="10"/>
  <c r="EQ76" i="10"/>
  <c r="EG76" i="10"/>
  <c r="DW76" i="10"/>
  <c r="DM76" i="10"/>
  <c r="DC76" i="10"/>
  <c r="CS76" i="10"/>
  <c r="CI76" i="10"/>
  <c r="BY76" i="10"/>
  <c r="BO76" i="10"/>
  <c r="BE76" i="10"/>
  <c r="AU76" i="10"/>
  <c r="AK76" i="10"/>
  <c r="AA76" i="10"/>
  <c r="Q76" i="10"/>
  <c r="G76" i="10"/>
  <c r="HI75" i="10"/>
  <c r="GY75" i="10"/>
  <c r="GO75" i="10"/>
  <c r="GE75" i="10"/>
  <c r="FU75" i="10"/>
  <c r="FK75" i="10"/>
  <c r="FA75" i="10"/>
  <c r="EQ75" i="10"/>
  <c r="EG75" i="10"/>
  <c r="DW75" i="10"/>
  <c r="DM75" i="10"/>
  <c r="DC75" i="10"/>
  <c r="CS75" i="10"/>
  <c r="CI75" i="10"/>
  <c r="BY75" i="10"/>
  <c r="BO75" i="10"/>
  <c r="BE75" i="10"/>
  <c r="AU75" i="10"/>
  <c r="AK75" i="10"/>
  <c r="AA75" i="10"/>
  <c r="Q75" i="10"/>
  <c r="G75" i="10"/>
  <c r="HI74" i="10"/>
  <c r="GY74" i="10"/>
  <c r="GO74" i="10"/>
  <c r="GE74" i="10"/>
  <c r="FU74" i="10"/>
  <c r="FK74" i="10"/>
  <c r="FA74" i="10"/>
  <c r="EQ74" i="10"/>
  <c r="EG74" i="10"/>
  <c r="DW74" i="10"/>
  <c r="DM74" i="10"/>
  <c r="DC74" i="10"/>
  <c r="CS74" i="10"/>
  <c r="CI74" i="10"/>
  <c r="BY74" i="10"/>
  <c r="BO74" i="10"/>
  <c r="BE74" i="10"/>
  <c r="AU74" i="10"/>
  <c r="AK74" i="10"/>
  <c r="AA74" i="10"/>
  <c r="Q74" i="10"/>
  <c r="G74" i="10"/>
  <c r="HI73" i="10"/>
  <c r="GY73" i="10"/>
  <c r="GO73" i="10"/>
  <c r="GE73" i="10"/>
  <c r="FU73" i="10"/>
  <c r="FK73" i="10"/>
  <c r="FA73" i="10"/>
  <c r="EQ73" i="10"/>
  <c r="EG73" i="10"/>
  <c r="DW73" i="10"/>
  <c r="DM73" i="10"/>
  <c r="DC73" i="10"/>
  <c r="CS73" i="10"/>
  <c r="CI73" i="10"/>
  <c r="BY73" i="10"/>
  <c r="BO73" i="10"/>
  <c r="BE73" i="10"/>
  <c r="AU73" i="10"/>
  <c r="AK73" i="10"/>
  <c r="AA73" i="10"/>
  <c r="Q73" i="10"/>
  <c r="G73" i="10"/>
  <c r="HI72" i="10"/>
  <c r="GY72" i="10"/>
  <c r="GO72" i="10"/>
  <c r="GE72" i="10"/>
  <c r="FU72" i="10"/>
  <c r="FK72" i="10"/>
  <c r="FA72" i="10"/>
  <c r="EQ72" i="10"/>
  <c r="EG72" i="10"/>
  <c r="DW72" i="10"/>
  <c r="DM72" i="10"/>
  <c r="DC72" i="10"/>
  <c r="CS72" i="10"/>
  <c r="CI72" i="10"/>
  <c r="BY72" i="10"/>
  <c r="BO72" i="10"/>
  <c r="BE72" i="10"/>
  <c r="AU72" i="10"/>
  <c r="AK72" i="10"/>
  <c r="AA72" i="10"/>
  <c r="Q72" i="10"/>
  <c r="G72" i="10"/>
  <c r="HI71" i="10"/>
  <c r="GY71" i="10"/>
  <c r="GO71" i="10"/>
  <c r="GE71" i="10"/>
  <c r="FU71" i="10"/>
  <c r="FK71" i="10"/>
  <c r="FA71" i="10"/>
  <c r="EQ71" i="10"/>
  <c r="EG71" i="10"/>
  <c r="DW71" i="10"/>
  <c r="DM71" i="10"/>
  <c r="DC71" i="10"/>
  <c r="CS71" i="10"/>
  <c r="CI71" i="10"/>
  <c r="BY71" i="10"/>
  <c r="BO71" i="10"/>
  <c r="BE71" i="10"/>
  <c r="AU71" i="10"/>
  <c r="AK71" i="10"/>
  <c r="AA71" i="10"/>
  <c r="Q71" i="10"/>
  <c r="G71" i="10"/>
  <c r="HI70" i="10"/>
  <c r="GY70" i="10"/>
  <c r="GO70" i="10"/>
  <c r="GE70" i="10"/>
  <c r="FU70" i="10"/>
  <c r="FK70" i="10"/>
  <c r="FA70" i="10"/>
  <c r="EQ70" i="10"/>
  <c r="EG70" i="10"/>
  <c r="DW70" i="10"/>
  <c r="DM70" i="10"/>
  <c r="DC70" i="10"/>
  <c r="CS70" i="10"/>
  <c r="CI70" i="10"/>
  <c r="BY70" i="10"/>
  <c r="BO70" i="10"/>
  <c r="BE70" i="10"/>
  <c r="AU70" i="10"/>
  <c r="AK70" i="10"/>
  <c r="AA70" i="10"/>
  <c r="Q70" i="10"/>
  <c r="G70" i="10"/>
  <c r="HI69" i="10"/>
  <c r="GY69" i="10"/>
  <c r="GO69" i="10"/>
  <c r="GE69" i="10"/>
  <c r="FU69" i="10"/>
  <c r="FK69" i="10"/>
  <c r="FA69" i="10"/>
  <c r="EQ69" i="10"/>
  <c r="EG69" i="10"/>
  <c r="DW69" i="10"/>
  <c r="DM69" i="10"/>
  <c r="DC69" i="10"/>
  <c r="CS69" i="10"/>
  <c r="CI69" i="10"/>
  <c r="BY69" i="10"/>
  <c r="BO69" i="10"/>
  <c r="BE69" i="10"/>
  <c r="AU69" i="10"/>
  <c r="AK69" i="10"/>
  <c r="AA69" i="10"/>
  <c r="Q69" i="10"/>
  <c r="G69" i="10"/>
  <c r="HI68" i="10"/>
  <c r="GY68" i="10"/>
  <c r="GO68" i="10"/>
  <c r="GE68" i="10"/>
  <c r="FU68" i="10"/>
  <c r="FK68" i="10"/>
  <c r="FA68" i="10"/>
  <c r="EQ68" i="10"/>
  <c r="EG68" i="10"/>
  <c r="DW68" i="10"/>
  <c r="DM68" i="10"/>
  <c r="DC68" i="10"/>
  <c r="CS68" i="10"/>
  <c r="CI68" i="10"/>
  <c r="BY68" i="10"/>
  <c r="BO68" i="10"/>
  <c r="BE68" i="10"/>
  <c r="AU68" i="10"/>
  <c r="AK68" i="10"/>
  <c r="AA68" i="10"/>
  <c r="Q68" i="10"/>
  <c r="G68" i="10"/>
  <c r="HI67" i="10"/>
  <c r="GY67" i="10"/>
  <c r="GO67" i="10"/>
  <c r="GE67" i="10"/>
  <c r="FU67" i="10"/>
  <c r="FK67" i="10"/>
  <c r="FA67" i="10"/>
  <c r="EQ67" i="10"/>
  <c r="EG67" i="10"/>
  <c r="DW67" i="10"/>
  <c r="DM67" i="10"/>
  <c r="DC67" i="10"/>
  <c r="CS67" i="10"/>
  <c r="CI67" i="10"/>
  <c r="BY67" i="10"/>
  <c r="BO67" i="10"/>
  <c r="BE67" i="10"/>
  <c r="AU67" i="10"/>
  <c r="AK67" i="10"/>
  <c r="AA67" i="10"/>
  <c r="Q67" i="10"/>
  <c r="G67" i="10"/>
  <c r="HI66" i="10"/>
  <c r="GY66" i="10"/>
  <c r="GO66" i="10"/>
  <c r="GE66" i="10"/>
  <c r="FU66" i="10"/>
  <c r="FK66" i="10"/>
  <c r="FA66" i="10"/>
  <c r="EQ66" i="10"/>
  <c r="EG66" i="10"/>
  <c r="DW66" i="10"/>
  <c r="DM66" i="10"/>
  <c r="DC66" i="10"/>
  <c r="CS66" i="10"/>
  <c r="CI66" i="10"/>
  <c r="BY66" i="10"/>
  <c r="BO66" i="10"/>
  <c r="BE66" i="10"/>
  <c r="AU66" i="10"/>
  <c r="AK66" i="10"/>
  <c r="AA66" i="10"/>
  <c r="Q66" i="10"/>
  <c r="G66" i="10"/>
  <c r="HI65" i="10"/>
  <c r="GY65" i="10"/>
  <c r="GO65" i="10"/>
  <c r="GE65" i="10"/>
  <c r="FU65" i="10"/>
  <c r="FK65" i="10"/>
  <c r="FA65" i="10"/>
  <c r="EQ65" i="10"/>
  <c r="EG65" i="10"/>
  <c r="DW65" i="10"/>
  <c r="DM65" i="10"/>
  <c r="DC65" i="10"/>
  <c r="CS65" i="10"/>
  <c r="CI65" i="10"/>
  <c r="BY65" i="10"/>
  <c r="BO65" i="10"/>
  <c r="BE65" i="10"/>
  <c r="AU65" i="10"/>
  <c r="AK65" i="10"/>
  <c r="AA65" i="10"/>
  <c r="Q65" i="10"/>
  <c r="G65" i="10"/>
  <c r="HI64" i="10"/>
  <c r="GY64" i="10"/>
  <c r="GO64" i="10"/>
  <c r="GE64" i="10"/>
  <c r="FU64" i="10"/>
  <c r="FK64" i="10"/>
  <c r="FA64" i="10"/>
  <c r="EQ64" i="10"/>
  <c r="EG64" i="10"/>
  <c r="DW64" i="10"/>
  <c r="DM64" i="10"/>
  <c r="DC64" i="10"/>
  <c r="CS64" i="10"/>
  <c r="CI64" i="10"/>
  <c r="BY64" i="10"/>
  <c r="BO64" i="10"/>
  <c r="BE64" i="10"/>
  <c r="AU64" i="10"/>
  <c r="AK64" i="10"/>
  <c r="AA64" i="10"/>
  <c r="Q64" i="10"/>
  <c r="G64" i="10"/>
  <c r="HI63" i="10"/>
  <c r="GY63" i="10"/>
  <c r="GO63" i="10"/>
  <c r="GE63" i="10"/>
  <c r="FU63" i="10"/>
  <c r="FK63" i="10"/>
  <c r="FA63" i="10"/>
  <c r="EQ63" i="10"/>
  <c r="EG63" i="10"/>
  <c r="DW63" i="10"/>
  <c r="DM63" i="10"/>
  <c r="DC63" i="10"/>
  <c r="CS63" i="10"/>
  <c r="CI63" i="10"/>
  <c r="BY63" i="10"/>
  <c r="BO63" i="10"/>
  <c r="BE63" i="10"/>
  <c r="AU63" i="10"/>
  <c r="AK63" i="10"/>
  <c r="AA63" i="10"/>
  <c r="Q63" i="10"/>
  <c r="G63" i="10"/>
  <c r="HI62" i="10"/>
  <c r="GY62" i="10"/>
  <c r="GO62" i="10"/>
  <c r="GE62" i="10"/>
  <c r="FU62" i="10"/>
  <c r="FK62" i="10"/>
  <c r="FA62" i="10"/>
  <c r="EQ62" i="10"/>
  <c r="EG62" i="10"/>
  <c r="DW62" i="10"/>
  <c r="DM62" i="10"/>
  <c r="DC62" i="10"/>
  <c r="CS62" i="10"/>
  <c r="CI62" i="10"/>
  <c r="BY62" i="10"/>
  <c r="BO62" i="10"/>
  <c r="BE62" i="10"/>
  <c r="AU62" i="10"/>
  <c r="AK62" i="10"/>
  <c r="AA62" i="10"/>
  <c r="Q62" i="10"/>
  <c r="G62" i="10"/>
  <c r="HI61" i="10"/>
  <c r="GY61" i="10"/>
  <c r="GO61" i="10"/>
  <c r="GE61" i="10"/>
  <c r="FU61" i="10"/>
  <c r="FK61" i="10"/>
  <c r="FA61" i="10"/>
  <c r="EQ61" i="10"/>
  <c r="EG61" i="10"/>
  <c r="DW61" i="10"/>
  <c r="DM61" i="10"/>
  <c r="DC61" i="10"/>
  <c r="CS61" i="10"/>
  <c r="CI61" i="10"/>
  <c r="BY61" i="10"/>
  <c r="BO61" i="10"/>
  <c r="BE61" i="10"/>
  <c r="AU61" i="10"/>
  <c r="AK61" i="10"/>
  <c r="AA61" i="10"/>
  <c r="Q61" i="10"/>
  <c r="G61" i="10"/>
  <c r="HI60" i="10"/>
  <c r="GY60" i="10"/>
  <c r="GO60" i="10"/>
  <c r="GE60" i="10"/>
  <c r="FU60" i="10"/>
  <c r="FK60" i="10"/>
  <c r="FA60" i="10"/>
  <c r="EQ60" i="10"/>
  <c r="EG60" i="10"/>
  <c r="DW60" i="10"/>
  <c r="DM60" i="10"/>
  <c r="DC60" i="10"/>
  <c r="CS60" i="10"/>
  <c r="CI60" i="10"/>
  <c r="BY60" i="10"/>
  <c r="BO60" i="10"/>
  <c r="BE60" i="10"/>
  <c r="AU60" i="10"/>
  <c r="AK60" i="10"/>
  <c r="AA60" i="10"/>
  <c r="Q60" i="10"/>
  <c r="G60" i="10"/>
  <c r="HI59" i="10"/>
  <c r="GY59" i="10"/>
  <c r="GO59" i="10"/>
  <c r="GE59" i="10"/>
  <c r="FU59" i="10"/>
  <c r="FK59" i="10"/>
  <c r="FA59" i="10"/>
  <c r="EQ59" i="10"/>
  <c r="EG59" i="10"/>
  <c r="DW59" i="10"/>
  <c r="DM59" i="10"/>
  <c r="DC59" i="10"/>
  <c r="CS59" i="10"/>
  <c r="CI59" i="10"/>
  <c r="BY59" i="10"/>
  <c r="BO59" i="10"/>
  <c r="BE59" i="10"/>
  <c r="AU59" i="10"/>
  <c r="AK59" i="10"/>
  <c r="AA59" i="10"/>
  <c r="Q59" i="10"/>
  <c r="G59" i="10"/>
  <c r="HI58" i="10"/>
  <c r="GY58" i="10"/>
  <c r="GO58" i="10"/>
  <c r="GE58" i="10"/>
  <c r="FU58" i="10"/>
  <c r="FK58" i="10"/>
  <c r="FA58" i="10"/>
  <c r="EQ58" i="10"/>
  <c r="EG58" i="10"/>
  <c r="DW58" i="10"/>
  <c r="DM58" i="10"/>
  <c r="DC58" i="10"/>
  <c r="CS58" i="10"/>
  <c r="CI58" i="10"/>
  <c r="BY58" i="10"/>
  <c r="BO58" i="10"/>
  <c r="BE58" i="10"/>
  <c r="AU58" i="10"/>
  <c r="AK58" i="10"/>
  <c r="AA58" i="10"/>
  <c r="Q58" i="10"/>
  <c r="G58" i="10"/>
  <c r="HI57" i="10"/>
  <c r="GY57" i="10"/>
  <c r="GO57" i="10"/>
  <c r="GE57" i="10"/>
  <c r="FU57" i="10"/>
  <c r="FK57" i="10"/>
  <c r="FA57" i="10"/>
  <c r="EQ57" i="10"/>
  <c r="EG57" i="10"/>
  <c r="DW57" i="10"/>
  <c r="DM57" i="10"/>
  <c r="DC57" i="10"/>
  <c r="CS57" i="10"/>
  <c r="CI57" i="10"/>
  <c r="BY57" i="10"/>
  <c r="BO57" i="10"/>
  <c r="BE57" i="10"/>
  <c r="AU57" i="10"/>
  <c r="AK57" i="10"/>
  <c r="AA57" i="10"/>
  <c r="Q57" i="10"/>
  <c r="G57" i="10"/>
  <c r="HI56" i="10"/>
  <c r="GY56" i="10"/>
  <c r="GO56" i="10"/>
  <c r="GE56" i="10"/>
  <c r="FU56" i="10"/>
  <c r="FK56" i="10"/>
  <c r="FA56" i="10"/>
  <c r="EQ56" i="10"/>
  <c r="EG56" i="10"/>
  <c r="DW56" i="10"/>
  <c r="DM56" i="10"/>
  <c r="DC56" i="10"/>
  <c r="CS56" i="10"/>
  <c r="CI56" i="10"/>
  <c r="BY56" i="10"/>
  <c r="BO56" i="10"/>
  <c r="BE56" i="10"/>
  <c r="AU56" i="10"/>
  <c r="AK56" i="10"/>
  <c r="AA56" i="10"/>
  <c r="Q56" i="10"/>
  <c r="G56" i="10"/>
  <c r="HI55" i="10"/>
  <c r="GY55" i="10"/>
  <c r="GO55" i="10"/>
  <c r="GE55" i="10"/>
  <c r="FU55" i="10"/>
  <c r="FK55" i="10"/>
  <c r="FA55" i="10"/>
  <c r="EQ55" i="10"/>
  <c r="EG55" i="10"/>
  <c r="DW55" i="10"/>
  <c r="DM55" i="10"/>
  <c r="DC55" i="10"/>
  <c r="CS55" i="10"/>
  <c r="CI55" i="10"/>
  <c r="BY55" i="10"/>
  <c r="BO55" i="10"/>
  <c r="BE55" i="10"/>
  <c r="AU55" i="10"/>
  <c r="AK55" i="10"/>
  <c r="AA55" i="10"/>
  <c r="Q55" i="10"/>
  <c r="G55" i="10"/>
  <c r="HI54" i="10"/>
  <c r="GY54" i="10"/>
  <c r="GO54" i="10"/>
  <c r="GE54" i="10"/>
  <c r="FU54" i="10"/>
  <c r="FK54" i="10"/>
  <c r="FA54" i="10"/>
  <c r="EQ54" i="10"/>
  <c r="EG54" i="10"/>
  <c r="DW54" i="10"/>
  <c r="DM54" i="10"/>
  <c r="DC54" i="10"/>
  <c r="CS54" i="10"/>
  <c r="CI54" i="10"/>
  <c r="BY54" i="10"/>
  <c r="BO54" i="10"/>
  <c r="BE54" i="10"/>
  <c r="AU54" i="10"/>
  <c r="AK54" i="10"/>
  <c r="AA54" i="10"/>
  <c r="Q54" i="10"/>
  <c r="G54" i="10"/>
  <c r="HI53" i="10"/>
  <c r="GY53" i="10"/>
  <c r="GO53" i="10"/>
  <c r="GE53" i="10"/>
  <c r="FU53" i="10"/>
  <c r="FK53" i="10"/>
  <c r="FA53" i="10"/>
  <c r="EQ53" i="10"/>
  <c r="EG53" i="10"/>
  <c r="DW53" i="10"/>
  <c r="DM53" i="10"/>
  <c r="DC53" i="10"/>
  <c r="CS53" i="10"/>
  <c r="CI53" i="10"/>
  <c r="BY53" i="10"/>
  <c r="BO53" i="10"/>
  <c r="BE53" i="10"/>
  <c r="AU53" i="10"/>
  <c r="AK53" i="10"/>
  <c r="AA53" i="10"/>
  <c r="Q53" i="10"/>
  <c r="G53" i="10"/>
  <c r="HI52" i="10"/>
  <c r="GY52" i="10"/>
  <c r="GO52" i="10"/>
  <c r="GE52" i="10"/>
  <c r="FU52" i="10"/>
  <c r="FK52" i="10"/>
  <c r="FA52" i="10"/>
  <c r="EQ52" i="10"/>
  <c r="EG52" i="10"/>
  <c r="DW52" i="10"/>
  <c r="DM52" i="10"/>
  <c r="DC52" i="10"/>
  <c r="CS52" i="10"/>
  <c r="CI52" i="10"/>
  <c r="BY52" i="10"/>
  <c r="BO52" i="10"/>
  <c r="BE52" i="10"/>
  <c r="AU52" i="10"/>
  <c r="AK52" i="10"/>
  <c r="AA52" i="10"/>
  <c r="Q52" i="10"/>
  <c r="G52" i="10"/>
  <c r="HI51" i="10"/>
  <c r="GY51" i="10"/>
  <c r="GO51" i="10"/>
  <c r="GE51" i="10"/>
  <c r="FU51" i="10"/>
  <c r="FK51" i="10"/>
  <c r="FA51" i="10"/>
  <c r="EQ51" i="10"/>
  <c r="EG51" i="10"/>
  <c r="DW51" i="10"/>
  <c r="DM51" i="10"/>
  <c r="DC51" i="10"/>
  <c r="CS51" i="10"/>
  <c r="CI51" i="10"/>
  <c r="BY51" i="10"/>
  <c r="BO51" i="10"/>
  <c r="BE51" i="10"/>
  <c r="AU51" i="10"/>
  <c r="AK51" i="10"/>
  <c r="AA51" i="10"/>
  <c r="Q51" i="10"/>
  <c r="G51" i="10"/>
  <c r="HI50" i="10"/>
  <c r="GY50" i="10"/>
  <c r="GO50" i="10"/>
  <c r="GE50" i="10"/>
  <c r="FU50" i="10"/>
  <c r="FK50" i="10"/>
  <c r="FA50" i="10"/>
  <c r="EQ50" i="10"/>
  <c r="EG50" i="10"/>
  <c r="DW50" i="10"/>
  <c r="DM50" i="10"/>
  <c r="DC50" i="10"/>
  <c r="CS50" i="10"/>
  <c r="CI50" i="10"/>
  <c r="BY50" i="10"/>
  <c r="BO50" i="10"/>
  <c r="BE50" i="10"/>
  <c r="AU50" i="10"/>
  <c r="AK50" i="10"/>
  <c r="AA50" i="10"/>
  <c r="Q50" i="10"/>
  <c r="G50" i="10"/>
  <c r="HI49" i="10"/>
  <c r="GY49" i="10"/>
  <c r="GO49" i="10"/>
  <c r="GE49" i="10"/>
  <c r="FU49" i="10"/>
  <c r="FK49" i="10"/>
  <c r="FA49" i="10"/>
  <c r="EQ49" i="10"/>
  <c r="EG49" i="10"/>
  <c r="DW49" i="10"/>
  <c r="DM49" i="10"/>
  <c r="DC49" i="10"/>
  <c r="CS49" i="10"/>
  <c r="CI49" i="10"/>
  <c r="BY49" i="10"/>
  <c r="BO49" i="10"/>
  <c r="BE49" i="10"/>
  <c r="AU49" i="10"/>
  <c r="AK49" i="10"/>
  <c r="AA49" i="10"/>
  <c r="Q49" i="10"/>
  <c r="G49" i="10"/>
  <c r="HI48" i="10"/>
  <c r="GY48" i="10"/>
  <c r="GO48" i="10"/>
  <c r="GE48" i="10"/>
  <c r="FU48" i="10"/>
  <c r="FK48" i="10"/>
  <c r="FA48" i="10"/>
  <c r="EQ48" i="10"/>
  <c r="EG48" i="10"/>
  <c r="DW48" i="10"/>
  <c r="DM48" i="10"/>
  <c r="DC48" i="10"/>
  <c r="CS48" i="10"/>
  <c r="CI48" i="10"/>
  <c r="BY48" i="10"/>
  <c r="BO48" i="10"/>
  <c r="BE48" i="10"/>
  <c r="AU48" i="10"/>
  <c r="AK48" i="10"/>
  <c r="AA48" i="10"/>
  <c r="Q48" i="10"/>
  <c r="G48" i="10"/>
  <c r="HI47" i="10"/>
  <c r="GY47" i="10"/>
  <c r="GO47" i="10"/>
  <c r="GE47" i="10"/>
  <c r="FU47" i="10"/>
  <c r="FK47" i="10"/>
  <c r="FA47" i="10"/>
  <c r="EQ47" i="10"/>
  <c r="EG47" i="10"/>
  <c r="DW47" i="10"/>
  <c r="DM47" i="10"/>
  <c r="DC47" i="10"/>
  <c r="CS47" i="10"/>
  <c r="CI47" i="10"/>
  <c r="BY47" i="10"/>
  <c r="BO47" i="10"/>
  <c r="BE47" i="10"/>
  <c r="AU47" i="10"/>
  <c r="AK47" i="10"/>
  <c r="AA47" i="10"/>
  <c r="Q47" i="10"/>
  <c r="G47" i="10"/>
  <c r="HI46" i="10"/>
  <c r="GY46" i="10"/>
  <c r="GO46" i="10"/>
  <c r="GE46" i="10"/>
  <c r="FU46" i="10"/>
  <c r="FK46" i="10"/>
  <c r="FA46" i="10"/>
  <c r="EQ46" i="10"/>
  <c r="EG46" i="10"/>
  <c r="DW46" i="10"/>
  <c r="DM46" i="10"/>
  <c r="DC46" i="10"/>
  <c r="CS46" i="10"/>
  <c r="CI46" i="10"/>
  <c r="BY46" i="10"/>
  <c r="BO46" i="10"/>
  <c r="BE46" i="10"/>
  <c r="AU46" i="10"/>
  <c r="AK46" i="10"/>
  <c r="AA46" i="10"/>
  <c r="Q46" i="10"/>
  <c r="G46" i="10"/>
  <c r="HI45" i="10"/>
  <c r="GY45" i="10"/>
  <c r="GO45" i="10"/>
  <c r="GE45" i="10"/>
  <c r="FU45" i="10"/>
  <c r="FK45" i="10"/>
  <c r="FA45" i="10"/>
  <c r="EQ45" i="10"/>
  <c r="EG45" i="10"/>
  <c r="DW45" i="10"/>
  <c r="DM45" i="10"/>
  <c r="DC45" i="10"/>
  <c r="CS45" i="10"/>
  <c r="CI45" i="10"/>
  <c r="BY45" i="10"/>
  <c r="BO45" i="10"/>
  <c r="BE45" i="10"/>
  <c r="AU45" i="10"/>
  <c r="AK45" i="10"/>
  <c r="AA45" i="10"/>
  <c r="Q45" i="10"/>
  <c r="G45" i="10"/>
  <c r="HI44" i="10"/>
  <c r="GY44" i="10"/>
  <c r="GO44" i="10"/>
  <c r="GE44" i="10"/>
  <c r="FU44" i="10"/>
  <c r="FK44" i="10"/>
  <c r="FA44" i="10"/>
  <c r="EQ44" i="10"/>
  <c r="EG44" i="10"/>
  <c r="DW44" i="10"/>
  <c r="DM44" i="10"/>
  <c r="DC44" i="10"/>
  <c r="CS44" i="10"/>
  <c r="CI44" i="10"/>
  <c r="BY44" i="10"/>
  <c r="BO44" i="10"/>
  <c r="BE44" i="10"/>
  <c r="AU44" i="10"/>
  <c r="AK44" i="10"/>
  <c r="AA44" i="10"/>
  <c r="Q44" i="10"/>
  <c r="G44" i="10"/>
  <c r="HI43" i="10"/>
  <c r="GY43" i="10"/>
  <c r="GO43" i="10"/>
  <c r="GE43" i="10"/>
  <c r="FU43" i="10"/>
  <c r="FK43" i="10"/>
  <c r="FA43" i="10"/>
  <c r="EQ43" i="10"/>
  <c r="EG43" i="10"/>
  <c r="DW43" i="10"/>
  <c r="DM43" i="10"/>
  <c r="DC43" i="10"/>
  <c r="CS43" i="10"/>
  <c r="CI43" i="10"/>
  <c r="BY43" i="10"/>
  <c r="BO43" i="10"/>
  <c r="BE43" i="10"/>
  <c r="AU43" i="10"/>
  <c r="AK43" i="10"/>
  <c r="AA43" i="10"/>
  <c r="Q43" i="10"/>
  <c r="G43" i="10"/>
  <c r="HI42" i="10"/>
  <c r="GY42" i="10"/>
  <c r="GO42" i="10"/>
  <c r="GE42" i="10"/>
  <c r="FU42" i="10"/>
  <c r="FK42" i="10"/>
  <c r="FA42" i="10"/>
  <c r="EQ42" i="10"/>
  <c r="EG42" i="10"/>
  <c r="DW42" i="10"/>
  <c r="DM42" i="10"/>
  <c r="DC42" i="10"/>
  <c r="CS42" i="10"/>
  <c r="CI42" i="10"/>
  <c r="BY42" i="10"/>
  <c r="BO42" i="10"/>
  <c r="BE42" i="10"/>
  <c r="AU42" i="10"/>
  <c r="AK42" i="10"/>
  <c r="AA42" i="10"/>
  <c r="Q42" i="10"/>
  <c r="G42" i="10"/>
  <c r="HI41" i="10"/>
  <c r="GY41" i="10"/>
  <c r="GO41" i="10"/>
  <c r="GE41" i="10"/>
  <c r="FU41" i="10"/>
  <c r="FK41" i="10"/>
  <c r="FA41" i="10"/>
  <c r="EQ41" i="10"/>
  <c r="EG41" i="10"/>
  <c r="DW41" i="10"/>
  <c r="DM41" i="10"/>
  <c r="DC41" i="10"/>
  <c r="CS41" i="10"/>
  <c r="CI41" i="10"/>
  <c r="BY41" i="10"/>
  <c r="BO41" i="10"/>
  <c r="BE41" i="10"/>
  <c r="AU41" i="10"/>
  <c r="AK41" i="10"/>
  <c r="AA41" i="10"/>
  <c r="Q41" i="10"/>
  <c r="G41" i="10"/>
  <c r="HI40" i="10"/>
  <c r="GY40" i="10"/>
  <c r="GO40" i="10"/>
  <c r="GE40" i="10"/>
  <c r="FU40" i="10"/>
  <c r="FK40" i="10"/>
  <c r="FA40" i="10"/>
  <c r="EQ40" i="10"/>
  <c r="EG40" i="10"/>
  <c r="DW40" i="10"/>
  <c r="DM40" i="10"/>
  <c r="DC40" i="10"/>
  <c r="CS40" i="10"/>
  <c r="CI40" i="10"/>
  <c r="BY40" i="10"/>
  <c r="BO40" i="10"/>
  <c r="BE40" i="10"/>
  <c r="AU40" i="10"/>
  <c r="AK40" i="10"/>
  <c r="AA40" i="10"/>
  <c r="Q40" i="10"/>
  <c r="G40" i="10"/>
  <c r="HI39" i="10"/>
  <c r="GY39" i="10"/>
  <c r="GO39" i="10"/>
  <c r="GE39" i="10"/>
  <c r="FU39" i="10"/>
  <c r="FK39" i="10"/>
  <c r="FA39" i="10"/>
  <c r="EQ39" i="10"/>
  <c r="EG39" i="10"/>
  <c r="DW39" i="10"/>
  <c r="DM39" i="10"/>
  <c r="DC39" i="10"/>
  <c r="CS39" i="10"/>
  <c r="CI39" i="10"/>
  <c r="BY39" i="10"/>
  <c r="BO39" i="10"/>
  <c r="BE39" i="10"/>
  <c r="AU39" i="10"/>
  <c r="AK39" i="10"/>
  <c r="AA39" i="10"/>
  <c r="Q39" i="10"/>
  <c r="G39" i="10"/>
  <c r="HI38" i="10"/>
  <c r="GY38" i="10"/>
  <c r="GO38" i="10"/>
  <c r="GE38" i="10"/>
  <c r="FU38" i="10"/>
  <c r="FK38" i="10"/>
  <c r="FA38" i="10"/>
  <c r="EQ38" i="10"/>
  <c r="EG38" i="10"/>
  <c r="DW38" i="10"/>
  <c r="DM38" i="10"/>
  <c r="DC38" i="10"/>
  <c r="CS38" i="10"/>
  <c r="CI38" i="10"/>
  <c r="BY38" i="10"/>
  <c r="BO38" i="10"/>
  <c r="BE38" i="10"/>
  <c r="AU38" i="10"/>
  <c r="AK38" i="10"/>
  <c r="AA38" i="10"/>
  <c r="Q38" i="10"/>
  <c r="G38" i="10"/>
  <c r="HI37" i="10"/>
  <c r="GY37" i="10"/>
  <c r="GO37" i="10"/>
  <c r="GE37" i="10"/>
  <c r="FU37" i="10"/>
  <c r="FK37" i="10"/>
  <c r="FA37" i="10"/>
  <c r="EQ37" i="10"/>
  <c r="EG37" i="10"/>
  <c r="DW37" i="10"/>
  <c r="DM37" i="10"/>
  <c r="DC37" i="10"/>
  <c r="CS37" i="10"/>
  <c r="CI37" i="10"/>
  <c r="BY37" i="10"/>
  <c r="BO37" i="10"/>
  <c r="BE37" i="10"/>
  <c r="AU37" i="10"/>
  <c r="AK37" i="10"/>
  <c r="AA37" i="10"/>
  <c r="Q37" i="10"/>
  <c r="G37" i="10"/>
  <c r="HI36" i="10"/>
  <c r="GY36" i="10"/>
  <c r="GO36" i="10"/>
  <c r="GE36" i="10"/>
  <c r="FU36" i="10"/>
  <c r="FK36" i="10"/>
  <c r="FA36" i="10"/>
  <c r="EQ36" i="10"/>
  <c r="EG36" i="10"/>
  <c r="DW36" i="10"/>
  <c r="DM36" i="10"/>
  <c r="DC36" i="10"/>
  <c r="CS36" i="10"/>
  <c r="CI36" i="10"/>
  <c r="BY36" i="10"/>
  <c r="BO36" i="10"/>
  <c r="BE36" i="10"/>
  <c r="AU36" i="10"/>
  <c r="AK36" i="10"/>
  <c r="AA36" i="10"/>
  <c r="Q36" i="10"/>
  <c r="G36" i="10"/>
  <c r="HI35" i="10"/>
  <c r="GY35" i="10"/>
  <c r="GO35" i="10"/>
  <c r="GE35" i="10"/>
  <c r="FU35" i="10"/>
  <c r="FK35" i="10"/>
  <c r="FA35" i="10"/>
  <c r="EQ35" i="10"/>
  <c r="EG35" i="10"/>
  <c r="DW35" i="10"/>
  <c r="DM35" i="10"/>
  <c r="DC35" i="10"/>
  <c r="CS35" i="10"/>
  <c r="CI35" i="10"/>
  <c r="BY35" i="10"/>
  <c r="BO35" i="10"/>
  <c r="BE35" i="10"/>
  <c r="AU35" i="10"/>
  <c r="AK35" i="10"/>
  <c r="AA35" i="10"/>
  <c r="Q35" i="10"/>
  <c r="G35" i="10"/>
  <c r="HI34" i="10"/>
  <c r="GY34" i="10"/>
  <c r="GO34" i="10"/>
  <c r="GE34" i="10"/>
  <c r="FU34" i="10"/>
  <c r="FK34" i="10"/>
  <c r="FA34" i="10"/>
  <c r="EQ34" i="10"/>
  <c r="EG34" i="10"/>
  <c r="DW34" i="10"/>
  <c r="DM34" i="10"/>
  <c r="DC34" i="10"/>
  <c r="CS34" i="10"/>
  <c r="CI34" i="10"/>
  <c r="BY34" i="10"/>
  <c r="BO34" i="10"/>
  <c r="BE34" i="10"/>
  <c r="AU34" i="10"/>
  <c r="AK34" i="10"/>
  <c r="AA34" i="10"/>
  <c r="Q34" i="10"/>
  <c r="G34" i="10"/>
  <c r="HI33" i="10"/>
  <c r="GY33" i="10"/>
  <c r="GO33" i="10"/>
  <c r="GE33" i="10"/>
  <c r="FU33" i="10"/>
  <c r="FK33" i="10"/>
  <c r="FA33" i="10"/>
  <c r="EQ33" i="10"/>
  <c r="EG33" i="10"/>
  <c r="DW33" i="10"/>
  <c r="DM33" i="10"/>
  <c r="DC33" i="10"/>
  <c r="CS33" i="10"/>
  <c r="CI33" i="10"/>
  <c r="BY33" i="10"/>
  <c r="BO33" i="10"/>
  <c r="BE33" i="10"/>
  <c r="AU33" i="10"/>
  <c r="AK33" i="10"/>
  <c r="AA33" i="10"/>
  <c r="Q33" i="10"/>
  <c r="G33" i="10"/>
  <c r="HI32" i="10"/>
  <c r="GY32" i="10"/>
  <c r="GO32" i="10"/>
  <c r="GE32" i="10"/>
  <c r="FU32" i="10"/>
  <c r="FK32" i="10"/>
  <c r="FA32" i="10"/>
  <c r="EQ32" i="10"/>
  <c r="EG32" i="10"/>
  <c r="DW32" i="10"/>
  <c r="DM32" i="10"/>
  <c r="DC32" i="10"/>
  <c r="CS32" i="10"/>
  <c r="CI32" i="10"/>
  <c r="BY32" i="10"/>
  <c r="BO32" i="10"/>
  <c r="BE32" i="10"/>
  <c r="AU32" i="10"/>
  <c r="AK32" i="10"/>
  <c r="AA32" i="10"/>
  <c r="Q32" i="10"/>
  <c r="G32" i="10"/>
  <c r="HI31" i="10"/>
  <c r="GY31" i="10"/>
  <c r="GO31" i="10"/>
  <c r="GE31" i="10"/>
  <c r="FU31" i="10"/>
  <c r="FK31" i="10"/>
  <c r="FA31" i="10"/>
  <c r="EQ31" i="10"/>
  <c r="EG31" i="10"/>
  <c r="DW31" i="10"/>
  <c r="DM31" i="10"/>
  <c r="DC31" i="10"/>
  <c r="CS31" i="10"/>
  <c r="CI31" i="10"/>
  <c r="BY31" i="10"/>
  <c r="BO31" i="10"/>
  <c r="BE31" i="10"/>
  <c r="AU31" i="10"/>
  <c r="AK31" i="10"/>
  <c r="AA31" i="10"/>
  <c r="Q31" i="10"/>
  <c r="G31" i="10"/>
  <c r="HI30" i="10"/>
  <c r="GY30" i="10"/>
  <c r="GO30" i="10"/>
  <c r="GE30" i="10"/>
  <c r="FU30" i="10"/>
  <c r="FK30" i="10"/>
  <c r="FA30" i="10"/>
  <c r="EQ30" i="10"/>
  <c r="EG30" i="10"/>
  <c r="DW30" i="10"/>
  <c r="DM30" i="10"/>
  <c r="DC30" i="10"/>
  <c r="CS30" i="10"/>
  <c r="CI30" i="10"/>
  <c r="BY30" i="10"/>
  <c r="BO30" i="10"/>
  <c r="BE30" i="10"/>
  <c r="AU30" i="10"/>
  <c r="AK30" i="10"/>
  <c r="AA30" i="10"/>
  <c r="Q30" i="10"/>
  <c r="G30" i="10"/>
  <c r="HI29" i="10"/>
  <c r="GY29" i="10"/>
  <c r="GO29" i="10"/>
  <c r="GE29" i="10"/>
  <c r="FU29" i="10"/>
  <c r="FK29" i="10"/>
  <c r="FA29" i="10"/>
  <c r="EQ29" i="10"/>
  <c r="EG29" i="10"/>
  <c r="DW29" i="10"/>
  <c r="DM29" i="10"/>
  <c r="DC29" i="10"/>
  <c r="CS29" i="10"/>
  <c r="CI29" i="10"/>
  <c r="BY29" i="10"/>
  <c r="BO29" i="10"/>
  <c r="BE29" i="10"/>
  <c r="AU29" i="10"/>
  <c r="AK29" i="10"/>
  <c r="AA29" i="10"/>
  <c r="Q29" i="10"/>
  <c r="G29" i="10"/>
  <c r="HI28" i="10"/>
  <c r="GY28" i="10"/>
  <c r="GO28" i="10"/>
  <c r="GE28" i="10"/>
  <c r="FU28" i="10"/>
  <c r="FK28" i="10"/>
  <c r="FA28" i="10"/>
  <c r="EQ28" i="10"/>
  <c r="EG28" i="10"/>
  <c r="DW28" i="10"/>
  <c r="DM28" i="10"/>
  <c r="DC28" i="10"/>
  <c r="CS28" i="10"/>
  <c r="CI28" i="10"/>
  <c r="BY28" i="10"/>
  <c r="BO28" i="10"/>
  <c r="BE28" i="10"/>
  <c r="AU28" i="10"/>
  <c r="AK28" i="10"/>
  <c r="AA28" i="10"/>
  <c r="Q28" i="10"/>
  <c r="G28" i="10"/>
  <c r="HI27" i="10"/>
  <c r="GY27" i="10"/>
  <c r="GO27" i="10"/>
  <c r="GE27" i="10"/>
  <c r="FU27" i="10"/>
  <c r="FK27" i="10"/>
  <c r="FA27" i="10"/>
  <c r="EQ27" i="10"/>
  <c r="EG27" i="10"/>
  <c r="DW27" i="10"/>
  <c r="DM27" i="10"/>
  <c r="DC27" i="10"/>
  <c r="CS27" i="10"/>
  <c r="CI27" i="10"/>
  <c r="BY27" i="10"/>
  <c r="BO27" i="10"/>
  <c r="BE27" i="10"/>
  <c r="AU27" i="10"/>
  <c r="AK27" i="10"/>
  <c r="AA27" i="10"/>
  <c r="Q27" i="10"/>
  <c r="G27" i="10"/>
  <c r="HI26" i="10"/>
  <c r="GY26" i="10"/>
  <c r="GO26" i="10"/>
  <c r="GE26" i="10"/>
  <c r="FU26" i="10"/>
  <c r="FK26" i="10"/>
  <c r="FA26" i="10"/>
  <c r="EQ26" i="10"/>
  <c r="EG26" i="10"/>
  <c r="DW26" i="10"/>
  <c r="DM26" i="10"/>
  <c r="DC26" i="10"/>
  <c r="CS26" i="10"/>
  <c r="CI26" i="10"/>
  <c r="BY26" i="10"/>
  <c r="BO26" i="10"/>
  <c r="BE26" i="10"/>
  <c r="AU26" i="10"/>
  <c r="AK26" i="10"/>
  <c r="AA26" i="10"/>
  <c r="Q26" i="10"/>
  <c r="G26" i="10"/>
  <c r="HI25" i="10"/>
  <c r="GY25" i="10"/>
  <c r="GO25" i="10"/>
  <c r="GE25" i="10"/>
  <c r="FU25" i="10"/>
  <c r="FK25" i="10"/>
  <c r="FA25" i="10"/>
  <c r="EQ25" i="10"/>
  <c r="EG25" i="10"/>
  <c r="DW25" i="10"/>
  <c r="DM25" i="10"/>
  <c r="DC25" i="10"/>
  <c r="CS25" i="10"/>
  <c r="CI25" i="10"/>
  <c r="BY25" i="10"/>
  <c r="BO25" i="10"/>
  <c r="BE25" i="10"/>
  <c r="AU25" i="10"/>
  <c r="AK25" i="10"/>
  <c r="AA25" i="10"/>
  <c r="Q25" i="10"/>
  <c r="G25" i="10"/>
  <c r="HI24" i="10"/>
  <c r="GY24" i="10"/>
  <c r="GO24" i="10"/>
  <c r="GE24" i="10"/>
  <c r="FU24" i="10"/>
  <c r="FK24" i="10"/>
  <c r="FA24" i="10"/>
  <c r="EQ24" i="10"/>
  <c r="EG24" i="10"/>
  <c r="DW24" i="10"/>
  <c r="DM24" i="10"/>
  <c r="DC24" i="10"/>
  <c r="CS24" i="10"/>
  <c r="CI24" i="10"/>
  <c r="BY24" i="10"/>
  <c r="BO24" i="10"/>
  <c r="BE24" i="10"/>
  <c r="AU24" i="10"/>
  <c r="AK24" i="10"/>
  <c r="AA24" i="10"/>
  <c r="Q24" i="10"/>
  <c r="G24" i="10"/>
  <c r="HI23" i="10"/>
  <c r="GY23" i="10"/>
  <c r="GO23" i="10"/>
  <c r="GE23" i="10"/>
  <c r="FU23" i="10"/>
  <c r="FK23" i="10"/>
  <c r="FA23" i="10"/>
  <c r="EQ23" i="10"/>
  <c r="EG23" i="10"/>
  <c r="DW23" i="10"/>
  <c r="DM23" i="10"/>
  <c r="DC23" i="10"/>
  <c r="CS23" i="10"/>
  <c r="CI23" i="10"/>
  <c r="BY23" i="10"/>
  <c r="BO23" i="10"/>
  <c r="BE23" i="10"/>
  <c r="AU23" i="10"/>
  <c r="AK23" i="10"/>
  <c r="AA23" i="10"/>
  <c r="Q23" i="10"/>
  <c r="G23" i="10"/>
  <c r="HI22" i="10"/>
  <c r="GY22" i="10"/>
  <c r="GO22" i="10"/>
  <c r="GE22" i="10"/>
  <c r="FU22" i="10"/>
  <c r="FK22" i="10"/>
  <c r="FA22" i="10"/>
  <c r="EQ22" i="10"/>
  <c r="EG22" i="10"/>
  <c r="DW22" i="10"/>
  <c r="DM22" i="10"/>
  <c r="DC22" i="10"/>
  <c r="CS22" i="10"/>
  <c r="CI22" i="10"/>
  <c r="BY22" i="10"/>
  <c r="BO22" i="10"/>
  <c r="BE22" i="10"/>
  <c r="AU22" i="10"/>
  <c r="AK22" i="10"/>
  <c r="AA22" i="10"/>
  <c r="Q22" i="10"/>
  <c r="G22" i="10"/>
  <c r="HI21" i="10"/>
  <c r="GY21" i="10"/>
  <c r="GO21" i="10"/>
  <c r="GE21" i="10"/>
  <c r="FU21" i="10"/>
  <c r="FK21" i="10"/>
  <c r="FA21" i="10"/>
  <c r="EQ21" i="10"/>
  <c r="EG21" i="10"/>
  <c r="DW21" i="10"/>
  <c r="DM21" i="10"/>
  <c r="DC21" i="10"/>
  <c r="CS21" i="10"/>
  <c r="CI21" i="10"/>
  <c r="BY21" i="10"/>
  <c r="BO21" i="10"/>
  <c r="BE21" i="10"/>
  <c r="AU21" i="10"/>
  <c r="AK21" i="10"/>
  <c r="AA21" i="10"/>
  <c r="Q21" i="10"/>
  <c r="G21" i="10"/>
  <c r="HI20" i="10"/>
  <c r="GY20" i="10"/>
  <c r="GO20" i="10"/>
  <c r="GE20" i="10"/>
  <c r="FU20" i="10"/>
  <c r="FK20" i="10"/>
  <c r="FA20" i="10"/>
  <c r="EQ20" i="10"/>
  <c r="EG20" i="10"/>
  <c r="DW20" i="10"/>
  <c r="DM20" i="10"/>
  <c r="DC20" i="10"/>
  <c r="CS20" i="10"/>
  <c r="CI20" i="10"/>
  <c r="BY20" i="10"/>
  <c r="BO20" i="10"/>
  <c r="BE20" i="10"/>
  <c r="AU20" i="10"/>
  <c r="AK20" i="10"/>
  <c r="AA20" i="10"/>
  <c r="Q20" i="10"/>
  <c r="G20" i="10"/>
  <c r="HI19" i="10"/>
  <c r="GY19" i="10"/>
  <c r="GO19" i="10"/>
  <c r="GE19" i="10"/>
  <c r="FU19" i="10"/>
  <c r="FK19" i="10"/>
  <c r="FA19" i="10"/>
  <c r="EQ19" i="10"/>
  <c r="EG19" i="10"/>
  <c r="DW19" i="10"/>
  <c r="DM19" i="10"/>
  <c r="DC19" i="10"/>
  <c r="CS19" i="10"/>
  <c r="CI19" i="10"/>
  <c r="BY19" i="10"/>
  <c r="BO19" i="10"/>
  <c r="BE19" i="10"/>
  <c r="AU19" i="10"/>
  <c r="AK19" i="10"/>
  <c r="AA19" i="10"/>
  <c r="Q19" i="10"/>
  <c r="G19" i="10"/>
  <c r="HL257" i="10"/>
  <c r="HK257" i="10"/>
  <c r="HB257" i="10"/>
  <c r="HA257" i="10"/>
  <c r="GR257" i="10"/>
  <c r="GQ257" i="10"/>
  <c r="GH257" i="10"/>
  <c r="GG257" i="10"/>
  <c r="FX257" i="10"/>
  <c r="FW257" i="10"/>
  <c r="FN257" i="10"/>
  <c r="FM257" i="10"/>
  <c r="FD257" i="10"/>
  <c r="FC257" i="10"/>
  <c r="ET257" i="10"/>
  <c r="ES257" i="10"/>
  <c r="EJ257" i="10"/>
  <c r="EI257" i="10"/>
  <c r="DZ257" i="10"/>
  <c r="DY257" i="10"/>
  <c r="DP257" i="10"/>
  <c r="DO257" i="10"/>
  <c r="DF257" i="10"/>
  <c r="DE257" i="10"/>
  <c r="CV257" i="10"/>
  <c r="CU257" i="10"/>
  <c r="CL257" i="10"/>
  <c r="CK257" i="10"/>
  <c r="CB257" i="10"/>
  <c r="CA257" i="10"/>
  <c r="BR257" i="10"/>
  <c r="BQ257" i="10"/>
  <c r="BH257" i="10"/>
  <c r="BG257" i="10"/>
  <c r="AX257" i="10"/>
  <c r="AW257" i="10"/>
  <c r="AN257" i="10"/>
  <c r="AM257" i="10"/>
  <c r="AD257" i="10"/>
  <c r="AC257" i="10"/>
  <c r="T257" i="10"/>
  <c r="S257" i="10"/>
  <c r="J257" i="10"/>
  <c r="I257" i="10"/>
  <c r="HL255" i="10"/>
  <c r="HK255" i="10"/>
  <c r="HB255" i="10"/>
  <c r="HA255" i="10"/>
  <c r="GR255" i="10"/>
  <c r="GQ255" i="10"/>
  <c r="GH255" i="10"/>
  <c r="GG255" i="10"/>
  <c r="FX255" i="10"/>
  <c r="FW255" i="10"/>
  <c r="FN255" i="10"/>
  <c r="FM255" i="10"/>
  <c r="FD255" i="10"/>
  <c r="FC255" i="10"/>
  <c r="ET255" i="10"/>
  <c r="ES255" i="10"/>
  <c r="EJ255" i="10"/>
  <c r="EI255" i="10"/>
  <c r="DZ255" i="10"/>
  <c r="DY255" i="10"/>
  <c r="DP255" i="10"/>
  <c r="DO255" i="10"/>
  <c r="DF255" i="10"/>
  <c r="DE255" i="10"/>
  <c r="CV255" i="10"/>
  <c r="CU255" i="10"/>
  <c r="CL255" i="10"/>
  <c r="CK255" i="10"/>
  <c r="CB255" i="10"/>
  <c r="CA255" i="10"/>
  <c r="BR255" i="10"/>
  <c r="BQ255" i="10"/>
  <c r="BH255" i="10"/>
  <c r="BG255" i="10"/>
  <c r="AX255" i="10"/>
  <c r="AW255" i="10"/>
  <c r="AN255" i="10"/>
  <c r="AM255" i="10"/>
  <c r="AD255" i="10"/>
  <c r="AC255" i="10"/>
  <c r="T255" i="10"/>
  <c r="S255" i="10"/>
  <c r="J255" i="10"/>
  <c r="I255" i="10"/>
  <c r="HL253" i="10"/>
  <c r="HK253" i="10"/>
  <c r="HB253" i="10"/>
  <c r="HA253" i="10"/>
  <c r="GR253" i="10"/>
  <c r="GQ253" i="10"/>
  <c r="GH253" i="10"/>
  <c r="GG253" i="10"/>
  <c r="FX253" i="10"/>
  <c r="FW253" i="10"/>
  <c r="FN253" i="10"/>
  <c r="FM253" i="10"/>
  <c r="FD253" i="10"/>
  <c r="FC253" i="10"/>
  <c r="ET253" i="10"/>
  <c r="ES253" i="10"/>
  <c r="EJ253" i="10"/>
  <c r="EI253" i="10"/>
  <c r="DZ253" i="10"/>
  <c r="DY253" i="10"/>
  <c r="DP253" i="10"/>
  <c r="DO253" i="10"/>
  <c r="DF253" i="10"/>
  <c r="DE253" i="10"/>
  <c r="CV253" i="10"/>
  <c r="CU253" i="10"/>
  <c r="CL253" i="10"/>
  <c r="CK253" i="10"/>
  <c r="CB253" i="10"/>
  <c r="CA253" i="10"/>
  <c r="BR253" i="10"/>
  <c r="BQ253" i="10"/>
  <c r="BH253" i="10"/>
  <c r="BG253" i="10"/>
  <c r="AX253" i="10"/>
  <c r="AW253" i="10"/>
  <c r="AN253" i="10"/>
  <c r="AM253" i="10"/>
  <c r="AD253" i="10"/>
  <c r="AC253" i="10"/>
  <c r="T253" i="10"/>
  <c r="S253" i="10"/>
  <c r="J253" i="10"/>
  <c r="I253" i="10"/>
  <c r="HL251" i="10"/>
  <c r="HK251" i="10"/>
  <c r="HB251" i="10"/>
  <c r="HA251" i="10"/>
  <c r="GR251" i="10"/>
  <c r="GQ251" i="10"/>
  <c r="GH251" i="10"/>
  <c r="GG251" i="10"/>
  <c r="FX251" i="10"/>
  <c r="FW251" i="10"/>
  <c r="FN251" i="10"/>
  <c r="FM251" i="10"/>
  <c r="FD251" i="10"/>
  <c r="FC251" i="10"/>
  <c r="ET251" i="10"/>
  <c r="ES251" i="10"/>
  <c r="EJ251" i="10"/>
  <c r="EI251" i="10"/>
  <c r="DZ251" i="10"/>
  <c r="DY251" i="10"/>
  <c r="DP251" i="10"/>
  <c r="DO251" i="10"/>
  <c r="DF251" i="10"/>
  <c r="DE251" i="10"/>
  <c r="CV251" i="10"/>
  <c r="CU251" i="10"/>
  <c r="CL251" i="10"/>
  <c r="CK251" i="10"/>
  <c r="CB251" i="10"/>
  <c r="CA251" i="10"/>
  <c r="BR251" i="10"/>
  <c r="BQ251" i="10"/>
  <c r="BH251" i="10"/>
  <c r="BG251" i="10"/>
  <c r="AX251" i="10"/>
  <c r="AW251" i="10"/>
  <c r="AN251" i="10"/>
  <c r="AM251" i="10"/>
  <c r="AD251" i="10"/>
  <c r="AC251" i="10"/>
  <c r="T251" i="10"/>
  <c r="S251" i="10"/>
  <c r="J251" i="10"/>
  <c r="I251" i="10"/>
  <c r="HL249" i="10"/>
  <c r="HK249" i="10"/>
  <c r="HB249" i="10"/>
  <c r="HA249" i="10"/>
  <c r="GR249" i="10"/>
  <c r="GQ249" i="10"/>
  <c r="GH249" i="10"/>
  <c r="GG249" i="10"/>
  <c r="FX249" i="10"/>
  <c r="FW249" i="10"/>
  <c r="FN249" i="10"/>
  <c r="FM249" i="10"/>
  <c r="FD249" i="10"/>
  <c r="FC249" i="10"/>
  <c r="ET249" i="10"/>
  <c r="ES249" i="10"/>
  <c r="EJ249" i="10"/>
  <c r="EI249" i="10"/>
  <c r="DZ249" i="10"/>
  <c r="DY249" i="10"/>
  <c r="DP249" i="10"/>
  <c r="DO249" i="10"/>
  <c r="DF249" i="10"/>
  <c r="DE249" i="10"/>
  <c r="CV249" i="10"/>
  <c r="CU249" i="10"/>
  <c r="CL249" i="10"/>
  <c r="CK249" i="10"/>
  <c r="CB249" i="10"/>
  <c r="CA249" i="10"/>
  <c r="BR249" i="10"/>
  <c r="BQ249" i="10"/>
  <c r="BH249" i="10"/>
  <c r="BG249" i="10"/>
  <c r="AX249" i="10"/>
  <c r="AW249" i="10"/>
  <c r="AN249" i="10"/>
  <c r="AM249" i="10"/>
  <c r="AD249" i="10"/>
  <c r="AC249" i="10"/>
  <c r="T249" i="10"/>
  <c r="S249" i="10"/>
  <c r="J249" i="10"/>
  <c r="I249" i="10"/>
  <c r="HL247" i="10"/>
  <c r="HK247" i="10"/>
  <c r="HB247" i="10"/>
  <c r="HA247" i="10"/>
  <c r="GR247" i="10"/>
  <c r="GQ247" i="10"/>
  <c r="GH247" i="10"/>
  <c r="GG247" i="10"/>
  <c r="FX247" i="10"/>
  <c r="FW247" i="10"/>
  <c r="FN247" i="10"/>
  <c r="FM247" i="10"/>
  <c r="FD247" i="10"/>
  <c r="FC247" i="10"/>
  <c r="ET247" i="10"/>
  <c r="ES247" i="10"/>
  <c r="EJ247" i="10"/>
  <c r="EI247" i="10"/>
  <c r="DZ247" i="10"/>
  <c r="DY247" i="10"/>
  <c r="DP247" i="10"/>
  <c r="DO247" i="10"/>
  <c r="DF247" i="10"/>
  <c r="DE247" i="10"/>
  <c r="CV247" i="10"/>
  <c r="CU247" i="10"/>
  <c r="CL247" i="10"/>
  <c r="CK247" i="10"/>
  <c r="CB247" i="10"/>
  <c r="CA247" i="10"/>
  <c r="BR247" i="10"/>
  <c r="BQ247" i="10"/>
  <c r="BH247" i="10"/>
  <c r="BG247" i="10"/>
  <c r="AX247" i="10"/>
  <c r="AW247" i="10"/>
  <c r="AN247" i="10"/>
  <c r="AM247" i="10"/>
  <c r="AD247" i="10"/>
  <c r="AC247" i="10"/>
  <c r="T247" i="10"/>
  <c r="S247" i="10"/>
  <c r="J247" i="10"/>
  <c r="I247" i="10"/>
  <c r="HL245" i="10"/>
  <c r="HK245" i="10"/>
  <c r="HB245" i="10"/>
  <c r="HA245" i="10"/>
  <c r="GR245" i="10"/>
  <c r="GQ245" i="10"/>
  <c r="GH245" i="10"/>
  <c r="GG245" i="10"/>
  <c r="FX245" i="10"/>
  <c r="FW245" i="10"/>
  <c r="FN245" i="10"/>
  <c r="FM245" i="10"/>
  <c r="FD245" i="10"/>
  <c r="FC245" i="10"/>
  <c r="ET245" i="10"/>
  <c r="ES245" i="10"/>
  <c r="EJ245" i="10"/>
  <c r="EI245" i="10"/>
  <c r="DZ245" i="10"/>
  <c r="DY245" i="10"/>
  <c r="DP245" i="10"/>
  <c r="DO245" i="10"/>
  <c r="DF245" i="10"/>
  <c r="DE245" i="10"/>
  <c r="CV245" i="10"/>
  <c r="CU245" i="10"/>
  <c r="CL245" i="10"/>
  <c r="CK245" i="10"/>
  <c r="CB245" i="10"/>
  <c r="CA245" i="10"/>
  <c r="BR245" i="10"/>
  <c r="BQ245" i="10"/>
  <c r="BH245" i="10"/>
  <c r="BG245" i="10"/>
  <c r="AX245" i="10"/>
  <c r="AW245" i="10"/>
  <c r="AN245" i="10"/>
  <c r="AM245" i="10"/>
  <c r="AD245" i="10"/>
  <c r="AC245" i="10"/>
  <c r="T245" i="10"/>
  <c r="S245" i="10"/>
  <c r="J245" i="10"/>
  <c r="I245" i="10"/>
  <c r="HL243" i="10"/>
  <c r="HK243" i="10"/>
  <c r="HB243" i="10"/>
  <c r="HA243" i="10"/>
  <c r="GR243" i="10"/>
  <c r="GQ243" i="10"/>
  <c r="GH243" i="10"/>
  <c r="GG243" i="10"/>
  <c r="FX243" i="10"/>
  <c r="FW243" i="10"/>
  <c r="FN243" i="10"/>
  <c r="FM243" i="10"/>
  <c r="FD243" i="10"/>
  <c r="FC243" i="10"/>
  <c r="ET243" i="10"/>
  <c r="ES243" i="10"/>
  <c r="EJ243" i="10"/>
  <c r="EI243" i="10"/>
  <c r="DZ243" i="10"/>
  <c r="DY243" i="10"/>
  <c r="DP243" i="10"/>
  <c r="DO243" i="10"/>
  <c r="DF243" i="10"/>
  <c r="DE243" i="10"/>
  <c r="CV243" i="10"/>
  <c r="CU243" i="10"/>
  <c r="CL243" i="10"/>
  <c r="CK243" i="10"/>
  <c r="CB243" i="10"/>
  <c r="CA243" i="10"/>
  <c r="BR243" i="10"/>
  <c r="BQ243" i="10"/>
  <c r="BH243" i="10"/>
  <c r="BG243" i="10"/>
  <c r="AX243" i="10"/>
  <c r="AW243" i="10"/>
  <c r="AN243" i="10"/>
  <c r="AM243" i="10"/>
  <c r="AD243" i="10"/>
  <c r="AC243" i="10"/>
  <c r="T243" i="10"/>
  <c r="S243" i="10"/>
  <c r="J243" i="10"/>
  <c r="I243" i="10"/>
  <c r="HL241" i="10"/>
  <c r="HK241" i="10"/>
  <c r="HB241" i="10"/>
  <c r="HA241" i="10"/>
  <c r="GR241" i="10"/>
  <c r="GQ241" i="10"/>
  <c r="GH241" i="10"/>
  <c r="GG241" i="10"/>
  <c r="FX241" i="10"/>
  <c r="FW241" i="10"/>
  <c r="FN241" i="10"/>
  <c r="FM241" i="10"/>
  <c r="FD241" i="10"/>
  <c r="FC241" i="10"/>
  <c r="ET241" i="10"/>
  <c r="ES241" i="10"/>
  <c r="EJ241" i="10"/>
  <c r="EI241" i="10"/>
  <c r="DZ241" i="10"/>
  <c r="DY241" i="10"/>
  <c r="DP241" i="10"/>
  <c r="DO241" i="10"/>
  <c r="DF241" i="10"/>
  <c r="DE241" i="10"/>
  <c r="CV241" i="10"/>
  <c r="CU241" i="10"/>
  <c r="CL241" i="10"/>
  <c r="CK241" i="10"/>
  <c r="CB241" i="10"/>
  <c r="CA241" i="10"/>
  <c r="BR241" i="10"/>
  <c r="BQ241" i="10"/>
  <c r="BH241" i="10"/>
  <c r="BG241" i="10"/>
  <c r="AX241" i="10"/>
  <c r="AW241" i="10"/>
  <c r="AN241" i="10"/>
  <c r="AM241" i="10"/>
  <c r="AD241" i="10"/>
  <c r="AC241" i="10"/>
  <c r="T241" i="10"/>
  <c r="S241" i="10"/>
  <c r="J241" i="10"/>
  <c r="I241" i="10"/>
  <c r="HL239" i="10"/>
  <c r="HK239" i="10"/>
  <c r="HB239" i="10"/>
  <c r="HA239" i="10"/>
  <c r="GR239" i="10"/>
  <c r="GQ239" i="10"/>
  <c r="GH239" i="10"/>
  <c r="GG239" i="10"/>
  <c r="FX239" i="10"/>
  <c r="FW239" i="10"/>
  <c r="FN239" i="10"/>
  <c r="FM239" i="10"/>
  <c r="FD239" i="10"/>
  <c r="FC239" i="10"/>
  <c r="ET239" i="10"/>
  <c r="ES239" i="10"/>
  <c r="EJ239" i="10"/>
  <c r="EI239" i="10"/>
  <c r="DZ239" i="10"/>
  <c r="DY239" i="10"/>
  <c r="DP239" i="10"/>
  <c r="DO239" i="10"/>
  <c r="DF239" i="10"/>
  <c r="DE239" i="10"/>
  <c r="CV239" i="10"/>
  <c r="CU239" i="10"/>
  <c r="CL239" i="10"/>
  <c r="CK239" i="10"/>
  <c r="CB239" i="10"/>
  <c r="CA239" i="10"/>
  <c r="BR239" i="10"/>
  <c r="BQ239" i="10"/>
  <c r="BH239" i="10"/>
  <c r="BG239" i="10"/>
  <c r="AX239" i="10"/>
  <c r="AW239" i="10"/>
  <c r="AN239" i="10"/>
  <c r="AM239" i="10"/>
  <c r="AD239" i="10"/>
  <c r="AC239" i="10"/>
  <c r="T239" i="10"/>
  <c r="S239" i="10"/>
  <c r="J239" i="10"/>
  <c r="I239" i="10"/>
  <c r="HL237" i="10"/>
  <c r="HK237" i="10"/>
  <c r="HB237" i="10"/>
  <c r="HA237" i="10"/>
  <c r="GR237" i="10"/>
  <c r="GQ237" i="10"/>
  <c r="GH237" i="10"/>
  <c r="GG237" i="10"/>
  <c r="FX237" i="10"/>
  <c r="FW237" i="10"/>
  <c r="FN237" i="10"/>
  <c r="FM237" i="10"/>
  <c r="FD237" i="10"/>
  <c r="FC237" i="10"/>
  <c r="ET237" i="10"/>
  <c r="ES237" i="10"/>
  <c r="EJ237" i="10"/>
  <c r="EI237" i="10"/>
  <c r="DZ237" i="10"/>
  <c r="DY237" i="10"/>
  <c r="DP237" i="10"/>
  <c r="DO237" i="10"/>
  <c r="DF237" i="10"/>
  <c r="DE237" i="10"/>
  <c r="CV237" i="10"/>
  <c r="CU237" i="10"/>
  <c r="CL237" i="10"/>
  <c r="CK237" i="10"/>
  <c r="CB237" i="10"/>
  <c r="CA237" i="10"/>
  <c r="BR237" i="10"/>
  <c r="BQ237" i="10"/>
  <c r="BH237" i="10"/>
  <c r="BG237" i="10"/>
  <c r="AX237" i="10"/>
  <c r="AW237" i="10"/>
  <c r="AN237" i="10"/>
  <c r="AM237" i="10"/>
  <c r="AD237" i="10"/>
  <c r="AC237" i="10"/>
  <c r="T237" i="10"/>
  <c r="S237" i="10"/>
  <c r="J237" i="10"/>
  <c r="I237" i="10"/>
  <c r="HL235" i="10"/>
  <c r="HK235" i="10"/>
  <c r="HB235" i="10"/>
  <c r="HA235" i="10"/>
  <c r="GR235" i="10"/>
  <c r="GQ235" i="10"/>
  <c r="GH235" i="10"/>
  <c r="GG235" i="10"/>
  <c r="FX235" i="10"/>
  <c r="FW235" i="10"/>
  <c r="FN235" i="10"/>
  <c r="FM235" i="10"/>
  <c r="FD235" i="10"/>
  <c r="FC235" i="10"/>
  <c r="ET235" i="10"/>
  <c r="ES235" i="10"/>
  <c r="EJ235" i="10"/>
  <c r="EI235" i="10"/>
  <c r="DZ235" i="10"/>
  <c r="DY235" i="10"/>
  <c r="DP235" i="10"/>
  <c r="DO235" i="10"/>
  <c r="DF235" i="10"/>
  <c r="DE235" i="10"/>
  <c r="CV235" i="10"/>
  <c r="CU235" i="10"/>
  <c r="CL235" i="10"/>
  <c r="CK235" i="10"/>
  <c r="CB235" i="10"/>
  <c r="CA235" i="10"/>
  <c r="BR235" i="10"/>
  <c r="BQ235" i="10"/>
  <c r="BH235" i="10"/>
  <c r="BG235" i="10"/>
  <c r="AX235" i="10"/>
  <c r="AW235" i="10"/>
  <c r="AN235" i="10"/>
  <c r="AM235" i="10"/>
  <c r="AD235" i="10"/>
  <c r="AC235" i="10"/>
  <c r="T235" i="10"/>
  <c r="S235" i="10"/>
  <c r="J235" i="10"/>
  <c r="I235" i="10"/>
  <c r="HL233" i="10"/>
  <c r="HK233" i="10"/>
  <c r="HB233" i="10"/>
  <c r="HA233" i="10"/>
  <c r="GR233" i="10"/>
  <c r="GQ233" i="10"/>
  <c r="GH233" i="10"/>
  <c r="GG233" i="10"/>
  <c r="FX233" i="10"/>
  <c r="FW233" i="10"/>
  <c r="FN233" i="10"/>
  <c r="FM233" i="10"/>
  <c r="FD233" i="10"/>
  <c r="FC233" i="10"/>
  <c r="ET233" i="10"/>
  <c r="ES233" i="10"/>
  <c r="EJ233" i="10"/>
  <c r="EI233" i="10"/>
  <c r="DZ233" i="10"/>
  <c r="DY233" i="10"/>
  <c r="DP233" i="10"/>
  <c r="DO233" i="10"/>
  <c r="DF233" i="10"/>
  <c r="DE233" i="10"/>
  <c r="CV233" i="10"/>
  <c r="CU233" i="10"/>
  <c r="CL233" i="10"/>
  <c r="CK233" i="10"/>
  <c r="CB233" i="10"/>
  <c r="CA233" i="10"/>
  <c r="BR233" i="10"/>
  <c r="BQ233" i="10"/>
  <c r="BH233" i="10"/>
  <c r="BG233" i="10"/>
  <c r="AX233" i="10"/>
  <c r="AW233" i="10"/>
  <c r="AN233" i="10"/>
  <c r="AM233" i="10"/>
  <c r="AD233" i="10"/>
  <c r="AC233" i="10"/>
  <c r="T233" i="10"/>
  <c r="S233" i="10"/>
  <c r="J233" i="10"/>
  <c r="I233" i="10"/>
  <c r="HL231" i="10"/>
  <c r="HK231" i="10"/>
  <c r="HB231" i="10"/>
  <c r="HA231" i="10"/>
  <c r="GR231" i="10"/>
  <c r="GQ231" i="10"/>
  <c r="GH231" i="10"/>
  <c r="GG231" i="10"/>
  <c r="FX231" i="10"/>
  <c r="FW231" i="10"/>
  <c r="FN231" i="10"/>
  <c r="FM231" i="10"/>
  <c r="FD231" i="10"/>
  <c r="FC231" i="10"/>
  <c r="ET231" i="10"/>
  <c r="ES231" i="10"/>
  <c r="EJ231" i="10"/>
  <c r="EI231" i="10"/>
  <c r="DZ231" i="10"/>
  <c r="DY231" i="10"/>
  <c r="DP231" i="10"/>
  <c r="DO231" i="10"/>
  <c r="DF231" i="10"/>
  <c r="DE231" i="10"/>
  <c r="CV231" i="10"/>
  <c r="CU231" i="10"/>
  <c r="CL231" i="10"/>
  <c r="CK231" i="10"/>
  <c r="CB231" i="10"/>
  <c r="CA231" i="10"/>
  <c r="BR231" i="10"/>
  <c r="BQ231" i="10"/>
  <c r="BH231" i="10"/>
  <c r="BG231" i="10"/>
  <c r="AX231" i="10"/>
  <c r="AW231" i="10"/>
  <c r="AN231" i="10"/>
  <c r="AM231" i="10"/>
  <c r="AD231" i="10"/>
  <c r="AC231" i="10"/>
  <c r="T231" i="10"/>
  <c r="S231" i="10"/>
  <c r="J231" i="10"/>
  <c r="I231" i="10"/>
  <c r="HL229" i="10"/>
  <c r="HK229" i="10"/>
  <c r="HB229" i="10"/>
  <c r="HA229" i="10"/>
  <c r="GR229" i="10"/>
  <c r="GQ229" i="10"/>
  <c r="GH229" i="10"/>
  <c r="GG229" i="10"/>
  <c r="FX229" i="10"/>
  <c r="FW229" i="10"/>
  <c r="FN229" i="10"/>
  <c r="FM229" i="10"/>
  <c r="FD229" i="10"/>
  <c r="FC229" i="10"/>
  <c r="ET229" i="10"/>
  <c r="ES229" i="10"/>
  <c r="EJ229" i="10"/>
  <c r="EI229" i="10"/>
  <c r="DZ229" i="10"/>
  <c r="DY229" i="10"/>
  <c r="DP229" i="10"/>
  <c r="DO229" i="10"/>
  <c r="DF229" i="10"/>
  <c r="DE229" i="10"/>
  <c r="CV229" i="10"/>
  <c r="CU229" i="10"/>
  <c r="CL229" i="10"/>
  <c r="CK229" i="10"/>
  <c r="CB229" i="10"/>
  <c r="CA229" i="10"/>
  <c r="BR229" i="10"/>
  <c r="BQ229" i="10"/>
  <c r="BH229" i="10"/>
  <c r="BG229" i="10"/>
  <c r="AX229" i="10"/>
  <c r="AW229" i="10"/>
  <c r="AN229" i="10"/>
  <c r="AM229" i="10"/>
  <c r="AD229" i="10"/>
  <c r="AC229" i="10"/>
  <c r="T229" i="10"/>
  <c r="S229" i="10"/>
  <c r="J229" i="10"/>
  <c r="I229" i="10"/>
  <c r="HL227" i="10"/>
  <c r="HK227" i="10"/>
  <c r="HB227" i="10"/>
  <c r="HA227" i="10"/>
  <c r="GR227" i="10"/>
  <c r="GQ227" i="10"/>
  <c r="GH227" i="10"/>
  <c r="GG227" i="10"/>
  <c r="FX227" i="10"/>
  <c r="FW227" i="10"/>
  <c r="FN227" i="10"/>
  <c r="FM227" i="10"/>
  <c r="FD227" i="10"/>
  <c r="FC227" i="10"/>
  <c r="ET227" i="10"/>
  <c r="ES227" i="10"/>
  <c r="EJ227" i="10"/>
  <c r="EI227" i="10"/>
  <c r="DZ227" i="10"/>
  <c r="DY227" i="10"/>
  <c r="DP227" i="10"/>
  <c r="DO227" i="10"/>
  <c r="DF227" i="10"/>
  <c r="DE227" i="10"/>
  <c r="CV227" i="10"/>
  <c r="CU227" i="10"/>
  <c r="CL227" i="10"/>
  <c r="CK227" i="10"/>
  <c r="CB227" i="10"/>
  <c r="CA227" i="10"/>
  <c r="BR227" i="10"/>
  <c r="BQ227" i="10"/>
  <c r="BH227" i="10"/>
  <c r="BG227" i="10"/>
  <c r="AX227" i="10"/>
  <c r="AW227" i="10"/>
  <c r="AN227" i="10"/>
  <c r="AM227" i="10"/>
  <c r="AD227" i="10"/>
  <c r="AC227" i="10"/>
  <c r="T227" i="10"/>
  <c r="S227" i="10"/>
  <c r="J227" i="10"/>
  <c r="I227" i="10"/>
  <c r="HL225" i="10"/>
  <c r="HK225" i="10"/>
  <c r="HB225" i="10"/>
  <c r="HA225" i="10"/>
  <c r="GR225" i="10"/>
  <c r="GQ225" i="10"/>
  <c r="GH225" i="10"/>
  <c r="GG225" i="10"/>
  <c r="FX225" i="10"/>
  <c r="FW225" i="10"/>
  <c r="FN225" i="10"/>
  <c r="FM225" i="10"/>
  <c r="FD225" i="10"/>
  <c r="FC225" i="10"/>
  <c r="ET225" i="10"/>
  <c r="ES225" i="10"/>
  <c r="EJ225" i="10"/>
  <c r="EI225" i="10"/>
  <c r="DZ225" i="10"/>
  <c r="DY225" i="10"/>
  <c r="DP225" i="10"/>
  <c r="DO225" i="10"/>
  <c r="DF225" i="10"/>
  <c r="DE225" i="10"/>
  <c r="CV225" i="10"/>
  <c r="CU225" i="10"/>
  <c r="CL225" i="10"/>
  <c r="CK225" i="10"/>
  <c r="CB225" i="10"/>
  <c r="CA225" i="10"/>
  <c r="BR225" i="10"/>
  <c r="BQ225" i="10"/>
  <c r="BH225" i="10"/>
  <c r="BG225" i="10"/>
  <c r="AX225" i="10"/>
  <c r="AW225" i="10"/>
  <c r="AN225" i="10"/>
  <c r="AM225" i="10"/>
  <c r="AD225" i="10"/>
  <c r="AC225" i="10"/>
  <c r="T225" i="10"/>
  <c r="S225" i="10"/>
  <c r="J225" i="10"/>
  <c r="I225" i="10"/>
  <c r="HL223" i="10"/>
  <c r="HK223" i="10"/>
  <c r="HB223" i="10"/>
  <c r="HA223" i="10"/>
  <c r="GR223" i="10"/>
  <c r="GQ223" i="10"/>
  <c r="GH223" i="10"/>
  <c r="GG223" i="10"/>
  <c r="FX223" i="10"/>
  <c r="FW223" i="10"/>
  <c r="FN223" i="10"/>
  <c r="FM223" i="10"/>
  <c r="FD223" i="10"/>
  <c r="FC223" i="10"/>
  <c r="ET223" i="10"/>
  <c r="ES223" i="10"/>
  <c r="EJ223" i="10"/>
  <c r="EI223" i="10"/>
  <c r="DZ223" i="10"/>
  <c r="DY223" i="10"/>
  <c r="DP223" i="10"/>
  <c r="DO223" i="10"/>
  <c r="DF223" i="10"/>
  <c r="DE223" i="10"/>
  <c r="CV223" i="10"/>
  <c r="CU223" i="10"/>
  <c r="CL223" i="10"/>
  <c r="CK223" i="10"/>
  <c r="CB223" i="10"/>
  <c r="CA223" i="10"/>
  <c r="BR223" i="10"/>
  <c r="BQ223" i="10"/>
  <c r="BH223" i="10"/>
  <c r="BG223" i="10"/>
  <c r="AX223" i="10"/>
  <c r="AW223" i="10"/>
  <c r="AN223" i="10"/>
  <c r="AM223" i="10"/>
  <c r="AD223" i="10"/>
  <c r="AC223" i="10"/>
  <c r="T223" i="10"/>
  <c r="S223" i="10"/>
  <c r="J223" i="10"/>
  <c r="I223" i="10"/>
  <c r="HL221" i="10"/>
  <c r="HK221" i="10"/>
  <c r="HB221" i="10"/>
  <c r="HA221" i="10"/>
  <c r="GR221" i="10"/>
  <c r="GQ221" i="10"/>
  <c r="GH221" i="10"/>
  <c r="GG221" i="10"/>
  <c r="FX221" i="10"/>
  <c r="FW221" i="10"/>
  <c r="FN221" i="10"/>
  <c r="FM221" i="10"/>
  <c r="FD221" i="10"/>
  <c r="FC221" i="10"/>
  <c r="ET221" i="10"/>
  <c r="ES221" i="10"/>
  <c r="EJ221" i="10"/>
  <c r="EI221" i="10"/>
  <c r="DZ221" i="10"/>
  <c r="DY221" i="10"/>
  <c r="DP221" i="10"/>
  <c r="DO221" i="10"/>
  <c r="DF221" i="10"/>
  <c r="DE221" i="10"/>
  <c r="CV221" i="10"/>
  <c r="CU221" i="10"/>
  <c r="CL221" i="10"/>
  <c r="CK221" i="10"/>
  <c r="CB221" i="10"/>
  <c r="CA221" i="10"/>
  <c r="BR221" i="10"/>
  <c r="BQ221" i="10"/>
  <c r="BH221" i="10"/>
  <c r="BG221" i="10"/>
  <c r="AX221" i="10"/>
  <c r="AW221" i="10"/>
  <c r="AN221" i="10"/>
  <c r="AM221" i="10"/>
  <c r="AD221" i="10"/>
  <c r="AC221" i="10"/>
  <c r="T221" i="10"/>
  <c r="S221" i="10"/>
  <c r="J221" i="10"/>
  <c r="I221" i="10"/>
  <c r="HL219" i="10"/>
  <c r="HK219" i="10"/>
  <c r="HB219" i="10"/>
  <c r="HA219" i="10"/>
  <c r="GR219" i="10"/>
  <c r="GQ219" i="10"/>
  <c r="GH219" i="10"/>
  <c r="GG219" i="10"/>
  <c r="FX219" i="10"/>
  <c r="FW219" i="10"/>
  <c r="FN219" i="10"/>
  <c r="FM219" i="10"/>
  <c r="FD219" i="10"/>
  <c r="FC219" i="10"/>
  <c r="ET219" i="10"/>
  <c r="ES219" i="10"/>
  <c r="EJ219" i="10"/>
  <c r="EI219" i="10"/>
  <c r="DZ219" i="10"/>
  <c r="DY219" i="10"/>
  <c r="DP219" i="10"/>
  <c r="DO219" i="10"/>
  <c r="DF219" i="10"/>
  <c r="DE219" i="10"/>
  <c r="CV219" i="10"/>
  <c r="CU219" i="10"/>
  <c r="CL219" i="10"/>
  <c r="CK219" i="10"/>
  <c r="CB219" i="10"/>
  <c r="CA219" i="10"/>
  <c r="BR219" i="10"/>
  <c r="BQ219" i="10"/>
  <c r="BH219" i="10"/>
  <c r="BG219" i="10"/>
  <c r="AX219" i="10"/>
  <c r="AW219" i="10"/>
  <c r="AN219" i="10"/>
  <c r="AM219" i="10"/>
  <c r="AD219" i="10"/>
  <c r="AC219" i="10"/>
  <c r="T219" i="10"/>
  <c r="S219" i="10"/>
  <c r="J219" i="10"/>
  <c r="I219" i="10"/>
  <c r="HL217" i="10"/>
  <c r="HK217" i="10"/>
  <c r="HB217" i="10"/>
  <c r="HA217" i="10"/>
  <c r="GR217" i="10"/>
  <c r="GQ217" i="10"/>
  <c r="GH217" i="10"/>
  <c r="GG217" i="10"/>
  <c r="FX217" i="10"/>
  <c r="FW217" i="10"/>
  <c r="FN217" i="10"/>
  <c r="FM217" i="10"/>
  <c r="FD217" i="10"/>
  <c r="FC217" i="10"/>
  <c r="ET217" i="10"/>
  <c r="ES217" i="10"/>
  <c r="EJ217" i="10"/>
  <c r="EI217" i="10"/>
  <c r="DZ217" i="10"/>
  <c r="DY217" i="10"/>
  <c r="DP217" i="10"/>
  <c r="DO217" i="10"/>
  <c r="DF217" i="10"/>
  <c r="DE217" i="10"/>
  <c r="CV217" i="10"/>
  <c r="CU217" i="10"/>
  <c r="CL217" i="10"/>
  <c r="CK217" i="10"/>
  <c r="CB217" i="10"/>
  <c r="CA217" i="10"/>
  <c r="BR217" i="10"/>
  <c r="BQ217" i="10"/>
  <c r="BH217" i="10"/>
  <c r="BG217" i="10"/>
  <c r="AX217" i="10"/>
  <c r="AW217" i="10"/>
  <c r="AN217" i="10"/>
  <c r="AM217" i="10"/>
  <c r="AD217" i="10"/>
  <c r="AC217" i="10"/>
  <c r="T217" i="10"/>
  <c r="S217" i="10"/>
  <c r="J217" i="10"/>
  <c r="I217" i="10"/>
  <c r="HL215" i="10"/>
  <c r="HK215" i="10"/>
  <c r="HB215" i="10"/>
  <c r="HA215" i="10"/>
  <c r="GR215" i="10"/>
  <c r="GQ215" i="10"/>
  <c r="GH215" i="10"/>
  <c r="GG215" i="10"/>
  <c r="FX215" i="10"/>
  <c r="FW215" i="10"/>
  <c r="FN215" i="10"/>
  <c r="FM215" i="10"/>
  <c r="FD215" i="10"/>
  <c r="FC215" i="10"/>
  <c r="ET215" i="10"/>
  <c r="ES215" i="10"/>
  <c r="EJ215" i="10"/>
  <c r="EI215" i="10"/>
  <c r="DZ215" i="10"/>
  <c r="DY215" i="10"/>
  <c r="DP215" i="10"/>
  <c r="DO215" i="10"/>
  <c r="DF215" i="10"/>
  <c r="DE215" i="10"/>
  <c r="CV215" i="10"/>
  <c r="CU215" i="10"/>
  <c r="CL215" i="10"/>
  <c r="CK215" i="10"/>
  <c r="CB215" i="10"/>
  <c r="CA215" i="10"/>
  <c r="BR215" i="10"/>
  <c r="BQ215" i="10"/>
  <c r="BH215" i="10"/>
  <c r="BG215" i="10"/>
  <c r="AX215" i="10"/>
  <c r="AW215" i="10"/>
  <c r="AN215" i="10"/>
  <c r="AM215" i="10"/>
  <c r="AD215" i="10"/>
  <c r="AC215" i="10"/>
  <c r="T215" i="10"/>
  <c r="S215" i="10"/>
  <c r="J215" i="10"/>
  <c r="I215" i="10"/>
  <c r="HL213" i="10"/>
  <c r="HK213" i="10"/>
  <c r="HB213" i="10"/>
  <c r="HA213" i="10"/>
  <c r="GR213" i="10"/>
  <c r="GQ213" i="10"/>
  <c r="GH213" i="10"/>
  <c r="GG213" i="10"/>
  <c r="FX213" i="10"/>
  <c r="FW213" i="10"/>
  <c r="FN213" i="10"/>
  <c r="FM213" i="10"/>
  <c r="FD213" i="10"/>
  <c r="FC213" i="10"/>
  <c r="ET213" i="10"/>
  <c r="ES213" i="10"/>
  <c r="EJ213" i="10"/>
  <c r="EI213" i="10"/>
  <c r="DZ213" i="10"/>
  <c r="DY213" i="10"/>
  <c r="DP213" i="10"/>
  <c r="DO213" i="10"/>
  <c r="DF213" i="10"/>
  <c r="DE213" i="10"/>
  <c r="CV213" i="10"/>
  <c r="CU213" i="10"/>
  <c r="CL213" i="10"/>
  <c r="CK213" i="10"/>
  <c r="CB213" i="10"/>
  <c r="CA213" i="10"/>
  <c r="BR213" i="10"/>
  <c r="BQ213" i="10"/>
  <c r="BH213" i="10"/>
  <c r="BG213" i="10"/>
  <c r="AX213" i="10"/>
  <c r="AW213" i="10"/>
  <c r="AN213" i="10"/>
  <c r="AM213" i="10"/>
  <c r="AD213" i="10"/>
  <c r="AC213" i="10"/>
  <c r="T213" i="10"/>
  <c r="S213" i="10"/>
  <c r="J213" i="10"/>
  <c r="I213" i="10"/>
  <c r="HL211" i="10"/>
  <c r="HK211" i="10"/>
  <c r="HB211" i="10"/>
  <c r="HA211" i="10"/>
  <c r="GR211" i="10"/>
  <c r="GQ211" i="10"/>
  <c r="GH211" i="10"/>
  <c r="GG211" i="10"/>
  <c r="FX211" i="10"/>
  <c r="FW211" i="10"/>
  <c r="FN211" i="10"/>
  <c r="FM211" i="10"/>
  <c r="FD211" i="10"/>
  <c r="FC211" i="10"/>
  <c r="ET211" i="10"/>
  <c r="ES211" i="10"/>
  <c r="EJ211" i="10"/>
  <c r="EI211" i="10"/>
  <c r="DZ211" i="10"/>
  <c r="DY211" i="10"/>
  <c r="DP211" i="10"/>
  <c r="DO211" i="10"/>
  <c r="DF211" i="10"/>
  <c r="DE211" i="10"/>
  <c r="CV211" i="10"/>
  <c r="CU211" i="10"/>
  <c r="CL211" i="10"/>
  <c r="CK211" i="10"/>
  <c r="CB211" i="10"/>
  <c r="CA211" i="10"/>
  <c r="BR211" i="10"/>
  <c r="BQ211" i="10"/>
  <c r="BH211" i="10"/>
  <c r="BG211" i="10"/>
  <c r="AX211" i="10"/>
  <c r="AW211" i="10"/>
  <c r="AN211" i="10"/>
  <c r="AM211" i="10"/>
  <c r="AD211" i="10"/>
  <c r="AC211" i="10"/>
  <c r="T211" i="10"/>
  <c r="S211" i="10"/>
  <c r="J211" i="10"/>
  <c r="I211" i="10"/>
  <c r="HL209" i="10"/>
  <c r="HK209" i="10"/>
  <c r="HB209" i="10"/>
  <c r="HA209" i="10"/>
  <c r="GR209" i="10"/>
  <c r="GQ209" i="10"/>
  <c r="GH209" i="10"/>
  <c r="GG209" i="10"/>
  <c r="FX209" i="10"/>
  <c r="FW209" i="10"/>
  <c r="FN209" i="10"/>
  <c r="FM209" i="10"/>
  <c r="FD209" i="10"/>
  <c r="FC209" i="10"/>
  <c r="ET209" i="10"/>
  <c r="ES209" i="10"/>
  <c r="EJ209" i="10"/>
  <c r="EI209" i="10"/>
  <c r="DZ209" i="10"/>
  <c r="DY209" i="10"/>
  <c r="DP209" i="10"/>
  <c r="DO209" i="10"/>
  <c r="DF209" i="10"/>
  <c r="DE209" i="10"/>
  <c r="CV209" i="10"/>
  <c r="CU209" i="10"/>
  <c r="CL209" i="10"/>
  <c r="CK209" i="10"/>
  <c r="CB209" i="10"/>
  <c r="CA209" i="10"/>
  <c r="BR209" i="10"/>
  <c r="BQ209" i="10"/>
  <c r="BH209" i="10"/>
  <c r="BG209" i="10"/>
  <c r="AX209" i="10"/>
  <c r="AW209" i="10"/>
  <c r="AN209" i="10"/>
  <c r="AM209" i="10"/>
  <c r="AD209" i="10"/>
  <c r="AC209" i="10"/>
  <c r="T209" i="10"/>
  <c r="S209" i="10"/>
  <c r="J209" i="10"/>
  <c r="I209" i="10"/>
  <c r="HL207" i="10"/>
  <c r="HK207" i="10"/>
  <c r="HB207" i="10"/>
  <c r="HA207" i="10"/>
  <c r="GR207" i="10"/>
  <c r="GQ207" i="10"/>
  <c r="GH207" i="10"/>
  <c r="GG207" i="10"/>
  <c r="FX207" i="10"/>
  <c r="FW207" i="10"/>
  <c r="FN207" i="10"/>
  <c r="FM207" i="10"/>
  <c r="FD207" i="10"/>
  <c r="FC207" i="10"/>
  <c r="ET207" i="10"/>
  <c r="ES207" i="10"/>
  <c r="EJ207" i="10"/>
  <c r="EI207" i="10"/>
  <c r="DZ207" i="10"/>
  <c r="DY207" i="10"/>
  <c r="DP207" i="10"/>
  <c r="DO207" i="10"/>
  <c r="DF207" i="10"/>
  <c r="DE207" i="10"/>
  <c r="CV207" i="10"/>
  <c r="CU207" i="10"/>
  <c r="CL207" i="10"/>
  <c r="CK207" i="10"/>
  <c r="CB207" i="10"/>
  <c r="CA207" i="10"/>
  <c r="BR207" i="10"/>
  <c r="BQ207" i="10"/>
  <c r="BH207" i="10"/>
  <c r="BG207" i="10"/>
  <c r="AX207" i="10"/>
  <c r="AW207" i="10"/>
  <c r="AN207" i="10"/>
  <c r="AM207" i="10"/>
  <c r="AD207" i="10"/>
  <c r="AC207" i="10"/>
  <c r="T207" i="10"/>
  <c r="S207" i="10"/>
  <c r="J207" i="10"/>
  <c r="I207" i="10"/>
  <c r="HL205" i="10"/>
  <c r="HK205" i="10"/>
  <c r="HB205" i="10"/>
  <c r="HA205" i="10"/>
  <c r="GR205" i="10"/>
  <c r="GQ205" i="10"/>
  <c r="GH205" i="10"/>
  <c r="GG205" i="10"/>
  <c r="FX205" i="10"/>
  <c r="FW205" i="10"/>
  <c r="FN205" i="10"/>
  <c r="FM205" i="10"/>
  <c r="FD205" i="10"/>
  <c r="FC205" i="10"/>
  <c r="ET205" i="10"/>
  <c r="ES205" i="10"/>
  <c r="EJ205" i="10"/>
  <c r="EI205" i="10"/>
  <c r="DZ205" i="10"/>
  <c r="DY205" i="10"/>
  <c r="DP205" i="10"/>
  <c r="DO205" i="10"/>
  <c r="DF205" i="10"/>
  <c r="DE205" i="10"/>
  <c r="CV205" i="10"/>
  <c r="CU205" i="10"/>
  <c r="CL205" i="10"/>
  <c r="CK205" i="10"/>
  <c r="CB205" i="10"/>
  <c r="CA205" i="10"/>
  <c r="BR205" i="10"/>
  <c r="BQ205" i="10"/>
  <c r="BH205" i="10"/>
  <c r="BG205" i="10"/>
  <c r="AX205" i="10"/>
  <c r="AW205" i="10"/>
  <c r="AN205" i="10"/>
  <c r="AM205" i="10"/>
  <c r="AD205" i="10"/>
  <c r="AC205" i="10"/>
  <c r="T205" i="10"/>
  <c r="S205" i="10"/>
  <c r="J205" i="10"/>
  <c r="I205" i="10"/>
  <c r="HL203" i="10"/>
  <c r="HK203" i="10"/>
  <c r="HB203" i="10"/>
  <c r="HA203" i="10"/>
  <c r="GR203" i="10"/>
  <c r="GQ203" i="10"/>
  <c r="GH203" i="10"/>
  <c r="GG203" i="10"/>
  <c r="FX203" i="10"/>
  <c r="FW203" i="10"/>
  <c r="FN203" i="10"/>
  <c r="FM203" i="10"/>
  <c r="FD203" i="10"/>
  <c r="FC203" i="10"/>
  <c r="ET203" i="10"/>
  <c r="ES203" i="10"/>
  <c r="EJ203" i="10"/>
  <c r="EI203" i="10"/>
  <c r="DZ203" i="10"/>
  <c r="DY203" i="10"/>
  <c r="DP203" i="10"/>
  <c r="DO203" i="10"/>
  <c r="DF203" i="10"/>
  <c r="DE203" i="10"/>
  <c r="CV203" i="10"/>
  <c r="CU203" i="10"/>
  <c r="CL203" i="10"/>
  <c r="CK203" i="10"/>
  <c r="CB203" i="10"/>
  <c r="CA203" i="10"/>
  <c r="BR203" i="10"/>
  <c r="BQ203" i="10"/>
  <c r="BH203" i="10"/>
  <c r="BG203" i="10"/>
  <c r="AX203" i="10"/>
  <c r="AW203" i="10"/>
  <c r="AN203" i="10"/>
  <c r="AM203" i="10"/>
  <c r="AD203" i="10"/>
  <c r="AC203" i="10"/>
  <c r="T203" i="10"/>
  <c r="S203" i="10"/>
  <c r="J203" i="10"/>
  <c r="I203" i="10"/>
  <c r="HL201" i="10"/>
  <c r="HK201" i="10"/>
  <c r="HB201" i="10"/>
  <c r="HA201" i="10"/>
  <c r="GR201" i="10"/>
  <c r="GQ201" i="10"/>
  <c r="GH201" i="10"/>
  <c r="GG201" i="10"/>
  <c r="FX201" i="10"/>
  <c r="FW201" i="10"/>
  <c r="FN201" i="10"/>
  <c r="FM201" i="10"/>
  <c r="FD201" i="10"/>
  <c r="FC201" i="10"/>
  <c r="ET201" i="10"/>
  <c r="ES201" i="10"/>
  <c r="EJ201" i="10"/>
  <c r="EI201" i="10"/>
  <c r="DZ201" i="10"/>
  <c r="DY201" i="10"/>
  <c r="DP201" i="10"/>
  <c r="DO201" i="10"/>
  <c r="DF201" i="10"/>
  <c r="DE201" i="10"/>
  <c r="CV201" i="10"/>
  <c r="CU201" i="10"/>
  <c r="CL201" i="10"/>
  <c r="CK201" i="10"/>
  <c r="CB201" i="10"/>
  <c r="CA201" i="10"/>
  <c r="BR201" i="10"/>
  <c r="BQ201" i="10"/>
  <c r="BH201" i="10"/>
  <c r="BG201" i="10"/>
  <c r="AX201" i="10"/>
  <c r="AW201" i="10"/>
  <c r="AN201" i="10"/>
  <c r="AM201" i="10"/>
  <c r="AD201" i="10"/>
  <c r="AC201" i="10"/>
  <c r="T201" i="10"/>
  <c r="S201" i="10"/>
  <c r="J201" i="10"/>
  <c r="I201" i="10"/>
  <c r="HL199" i="10"/>
  <c r="HK199" i="10"/>
  <c r="HB199" i="10"/>
  <c r="HA199" i="10"/>
  <c r="GR199" i="10"/>
  <c r="GQ199" i="10"/>
  <c r="GH199" i="10"/>
  <c r="GG199" i="10"/>
  <c r="FX199" i="10"/>
  <c r="FW199" i="10"/>
  <c r="FN199" i="10"/>
  <c r="FM199" i="10"/>
  <c r="FD199" i="10"/>
  <c r="FC199" i="10"/>
  <c r="ET199" i="10"/>
  <c r="ES199" i="10"/>
  <c r="EJ199" i="10"/>
  <c r="EI199" i="10"/>
  <c r="DZ199" i="10"/>
  <c r="DY199" i="10"/>
  <c r="DP199" i="10"/>
  <c r="DO199" i="10"/>
  <c r="DF199" i="10"/>
  <c r="DE199" i="10"/>
  <c r="CV199" i="10"/>
  <c r="CU199" i="10"/>
  <c r="CL199" i="10"/>
  <c r="CK199" i="10"/>
  <c r="CB199" i="10"/>
  <c r="CA199" i="10"/>
  <c r="BR199" i="10"/>
  <c r="BQ199" i="10"/>
  <c r="BH199" i="10"/>
  <c r="BG199" i="10"/>
  <c r="AX199" i="10"/>
  <c r="AW199" i="10"/>
  <c r="AN199" i="10"/>
  <c r="AM199" i="10"/>
  <c r="AD199" i="10"/>
  <c r="AC199" i="10"/>
  <c r="T199" i="10"/>
  <c r="S199" i="10"/>
  <c r="J199" i="10"/>
  <c r="I199" i="10"/>
  <c r="HL197" i="10"/>
  <c r="HK197" i="10"/>
  <c r="HB197" i="10"/>
  <c r="HA197" i="10"/>
  <c r="GR197" i="10"/>
  <c r="GQ197" i="10"/>
  <c r="GH197" i="10"/>
  <c r="GG197" i="10"/>
  <c r="FX197" i="10"/>
  <c r="FW197" i="10"/>
  <c r="FN197" i="10"/>
  <c r="FM197" i="10"/>
  <c r="FD197" i="10"/>
  <c r="FC197" i="10"/>
  <c r="ET197" i="10"/>
  <c r="ES197" i="10"/>
  <c r="EJ197" i="10"/>
  <c r="EI197" i="10"/>
  <c r="DZ197" i="10"/>
  <c r="DY197" i="10"/>
  <c r="DP197" i="10"/>
  <c r="DO197" i="10"/>
  <c r="DF197" i="10"/>
  <c r="DE197" i="10"/>
  <c r="CV197" i="10"/>
  <c r="CU197" i="10"/>
  <c r="CL197" i="10"/>
  <c r="CK197" i="10"/>
  <c r="CB197" i="10"/>
  <c r="CA197" i="10"/>
  <c r="BR197" i="10"/>
  <c r="BQ197" i="10"/>
  <c r="BH197" i="10"/>
  <c r="BG197" i="10"/>
  <c r="AX197" i="10"/>
  <c r="AW197" i="10"/>
  <c r="AN197" i="10"/>
  <c r="AM197" i="10"/>
  <c r="AD197" i="10"/>
  <c r="AC197" i="10"/>
  <c r="T197" i="10"/>
  <c r="S197" i="10"/>
  <c r="J197" i="10"/>
  <c r="I197" i="10"/>
  <c r="HL195" i="10"/>
  <c r="HK195" i="10"/>
  <c r="HB195" i="10"/>
  <c r="HA195" i="10"/>
  <c r="GR195" i="10"/>
  <c r="GQ195" i="10"/>
  <c r="GH195" i="10"/>
  <c r="GG195" i="10"/>
  <c r="FX195" i="10"/>
  <c r="FW195" i="10"/>
  <c r="FN195" i="10"/>
  <c r="FM195" i="10"/>
  <c r="FD195" i="10"/>
  <c r="FC195" i="10"/>
  <c r="ET195" i="10"/>
  <c r="ES195" i="10"/>
  <c r="EJ195" i="10"/>
  <c r="EI195" i="10"/>
  <c r="DZ195" i="10"/>
  <c r="DY195" i="10"/>
  <c r="DP195" i="10"/>
  <c r="DO195" i="10"/>
  <c r="DF195" i="10"/>
  <c r="DE195" i="10"/>
  <c r="CV195" i="10"/>
  <c r="CU195" i="10"/>
  <c r="CL195" i="10"/>
  <c r="CK195" i="10"/>
  <c r="CB195" i="10"/>
  <c r="CA195" i="10"/>
  <c r="BR195" i="10"/>
  <c r="BQ195" i="10"/>
  <c r="BH195" i="10"/>
  <c r="BG195" i="10"/>
  <c r="AX195" i="10"/>
  <c r="AW195" i="10"/>
  <c r="AN195" i="10"/>
  <c r="AM195" i="10"/>
  <c r="AD195" i="10"/>
  <c r="AC195" i="10"/>
  <c r="T195" i="10"/>
  <c r="S195" i="10"/>
  <c r="J195" i="10"/>
  <c r="I195" i="10"/>
  <c r="HL193" i="10"/>
  <c r="HK193" i="10"/>
  <c r="HB193" i="10"/>
  <c r="HA193" i="10"/>
  <c r="GR193" i="10"/>
  <c r="GQ193" i="10"/>
  <c r="GH193" i="10"/>
  <c r="GG193" i="10"/>
  <c r="FX193" i="10"/>
  <c r="FW193" i="10"/>
  <c r="FN193" i="10"/>
  <c r="FM193" i="10"/>
  <c r="FD193" i="10"/>
  <c r="FC193" i="10"/>
  <c r="ET193" i="10"/>
  <c r="ES193" i="10"/>
  <c r="EJ193" i="10"/>
  <c r="EI193" i="10"/>
  <c r="DZ193" i="10"/>
  <c r="DY193" i="10"/>
  <c r="DP193" i="10"/>
  <c r="DO193" i="10"/>
  <c r="DF193" i="10"/>
  <c r="DE193" i="10"/>
  <c r="CV193" i="10"/>
  <c r="CU193" i="10"/>
  <c r="CL193" i="10"/>
  <c r="CK193" i="10"/>
  <c r="CB193" i="10"/>
  <c r="CA193" i="10"/>
  <c r="BR193" i="10"/>
  <c r="BQ193" i="10"/>
  <c r="BH193" i="10"/>
  <c r="BG193" i="10"/>
  <c r="AX193" i="10"/>
  <c r="AW193" i="10"/>
  <c r="AN193" i="10"/>
  <c r="AM193" i="10"/>
  <c r="AD193" i="10"/>
  <c r="AC193" i="10"/>
  <c r="T193" i="10"/>
  <c r="S193" i="10"/>
  <c r="J193" i="10"/>
  <c r="I193" i="10"/>
  <c r="HL191" i="10"/>
  <c r="HK191" i="10"/>
  <c r="HB191" i="10"/>
  <c r="HA191" i="10"/>
  <c r="GR191" i="10"/>
  <c r="GQ191" i="10"/>
  <c r="GH191" i="10"/>
  <c r="GG191" i="10"/>
  <c r="FX191" i="10"/>
  <c r="FW191" i="10"/>
  <c r="FN191" i="10"/>
  <c r="FM191" i="10"/>
  <c r="FD191" i="10"/>
  <c r="FC191" i="10"/>
  <c r="ET191" i="10"/>
  <c r="ES191" i="10"/>
  <c r="EJ191" i="10"/>
  <c r="EI191" i="10"/>
  <c r="DZ191" i="10"/>
  <c r="DY191" i="10"/>
  <c r="DP191" i="10"/>
  <c r="DO191" i="10"/>
  <c r="DF191" i="10"/>
  <c r="DE191" i="10"/>
  <c r="CV191" i="10"/>
  <c r="CU191" i="10"/>
  <c r="CL191" i="10"/>
  <c r="CK191" i="10"/>
  <c r="CB191" i="10"/>
  <c r="CA191" i="10"/>
  <c r="BR191" i="10"/>
  <c r="BQ191" i="10"/>
  <c r="BH191" i="10"/>
  <c r="BG191" i="10"/>
  <c r="AX191" i="10"/>
  <c r="AW191" i="10"/>
  <c r="AN191" i="10"/>
  <c r="AM191" i="10"/>
  <c r="AD191" i="10"/>
  <c r="AC191" i="10"/>
  <c r="T191" i="10"/>
  <c r="S191" i="10"/>
  <c r="J191" i="10"/>
  <c r="I191" i="10"/>
  <c r="HL189" i="10"/>
  <c r="HK189" i="10"/>
  <c r="HB189" i="10"/>
  <c r="HA189" i="10"/>
  <c r="GR189" i="10"/>
  <c r="GQ189" i="10"/>
  <c r="GH189" i="10"/>
  <c r="GG189" i="10"/>
  <c r="FX189" i="10"/>
  <c r="FW189" i="10"/>
  <c r="FN189" i="10"/>
  <c r="FM189" i="10"/>
  <c r="FD189" i="10"/>
  <c r="FC189" i="10"/>
  <c r="ET189" i="10"/>
  <c r="ES189" i="10"/>
  <c r="EJ189" i="10"/>
  <c r="EI189" i="10"/>
  <c r="DZ189" i="10"/>
  <c r="DY189" i="10"/>
  <c r="DP189" i="10"/>
  <c r="DO189" i="10"/>
  <c r="DF189" i="10"/>
  <c r="DE189" i="10"/>
  <c r="CV189" i="10"/>
  <c r="CU189" i="10"/>
  <c r="CL189" i="10"/>
  <c r="CK189" i="10"/>
  <c r="CB189" i="10"/>
  <c r="CA189" i="10"/>
  <c r="BR189" i="10"/>
  <c r="BQ189" i="10"/>
  <c r="BH189" i="10"/>
  <c r="BG189" i="10"/>
  <c r="AX189" i="10"/>
  <c r="AW189" i="10"/>
  <c r="AN189" i="10"/>
  <c r="AM189" i="10"/>
  <c r="AD189" i="10"/>
  <c r="AC189" i="10"/>
  <c r="T189" i="10"/>
  <c r="S189" i="10"/>
  <c r="J189" i="10"/>
  <c r="I189" i="10"/>
  <c r="HL187" i="10"/>
  <c r="HK187" i="10"/>
  <c r="HB187" i="10"/>
  <c r="HA187" i="10"/>
  <c r="GR187" i="10"/>
  <c r="GQ187" i="10"/>
  <c r="GH187" i="10"/>
  <c r="GG187" i="10"/>
  <c r="FX187" i="10"/>
  <c r="FW187" i="10"/>
  <c r="FN187" i="10"/>
  <c r="FM187" i="10"/>
  <c r="FD187" i="10"/>
  <c r="FC187" i="10"/>
  <c r="ET187" i="10"/>
  <c r="ES187" i="10"/>
  <c r="EJ187" i="10"/>
  <c r="EI187" i="10"/>
  <c r="DZ187" i="10"/>
  <c r="DY187" i="10"/>
  <c r="DP187" i="10"/>
  <c r="DO187" i="10"/>
  <c r="DF187" i="10"/>
  <c r="DE187" i="10"/>
  <c r="CV187" i="10"/>
  <c r="CU187" i="10"/>
  <c r="CL187" i="10"/>
  <c r="CK187" i="10"/>
  <c r="CB187" i="10"/>
  <c r="CA187" i="10"/>
  <c r="BR187" i="10"/>
  <c r="BQ187" i="10"/>
  <c r="BH187" i="10"/>
  <c r="BG187" i="10"/>
  <c r="AX187" i="10"/>
  <c r="AW187" i="10"/>
  <c r="AN187" i="10"/>
  <c r="AM187" i="10"/>
  <c r="AD187" i="10"/>
  <c r="AC187" i="10"/>
  <c r="T187" i="10"/>
  <c r="S187" i="10"/>
  <c r="J187" i="10"/>
  <c r="I187" i="10"/>
  <c r="HL185" i="10"/>
  <c r="HK185" i="10"/>
  <c r="HB185" i="10"/>
  <c r="HA185" i="10"/>
  <c r="GR185" i="10"/>
  <c r="GQ185" i="10"/>
  <c r="GH185" i="10"/>
  <c r="GG185" i="10"/>
  <c r="FX185" i="10"/>
  <c r="FW185" i="10"/>
  <c r="FN185" i="10"/>
  <c r="FM185" i="10"/>
  <c r="FD185" i="10"/>
  <c r="FC185" i="10"/>
  <c r="ET185" i="10"/>
  <c r="ES185" i="10"/>
  <c r="EJ185" i="10"/>
  <c r="EI185" i="10"/>
  <c r="DZ185" i="10"/>
  <c r="DY185" i="10"/>
  <c r="DP185" i="10"/>
  <c r="DO185" i="10"/>
  <c r="DF185" i="10"/>
  <c r="DE185" i="10"/>
  <c r="CV185" i="10"/>
  <c r="CU185" i="10"/>
  <c r="CL185" i="10"/>
  <c r="CK185" i="10"/>
  <c r="CB185" i="10"/>
  <c r="CA185" i="10"/>
  <c r="BR185" i="10"/>
  <c r="BQ185" i="10"/>
  <c r="BH185" i="10"/>
  <c r="BG185" i="10"/>
  <c r="AX185" i="10"/>
  <c r="AW185" i="10"/>
  <c r="AN185" i="10"/>
  <c r="AM185" i="10"/>
  <c r="AD185" i="10"/>
  <c r="AC185" i="10"/>
  <c r="T185" i="10"/>
  <c r="S185" i="10"/>
  <c r="J185" i="10"/>
  <c r="I185" i="10"/>
  <c r="HL183" i="10"/>
  <c r="HK183" i="10"/>
  <c r="HB183" i="10"/>
  <c r="HA183" i="10"/>
  <c r="GR183" i="10"/>
  <c r="GQ183" i="10"/>
  <c r="GH183" i="10"/>
  <c r="GG183" i="10"/>
  <c r="FX183" i="10"/>
  <c r="FW183" i="10"/>
  <c r="FN183" i="10"/>
  <c r="FM183" i="10"/>
  <c r="FD183" i="10"/>
  <c r="FC183" i="10"/>
  <c r="ET183" i="10"/>
  <c r="ES183" i="10"/>
  <c r="EJ183" i="10"/>
  <c r="EI183" i="10"/>
  <c r="DZ183" i="10"/>
  <c r="DY183" i="10"/>
  <c r="DP183" i="10"/>
  <c r="DO183" i="10"/>
  <c r="DF183" i="10"/>
  <c r="DE183" i="10"/>
  <c r="CV183" i="10"/>
  <c r="CU183" i="10"/>
  <c r="CL183" i="10"/>
  <c r="CK183" i="10"/>
  <c r="CB183" i="10"/>
  <c r="CA183" i="10"/>
  <c r="BR183" i="10"/>
  <c r="BQ183" i="10"/>
  <c r="BH183" i="10"/>
  <c r="BG183" i="10"/>
  <c r="AX183" i="10"/>
  <c r="AW183" i="10"/>
  <c r="AN183" i="10"/>
  <c r="AM183" i="10"/>
  <c r="AD183" i="10"/>
  <c r="AC183" i="10"/>
  <c r="T183" i="10"/>
  <c r="S183" i="10"/>
  <c r="J183" i="10"/>
  <c r="I183" i="10"/>
  <c r="HL181" i="10"/>
  <c r="HK181" i="10"/>
  <c r="HB181" i="10"/>
  <c r="HA181" i="10"/>
  <c r="GR181" i="10"/>
  <c r="GQ181" i="10"/>
  <c r="GH181" i="10"/>
  <c r="GG181" i="10"/>
  <c r="FX181" i="10"/>
  <c r="FW181" i="10"/>
  <c r="FN181" i="10"/>
  <c r="FM181" i="10"/>
  <c r="FD181" i="10"/>
  <c r="FC181" i="10"/>
  <c r="ET181" i="10"/>
  <c r="ES181" i="10"/>
  <c r="EJ181" i="10"/>
  <c r="EI181" i="10"/>
  <c r="DZ181" i="10"/>
  <c r="DY181" i="10"/>
  <c r="DP181" i="10"/>
  <c r="DO181" i="10"/>
  <c r="DF181" i="10"/>
  <c r="DE181" i="10"/>
  <c r="CV181" i="10"/>
  <c r="CU181" i="10"/>
  <c r="CL181" i="10"/>
  <c r="CK181" i="10"/>
  <c r="CB181" i="10"/>
  <c r="CA181" i="10"/>
  <c r="BR181" i="10"/>
  <c r="BQ181" i="10"/>
  <c r="BH181" i="10"/>
  <c r="BG181" i="10"/>
  <c r="AX181" i="10"/>
  <c r="AW181" i="10"/>
  <c r="AN181" i="10"/>
  <c r="AM181" i="10"/>
  <c r="AD181" i="10"/>
  <c r="AC181" i="10"/>
  <c r="T181" i="10"/>
  <c r="S181" i="10"/>
  <c r="J181" i="10"/>
  <c r="I181" i="10"/>
  <c r="HL179" i="10"/>
  <c r="HK179" i="10"/>
  <c r="HB179" i="10"/>
  <c r="HA179" i="10"/>
  <c r="GR179" i="10"/>
  <c r="GQ179" i="10"/>
  <c r="GH179" i="10"/>
  <c r="GG179" i="10"/>
  <c r="FX179" i="10"/>
  <c r="FW179" i="10"/>
  <c r="FN179" i="10"/>
  <c r="FM179" i="10"/>
  <c r="FD179" i="10"/>
  <c r="FC179" i="10"/>
  <c r="ET179" i="10"/>
  <c r="ES179" i="10"/>
  <c r="EJ179" i="10"/>
  <c r="EI179" i="10"/>
  <c r="DZ179" i="10"/>
  <c r="DY179" i="10"/>
  <c r="DP179" i="10"/>
  <c r="DO179" i="10"/>
  <c r="DF179" i="10"/>
  <c r="DE179" i="10"/>
  <c r="CV179" i="10"/>
  <c r="CU179" i="10"/>
  <c r="CL179" i="10"/>
  <c r="CK179" i="10"/>
  <c r="CB179" i="10"/>
  <c r="CA179" i="10"/>
  <c r="BR179" i="10"/>
  <c r="BQ179" i="10"/>
  <c r="BH179" i="10"/>
  <c r="BG179" i="10"/>
  <c r="AX179" i="10"/>
  <c r="AW179" i="10"/>
  <c r="AN179" i="10"/>
  <c r="AM179" i="10"/>
  <c r="AD179" i="10"/>
  <c r="AC179" i="10"/>
  <c r="T179" i="10"/>
  <c r="S179" i="10"/>
  <c r="J179" i="10"/>
  <c r="I179" i="10"/>
  <c r="HL177" i="10"/>
  <c r="HK177" i="10"/>
  <c r="HB177" i="10"/>
  <c r="HA177" i="10"/>
  <c r="GR177" i="10"/>
  <c r="GQ177" i="10"/>
  <c r="GH177" i="10"/>
  <c r="GG177" i="10"/>
  <c r="FX177" i="10"/>
  <c r="FW177" i="10"/>
  <c r="FN177" i="10"/>
  <c r="FM177" i="10"/>
  <c r="FD177" i="10"/>
  <c r="FC177" i="10"/>
  <c r="ET177" i="10"/>
  <c r="ES177" i="10"/>
  <c r="EJ177" i="10"/>
  <c r="EI177" i="10"/>
  <c r="DZ177" i="10"/>
  <c r="DY177" i="10"/>
  <c r="DP177" i="10"/>
  <c r="DO177" i="10"/>
  <c r="DF177" i="10"/>
  <c r="DE177" i="10"/>
  <c r="CV177" i="10"/>
  <c r="CU177" i="10"/>
  <c r="CL177" i="10"/>
  <c r="CK177" i="10"/>
  <c r="CB177" i="10"/>
  <c r="CA177" i="10"/>
  <c r="BR177" i="10"/>
  <c r="BQ177" i="10"/>
  <c r="BH177" i="10"/>
  <c r="BG177" i="10"/>
  <c r="AX177" i="10"/>
  <c r="AW177" i="10"/>
  <c r="AN177" i="10"/>
  <c r="AM177" i="10"/>
  <c r="AD177" i="10"/>
  <c r="AC177" i="10"/>
  <c r="T177" i="10"/>
  <c r="S177" i="10"/>
  <c r="J177" i="10"/>
  <c r="I177" i="10"/>
  <c r="HL175" i="10"/>
  <c r="HK175" i="10"/>
  <c r="HB175" i="10"/>
  <c r="HA175" i="10"/>
  <c r="GR175" i="10"/>
  <c r="GQ175" i="10"/>
  <c r="GH175" i="10"/>
  <c r="GG175" i="10"/>
  <c r="FX175" i="10"/>
  <c r="FW175" i="10"/>
  <c r="FN175" i="10"/>
  <c r="FM175" i="10"/>
  <c r="FD175" i="10"/>
  <c r="FC175" i="10"/>
  <c r="ET175" i="10"/>
  <c r="ES175" i="10"/>
  <c r="EJ175" i="10"/>
  <c r="EI175" i="10"/>
  <c r="DZ175" i="10"/>
  <c r="DY175" i="10"/>
  <c r="DP175" i="10"/>
  <c r="DO175" i="10"/>
  <c r="DF175" i="10"/>
  <c r="DE175" i="10"/>
  <c r="CV175" i="10"/>
  <c r="CU175" i="10"/>
  <c r="CL175" i="10"/>
  <c r="CK175" i="10"/>
  <c r="CB175" i="10"/>
  <c r="CA175" i="10"/>
  <c r="BR175" i="10"/>
  <c r="BQ175" i="10"/>
  <c r="BH175" i="10"/>
  <c r="BG175" i="10"/>
  <c r="AX175" i="10"/>
  <c r="AW175" i="10"/>
  <c r="AN175" i="10"/>
  <c r="AM175" i="10"/>
  <c r="AD175" i="10"/>
  <c r="AC175" i="10"/>
  <c r="T175" i="10"/>
  <c r="S175" i="10"/>
  <c r="J175" i="10"/>
  <c r="I175" i="10"/>
  <c r="HL173" i="10"/>
  <c r="HK173" i="10"/>
  <c r="HB173" i="10"/>
  <c r="HA173" i="10"/>
  <c r="GR173" i="10"/>
  <c r="GQ173" i="10"/>
  <c r="GH173" i="10"/>
  <c r="GG173" i="10"/>
  <c r="FX173" i="10"/>
  <c r="FW173" i="10"/>
  <c r="FN173" i="10"/>
  <c r="FM173" i="10"/>
  <c r="FD173" i="10"/>
  <c r="FC173" i="10"/>
  <c r="ET173" i="10"/>
  <c r="ES173" i="10"/>
  <c r="EJ173" i="10"/>
  <c r="EI173" i="10"/>
  <c r="DZ173" i="10"/>
  <c r="DY173" i="10"/>
  <c r="DP173" i="10"/>
  <c r="DO173" i="10"/>
  <c r="DF173" i="10"/>
  <c r="DE173" i="10"/>
  <c r="CV173" i="10"/>
  <c r="CU173" i="10"/>
  <c r="CL173" i="10"/>
  <c r="CK173" i="10"/>
  <c r="CB173" i="10"/>
  <c r="CA173" i="10"/>
  <c r="BR173" i="10"/>
  <c r="BQ173" i="10"/>
  <c r="BH173" i="10"/>
  <c r="BG173" i="10"/>
  <c r="AX173" i="10"/>
  <c r="AW173" i="10"/>
  <c r="AN173" i="10"/>
  <c r="AM173" i="10"/>
  <c r="AD173" i="10"/>
  <c r="AC173" i="10"/>
  <c r="T173" i="10"/>
  <c r="S173" i="10"/>
  <c r="J173" i="10"/>
  <c r="I173" i="10"/>
  <c r="HL171" i="10"/>
  <c r="HK171" i="10"/>
  <c r="HB171" i="10"/>
  <c r="HA171" i="10"/>
  <c r="GR171" i="10"/>
  <c r="GQ171" i="10"/>
  <c r="GH171" i="10"/>
  <c r="GG171" i="10"/>
  <c r="FX171" i="10"/>
  <c r="FW171" i="10"/>
  <c r="FN171" i="10"/>
  <c r="FM171" i="10"/>
  <c r="FD171" i="10"/>
  <c r="FC171" i="10"/>
  <c r="ET171" i="10"/>
  <c r="ES171" i="10"/>
  <c r="EJ171" i="10"/>
  <c r="EI171" i="10"/>
  <c r="DZ171" i="10"/>
  <c r="DY171" i="10"/>
  <c r="DP171" i="10"/>
  <c r="DO171" i="10"/>
  <c r="DF171" i="10"/>
  <c r="DE171" i="10"/>
  <c r="CV171" i="10"/>
  <c r="CU171" i="10"/>
  <c r="CL171" i="10"/>
  <c r="CK171" i="10"/>
  <c r="CB171" i="10"/>
  <c r="CA171" i="10"/>
  <c r="BR171" i="10"/>
  <c r="BQ171" i="10"/>
  <c r="BH171" i="10"/>
  <c r="BG171" i="10"/>
  <c r="AX171" i="10"/>
  <c r="AW171" i="10"/>
  <c r="AN171" i="10"/>
  <c r="AM171" i="10"/>
  <c r="AD171" i="10"/>
  <c r="AC171" i="10"/>
  <c r="T171" i="10"/>
  <c r="S171" i="10"/>
  <c r="J171" i="10"/>
  <c r="I171" i="10"/>
  <c r="HL169" i="10"/>
  <c r="HK169" i="10"/>
  <c r="HB169" i="10"/>
  <c r="HA169" i="10"/>
  <c r="GR169" i="10"/>
  <c r="GQ169" i="10"/>
  <c r="GH169" i="10"/>
  <c r="GG169" i="10"/>
  <c r="FX169" i="10"/>
  <c r="FW169" i="10"/>
  <c r="FN169" i="10"/>
  <c r="FM169" i="10"/>
  <c r="FD169" i="10"/>
  <c r="FC169" i="10"/>
  <c r="ET169" i="10"/>
  <c r="ES169" i="10"/>
  <c r="EJ169" i="10"/>
  <c r="EI169" i="10"/>
  <c r="DZ169" i="10"/>
  <c r="DY169" i="10"/>
  <c r="DP169" i="10"/>
  <c r="DO169" i="10"/>
  <c r="DF169" i="10"/>
  <c r="DE169" i="10"/>
  <c r="CV169" i="10"/>
  <c r="CU169" i="10"/>
  <c r="CL169" i="10"/>
  <c r="CK169" i="10"/>
  <c r="CB169" i="10"/>
  <c r="CA169" i="10"/>
  <c r="BR169" i="10"/>
  <c r="BQ169" i="10"/>
  <c r="BH169" i="10"/>
  <c r="BG169" i="10"/>
  <c r="AX169" i="10"/>
  <c r="AW169" i="10"/>
  <c r="AN169" i="10"/>
  <c r="AM169" i="10"/>
  <c r="AD169" i="10"/>
  <c r="AC169" i="10"/>
  <c r="T169" i="10"/>
  <c r="S169" i="10"/>
  <c r="J169" i="10"/>
  <c r="I169" i="10"/>
  <c r="HL167" i="10"/>
  <c r="HK167" i="10"/>
  <c r="HB167" i="10"/>
  <c r="HA167" i="10"/>
  <c r="GR167" i="10"/>
  <c r="GQ167" i="10"/>
  <c r="GH167" i="10"/>
  <c r="GG167" i="10"/>
  <c r="FX167" i="10"/>
  <c r="FW167" i="10"/>
  <c r="FN167" i="10"/>
  <c r="FM167" i="10"/>
  <c r="FD167" i="10"/>
  <c r="FC167" i="10"/>
  <c r="ET167" i="10"/>
  <c r="ES167" i="10"/>
  <c r="EJ167" i="10"/>
  <c r="EI167" i="10"/>
  <c r="DZ167" i="10"/>
  <c r="DY167" i="10"/>
  <c r="DP167" i="10"/>
  <c r="DO167" i="10"/>
  <c r="DF167" i="10"/>
  <c r="DE167" i="10"/>
  <c r="CV167" i="10"/>
  <c r="CU167" i="10"/>
  <c r="CL167" i="10"/>
  <c r="CK167" i="10"/>
  <c r="CB167" i="10"/>
  <c r="CA167" i="10"/>
  <c r="BR167" i="10"/>
  <c r="BQ167" i="10"/>
  <c r="BH167" i="10"/>
  <c r="BG167" i="10"/>
  <c r="AX167" i="10"/>
  <c r="AW167" i="10"/>
  <c r="AN167" i="10"/>
  <c r="AM167" i="10"/>
  <c r="AD167" i="10"/>
  <c r="AC167" i="10"/>
  <c r="T167" i="10"/>
  <c r="S167" i="10"/>
  <c r="J167" i="10"/>
  <c r="I167" i="10"/>
  <c r="HL165" i="10"/>
  <c r="HK165" i="10"/>
  <c r="HB165" i="10"/>
  <c r="HA165" i="10"/>
  <c r="GR165" i="10"/>
  <c r="GQ165" i="10"/>
  <c r="GH165" i="10"/>
  <c r="GG165" i="10"/>
  <c r="FX165" i="10"/>
  <c r="FW165" i="10"/>
  <c r="FN165" i="10"/>
  <c r="FM165" i="10"/>
  <c r="FD165" i="10"/>
  <c r="FC165" i="10"/>
  <c r="ET165" i="10"/>
  <c r="ES165" i="10"/>
  <c r="EJ165" i="10"/>
  <c r="EI165" i="10"/>
  <c r="DZ165" i="10"/>
  <c r="DY165" i="10"/>
  <c r="DP165" i="10"/>
  <c r="DO165" i="10"/>
  <c r="DF165" i="10"/>
  <c r="DE165" i="10"/>
  <c r="CV165" i="10"/>
  <c r="CU165" i="10"/>
  <c r="CL165" i="10"/>
  <c r="CK165" i="10"/>
  <c r="CB165" i="10"/>
  <c r="CA165" i="10"/>
  <c r="BR165" i="10"/>
  <c r="BQ165" i="10"/>
  <c r="BH165" i="10"/>
  <c r="BG165" i="10"/>
  <c r="AX165" i="10"/>
  <c r="AW165" i="10"/>
  <c r="AN165" i="10"/>
  <c r="AM165" i="10"/>
  <c r="AD165" i="10"/>
  <c r="AC165" i="10"/>
  <c r="T165" i="10"/>
  <c r="S165" i="10"/>
  <c r="J165" i="10"/>
  <c r="I165" i="10"/>
  <c r="HL163" i="10"/>
  <c r="HK163" i="10"/>
  <c r="HB163" i="10"/>
  <c r="HA163" i="10"/>
  <c r="GR163" i="10"/>
  <c r="GQ163" i="10"/>
  <c r="GH163" i="10"/>
  <c r="GG163" i="10"/>
  <c r="FX163" i="10"/>
  <c r="FW163" i="10"/>
  <c r="FN163" i="10"/>
  <c r="FM163" i="10"/>
  <c r="FD163" i="10"/>
  <c r="FC163" i="10"/>
  <c r="ET163" i="10"/>
  <c r="ES163" i="10"/>
  <c r="EJ163" i="10"/>
  <c r="EI163" i="10"/>
  <c r="DZ163" i="10"/>
  <c r="DY163" i="10"/>
  <c r="DP163" i="10"/>
  <c r="DO163" i="10"/>
  <c r="DF163" i="10"/>
  <c r="DE163" i="10"/>
  <c r="CV163" i="10"/>
  <c r="CU163" i="10"/>
  <c r="CL163" i="10"/>
  <c r="CK163" i="10"/>
  <c r="CB163" i="10"/>
  <c r="CA163" i="10"/>
  <c r="BR163" i="10"/>
  <c r="BQ163" i="10"/>
  <c r="BH163" i="10"/>
  <c r="BG163" i="10"/>
  <c r="AX163" i="10"/>
  <c r="AW163" i="10"/>
  <c r="AN163" i="10"/>
  <c r="AM163" i="10"/>
  <c r="AD163" i="10"/>
  <c r="AC163" i="10"/>
  <c r="T163" i="10"/>
  <c r="S163" i="10"/>
  <c r="J163" i="10"/>
  <c r="I163" i="10"/>
  <c r="HL161" i="10"/>
  <c r="HK161" i="10"/>
  <c r="HB161" i="10"/>
  <c r="HA161" i="10"/>
  <c r="GR161" i="10"/>
  <c r="GQ161" i="10"/>
  <c r="GH161" i="10"/>
  <c r="GG161" i="10"/>
  <c r="FX161" i="10"/>
  <c r="FW161" i="10"/>
  <c r="FN161" i="10"/>
  <c r="FM161" i="10"/>
  <c r="FD161" i="10"/>
  <c r="FC161" i="10"/>
  <c r="ET161" i="10"/>
  <c r="ES161" i="10"/>
  <c r="EJ161" i="10"/>
  <c r="EI161" i="10"/>
  <c r="DZ161" i="10"/>
  <c r="DY161" i="10"/>
  <c r="DP161" i="10"/>
  <c r="DO161" i="10"/>
  <c r="DF161" i="10"/>
  <c r="DE161" i="10"/>
  <c r="CV161" i="10"/>
  <c r="CU161" i="10"/>
  <c r="CL161" i="10"/>
  <c r="CK161" i="10"/>
  <c r="CB161" i="10"/>
  <c r="CA161" i="10"/>
  <c r="BR161" i="10"/>
  <c r="BQ161" i="10"/>
  <c r="BH161" i="10"/>
  <c r="BG161" i="10"/>
  <c r="AX161" i="10"/>
  <c r="AW161" i="10"/>
  <c r="AN161" i="10"/>
  <c r="AM161" i="10"/>
  <c r="AD161" i="10"/>
  <c r="AC161" i="10"/>
  <c r="T161" i="10"/>
  <c r="S161" i="10"/>
  <c r="J161" i="10"/>
  <c r="I161" i="10"/>
  <c r="HL159" i="10"/>
  <c r="HK159" i="10"/>
  <c r="HB159" i="10"/>
  <c r="HA159" i="10"/>
  <c r="GR159" i="10"/>
  <c r="GQ159" i="10"/>
  <c r="GH159" i="10"/>
  <c r="GG159" i="10"/>
  <c r="FX159" i="10"/>
  <c r="FW159" i="10"/>
  <c r="FN159" i="10"/>
  <c r="FM159" i="10"/>
  <c r="FD159" i="10"/>
  <c r="FC159" i="10"/>
  <c r="ET159" i="10"/>
  <c r="ES159" i="10"/>
  <c r="EJ159" i="10"/>
  <c r="EI159" i="10"/>
  <c r="DZ159" i="10"/>
  <c r="DY159" i="10"/>
  <c r="DP159" i="10"/>
  <c r="DO159" i="10"/>
  <c r="DF159" i="10"/>
  <c r="DE159" i="10"/>
  <c r="CV159" i="10"/>
  <c r="CU159" i="10"/>
  <c r="CL159" i="10"/>
  <c r="CK159" i="10"/>
  <c r="CB159" i="10"/>
  <c r="CA159" i="10"/>
  <c r="BR159" i="10"/>
  <c r="BQ159" i="10"/>
  <c r="BH159" i="10"/>
  <c r="BG159" i="10"/>
  <c r="AX159" i="10"/>
  <c r="AW159" i="10"/>
  <c r="AN159" i="10"/>
  <c r="AM159" i="10"/>
  <c r="AD159" i="10"/>
  <c r="AC159" i="10"/>
  <c r="T159" i="10"/>
  <c r="S159" i="10"/>
  <c r="J159" i="10"/>
  <c r="I159" i="10"/>
  <c r="HL157" i="10"/>
  <c r="HK157" i="10"/>
  <c r="HB157" i="10"/>
  <c r="HA157" i="10"/>
  <c r="GR157" i="10"/>
  <c r="GQ157" i="10"/>
  <c r="GH157" i="10"/>
  <c r="GG157" i="10"/>
  <c r="FX157" i="10"/>
  <c r="FW157" i="10"/>
  <c r="FN157" i="10"/>
  <c r="FM157" i="10"/>
  <c r="FD157" i="10"/>
  <c r="FC157" i="10"/>
  <c r="ET157" i="10"/>
  <c r="ES157" i="10"/>
  <c r="EJ157" i="10"/>
  <c r="EI157" i="10"/>
  <c r="DZ157" i="10"/>
  <c r="DY157" i="10"/>
  <c r="DP157" i="10"/>
  <c r="DO157" i="10"/>
  <c r="DF157" i="10"/>
  <c r="DE157" i="10"/>
  <c r="CV157" i="10"/>
  <c r="CU157" i="10"/>
  <c r="CL157" i="10"/>
  <c r="CK157" i="10"/>
  <c r="CB157" i="10"/>
  <c r="CA157" i="10"/>
  <c r="BR157" i="10"/>
  <c r="BQ157" i="10"/>
  <c r="BH157" i="10"/>
  <c r="BG157" i="10"/>
  <c r="AX157" i="10"/>
  <c r="AW157" i="10"/>
  <c r="AN157" i="10"/>
  <c r="AM157" i="10"/>
  <c r="AD157" i="10"/>
  <c r="AC157" i="10"/>
  <c r="T157" i="10"/>
  <c r="S157" i="10"/>
  <c r="J157" i="10"/>
  <c r="I157" i="10"/>
  <c r="HL155" i="10"/>
  <c r="HK155" i="10"/>
  <c r="HB155" i="10"/>
  <c r="HA155" i="10"/>
  <c r="GR155" i="10"/>
  <c r="GQ155" i="10"/>
  <c r="GH155" i="10"/>
  <c r="GG155" i="10"/>
  <c r="FX155" i="10"/>
  <c r="FW155" i="10"/>
  <c r="FN155" i="10"/>
  <c r="FM155" i="10"/>
  <c r="FD155" i="10"/>
  <c r="FC155" i="10"/>
  <c r="ET155" i="10"/>
  <c r="ES155" i="10"/>
  <c r="EJ155" i="10"/>
  <c r="EI155" i="10"/>
  <c r="DZ155" i="10"/>
  <c r="DY155" i="10"/>
  <c r="DP155" i="10"/>
  <c r="DO155" i="10"/>
  <c r="DF155" i="10"/>
  <c r="DE155" i="10"/>
  <c r="CV155" i="10"/>
  <c r="CU155" i="10"/>
  <c r="CL155" i="10"/>
  <c r="CK155" i="10"/>
  <c r="CB155" i="10"/>
  <c r="CA155" i="10"/>
  <c r="BR155" i="10"/>
  <c r="BQ155" i="10"/>
  <c r="BH155" i="10"/>
  <c r="BG155" i="10"/>
  <c r="AX155" i="10"/>
  <c r="AW155" i="10"/>
  <c r="AN155" i="10"/>
  <c r="AM155" i="10"/>
  <c r="AD155" i="10"/>
  <c r="AC155" i="10"/>
  <c r="T155" i="10"/>
  <c r="S155" i="10"/>
  <c r="J155" i="10"/>
  <c r="I155" i="10"/>
  <c r="HL153" i="10"/>
  <c r="HK153" i="10"/>
  <c r="HB153" i="10"/>
  <c r="HA153" i="10"/>
  <c r="GR153" i="10"/>
  <c r="GQ153" i="10"/>
  <c r="GH153" i="10"/>
  <c r="GG153" i="10"/>
  <c r="FX153" i="10"/>
  <c r="FW153" i="10"/>
  <c r="FN153" i="10"/>
  <c r="FM153" i="10"/>
  <c r="FD153" i="10"/>
  <c r="FC153" i="10"/>
  <c r="ET153" i="10"/>
  <c r="ES153" i="10"/>
  <c r="EJ153" i="10"/>
  <c r="EI153" i="10"/>
  <c r="DZ153" i="10"/>
  <c r="DY153" i="10"/>
  <c r="DP153" i="10"/>
  <c r="DO153" i="10"/>
  <c r="DF153" i="10"/>
  <c r="DE153" i="10"/>
  <c r="CV153" i="10"/>
  <c r="CU153" i="10"/>
  <c r="CL153" i="10"/>
  <c r="CK153" i="10"/>
  <c r="CB153" i="10"/>
  <c r="CA153" i="10"/>
  <c r="BR153" i="10"/>
  <c r="BQ153" i="10"/>
  <c r="BH153" i="10"/>
  <c r="BG153" i="10"/>
  <c r="AX153" i="10"/>
  <c r="AW153" i="10"/>
  <c r="AN153" i="10"/>
  <c r="AM153" i="10"/>
  <c r="AD153" i="10"/>
  <c r="AC153" i="10"/>
  <c r="T153" i="10"/>
  <c r="S153" i="10"/>
  <c r="J153" i="10"/>
  <c r="I153" i="10"/>
  <c r="HL151" i="10"/>
  <c r="HK151" i="10"/>
  <c r="HB151" i="10"/>
  <c r="HA151" i="10"/>
  <c r="GR151" i="10"/>
  <c r="GQ151" i="10"/>
  <c r="GH151" i="10"/>
  <c r="GG151" i="10"/>
  <c r="FX151" i="10"/>
  <c r="FW151" i="10"/>
  <c r="FN151" i="10"/>
  <c r="FM151" i="10"/>
  <c r="FD151" i="10"/>
  <c r="FC151" i="10"/>
  <c r="ET151" i="10"/>
  <c r="ES151" i="10"/>
  <c r="EJ151" i="10"/>
  <c r="EI151" i="10"/>
  <c r="DZ151" i="10"/>
  <c r="DY151" i="10"/>
  <c r="DP151" i="10"/>
  <c r="DO151" i="10"/>
  <c r="DF151" i="10"/>
  <c r="DE151" i="10"/>
  <c r="CV151" i="10"/>
  <c r="CU151" i="10"/>
  <c r="CL151" i="10"/>
  <c r="CK151" i="10"/>
  <c r="CB151" i="10"/>
  <c r="CA151" i="10"/>
  <c r="BR151" i="10"/>
  <c r="BQ151" i="10"/>
  <c r="BH151" i="10"/>
  <c r="BG151" i="10"/>
  <c r="AX151" i="10"/>
  <c r="AW151" i="10"/>
  <c r="AN151" i="10"/>
  <c r="AM151" i="10"/>
  <c r="AD151" i="10"/>
  <c r="AC151" i="10"/>
  <c r="T151" i="10"/>
  <c r="S151" i="10"/>
  <c r="J151" i="10"/>
  <c r="I151" i="10"/>
  <c r="HL149" i="10"/>
  <c r="HK149" i="10"/>
  <c r="HB149" i="10"/>
  <c r="HA149" i="10"/>
  <c r="GR149" i="10"/>
  <c r="GQ149" i="10"/>
  <c r="GH149" i="10"/>
  <c r="GG149" i="10"/>
  <c r="FX149" i="10"/>
  <c r="FW149" i="10"/>
  <c r="FN149" i="10"/>
  <c r="FM149" i="10"/>
  <c r="FD149" i="10"/>
  <c r="FC149" i="10"/>
  <c r="ET149" i="10"/>
  <c r="ES149" i="10"/>
  <c r="EJ149" i="10"/>
  <c r="EI149" i="10"/>
  <c r="DZ149" i="10"/>
  <c r="DY149" i="10"/>
  <c r="DP149" i="10"/>
  <c r="DO149" i="10"/>
  <c r="DF149" i="10"/>
  <c r="DE149" i="10"/>
  <c r="CV149" i="10"/>
  <c r="CU149" i="10"/>
  <c r="CL149" i="10"/>
  <c r="CK149" i="10"/>
  <c r="CB149" i="10"/>
  <c r="CA149" i="10"/>
  <c r="BR149" i="10"/>
  <c r="BQ149" i="10"/>
  <c r="BH149" i="10"/>
  <c r="BG149" i="10"/>
  <c r="AX149" i="10"/>
  <c r="AW149" i="10"/>
  <c r="AN149" i="10"/>
  <c r="AM149" i="10"/>
  <c r="AD149" i="10"/>
  <c r="AC149" i="10"/>
  <c r="T149" i="10"/>
  <c r="S149" i="10"/>
  <c r="J149" i="10"/>
  <c r="I149" i="10"/>
  <c r="HL147" i="10"/>
  <c r="HK147" i="10"/>
  <c r="HB147" i="10"/>
  <c r="HA147" i="10"/>
  <c r="GR147" i="10"/>
  <c r="GQ147" i="10"/>
  <c r="GH147" i="10"/>
  <c r="GG147" i="10"/>
  <c r="FX147" i="10"/>
  <c r="FW147" i="10"/>
  <c r="FN147" i="10"/>
  <c r="FM147" i="10"/>
  <c r="FD147" i="10"/>
  <c r="FC147" i="10"/>
  <c r="ET147" i="10"/>
  <c r="ES147" i="10"/>
  <c r="EJ147" i="10"/>
  <c r="EI147" i="10"/>
  <c r="DZ147" i="10"/>
  <c r="DY147" i="10"/>
  <c r="DP147" i="10"/>
  <c r="DO147" i="10"/>
  <c r="DF147" i="10"/>
  <c r="DE147" i="10"/>
  <c r="CV147" i="10"/>
  <c r="CU147" i="10"/>
  <c r="CL147" i="10"/>
  <c r="CK147" i="10"/>
  <c r="CB147" i="10"/>
  <c r="CA147" i="10"/>
  <c r="BR147" i="10"/>
  <c r="BQ147" i="10"/>
  <c r="BH147" i="10"/>
  <c r="BG147" i="10"/>
  <c r="AX147" i="10"/>
  <c r="AW147" i="10"/>
  <c r="AN147" i="10"/>
  <c r="AM147" i="10"/>
  <c r="AD147" i="10"/>
  <c r="AC147" i="10"/>
  <c r="T147" i="10"/>
  <c r="S147" i="10"/>
  <c r="J147" i="10"/>
  <c r="I147" i="10"/>
  <c r="HL145" i="10"/>
  <c r="HK145" i="10"/>
  <c r="HB145" i="10"/>
  <c r="HA145" i="10"/>
  <c r="GR145" i="10"/>
  <c r="GQ145" i="10"/>
  <c r="GH145" i="10"/>
  <c r="GG145" i="10"/>
  <c r="FX145" i="10"/>
  <c r="FW145" i="10"/>
  <c r="FN145" i="10"/>
  <c r="FM145" i="10"/>
  <c r="FD145" i="10"/>
  <c r="FC145" i="10"/>
  <c r="ET145" i="10"/>
  <c r="ES145" i="10"/>
  <c r="EJ145" i="10"/>
  <c r="EI145" i="10"/>
  <c r="DZ145" i="10"/>
  <c r="DY145" i="10"/>
  <c r="DP145" i="10"/>
  <c r="DO145" i="10"/>
  <c r="DF145" i="10"/>
  <c r="DE145" i="10"/>
  <c r="CV145" i="10"/>
  <c r="CU145" i="10"/>
  <c r="CL145" i="10"/>
  <c r="CK145" i="10"/>
  <c r="CB145" i="10"/>
  <c r="CA145" i="10"/>
  <c r="BR145" i="10"/>
  <c r="BQ145" i="10"/>
  <c r="BH145" i="10"/>
  <c r="BG145" i="10"/>
  <c r="AX145" i="10"/>
  <c r="AW145" i="10"/>
  <c r="AN145" i="10"/>
  <c r="AM145" i="10"/>
  <c r="AD145" i="10"/>
  <c r="AC145" i="10"/>
  <c r="T145" i="10"/>
  <c r="S145" i="10"/>
  <c r="J145" i="10"/>
  <c r="I145" i="10"/>
  <c r="HL143" i="10"/>
  <c r="HK143" i="10"/>
  <c r="HB143" i="10"/>
  <c r="HA143" i="10"/>
  <c r="GR143" i="10"/>
  <c r="GQ143" i="10"/>
  <c r="GH143" i="10"/>
  <c r="GG143" i="10"/>
  <c r="FX143" i="10"/>
  <c r="FW143" i="10"/>
  <c r="FN143" i="10"/>
  <c r="FM143" i="10"/>
  <c r="FD143" i="10"/>
  <c r="FC143" i="10"/>
  <c r="ET143" i="10"/>
  <c r="ES143" i="10"/>
  <c r="EJ143" i="10"/>
  <c r="EI143" i="10"/>
  <c r="DZ143" i="10"/>
  <c r="DY143" i="10"/>
  <c r="DP143" i="10"/>
  <c r="DO143" i="10"/>
  <c r="DF143" i="10"/>
  <c r="DE143" i="10"/>
  <c r="CV143" i="10"/>
  <c r="CU143" i="10"/>
  <c r="CL143" i="10"/>
  <c r="CK143" i="10"/>
  <c r="CB143" i="10"/>
  <c r="CA143" i="10"/>
  <c r="BR143" i="10"/>
  <c r="BQ143" i="10"/>
  <c r="BH143" i="10"/>
  <c r="BG143" i="10"/>
  <c r="AX143" i="10"/>
  <c r="AW143" i="10"/>
  <c r="AN143" i="10"/>
  <c r="AM143" i="10"/>
  <c r="AD143" i="10"/>
  <c r="AC143" i="10"/>
  <c r="T143" i="10"/>
  <c r="S143" i="10"/>
  <c r="J143" i="10"/>
  <c r="I143" i="10"/>
  <c r="HL141" i="10"/>
  <c r="HK141" i="10"/>
  <c r="HB141" i="10"/>
  <c r="HA141" i="10"/>
  <c r="GR141" i="10"/>
  <c r="GQ141" i="10"/>
  <c r="GH141" i="10"/>
  <c r="GG141" i="10"/>
  <c r="FX141" i="10"/>
  <c r="FW141" i="10"/>
  <c r="FN141" i="10"/>
  <c r="FM141" i="10"/>
  <c r="FD141" i="10"/>
  <c r="FC141" i="10"/>
  <c r="ET141" i="10"/>
  <c r="ES141" i="10"/>
  <c r="EJ141" i="10"/>
  <c r="EI141" i="10"/>
  <c r="DZ141" i="10"/>
  <c r="DY141" i="10"/>
  <c r="DP141" i="10"/>
  <c r="DO141" i="10"/>
  <c r="DF141" i="10"/>
  <c r="DE141" i="10"/>
  <c r="CV141" i="10"/>
  <c r="CU141" i="10"/>
  <c r="CL141" i="10"/>
  <c r="CK141" i="10"/>
  <c r="CB141" i="10"/>
  <c r="CA141" i="10"/>
  <c r="BR141" i="10"/>
  <c r="BQ141" i="10"/>
  <c r="BH141" i="10"/>
  <c r="BG141" i="10"/>
  <c r="AX141" i="10"/>
  <c r="AW141" i="10"/>
  <c r="AN141" i="10"/>
  <c r="AM141" i="10"/>
  <c r="AD141" i="10"/>
  <c r="AC141" i="10"/>
  <c r="T141" i="10"/>
  <c r="S141" i="10"/>
  <c r="J141" i="10"/>
  <c r="I141" i="10"/>
  <c r="HL139" i="10"/>
  <c r="HK139" i="10"/>
  <c r="HB139" i="10"/>
  <c r="HA139" i="10"/>
  <c r="GR139" i="10"/>
  <c r="GQ139" i="10"/>
  <c r="GH139" i="10"/>
  <c r="GG139" i="10"/>
  <c r="FX139" i="10"/>
  <c r="FW139" i="10"/>
  <c r="FN139" i="10"/>
  <c r="FM139" i="10"/>
  <c r="FD139" i="10"/>
  <c r="FC139" i="10"/>
  <c r="ET139" i="10"/>
  <c r="ES139" i="10"/>
  <c r="EJ139" i="10"/>
  <c r="EI139" i="10"/>
  <c r="DZ139" i="10"/>
  <c r="DY139" i="10"/>
  <c r="DP139" i="10"/>
  <c r="DO139" i="10"/>
  <c r="DF139" i="10"/>
  <c r="DE139" i="10"/>
  <c r="CV139" i="10"/>
  <c r="CU139" i="10"/>
  <c r="CL139" i="10"/>
  <c r="CK139" i="10"/>
  <c r="CB139" i="10"/>
  <c r="CA139" i="10"/>
  <c r="BR139" i="10"/>
  <c r="BQ139" i="10"/>
  <c r="BH139" i="10"/>
  <c r="BG139" i="10"/>
  <c r="AX139" i="10"/>
  <c r="AW139" i="10"/>
  <c r="AN139" i="10"/>
  <c r="AM139" i="10"/>
  <c r="AD139" i="10"/>
  <c r="AC139" i="10"/>
  <c r="T139" i="10"/>
  <c r="S139" i="10"/>
  <c r="J139" i="10"/>
  <c r="I139" i="10"/>
  <c r="HL137" i="10"/>
  <c r="HK137" i="10"/>
  <c r="HB137" i="10"/>
  <c r="HA137" i="10"/>
  <c r="GR137" i="10"/>
  <c r="GQ137" i="10"/>
  <c r="GH137" i="10"/>
  <c r="GG137" i="10"/>
  <c r="FX137" i="10"/>
  <c r="FW137" i="10"/>
  <c r="FN137" i="10"/>
  <c r="FM137" i="10"/>
  <c r="FD137" i="10"/>
  <c r="FC137" i="10"/>
  <c r="ET137" i="10"/>
  <c r="ES137" i="10"/>
  <c r="EJ137" i="10"/>
  <c r="EI137" i="10"/>
  <c r="DZ137" i="10"/>
  <c r="DY137" i="10"/>
  <c r="DP137" i="10"/>
  <c r="DO137" i="10"/>
  <c r="DF137" i="10"/>
  <c r="DE137" i="10"/>
  <c r="CV137" i="10"/>
  <c r="CU137" i="10"/>
  <c r="CL137" i="10"/>
  <c r="CK137" i="10"/>
  <c r="CB137" i="10"/>
  <c r="CA137" i="10"/>
  <c r="BR137" i="10"/>
  <c r="BQ137" i="10"/>
  <c r="BH137" i="10"/>
  <c r="BG137" i="10"/>
  <c r="AX137" i="10"/>
  <c r="AW137" i="10"/>
  <c r="AN137" i="10"/>
  <c r="AM137" i="10"/>
  <c r="AD137" i="10"/>
  <c r="AC137" i="10"/>
  <c r="T137" i="10"/>
  <c r="S137" i="10"/>
  <c r="J137" i="10"/>
  <c r="I137" i="10"/>
  <c r="HL135" i="10"/>
  <c r="HK135" i="10"/>
  <c r="HB135" i="10"/>
  <c r="HA135" i="10"/>
  <c r="GR135" i="10"/>
  <c r="GQ135" i="10"/>
  <c r="GH135" i="10"/>
  <c r="GG135" i="10"/>
  <c r="FX135" i="10"/>
  <c r="FW135" i="10"/>
  <c r="FN135" i="10"/>
  <c r="FM135" i="10"/>
  <c r="FD135" i="10"/>
  <c r="FC135" i="10"/>
  <c r="ET135" i="10"/>
  <c r="ES135" i="10"/>
  <c r="EJ135" i="10"/>
  <c r="EI135" i="10"/>
  <c r="DZ135" i="10"/>
  <c r="DY135" i="10"/>
  <c r="DP135" i="10"/>
  <c r="DO135" i="10"/>
  <c r="DF135" i="10"/>
  <c r="DE135" i="10"/>
  <c r="CV135" i="10"/>
  <c r="CU135" i="10"/>
  <c r="CL135" i="10"/>
  <c r="CK135" i="10"/>
  <c r="CB135" i="10"/>
  <c r="CA135" i="10"/>
  <c r="BR135" i="10"/>
  <c r="BQ135" i="10"/>
  <c r="BH135" i="10"/>
  <c r="BG135" i="10"/>
  <c r="AX135" i="10"/>
  <c r="AW135" i="10"/>
  <c r="AN135" i="10"/>
  <c r="AM135" i="10"/>
  <c r="AD135" i="10"/>
  <c r="AC135" i="10"/>
  <c r="T135" i="10"/>
  <c r="S135" i="10"/>
  <c r="J135" i="10"/>
  <c r="I135" i="10"/>
  <c r="HL133" i="10"/>
  <c r="HK133" i="10"/>
  <c r="HB133" i="10"/>
  <c r="HA133" i="10"/>
  <c r="GR133" i="10"/>
  <c r="GQ133" i="10"/>
  <c r="GH133" i="10"/>
  <c r="GG133" i="10"/>
  <c r="FX133" i="10"/>
  <c r="FW133" i="10"/>
  <c r="FN133" i="10"/>
  <c r="FM133" i="10"/>
  <c r="FD133" i="10"/>
  <c r="FC133" i="10"/>
  <c r="ET133" i="10"/>
  <c r="ES133" i="10"/>
  <c r="EJ133" i="10"/>
  <c r="EI133" i="10"/>
  <c r="DZ133" i="10"/>
  <c r="DY133" i="10"/>
  <c r="DP133" i="10"/>
  <c r="DO133" i="10"/>
  <c r="DF133" i="10"/>
  <c r="DE133" i="10"/>
  <c r="CV133" i="10"/>
  <c r="CU133" i="10"/>
  <c r="CL133" i="10"/>
  <c r="CK133" i="10"/>
  <c r="CB133" i="10"/>
  <c r="CA133" i="10"/>
  <c r="BR133" i="10"/>
  <c r="BQ133" i="10"/>
  <c r="BH133" i="10"/>
  <c r="BG133" i="10"/>
  <c r="AX133" i="10"/>
  <c r="AW133" i="10"/>
  <c r="AN133" i="10"/>
  <c r="AM133" i="10"/>
  <c r="AD133" i="10"/>
  <c r="AC133" i="10"/>
  <c r="T133" i="10"/>
  <c r="S133" i="10"/>
  <c r="J133" i="10"/>
  <c r="I133" i="10"/>
  <c r="HL131" i="10"/>
  <c r="HK131" i="10"/>
  <c r="HB131" i="10"/>
  <c r="HA131" i="10"/>
  <c r="GR131" i="10"/>
  <c r="GQ131" i="10"/>
  <c r="GH131" i="10"/>
  <c r="GG131" i="10"/>
  <c r="FX131" i="10"/>
  <c r="FW131" i="10"/>
  <c r="FN131" i="10"/>
  <c r="FM131" i="10"/>
  <c r="FD131" i="10"/>
  <c r="FC131" i="10"/>
  <c r="ET131" i="10"/>
  <c r="ES131" i="10"/>
  <c r="EJ131" i="10"/>
  <c r="EI131" i="10"/>
  <c r="DZ131" i="10"/>
  <c r="DY131" i="10"/>
  <c r="DP131" i="10"/>
  <c r="DO131" i="10"/>
  <c r="DF131" i="10"/>
  <c r="DE131" i="10"/>
  <c r="CV131" i="10"/>
  <c r="CU131" i="10"/>
  <c r="CL131" i="10"/>
  <c r="CK131" i="10"/>
  <c r="CB131" i="10"/>
  <c r="CA131" i="10"/>
  <c r="BR131" i="10"/>
  <c r="BQ131" i="10"/>
  <c r="BH131" i="10"/>
  <c r="BG131" i="10"/>
  <c r="AX131" i="10"/>
  <c r="AW131" i="10"/>
  <c r="AN131" i="10"/>
  <c r="AM131" i="10"/>
  <c r="AD131" i="10"/>
  <c r="AC131" i="10"/>
  <c r="T131" i="10"/>
  <c r="S131" i="10"/>
  <c r="J131" i="10"/>
  <c r="I131" i="10"/>
  <c r="HL129" i="10"/>
  <c r="HK129" i="10"/>
  <c r="HB129" i="10"/>
  <c r="HA129" i="10"/>
  <c r="GR129" i="10"/>
  <c r="GQ129" i="10"/>
  <c r="GH129" i="10"/>
  <c r="GG129" i="10"/>
  <c r="FX129" i="10"/>
  <c r="FW129" i="10"/>
  <c r="FN129" i="10"/>
  <c r="FM129" i="10"/>
  <c r="FD129" i="10"/>
  <c r="FC129" i="10"/>
  <c r="ET129" i="10"/>
  <c r="ES129" i="10"/>
  <c r="EJ129" i="10"/>
  <c r="EI129" i="10"/>
  <c r="DZ129" i="10"/>
  <c r="DY129" i="10"/>
  <c r="DP129" i="10"/>
  <c r="DO129" i="10"/>
  <c r="DF129" i="10"/>
  <c r="DE129" i="10"/>
  <c r="CV129" i="10"/>
  <c r="CU129" i="10"/>
  <c r="CL129" i="10"/>
  <c r="CK129" i="10"/>
  <c r="CB129" i="10"/>
  <c r="CA129" i="10"/>
  <c r="BR129" i="10"/>
  <c r="BQ129" i="10"/>
  <c r="BH129" i="10"/>
  <c r="BG129" i="10"/>
  <c r="AX129" i="10"/>
  <c r="AW129" i="10"/>
  <c r="AN129" i="10"/>
  <c r="AM129" i="10"/>
  <c r="AD129" i="10"/>
  <c r="AC129" i="10"/>
  <c r="T129" i="10"/>
  <c r="S129" i="10"/>
  <c r="J129" i="10"/>
  <c r="I129" i="10"/>
  <c r="HL127" i="10"/>
  <c r="HK127" i="10"/>
  <c r="HB127" i="10"/>
  <c r="HA127" i="10"/>
  <c r="GR127" i="10"/>
  <c r="GQ127" i="10"/>
  <c r="GH127" i="10"/>
  <c r="GG127" i="10"/>
  <c r="FX127" i="10"/>
  <c r="FW127" i="10"/>
  <c r="FN127" i="10"/>
  <c r="FM127" i="10"/>
  <c r="FD127" i="10"/>
  <c r="FC127" i="10"/>
  <c r="ET127" i="10"/>
  <c r="ES127" i="10"/>
  <c r="EJ127" i="10"/>
  <c r="EI127" i="10"/>
  <c r="DZ127" i="10"/>
  <c r="DY127" i="10"/>
  <c r="DP127" i="10"/>
  <c r="DO127" i="10"/>
  <c r="DF127" i="10"/>
  <c r="DE127" i="10"/>
  <c r="CV127" i="10"/>
  <c r="CU127" i="10"/>
  <c r="CL127" i="10"/>
  <c r="CK127" i="10"/>
  <c r="CB127" i="10"/>
  <c r="CA127" i="10"/>
  <c r="BR127" i="10"/>
  <c r="BQ127" i="10"/>
  <c r="BH127" i="10"/>
  <c r="BG127" i="10"/>
  <c r="AX127" i="10"/>
  <c r="AW127" i="10"/>
  <c r="AN127" i="10"/>
  <c r="AM127" i="10"/>
  <c r="AD127" i="10"/>
  <c r="AC127" i="10"/>
  <c r="T127" i="10"/>
  <c r="S127" i="10"/>
  <c r="J127" i="10"/>
  <c r="I127" i="10"/>
  <c r="HL125" i="10"/>
  <c r="HK125" i="10"/>
  <c r="HB125" i="10"/>
  <c r="HA125" i="10"/>
  <c r="GR125" i="10"/>
  <c r="GQ125" i="10"/>
  <c r="GH125" i="10"/>
  <c r="GG125" i="10"/>
  <c r="FX125" i="10"/>
  <c r="FW125" i="10"/>
  <c r="FN125" i="10"/>
  <c r="FM125" i="10"/>
  <c r="FD125" i="10"/>
  <c r="FC125" i="10"/>
  <c r="ET125" i="10"/>
  <c r="ES125" i="10"/>
  <c r="EJ125" i="10"/>
  <c r="EI125" i="10"/>
  <c r="DZ125" i="10"/>
  <c r="DY125" i="10"/>
  <c r="DP125" i="10"/>
  <c r="DO125" i="10"/>
  <c r="DF125" i="10"/>
  <c r="DE125" i="10"/>
  <c r="CV125" i="10"/>
  <c r="CU125" i="10"/>
  <c r="CL125" i="10"/>
  <c r="CK125" i="10"/>
  <c r="CB125" i="10"/>
  <c r="CA125" i="10"/>
  <c r="BR125" i="10"/>
  <c r="BQ125" i="10"/>
  <c r="BH125" i="10"/>
  <c r="BG125" i="10"/>
  <c r="AX125" i="10"/>
  <c r="AW125" i="10"/>
  <c r="AN125" i="10"/>
  <c r="AM125" i="10"/>
  <c r="AD125" i="10"/>
  <c r="AC125" i="10"/>
  <c r="T125" i="10"/>
  <c r="S125" i="10"/>
  <c r="J125" i="10"/>
  <c r="I125" i="10"/>
  <c r="HL123" i="10"/>
  <c r="HK123" i="10"/>
  <c r="HB123" i="10"/>
  <c r="HA123" i="10"/>
  <c r="GR123" i="10"/>
  <c r="GQ123" i="10"/>
  <c r="GH123" i="10"/>
  <c r="GG123" i="10"/>
  <c r="FX123" i="10"/>
  <c r="FW123" i="10"/>
  <c r="FN123" i="10"/>
  <c r="FM123" i="10"/>
  <c r="FD123" i="10"/>
  <c r="FC123" i="10"/>
  <c r="ET123" i="10"/>
  <c r="ES123" i="10"/>
  <c r="EJ123" i="10"/>
  <c r="EI123" i="10"/>
  <c r="DZ123" i="10"/>
  <c r="DY123" i="10"/>
  <c r="DP123" i="10"/>
  <c r="DO123" i="10"/>
  <c r="DF123" i="10"/>
  <c r="DE123" i="10"/>
  <c r="CV123" i="10"/>
  <c r="CU123" i="10"/>
  <c r="CL123" i="10"/>
  <c r="CK123" i="10"/>
  <c r="CB123" i="10"/>
  <c r="CA123" i="10"/>
  <c r="BR123" i="10"/>
  <c r="BQ123" i="10"/>
  <c r="BH123" i="10"/>
  <c r="BG123" i="10"/>
  <c r="AX123" i="10"/>
  <c r="AW123" i="10"/>
  <c r="AN123" i="10"/>
  <c r="AM123" i="10"/>
  <c r="AD123" i="10"/>
  <c r="AC123" i="10"/>
  <c r="T123" i="10"/>
  <c r="S123" i="10"/>
  <c r="J123" i="10"/>
  <c r="I123" i="10"/>
  <c r="HL121" i="10"/>
  <c r="HK121" i="10"/>
  <c r="HB121" i="10"/>
  <c r="HA121" i="10"/>
  <c r="GR121" i="10"/>
  <c r="GQ121" i="10"/>
  <c r="GH121" i="10"/>
  <c r="GG121" i="10"/>
  <c r="FX121" i="10"/>
  <c r="FW121" i="10"/>
  <c r="FN121" i="10"/>
  <c r="FM121" i="10"/>
  <c r="FD121" i="10"/>
  <c r="FC121" i="10"/>
  <c r="ET121" i="10"/>
  <c r="ES121" i="10"/>
  <c r="EJ121" i="10"/>
  <c r="EI121" i="10"/>
  <c r="DZ121" i="10"/>
  <c r="DY121" i="10"/>
  <c r="DP121" i="10"/>
  <c r="DO121" i="10"/>
  <c r="DF121" i="10"/>
  <c r="DE121" i="10"/>
  <c r="CV121" i="10"/>
  <c r="CU121" i="10"/>
  <c r="CL121" i="10"/>
  <c r="CK121" i="10"/>
  <c r="CB121" i="10"/>
  <c r="CA121" i="10"/>
  <c r="BR121" i="10"/>
  <c r="BQ121" i="10"/>
  <c r="BH121" i="10"/>
  <c r="BG121" i="10"/>
  <c r="AX121" i="10"/>
  <c r="AW121" i="10"/>
  <c r="AN121" i="10"/>
  <c r="AM121" i="10"/>
  <c r="AD121" i="10"/>
  <c r="AC121" i="10"/>
  <c r="T121" i="10"/>
  <c r="S121" i="10"/>
  <c r="J121" i="10"/>
  <c r="I121" i="10"/>
  <c r="HL119" i="10"/>
  <c r="HK119" i="10"/>
  <c r="HB119" i="10"/>
  <c r="HA119" i="10"/>
  <c r="GR119" i="10"/>
  <c r="GQ119" i="10"/>
  <c r="GH119" i="10"/>
  <c r="GG119" i="10"/>
  <c r="FX119" i="10"/>
  <c r="FW119" i="10"/>
  <c r="FN119" i="10"/>
  <c r="FM119" i="10"/>
  <c r="FD119" i="10"/>
  <c r="FC119" i="10"/>
  <c r="ET119" i="10"/>
  <c r="ES119" i="10"/>
  <c r="EJ119" i="10"/>
  <c r="EI119" i="10"/>
  <c r="DZ119" i="10"/>
  <c r="DY119" i="10"/>
  <c r="DP119" i="10"/>
  <c r="DO119" i="10"/>
  <c r="DF119" i="10"/>
  <c r="DE119" i="10"/>
  <c r="CV119" i="10"/>
  <c r="CU119" i="10"/>
  <c r="CL119" i="10"/>
  <c r="CK119" i="10"/>
  <c r="CB119" i="10"/>
  <c r="CA119" i="10"/>
  <c r="BR119" i="10"/>
  <c r="BQ119" i="10"/>
  <c r="BH119" i="10"/>
  <c r="BG119" i="10"/>
  <c r="AX119" i="10"/>
  <c r="AW119" i="10"/>
  <c r="AN119" i="10"/>
  <c r="AM119" i="10"/>
  <c r="AD119" i="10"/>
  <c r="AC119" i="10"/>
  <c r="T119" i="10"/>
  <c r="S119" i="10"/>
  <c r="J119" i="10"/>
  <c r="I119" i="10"/>
  <c r="HL117" i="10"/>
  <c r="HK117" i="10"/>
  <c r="HB117" i="10"/>
  <c r="HA117" i="10"/>
  <c r="GR117" i="10"/>
  <c r="GQ117" i="10"/>
  <c r="GH117" i="10"/>
  <c r="GG117" i="10"/>
  <c r="FX117" i="10"/>
  <c r="FW117" i="10"/>
  <c r="FN117" i="10"/>
  <c r="FM117" i="10"/>
  <c r="FD117" i="10"/>
  <c r="FC117" i="10"/>
  <c r="ET117" i="10"/>
  <c r="ES117" i="10"/>
  <c r="EJ117" i="10"/>
  <c r="EI117" i="10"/>
  <c r="DZ117" i="10"/>
  <c r="DY117" i="10"/>
  <c r="DP117" i="10"/>
  <c r="DO117" i="10"/>
  <c r="DF117" i="10"/>
  <c r="DE117" i="10"/>
  <c r="CV117" i="10"/>
  <c r="CU117" i="10"/>
  <c r="CL117" i="10"/>
  <c r="CK117" i="10"/>
  <c r="CB117" i="10"/>
  <c r="CA117" i="10"/>
  <c r="BR117" i="10"/>
  <c r="BQ117" i="10"/>
  <c r="BH117" i="10"/>
  <c r="BG117" i="10"/>
  <c r="AX117" i="10"/>
  <c r="AW117" i="10"/>
  <c r="AN117" i="10"/>
  <c r="AM117" i="10"/>
  <c r="AD117" i="10"/>
  <c r="AC117" i="10"/>
  <c r="T117" i="10"/>
  <c r="S117" i="10"/>
  <c r="J117" i="10"/>
  <c r="I117" i="10"/>
  <c r="HL115" i="10"/>
  <c r="HK115" i="10"/>
  <c r="HB115" i="10"/>
  <c r="HA115" i="10"/>
  <c r="GR115" i="10"/>
  <c r="GQ115" i="10"/>
  <c r="GH115" i="10"/>
  <c r="GG115" i="10"/>
  <c r="FX115" i="10"/>
  <c r="FW115" i="10"/>
  <c r="FN115" i="10"/>
  <c r="FM115" i="10"/>
  <c r="FD115" i="10"/>
  <c r="FC115" i="10"/>
  <c r="ET115" i="10"/>
  <c r="ES115" i="10"/>
  <c r="EJ115" i="10"/>
  <c r="EI115" i="10"/>
  <c r="DZ115" i="10"/>
  <c r="DY115" i="10"/>
  <c r="DP115" i="10"/>
  <c r="DO115" i="10"/>
  <c r="DF115" i="10"/>
  <c r="DE115" i="10"/>
  <c r="CV115" i="10"/>
  <c r="CU115" i="10"/>
  <c r="CL115" i="10"/>
  <c r="CK115" i="10"/>
  <c r="CB115" i="10"/>
  <c r="CA115" i="10"/>
  <c r="BR115" i="10"/>
  <c r="BQ115" i="10"/>
  <c r="BH115" i="10"/>
  <c r="BG115" i="10"/>
  <c r="AX115" i="10"/>
  <c r="AW115" i="10"/>
  <c r="AN115" i="10"/>
  <c r="AM115" i="10"/>
  <c r="AD115" i="10"/>
  <c r="AC115" i="10"/>
  <c r="T115" i="10"/>
  <c r="S115" i="10"/>
  <c r="J115" i="10"/>
  <c r="I115" i="10"/>
  <c r="HL113" i="10"/>
  <c r="HK113" i="10"/>
  <c r="HB113" i="10"/>
  <c r="HA113" i="10"/>
  <c r="GR113" i="10"/>
  <c r="GQ113" i="10"/>
  <c r="GH113" i="10"/>
  <c r="GG113" i="10"/>
  <c r="FX113" i="10"/>
  <c r="FW113" i="10"/>
  <c r="FN113" i="10"/>
  <c r="FM113" i="10"/>
  <c r="FD113" i="10"/>
  <c r="FC113" i="10"/>
  <c r="ET113" i="10"/>
  <c r="ES113" i="10"/>
  <c r="EJ113" i="10"/>
  <c r="EI113" i="10"/>
  <c r="DZ113" i="10"/>
  <c r="DY113" i="10"/>
  <c r="DP113" i="10"/>
  <c r="DO113" i="10"/>
  <c r="DF113" i="10"/>
  <c r="DE113" i="10"/>
  <c r="CV113" i="10"/>
  <c r="CU113" i="10"/>
  <c r="CL113" i="10"/>
  <c r="CK113" i="10"/>
  <c r="CB113" i="10"/>
  <c r="CA113" i="10"/>
  <c r="BR113" i="10"/>
  <c r="BQ113" i="10"/>
  <c r="BH113" i="10"/>
  <c r="BG113" i="10"/>
  <c r="AX113" i="10"/>
  <c r="AW113" i="10"/>
  <c r="AN113" i="10"/>
  <c r="AM113" i="10"/>
  <c r="AD113" i="10"/>
  <c r="AC113" i="10"/>
  <c r="T113" i="10"/>
  <c r="S113" i="10"/>
  <c r="J113" i="10"/>
  <c r="I113" i="10"/>
  <c r="HL111" i="10"/>
  <c r="HK111" i="10"/>
  <c r="HB111" i="10"/>
  <c r="HA111" i="10"/>
  <c r="GR111" i="10"/>
  <c r="GQ111" i="10"/>
  <c r="GH111" i="10"/>
  <c r="GG111" i="10"/>
  <c r="FX111" i="10"/>
  <c r="FW111" i="10"/>
  <c r="FN111" i="10"/>
  <c r="FM111" i="10"/>
  <c r="FD111" i="10"/>
  <c r="FC111" i="10"/>
  <c r="ET111" i="10"/>
  <c r="ES111" i="10"/>
  <c r="EJ111" i="10"/>
  <c r="EI111" i="10"/>
  <c r="DZ111" i="10"/>
  <c r="DY111" i="10"/>
  <c r="DP111" i="10"/>
  <c r="DO111" i="10"/>
  <c r="DF111" i="10"/>
  <c r="DE111" i="10"/>
  <c r="CV111" i="10"/>
  <c r="CU111" i="10"/>
  <c r="CL111" i="10"/>
  <c r="CK111" i="10"/>
  <c r="CB111" i="10"/>
  <c r="CA111" i="10"/>
  <c r="BR111" i="10"/>
  <c r="BQ111" i="10"/>
  <c r="BH111" i="10"/>
  <c r="BG111" i="10"/>
  <c r="AX111" i="10"/>
  <c r="AW111" i="10"/>
  <c r="AN111" i="10"/>
  <c r="AM111" i="10"/>
  <c r="AD111" i="10"/>
  <c r="AC111" i="10"/>
  <c r="T111" i="10"/>
  <c r="S111" i="10"/>
  <c r="J111" i="10"/>
  <c r="I111" i="10"/>
  <c r="HL109" i="10"/>
  <c r="HK109" i="10"/>
  <c r="HB109" i="10"/>
  <c r="HA109" i="10"/>
  <c r="GR109" i="10"/>
  <c r="GQ109" i="10"/>
  <c r="GH109" i="10"/>
  <c r="GG109" i="10"/>
  <c r="FX109" i="10"/>
  <c r="FW109" i="10"/>
  <c r="FN109" i="10"/>
  <c r="FM109" i="10"/>
  <c r="FD109" i="10"/>
  <c r="FC109" i="10"/>
  <c r="ET109" i="10"/>
  <c r="ES109" i="10"/>
  <c r="EJ109" i="10"/>
  <c r="EI109" i="10"/>
  <c r="DZ109" i="10"/>
  <c r="DY109" i="10"/>
  <c r="DP109" i="10"/>
  <c r="DO109" i="10"/>
  <c r="DF109" i="10"/>
  <c r="DE109" i="10"/>
  <c r="CV109" i="10"/>
  <c r="CU109" i="10"/>
  <c r="CL109" i="10"/>
  <c r="CK109" i="10"/>
  <c r="CB109" i="10"/>
  <c r="CA109" i="10"/>
  <c r="BR109" i="10"/>
  <c r="BQ109" i="10"/>
  <c r="BH109" i="10"/>
  <c r="BG109" i="10"/>
  <c r="AX109" i="10"/>
  <c r="AW109" i="10"/>
  <c r="AN109" i="10"/>
  <c r="AM109" i="10"/>
  <c r="AD109" i="10"/>
  <c r="AC109" i="10"/>
  <c r="T109" i="10"/>
  <c r="S109" i="10"/>
  <c r="J109" i="10"/>
  <c r="I109" i="10"/>
  <c r="HL107" i="10"/>
  <c r="HK107" i="10"/>
  <c r="HB107" i="10"/>
  <c r="HA107" i="10"/>
  <c r="GR107" i="10"/>
  <c r="GQ107" i="10"/>
  <c r="GH107" i="10"/>
  <c r="GG107" i="10"/>
  <c r="FX107" i="10"/>
  <c r="FW107" i="10"/>
  <c r="FN107" i="10"/>
  <c r="FM107" i="10"/>
  <c r="FD107" i="10"/>
  <c r="FC107" i="10"/>
  <c r="ET107" i="10"/>
  <c r="ES107" i="10"/>
  <c r="EJ107" i="10"/>
  <c r="EI107" i="10"/>
  <c r="DZ107" i="10"/>
  <c r="DY107" i="10"/>
  <c r="DP107" i="10"/>
  <c r="DO107" i="10"/>
  <c r="DF107" i="10"/>
  <c r="DE107" i="10"/>
  <c r="CV107" i="10"/>
  <c r="CU107" i="10"/>
  <c r="CL107" i="10"/>
  <c r="CK107" i="10"/>
  <c r="CB107" i="10"/>
  <c r="CA107" i="10"/>
  <c r="BR107" i="10"/>
  <c r="BQ107" i="10"/>
  <c r="BH107" i="10"/>
  <c r="BG107" i="10"/>
  <c r="AX107" i="10"/>
  <c r="AW107" i="10"/>
  <c r="AN107" i="10"/>
  <c r="AM107" i="10"/>
  <c r="AD107" i="10"/>
  <c r="AC107" i="10"/>
  <c r="T107" i="10"/>
  <c r="S107" i="10"/>
  <c r="J107" i="10"/>
  <c r="I107" i="10"/>
  <c r="HL105" i="10"/>
  <c r="HK105" i="10"/>
  <c r="HB105" i="10"/>
  <c r="HA105" i="10"/>
  <c r="GR105" i="10"/>
  <c r="GQ105" i="10"/>
  <c r="GH105" i="10"/>
  <c r="GG105" i="10"/>
  <c r="FX105" i="10"/>
  <c r="FW105" i="10"/>
  <c r="FN105" i="10"/>
  <c r="FM105" i="10"/>
  <c r="FD105" i="10"/>
  <c r="FC105" i="10"/>
  <c r="ET105" i="10"/>
  <c r="ES105" i="10"/>
  <c r="EJ105" i="10"/>
  <c r="EI105" i="10"/>
  <c r="DZ105" i="10"/>
  <c r="DY105" i="10"/>
  <c r="DP105" i="10"/>
  <c r="DO105" i="10"/>
  <c r="DF105" i="10"/>
  <c r="DE105" i="10"/>
  <c r="CV105" i="10"/>
  <c r="CU105" i="10"/>
  <c r="CL105" i="10"/>
  <c r="CK105" i="10"/>
  <c r="CB105" i="10"/>
  <c r="CA105" i="10"/>
  <c r="BR105" i="10"/>
  <c r="BQ105" i="10"/>
  <c r="BH105" i="10"/>
  <c r="BG105" i="10"/>
  <c r="AX105" i="10"/>
  <c r="AW105" i="10"/>
  <c r="AN105" i="10"/>
  <c r="AM105" i="10"/>
  <c r="AD105" i="10"/>
  <c r="AC105" i="10"/>
  <c r="T105" i="10"/>
  <c r="S105" i="10"/>
  <c r="J105" i="10"/>
  <c r="I105" i="10"/>
  <c r="HL103" i="10"/>
  <c r="HK103" i="10"/>
  <c r="HB103" i="10"/>
  <c r="HA103" i="10"/>
  <c r="GR103" i="10"/>
  <c r="GQ103" i="10"/>
  <c r="GH103" i="10"/>
  <c r="GG103" i="10"/>
  <c r="FX103" i="10"/>
  <c r="FW103" i="10"/>
  <c r="FN103" i="10"/>
  <c r="FM103" i="10"/>
  <c r="FD103" i="10"/>
  <c r="FC103" i="10"/>
  <c r="ET103" i="10"/>
  <c r="ES103" i="10"/>
  <c r="EJ103" i="10"/>
  <c r="EI103" i="10"/>
  <c r="DZ103" i="10"/>
  <c r="DY103" i="10"/>
  <c r="DP103" i="10"/>
  <c r="DO103" i="10"/>
  <c r="DF103" i="10"/>
  <c r="DE103" i="10"/>
  <c r="CV103" i="10"/>
  <c r="CU103" i="10"/>
  <c r="CL103" i="10"/>
  <c r="CK103" i="10"/>
  <c r="CB103" i="10"/>
  <c r="CA103" i="10"/>
  <c r="BR103" i="10"/>
  <c r="BQ103" i="10"/>
  <c r="BH103" i="10"/>
  <c r="BG103" i="10"/>
  <c r="AX103" i="10"/>
  <c r="AW103" i="10"/>
  <c r="AN103" i="10"/>
  <c r="AM103" i="10"/>
  <c r="AD103" i="10"/>
  <c r="AC103" i="10"/>
  <c r="T103" i="10"/>
  <c r="S103" i="10"/>
  <c r="J103" i="10"/>
  <c r="I103" i="10"/>
  <c r="HL101" i="10"/>
  <c r="HK101" i="10"/>
  <c r="HB101" i="10"/>
  <c r="HA101" i="10"/>
  <c r="GR101" i="10"/>
  <c r="GQ101" i="10"/>
  <c r="GH101" i="10"/>
  <c r="GG101" i="10"/>
  <c r="FX101" i="10"/>
  <c r="FW101" i="10"/>
  <c r="FN101" i="10"/>
  <c r="FM101" i="10"/>
  <c r="FD101" i="10"/>
  <c r="FC101" i="10"/>
  <c r="ET101" i="10"/>
  <c r="ES101" i="10"/>
  <c r="EJ101" i="10"/>
  <c r="EI101" i="10"/>
  <c r="DZ101" i="10"/>
  <c r="DY101" i="10"/>
  <c r="DP101" i="10"/>
  <c r="DO101" i="10"/>
  <c r="DF101" i="10"/>
  <c r="DE101" i="10"/>
  <c r="CV101" i="10"/>
  <c r="CU101" i="10"/>
  <c r="CL101" i="10"/>
  <c r="CK101" i="10"/>
  <c r="CB101" i="10"/>
  <c r="CA101" i="10"/>
  <c r="BR101" i="10"/>
  <c r="BQ101" i="10"/>
  <c r="BH101" i="10"/>
  <c r="BG101" i="10"/>
  <c r="AX101" i="10"/>
  <c r="AW101" i="10"/>
  <c r="AN101" i="10"/>
  <c r="AM101" i="10"/>
  <c r="AD101" i="10"/>
  <c r="AC101" i="10"/>
  <c r="T101" i="10"/>
  <c r="S101" i="10"/>
  <c r="J101" i="10"/>
  <c r="I101" i="10"/>
  <c r="HL99" i="10"/>
  <c r="HK99" i="10"/>
  <c r="HB99" i="10"/>
  <c r="HA99" i="10"/>
  <c r="GR99" i="10"/>
  <c r="GQ99" i="10"/>
  <c r="GH99" i="10"/>
  <c r="GG99" i="10"/>
  <c r="FX99" i="10"/>
  <c r="FW99" i="10"/>
  <c r="FN99" i="10"/>
  <c r="FM99" i="10"/>
  <c r="FD99" i="10"/>
  <c r="FC99" i="10"/>
  <c r="ET99" i="10"/>
  <c r="ES99" i="10"/>
  <c r="EJ99" i="10"/>
  <c r="EI99" i="10"/>
  <c r="DZ99" i="10"/>
  <c r="DY99" i="10"/>
  <c r="DP99" i="10"/>
  <c r="DO99" i="10"/>
  <c r="DF99" i="10"/>
  <c r="DE99" i="10"/>
  <c r="CV99" i="10"/>
  <c r="CU99" i="10"/>
  <c r="CL99" i="10"/>
  <c r="CK99" i="10"/>
  <c r="CB99" i="10"/>
  <c r="CA99" i="10"/>
  <c r="BR99" i="10"/>
  <c r="BQ99" i="10"/>
  <c r="BH99" i="10"/>
  <c r="BG99" i="10"/>
  <c r="AX99" i="10"/>
  <c r="AW99" i="10"/>
  <c r="AN99" i="10"/>
  <c r="AM99" i="10"/>
  <c r="AD99" i="10"/>
  <c r="AC99" i="10"/>
  <c r="T99" i="10"/>
  <c r="S99" i="10"/>
  <c r="J99" i="10"/>
  <c r="I99" i="10"/>
  <c r="HL97" i="10"/>
  <c r="HK97" i="10"/>
  <c r="HB97" i="10"/>
  <c r="HA97" i="10"/>
  <c r="GR97" i="10"/>
  <c r="GQ97" i="10"/>
  <c r="GH97" i="10"/>
  <c r="GG97" i="10"/>
  <c r="FX97" i="10"/>
  <c r="FW97" i="10"/>
  <c r="FN97" i="10"/>
  <c r="FM97" i="10"/>
  <c r="FD97" i="10"/>
  <c r="FC97" i="10"/>
  <c r="ET97" i="10"/>
  <c r="ES97" i="10"/>
  <c r="EJ97" i="10"/>
  <c r="EI97" i="10"/>
  <c r="DZ97" i="10"/>
  <c r="DY97" i="10"/>
  <c r="DP97" i="10"/>
  <c r="DO97" i="10"/>
  <c r="DF97" i="10"/>
  <c r="DE97" i="10"/>
  <c r="CV97" i="10"/>
  <c r="CU97" i="10"/>
  <c r="CL97" i="10"/>
  <c r="CK97" i="10"/>
  <c r="CB97" i="10"/>
  <c r="CA97" i="10"/>
  <c r="BR97" i="10"/>
  <c r="BQ97" i="10"/>
  <c r="BH97" i="10"/>
  <c r="BG97" i="10"/>
  <c r="AX97" i="10"/>
  <c r="AW97" i="10"/>
  <c r="AN97" i="10"/>
  <c r="AM97" i="10"/>
  <c r="AD97" i="10"/>
  <c r="AC97" i="10"/>
  <c r="T97" i="10"/>
  <c r="S97" i="10"/>
  <c r="J97" i="10"/>
  <c r="I97" i="10"/>
  <c r="HL95" i="10"/>
  <c r="HK95" i="10"/>
  <c r="HB95" i="10"/>
  <c r="HA95" i="10"/>
  <c r="GR95" i="10"/>
  <c r="GQ95" i="10"/>
  <c r="GH95" i="10"/>
  <c r="GG95" i="10"/>
  <c r="FX95" i="10"/>
  <c r="FW95" i="10"/>
  <c r="FN95" i="10"/>
  <c r="FM95" i="10"/>
  <c r="FD95" i="10"/>
  <c r="FC95" i="10"/>
  <c r="ET95" i="10"/>
  <c r="ES95" i="10"/>
  <c r="EJ95" i="10"/>
  <c r="EI95" i="10"/>
  <c r="DZ95" i="10"/>
  <c r="DY95" i="10"/>
  <c r="DP95" i="10"/>
  <c r="DO95" i="10"/>
  <c r="DF95" i="10"/>
  <c r="DE95" i="10"/>
  <c r="CV95" i="10"/>
  <c r="CU95" i="10"/>
  <c r="CL95" i="10"/>
  <c r="CK95" i="10"/>
  <c r="CB95" i="10"/>
  <c r="CA95" i="10"/>
  <c r="BR95" i="10"/>
  <c r="BQ95" i="10"/>
  <c r="BH95" i="10"/>
  <c r="BG95" i="10"/>
  <c r="AX95" i="10"/>
  <c r="AW95" i="10"/>
  <c r="AN95" i="10"/>
  <c r="AM95" i="10"/>
  <c r="AD95" i="10"/>
  <c r="AC95" i="10"/>
  <c r="T95" i="10"/>
  <c r="S95" i="10"/>
  <c r="J95" i="10"/>
  <c r="I95" i="10"/>
  <c r="HL93" i="10"/>
  <c r="HK93" i="10"/>
  <c r="HB93" i="10"/>
  <c r="HA93" i="10"/>
  <c r="GR93" i="10"/>
  <c r="GQ93" i="10"/>
  <c r="GH93" i="10"/>
  <c r="GG93" i="10"/>
  <c r="FX93" i="10"/>
  <c r="FW93" i="10"/>
  <c r="FN93" i="10"/>
  <c r="FM93" i="10"/>
  <c r="FD93" i="10"/>
  <c r="FC93" i="10"/>
  <c r="ET93" i="10"/>
  <c r="ES93" i="10"/>
  <c r="EJ93" i="10"/>
  <c r="EI93" i="10"/>
  <c r="DZ93" i="10"/>
  <c r="DY93" i="10"/>
  <c r="DP93" i="10"/>
  <c r="DO93" i="10"/>
  <c r="DF93" i="10"/>
  <c r="DE93" i="10"/>
  <c r="CV93" i="10"/>
  <c r="CU93" i="10"/>
  <c r="CL93" i="10"/>
  <c r="CK93" i="10"/>
  <c r="CB93" i="10"/>
  <c r="CA93" i="10"/>
  <c r="BR93" i="10"/>
  <c r="BQ93" i="10"/>
  <c r="BH93" i="10"/>
  <c r="BG93" i="10"/>
  <c r="AX93" i="10"/>
  <c r="AW93" i="10"/>
  <c r="AN93" i="10"/>
  <c r="AM93" i="10"/>
  <c r="AD93" i="10"/>
  <c r="AC93" i="10"/>
  <c r="T93" i="10"/>
  <c r="S93" i="10"/>
  <c r="J93" i="10"/>
  <c r="I93" i="10"/>
  <c r="HL91" i="10"/>
  <c r="HK91" i="10"/>
  <c r="HB91" i="10"/>
  <c r="HA91" i="10"/>
  <c r="GR91" i="10"/>
  <c r="GQ91" i="10"/>
  <c r="GH91" i="10"/>
  <c r="GG91" i="10"/>
  <c r="FX91" i="10"/>
  <c r="FW91" i="10"/>
  <c r="FN91" i="10"/>
  <c r="FM91" i="10"/>
  <c r="FD91" i="10"/>
  <c r="FC91" i="10"/>
  <c r="ET91" i="10"/>
  <c r="ES91" i="10"/>
  <c r="EJ91" i="10"/>
  <c r="EI91" i="10"/>
  <c r="DZ91" i="10"/>
  <c r="DY91" i="10"/>
  <c r="DP91" i="10"/>
  <c r="DO91" i="10"/>
  <c r="DF91" i="10"/>
  <c r="DE91" i="10"/>
  <c r="CV91" i="10"/>
  <c r="CU91" i="10"/>
  <c r="CL91" i="10"/>
  <c r="CK91" i="10"/>
  <c r="CB91" i="10"/>
  <c r="CA91" i="10"/>
  <c r="BR91" i="10"/>
  <c r="BQ91" i="10"/>
  <c r="BH91" i="10"/>
  <c r="BG91" i="10"/>
  <c r="AX91" i="10"/>
  <c r="AW91" i="10"/>
  <c r="AN91" i="10"/>
  <c r="AM91" i="10"/>
  <c r="AD91" i="10"/>
  <c r="AC91" i="10"/>
  <c r="T91" i="10"/>
  <c r="S91" i="10"/>
  <c r="J91" i="10"/>
  <c r="I91" i="10"/>
  <c r="HL89" i="10"/>
  <c r="HK89" i="10"/>
  <c r="HB89" i="10"/>
  <c r="HA89" i="10"/>
  <c r="GR89" i="10"/>
  <c r="GQ89" i="10"/>
  <c r="GH89" i="10"/>
  <c r="GG89" i="10"/>
  <c r="FX89" i="10"/>
  <c r="FW89" i="10"/>
  <c r="FN89" i="10"/>
  <c r="FM89" i="10"/>
  <c r="FD89" i="10"/>
  <c r="FC89" i="10"/>
  <c r="ET89" i="10"/>
  <c r="ES89" i="10"/>
  <c r="EJ89" i="10"/>
  <c r="EI89" i="10"/>
  <c r="DZ89" i="10"/>
  <c r="DY89" i="10"/>
  <c r="DP89" i="10"/>
  <c r="DO89" i="10"/>
  <c r="DF89" i="10"/>
  <c r="DE89" i="10"/>
  <c r="CV89" i="10"/>
  <c r="CU89" i="10"/>
  <c r="CL89" i="10"/>
  <c r="CK89" i="10"/>
  <c r="CB89" i="10"/>
  <c r="CA89" i="10"/>
  <c r="BR89" i="10"/>
  <c r="BQ89" i="10"/>
  <c r="BH89" i="10"/>
  <c r="BG89" i="10"/>
  <c r="AX89" i="10"/>
  <c r="AW89" i="10"/>
  <c r="AN89" i="10"/>
  <c r="AM89" i="10"/>
  <c r="AD89" i="10"/>
  <c r="AC89" i="10"/>
  <c r="T89" i="10"/>
  <c r="S89" i="10"/>
  <c r="J89" i="10"/>
  <c r="I89" i="10"/>
  <c r="HL87" i="10"/>
  <c r="HK87" i="10"/>
  <c r="HB87" i="10"/>
  <c r="HA87" i="10"/>
  <c r="GR87" i="10"/>
  <c r="GQ87" i="10"/>
  <c r="GH87" i="10"/>
  <c r="GG87" i="10"/>
  <c r="FX87" i="10"/>
  <c r="FW87" i="10"/>
  <c r="FN87" i="10"/>
  <c r="FM87" i="10"/>
  <c r="FD87" i="10"/>
  <c r="FC87" i="10"/>
  <c r="ET87" i="10"/>
  <c r="ES87" i="10"/>
  <c r="EJ87" i="10"/>
  <c r="EI87" i="10"/>
  <c r="DZ87" i="10"/>
  <c r="DY87" i="10"/>
  <c r="DP87" i="10"/>
  <c r="DO87" i="10"/>
  <c r="DF87" i="10"/>
  <c r="DE87" i="10"/>
  <c r="CV87" i="10"/>
  <c r="CU87" i="10"/>
  <c r="CL87" i="10"/>
  <c r="CK87" i="10"/>
  <c r="CB87" i="10"/>
  <c r="CA87" i="10"/>
  <c r="BR87" i="10"/>
  <c r="BQ87" i="10"/>
  <c r="BH87" i="10"/>
  <c r="BG87" i="10"/>
  <c r="AX87" i="10"/>
  <c r="AW87" i="10"/>
  <c r="AN87" i="10"/>
  <c r="AM87" i="10"/>
  <c r="AD87" i="10"/>
  <c r="AC87" i="10"/>
  <c r="T87" i="10"/>
  <c r="S87" i="10"/>
  <c r="J87" i="10"/>
  <c r="I87" i="10"/>
  <c r="HL85" i="10"/>
  <c r="HK85" i="10"/>
  <c r="HB85" i="10"/>
  <c r="HA85" i="10"/>
  <c r="GR85" i="10"/>
  <c r="GQ85" i="10"/>
  <c r="GH85" i="10"/>
  <c r="GG85" i="10"/>
  <c r="FX85" i="10"/>
  <c r="FW85" i="10"/>
  <c r="FN85" i="10"/>
  <c r="FM85" i="10"/>
  <c r="FD85" i="10"/>
  <c r="FC85" i="10"/>
  <c r="ET85" i="10"/>
  <c r="ES85" i="10"/>
  <c r="EJ85" i="10"/>
  <c r="EI85" i="10"/>
  <c r="DZ85" i="10"/>
  <c r="DY85" i="10"/>
  <c r="DP85" i="10"/>
  <c r="DO85" i="10"/>
  <c r="DF85" i="10"/>
  <c r="DE85" i="10"/>
  <c r="CV85" i="10"/>
  <c r="CU85" i="10"/>
  <c r="CL85" i="10"/>
  <c r="CK85" i="10"/>
  <c r="CB85" i="10"/>
  <c r="CA85" i="10"/>
  <c r="BR85" i="10"/>
  <c r="BQ85" i="10"/>
  <c r="BH85" i="10"/>
  <c r="BG85" i="10"/>
  <c r="AX85" i="10"/>
  <c r="AW85" i="10"/>
  <c r="AN85" i="10"/>
  <c r="AM85" i="10"/>
  <c r="AD85" i="10"/>
  <c r="AC85" i="10"/>
  <c r="T85" i="10"/>
  <c r="S85" i="10"/>
  <c r="J85" i="10"/>
  <c r="I85" i="10"/>
  <c r="HL83" i="10"/>
  <c r="HK83" i="10"/>
  <c r="HB83" i="10"/>
  <c r="HA83" i="10"/>
  <c r="GR83" i="10"/>
  <c r="GQ83" i="10"/>
  <c r="GH83" i="10"/>
  <c r="GG83" i="10"/>
  <c r="FX83" i="10"/>
  <c r="FW83" i="10"/>
  <c r="FN83" i="10"/>
  <c r="FM83" i="10"/>
  <c r="FD83" i="10"/>
  <c r="FC83" i="10"/>
  <c r="ET83" i="10"/>
  <c r="ES83" i="10"/>
  <c r="EJ83" i="10"/>
  <c r="EI83" i="10"/>
  <c r="DZ83" i="10"/>
  <c r="DY83" i="10"/>
  <c r="DP83" i="10"/>
  <c r="DO83" i="10"/>
  <c r="DF83" i="10"/>
  <c r="DE83" i="10"/>
  <c r="CV83" i="10"/>
  <c r="CU83" i="10"/>
  <c r="CL83" i="10"/>
  <c r="CK83" i="10"/>
  <c r="CB83" i="10"/>
  <c r="CA83" i="10"/>
  <c r="BR83" i="10"/>
  <c r="BQ83" i="10"/>
  <c r="BH83" i="10"/>
  <c r="BG83" i="10"/>
  <c r="AX83" i="10"/>
  <c r="AW83" i="10"/>
  <c r="AN83" i="10"/>
  <c r="AM83" i="10"/>
  <c r="AD83" i="10"/>
  <c r="AC83" i="10"/>
  <c r="T83" i="10"/>
  <c r="S83" i="10"/>
  <c r="J83" i="10"/>
  <c r="I83" i="10"/>
  <c r="HL81" i="10"/>
  <c r="HK81" i="10"/>
  <c r="HB81" i="10"/>
  <c r="HA81" i="10"/>
  <c r="GR81" i="10"/>
  <c r="GQ81" i="10"/>
  <c r="GH81" i="10"/>
  <c r="GG81" i="10"/>
  <c r="FX81" i="10"/>
  <c r="FW81" i="10"/>
  <c r="FN81" i="10"/>
  <c r="FM81" i="10"/>
  <c r="FD81" i="10"/>
  <c r="FC81" i="10"/>
  <c r="ET81" i="10"/>
  <c r="ES81" i="10"/>
  <c r="EJ81" i="10"/>
  <c r="EI81" i="10"/>
  <c r="DZ81" i="10"/>
  <c r="DY81" i="10"/>
  <c r="DP81" i="10"/>
  <c r="DO81" i="10"/>
  <c r="DF81" i="10"/>
  <c r="DE81" i="10"/>
  <c r="CV81" i="10"/>
  <c r="CU81" i="10"/>
  <c r="CL81" i="10"/>
  <c r="CK81" i="10"/>
  <c r="CB81" i="10"/>
  <c r="CA81" i="10"/>
  <c r="BR81" i="10"/>
  <c r="BQ81" i="10"/>
  <c r="BH81" i="10"/>
  <c r="BG81" i="10"/>
  <c r="AX81" i="10"/>
  <c r="AW81" i="10"/>
  <c r="AN81" i="10"/>
  <c r="AM81" i="10"/>
  <c r="AD81" i="10"/>
  <c r="AC81" i="10"/>
  <c r="T81" i="10"/>
  <c r="S81" i="10"/>
  <c r="J81" i="10"/>
  <c r="I81" i="10"/>
  <c r="HL79" i="10"/>
  <c r="HK79" i="10"/>
  <c r="HB79" i="10"/>
  <c r="HA79" i="10"/>
  <c r="GR79" i="10"/>
  <c r="GQ79" i="10"/>
  <c r="GH79" i="10"/>
  <c r="GG79" i="10"/>
  <c r="FX79" i="10"/>
  <c r="FW79" i="10"/>
  <c r="FN79" i="10"/>
  <c r="FM79" i="10"/>
  <c r="FD79" i="10"/>
  <c r="FC79" i="10"/>
  <c r="ET79" i="10"/>
  <c r="ES79" i="10"/>
  <c r="EJ79" i="10"/>
  <c r="EI79" i="10"/>
  <c r="DZ79" i="10"/>
  <c r="DY79" i="10"/>
  <c r="DP79" i="10"/>
  <c r="DO79" i="10"/>
  <c r="DF79" i="10"/>
  <c r="DE79" i="10"/>
  <c r="CV79" i="10"/>
  <c r="CU79" i="10"/>
  <c r="CL79" i="10"/>
  <c r="CK79" i="10"/>
  <c r="CB79" i="10"/>
  <c r="CA79" i="10"/>
  <c r="BR79" i="10"/>
  <c r="BQ79" i="10"/>
  <c r="BH79" i="10"/>
  <c r="BG79" i="10"/>
  <c r="AX79" i="10"/>
  <c r="AW79" i="10"/>
  <c r="AN79" i="10"/>
  <c r="AM79" i="10"/>
  <c r="AD79" i="10"/>
  <c r="AC79" i="10"/>
  <c r="T79" i="10"/>
  <c r="S79" i="10"/>
  <c r="J79" i="10"/>
  <c r="I79" i="10"/>
  <c r="HL77" i="10"/>
  <c r="HK77" i="10"/>
  <c r="HB77" i="10"/>
  <c r="HA77" i="10"/>
  <c r="GR77" i="10"/>
  <c r="GQ77" i="10"/>
  <c r="GH77" i="10"/>
  <c r="GG77" i="10"/>
  <c r="FX77" i="10"/>
  <c r="FW77" i="10"/>
  <c r="FN77" i="10"/>
  <c r="FM77" i="10"/>
  <c r="FD77" i="10"/>
  <c r="FC77" i="10"/>
  <c r="ET77" i="10"/>
  <c r="ES77" i="10"/>
  <c r="EJ77" i="10"/>
  <c r="EI77" i="10"/>
  <c r="DZ77" i="10"/>
  <c r="DY77" i="10"/>
  <c r="DP77" i="10"/>
  <c r="DO77" i="10"/>
  <c r="DF77" i="10"/>
  <c r="DE77" i="10"/>
  <c r="CV77" i="10"/>
  <c r="CU77" i="10"/>
  <c r="CL77" i="10"/>
  <c r="CK77" i="10"/>
  <c r="CB77" i="10"/>
  <c r="CA77" i="10"/>
  <c r="BR77" i="10"/>
  <c r="BQ77" i="10"/>
  <c r="BH77" i="10"/>
  <c r="BG77" i="10"/>
  <c r="AX77" i="10"/>
  <c r="AW77" i="10"/>
  <c r="AN77" i="10"/>
  <c r="AM77" i="10"/>
  <c r="AD77" i="10"/>
  <c r="AC77" i="10"/>
  <c r="T77" i="10"/>
  <c r="S77" i="10"/>
  <c r="J77" i="10"/>
  <c r="I77" i="10"/>
  <c r="HL75" i="10"/>
  <c r="HK75" i="10"/>
  <c r="HB75" i="10"/>
  <c r="HA75" i="10"/>
  <c r="GR75" i="10"/>
  <c r="GQ75" i="10"/>
  <c r="GH75" i="10"/>
  <c r="GG75" i="10"/>
  <c r="FX75" i="10"/>
  <c r="FW75" i="10"/>
  <c r="FN75" i="10"/>
  <c r="FM75" i="10"/>
  <c r="FD75" i="10"/>
  <c r="FC75" i="10"/>
  <c r="ET75" i="10"/>
  <c r="ES75" i="10"/>
  <c r="EJ75" i="10"/>
  <c r="EI75" i="10"/>
  <c r="DZ75" i="10"/>
  <c r="DY75" i="10"/>
  <c r="DP75" i="10"/>
  <c r="DO75" i="10"/>
  <c r="DF75" i="10"/>
  <c r="DE75" i="10"/>
  <c r="CV75" i="10"/>
  <c r="CU75" i="10"/>
  <c r="CL75" i="10"/>
  <c r="CK75" i="10"/>
  <c r="CB75" i="10"/>
  <c r="CA75" i="10"/>
  <c r="BR75" i="10"/>
  <c r="BQ75" i="10"/>
  <c r="BH75" i="10"/>
  <c r="BG75" i="10"/>
  <c r="AX75" i="10"/>
  <c r="AW75" i="10"/>
  <c r="AN75" i="10"/>
  <c r="AM75" i="10"/>
  <c r="AD75" i="10"/>
  <c r="AC75" i="10"/>
  <c r="T75" i="10"/>
  <c r="S75" i="10"/>
  <c r="J75" i="10"/>
  <c r="I75" i="10"/>
  <c r="HL73" i="10"/>
  <c r="HK73" i="10"/>
  <c r="HB73" i="10"/>
  <c r="HA73" i="10"/>
  <c r="GR73" i="10"/>
  <c r="GQ73" i="10"/>
  <c r="GH73" i="10"/>
  <c r="GG73" i="10"/>
  <c r="FX73" i="10"/>
  <c r="FW73" i="10"/>
  <c r="FN73" i="10"/>
  <c r="FM73" i="10"/>
  <c r="FD73" i="10"/>
  <c r="FC73" i="10"/>
  <c r="ET73" i="10"/>
  <c r="ES73" i="10"/>
  <c r="EJ73" i="10"/>
  <c r="EI73" i="10"/>
  <c r="DZ73" i="10"/>
  <c r="DY73" i="10"/>
  <c r="DP73" i="10"/>
  <c r="DO73" i="10"/>
  <c r="DF73" i="10"/>
  <c r="DE73" i="10"/>
  <c r="CV73" i="10"/>
  <c r="CU73" i="10"/>
  <c r="CL73" i="10"/>
  <c r="CK73" i="10"/>
  <c r="CB73" i="10"/>
  <c r="CA73" i="10"/>
  <c r="BR73" i="10"/>
  <c r="BQ73" i="10"/>
  <c r="BH73" i="10"/>
  <c r="BG73" i="10"/>
  <c r="AX73" i="10"/>
  <c r="AW73" i="10"/>
  <c r="AN73" i="10"/>
  <c r="AM73" i="10"/>
  <c r="AD73" i="10"/>
  <c r="AC73" i="10"/>
  <c r="T73" i="10"/>
  <c r="S73" i="10"/>
  <c r="J73" i="10"/>
  <c r="I73" i="10"/>
  <c r="HL71" i="10"/>
  <c r="HK71" i="10"/>
  <c r="HB71" i="10"/>
  <c r="HA71" i="10"/>
  <c r="GR71" i="10"/>
  <c r="GQ71" i="10"/>
  <c r="GH71" i="10"/>
  <c r="GG71" i="10"/>
  <c r="FX71" i="10"/>
  <c r="FW71" i="10"/>
  <c r="FN71" i="10"/>
  <c r="FM71" i="10"/>
  <c r="FD71" i="10"/>
  <c r="FC71" i="10"/>
  <c r="ET71" i="10"/>
  <c r="ES71" i="10"/>
  <c r="EJ71" i="10"/>
  <c r="EI71" i="10"/>
  <c r="DZ71" i="10"/>
  <c r="DY71" i="10"/>
  <c r="DP71" i="10"/>
  <c r="DO71" i="10"/>
  <c r="DF71" i="10"/>
  <c r="DE71" i="10"/>
  <c r="CV71" i="10"/>
  <c r="CU71" i="10"/>
  <c r="CL71" i="10"/>
  <c r="CK71" i="10"/>
  <c r="CB71" i="10"/>
  <c r="CA71" i="10"/>
  <c r="BR71" i="10"/>
  <c r="BQ71" i="10"/>
  <c r="BH71" i="10"/>
  <c r="BG71" i="10"/>
  <c r="AX71" i="10"/>
  <c r="AW71" i="10"/>
  <c r="AN71" i="10"/>
  <c r="AM71" i="10"/>
  <c r="AD71" i="10"/>
  <c r="AC71" i="10"/>
  <c r="T71" i="10"/>
  <c r="S71" i="10"/>
  <c r="J71" i="10"/>
  <c r="I71" i="10"/>
  <c r="HL69" i="10"/>
  <c r="HK69" i="10"/>
  <c r="HB69" i="10"/>
  <c r="HA69" i="10"/>
  <c r="GR69" i="10"/>
  <c r="GQ69" i="10"/>
  <c r="GH69" i="10"/>
  <c r="GG69" i="10"/>
  <c r="FX69" i="10"/>
  <c r="FW69" i="10"/>
  <c r="FN69" i="10"/>
  <c r="FM69" i="10"/>
  <c r="FD69" i="10"/>
  <c r="FC69" i="10"/>
  <c r="ET69" i="10"/>
  <c r="ES69" i="10"/>
  <c r="EJ69" i="10"/>
  <c r="EI69" i="10"/>
  <c r="DZ69" i="10"/>
  <c r="DY69" i="10"/>
  <c r="DP69" i="10"/>
  <c r="DO69" i="10"/>
  <c r="DF69" i="10"/>
  <c r="DE69" i="10"/>
  <c r="CV69" i="10"/>
  <c r="CU69" i="10"/>
  <c r="CL69" i="10"/>
  <c r="CK69" i="10"/>
  <c r="CB69" i="10"/>
  <c r="CA69" i="10"/>
  <c r="BR69" i="10"/>
  <c r="BQ69" i="10"/>
  <c r="BH69" i="10"/>
  <c r="BG69" i="10"/>
  <c r="AX69" i="10"/>
  <c r="AW69" i="10"/>
  <c r="AN69" i="10"/>
  <c r="AM69" i="10"/>
  <c r="AD69" i="10"/>
  <c r="AC69" i="10"/>
  <c r="T69" i="10"/>
  <c r="S69" i="10"/>
  <c r="J69" i="10"/>
  <c r="I69" i="10"/>
  <c r="HL67" i="10"/>
  <c r="HK67" i="10"/>
  <c r="HB67" i="10"/>
  <c r="HA67" i="10"/>
  <c r="GR67" i="10"/>
  <c r="GQ67" i="10"/>
  <c r="GH67" i="10"/>
  <c r="GG67" i="10"/>
  <c r="FX67" i="10"/>
  <c r="FW67" i="10"/>
  <c r="FN67" i="10"/>
  <c r="FM67" i="10"/>
  <c r="FD67" i="10"/>
  <c r="FC67" i="10"/>
  <c r="ET67" i="10"/>
  <c r="ES67" i="10"/>
  <c r="EJ67" i="10"/>
  <c r="EI67" i="10"/>
  <c r="DZ67" i="10"/>
  <c r="DY67" i="10"/>
  <c r="DP67" i="10"/>
  <c r="DO67" i="10"/>
  <c r="DF67" i="10"/>
  <c r="DE67" i="10"/>
  <c r="CV67" i="10"/>
  <c r="CU67" i="10"/>
  <c r="CL67" i="10"/>
  <c r="CK67" i="10"/>
  <c r="CB67" i="10"/>
  <c r="CA67" i="10"/>
  <c r="BR67" i="10"/>
  <c r="BQ67" i="10"/>
  <c r="BH67" i="10"/>
  <c r="BG67" i="10"/>
  <c r="AX67" i="10"/>
  <c r="AW67" i="10"/>
  <c r="AN67" i="10"/>
  <c r="AM67" i="10"/>
  <c r="AD67" i="10"/>
  <c r="AC67" i="10"/>
  <c r="T67" i="10"/>
  <c r="S67" i="10"/>
  <c r="J67" i="10"/>
  <c r="I67" i="10"/>
  <c r="HL65" i="10"/>
  <c r="HK65" i="10"/>
  <c r="HB65" i="10"/>
  <c r="HA65" i="10"/>
  <c r="GR65" i="10"/>
  <c r="GQ65" i="10"/>
  <c r="GH65" i="10"/>
  <c r="GG65" i="10"/>
  <c r="FX65" i="10"/>
  <c r="FW65" i="10"/>
  <c r="FN65" i="10"/>
  <c r="FM65" i="10"/>
  <c r="FD65" i="10"/>
  <c r="FC65" i="10"/>
  <c r="ET65" i="10"/>
  <c r="ES65" i="10"/>
  <c r="EJ65" i="10"/>
  <c r="EI65" i="10"/>
  <c r="DZ65" i="10"/>
  <c r="DY65" i="10"/>
  <c r="DP65" i="10"/>
  <c r="DO65" i="10"/>
  <c r="DF65" i="10"/>
  <c r="DE65" i="10"/>
  <c r="CV65" i="10"/>
  <c r="CU65" i="10"/>
  <c r="CL65" i="10"/>
  <c r="CK65" i="10"/>
  <c r="CB65" i="10"/>
  <c r="CA65" i="10"/>
  <c r="BR65" i="10"/>
  <c r="BQ65" i="10"/>
  <c r="BH65" i="10"/>
  <c r="BG65" i="10"/>
  <c r="AX65" i="10"/>
  <c r="AW65" i="10"/>
  <c r="AN65" i="10"/>
  <c r="AM65" i="10"/>
  <c r="AD65" i="10"/>
  <c r="AC65" i="10"/>
  <c r="T65" i="10"/>
  <c r="S65" i="10"/>
  <c r="J65" i="10"/>
  <c r="I65" i="10"/>
  <c r="HL63" i="10"/>
  <c r="HK63" i="10"/>
  <c r="HB63" i="10"/>
  <c r="HA63" i="10"/>
  <c r="GR63" i="10"/>
  <c r="GQ63" i="10"/>
  <c r="GH63" i="10"/>
  <c r="GG63" i="10"/>
  <c r="FX63" i="10"/>
  <c r="FW63" i="10"/>
  <c r="FN63" i="10"/>
  <c r="FM63" i="10"/>
  <c r="FD63" i="10"/>
  <c r="FC63" i="10"/>
  <c r="ET63" i="10"/>
  <c r="ES63" i="10"/>
  <c r="EJ63" i="10"/>
  <c r="EI63" i="10"/>
  <c r="DZ63" i="10"/>
  <c r="DY63" i="10"/>
  <c r="DP63" i="10"/>
  <c r="DO63" i="10"/>
  <c r="DF63" i="10"/>
  <c r="DE63" i="10"/>
  <c r="CV63" i="10"/>
  <c r="CU63" i="10"/>
  <c r="CL63" i="10"/>
  <c r="CK63" i="10"/>
  <c r="CB63" i="10"/>
  <c r="CA63" i="10"/>
  <c r="BR63" i="10"/>
  <c r="BQ63" i="10"/>
  <c r="BH63" i="10"/>
  <c r="BG63" i="10"/>
  <c r="AX63" i="10"/>
  <c r="AW63" i="10"/>
  <c r="AN63" i="10"/>
  <c r="AM63" i="10"/>
  <c r="AD63" i="10"/>
  <c r="AC63" i="10"/>
  <c r="T63" i="10"/>
  <c r="S63" i="10"/>
  <c r="J63" i="10"/>
  <c r="I63" i="10"/>
  <c r="HL61" i="10"/>
  <c r="HK61" i="10"/>
  <c r="HB61" i="10"/>
  <c r="HA61" i="10"/>
  <c r="GR61" i="10"/>
  <c r="GQ61" i="10"/>
  <c r="GH61" i="10"/>
  <c r="GG61" i="10"/>
  <c r="FX61" i="10"/>
  <c r="FW61" i="10"/>
  <c r="FN61" i="10"/>
  <c r="FM61" i="10"/>
  <c r="FD61" i="10"/>
  <c r="FC61" i="10"/>
  <c r="ET61" i="10"/>
  <c r="ES61" i="10"/>
  <c r="EJ61" i="10"/>
  <c r="EI61" i="10"/>
  <c r="DZ61" i="10"/>
  <c r="DY61" i="10"/>
  <c r="DP61" i="10"/>
  <c r="DO61" i="10"/>
  <c r="DF61" i="10"/>
  <c r="DE61" i="10"/>
  <c r="CV61" i="10"/>
  <c r="CU61" i="10"/>
  <c r="CL61" i="10"/>
  <c r="CK61" i="10"/>
  <c r="CB61" i="10"/>
  <c r="CA61" i="10"/>
  <c r="BR61" i="10"/>
  <c r="BQ61" i="10"/>
  <c r="BH61" i="10"/>
  <c r="BG61" i="10"/>
  <c r="AX61" i="10"/>
  <c r="AW61" i="10"/>
  <c r="AN61" i="10"/>
  <c r="AM61" i="10"/>
  <c r="AD61" i="10"/>
  <c r="AC61" i="10"/>
  <c r="T61" i="10"/>
  <c r="S61" i="10"/>
  <c r="J61" i="10"/>
  <c r="I61" i="10"/>
  <c r="HL59" i="10"/>
  <c r="HK59" i="10"/>
  <c r="HB59" i="10"/>
  <c r="HA59" i="10"/>
  <c r="GR59" i="10"/>
  <c r="GQ59" i="10"/>
  <c r="GH59" i="10"/>
  <c r="GG59" i="10"/>
  <c r="FX59" i="10"/>
  <c r="FW59" i="10"/>
  <c r="FN59" i="10"/>
  <c r="FM59" i="10"/>
  <c r="FD59" i="10"/>
  <c r="FC59" i="10"/>
  <c r="ET59" i="10"/>
  <c r="ES59" i="10"/>
  <c r="EJ59" i="10"/>
  <c r="EI59" i="10"/>
  <c r="DZ59" i="10"/>
  <c r="DY59" i="10"/>
  <c r="DP59" i="10"/>
  <c r="DO59" i="10"/>
  <c r="DF59" i="10"/>
  <c r="DE59" i="10"/>
  <c r="CV59" i="10"/>
  <c r="CU59" i="10"/>
  <c r="CL59" i="10"/>
  <c r="CK59" i="10"/>
  <c r="CB59" i="10"/>
  <c r="CA59" i="10"/>
  <c r="BR59" i="10"/>
  <c r="BQ59" i="10"/>
  <c r="BH59" i="10"/>
  <c r="BG59" i="10"/>
  <c r="AX59" i="10"/>
  <c r="AW59" i="10"/>
  <c r="AN59" i="10"/>
  <c r="AM59" i="10"/>
  <c r="AD59" i="10"/>
  <c r="AC59" i="10"/>
  <c r="T59" i="10"/>
  <c r="S59" i="10"/>
  <c r="J59" i="10"/>
  <c r="I59" i="10"/>
  <c r="HL57" i="10"/>
  <c r="HK57" i="10"/>
  <c r="HB57" i="10"/>
  <c r="HA57" i="10"/>
  <c r="GR57" i="10"/>
  <c r="GQ57" i="10"/>
  <c r="GH57" i="10"/>
  <c r="GG57" i="10"/>
  <c r="FX57" i="10"/>
  <c r="FW57" i="10"/>
  <c r="FN57" i="10"/>
  <c r="FM57" i="10"/>
  <c r="FD57" i="10"/>
  <c r="FC57" i="10"/>
  <c r="ET57" i="10"/>
  <c r="ES57" i="10"/>
  <c r="EJ57" i="10"/>
  <c r="EI57" i="10"/>
  <c r="DZ57" i="10"/>
  <c r="DY57" i="10"/>
  <c r="DP57" i="10"/>
  <c r="DO57" i="10"/>
  <c r="DF57" i="10"/>
  <c r="DE57" i="10"/>
  <c r="CV57" i="10"/>
  <c r="CU57" i="10"/>
  <c r="CL57" i="10"/>
  <c r="CK57" i="10"/>
  <c r="CB57" i="10"/>
  <c r="CA57" i="10"/>
  <c r="BR57" i="10"/>
  <c r="BQ57" i="10"/>
  <c r="BH57" i="10"/>
  <c r="BG57" i="10"/>
  <c r="AX57" i="10"/>
  <c r="AW57" i="10"/>
  <c r="AN57" i="10"/>
  <c r="AM57" i="10"/>
  <c r="AD57" i="10"/>
  <c r="AC57" i="10"/>
  <c r="T57" i="10"/>
  <c r="S57" i="10"/>
  <c r="J57" i="10"/>
  <c r="I57" i="10"/>
  <c r="HL55" i="10"/>
  <c r="HK55" i="10"/>
  <c r="HB55" i="10"/>
  <c r="HA55" i="10"/>
  <c r="GR55" i="10"/>
  <c r="GQ55" i="10"/>
  <c r="GH55" i="10"/>
  <c r="GG55" i="10"/>
  <c r="FX55" i="10"/>
  <c r="FW55" i="10"/>
  <c r="FN55" i="10"/>
  <c r="FM55" i="10"/>
  <c r="FD55" i="10"/>
  <c r="FC55" i="10"/>
  <c r="ET55" i="10"/>
  <c r="ES55" i="10"/>
  <c r="EJ55" i="10"/>
  <c r="EI55" i="10"/>
  <c r="DZ55" i="10"/>
  <c r="DY55" i="10"/>
  <c r="DP55" i="10"/>
  <c r="DO55" i="10"/>
  <c r="DF55" i="10"/>
  <c r="DE55" i="10"/>
  <c r="CV55" i="10"/>
  <c r="CU55" i="10"/>
  <c r="CL55" i="10"/>
  <c r="CK55" i="10"/>
  <c r="CB55" i="10"/>
  <c r="CA55" i="10"/>
  <c r="BR55" i="10"/>
  <c r="BQ55" i="10"/>
  <c r="BH55" i="10"/>
  <c r="BG55" i="10"/>
  <c r="AX55" i="10"/>
  <c r="AW55" i="10"/>
  <c r="AN55" i="10"/>
  <c r="AM55" i="10"/>
  <c r="AD55" i="10"/>
  <c r="AC55" i="10"/>
  <c r="T55" i="10"/>
  <c r="S55" i="10"/>
  <c r="J55" i="10"/>
  <c r="I55" i="10"/>
  <c r="HL53" i="10"/>
  <c r="HK53" i="10"/>
  <c r="HB53" i="10"/>
  <c r="HA53" i="10"/>
  <c r="GR53" i="10"/>
  <c r="GQ53" i="10"/>
  <c r="GH53" i="10"/>
  <c r="GG53" i="10"/>
  <c r="FX53" i="10"/>
  <c r="FW53" i="10"/>
  <c r="FN53" i="10"/>
  <c r="FM53" i="10"/>
  <c r="FD53" i="10"/>
  <c r="FC53" i="10"/>
  <c r="ET53" i="10"/>
  <c r="ES53" i="10"/>
  <c r="EJ53" i="10"/>
  <c r="EI53" i="10"/>
  <c r="DZ53" i="10"/>
  <c r="DY53" i="10"/>
  <c r="DP53" i="10"/>
  <c r="DO53" i="10"/>
  <c r="DF53" i="10"/>
  <c r="DE53" i="10"/>
  <c r="CV53" i="10"/>
  <c r="CU53" i="10"/>
  <c r="CL53" i="10"/>
  <c r="CK53" i="10"/>
  <c r="CB53" i="10"/>
  <c r="CA53" i="10"/>
  <c r="BR53" i="10"/>
  <c r="BQ53" i="10"/>
  <c r="BH53" i="10"/>
  <c r="BG53" i="10"/>
  <c r="AX53" i="10"/>
  <c r="AW53" i="10"/>
  <c r="AN53" i="10"/>
  <c r="AM53" i="10"/>
  <c r="AD53" i="10"/>
  <c r="AC53" i="10"/>
  <c r="T53" i="10"/>
  <c r="S53" i="10"/>
  <c r="J53" i="10"/>
  <c r="I53" i="10"/>
  <c r="HL51" i="10"/>
  <c r="HK51" i="10"/>
  <c r="HB51" i="10"/>
  <c r="HA51" i="10"/>
  <c r="GR51" i="10"/>
  <c r="GQ51" i="10"/>
  <c r="GH51" i="10"/>
  <c r="GG51" i="10"/>
  <c r="FX51" i="10"/>
  <c r="FW51" i="10"/>
  <c r="FN51" i="10"/>
  <c r="FM51" i="10"/>
  <c r="FD51" i="10"/>
  <c r="FC51" i="10"/>
  <c r="ET51" i="10"/>
  <c r="ES51" i="10"/>
  <c r="EJ51" i="10"/>
  <c r="EI51" i="10"/>
  <c r="DZ51" i="10"/>
  <c r="DY51" i="10"/>
  <c r="DP51" i="10"/>
  <c r="DO51" i="10"/>
  <c r="DF51" i="10"/>
  <c r="DE51" i="10"/>
  <c r="CV51" i="10"/>
  <c r="CU51" i="10"/>
  <c r="CL51" i="10"/>
  <c r="CK51" i="10"/>
  <c r="CB51" i="10"/>
  <c r="CA51" i="10"/>
  <c r="BR51" i="10"/>
  <c r="BQ51" i="10"/>
  <c r="BH51" i="10"/>
  <c r="BG51" i="10"/>
  <c r="AX51" i="10"/>
  <c r="AW51" i="10"/>
  <c r="AN51" i="10"/>
  <c r="AM51" i="10"/>
  <c r="AD51" i="10"/>
  <c r="AC51" i="10"/>
  <c r="T51" i="10"/>
  <c r="S51" i="10"/>
  <c r="J51" i="10"/>
  <c r="I51" i="10"/>
  <c r="HL49" i="10"/>
  <c r="HK49" i="10"/>
  <c r="HB49" i="10"/>
  <c r="HA49" i="10"/>
  <c r="GR49" i="10"/>
  <c r="GQ49" i="10"/>
  <c r="GH49" i="10"/>
  <c r="GG49" i="10"/>
  <c r="FX49" i="10"/>
  <c r="FW49" i="10"/>
  <c r="FN49" i="10"/>
  <c r="FM49" i="10"/>
  <c r="FD49" i="10"/>
  <c r="FC49" i="10"/>
  <c r="ET49" i="10"/>
  <c r="ES49" i="10"/>
  <c r="EJ49" i="10"/>
  <c r="EI49" i="10"/>
  <c r="DZ49" i="10"/>
  <c r="DY49" i="10"/>
  <c r="DP49" i="10"/>
  <c r="DO49" i="10"/>
  <c r="DF49" i="10"/>
  <c r="DE49" i="10"/>
  <c r="CV49" i="10"/>
  <c r="CU49" i="10"/>
  <c r="CL49" i="10"/>
  <c r="CK49" i="10"/>
  <c r="CB49" i="10"/>
  <c r="CA49" i="10"/>
  <c r="BR49" i="10"/>
  <c r="BQ49" i="10"/>
  <c r="BH49" i="10"/>
  <c r="BG49" i="10"/>
  <c r="AX49" i="10"/>
  <c r="AW49" i="10"/>
  <c r="AN49" i="10"/>
  <c r="AM49" i="10"/>
  <c r="AD49" i="10"/>
  <c r="AC49" i="10"/>
  <c r="T49" i="10"/>
  <c r="S49" i="10"/>
  <c r="J49" i="10"/>
  <c r="I49" i="10"/>
  <c r="HL47" i="10"/>
  <c r="HK47" i="10"/>
  <c r="HB47" i="10"/>
  <c r="HA47" i="10"/>
  <c r="GR47" i="10"/>
  <c r="GQ47" i="10"/>
  <c r="GH47" i="10"/>
  <c r="GG47" i="10"/>
  <c r="FX47" i="10"/>
  <c r="FW47" i="10"/>
  <c r="FN47" i="10"/>
  <c r="FM47" i="10"/>
  <c r="FD47" i="10"/>
  <c r="FC47" i="10"/>
  <c r="ET47" i="10"/>
  <c r="ES47" i="10"/>
  <c r="EJ47" i="10"/>
  <c r="EI47" i="10"/>
  <c r="DZ47" i="10"/>
  <c r="DY47" i="10"/>
  <c r="DP47" i="10"/>
  <c r="DO47" i="10"/>
  <c r="DF47" i="10"/>
  <c r="DE47" i="10"/>
  <c r="CV47" i="10"/>
  <c r="CU47" i="10"/>
  <c r="CL47" i="10"/>
  <c r="CK47" i="10"/>
  <c r="CB47" i="10"/>
  <c r="CA47" i="10"/>
  <c r="BR47" i="10"/>
  <c r="BQ47" i="10"/>
  <c r="BH47" i="10"/>
  <c r="BG47" i="10"/>
  <c r="AX47" i="10"/>
  <c r="AW47" i="10"/>
  <c r="AN47" i="10"/>
  <c r="AM47" i="10"/>
  <c r="AD47" i="10"/>
  <c r="AC47" i="10"/>
  <c r="T47" i="10"/>
  <c r="S47" i="10"/>
  <c r="J47" i="10"/>
  <c r="I47" i="10"/>
  <c r="HL45" i="10"/>
  <c r="HK45" i="10"/>
  <c r="HB45" i="10"/>
  <c r="HA45" i="10"/>
  <c r="GR45" i="10"/>
  <c r="GQ45" i="10"/>
  <c r="GH45" i="10"/>
  <c r="GG45" i="10"/>
  <c r="FX45" i="10"/>
  <c r="FW45" i="10"/>
  <c r="FN45" i="10"/>
  <c r="FM45" i="10"/>
  <c r="FD45" i="10"/>
  <c r="FC45" i="10"/>
  <c r="ET45" i="10"/>
  <c r="ES45" i="10"/>
  <c r="EJ45" i="10"/>
  <c r="EI45" i="10"/>
  <c r="DZ45" i="10"/>
  <c r="DY45" i="10"/>
  <c r="DP45" i="10"/>
  <c r="DO45" i="10"/>
  <c r="DF45" i="10"/>
  <c r="DE45" i="10"/>
  <c r="CV45" i="10"/>
  <c r="CU45" i="10"/>
  <c r="CL45" i="10"/>
  <c r="CK45" i="10"/>
  <c r="CB45" i="10"/>
  <c r="CA45" i="10"/>
  <c r="BR45" i="10"/>
  <c r="BQ45" i="10"/>
  <c r="BH45" i="10"/>
  <c r="BG45" i="10"/>
  <c r="AX45" i="10"/>
  <c r="AW45" i="10"/>
  <c r="AN45" i="10"/>
  <c r="AM45" i="10"/>
  <c r="AD45" i="10"/>
  <c r="AC45" i="10"/>
  <c r="T45" i="10"/>
  <c r="S45" i="10"/>
  <c r="J45" i="10"/>
  <c r="I45" i="10"/>
  <c r="HL43" i="10"/>
  <c r="HK43" i="10"/>
  <c r="HB43" i="10"/>
  <c r="HA43" i="10"/>
  <c r="GR43" i="10"/>
  <c r="GQ43" i="10"/>
  <c r="GH43" i="10"/>
  <c r="GG43" i="10"/>
  <c r="FX43" i="10"/>
  <c r="FW43" i="10"/>
  <c r="FN43" i="10"/>
  <c r="FM43" i="10"/>
  <c r="FD43" i="10"/>
  <c r="FC43" i="10"/>
  <c r="ET43" i="10"/>
  <c r="ES43" i="10"/>
  <c r="EJ43" i="10"/>
  <c r="EI43" i="10"/>
  <c r="DZ43" i="10"/>
  <c r="DY43" i="10"/>
  <c r="DP43" i="10"/>
  <c r="DO43" i="10"/>
  <c r="DF43" i="10"/>
  <c r="DE43" i="10"/>
  <c r="CV43" i="10"/>
  <c r="CU43" i="10"/>
  <c r="CL43" i="10"/>
  <c r="CK43" i="10"/>
  <c r="CB43" i="10"/>
  <c r="CA43" i="10"/>
  <c r="BR43" i="10"/>
  <c r="BQ43" i="10"/>
  <c r="BH43" i="10"/>
  <c r="BG43" i="10"/>
  <c r="AX43" i="10"/>
  <c r="AW43" i="10"/>
  <c r="AN43" i="10"/>
  <c r="AM43" i="10"/>
  <c r="AD43" i="10"/>
  <c r="AC43" i="10"/>
  <c r="T43" i="10"/>
  <c r="S43" i="10"/>
  <c r="J43" i="10"/>
  <c r="I43" i="10"/>
  <c r="HL41" i="10"/>
  <c r="HK41" i="10"/>
  <c r="HB41" i="10"/>
  <c r="HA41" i="10"/>
  <c r="GR41" i="10"/>
  <c r="GQ41" i="10"/>
  <c r="GH41" i="10"/>
  <c r="GG41" i="10"/>
  <c r="FX41" i="10"/>
  <c r="FW41" i="10"/>
  <c r="FN41" i="10"/>
  <c r="FM41" i="10"/>
  <c r="FD41" i="10"/>
  <c r="FC41" i="10"/>
  <c r="ET41" i="10"/>
  <c r="ES41" i="10"/>
  <c r="EJ41" i="10"/>
  <c r="EI41" i="10"/>
  <c r="DZ41" i="10"/>
  <c r="DY41" i="10"/>
  <c r="DP41" i="10"/>
  <c r="DO41" i="10"/>
  <c r="DF41" i="10"/>
  <c r="DE41" i="10"/>
  <c r="CV41" i="10"/>
  <c r="CU41" i="10"/>
  <c r="CL41" i="10"/>
  <c r="CK41" i="10"/>
  <c r="CB41" i="10"/>
  <c r="CA41" i="10"/>
  <c r="BR41" i="10"/>
  <c r="BQ41" i="10"/>
  <c r="BH41" i="10"/>
  <c r="BG41" i="10"/>
  <c r="AX41" i="10"/>
  <c r="AW41" i="10"/>
  <c r="AN41" i="10"/>
  <c r="AM41" i="10"/>
  <c r="AD41" i="10"/>
  <c r="AC41" i="10"/>
  <c r="T41" i="10"/>
  <c r="S41" i="10"/>
  <c r="J41" i="10"/>
  <c r="I41" i="10"/>
  <c r="HL39" i="10"/>
  <c r="HK39" i="10"/>
  <c r="HB39" i="10"/>
  <c r="HA39" i="10"/>
  <c r="GR39" i="10"/>
  <c r="GQ39" i="10"/>
  <c r="GH39" i="10"/>
  <c r="GG39" i="10"/>
  <c r="FX39" i="10"/>
  <c r="FW39" i="10"/>
  <c r="FN39" i="10"/>
  <c r="FM39" i="10"/>
  <c r="FD39" i="10"/>
  <c r="FC39" i="10"/>
  <c r="ET39" i="10"/>
  <c r="ES39" i="10"/>
  <c r="EJ39" i="10"/>
  <c r="EI39" i="10"/>
  <c r="DZ39" i="10"/>
  <c r="DY39" i="10"/>
  <c r="DP39" i="10"/>
  <c r="DO39" i="10"/>
  <c r="DF39" i="10"/>
  <c r="DE39" i="10"/>
  <c r="CV39" i="10"/>
  <c r="CU39" i="10"/>
  <c r="CL39" i="10"/>
  <c r="CK39" i="10"/>
  <c r="CB39" i="10"/>
  <c r="CA39" i="10"/>
  <c r="BR39" i="10"/>
  <c r="BQ39" i="10"/>
  <c r="BH39" i="10"/>
  <c r="BG39" i="10"/>
  <c r="AX39" i="10"/>
  <c r="AW39" i="10"/>
  <c r="AN39" i="10"/>
  <c r="AM39" i="10"/>
  <c r="AD39" i="10"/>
  <c r="AC39" i="10"/>
  <c r="T39" i="10"/>
  <c r="S39" i="10"/>
  <c r="J39" i="10"/>
  <c r="I39" i="10"/>
  <c r="HL37" i="10"/>
  <c r="HK37" i="10"/>
  <c r="HB37" i="10"/>
  <c r="HA37" i="10"/>
  <c r="GR37" i="10"/>
  <c r="GQ37" i="10"/>
  <c r="GH37" i="10"/>
  <c r="GG37" i="10"/>
  <c r="FX37" i="10"/>
  <c r="FW37" i="10"/>
  <c r="FN37" i="10"/>
  <c r="FM37" i="10"/>
  <c r="FD37" i="10"/>
  <c r="FC37" i="10"/>
  <c r="ET37" i="10"/>
  <c r="ES37" i="10"/>
  <c r="EJ37" i="10"/>
  <c r="EI37" i="10"/>
  <c r="DZ37" i="10"/>
  <c r="DY37" i="10"/>
  <c r="DP37" i="10"/>
  <c r="DO37" i="10"/>
  <c r="DF37" i="10"/>
  <c r="DE37" i="10"/>
  <c r="CV37" i="10"/>
  <c r="CU37" i="10"/>
  <c r="CL37" i="10"/>
  <c r="CK37" i="10"/>
  <c r="CB37" i="10"/>
  <c r="CA37" i="10"/>
  <c r="BR37" i="10"/>
  <c r="BQ37" i="10"/>
  <c r="BH37" i="10"/>
  <c r="BG37" i="10"/>
  <c r="AX37" i="10"/>
  <c r="AW37" i="10"/>
  <c r="AN37" i="10"/>
  <c r="AM37" i="10"/>
  <c r="AD37" i="10"/>
  <c r="AC37" i="10"/>
  <c r="T37" i="10"/>
  <c r="S37" i="10"/>
  <c r="J37" i="10"/>
  <c r="I37" i="10"/>
  <c r="HL35" i="10"/>
  <c r="HK35" i="10"/>
  <c r="HB35" i="10"/>
  <c r="HA35" i="10"/>
  <c r="GR35" i="10"/>
  <c r="GQ35" i="10"/>
  <c r="GH35" i="10"/>
  <c r="GG35" i="10"/>
  <c r="FX35" i="10"/>
  <c r="FW35" i="10"/>
  <c r="FN35" i="10"/>
  <c r="FM35" i="10"/>
  <c r="FD35" i="10"/>
  <c r="FC35" i="10"/>
  <c r="ET35" i="10"/>
  <c r="ES35" i="10"/>
  <c r="EJ35" i="10"/>
  <c r="EI35" i="10"/>
  <c r="DZ35" i="10"/>
  <c r="DY35" i="10"/>
  <c r="DP35" i="10"/>
  <c r="DO35" i="10"/>
  <c r="DF35" i="10"/>
  <c r="DE35" i="10"/>
  <c r="CV35" i="10"/>
  <c r="CU35" i="10"/>
  <c r="CL35" i="10"/>
  <c r="CK35" i="10"/>
  <c r="CB35" i="10"/>
  <c r="CA35" i="10"/>
  <c r="BR35" i="10"/>
  <c r="BQ35" i="10"/>
  <c r="BH35" i="10"/>
  <c r="BG35" i="10"/>
  <c r="AX35" i="10"/>
  <c r="AW35" i="10"/>
  <c r="AN35" i="10"/>
  <c r="AM35" i="10"/>
  <c r="AD35" i="10"/>
  <c r="AC35" i="10"/>
  <c r="T35" i="10"/>
  <c r="S35" i="10"/>
  <c r="J35" i="10"/>
  <c r="I35" i="10"/>
  <c r="HL33" i="10"/>
  <c r="HK33" i="10"/>
  <c r="HB33" i="10"/>
  <c r="HA33" i="10"/>
  <c r="GR33" i="10"/>
  <c r="GQ33" i="10"/>
  <c r="GH33" i="10"/>
  <c r="GG33" i="10"/>
  <c r="FX33" i="10"/>
  <c r="FW33" i="10"/>
  <c r="FN33" i="10"/>
  <c r="FM33" i="10"/>
  <c r="FD33" i="10"/>
  <c r="FC33" i="10"/>
  <c r="ET33" i="10"/>
  <c r="ES33" i="10"/>
  <c r="EJ33" i="10"/>
  <c r="EI33" i="10"/>
  <c r="DZ33" i="10"/>
  <c r="DY33" i="10"/>
  <c r="DP33" i="10"/>
  <c r="DO33" i="10"/>
  <c r="DF33" i="10"/>
  <c r="DE33" i="10"/>
  <c r="CV33" i="10"/>
  <c r="CU33" i="10"/>
  <c r="CL33" i="10"/>
  <c r="CK33" i="10"/>
  <c r="CB33" i="10"/>
  <c r="CA33" i="10"/>
  <c r="BR33" i="10"/>
  <c r="BQ33" i="10"/>
  <c r="BH33" i="10"/>
  <c r="BG33" i="10"/>
  <c r="AX33" i="10"/>
  <c r="AW33" i="10"/>
  <c r="AN33" i="10"/>
  <c r="AM33" i="10"/>
  <c r="AD33" i="10"/>
  <c r="AC33" i="10"/>
  <c r="T33" i="10"/>
  <c r="S33" i="10"/>
  <c r="J33" i="10"/>
  <c r="I33" i="10"/>
  <c r="HL31" i="10"/>
  <c r="HK31" i="10"/>
  <c r="HB31" i="10"/>
  <c r="HA31" i="10"/>
  <c r="GR31" i="10"/>
  <c r="GQ31" i="10"/>
  <c r="GH31" i="10"/>
  <c r="GG31" i="10"/>
  <c r="FX31" i="10"/>
  <c r="FW31" i="10"/>
  <c r="FN31" i="10"/>
  <c r="FM31" i="10"/>
  <c r="FD31" i="10"/>
  <c r="FC31" i="10"/>
  <c r="ET31" i="10"/>
  <c r="ES31" i="10"/>
  <c r="EJ31" i="10"/>
  <c r="EI31" i="10"/>
  <c r="DZ31" i="10"/>
  <c r="DY31" i="10"/>
  <c r="DP31" i="10"/>
  <c r="DO31" i="10"/>
  <c r="DF31" i="10"/>
  <c r="DE31" i="10"/>
  <c r="CV31" i="10"/>
  <c r="CU31" i="10"/>
  <c r="CL31" i="10"/>
  <c r="CK31" i="10"/>
  <c r="CB31" i="10"/>
  <c r="CA31" i="10"/>
  <c r="BR31" i="10"/>
  <c r="BQ31" i="10"/>
  <c r="BH31" i="10"/>
  <c r="BG31" i="10"/>
  <c r="AX31" i="10"/>
  <c r="AW31" i="10"/>
  <c r="AN31" i="10"/>
  <c r="AM31" i="10"/>
  <c r="AD31" i="10"/>
  <c r="AC31" i="10"/>
  <c r="T31" i="10"/>
  <c r="S31" i="10"/>
  <c r="J31" i="10"/>
  <c r="I31" i="10"/>
  <c r="HL29" i="10"/>
  <c r="HK29" i="10"/>
  <c r="HB29" i="10"/>
  <c r="HA29" i="10"/>
  <c r="GR29" i="10"/>
  <c r="GQ29" i="10"/>
  <c r="GH29" i="10"/>
  <c r="GG29" i="10"/>
  <c r="FX29" i="10"/>
  <c r="FW29" i="10"/>
  <c r="FN29" i="10"/>
  <c r="FM29" i="10"/>
  <c r="FD29" i="10"/>
  <c r="FC29" i="10"/>
  <c r="ET29" i="10"/>
  <c r="ES29" i="10"/>
  <c r="EJ29" i="10"/>
  <c r="EI29" i="10"/>
  <c r="DZ29" i="10"/>
  <c r="DY29" i="10"/>
  <c r="DP29" i="10"/>
  <c r="DO29" i="10"/>
  <c r="DF29" i="10"/>
  <c r="DE29" i="10"/>
  <c r="CV29" i="10"/>
  <c r="CU29" i="10"/>
  <c r="CL29" i="10"/>
  <c r="CK29" i="10"/>
  <c r="CB29" i="10"/>
  <c r="CA29" i="10"/>
  <c r="BR29" i="10"/>
  <c r="BQ29" i="10"/>
  <c r="BH29" i="10"/>
  <c r="BG29" i="10"/>
  <c r="AX29" i="10"/>
  <c r="AW29" i="10"/>
  <c r="AN29" i="10"/>
  <c r="AM29" i="10"/>
  <c r="AD29" i="10"/>
  <c r="AC29" i="10"/>
  <c r="T29" i="10"/>
  <c r="S29" i="10"/>
  <c r="J29" i="10"/>
  <c r="I29" i="10"/>
  <c r="HL27" i="10"/>
  <c r="HK27" i="10"/>
  <c r="HB27" i="10"/>
  <c r="HA27" i="10"/>
  <c r="GR27" i="10"/>
  <c r="GQ27" i="10"/>
  <c r="GH27" i="10"/>
  <c r="GG27" i="10"/>
  <c r="FX27" i="10"/>
  <c r="FW27" i="10"/>
  <c r="FN27" i="10"/>
  <c r="FM27" i="10"/>
  <c r="FD27" i="10"/>
  <c r="FC27" i="10"/>
  <c r="ET27" i="10"/>
  <c r="ES27" i="10"/>
  <c r="EJ27" i="10"/>
  <c r="EI27" i="10"/>
  <c r="DZ27" i="10"/>
  <c r="DY27" i="10"/>
  <c r="DP27" i="10"/>
  <c r="DO27" i="10"/>
  <c r="DF27" i="10"/>
  <c r="DE27" i="10"/>
  <c r="CV27" i="10"/>
  <c r="CU27" i="10"/>
  <c r="CL27" i="10"/>
  <c r="CK27" i="10"/>
  <c r="CB27" i="10"/>
  <c r="CA27" i="10"/>
  <c r="BR27" i="10"/>
  <c r="BQ27" i="10"/>
  <c r="BH27" i="10"/>
  <c r="BG27" i="10"/>
  <c r="AX27" i="10"/>
  <c r="AW27" i="10"/>
  <c r="AN27" i="10"/>
  <c r="AM27" i="10"/>
  <c r="AD27" i="10"/>
  <c r="AC27" i="10"/>
  <c r="T27" i="10"/>
  <c r="S27" i="10"/>
  <c r="J27" i="10"/>
  <c r="I27" i="10"/>
  <c r="HL25" i="10"/>
  <c r="HK25" i="10"/>
  <c r="HB25" i="10"/>
  <c r="HA25" i="10"/>
  <c r="GR25" i="10"/>
  <c r="GQ25" i="10"/>
  <c r="GH25" i="10"/>
  <c r="GG25" i="10"/>
  <c r="FX25" i="10"/>
  <c r="FW25" i="10"/>
  <c r="FN25" i="10"/>
  <c r="FM25" i="10"/>
  <c r="FD25" i="10"/>
  <c r="FC25" i="10"/>
  <c r="ET25" i="10"/>
  <c r="ES25" i="10"/>
  <c r="EJ25" i="10"/>
  <c r="EI25" i="10"/>
  <c r="DZ25" i="10"/>
  <c r="DY25" i="10"/>
  <c r="DP25" i="10"/>
  <c r="DO25" i="10"/>
  <c r="DF25" i="10"/>
  <c r="DE25" i="10"/>
  <c r="CV25" i="10"/>
  <c r="CU25" i="10"/>
  <c r="CL25" i="10"/>
  <c r="CK25" i="10"/>
  <c r="CB25" i="10"/>
  <c r="CA25" i="10"/>
  <c r="BR25" i="10"/>
  <c r="BQ25" i="10"/>
  <c r="BH25" i="10"/>
  <c r="BG25" i="10"/>
  <c r="AX25" i="10"/>
  <c r="AW25" i="10"/>
  <c r="AN25" i="10"/>
  <c r="AM25" i="10"/>
  <c r="AD25" i="10"/>
  <c r="AC25" i="10"/>
  <c r="T25" i="10"/>
  <c r="S25" i="10"/>
  <c r="J25" i="10"/>
  <c r="I25" i="10"/>
  <c r="HL23" i="10"/>
  <c r="HK23" i="10"/>
  <c r="HB23" i="10"/>
  <c r="HA23" i="10"/>
  <c r="GR23" i="10"/>
  <c r="GQ23" i="10"/>
  <c r="GH23" i="10"/>
  <c r="GG23" i="10"/>
  <c r="FX23" i="10"/>
  <c r="FW23" i="10"/>
  <c r="FN23" i="10"/>
  <c r="FM23" i="10"/>
  <c r="FD23" i="10"/>
  <c r="FC23" i="10"/>
  <c r="ET23" i="10"/>
  <c r="ES23" i="10"/>
  <c r="EJ23" i="10"/>
  <c r="EI23" i="10"/>
  <c r="DZ23" i="10"/>
  <c r="DY23" i="10"/>
  <c r="DP23" i="10"/>
  <c r="DO23" i="10"/>
  <c r="DF23" i="10"/>
  <c r="DE23" i="10"/>
  <c r="CV23" i="10"/>
  <c r="CU23" i="10"/>
  <c r="CL23" i="10"/>
  <c r="CK23" i="10"/>
  <c r="CB23" i="10"/>
  <c r="CA23" i="10"/>
  <c r="BR23" i="10"/>
  <c r="BQ23" i="10"/>
  <c r="BH23" i="10"/>
  <c r="BG23" i="10"/>
  <c r="AX23" i="10"/>
  <c r="AW23" i="10"/>
  <c r="AN23" i="10"/>
  <c r="AM23" i="10"/>
  <c r="AD23" i="10"/>
  <c r="AC23" i="10"/>
  <c r="T23" i="10"/>
  <c r="S23" i="10"/>
  <c r="J23" i="10"/>
  <c r="I23" i="10"/>
  <c r="HL21" i="10"/>
  <c r="HK21" i="10"/>
  <c r="HB21" i="10"/>
  <c r="HA21" i="10"/>
  <c r="GR21" i="10"/>
  <c r="GQ21" i="10"/>
  <c r="GH21" i="10"/>
  <c r="GG21" i="10"/>
  <c r="FX21" i="10"/>
  <c r="FW21" i="10"/>
  <c r="FN21" i="10"/>
  <c r="FM21" i="10"/>
  <c r="FD21" i="10"/>
  <c r="FC21" i="10"/>
  <c r="ET21" i="10"/>
  <c r="ES21" i="10"/>
  <c r="EJ21" i="10"/>
  <c r="EI21" i="10"/>
  <c r="DZ21" i="10"/>
  <c r="DY21" i="10"/>
  <c r="DP21" i="10"/>
  <c r="DO21" i="10"/>
  <c r="DF21" i="10"/>
  <c r="DE21" i="10"/>
  <c r="CV21" i="10"/>
  <c r="CU21" i="10"/>
  <c r="CL21" i="10"/>
  <c r="CK21" i="10"/>
  <c r="CB21" i="10"/>
  <c r="CA21" i="10"/>
  <c r="BR21" i="10"/>
  <c r="BQ21" i="10"/>
  <c r="BH21" i="10"/>
  <c r="BG21" i="10"/>
  <c r="AX21" i="10"/>
  <c r="AW21" i="10"/>
  <c r="AN21" i="10"/>
  <c r="AM21" i="10"/>
  <c r="AD21" i="10"/>
  <c r="AC21" i="10"/>
  <c r="T21" i="10"/>
  <c r="S21" i="10"/>
  <c r="J21" i="10"/>
  <c r="I21" i="10"/>
  <c r="HL19" i="10"/>
  <c r="HK19" i="10"/>
  <c r="HB19" i="10"/>
  <c r="HA19" i="10"/>
  <c r="GR19" i="10"/>
  <c r="GQ19" i="10"/>
  <c r="GH19" i="10"/>
  <c r="GG19" i="10"/>
  <c r="FX19" i="10"/>
  <c r="FW19" i="10"/>
  <c r="FN19" i="10"/>
  <c r="FM19" i="10"/>
  <c r="FD19" i="10"/>
  <c r="FC19" i="10"/>
  <c r="ET19" i="10"/>
  <c r="ES19" i="10"/>
  <c r="EJ19" i="10"/>
  <c r="EI19" i="10"/>
  <c r="DZ19" i="10"/>
  <c r="DY19" i="10"/>
  <c r="DP19" i="10"/>
  <c r="DO19" i="10"/>
  <c r="DF19" i="10"/>
  <c r="DE19" i="10"/>
  <c r="CV19" i="10"/>
  <c r="CU19" i="10"/>
  <c r="CL19" i="10"/>
  <c r="CK19" i="10"/>
  <c r="CB19" i="10"/>
  <c r="CA19" i="10"/>
  <c r="BR19" i="10"/>
  <c r="BQ19" i="10"/>
  <c r="BH19" i="10"/>
  <c r="BG19" i="10"/>
  <c r="AX19" i="10"/>
  <c r="AW19" i="10"/>
  <c r="AN19" i="10"/>
  <c r="AM19" i="10"/>
  <c r="AD19" i="10"/>
  <c r="AC19" i="10"/>
  <c r="T19" i="10"/>
  <c r="S19" i="10"/>
  <c r="J19" i="10"/>
  <c r="I19" i="10"/>
  <c r="Q2" i="10"/>
  <c r="H165" i="3"/>
  <c r="I165" i="3" s="1"/>
  <c r="H162" i="3"/>
  <c r="I162" i="3" s="1"/>
  <c r="H159" i="3"/>
  <c r="I159" i="3" s="1"/>
  <c r="H156" i="3"/>
  <c r="I156" i="3" s="1"/>
  <c r="H153" i="3"/>
  <c r="I153" i="3" s="1"/>
  <c r="H150" i="3"/>
  <c r="I150" i="3" s="1"/>
  <c r="H147" i="3"/>
  <c r="I147" i="3" s="1"/>
  <c r="H144" i="3"/>
  <c r="I144" i="3" s="1"/>
  <c r="H141" i="3"/>
  <c r="I141" i="3" s="1"/>
  <c r="H138" i="3"/>
  <c r="I138" i="3" s="1"/>
  <c r="H135" i="3"/>
  <c r="I135" i="3" s="1"/>
  <c r="H132" i="3"/>
  <c r="I132" i="3" s="1"/>
  <c r="H129" i="3"/>
  <c r="I129" i="3" s="1"/>
  <c r="H126" i="3"/>
  <c r="I126" i="3" s="1"/>
  <c r="H123" i="3"/>
  <c r="I123" i="3" s="1"/>
  <c r="H120" i="3"/>
  <c r="I120" i="3" s="1"/>
  <c r="H117" i="3"/>
  <c r="I117" i="3" s="1"/>
  <c r="H114" i="3"/>
  <c r="I114" i="3" s="1"/>
  <c r="H111" i="3"/>
  <c r="I111" i="3" s="1"/>
  <c r="H108" i="3"/>
  <c r="I108" i="3" s="1"/>
  <c r="H105" i="3"/>
  <c r="I105" i="3" s="1"/>
  <c r="H102" i="3"/>
  <c r="I102" i="3" s="1"/>
  <c r="H99" i="3"/>
  <c r="I99" i="3" s="1"/>
  <c r="H96" i="3"/>
  <c r="I96" i="3" s="1"/>
  <c r="H93" i="3"/>
  <c r="I93" i="3" s="1"/>
  <c r="I90" i="3"/>
  <c r="H90" i="3"/>
  <c r="H87" i="3"/>
  <c r="I87" i="3" s="1"/>
  <c r="H84" i="3"/>
  <c r="I84" i="3" s="1"/>
  <c r="H81" i="3"/>
  <c r="I81" i="3" s="1"/>
  <c r="H78" i="3"/>
  <c r="I78" i="3" s="1"/>
  <c r="H75" i="3"/>
  <c r="I75" i="3" s="1"/>
  <c r="H72" i="3"/>
  <c r="I72" i="3" s="1"/>
  <c r="H69" i="3"/>
  <c r="I69" i="3" s="1"/>
  <c r="H66" i="3"/>
  <c r="I66" i="3" s="1"/>
  <c r="H63" i="3"/>
  <c r="I63" i="3" s="1"/>
  <c r="H60" i="3"/>
  <c r="I60" i="3" s="1"/>
  <c r="H57" i="3"/>
  <c r="I57" i="3" s="1"/>
  <c r="H54" i="3"/>
  <c r="I54" i="3" s="1"/>
  <c r="H51" i="3"/>
  <c r="I51" i="3" s="1"/>
  <c r="H48" i="3"/>
  <c r="I48" i="3" s="1"/>
  <c r="H45" i="3"/>
  <c r="I45" i="3" s="1"/>
  <c r="H42" i="3"/>
  <c r="I42" i="3" s="1"/>
  <c r="H39" i="3"/>
  <c r="I39" i="3" s="1"/>
  <c r="H36" i="3"/>
  <c r="I36" i="3" s="1"/>
  <c r="H33" i="3"/>
  <c r="I33" i="3" s="1"/>
  <c r="H30" i="3"/>
  <c r="I30" i="3" s="1"/>
  <c r="H27" i="3"/>
  <c r="I27" i="3" s="1"/>
  <c r="H24" i="3"/>
  <c r="I24" i="3" s="1"/>
  <c r="H21" i="3"/>
  <c r="I21" i="3" s="1"/>
  <c r="H18" i="3"/>
  <c r="I18" i="3" s="1"/>
  <c r="H15" i="3"/>
  <c r="I15" i="3" s="1"/>
  <c r="FB74" i="7" l="1"/>
  <c r="FA74" i="7"/>
  <c r="AA32" i="7"/>
  <c r="IM35" i="7"/>
  <c r="AK53" i="7"/>
  <c r="BE71" i="7"/>
  <c r="H161" i="7"/>
  <c r="GY14" i="7"/>
  <c r="JQ17" i="7"/>
  <c r="BO23" i="7"/>
  <c r="FA23" i="7"/>
  <c r="DW29" i="7"/>
  <c r="H38" i="7"/>
  <c r="FB56" i="7"/>
  <c r="EG68" i="7"/>
  <c r="Q89" i="7"/>
  <c r="H110" i="7"/>
  <c r="AB80" i="7"/>
  <c r="AA80" i="7"/>
  <c r="AU14" i="7"/>
  <c r="IM17" i="7"/>
  <c r="HJ29" i="7"/>
  <c r="BZ35" i="7"/>
  <c r="GY41" i="7"/>
  <c r="DW50" i="7"/>
  <c r="HI53" i="7"/>
  <c r="JQ53" i="7"/>
  <c r="FK56" i="7"/>
  <c r="GF56" i="7"/>
  <c r="HJ56" i="7"/>
  <c r="IM56" i="7"/>
  <c r="GP77" i="7"/>
  <c r="AU80" i="7"/>
  <c r="AA89" i="7"/>
  <c r="BE89" i="7"/>
  <c r="GO89" i="7"/>
  <c r="IW89" i="7"/>
  <c r="AU98" i="7"/>
  <c r="GE98" i="7"/>
  <c r="H104" i="7"/>
  <c r="H113" i="7"/>
  <c r="H134" i="7"/>
  <c r="H155" i="7"/>
  <c r="GF71" i="7"/>
  <c r="GE71" i="7"/>
  <c r="IN80" i="7"/>
  <c r="IM80" i="7"/>
  <c r="DX92" i="7"/>
  <c r="DW92" i="7"/>
  <c r="JH101" i="7"/>
  <c r="JG101" i="7"/>
  <c r="FU14" i="7"/>
  <c r="BF17" i="7"/>
  <c r="AA59" i="7"/>
  <c r="FB71" i="7"/>
  <c r="DW74" i="7"/>
  <c r="IX86" i="7"/>
  <c r="HS89" i="7"/>
  <c r="CS92" i="7"/>
  <c r="FA92" i="7"/>
  <c r="BY98" i="7"/>
  <c r="IC101" i="7"/>
  <c r="Q17" i="7"/>
  <c r="R17" i="7"/>
  <c r="BP17" i="7"/>
  <c r="BO17" i="7"/>
  <c r="BZ17" i="7"/>
  <c r="BY17" i="7"/>
  <c r="EG17" i="7"/>
  <c r="EH17" i="7"/>
  <c r="HI17" i="7"/>
  <c r="HJ17" i="7"/>
  <c r="HT17" i="7"/>
  <c r="HS17" i="7"/>
  <c r="AL14" i="7"/>
  <c r="AK14" i="7"/>
  <c r="CJ14" i="7"/>
  <c r="CI14" i="7"/>
  <c r="EQ14" i="7"/>
  <c r="ER14" i="7"/>
  <c r="FL14" i="7"/>
  <c r="FK14" i="7"/>
  <c r="JH14" i="7"/>
  <c r="CI17" i="7"/>
  <c r="R14" i="7"/>
  <c r="Q14" i="7"/>
  <c r="GP14" i="7"/>
  <c r="GO14" i="7"/>
  <c r="FV26" i="7"/>
  <c r="FU26" i="7"/>
  <c r="GP26" i="7"/>
  <c r="GO26" i="7"/>
  <c r="CT38" i="7"/>
  <c r="CS38" i="7"/>
  <c r="JR38" i="7"/>
  <c r="JQ38" i="7"/>
  <c r="GZ77" i="7"/>
  <c r="GY77" i="7"/>
  <c r="DX89" i="7"/>
  <c r="DW89" i="7"/>
  <c r="ID89" i="7"/>
  <c r="IC89" i="7"/>
  <c r="BY20" i="7"/>
  <c r="CI29" i="7"/>
  <c r="IM29" i="7"/>
  <c r="AA35" i="7"/>
  <c r="H44" i="7"/>
  <c r="EH26" i="7"/>
  <c r="EG26" i="7"/>
  <c r="FB26" i="7"/>
  <c r="FA26" i="7"/>
  <c r="CT32" i="7"/>
  <c r="CS32" i="7"/>
  <c r="BF38" i="7"/>
  <c r="BE38" i="7"/>
  <c r="ID38" i="7"/>
  <c r="IC38" i="7"/>
  <c r="FB95" i="7"/>
  <c r="FA95" i="7"/>
  <c r="CS14" i="7"/>
  <c r="IW14" i="7"/>
  <c r="DC17" i="7"/>
  <c r="EQ17" i="7"/>
  <c r="BE20" i="7"/>
  <c r="BP29" i="7"/>
  <c r="HT29" i="7"/>
  <c r="AV35" i="7"/>
  <c r="GF35" i="7"/>
  <c r="GZ35" i="7"/>
  <c r="ER41" i="7"/>
  <c r="FL41" i="7"/>
  <c r="Q44" i="7"/>
  <c r="Q80" i="7"/>
  <c r="AA83" i="7"/>
  <c r="FV89" i="7"/>
  <c r="DC101" i="7"/>
  <c r="I125" i="7"/>
  <c r="H146" i="7"/>
  <c r="CT26" i="7"/>
  <c r="CS26" i="7"/>
  <c r="DN26" i="7"/>
  <c r="DM26" i="7"/>
  <c r="IX26" i="7"/>
  <c r="IW26" i="7"/>
  <c r="JR26" i="7"/>
  <c r="JQ26" i="7"/>
  <c r="BF32" i="7"/>
  <c r="BE32" i="7"/>
  <c r="BZ32" i="7"/>
  <c r="BY32" i="7"/>
  <c r="HJ32" i="7"/>
  <c r="HI32" i="7"/>
  <c r="ID32" i="7"/>
  <c r="IC32" i="7"/>
  <c r="R38" i="7"/>
  <c r="Q38" i="7"/>
  <c r="AL38" i="7"/>
  <c r="AK38" i="7"/>
  <c r="FV38" i="7"/>
  <c r="FU38" i="7"/>
  <c r="GP38" i="7"/>
  <c r="GO38" i="7"/>
  <c r="I56" i="7"/>
  <c r="H56" i="7"/>
  <c r="GZ83" i="7"/>
  <c r="GY83" i="7"/>
  <c r="HT92" i="7"/>
  <c r="HS92" i="7"/>
  <c r="IN92" i="7"/>
  <c r="IM92" i="7"/>
  <c r="AV95" i="7"/>
  <c r="AU95" i="7"/>
  <c r="R26" i="7"/>
  <c r="Q26" i="7"/>
  <c r="EH32" i="7"/>
  <c r="EG32" i="7"/>
  <c r="FB32" i="7"/>
  <c r="FA32" i="7"/>
  <c r="DN38" i="7"/>
  <c r="DM38" i="7"/>
  <c r="IX38" i="7"/>
  <c r="IW38" i="7"/>
  <c r="I62" i="7"/>
  <c r="H62" i="7"/>
  <c r="IX77" i="7"/>
  <c r="IW77" i="7"/>
  <c r="BZ101" i="7"/>
  <c r="BY101" i="7"/>
  <c r="I122" i="7"/>
  <c r="H122" i="7"/>
  <c r="DM14" i="7"/>
  <c r="JQ14" i="7"/>
  <c r="IC20" i="7"/>
  <c r="DN32" i="7"/>
  <c r="DM32" i="7"/>
  <c r="IX32" i="7"/>
  <c r="IW32" i="7"/>
  <c r="JR32" i="7"/>
  <c r="JQ32" i="7"/>
  <c r="BZ38" i="7"/>
  <c r="BY38" i="7"/>
  <c r="HJ38" i="7"/>
  <c r="HI38" i="7"/>
  <c r="DW17" i="7"/>
  <c r="FK17" i="7"/>
  <c r="JG17" i="7"/>
  <c r="H20" i="7"/>
  <c r="HI20" i="7"/>
  <c r="BY14" i="7"/>
  <c r="IC14" i="7"/>
  <c r="AK20" i="7"/>
  <c r="GO20" i="7"/>
  <c r="BY44" i="7"/>
  <c r="JG80" i="7"/>
  <c r="CI86" i="7"/>
  <c r="GP86" i="7"/>
  <c r="JG89" i="7"/>
  <c r="H149" i="7"/>
  <c r="BF26" i="7"/>
  <c r="BE26" i="7"/>
  <c r="BZ26" i="7"/>
  <c r="BY26" i="7"/>
  <c r="HJ26" i="7"/>
  <c r="HI26" i="7"/>
  <c r="ID26" i="7"/>
  <c r="IC26" i="7"/>
  <c r="R32" i="7"/>
  <c r="Q32" i="7"/>
  <c r="AL32" i="7"/>
  <c r="AK32" i="7"/>
  <c r="FV32" i="7"/>
  <c r="FU32" i="7"/>
  <c r="GP32" i="7"/>
  <c r="GO32" i="7"/>
  <c r="EH38" i="7"/>
  <c r="EG38" i="7"/>
  <c r="FB38" i="7"/>
  <c r="FA38" i="7"/>
  <c r="DD98" i="7"/>
  <c r="DC98" i="7"/>
  <c r="H47" i="7"/>
  <c r="CI47" i="7"/>
  <c r="FK47" i="7"/>
  <c r="IM47" i="7"/>
  <c r="AA53" i="7"/>
  <c r="DC53" i="7"/>
  <c r="GE53" i="7"/>
  <c r="JG53" i="7"/>
  <c r="AU59" i="7"/>
  <c r="DW59" i="7"/>
  <c r="GY59" i="7"/>
  <c r="BO65" i="7"/>
  <c r="EQ65" i="7"/>
  <c r="HS65" i="7"/>
  <c r="H71" i="7"/>
  <c r="CI71" i="7"/>
  <c r="FK71" i="7"/>
  <c r="IM71" i="7"/>
  <c r="AA77" i="7"/>
  <c r="DC77" i="7"/>
  <c r="GE77" i="7"/>
  <c r="HS80" i="7"/>
  <c r="AU83" i="7"/>
  <c r="DC86" i="7"/>
  <c r="GY95" i="7"/>
  <c r="DW101" i="7"/>
  <c r="Q1" i="1" l="1"/>
  <c r="E3" i="3" l="1"/>
  <c r="D8" i="1" s="1"/>
  <c r="N167" i="3"/>
  <c r="N164" i="3"/>
  <c r="N161" i="3"/>
  <c r="N158" i="3"/>
  <c r="N155" i="3"/>
  <c r="N152" i="3"/>
  <c r="N149" i="3"/>
  <c r="N146" i="3"/>
  <c r="N143" i="3"/>
  <c r="N140" i="3"/>
  <c r="N137" i="3"/>
  <c r="N134" i="3"/>
  <c r="N131" i="3"/>
  <c r="N128" i="3"/>
  <c r="N125" i="3"/>
  <c r="N122" i="3"/>
  <c r="N119" i="3"/>
  <c r="N116" i="3"/>
  <c r="N113" i="3"/>
  <c r="N110" i="3"/>
  <c r="N107" i="3"/>
  <c r="N104" i="3"/>
  <c r="N101" i="3"/>
  <c r="N98" i="3"/>
  <c r="N95" i="3"/>
  <c r="N92" i="3"/>
  <c r="N89" i="3"/>
  <c r="N86" i="3"/>
  <c r="N83" i="3"/>
  <c r="N80" i="3"/>
  <c r="N77" i="3"/>
  <c r="N74" i="3"/>
  <c r="N71" i="3"/>
  <c r="N68" i="3"/>
  <c r="N65" i="3"/>
  <c r="N62" i="3"/>
  <c r="N59" i="3"/>
  <c r="N56" i="3"/>
  <c r="N53" i="3"/>
  <c r="N50" i="3"/>
  <c r="N47" i="3"/>
  <c r="N44" i="3"/>
  <c r="N41" i="3"/>
  <c r="N38" i="3"/>
  <c r="N35" i="3"/>
  <c r="N32" i="3"/>
  <c r="N29" i="3"/>
  <c r="N26" i="3"/>
  <c r="N23" i="3"/>
  <c r="N20" i="3"/>
  <c r="N165" i="3"/>
  <c r="N162" i="3"/>
  <c r="N159" i="3"/>
  <c r="N156" i="3"/>
  <c r="N153" i="3"/>
  <c r="N150" i="3"/>
  <c r="N147" i="3"/>
  <c r="N144" i="3"/>
  <c r="N141" i="3"/>
  <c r="N138" i="3"/>
  <c r="N135" i="3"/>
  <c r="N132" i="3"/>
  <c r="N129" i="3"/>
  <c r="N126" i="3"/>
  <c r="N123" i="3"/>
  <c r="N120" i="3"/>
  <c r="N117" i="3"/>
  <c r="N114" i="3"/>
  <c r="N111" i="3"/>
  <c r="N108" i="3"/>
  <c r="N105" i="3"/>
  <c r="N102" i="3"/>
  <c r="N99" i="3"/>
  <c r="N96" i="3"/>
  <c r="N93" i="3"/>
  <c r="N90" i="3"/>
  <c r="N87" i="3"/>
  <c r="N84" i="3"/>
  <c r="N81" i="3"/>
  <c r="N78" i="3"/>
  <c r="N75" i="3"/>
  <c r="N72" i="3"/>
  <c r="N69" i="3"/>
  <c r="N66" i="3"/>
  <c r="N63" i="3"/>
  <c r="N60" i="3"/>
  <c r="N57" i="3"/>
  <c r="N54" i="3"/>
  <c r="N51" i="3"/>
  <c r="N48" i="3"/>
  <c r="N45" i="3"/>
  <c r="N42" i="3"/>
  <c r="N39" i="3"/>
  <c r="N36" i="3"/>
  <c r="N33" i="3"/>
  <c r="N30" i="3"/>
  <c r="N27" i="3"/>
  <c r="N24" i="3"/>
  <c r="N21" i="3"/>
  <c r="N18" i="3"/>
  <c r="N17" i="3"/>
  <c r="N15" i="3"/>
  <c r="F21" i="3"/>
  <c r="F22" i="3"/>
  <c r="F23" i="3"/>
  <c r="F24" i="3"/>
  <c r="F25" i="3"/>
  <c r="F26" i="3"/>
  <c r="F27" i="3"/>
  <c r="F28" i="3"/>
  <c r="F29" i="3"/>
  <c r="F30" i="3"/>
  <c r="F31" i="3"/>
  <c r="F32" i="3"/>
  <c r="F33" i="3"/>
  <c r="F34" i="3"/>
  <c r="F35" i="3"/>
  <c r="F36" i="3"/>
  <c r="F37" i="3"/>
  <c r="F38" i="3"/>
  <c r="F39" i="3"/>
  <c r="F40" i="3"/>
  <c r="F41" i="3"/>
  <c r="F42" i="3"/>
  <c r="F43" i="3"/>
  <c r="F44" i="3"/>
  <c r="F45" i="3"/>
  <c r="F46" i="3"/>
  <c r="F47" i="3"/>
  <c r="F48" i="3"/>
  <c r="F49" i="3"/>
  <c r="F50" i="3"/>
  <c r="F51" i="3"/>
  <c r="F52" i="3"/>
  <c r="F53" i="3"/>
  <c r="F54" i="3"/>
  <c r="F55" i="3"/>
  <c r="F56" i="3"/>
  <c r="F57" i="3"/>
  <c r="F58" i="3"/>
  <c r="F59" i="3"/>
  <c r="F60" i="3"/>
  <c r="F61" i="3"/>
  <c r="F62" i="3"/>
  <c r="F63" i="3"/>
  <c r="F64" i="3"/>
  <c r="F65" i="3"/>
  <c r="F66" i="3"/>
  <c r="F67" i="3"/>
  <c r="F68" i="3"/>
  <c r="F69" i="3"/>
  <c r="F70" i="3"/>
  <c r="F71" i="3"/>
  <c r="F72" i="3"/>
  <c r="F73" i="3"/>
  <c r="F74" i="3"/>
  <c r="F75" i="3"/>
  <c r="F76" i="3"/>
  <c r="F77" i="3"/>
  <c r="F78" i="3"/>
  <c r="F79" i="3"/>
  <c r="F80" i="3"/>
  <c r="F81" i="3"/>
  <c r="F82" i="3"/>
  <c r="F83" i="3"/>
  <c r="F84" i="3"/>
  <c r="F85" i="3"/>
  <c r="F86" i="3"/>
  <c r="F87" i="3"/>
  <c r="F88" i="3"/>
  <c r="F89" i="3"/>
  <c r="F90" i="3"/>
  <c r="F91" i="3"/>
  <c r="F92" i="3"/>
  <c r="F93" i="3"/>
  <c r="F94" i="3"/>
  <c r="F95" i="3"/>
  <c r="F96" i="3"/>
  <c r="F97" i="3"/>
  <c r="F98" i="3"/>
  <c r="F99" i="3"/>
  <c r="F100" i="3"/>
  <c r="F101" i="3"/>
  <c r="F102" i="3"/>
  <c r="F103" i="3"/>
  <c r="F104" i="3"/>
  <c r="F105" i="3"/>
  <c r="F106" i="3"/>
  <c r="F107" i="3"/>
  <c r="F108" i="3"/>
  <c r="F109" i="3"/>
  <c r="F110" i="3"/>
  <c r="F111" i="3"/>
  <c r="F112" i="3"/>
  <c r="F113" i="3"/>
  <c r="F114" i="3"/>
  <c r="F115" i="3"/>
  <c r="F116" i="3"/>
  <c r="F117" i="3"/>
  <c r="F118" i="3"/>
  <c r="F119" i="3"/>
  <c r="F120" i="3"/>
  <c r="F121" i="3"/>
  <c r="F122" i="3"/>
  <c r="F123" i="3"/>
  <c r="F124" i="3"/>
  <c r="F125" i="3"/>
  <c r="F126" i="3"/>
  <c r="F127" i="3"/>
  <c r="F128" i="3"/>
  <c r="F129" i="3"/>
  <c r="F130" i="3"/>
  <c r="F131" i="3"/>
  <c r="F132" i="3"/>
  <c r="F133" i="3"/>
  <c r="F134" i="3"/>
  <c r="F135" i="3"/>
  <c r="F136" i="3"/>
  <c r="F137" i="3"/>
  <c r="F138" i="3"/>
  <c r="F139" i="3"/>
  <c r="F140" i="3"/>
  <c r="F141" i="3"/>
  <c r="F142" i="3"/>
  <c r="F143" i="3"/>
  <c r="F144" i="3"/>
  <c r="F145" i="3"/>
  <c r="F146" i="3"/>
  <c r="F147" i="3"/>
  <c r="F148" i="3"/>
  <c r="F149" i="3"/>
  <c r="F150" i="3"/>
  <c r="F151" i="3"/>
  <c r="F152" i="3"/>
  <c r="F153" i="3"/>
  <c r="F154" i="3"/>
  <c r="F155" i="3"/>
  <c r="F156" i="3"/>
  <c r="F157" i="3"/>
  <c r="F158" i="3"/>
  <c r="F159" i="3"/>
  <c r="F160" i="3"/>
  <c r="F161" i="3"/>
  <c r="F162" i="3"/>
  <c r="F163" i="3"/>
  <c r="F164" i="3"/>
  <c r="F165" i="3"/>
  <c r="F166" i="3"/>
  <c r="F167" i="3"/>
  <c r="F18" i="3"/>
  <c r="F19" i="3"/>
  <c r="F20" i="3"/>
  <c r="F17" i="3"/>
  <c r="F16" i="3"/>
  <c r="F15" i="3"/>
  <c r="JR10" i="7"/>
  <c r="JR9" i="7"/>
  <c r="JH10" i="7"/>
  <c r="JH9" i="7"/>
  <c r="IX10" i="7"/>
  <c r="IX9" i="7"/>
  <c r="IN10" i="7"/>
  <c r="IN9" i="7"/>
  <c r="ID10" i="7"/>
  <c r="ID9" i="7"/>
  <c r="HT10" i="7"/>
  <c r="HT9" i="7"/>
  <c r="HJ10" i="7"/>
  <c r="HJ9" i="7"/>
  <c r="GZ10" i="7"/>
  <c r="GZ9" i="7"/>
  <c r="GP10" i="7"/>
  <c r="GP9" i="7"/>
  <c r="GF10" i="7"/>
  <c r="GF9" i="7"/>
  <c r="FV10" i="7"/>
  <c r="FV9" i="7"/>
  <c r="FL10" i="7"/>
  <c r="FL9" i="7"/>
  <c r="FB10" i="7"/>
  <c r="FB9" i="7"/>
  <c r="ER10" i="7"/>
  <c r="ER9" i="7"/>
  <c r="EH10" i="7"/>
  <c r="EH9" i="7"/>
  <c r="DX10" i="7"/>
  <c r="DX9" i="7"/>
  <c r="DN10" i="7"/>
  <c r="DN9" i="7"/>
  <c r="DD10" i="7"/>
  <c r="DD9" i="7"/>
  <c r="CT10" i="7"/>
  <c r="CT9" i="7"/>
  <c r="CJ10" i="7"/>
  <c r="CJ9" i="7"/>
  <c r="BZ10" i="7"/>
  <c r="BZ9" i="7"/>
  <c r="BP10" i="7"/>
  <c r="BP9" i="7"/>
  <c r="BF10" i="7"/>
  <c r="BF9" i="7"/>
  <c r="AV10" i="7"/>
  <c r="AV9" i="7"/>
  <c r="AL10" i="7"/>
  <c r="AL9" i="7"/>
  <c r="AB10" i="7"/>
  <c r="AB9" i="7"/>
  <c r="F21" i="7"/>
  <c r="F24" i="7"/>
  <c r="F27" i="7"/>
  <c r="F30" i="7"/>
  <c r="F33" i="7"/>
  <c r="F36" i="7"/>
  <c r="F39" i="7"/>
  <c r="F42" i="7"/>
  <c r="F45" i="7"/>
  <c r="F48" i="7"/>
  <c r="F51" i="7"/>
  <c r="F54" i="7"/>
  <c r="F57" i="7"/>
  <c r="F60" i="7"/>
  <c r="F63" i="7"/>
  <c r="F66" i="7"/>
  <c r="F69" i="7"/>
  <c r="F72" i="7"/>
  <c r="F75" i="7"/>
  <c r="F78" i="7"/>
  <c r="F81" i="7"/>
  <c r="F84" i="7"/>
  <c r="F87" i="7"/>
  <c r="F90" i="7"/>
  <c r="F93" i="7"/>
  <c r="F96" i="7"/>
  <c r="F99" i="7"/>
  <c r="F102" i="7"/>
  <c r="F105" i="7"/>
  <c r="F108" i="7"/>
  <c r="F111" i="7"/>
  <c r="F114" i="7"/>
  <c r="F117" i="7"/>
  <c r="F120" i="7"/>
  <c r="F123" i="7"/>
  <c r="F126" i="7"/>
  <c r="F129" i="7"/>
  <c r="F132" i="7"/>
  <c r="F135" i="7"/>
  <c r="F138" i="7"/>
  <c r="F141" i="7"/>
  <c r="F144" i="7"/>
  <c r="F147" i="7"/>
  <c r="F150" i="7"/>
  <c r="F153" i="7"/>
  <c r="F156" i="7"/>
  <c r="F159" i="7"/>
  <c r="F162" i="7"/>
  <c r="F165" i="7"/>
  <c r="F18" i="7"/>
  <c r="F15" i="7"/>
  <c r="HF9" i="10"/>
  <c r="HF8" i="10"/>
  <c r="HH7" i="10" s="1"/>
  <c r="HF7" i="10"/>
  <c r="GV9" i="10"/>
  <c r="GV8" i="10"/>
  <c r="GX7" i="10" s="1"/>
  <c r="GV7" i="10"/>
  <c r="GL9" i="10"/>
  <c r="GL8" i="10"/>
  <c r="GN7" i="10" s="1"/>
  <c r="GL7" i="10"/>
  <c r="GB9" i="10"/>
  <c r="GB8" i="10"/>
  <c r="GD7" i="10" s="1"/>
  <c r="GB7" i="10"/>
  <c r="FR9" i="10"/>
  <c r="FR8" i="10"/>
  <c r="FT7" i="10" s="1"/>
  <c r="FR7" i="10"/>
  <c r="FH9" i="10"/>
  <c r="FH8" i="10"/>
  <c r="FJ7" i="10" s="1"/>
  <c r="FH7" i="10"/>
  <c r="EX9" i="10"/>
  <c r="EX8" i="10"/>
  <c r="EZ7" i="10" s="1"/>
  <c r="EX7" i="10"/>
  <c r="EN9" i="10"/>
  <c r="EN8" i="10"/>
  <c r="EP7" i="10" s="1"/>
  <c r="EN7" i="10"/>
  <c r="ED9" i="10"/>
  <c r="ED8" i="10"/>
  <c r="EF7" i="10" s="1"/>
  <c r="ED7" i="10"/>
  <c r="DT9" i="10"/>
  <c r="DT8" i="10"/>
  <c r="DV7" i="10" s="1"/>
  <c r="DT7" i="10"/>
  <c r="DJ9" i="10"/>
  <c r="DJ8" i="10"/>
  <c r="DL7" i="10" s="1"/>
  <c r="DJ7" i="10"/>
  <c r="CZ9" i="10"/>
  <c r="CZ8" i="10"/>
  <c r="DB7" i="10" s="1"/>
  <c r="CZ7" i="10"/>
  <c r="CP9" i="10"/>
  <c r="CP8" i="10"/>
  <c r="CR7" i="10" s="1"/>
  <c r="CP7" i="10"/>
  <c r="CF9" i="10"/>
  <c r="CF8" i="10"/>
  <c r="CH7" i="10" s="1"/>
  <c r="CF7" i="10"/>
  <c r="BV9" i="10"/>
  <c r="BV8" i="10"/>
  <c r="BX7" i="10" s="1"/>
  <c r="BV7" i="10"/>
  <c r="BL9" i="10"/>
  <c r="BL8" i="10"/>
  <c r="BN7" i="10" s="1"/>
  <c r="BL7" i="10"/>
  <c r="BB9" i="10"/>
  <c r="BB8" i="10"/>
  <c r="BD7" i="10" s="1"/>
  <c r="BB7" i="10"/>
  <c r="AR9" i="10"/>
  <c r="AR8" i="10"/>
  <c r="AT7" i="10" s="1"/>
  <c r="AR7" i="10"/>
  <c r="AH9" i="10"/>
  <c r="AH8" i="10"/>
  <c r="AJ7" i="10" s="1"/>
  <c r="AH7" i="10"/>
  <c r="X9" i="10"/>
  <c r="X8" i="10"/>
  <c r="Z7" i="10" s="1"/>
  <c r="X7" i="10"/>
  <c r="N9" i="10"/>
  <c r="N8" i="10"/>
  <c r="P7" i="10" s="1"/>
  <c r="N7" i="10"/>
  <c r="D7" i="10"/>
  <c r="R10" i="7"/>
  <c r="R9" i="7"/>
  <c r="E2" i="3"/>
  <c r="D9" i="10"/>
  <c r="E2" i="10"/>
  <c r="D8" i="10"/>
  <c r="F7" i="10" s="1"/>
  <c r="G4" i="7"/>
  <c r="D17" i="1" s="1"/>
  <c r="E4" i="3"/>
  <c r="D9" i="1" s="1"/>
  <c r="E9" i="1" s="1"/>
  <c r="AB11" i="7" l="1"/>
  <c r="AV11" i="7"/>
  <c r="BP11" i="7"/>
  <c r="CJ11" i="7"/>
  <c r="DD11" i="7"/>
  <c r="ER11" i="7"/>
  <c r="FL11" i="7"/>
  <c r="HT11" i="7"/>
  <c r="IN11" i="7"/>
  <c r="AL11" i="7"/>
  <c r="BF11" i="7"/>
  <c r="CT11" i="7"/>
  <c r="EH11" i="7"/>
  <c r="FB11" i="7"/>
  <c r="ID11" i="7"/>
  <c r="BZ11" i="7"/>
  <c r="FV11" i="7"/>
  <c r="GF11" i="7"/>
  <c r="IX11" i="7"/>
  <c r="DN11" i="7"/>
  <c r="DX11" i="7"/>
  <c r="JH11" i="7"/>
  <c r="GP11" i="7"/>
  <c r="GZ11" i="7"/>
  <c r="HJ11" i="7"/>
  <c r="JR11" i="7"/>
  <c r="G5" i="7"/>
  <c r="G3" i="7" s="1"/>
  <c r="G4" i="10"/>
  <c r="G3" i="10"/>
  <c r="HF10" i="10"/>
  <c r="GV10" i="10"/>
  <c r="GL10" i="10"/>
  <c r="GB10" i="10"/>
  <c r="FR10" i="10"/>
  <c r="FH10" i="10"/>
  <c r="EX10" i="10"/>
  <c r="EN10" i="10"/>
  <c r="ED10" i="10"/>
  <c r="DT10" i="10"/>
  <c r="DJ10" i="10"/>
  <c r="CZ10" i="10"/>
  <c r="CP10" i="10"/>
  <c r="CF10" i="10"/>
  <c r="BV10" i="10"/>
  <c r="BL10" i="10"/>
  <c r="BB10" i="10"/>
  <c r="AR10" i="10"/>
  <c r="AH10" i="10"/>
  <c r="X10" i="10"/>
  <c r="N10" i="10"/>
  <c r="R11" i="7"/>
  <c r="D18" i="1" l="1"/>
  <c r="F18" i="1" s="1"/>
  <c r="R8" i="1"/>
  <c r="D20" i="1" l="1"/>
  <c r="P9" i="1"/>
  <c r="BI15" i="10" l="1"/>
  <c r="CW15" i="10"/>
  <c r="EK15" i="10"/>
  <c r="FY15" i="10"/>
  <c r="HM15" i="10"/>
  <c r="CC15" i="10"/>
  <c r="DQ15" i="10"/>
  <c r="GS15" i="10"/>
  <c r="BS15" i="10"/>
  <c r="DG15" i="10"/>
  <c r="GI15" i="10"/>
  <c r="AY15" i="10"/>
  <c r="CM15" i="10"/>
  <c r="EA15" i="10"/>
  <c r="FO15" i="10"/>
  <c r="HC15" i="10"/>
  <c r="AO15" i="10"/>
  <c r="FE15" i="10"/>
  <c r="AE15" i="10"/>
  <c r="EU15" i="10"/>
  <c r="U15" i="10"/>
  <c r="D25" i="1"/>
  <c r="F20" i="1"/>
  <c r="R9" i="1"/>
  <c r="E17" i="1"/>
  <c r="E18" i="1"/>
  <c r="D10" i="10" l="1"/>
  <c r="D10" i="1"/>
  <c r="F10" i="1" s="1"/>
  <c r="D13" i="1" l="1"/>
  <c r="GZ15" i="10" l="1"/>
  <c r="GF15" i="10"/>
  <c r="FL15" i="10"/>
  <c r="ER15" i="10"/>
  <c r="DX15" i="10"/>
  <c r="DD15" i="10"/>
  <c r="CJ15" i="10"/>
  <c r="BP15" i="10"/>
  <c r="AV15" i="10"/>
  <c r="AB15" i="10"/>
  <c r="H15" i="10"/>
  <c r="GP15" i="10"/>
  <c r="FB15" i="10"/>
  <c r="DN15" i="10"/>
  <c r="BZ15" i="10"/>
  <c r="AL15" i="10"/>
  <c r="D6" i="3"/>
  <c r="FV15" i="10"/>
  <c r="CT15" i="10"/>
  <c r="R15" i="10"/>
  <c r="HJ15" i="10"/>
  <c r="EH15" i="10"/>
  <c r="BF15" i="10"/>
  <c r="E10" i="1"/>
  <c r="D24" i="1"/>
  <c r="D27" i="1" s="1"/>
  <c r="E8" i="1"/>
  <c r="F13" i="1"/>
  <c r="D11" i="1"/>
  <c r="T12" i="3" s="1"/>
  <c r="R162" i="3" l="1"/>
  <c r="R150" i="3"/>
  <c r="R138" i="3"/>
  <c r="R126" i="3"/>
  <c r="R114" i="3"/>
  <c r="R102" i="3"/>
  <c r="R90" i="3"/>
  <c r="R78" i="3"/>
  <c r="R66" i="3"/>
  <c r="R54" i="3"/>
  <c r="R42" i="3"/>
  <c r="R30" i="3"/>
  <c r="R18" i="3"/>
  <c r="R165" i="3"/>
  <c r="R153" i="3"/>
  <c r="R141" i="3"/>
  <c r="R129" i="3"/>
  <c r="R117" i="3"/>
  <c r="R105" i="3"/>
  <c r="R93" i="3"/>
  <c r="R81" i="3"/>
  <c r="R69" i="3"/>
  <c r="R57" i="3"/>
  <c r="R45" i="3"/>
  <c r="R33" i="3"/>
  <c r="R21" i="3"/>
  <c r="R15" i="3"/>
  <c r="R144" i="3"/>
  <c r="R120" i="3"/>
  <c r="R96" i="3"/>
  <c r="R72" i="3"/>
  <c r="R48" i="3"/>
  <c r="R24" i="3"/>
  <c r="R156" i="3"/>
  <c r="R132" i="3"/>
  <c r="R108" i="3"/>
  <c r="R84" i="3"/>
  <c r="R60" i="3"/>
  <c r="R36" i="3"/>
  <c r="R123" i="3"/>
  <c r="R75" i="3"/>
  <c r="R27" i="3"/>
  <c r="R135" i="3"/>
  <c r="R87" i="3"/>
  <c r="R39" i="3"/>
  <c r="R99" i="3"/>
  <c r="R147" i="3"/>
  <c r="R51" i="3"/>
  <c r="R63" i="3"/>
  <c r="R111" i="3"/>
  <c r="R159" i="3"/>
  <c r="E25" i="1"/>
  <c r="E24" i="1"/>
  <c r="F27" i="1"/>
  <c r="G27" i="1" s="1"/>
  <c r="E5" i="1"/>
  <c r="E20" i="1"/>
  <c r="E27" i="1"/>
  <c r="E13" i="1"/>
  <c r="J8" i="1"/>
  <c r="E11" i="1"/>
  <c r="K257" i="10" l="1"/>
  <c r="K255" i="10"/>
  <c r="K253" i="10"/>
  <c r="K251" i="10"/>
  <c r="K249" i="10"/>
  <c r="K247" i="10"/>
  <c r="K245" i="10"/>
  <c r="K243" i="10"/>
  <c r="K241" i="10"/>
  <c r="K239" i="10"/>
  <c r="K237" i="10"/>
  <c r="K235" i="10"/>
  <c r="K233" i="10"/>
  <c r="K231" i="10"/>
  <c r="K229" i="10"/>
  <c r="K227" i="10"/>
  <c r="K225" i="10"/>
  <c r="K223" i="10"/>
  <c r="K221" i="10"/>
  <c r="K219" i="10"/>
  <c r="K217" i="10"/>
  <c r="K215" i="10"/>
  <c r="K213" i="10"/>
  <c r="K211" i="10"/>
  <c r="K209" i="10"/>
  <c r="K207" i="10"/>
  <c r="K205" i="10"/>
  <c r="K203" i="10"/>
  <c r="K201" i="10"/>
  <c r="K199" i="10"/>
  <c r="K197" i="10"/>
  <c r="K195" i="10"/>
  <c r="K193" i="10"/>
  <c r="K191" i="10"/>
  <c r="K189" i="10"/>
  <c r="K187" i="10"/>
  <c r="K185" i="10"/>
  <c r="K183" i="10"/>
  <c r="K181" i="10"/>
  <c r="K179" i="10"/>
  <c r="K177" i="10"/>
  <c r="K175" i="10"/>
  <c r="K173" i="10"/>
  <c r="K171" i="10"/>
  <c r="K169" i="10"/>
  <c r="K167" i="10"/>
  <c r="K165" i="10"/>
  <c r="K163" i="10"/>
  <c r="K161" i="10"/>
  <c r="K159" i="10"/>
  <c r="K157" i="10"/>
  <c r="K155" i="10"/>
  <c r="K153" i="10"/>
  <c r="K151" i="10"/>
  <c r="K149" i="10"/>
  <c r="K147" i="10"/>
  <c r="K145" i="10"/>
  <c r="K143" i="10"/>
  <c r="K141" i="10"/>
  <c r="K139" i="10"/>
  <c r="K137" i="10"/>
  <c r="K135" i="10"/>
  <c r="K133" i="10"/>
  <c r="K131" i="10"/>
  <c r="K129" i="10"/>
  <c r="K127" i="10"/>
  <c r="K125" i="10"/>
  <c r="K123" i="10"/>
  <c r="K121" i="10"/>
  <c r="K119" i="10"/>
  <c r="K117" i="10"/>
  <c r="K115" i="10"/>
  <c r="K113" i="10"/>
  <c r="K111" i="10"/>
  <c r="K109" i="10"/>
  <c r="K107" i="10"/>
  <c r="K105" i="10"/>
  <c r="K103" i="10"/>
  <c r="K101" i="10"/>
  <c r="K99" i="10"/>
  <c r="K97" i="10"/>
  <c r="K95" i="10"/>
  <c r="K93" i="10"/>
  <c r="K91" i="10"/>
  <c r="K89" i="10"/>
  <c r="K87" i="10"/>
  <c r="K85" i="10"/>
  <c r="K83" i="10"/>
  <c r="K81" i="10"/>
  <c r="K79" i="10"/>
  <c r="K77" i="10"/>
  <c r="K75" i="10"/>
  <c r="K73" i="10"/>
  <c r="K71" i="10"/>
  <c r="K69" i="10"/>
  <c r="K67" i="10"/>
  <c r="K65" i="10"/>
  <c r="K63" i="10"/>
  <c r="K61" i="10"/>
  <c r="K59" i="10"/>
  <c r="K57" i="10"/>
  <c r="K55" i="10"/>
  <c r="K53" i="10"/>
  <c r="K51" i="10"/>
  <c r="K49" i="10"/>
  <c r="K47" i="10"/>
  <c r="K45" i="10"/>
  <c r="K43" i="10"/>
  <c r="K41" i="10"/>
  <c r="K39" i="10"/>
  <c r="K37" i="10"/>
  <c r="K35" i="10"/>
  <c r="K33" i="10"/>
  <c r="K31" i="10"/>
  <c r="K29" i="10"/>
  <c r="K27" i="10"/>
  <c r="K25" i="10"/>
  <c r="K23" i="10"/>
  <c r="K21" i="10"/>
  <c r="K19" i="10"/>
  <c r="HJ14" i="10"/>
  <c r="HJ16" i="10" s="1"/>
  <c r="FN13" i="10"/>
  <c r="FB14" i="10"/>
  <c r="FB16" i="10" s="1"/>
  <c r="ER14" i="10"/>
  <c r="ER16" i="10" s="1"/>
  <c r="DP13" i="10"/>
  <c r="DD14" i="10"/>
  <c r="DD16" i="10" s="1"/>
  <c r="CB13" i="10"/>
  <c r="BP14" i="10"/>
  <c r="BP16" i="10" s="1"/>
  <c r="AN13" i="10"/>
  <c r="AD13" i="10"/>
  <c r="R14" i="10"/>
  <c r="R16" i="10" s="1"/>
  <c r="H14" i="10"/>
  <c r="H16" i="10" s="1"/>
  <c r="FX13" i="10"/>
  <c r="FL14" i="10"/>
  <c r="FL16" i="10" s="1"/>
  <c r="DZ13" i="10"/>
  <c r="DN14" i="10"/>
  <c r="DN16" i="10" s="1"/>
  <c r="CL13" i="10"/>
  <c r="BZ14" i="10"/>
  <c r="BZ16" i="10" s="1"/>
  <c r="AX13" i="10"/>
  <c r="AL14" i="10"/>
  <c r="AL16" i="10" s="1"/>
  <c r="AB14" i="10"/>
  <c r="AB16" i="10" s="1"/>
  <c r="HL13" i="10"/>
  <c r="GP14" i="10"/>
  <c r="GP16" i="10" s="1"/>
  <c r="ET13" i="10"/>
  <c r="CT14" i="10"/>
  <c r="CT16" i="10" s="1"/>
  <c r="BR13" i="10"/>
  <c r="T13" i="10"/>
  <c r="GZ14" i="10"/>
  <c r="GZ16" i="10" s="1"/>
  <c r="GF14" i="10"/>
  <c r="GF16" i="10" s="1"/>
  <c r="FD13" i="10"/>
  <c r="EH14" i="10"/>
  <c r="EH16" i="10" s="1"/>
  <c r="DF13" i="10"/>
  <c r="BF14" i="10"/>
  <c r="BF16" i="10" s="1"/>
  <c r="J13" i="10"/>
  <c r="HB13" i="10"/>
  <c r="EJ13" i="10"/>
  <c r="FV14" i="10"/>
  <c r="FV16" i="10" s="1"/>
  <c r="AV14" i="10"/>
  <c r="AV16" i="10" s="1"/>
  <c r="CJ14" i="10"/>
  <c r="CJ16" i="10" s="1"/>
  <c r="GH13" i="10"/>
  <c r="BH13" i="10"/>
  <c r="CV13" i="10"/>
  <c r="DX14" i="10"/>
  <c r="DX16" i="10" s="1"/>
  <c r="GR13" i="10"/>
  <c r="HC14" i="10"/>
  <c r="FO14" i="10"/>
  <c r="EA14" i="10"/>
  <c r="CM14" i="10"/>
  <c r="AY14" i="10"/>
  <c r="EU14" i="10"/>
  <c r="BS14" i="10"/>
  <c r="GS14" i="10"/>
  <c r="FE14" i="10"/>
  <c r="DQ14" i="10"/>
  <c r="CC14" i="10"/>
  <c r="AO14" i="10"/>
  <c r="HM14" i="10"/>
  <c r="FY14" i="10"/>
  <c r="EK14" i="10"/>
  <c r="CW14" i="10"/>
  <c r="BI14" i="10"/>
  <c r="U14" i="10"/>
  <c r="GI14" i="10"/>
  <c r="DG14" i="10"/>
  <c r="AE14" i="10"/>
  <c r="F9" i="1"/>
  <c r="F11" i="1"/>
  <c r="N7" i="3"/>
  <c r="J8" i="3" s="1"/>
  <c r="K8" i="1"/>
  <c r="L8" i="1" s="1"/>
  <c r="DG257" i="10" l="1"/>
  <c r="DG255" i="10"/>
  <c r="DG253" i="10"/>
  <c r="DG251" i="10"/>
  <c r="DG249" i="10"/>
  <c r="DG247" i="10"/>
  <c r="DG245" i="10"/>
  <c r="DG243" i="10"/>
  <c r="DG241" i="10"/>
  <c r="DG239" i="10"/>
  <c r="DG237" i="10"/>
  <c r="DG235" i="10"/>
  <c r="DG233" i="10"/>
  <c r="DG231" i="10"/>
  <c r="DG229" i="10"/>
  <c r="DG227" i="10"/>
  <c r="DG225" i="10"/>
  <c r="DG223" i="10"/>
  <c r="DG221" i="10"/>
  <c r="DG219" i="10"/>
  <c r="DG217" i="10"/>
  <c r="DG215" i="10"/>
  <c r="DG213" i="10"/>
  <c r="DG211" i="10"/>
  <c r="DG209" i="10"/>
  <c r="DG207" i="10"/>
  <c r="DG205" i="10"/>
  <c r="DG203" i="10"/>
  <c r="DG201" i="10"/>
  <c r="DG199" i="10"/>
  <c r="DG197" i="10"/>
  <c r="DG195" i="10"/>
  <c r="DG193" i="10"/>
  <c r="DG191" i="10"/>
  <c r="DG189" i="10"/>
  <c r="DG187" i="10"/>
  <c r="DG185" i="10"/>
  <c r="DG183" i="10"/>
  <c r="DG181" i="10"/>
  <c r="DG179" i="10"/>
  <c r="DG177" i="10"/>
  <c r="DG175" i="10"/>
  <c r="DG173" i="10"/>
  <c r="DG171" i="10"/>
  <c r="DG169" i="10"/>
  <c r="DG167" i="10"/>
  <c r="DG165" i="10"/>
  <c r="DG163" i="10"/>
  <c r="DG161" i="10"/>
  <c r="DG159" i="10"/>
  <c r="DG157" i="10"/>
  <c r="DG155" i="10"/>
  <c r="DG153" i="10"/>
  <c r="DG151" i="10"/>
  <c r="DG149" i="10"/>
  <c r="DG147" i="10"/>
  <c r="DG145" i="10"/>
  <c r="DG143" i="10"/>
  <c r="DG141" i="10"/>
  <c r="DG139" i="10"/>
  <c r="DG137" i="10"/>
  <c r="DG135" i="10"/>
  <c r="DG133" i="10"/>
  <c r="DG131" i="10"/>
  <c r="DG129" i="10"/>
  <c r="DG127" i="10"/>
  <c r="DG125" i="10"/>
  <c r="DG123" i="10"/>
  <c r="DG121" i="10"/>
  <c r="DG119" i="10"/>
  <c r="DG117" i="10"/>
  <c r="DG115" i="10"/>
  <c r="DG113" i="10"/>
  <c r="DG111" i="10"/>
  <c r="DG109" i="10"/>
  <c r="DG107" i="10"/>
  <c r="DG105" i="10"/>
  <c r="DG103" i="10"/>
  <c r="DG101" i="10"/>
  <c r="DG99" i="10"/>
  <c r="DG97" i="10"/>
  <c r="DG95" i="10"/>
  <c r="DG93" i="10"/>
  <c r="DG91" i="10"/>
  <c r="DG89" i="10"/>
  <c r="DG87" i="10"/>
  <c r="DG85" i="10"/>
  <c r="DG83" i="10"/>
  <c r="DG81" i="10"/>
  <c r="DG79" i="10"/>
  <c r="DG77" i="10"/>
  <c r="DG75" i="10"/>
  <c r="DG73" i="10"/>
  <c r="DG71" i="10"/>
  <c r="DG69" i="10"/>
  <c r="DG67" i="10"/>
  <c r="DG65" i="10"/>
  <c r="DG63" i="10"/>
  <c r="DG61" i="10"/>
  <c r="DG59" i="10"/>
  <c r="DG57" i="10"/>
  <c r="DG55" i="10"/>
  <c r="DG53" i="10"/>
  <c r="DG51" i="10"/>
  <c r="DG49" i="10"/>
  <c r="DG47" i="10"/>
  <c r="DG45" i="10"/>
  <c r="DG43" i="10"/>
  <c r="DG41" i="10"/>
  <c r="DG39" i="10"/>
  <c r="DG37" i="10"/>
  <c r="DG35" i="10"/>
  <c r="DG33" i="10"/>
  <c r="DG31" i="10"/>
  <c r="DG29" i="10"/>
  <c r="DG27" i="10"/>
  <c r="DG25" i="10"/>
  <c r="DG23" i="10"/>
  <c r="DG21" i="10"/>
  <c r="DG19" i="10"/>
  <c r="AO255" i="10"/>
  <c r="AO251" i="10"/>
  <c r="AO247" i="10"/>
  <c r="AO243" i="10"/>
  <c r="AO239" i="10"/>
  <c r="AO235" i="10"/>
  <c r="AO231" i="10"/>
  <c r="AO227" i="10"/>
  <c r="AO223" i="10"/>
  <c r="AO219" i="10"/>
  <c r="AO257" i="10"/>
  <c r="AO249" i="10"/>
  <c r="AO241" i="10"/>
  <c r="AO233" i="10"/>
  <c r="AO225" i="10"/>
  <c r="AO215" i="10"/>
  <c r="AO211" i="10"/>
  <c r="AO207" i="10"/>
  <c r="AO203" i="10"/>
  <c r="AO199" i="10"/>
  <c r="AO195" i="10"/>
  <c r="AO191" i="10"/>
  <c r="AO187" i="10"/>
  <c r="AO183" i="10"/>
  <c r="AO179" i="10"/>
  <c r="AO175" i="10"/>
  <c r="AO171" i="10"/>
  <c r="AO167" i="10"/>
  <c r="AO163" i="10"/>
  <c r="AO159" i="10"/>
  <c r="AO155" i="10"/>
  <c r="AO151" i="10"/>
  <c r="AO253" i="10"/>
  <c r="AO237" i="10"/>
  <c r="AO221" i="10"/>
  <c r="AO217" i="10"/>
  <c r="AO209" i="10"/>
  <c r="AO201" i="10"/>
  <c r="AO193" i="10"/>
  <c r="AO185" i="10"/>
  <c r="AO177" i="10"/>
  <c r="AO169" i="10"/>
  <c r="AO161" i="10"/>
  <c r="AO153" i="10"/>
  <c r="AO147" i="10"/>
  <c r="AO143" i="10"/>
  <c r="AO139" i="10"/>
  <c r="AO135" i="10"/>
  <c r="AO131" i="10"/>
  <c r="AO127" i="10"/>
  <c r="AO123" i="10"/>
  <c r="AO119" i="10"/>
  <c r="AO115" i="10"/>
  <c r="AO111" i="10"/>
  <c r="AO107" i="10"/>
  <c r="AO103" i="10"/>
  <c r="AO99" i="10"/>
  <c r="AO95" i="10"/>
  <c r="AO91" i="10"/>
  <c r="AO87" i="10"/>
  <c r="AO83" i="10"/>
  <c r="AO79" i="10"/>
  <c r="AO75" i="10"/>
  <c r="AO71" i="10"/>
  <c r="AO67" i="10"/>
  <c r="AO63" i="10"/>
  <c r="AO59" i="10"/>
  <c r="AO55" i="10"/>
  <c r="AO51" i="10"/>
  <c r="AO47" i="10"/>
  <c r="AO43" i="10"/>
  <c r="AO39" i="10"/>
  <c r="AO35" i="10"/>
  <c r="AO31" i="10"/>
  <c r="AO27" i="10"/>
  <c r="AO23" i="10"/>
  <c r="AO181" i="10"/>
  <c r="AO141" i="10"/>
  <c r="AO133" i="10"/>
  <c r="AO125" i="10"/>
  <c r="AO117" i="10"/>
  <c r="AO113" i="10"/>
  <c r="AO105" i="10"/>
  <c r="AO97" i="10"/>
  <c r="AO93" i="10"/>
  <c r="AO85" i="10"/>
  <c r="AO69" i="10"/>
  <c r="AO65" i="10"/>
  <c r="AO57" i="10"/>
  <c r="AO53" i="10"/>
  <c r="AO245" i="10"/>
  <c r="AO229" i="10"/>
  <c r="AO213" i="10"/>
  <c r="AO205" i="10"/>
  <c r="AO197" i="10"/>
  <c r="AO189" i="10"/>
  <c r="AO173" i="10"/>
  <c r="AO165" i="10"/>
  <c r="AO157" i="10"/>
  <c r="AO149" i="10"/>
  <c r="AO145" i="10"/>
  <c r="AO137" i="10"/>
  <c r="AO129" i="10"/>
  <c r="AO121" i="10"/>
  <c r="AO109" i="10"/>
  <c r="AO101" i="10"/>
  <c r="AO89" i="10"/>
  <c r="AO81" i="10"/>
  <c r="AO77" i="10"/>
  <c r="AO73" i="10"/>
  <c r="AO61" i="10"/>
  <c r="AO49" i="10"/>
  <c r="AO45" i="10"/>
  <c r="AO41" i="10"/>
  <c r="AO37" i="10"/>
  <c r="AO33" i="10"/>
  <c r="AO25" i="10"/>
  <c r="AO29" i="10"/>
  <c r="AO21" i="10"/>
  <c r="AO19" i="10"/>
  <c r="U257" i="10"/>
  <c r="U253" i="10"/>
  <c r="U249" i="10"/>
  <c r="U245" i="10"/>
  <c r="U241" i="10"/>
  <c r="U237" i="10"/>
  <c r="U233" i="10"/>
  <c r="U229" i="10"/>
  <c r="U225" i="10"/>
  <c r="U221" i="10"/>
  <c r="U255" i="10"/>
  <c r="U247" i="10"/>
  <c r="U239" i="10"/>
  <c r="U231" i="10"/>
  <c r="U223" i="10"/>
  <c r="U217" i="10"/>
  <c r="U213" i="10"/>
  <c r="U209" i="10"/>
  <c r="U205" i="10"/>
  <c r="U201" i="10"/>
  <c r="U197" i="10"/>
  <c r="U193" i="10"/>
  <c r="U189" i="10"/>
  <c r="U185" i="10"/>
  <c r="U181" i="10"/>
  <c r="U177" i="10"/>
  <c r="U173" i="10"/>
  <c r="U169" i="10"/>
  <c r="U165" i="10"/>
  <c r="U161" i="10"/>
  <c r="U157" i="10"/>
  <c r="U153" i="10"/>
  <c r="U149" i="10"/>
  <c r="U243" i="10"/>
  <c r="U227" i="10"/>
  <c r="U215" i="10"/>
  <c r="U207" i="10"/>
  <c r="U199" i="10"/>
  <c r="U191" i="10"/>
  <c r="U183" i="10"/>
  <c r="U175" i="10"/>
  <c r="U167" i="10"/>
  <c r="U159" i="10"/>
  <c r="U151" i="10"/>
  <c r="U145" i="10"/>
  <c r="U141" i="10"/>
  <c r="U137" i="10"/>
  <c r="U133" i="10"/>
  <c r="U129" i="10"/>
  <c r="U125" i="10"/>
  <c r="U121" i="10"/>
  <c r="U117" i="10"/>
  <c r="U113" i="10"/>
  <c r="U109" i="10"/>
  <c r="U105" i="10"/>
  <c r="U101" i="10"/>
  <c r="U97" i="10"/>
  <c r="U93" i="10"/>
  <c r="U89" i="10"/>
  <c r="U85" i="10"/>
  <c r="U81" i="10"/>
  <c r="U77" i="10"/>
  <c r="U73" i="10"/>
  <c r="U69" i="10"/>
  <c r="U65" i="10"/>
  <c r="U61" i="10"/>
  <c r="U57" i="10"/>
  <c r="U53" i="10"/>
  <c r="U49" i="10"/>
  <c r="U45" i="10"/>
  <c r="U41" i="10"/>
  <c r="U37" i="10"/>
  <c r="U33" i="10"/>
  <c r="U29" i="10"/>
  <c r="U25" i="10"/>
  <c r="U21" i="10"/>
  <c r="U163" i="10"/>
  <c r="U155" i="10"/>
  <c r="U147" i="10"/>
  <c r="U143" i="10"/>
  <c r="U131" i="10"/>
  <c r="U127" i="10"/>
  <c r="U123" i="10"/>
  <c r="U119" i="10"/>
  <c r="U115" i="10"/>
  <c r="U111" i="10"/>
  <c r="U103" i="10"/>
  <c r="U99" i="10"/>
  <c r="U91" i="10"/>
  <c r="U83" i="10"/>
  <c r="U79" i="10"/>
  <c r="U67" i="10"/>
  <c r="U63" i="10"/>
  <c r="U51" i="10"/>
  <c r="U47" i="10"/>
  <c r="U39" i="10"/>
  <c r="U251" i="10"/>
  <c r="U235" i="10"/>
  <c r="U219" i="10"/>
  <c r="U211" i="10"/>
  <c r="U203" i="10"/>
  <c r="U195" i="10"/>
  <c r="U187" i="10"/>
  <c r="U179" i="10"/>
  <c r="U171" i="10"/>
  <c r="U139" i="10"/>
  <c r="U135" i="10"/>
  <c r="U107" i="10"/>
  <c r="U95" i="10"/>
  <c r="U87" i="10"/>
  <c r="U75" i="10"/>
  <c r="U71" i="10"/>
  <c r="U59" i="10"/>
  <c r="U55" i="10"/>
  <c r="U43" i="10"/>
  <c r="U31" i="10"/>
  <c r="U23" i="10"/>
  <c r="U35" i="10"/>
  <c r="U27" i="10"/>
  <c r="U19" i="10"/>
  <c r="CW257" i="10"/>
  <c r="CW253" i="10"/>
  <c r="CW249" i="10"/>
  <c r="CW245" i="10"/>
  <c r="CW241" i="10"/>
  <c r="CW237" i="10"/>
  <c r="CW233" i="10"/>
  <c r="CW229" i="10"/>
  <c r="CW225" i="10"/>
  <c r="CW221" i="10"/>
  <c r="CW255" i="10"/>
  <c r="CW247" i="10"/>
  <c r="CW239" i="10"/>
  <c r="CW231" i="10"/>
  <c r="CW223" i="10"/>
  <c r="CW217" i="10"/>
  <c r="CW213" i="10"/>
  <c r="CW209" i="10"/>
  <c r="CW205" i="10"/>
  <c r="CW201" i="10"/>
  <c r="CW197" i="10"/>
  <c r="CW193" i="10"/>
  <c r="CW189" i="10"/>
  <c r="CW185" i="10"/>
  <c r="CW181" i="10"/>
  <c r="CW177" i="10"/>
  <c r="CW173" i="10"/>
  <c r="CW169" i="10"/>
  <c r="CW165" i="10"/>
  <c r="CW161" i="10"/>
  <c r="CW157" i="10"/>
  <c r="CW153" i="10"/>
  <c r="CW149" i="10"/>
  <c r="CW251" i="10"/>
  <c r="CW235" i="10"/>
  <c r="CW219" i="10"/>
  <c r="CW215" i="10"/>
  <c r="CW207" i="10"/>
  <c r="CW199" i="10"/>
  <c r="CW191" i="10"/>
  <c r="CW183" i="10"/>
  <c r="CW175" i="10"/>
  <c r="CW167" i="10"/>
  <c r="CW159" i="10"/>
  <c r="CW151" i="10"/>
  <c r="CW145" i="10"/>
  <c r="CW141" i="10"/>
  <c r="CW137" i="10"/>
  <c r="CW133" i="10"/>
  <c r="CW129" i="10"/>
  <c r="CW125" i="10"/>
  <c r="CW121" i="10"/>
  <c r="CW117" i="10"/>
  <c r="CW113" i="10"/>
  <c r="CW109" i="10"/>
  <c r="CW105" i="10"/>
  <c r="CW101" i="10"/>
  <c r="CW97" i="10"/>
  <c r="CW93" i="10"/>
  <c r="CW89" i="10"/>
  <c r="CW85" i="10"/>
  <c r="CW81" i="10"/>
  <c r="CW77" i="10"/>
  <c r="CW73" i="10"/>
  <c r="CW69" i="10"/>
  <c r="CW65" i="10"/>
  <c r="CW61" i="10"/>
  <c r="CW57" i="10"/>
  <c r="CW53" i="10"/>
  <c r="CW49" i="10"/>
  <c r="CW45" i="10"/>
  <c r="CW41" i="10"/>
  <c r="CW37" i="10"/>
  <c r="CW33" i="10"/>
  <c r="CW29" i="10"/>
  <c r="CW25" i="10"/>
  <c r="CW21" i="10"/>
  <c r="CW179" i="10"/>
  <c r="CW171" i="10"/>
  <c r="CW131" i="10"/>
  <c r="CW123" i="10"/>
  <c r="CW115" i="10"/>
  <c r="CW111" i="10"/>
  <c r="CW103" i="10"/>
  <c r="CW91" i="10"/>
  <c r="CW83" i="10"/>
  <c r="CW79" i="10"/>
  <c r="CW71" i="10"/>
  <c r="CW67" i="10"/>
  <c r="CW63" i="10"/>
  <c r="CW51" i="10"/>
  <c r="CW39" i="10"/>
  <c r="CW243" i="10"/>
  <c r="CW227" i="10"/>
  <c r="CW211" i="10"/>
  <c r="CW203" i="10"/>
  <c r="CW195" i="10"/>
  <c r="CW187" i="10"/>
  <c r="CW163" i="10"/>
  <c r="CW155" i="10"/>
  <c r="CW147" i="10"/>
  <c r="CW143" i="10"/>
  <c r="CW139" i="10"/>
  <c r="CW135" i="10"/>
  <c r="CW127" i="10"/>
  <c r="CW119" i="10"/>
  <c r="CW107" i="10"/>
  <c r="CW99" i="10"/>
  <c r="CW95" i="10"/>
  <c r="CW87" i="10"/>
  <c r="CW75" i="10"/>
  <c r="CW59" i="10"/>
  <c r="CW55" i="10"/>
  <c r="CW47" i="10"/>
  <c r="CW43" i="10"/>
  <c r="CW31" i="10"/>
  <c r="CW23" i="10"/>
  <c r="CW35" i="10"/>
  <c r="CW27" i="10"/>
  <c r="CW19" i="10"/>
  <c r="FY257" i="10"/>
  <c r="FY253" i="10"/>
  <c r="FY249" i="10"/>
  <c r="FY245" i="10"/>
  <c r="FY241" i="10"/>
  <c r="FY237" i="10"/>
  <c r="FY233" i="10"/>
  <c r="FY229" i="10"/>
  <c r="FY225" i="10"/>
  <c r="FY221" i="10"/>
  <c r="FY255" i="10"/>
  <c r="FY247" i="10"/>
  <c r="FY239" i="10"/>
  <c r="FY231" i="10"/>
  <c r="FY223" i="10"/>
  <c r="FY217" i="10"/>
  <c r="FY213" i="10"/>
  <c r="FY209" i="10"/>
  <c r="FY205" i="10"/>
  <c r="FY201" i="10"/>
  <c r="FY197" i="10"/>
  <c r="FY193" i="10"/>
  <c r="FY189" i="10"/>
  <c r="FY185" i="10"/>
  <c r="FY181" i="10"/>
  <c r="FY177" i="10"/>
  <c r="FY173" i="10"/>
  <c r="FY169" i="10"/>
  <c r="FY165" i="10"/>
  <c r="FY161" i="10"/>
  <c r="FY157" i="10"/>
  <c r="FY153" i="10"/>
  <c r="FY149" i="10"/>
  <c r="FY243" i="10"/>
  <c r="FY227" i="10"/>
  <c r="FY215" i="10"/>
  <c r="FY207" i="10"/>
  <c r="FY199" i="10"/>
  <c r="FY191" i="10"/>
  <c r="FY183" i="10"/>
  <c r="FY175" i="10"/>
  <c r="FY167" i="10"/>
  <c r="FY159" i="10"/>
  <c r="FY151" i="10"/>
  <c r="FY145" i="10"/>
  <c r="FY141" i="10"/>
  <c r="FY137" i="10"/>
  <c r="FY133" i="10"/>
  <c r="FY129" i="10"/>
  <c r="FY125" i="10"/>
  <c r="FY121" i="10"/>
  <c r="FY117" i="10"/>
  <c r="FY113" i="10"/>
  <c r="FY109" i="10"/>
  <c r="FY105" i="10"/>
  <c r="FY101" i="10"/>
  <c r="FY97" i="10"/>
  <c r="FY93" i="10"/>
  <c r="FY89" i="10"/>
  <c r="FY85" i="10"/>
  <c r="FY81" i="10"/>
  <c r="FY77" i="10"/>
  <c r="FY73" i="10"/>
  <c r="FY69" i="10"/>
  <c r="FY65" i="10"/>
  <c r="FY61" i="10"/>
  <c r="FY57" i="10"/>
  <c r="FY53" i="10"/>
  <c r="FY49" i="10"/>
  <c r="FY45" i="10"/>
  <c r="FY41" i="10"/>
  <c r="FY37" i="10"/>
  <c r="FY33" i="10"/>
  <c r="FY29" i="10"/>
  <c r="FY25" i="10"/>
  <c r="FY21" i="10"/>
  <c r="FY171" i="10"/>
  <c r="FY163" i="10"/>
  <c r="FY155" i="10"/>
  <c r="FY147" i="10"/>
  <c r="FY143" i="10"/>
  <c r="FY139" i="10"/>
  <c r="FY131" i="10"/>
  <c r="FY123" i="10"/>
  <c r="FY115" i="10"/>
  <c r="FY103" i="10"/>
  <c r="FY95" i="10"/>
  <c r="FY91" i="10"/>
  <c r="FY83" i="10"/>
  <c r="FY71" i="10"/>
  <c r="FY67" i="10"/>
  <c r="FY63" i="10"/>
  <c r="FY51" i="10"/>
  <c r="FY251" i="10"/>
  <c r="FY235" i="10"/>
  <c r="FY219" i="10"/>
  <c r="FY211" i="10"/>
  <c r="FY203" i="10"/>
  <c r="FY195" i="10"/>
  <c r="FY187" i="10"/>
  <c r="FY179" i="10"/>
  <c r="FY135" i="10"/>
  <c r="FY127" i="10"/>
  <c r="FY119" i="10"/>
  <c r="FY111" i="10"/>
  <c r="FY107" i="10"/>
  <c r="FY99" i="10"/>
  <c r="FY87" i="10"/>
  <c r="FY79" i="10"/>
  <c r="FY75" i="10"/>
  <c r="FY59" i="10"/>
  <c r="FY55" i="10"/>
  <c r="FY47" i="10"/>
  <c r="FY43" i="10"/>
  <c r="FY39" i="10"/>
  <c r="FY35" i="10"/>
  <c r="FY31" i="10"/>
  <c r="FY23" i="10"/>
  <c r="FY27" i="10"/>
  <c r="FY19" i="10"/>
  <c r="DQ255" i="10"/>
  <c r="DQ251" i="10"/>
  <c r="DQ247" i="10"/>
  <c r="DQ243" i="10"/>
  <c r="DQ239" i="10"/>
  <c r="DQ235" i="10"/>
  <c r="DQ231" i="10"/>
  <c r="DQ227" i="10"/>
  <c r="DQ223" i="10"/>
  <c r="DQ219" i="10"/>
  <c r="DQ257" i="10"/>
  <c r="DQ249" i="10"/>
  <c r="DQ241" i="10"/>
  <c r="DQ233" i="10"/>
  <c r="DQ225" i="10"/>
  <c r="DQ215" i="10"/>
  <c r="DQ211" i="10"/>
  <c r="DQ207" i="10"/>
  <c r="DQ203" i="10"/>
  <c r="DQ199" i="10"/>
  <c r="DQ195" i="10"/>
  <c r="DQ191" i="10"/>
  <c r="DQ187" i="10"/>
  <c r="DQ183" i="10"/>
  <c r="DQ179" i="10"/>
  <c r="DQ175" i="10"/>
  <c r="DQ171" i="10"/>
  <c r="DQ167" i="10"/>
  <c r="DQ163" i="10"/>
  <c r="DQ159" i="10"/>
  <c r="DQ155" i="10"/>
  <c r="DQ151" i="10"/>
  <c r="DQ245" i="10"/>
  <c r="DQ229" i="10"/>
  <c r="DQ217" i="10"/>
  <c r="DQ209" i="10"/>
  <c r="DQ201" i="10"/>
  <c r="DQ193" i="10"/>
  <c r="DQ185" i="10"/>
  <c r="DQ177" i="10"/>
  <c r="DQ169" i="10"/>
  <c r="DQ161" i="10"/>
  <c r="DQ153" i="10"/>
  <c r="DQ147" i="10"/>
  <c r="DQ143" i="10"/>
  <c r="DQ139" i="10"/>
  <c r="DQ135" i="10"/>
  <c r="DQ131" i="10"/>
  <c r="DQ127" i="10"/>
  <c r="DQ123" i="10"/>
  <c r="DQ119" i="10"/>
  <c r="DQ115" i="10"/>
  <c r="DQ111" i="10"/>
  <c r="DQ107" i="10"/>
  <c r="DQ103" i="10"/>
  <c r="DQ99" i="10"/>
  <c r="DQ95" i="10"/>
  <c r="DQ91" i="10"/>
  <c r="DQ87" i="10"/>
  <c r="DQ83" i="10"/>
  <c r="DQ79" i="10"/>
  <c r="DQ75" i="10"/>
  <c r="DQ71" i="10"/>
  <c r="DQ67" i="10"/>
  <c r="DQ63" i="10"/>
  <c r="DQ59" i="10"/>
  <c r="DQ55" i="10"/>
  <c r="DQ51" i="10"/>
  <c r="DQ47" i="10"/>
  <c r="DQ43" i="10"/>
  <c r="DQ39" i="10"/>
  <c r="DQ35" i="10"/>
  <c r="DQ31" i="10"/>
  <c r="DQ27" i="10"/>
  <c r="DQ23" i="10"/>
  <c r="DQ173" i="10"/>
  <c r="DQ165" i="10"/>
  <c r="DQ157" i="10"/>
  <c r="DQ149" i="10"/>
  <c r="DQ133" i="10"/>
  <c r="DQ129" i="10"/>
  <c r="DQ125" i="10"/>
  <c r="DQ117" i="10"/>
  <c r="DQ113" i="10"/>
  <c r="DQ93" i="10"/>
  <c r="DQ85" i="10"/>
  <c r="DQ73" i="10"/>
  <c r="DQ69" i="10"/>
  <c r="DQ57" i="10"/>
  <c r="DQ53" i="10"/>
  <c r="DQ49" i="10"/>
  <c r="DQ45" i="10"/>
  <c r="DQ253" i="10"/>
  <c r="DQ237" i="10"/>
  <c r="DQ221" i="10"/>
  <c r="DQ213" i="10"/>
  <c r="DQ205" i="10"/>
  <c r="DQ197" i="10"/>
  <c r="DQ189" i="10"/>
  <c r="DQ181" i="10"/>
  <c r="DQ145" i="10"/>
  <c r="DQ141" i="10"/>
  <c r="DQ137" i="10"/>
  <c r="DQ121" i="10"/>
  <c r="DQ109" i="10"/>
  <c r="DQ105" i="10"/>
  <c r="DQ101" i="10"/>
  <c r="DQ97" i="10"/>
  <c r="DQ89" i="10"/>
  <c r="DQ81" i="10"/>
  <c r="DQ77" i="10"/>
  <c r="DQ65" i="10"/>
  <c r="DQ61" i="10"/>
  <c r="DQ41" i="10"/>
  <c r="DQ37" i="10"/>
  <c r="DQ33" i="10"/>
  <c r="DQ25" i="10"/>
  <c r="DQ29" i="10"/>
  <c r="DQ21" i="10"/>
  <c r="DQ19" i="10"/>
  <c r="GS255" i="10"/>
  <c r="GS251" i="10"/>
  <c r="GS247" i="10"/>
  <c r="GS243" i="10"/>
  <c r="GS239" i="10"/>
  <c r="GS235" i="10"/>
  <c r="GS231" i="10"/>
  <c r="GS227" i="10"/>
  <c r="GS223" i="10"/>
  <c r="GS219" i="10"/>
  <c r="GS257" i="10"/>
  <c r="GS249" i="10"/>
  <c r="GS241" i="10"/>
  <c r="GS233" i="10"/>
  <c r="GS225" i="10"/>
  <c r="GS215" i="10"/>
  <c r="GS211" i="10"/>
  <c r="GS207" i="10"/>
  <c r="GS203" i="10"/>
  <c r="GS199" i="10"/>
  <c r="GS195" i="10"/>
  <c r="GS191" i="10"/>
  <c r="GS187" i="10"/>
  <c r="GS183" i="10"/>
  <c r="GS179" i="10"/>
  <c r="GS175" i="10"/>
  <c r="GS171" i="10"/>
  <c r="GS167" i="10"/>
  <c r="GS163" i="10"/>
  <c r="GS159" i="10"/>
  <c r="GS155" i="10"/>
  <c r="GS151" i="10"/>
  <c r="GS147" i="10"/>
  <c r="GS253" i="10"/>
  <c r="GS237" i="10"/>
  <c r="GS221" i="10"/>
  <c r="GS217" i="10"/>
  <c r="GS209" i="10"/>
  <c r="GS201" i="10"/>
  <c r="GS193" i="10"/>
  <c r="GS185" i="10"/>
  <c r="GS177" i="10"/>
  <c r="GS169" i="10"/>
  <c r="GS161" i="10"/>
  <c r="GS153" i="10"/>
  <c r="GS143" i="10"/>
  <c r="GS139" i="10"/>
  <c r="GS135" i="10"/>
  <c r="GS131" i="10"/>
  <c r="GS127" i="10"/>
  <c r="GS123" i="10"/>
  <c r="GS119" i="10"/>
  <c r="GS115" i="10"/>
  <c r="GS111" i="10"/>
  <c r="GS107" i="10"/>
  <c r="GS103" i="10"/>
  <c r="GS99" i="10"/>
  <c r="GS95" i="10"/>
  <c r="GS91" i="10"/>
  <c r="GS87" i="10"/>
  <c r="GS83" i="10"/>
  <c r="GS79" i="10"/>
  <c r="GS75" i="10"/>
  <c r="GS71" i="10"/>
  <c r="GS67" i="10"/>
  <c r="GS63" i="10"/>
  <c r="GS59" i="10"/>
  <c r="GS55" i="10"/>
  <c r="GS51" i="10"/>
  <c r="GS47" i="10"/>
  <c r="GS43" i="10"/>
  <c r="GS39" i="10"/>
  <c r="GS35" i="10"/>
  <c r="GS31" i="10"/>
  <c r="GS27" i="10"/>
  <c r="GS23" i="10"/>
  <c r="GS137" i="10"/>
  <c r="GS133" i="10"/>
  <c r="GS129" i="10"/>
  <c r="GS113" i="10"/>
  <c r="GS105" i="10"/>
  <c r="GS93" i="10"/>
  <c r="GS85" i="10"/>
  <c r="GS73" i="10"/>
  <c r="GS69" i="10"/>
  <c r="GS53" i="10"/>
  <c r="GS245" i="10"/>
  <c r="GS229" i="10"/>
  <c r="GS213" i="10"/>
  <c r="GS205" i="10"/>
  <c r="GS197" i="10"/>
  <c r="GS189" i="10"/>
  <c r="GS181" i="10"/>
  <c r="GS173" i="10"/>
  <c r="GS165" i="10"/>
  <c r="GS157" i="10"/>
  <c r="GS149" i="10"/>
  <c r="GS145" i="10"/>
  <c r="GS141" i="10"/>
  <c r="GS125" i="10"/>
  <c r="GS121" i="10"/>
  <c r="GS117" i="10"/>
  <c r="GS109" i="10"/>
  <c r="GS101" i="10"/>
  <c r="GS97" i="10"/>
  <c r="GS89" i="10"/>
  <c r="GS81" i="10"/>
  <c r="GS77" i="10"/>
  <c r="GS65" i="10"/>
  <c r="GS61" i="10"/>
  <c r="GS57" i="10"/>
  <c r="GS49" i="10"/>
  <c r="GS45" i="10"/>
  <c r="GS41" i="10"/>
  <c r="GS37" i="10"/>
  <c r="GS33" i="10"/>
  <c r="GS25" i="10"/>
  <c r="GS29" i="10"/>
  <c r="GS21" i="10"/>
  <c r="GS19" i="10"/>
  <c r="EU257" i="10"/>
  <c r="EU255" i="10"/>
  <c r="EU253" i="10"/>
  <c r="EU251" i="10"/>
  <c r="EU249" i="10"/>
  <c r="EU247" i="10"/>
  <c r="EU245" i="10"/>
  <c r="EU243" i="10"/>
  <c r="EU241" i="10"/>
  <c r="EU239" i="10"/>
  <c r="EU237" i="10"/>
  <c r="EU235" i="10"/>
  <c r="EU233" i="10"/>
  <c r="EU231" i="10"/>
  <c r="EU229" i="10"/>
  <c r="EU227" i="10"/>
  <c r="EU225" i="10"/>
  <c r="EU223" i="10"/>
  <c r="EU221" i="10"/>
  <c r="EU219" i="10"/>
  <c r="EU217" i="10"/>
  <c r="EU215" i="10"/>
  <c r="EU213" i="10"/>
  <c r="EU211" i="10"/>
  <c r="EU209" i="10"/>
  <c r="EU207" i="10"/>
  <c r="EU205" i="10"/>
  <c r="EU203" i="10"/>
  <c r="EU201" i="10"/>
  <c r="EU199" i="10"/>
  <c r="EU197" i="10"/>
  <c r="EU195" i="10"/>
  <c r="EU193" i="10"/>
  <c r="EU191" i="10"/>
  <c r="EU189" i="10"/>
  <c r="EU187" i="10"/>
  <c r="EU185" i="10"/>
  <c r="EU183" i="10"/>
  <c r="EU181" i="10"/>
  <c r="EU179" i="10"/>
  <c r="EU177" i="10"/>
  <c r="EU175" i="10"/>
  <c r="EU173" i="10"/>
  <c r="EU171" i="10"/>
  <c r="EU169" i="10"/>
  <c r="EU167" i="10"/>
  <c r="EU165" i="10"/>
  <c r="EU163" i="10"/>
  <c r="EU161" i="10"/>
  <c r="EU159" i="10"/>
  <c r="EU157" i="10"/>
  <c r="EU155" i="10"/>
  <c r="EU153" i="10"/>
  <c r="EU151" i="10"/>
  <c r="EU149" i="10"/>
  <c r="EU147" i="10"/>
  <c r="EU145" i="10"/>
  <c r="EU143" i="10"/>
  <c r="EU141" i="10"/>
  <c r="EU139" i="10"/>
  <c r="EU137" i="10"/>
  <c r="EU135" i="10"/>
  <c r="EU133" i="10"/>
  <c r="EU131" i="10"/>
  <c r="EU129" i="10"/>
  <c r="EU127" i="10"/>
  <c r="EU125" i="10"/>
  <c r="EU123" i="10"/>
  <c r="EU121" i="10"/>
  <c r="EU119" i="10"/>
  <c r="EU117" i="10"/>
  <c r="EU115" i="10"/>
  <c r="EU113" i="10"/>
  <c r="EU111" i="10"/>
  <c r="EU109" i="10"/>
  <c r="EU107" i="10"/>
  <c r="EU105" i="10"/>
  <c r="EU103" i="10"/>
  <c r="EU101" i="10"/>
  <c r="EU99" i="10"/>
  <c r="EU97" i="10"/>
  <c r="EU95" i="10"/>
  <c r="EU93" i="10"/>
  <c r="EU91" i="10"/>
  <c r="EU89" i="10"/>
  <c r="EU87" i="10"/>
  <c r="EU85" i="10"/>
  <c r="EU83" i="10"/>
  <c r="EU81" i="10"/>
  <c r="EU79" i="10"/>
  <c r="EU77" i="10"/>
  <c r="EU75" i="10"/>
  <c r="EU73" i="10"/>
  <c r="EU71" i="10"/>
  <c r="EU69" i="10"/>
  <c r="EU67" i="10"/>
  <c r="EU65" i="10"/>
  <c r="EU63" i="10"/>
  <c r="EU61" i="10"/>
  <c r="EU59" i="10"/>
  <c r="EU57" i="10"/>
  <c r="EU55" i="10"/>
  <c r="EU53" i="10"/>
  <c r="EU51" i="10"/>
  <c r="EU49" i="10"/>
  <c r="EU47" i="10"/>
  <c r="EU45" i="10"/>
  <c r="EU43" i="10"/>
  <c r="EU41" i="10"/>
  <c r="EU39" i="10"/>
  <c r="EU37" i="10"/>
  <c r="EU35" i="10"/>
  <c r="EU33" i="10"/>
  <c r="EU31" i="10"/>
  <c r="EU29" i="10"/>
  <c r="EU27" i="10"/>
  <c r="EU25" i="10"/>
  <c r="EU23" i="10"/>
  <c r="EU21" i="10"/>
  <c r="EU19" i="10"/>
  <c r="CM257" i="10"/>
  <c r="CM255" i="10"/>
  <c r="CM253" i="10"/>
  <c r="CM251" i="10"/>
  <c r="CM249" i="10"/>
  <c r="CM247" i="10"/>
  <c r="CM245" i="10"/>
  <c r="CM243" i="10"/>
  <c r="CM241" i="10"/>
  <c r="CM239" i="10"/>
  <c r="CM237" i="10"/>
  <c r="CM235" i="10"/>
  <c r="CM233" i="10"/>
  <c r="CM231" i="10"/>
  <c r="CM229" i="10"/>
  <c r="CM227" i="10"/>
  <c r="CM225" i="10"/>
  <c r="CM223" i="10"/>
  <c r="CM221" i="10"/>
  <c r="CM219" i="10"/>
  <c r="CM217" i="10"/>
  <c r="CM215" i="10"/>
  <c r="CM213" i="10"/>
  <c r="CM211" i="10"/>
  <c r="CM209" i="10"/>
  <c r="CM207" i="10"/>
  <c r="CM205" i="10"/>
  <c r="CM203" i="10"/>
  <c r="CM201" i="10"/>
  <c r="CM199" i="10"/>
  <c r="CM197" i="10"/>
  <c r="CM195" i="10"/>
  <c r="CM193" i="10"/>
  <c r="CM191" i="10"/>
  <c r="CM189" i="10"/>
  <c r="CM187" i="10"/>
  <c r="CM185" i="10"/>
  <c r="CM183" i="10"/>
  <c r="CM181" i="10"/>
  <c r="CM179" i="10"/>
  <c r="CM177" i="10"/>
  <c r="CM175" i="10"/>
  <c r="CM173" i="10"/>
  <c r="CM171" i="10"/>
  <c r="CM169" i="10"/>
  <c r="CM167" i="10"/>
  <c r="CM165" i="10"/>
  <c r="CM163" i="10"/>
  <c r="CM161" i="10"/>
  <c r="CM159" i="10"/>
  <c r="CM157" i="10"/>
  <c r="CM155" i="10"/>
  <c r="CM153" i="10"/>
  <c r="CM151" i="10"/>
  <c r="CM149" i="10"/>
  <c r="CM147" i="10"/>
  <c r="CM145" i="10"/>
  <c r="CM143" i="10"/>
  <c r="CM141" i="10"/>
  <c r="CM139" i="10"/>
  <c r="CM137" i="10"/>
  <c r="CM135" i="10"/>
  <c r="CM133" i="10"/>
  <c r="CM131" i="10"/>
  <c r="CM129" i="10"/>
  <c r="CM127" i="10"/>
  <c r="CM125" i="10"/>
  <c r="CM123" i="10"/>
  <c r="CM121" i="10"/>
  <c r="CM119" i="10"/>
  <c r="CM117" i="10"/>
  <c r="CM115" i="10"/>
  <c r="CM113" i="10"/>
  <c r="CM111" i="10"/>
  <c r="CM109" i="10"/>
  <c r="CM107" i="10"/>
  <c r="CM105" i="10"/>
  <c r="CM103" i="10"/>
  <c r="CM101" i="10"/>
  <c r="CM99" i="10"/>
  <c r="CM97" i="10"/>
  <c r="CM95" i="10"/>
  <c r="CM93" i="10"/>
  <c r="CM91" i="10"/>
  <c r="CM89" i="10"/>
  <c r="CM87" i="10"/>
  <c r="CM85" i="10"/>
  <c r="CM83" i="10"/>
  <c r="CM81" i="10"/>
  <c r="CM79" i="10"/>
  <c r="CM77" i="10"/>
  <c r="CM75" i="10"/>
  <c r="CM73" i="10"/>
  <c r="CM71" i="10"/>
  <c r="CM69" i="10"/>
  <c r="CM67" i="10"/>
  <c r="CM65" i="10"/>
  <c r="CM63" i="10"/>
  <c r="CM61" i="10"/>
  <c r="CM59" i="10"/>
  <c r="CM57" i="10"/>
  <c r="CM55" i="10"/>
  <c r="CM53" i="10"/>
  <c r="CM51" i="10"/>
  <c r="CM49" i="10"/>
  <c r="CM47" i="10"/>
  <c r="CM45" i="10"/>
  <c r="CM43" i="10"/>
  <c r="CM41" i="10"/>
  <c r="CM39" i="10"/>
  <c r="CM37" i="10"/>
  <c r="CM35" i="10"/>
  <c r="CM33" i="10"/>
  <c r="CM31" i="10"/>
  <c r="CM29" i="10"/>
  <c r="CM27" i="10"/>
  <c r="CM25" i="10"/>
  <c r="CM23" i="10"/>
  <c r="CM21" i="10"/>
  <c r="CM19" i="10"/>
  <c r="FO257" i="10"/>
  <c r="FO255" i="10"/>
  <c r="FO253" i="10"/>
  <c r="FO251" i="10"/>
  <c r="FO249" i="10"/>
  <c r="FO247" i="10"/>
  <c r="FO245" i="10"/>
  <c r="FO243" i="10"/>
  <c r="FO241" i="10"/>
  <c r="FO239" i="10"/>
  <c r="FO237" i="10"/>
  <c r="FO235" i="10"/>
  <c r="FO233" i="10"/>
  <c r="FO231" i="10"/>
  <c r="FO229" i="10"/>
  <c r="FO227" i="10"/>
  <c r="FO225" i="10"/>
  <c r="FO223" i="10"/>
  <c r="FO221" i="10"/>
  <c r="FO219" i="10"/>
  <c r="FO217" i="10"/>
  <c r="FO215" i="10"/>
  <c r="FO213" i="10"/>
  <c r="FO211" i="10"/>
  <c r="FO209" i="10"/>
  <c r="FO207" i="10"/>
  <c r="FO205" i="10"/>
  <c r="FO203" i="10"/>
  <c r="FO201" i="10"/>
  <c r="FO199" i="10"/>
  <c r="FO197" i="10"/>
  <c r="FO195" i="10"/>
  <c r="FO193" i="10"/>
  <c r="FO191" i="10"/>
  <c r="FO189" i="10"/>
  <c r="FO187" i="10"/>
  <c r="FO185" i="10"/>
  <c r="FO183" i="10"/>
  <c r="FO181" i="10"/>
  <c r="FO179" i="10"/>
  <c r="FO177" i="10"/>
  <c r="FO175" i="10"/>
  <c r="FO173" i="10"/>
  <c r="FO171" i="10"/>
  <c r="FO169" i="10"/>
  <c r="FO167" i="10"/>
  <c r="FO165" i="10"/>
  <c r="FO163" i="10"/>
  <c r="FO161" i="10"/>
  <c r="FO159" i="10"/>
  <c r="FO157" i="10"/>
  <c r="FO155" i="10"/>
  <c r="FO153" i="10"/>
  <c r="FO151" i="10"/>
  <c r="FO149" i="10"/>
  <c r="FO147" i="10"/>
  <c r="FO145" i="10"/>
  <c r="FO143" i="10"/>
  <c r="FO141" i="10"/>
  <c r="FO139" i="10"/>
  <c r="FO137" i="10"/>
  <c r="FO135" i="10"/>
  <c r="FO133" i="10"/>
  <c r="FO131" i="10"/>
  <c r="FO129" i="10"/>
  <c r="FO127" i="10"/>
  <c r="FO125" i="10"/>
  <c r="FO123" i="10"/>
  <c r="FO121" i="10"/>
  <c r="FO119" i="10"/>
  <c r="FO117" i="10"/>
  <c r="FO115" i="10"/>
  <c r="FO113" i="10"/>
  <c r="FO111" i="10"/>
  <c r="FO109" i="10"/>
  <c r="FO107" i="10"/>
  <c r="FO105" i="10"/>
  <c r="FO103" i="10"/>
  <c r="FO101" i="10"/>
  <c r="FO99" i="10"/>
  <c r="FO97" i="10"/>
  <c r="FO95" i="10"/>
  <c r="FO93" i="10"/>
  <c r="FO91" i="10"/>
  <c r="FO89" i="10"/>
  <c r="FO87" i="10"/>
  <c r="FO85" i="10"/>
  <c r="FO83" i="10"/>
  <c r="FO81" i="10"/>
  <c r="FO79" i="10"/>
  <c r="FO77" i="10"/>
  <c r="FO75" i="10"/>
  <c r="FO73" i="10"/>
  <c r="FO71" i="10"/>
  <c r="FO69" i="10"/>
  <c r="FO67" i="10"/>
  <c r="FO65" i="10"/>
  <c r="FO63" i="10"/>
  <c r="FO61" i="10"/>
  <c r="FO59" i="10"/>
  <c r="FO57" i="10"/>
  <c r="FO55" i="10"/>
  <c r="FO53" i="10"/>
  <c r="FO51" i="10"/>
  <c r="FO49" i="10"/>
  <c r="FO47" i="10"/>
  <c r="FO45" i="10"/>
  <c r="FO43" i="10"/>
  <c r="FO41" i="10"/>
  <c r="FO39" i="10"/>
  <c r="FO37" i="10"/>
  <c r="FO35" i="10"/>
  <c r="FO33" i="10"/>
  <c r="FO31" i="10"/>
  <c r="FO29" i="10"/>
  <c r="FO27" i="10"/>
  <c r="FO25" i="10"/>
  <c r="FO23" i="10"/>
  <c r="FO21" i="10"/>
  <c r="FO19" i="10"/>
  <c r="AE257" i="10"/>
  <c r="AE255" i="10"/>
  <c r="AE253" i="10"/>
  <c r="AE251" i="10"/>
  <c r="AE249" i="10"/>
  <c r="AE247" i="10"/>
  <c r="AE245" i="10"/>
  <c r="AE243" i="10"/>
  <c r="AE241" i="10"/>
  <c r="AE239" i="10"/>
  <c r="AE237" i="10"/>
  <c r="AE235" i="10"/>
  <c r="AE233" i="10"/>
  <c r="AE231" i="10"/>
  <c r="AE229" i="10"/>
  <c r="AE227" i="10"/>
  <c r="AE225" i="10"/>
  <c r="AE223" i="10"/>
  <c r="AE221" i="10"/>
  <c r="AE219" i="10"/>
  <c r="AE217" i="10"/>
  <c r="AE215" i="10"/>
  <c r="AE213" i="10"/>
  <c r="AE211" i="10"/>
  <c r="AE209" i="10"/>
  <c r="AE207" i="10"/>
  <c r="AE205" i="10"/>
  <c r="AE203" i="10"/>
  <c r="AE201" i="10"/>
  <c r="AE199" i="10"/>
  <c r="AE197" i="10"/>
  <c r="AE195" i="10"/>
  <c r="AE193" i="10"/>
  <c r="AE191" i="10"/>
  <c r="AE189" i="10"/>
  <c r="AE187" i="10"/>
  <c r="AE185" i="10"/>
  <c r="AE183" i="10"/>
  <c r="AE181" i="10"/>
  <c r="AE179" i="10"/>
  <c r="AE177" i="10"/>
  <c r="AE175" i="10"/>
  <c r="AE173" i="10"/>
  <c r="AE171" i="10"/>
  <c r="AE169" i="10"/>
  <c r="AE167" i="10"/>
  <c r="AE165" i="10"/>
  <c r="AE163" i="10"/>
  <c r="AE161" i="10"/>
  <c r="AE159" i="10"/>
  <c r="AE157" i="10"/>
  <c r="AE155" i="10"/>
  <c r="AE153" i="10"/>
  <c r="AE151" i="10"/>
  <c r="AE149" i="10"/>
  <c r="AE147" i="10"/>
  <c r="AE145" i="10"/>
  <c r="AE143" i="10"/>
  <c r="AE141" i="10"/>
  <c r="AE139" i="10"/>
  <c r="AE137" i="10"/>
  <c r="AE135" i="10"/>
  <c r="AE133" i="10"/>
  <c r="AE131" i="10"/>
  <c r="AE129" i="10"/>
  <c r="AE127" i="10"/>
  <c r="AE125" i="10"/>
  <c r="AE123" i="10"/>
  <c r="AE121" i="10"/>
  <c r="AE119" i="10"/>
  <c r="AE117" i="10"/>
  <c r="AE115" i="10"/>
  <c r="AE113" i="10"/>
  <c r="AE111" i="10"/>
  <c r="AE109" i="10"/>
  <c r="AE107" i="10"/>
  <c r="AE105" i="10"/>
  <c r="AE103" i="10"/>
  <c r="AE101" i="10"/>
  <c r="AE99" i="10"/>
  <c r="AE97" i="10"/>
  <c r="AE95" i="10"/>
  <c r="AE93" i="10"/>
  <c r="AE91" i="10"/>
  <c r="AE89" i="10"/>
  <c r="AE87" i="10"/>
  <c r="AE85" i="10"/>
  <c r="AE83" i="10"/>
  <c r="AE81" i="10"/>
  <c r="AE79" i="10"/>
  <c r="AE77" i="10"/>
  <c r="AE75" i="10"/>
  <c r="AE73" i="10"/>
  <c r="AE71" i="10"/>
  <c r="AE69" i="10"/>
  <c r="AE67" i="10"/>
  <c r="AE65" i="10"/>
  <c r="AE63" i="10"/>
  <c r="AE61" i="10"/>
  <c r="AE59" i="10"/>
  <c r="AE57" i="10"/>
  <c r="AE55" i="10"/>
  <c r="AE53" i="10"/>
  <c r="AE51" i="10"/>
  <c r="AE49" i="10"/>
  <c r="AE47" i="10"/>
  <c r="AE45" i="10"/>
  <c r="AE43" i="10"/>
  <c r="AE41" i="10"/>
  <c r="AE39" i="10"/>
  <c r="AE37" i="10"/>
  <c r="AE35" i="10"/>
  <c r="AE33" i="10"/>
  <c r="AE31" i="10"/>
  <c r="AE29" i="10"/>
  <c r="AE27" i="10"/>
  <c r="AE25" i="10"/>
  <c r="AE23" i="10"/>
  <c r="AE21" i="10"/>
  <c r="AE19" i="10"/>
  <c r="GI257" i="10"/>
  <c r="GI255" i="10"/>
  <c r="GI253" i="10"/>
  <c r="GI251" i="10"/>
  <c r="GI249" i="10"/>
  <c r="GI247" i="10"/>
  <c r="GI245" i="10"/>
  <c r="GI243" i="10"/>
  <c r="GI241" i="10"/>
  <c r="GI239" i="10"/>
  <c r="GI237" i="10"/>
  <c r="GI235" i="10"/>
  <c r="GI233" i="10"/>
  <c r="GI231" i="10"/>
  <c r="GI229" i="10"/>
  <c r="GI227" i="10"/>
  <c r="GI225" i="10"/>
  <c r="GI223" i="10"/>
  <c r="GI221" i="10"/>
  <c r="GI219" i="10"/>
  <c r="GI217" i="10"/>
  <c r="GI215" i="10"/>
  <c r="GI213" i="10"/>
  <c r="GI211" i="10"/>
  <c r="GI209" i="10"/>
  <c r="GI207" i="10"/>
  <c r="GI205" i="10"/>
  <c r="GI203" i="10"/>
  <c r="GI201" i="10"/>
  <c r="GI199" i="10"/>
  <c r="GI197" i="10"/>
  <c r="GI195" i="10"/>
  <c r="GI193" i="10"/>
  <c r="GI191" i="10"/>
  <c r="GI189" i="10"/>
  <c r="GI187" i="10"/>
  <c r="GI185" i="10"/>
  <c r="GI183" i="10"/>
  <c r="GI181" i="10"/>
  <c r="GI179" i="10"/>
  <c r="GI177" i="10"/>
  <c r="GI175" i="10"/>
  <c r="GI173" i="10"/>
  <c r="GI171" i="10"/>
  <c r="GI169" i="10"/>
  <c r="GI167" i="10"/>
  <c r="GI165" i="10"/>
  <c r="GI163" i="10"/>
  <c r="GI161" i="10"/>
  <c r="GI159" i="10"/>
  <c r="GI157" i="10"/>
  <c r="GI155" i="10"/>
  <c r="GI153" i="10"/>
  <c r="GI151" i="10"/>
  <c r="GI149" i="10"/>
  <c r="GI147" i="10"/>
  <c r="GI145" i="10"/>
  <c r="GI143" i="10"/>
  <c r="GI141" i="10"/>
  <c r="GI139" i="10"/>
  <c r="GI137" i="10"/>
  <c r="GI135" i="10"/>
  <c r="GI133" i="10"/>
  <c r="GI131" i="10"/>
  <c r="GI129" i="10"/>
  <c r="GI127" i="10"/>
  <c r="GI125" i="10"/>
  <c r="GI123" i="10"/>
  <c r="GI121" i="10"/>
  <c r="GI119" i="10"/>
  <c r="GI117" i="10"/>
  <c r="GI115" i="10"/>
  <c r="GI113" i="10"/>
  <c r="GI111" i="10"/>
  <c r="GI109" i="10"/>
  <c r="GI107" i="10"/>
  <c r="GI105" i="10"/>
  <c r="GI103" i="10"/>
  <c r="GI101" i="10"/>
  <c r="GI99" i="10"/>
  <c r="GI97" i="10"/>
  <c r="GI95" i="10"/>
  <c r="GI93" i="10"/>
  <c r="GI91" i="10"/>
  <c r="GI89" i="10"/>
  <c r="GI87" i="10"/>
  <c r="GI85" i="10"/>
  <c r="GI83" i="10"/>
  <c r="GI81" i="10"/>
  <c r="GI79" i="10"/>
  <c r="GI77" i="10"/>
  <c r="GI75" i="10"/>
  <c r="GI73" i="10"/>
  <c r="GI71" i="10"/>
  <c r="GI69" i="10"/>
  <c r="GI67" i="10"/>
  <c r="GI65" i="10"/>
  <c r="GI63" i="10"/>
  <c r="GI61" i="10"/>
  <c r="GI59" i="10"/>
  <c r="GI57" i="10"/>
  <c r="GI55" i="10"/>
  <c r="GI53" i="10"/>
  <c r="GI51" i="10"/>
  <c r="GI49" i="10"/>
  <c r="GI47" i="10"/>
  <c r="GI45" i="10"/>
  <c r="GI43" i="10"/>
  <c r="GI41" i="10"/>
  <c r="GI39" i="10"/>
  <c r="GI37" i="10"/>
  <c r="GI35" i="10"/>
  <c r="GI33" i="10"/>
  <c r="GI31" i="10"/>
  <c r="GI29" i="10"/>
  <c r="GI27" i="10"/>
  <c r="GI25" i="10"/>
  <c r="GI23" i="10"/>
  <c r="GI21" i="10"/>
  <c r="GI19" i="10"/>
  <c r="BI257" i="10"/>
  <c r="BI253" i="10"/>
  <c r="BI249" i="10"/>
  <c r="BI245" i="10"/>
  <c r="BI241" i="10"/>
  <c r="BI237" i="10"/>
  <c r="BI233" i="10"/>
  <c r="BI229" i="10"/>
  <c r="BI225" i="10"/>
  <c r="BI221" i="10"/>
  <c r="BI251" i="10"/>
  <c r="BI243" i="10"/>
  <c r="BI235" i="10"/>
  <c r="BI227" i="10"/>
  <c r="BI219" i="10"/>
  <c r="BI217" i="10"/>
  <c r="BI213" i="10"/>
  <c r="BI209" i="10"/>
  <c r="BI205" i="10"/>
  <c r="BI201" i="10"/>
  <c r="BI197" i="10"/>
  <c r="BI193" i="10"/>
  <c r="BI189" i="10"/>
  <c r="BI185" i="10"/>
  <c r="BI181" i="10"/>
  <c r="BI177" i="10"/>
  <c r="BI173" i="10"/>
  <c r="BI169" i="10"/>
  <c r="BI165" i="10"/>
  <c r="BI161" i="10"/>
  <c r="BI157" i="10"/>
  <c r="BI153" i="10"/>
  <c r="BI149" i="10"/>
  <c r="BI247" i="10"/>
  <c r="BI231" i="10"/>
  <c r="BI211" i="10"/>
  <c r="BI203" i="10"/>
  <c r="BI195" i="10"/>
  <c r="BI187" i="10"/>
  <c r="BI179" i="10"/>
  <c r="BI171" i="10"/>
  <c r="BI163" i="10"/>
  <c r="BI155" i="10"/>
  <c r="BI145" i="10"/>
  <c r="BI141" i="10"/>
  <c r="BI137" i="10"/>
  <c r="BI133" i="10"/>
  <c r="BI129" i="10"/>
  <c r="BI125" i="10"/>
  <c r="BI121" i="10"/>
  <c r="BI117" i="10"/>
  <c r="BI113" i="10"/>
  <c r="BI109" i="10"/>
  <c r="BI105" i="10"/>
  <c r="BI101" i="10"/>
  <c r="BI97" i="10"/>
  <c r="BI93" i="10"/>
  <c r="BI89" i="10"/>
  <c r="BI85" i="10"/>
  <c r="BI81" i="10"/>
  <c r="BI77" i="10"/>
  <c r="BI73" i="10"/>
  <c r="BI69" i="10"/>
  <c r="BI65" i="10"/>
  <c r="BI61" i="10"/>
  <c r="BI57" i="10"/>
  <c r="BI53" i="10"/>
  <c r="BI49" i="10"/>
  <c r="BI45" i="10"/>
  <c r="BI41" i="10"/>
  <c r="BI37" i="10"/>
  <c r="BI33" i="10"/>
  <c r="BI29" i="10"/>
  <c r="BI25" i="10"/>
  <c r="BI21" i="10"/>
  <c r="BI183" i="10"/>
  <c r="BI175" i="10"/>
  <c r="BI167" i="10"/>
  <c r="BI159" i="10"/>
  <c r="BI151" i="10"/>
  <c r="BI147" i="10"/>
  <c r="BI139" i="10"/>
  <c r="BI135" i="10"/>
  <c r="BI127" i="10"/>
  <c r="BI119" i="10"/>
  <c r="BI107" i="10"/>
  <c r="BI95" i="10"/>
  <c r="BI87" i="10"/>
  <c r="BI75" i="10"/>
  <c r="BI59" i="10"/>
  <c r="BI55" i="10"/>
  <c r="BI43" i="10"/>
  <c r="BI255" i="10"/>
  <c r="BI239" i="10"/>
  <c r="BI223" i="10"/>
  <c r="BI215" i="10"/>
  <c r="BI207" i="10"/>
  <c r="BI199" i="10"/>
  <c r="BI191" i="10"/>
  <c r="BI143" i="10"/>
  <c r="BI131" i="10"/>
  <c r="BI123" i="10"/>
  <c r="BI115" i="10"/>
  <c r="BI111" i="10"/>
  <c r="BI103" i="10"/>
  <c r="BI99" i="10"/>
  <c r="BI91" i="10"/>
  <c r="BI83" i="10"/>
  <c r="BI79" i="10"/>
  <c r="BI71" i="10"/>
  <c r="BI67" i="10"/>
  <c r="BI63" i="10"/>
  <c r="BI51" i="10"/>
  <c r="BI47" i="10"/>
  <c r="BI39" i="10"/>
  <c r="BI35" i="10"/>
  <c r="BI27" i="10"/>
  <c r="BI31" i="10"/>
  <c r="BI23" i="10"/>
  <c r="BI19" i="10"/>
  <c r="EK257" i="10"/>
  <c r="EK253" i="10"/>
  <c r="EK249" i="10"/>
  <c r="EK245" i="10"/>
  <c r="EK241" i="10"/>
  <c r="EK237" i="10"/>
  <c r="EK233" i="10"/>
  <c r="EK229" i="10"/>
  <c r="EK225" i="10"/>
  <c r="EK221" i="10"/>
  <c r="EK251" i="10"/>
  <c r="EK243" i="10"/>
  <c r="EK235" i="10"/>
  <c r="EK227" i="10"/>
  <c r="EK219" i="10"/>
  <c r="EK217" i="10"/>
  <c r="EK213" i="10"/>
  <c r="EK209" i="10"/>
  <c r="EK205" i="10"/>
  <c r="EK201" i="10"/>
  <c r="EK197" i="10"/>
  <c r="EK193" i="10"/>
  <c r="EK189" i="10"/>
  <c r="EK185" i="10"/>
  <c r="EK181" i="10"/>
  <c r="EK177" i="10"/>
  <c r="EK173" i="10"/>
  <c r="EK169" i="10"/>
  <c r="EK165" i="10"/>
  <c r="EK161" i="10"/>
  <c r="EK157" i="10"/>
  <c r="EK153" i="10"/>
  <c r="EK149" i="10"/>
  <c r="EK255" i="10"/>
  <c r="EK239" i="10"/>
  <c r="EK223" i="10"/>
  <c r="EK211" i="10"/>
  <c r="EK203" i="10"/>
  <c r="EK195" i="10"/>
  <c r="EK187" i="10"/>
  <c r="EK179" i="10"/>
  <c r="EK171" i="10"/>
  <c r="EK163" i="10"/>
  <c r="EK155" i="10"/>
  <c r="EK145" i="10"/>
  <c r="EK141" i="10"/>
  <c r="EK137" i="10"/>
  <c r="EK133" i="10"/>
  <c r="EK129" i="10"/>
  <c r="EK125" i="10"/>
  <c r="EK121" i="10"/>
  <c r="EK117" i="10"/>
  <c r="EK113" i="10"/>
  <c r="EK109" i="10"/>
  <c r="EK105" i="10"/>
  <c r="EK101" i="10"/>
  <c r="EK97" i="10"/>
  <c r="EK93" i="10"/>
  <c r="EK89" i="10"/>
  <c r="EK85" i="10"/>
  <c r="EK81" i="10"/>
  <c r="EK77" i="10"/>
  <c r="EK73" i="10"/>
  <c r="EK69" i="10"/>
  <c r="EK65" i="10"/>
  <c r="EK61" i="10"/>
  <c r="EK57" i="10"/>
  <c r="EK53" i="10"/>
  <c r="EK49" i="10"/>
  <c r="EK45" i="10"/>
  <c r="EK41" i="10"/>
  <c r="EK37" i="10"/>
  <c r="EK33" i="10"/>
  <c r="EK29" i="10"/>
  <c r="EK25" i="10"/>
  <c r="EK21" i="10"/>
  <c r="EK143" i="10"/>
  <c r="EK135" i="10"/>
  <c r="EK127" i="10"/>
  <c r="EK119" i="10"/>
  <c r="EK111" i="10"/>
  <c r="EK107" i="10"/>
  <c r="EK99" i="10"/>
  <c r="EK87" i="10"/>
  <c r="EK79" i="10"/>
  <c r="EK75" i="10"/>
  <c r="EK59" i="10"/>
  <c r="EK55" i="10"/>
  <c r="EK47" i="10"/>
  <c r="EK43" i="10"/>
  <c r="EK35" i="10"/>
  <c r="EK247" i="10"/>
  <c r="EK231" i="10"/>
  <c r="EK215" i="10"/>
  <c r="EK207" i="10"/>
  <c r="EK199" i="10"/>
  <c r="EK191" i="10"/>
  <c r="EK183" i="10"/>
  <c r="EK175" i="10"/>
  <c r="EK167" i="10"/>
  <c r="EK159" i="10"/>
  <c r="EK151" i="10"/>
  <c r="EK147" i="10"/>
  <c r="EK139" i="10"/>
  <c r="EK131" i="10"/>
  <c r="EK123" i="10"/>
  <c r="EK115" i="10"/>
  <c r="EK103" i="10"/>
  <c r="EK95" i="10"/>
  <c r="EK91" i="10"/>
  <c r="EK83" i="10"/>
  <c r="EK71" i="10"/>
  <c r="EK67" i="10"/>
  <c r="EK63" i="10"/>
  <c r="EK51" i="10"/>
  <c r="EK39" i="10"/>
  <c r="EK27" i="10"/>
  <c r="EK31" i="10"/>
  <c r="EK23" i="10"/>
  <c r="EK19" i="10"/>
  <c r="HM257" i="10"/>
  <c r="HM253" i="10"/>
  <c r="HM249" i="10"/>
  <c r="HM245" i="10"/>
  <c r="HM241" i="10"/>
  <c r="HM237" i="10"/>
  <c r="HM233" i="10"/>
  <c r="HM229" i="10"/>
  <c r="HM225" i="10"/>
  <c r="HM221" i="10"/>
  <c r="HM251" i="10"/>
  <c r="HM243" i="10"/>
  <c r="HM235" i="10"/>
  <c r="HM227" i="10"/>
  <c r="HM219" i="10"/>
  <c r="HM217" i="10"/>
  <c r="HM213" i="10"/>
  <c r="HM209" i="10"/>
  <c r="HM205" i="10"/>
  <c r="HM201" i="10"/>
  <c r="HM197" i="10"/>
  <c r="HM193" i="10"/>
  <c r="HM189" i="10"/>
  <c r="HM185" i="10"/>
  <c r="HM181" i="10"/>
  <c r="HM177" i="10"/>
  <c r="HM173" i="10"/>
  <c r="HM169" i="10"/>
  <c r="HM165" i="10"/>
  <c r="HM161" i="10"/>
  <c r="HM157" i="10"/>
  <c r="HM153" i="10"/>
  <c r="HM149" i="10"/>
  <c r="HM247" i="10"/>
  <c r="HM231" i="10"/>
  <c r="HM211" i="10"/>
  <c r="HM203" i="10"/>
  <c r="HM195" i="10"/>
  <c r="HM187" i="10"/>
  <c r="HM179" i="10"/>
  <c r="HM171" i="10"/>
  <c r="HM163" i="10"/>
  <c r="HM155" i="10"/>
  <c r="HM147" i="10"/>
  <c r="HM145" i="10"/>
  <c r="HM141" i="10"/>
  <c r="HM137" i="10"/>
  <c r="HM133" i="10"/>
  <c r="HM129" i="10"/>
  <c r="HM125" i="10"/>
  <c r="HM121" i="10"/>
  <c r="HM117" i="10"/>
  <c r="HM113" i="10"/>
  <c r="HM109" i="10"/>
  <c r="HM105" i="10"/>
  <c r="HM101" i="10"/>
  <c r="HM97" i="10"/>
  <c r="HM93" i="10"/>
  <c r="HM89" i="10"/>
  <c r="HM85" i="10"/>
  <c r="HM81" i="10"/>
  <c r="HM77" i="10"/>
  <c r="HM73" i="10"/>
  <c r="HM69" i="10"/>
  <c r="HM65" i="10"/>
  <c r="HM61" i="10"/>
  <c r="HM57" i="10"/>
  <c r="HM53" i="10"/>
  <c r="HM49" i="10"/>
  <c r="HM45" i="10"/>
  <c r="HM41" i="10"/>
  <c r="HM37" i="10"/>
  <c r="HM33" i="10"/>
  <c r="HM29" i="10"/>
  <c r="HM25" i="10"/>
  <c r="HM21" i="10"/>
  <c r="HM175" i="10"/>
  <c r="HM167" i="10"/>
  <c r="HM151" i="10"/>
  <c r="HM135" i="10"/>
  <c r="HM127" i="10"/>
  <c r="HM119" i="10"/>
  <c r="HM107" i="10"/>
  <c r="HM99" i="10"/>
  <c r="HM87" i="10"/>
  <c r="HM79" i="10"/>
  <c r="HM75" i="10"/>
  <c r="HM71" i="10"/>
  <c r="HM59" i="10"/>
  <c r="HM47" i="10"/>
  <c r="HM43" i="10"/>
  <c r="HM39" i="10"/>
  <c r="HM35" i="10"/>
  <c r="HM255" i="10"/>
  <c r="HM239" i="10"/>
  <c r="HM223" i="10"/>
  <c r="HM215" i="10"/>
  <c r="HM207" i="10"/>
  <c r="HM199" i="10"/>
  <c r="HM191" i="10"/>
  <c r="HM183" i="10"/>
  <c r="HM159" i="10"/>
  <c r="HM143" i="10"/>
  <c r="HM139" i="10"/>
  <c r="HM131" i="10"/>
  <c r="HM123" i="10"/>
  <c r="HM115" i="10"/>
  <c r="HM111" i="10"/>
  <c r="HM103" i="10"/>
  <c r="HM95" i="10"/>
  <c r="HM91" i="10"/>
  <c r="HM83" i="10"/>
  <c r="HM67" i="10"/>
  <c r="HM63" i="10"/>
  <c r="HM55" i="10"/>
  <c r="HM51" i="10"/>
  <c r="HM27" i="10"/>
  <c r="HM31" i="10"/>
  <c r="HM23" i="10"/>
  <c r="HM19" i="10"/>
  <c r="CC255" i="10"/>
  <c r="CC251" i="10"/>
  <c r="CC247" i="10"/>
  <c r="CC243" i="10"/>
  <c r="CC239" i="10"/>
  <c r="CC235" i="10"/>
  <c r="CC231" i="10"/>
  <c r="CC227" i="10"/>
  <c r="CC223" i="10"/>
  <c r="CC219" i="10"/>
  <c r="CC253" i="10"/>
  <c r="CC245" i="10"/>
  <c r="CC237" i="10"/>
  <c r="CC229" i="10"/>
  <c r="CC221" i="10"/>
  <c r="CC215" i="10"/>
  <c r="CC211" i="10"/>
  <c r="CC207" i="10"/>
  <c r="CC203" i="10"/>
  <c r="CC199" i="10"/>
  <c r="CC195" i="10"/>
  <c r="CC191" i="10"/>
  <c r="CC187" i="10"/>
  <c r="CC183" i="10"/>
  <c r="CC179" i="10"/>
  <c r="CC175" i="10"/>
  <c r="CC171" i="10"/>
  <c r="CC167" i="10"/>
  <c r="CC163" i="10"/>
  <c r="CC159" i="10"/>
  <c r="CC155" i="10"/>
  <c r="CC151" i="10"/>
  <c r="CC257" i="10"/>
  <c r="CC241" i="10"/>
  <c r="CC225" i="10"/>
  <c r="CC213" i="10"/>
  <c r="CC205" i="10"/>
  <c r="CC197" i="10"/>
  <c r="CC189" i="10"/>
  <c r="CC181" i="10"/>
  <c r="CC173" i="10"/>
  <c r="CC165" i="10"/>
  <c r="CC157" i="10"/>
  <c r="CC149" i="10"/>
  <c r="CC147" i="10"/>
  <c r="CC143" i="10"/>
  <c r="CC139" i="10"/>
  <c r="CC135" i="10"/>
  <c r="CC131" i="10"/>
  <c r="CC127" i="10"/>
  <c r="CC123" i="10"/>
  <c r="CC119" i="10"/>
  <c r="CC115" i="10"/>
  <c r="CC111" i="10"/>
  <c r="CC107" i="10"/>
  <c r="CC103" i="10"/>
  <c r="CC99" i="10"/>
  <c r="CC95" i="10"/>
  <c r="CC91" i="10"/>
  <c r="CC87" i="10"/>
  <c r="CC83" i="10"/>
  <c r="CC79" i="10"/>
  <c r="CC75" i="10"/>
  <c r="CC71" i="10"/>
  <c r="CC67" i="10"/>
  <c r="CC63" i="10"/>
  <c r="CC59" i="10"/>
  <c r="CC55" i="10"/>
  <c r="CC51" i="10"/>
  <c r="CC47" i="10"/>
  <c r="CC43" i="10"/>
  <c r="CC39" i="10"/>
  <c r="CC35" i="10"/>
  <c r="CC31" i="10"/>
  <c r="CC27" i="10"/>
  <c r="CC23" i="10"/>
  <c r="CC169" i="10"/>
  <c r="CC161" i="10"/>
  <c r="CC153" i="10"/>
  <c r="CC145" i="10"/>
  <c r="CC141" i="10"/>
  <c r="CC137" i="10"/>
  <c r="CC121" i="10"/>
  <c r="CC109" i="10"/>
  <c r="CC105" i="10"/>
  <c r="CC101" i="10"/>
  <c r="CC97" i="10"/>
  <c r="CC89" i="10"/>
  <c r="CC81" i="10"/>
  <c r="CC77" i="10"/>
  <c r="CC61" i="10"/>
  <c r="CC49" i="10"/>
  <c r="CC41" i="10"/>
  <c r="CC37" i="10"/>
  <c r="CC249" i="10"/>
  <c r="CC233" i="10"/>
  <c r="CC217" i="10"/>
  <c r="CC209" i="10"/>
  <c r="CC201" i="10"/>
  <c r="CC193" i="10"/>
  <c r="CC185" i="10"/>
  <c r="CC177" i="10"/>
  <c r="CC133" i="10"/>
  <c r="CC129" i="10"/>
  <c r="CC125" i="10"/>
  <c r="CC117" i="10"/>
  <c r="CC113" i="10"/>
  <c r="CC93" i="10"/>
  <c r="CC85" i="10"/>
  <c r="CC73" i="10"/>
  <c r="CC69" i="10"/>
  <c r="CC65" i="10"/>
  <c r="CC57" i="10"/>
  <c r="CC53" i="10"/>
  <c r="CC45" i="10"/>
  <c r="CC29" i="10"/>
  <c r="CC21" i="10"/>
  <c r="CC33" i="10"/>
  <c r="CC25" i="10"/>
  <c r="CC19" i="10"/>
  <c r="FE255" i="10"/>
  <c r="FE251" i="10"/>
  <c r="FE247" i="10"/>
  <c r="FE243" i="10"/>
  <c r="FE239" i="10"/>
  <c r="FE235" i="10"/>
  <c r="FE231" i="10"/>
  <c r="FE227" i="10"/>
  <c r="FE223" i="10"/>
  <c r="FE219" i="10"/>
  <c r="FE253" i="10"/>
  <c r="FE245" i="10"/>
  <c r="FE237" i="10"/>
  <c r="FE229" i="10"/>
  <c r="FE221" i="10"/>
  <c r="FE215" i="10"/>
  <c r="FE211" i="10"/>
  <c r="FE207" i="10"/>
  <c r="FE203" i="10"/>
  <c r="FE199" i="10"/>
  <c r="FE195" i="10"/>
  <c r="FE191" i="10"/>
  <c r="FE187" i="10"/>
  <c r="FE183" i="10"/>
  <c r="FE179" i="10"/>
  <c r="FE175" i="10"/>
  <c r="FE171" i="10"/>
  <c r="FE167" i="10"/>
  <c r="FE163" i="10"/>
  <c r="FE159" i="10"/>
  <c r="FE155" i="10"/>
  <c r="FE151" i="10"/>
  <c r="FE257" i="10"/>
  <c r="FE249" i="10"/>
  <c r="FE233" i="10"/>
  <c r="FE213" i="10"/>
  <c r="FE205" i="10"/>
  <c r="FE197" i="10"/>
  <c r="FE189" i="10"/>
  <c r="FE181" i="10"/>
  <c r="FE173" i="10"/>
  <c r="FE165" i="10"/>
  <c r="FE157" i="10"/>
  <c r="FE149" i="10"/>
  <c r="FE147" i="10"/>
  <c r="FE143" i="10"/>
  <c r="FE139" i="10"/>
  <c r="FE135" i="10"/>
  <c r="FE131" i="10"/>
  <c r="FE127" i="10"/>
  <c r="FE123" i="10"/>
  <c r="FE119" i="10"/>
  <c r="FE115" i="10"/>
  <c r="FE111" i="10"/>
  <c r="FE107" i="10"/>
  <c r="FE103" i="10"/>
  <c r="FE99" i="10"/>
  <c r="FE95" i="10"/>
  <c r="FE91" i="10"/>
  <c r="FE87" i="10"/>
  <c r="FE83" i="10"/>
  <c r="FE79" i="10"/>
  <c r="FE75" i="10"/>
  <c r="FE71" i="10"/>
  <c r="FE67" i="10"/>
  <c r="FE63" i="10"/>
  <c r="FE59" i="10"/>
  <c r="FE55" i="10"/>
  <c r="FE51" i="10"/>
  <c r="FE47" i="10"/>
  <c r="FE43" i="10"/>
  <c r="FE39" i="10"/>
  <c r="FE35" i="10"/>
  <c r="FE31" i="10"/>
  <c r="FE27" i="10"/>
  <c r="FE23" i="10"/>
  <c r="FE177" i="10"/>
  <c r="FE145" i="10"/>
  <c r="FE141" i="10"/>
  <c r="FE137" i="10"/>
  <c r="FE121" i="10"/>
  <c r="FE109" i="10"/>
  <c r="FE101" i="10"/>
  <c r="FE97" i="10"/>
  <c r="FE89" i="10"/>
  <c r="FE81" i="10"/>
  <c r="FE77" i="10"/>
  <c r="FE65" i="10"/>
  <c r="FE61" i="10"/>
  <c r="FE57" i="10"/>
  <c r="FE45" i="10"/>
  <c r="FE41" i="10"/>
  <c r="FE37" i="10"/>
  <c r="FE241" i="10"/>
  <c r="FE225" i="10"/>
  <c r="FE217" i="10"/>
  <c r="FE209" i="10"/>
  <c r="FE201" i="10"/>
  <c r="FE193" i="10"/>
  <c r="FE185" i="10"/>
  <c r="FE169" i="10"/>
  <c r="FE161" i="10"/>
  <c r="FE153" i="10"/>
  <c r="FE133" i="10"/>
  <c r="FE129" i="10"/>
  <c r="FE125" i="10"/>
  <c r="FE117" i="10"/>
  <c r="FE113" i="10"/>
  <c r="FE105" i="10"/>
  <c r="FE93" i="10"/>
  <c r="FE85" i="10"/>
  <c r="FE73" i="10"/>
  <c r="FE69" i="10"/>
  <c r="FE53" i="10"/>
  <c r="FE49" i="10"/>
  <c r="FE29" i="10"/>
  <c r="FE21" i="10"/>
  <c r="FE33" i="10"/>
  <c r="FE25" i="10"/>
  <c r="FE19" i="10"/>
  <c r="BS257" i="10"/>
  <c r="BS255" i="10"/>
  <c r="BS253" i="10"/>
  <c r="BS251" i="10"/>
  <c r="BS249" i="10"/>
  <c r="BS247" i="10"/>
  <c r="BS245" i="10"/>
  <c r="BS243" i="10"/>
  <c r="BS241" i="10"/>
  <c r="BS239" i="10"/>
  <c r="BS237" i="10"/>
  <c r="BS235" i="10"/>
  <c r="BS233" i="10"/>
  <c r="BS231" i="10"/>
  <c r="BS229" i="10"/>
  <c r="BS227" i="10"/>
  <c r="BS225" i="10"/>
  <c r="BS223" i="10"/>
  <c r="BS221" i="10"/>
  <c r="BS219" i="10"/>
  <c r="BS217" i="10"/>
  <c r="BS215" i="10"/>
  <c r="BS213" i="10"/>
  <c r="BS211" i="10"/>
  <c r="BS209" i="10"/>
  <c r="BS207" i="10"/>
  <c r="BS205" i="10"/>
  <c r="BS203" i="10"/>
  <c r="BS201" i="10"/>
  <c r="BS199" i="10"/>
  <c r="BS197" i="10"/>
  <c r="BS195" i="10"/>
  <c r="BS193" i="10"/>
  <c r="BS191" i="10"/>
  <c r="BS189" i="10"/>
  <c r="BS187" i="10"/>
  <c r="BS185" i="10"/>
  <c r="BS183" i="10"/>
  <c r="BS181" i="10"/>
  <c r="BS179" i="10"/>
  <c r="BS177" i="10"/>
  <c r="BS175" i="10"/>
  <c r="BS173" i="10"/>
  <c r="BS171" i="10"/>
  <c r="BS169" i="10"/>
  <c r="BS167" i="10"/>
  <c r="BS165" i="10"/>
  <c r="BS163" i="10"/>
  <c r="BS161" i="10"/>
  <c r="BS159" i="10"/>
  <c r="BS157" i="10"/>
  <c r="BS155" i="10"/>
  <c r="BS153" i="10"/>
  <c r="BS151" i="10"/>
  <c r="BS149" i="10"/>
  <c r="BS147" i="10"/>
  <c r="BS145" i="10"/>
  <c r="BS143" i="10"/>
  <c r="BS141" i="10"/>
  <c r="BS139" i="10"/>
  <c r="BS137" i="10"/>
  <c r="BS135" i="10"/>
  <c r="BS133" i="10"/>
  <c r="BS131" i="10"/>
  <c r="BS129" i="10"/>
  <c r="BS127" i="10"/>
  <c r="BS125" i="10"/>
  <c r="BS123" i="10"/>
  <c r="BS121" i="10"/>
  <c r="BS119" i="10"/>
  <c r="BS117" i="10"/>
  <c r="BS115" i="10"/>
  <c r="BS113" i="10"/>
  <c r="BS111" i="10"/>
  <c r="BS109" i="10"/>
  <c r="BS107" i="10"/>
  <c r="BS105" i="10"/>
  <c r="BS103" i="10"/>
  <c r="BS101" i="10"/>
  <c r="BS99" i="10"/>
  <c r="BS97" i="10"/>
  <c r="BS95" i="10"/>
  <c r="BS93" i="10"/>
  <c r="BS91" i="10"/>
  <c r="BS89" i="10"/>
  <c r="BS87" i="10"/>
  <c r="BS85" i="10"/>
  <c r="BS83" i="10"/>
  <c r="BS81" i="10"/>
  <c r="BS79" i="10"/>
  <c r="BS77" i="10"/>
  <c r="BS75" i="10"/>
  <c r="BS73" i="10"/>
  <c r="BS71" i="10"/>
  <c r="BS69" i="10"/>
  <c r="BS67" i="10"/>
  <c r="BS65" i="10"/>
  <c r="BS63" i="10"/>
  <c r="BS61" i="10"/>
  <c r="BS59" i="10"/>
  <c r="BS57" i="10"/>
  <c r="BS55" i="10"/>
  <c r="BS53" i="10"/>
  <c r="BS51" i="10"/>
  <c r="BS49" i="10"/>
  <c r="BS47" i="10"/>
  <c r="BS45" i="10"/>
  <c r="BS43" i="10"/>
  <c r="BS41" i="10"/>
  <c r="BS39" i="10"/>
  <c r="BS37" i="10"/>
  <c r="BS35" i="10"/>
  <c r="BS33" i="10"/>
  <c r="BS31" i="10"/>
  <c r="BS29" i="10"/>
  <c r="BS27" i="10"/>
  <c r="BS25" i="10"/>
  <c r="BS23" i="10"/>
  <c r="BS21" i="10"/>
  <c r="BS19" i="10"/>
  <c r="AY257" i="10"/>
  <c r="AY255" i="10"/>
  <c r="AY253" i="10"/>
  <c r="AY251" i="10"/>
  <c r="AY249" i="10"/>
  <c r="AY247" i="10"/>
  <c r="AY245" i="10"/>
  <c r="AY243" i="10"/>
  <c r="AY241" i="10"/>
  <c r="AY239" i="10"/>
  <c r="AY237" i="10"/>
  <c r="AY235" i="10"/>
  <c r="AY233" i="10"/>
  <c r="AY231" i="10"/>
  <c r="AY229" i="10"/>
  <c r="AY227" i="10"/>
  <c r="AY225" i="10"/>
  <c r="AY223" i="10"/>
  <c r="AY221" i="10"/>
  <c r="AY219" i="10"/>
  <c r="AY217" i="10"/>
  <c r="AY215" i="10"/>
  <c r="AY213" i="10"/>
  <c r="AY211" i="10"/>
  <c r="AY209" i="10"/>
  <c r="AY207" i="10"/>
  <c r="AY205" i="10"/>
  <c r="AY203" i="10"/>
  <c r="AY201" i="10"/>
  <c r="AY199" i="10"/>
  <c r="AY197" i="10"/>
  <c r="AY195" i="10"/>
  <c r="AY193" i="10"/>
  <c r="AY191" i="10"/>
  <c r="AY189" i="10"/>
  <c r="AY187" i="10"/>
  <c r="AY185" i="10"/>
  <c r="AY183" i="10"/>
  <c r="AY181" i="10"/>
  <c r="AY179" i="10"/>
  <c r="AY177" i="10"/>
  <c r="AY175" i="10"/>
  <c r="AY173" i="10"/>
  <c r="AY171" i="10"/>
  <c r="AY169" i="10"/>
  <c r="AY167" i="10"/>
  <c r="AY165" i="10"/>
  <c r="AY163" i="10"/>
  <c r="AY161" i="10"/>
  <c r="AY159" i="10"/>
  <c r="AY157" i="10"/>
  <c r="AY155" i="10"/>
  <c r="AY153" i="10"/>
  <c r="AY151" i="10"/>
  <c r="AY149" i="10"/>
  <c r="AY147" i="10"/>
  <c r="AY145" i="10"/>
  <c r="AY143" i="10"/>
  <c r="AY141" i="10"/>
  <c r="AY139" i="10"/>
  <c r="AY137" i="10"/>
  <c r="AY135" i="10"/>
  <c r="AY133" i="10"/>
  <c r="AY131" i="10"/>
  <c r="AY129" i="10"/>
  <c r="AY127" i="10"/>
  <c r="AY125" i="10"/>
  <c r="AY123" i="10"/>
  <c r="AY121" i="10"/>
  <c r="AY119" i="10"/>
  <c r="AY117" i="10"/>
  <c r="AY115" i="10"/>
  <c r="AY113" i="10"/>
  <c r="AY111" i="10"/>
  <c r="AY109" i="10"/>
  <c r="AY107" i="10"/>
  <c r="AY105" i="10"/>
  <c r="AY103" i="10"/>
  <c r="AY101" i="10"/>
  <c r="AY99" i="10"/>
  <c r="AY97" i="10"/>
  <c r="AY95" i="10"/>
  <c r="AY93" i="10"/>
  <c r="AY91" i="10"/>
  <c r="AY89" i="10"/>
  <c r="AY87" i="10"/>
  <c r="AY85" i="10"/>
  <c r="AY83" i="10"/>
  <c r="AY81" i="10"/>
  <c r="AY79" i="10"/>
  <c r="AY77" i="10"/>
  <c r="AY75" i="10"/>
  <c r="AY73" i="10"/>
  <c r="AY71" i="10"/>
  <c r="AY69" i="10"/>
  <c r="AY67" i="10"/>
  <c r="AY65" i="10"/>
  <c r="AY63" i="10"/>
  <c r="AY61" i="10"/>
  <c r="AY59" i="10"/>
  <c r="AY57" i="10"/>
  <c r="AY55" i="10"/>
  <c r="AY53" i="10"/>
  <c r="AY51" i="10"/>
  <c r="AY49" i="10"/>
  <c r="AY47" i="10"/>
  <c r="AY45" i="10"/>
  <c r="AY43" i="10"/>
  <c r="AY41" i="10"/>
  <c r="AY39" i="10"/>
  <c r="AY37" i="10"/>
  <c r="AY35" i="10"/>
  <c r="AY33" i="10"/>
  <c r="AY31" i="10"/>
  <c r="AY29" i="10"/>
  <c r="AY27" i="10"/>
  <c r="AY25" i="10"/>
  <c r="AY23" i="10"/>
  <c r="AY21" i="10"/>
  <c r="AY19" i="10"/>
  <c r="EA257" i="10"/>
  <c r="EA255" i="10"/>
  <c r="EA253" i="10"/>
  <c r="EA251" i="10"/>
  <c r="EA249" i="10"/>
  <c r="EA247" i="10"/>
  <c r="EA245" i="10"/>
  <c r="EA243" i="10"/>
  <c r="EA241" i="10"/>
  <c r="EA239" i="10"/>
  <c r="EA237" i="10"/>
  <c r="EA235" i="10"/>
  <c r="EA233" i="10"/>
  <c r="EA231" i="10"/>
  <c r="EA229" i="10"/>
  <c r="EA227" i="10"/>
  <c r="EA225" i="10"/>
  <c r="EA223" i="10"/>
  <c r="EA221" i="10"/>
  <c r="EA219" i="10"/>
  <c r="EA217" i="10"/>
  <c r="EA215" i="10"/>
  <c r="EA213" i="10"/>
  <c r="EA211" i="10"/>
  <c r="EA209" i="10"/>
  <c r="EA207" i="10"/>
  <c r="EA205" i="10"/>
  <c r="EA203" i="10"/>
  <c r="EA201" i="10"/>
  <c r="EA199" i="10"/>
  <c r="EA197" i="10"/>
  <c r="EA195" i="10"/>
  <c r="EA193" i="10"/>
  <c r="EA191" i="10"/>
  <c r="EA189" i="10"/>
  <c r="EA187" i="10"/>
  <c r="EA185" i="10"/>
  <c r="EA183" i="10"/>
  <c r="EA181" i="10"/>
  <c r="EA179" i="10"/>
  <c r="EA177" i="10"/>
  <c r="EA175" i="10"/>
  <c r="EA173" i="10"/>
  <c r="EA171" i="10"/>
  <c r="EA169" i="10"/>
  <c r="EA167" i="10"/>
  <c r="EA165" i="10"/>
  <c r="EA163" i="10"/>
  <c r="EA161" i="10"/>
  <c r="EA159" i="10"/>
  <c r="EA157" i="10"/>
  <c r="EA155" i="10"/>
  <c r="EA153" i="10"/>
  <c r="EA151" i="10"/>
  <c r="EA149" i="10"/>
  <c r="EA147" i="10"/>
  <c r="EA145" i="10"/>
  <c r="EA143" i="10"/>
  <c r="EA141" i="10"/>
  <c r="EA139" i="10"/>
  <c r="EA137" i="10"/>
  <c r="EA135" i="10"/>
  <c r="EA133" i="10"/>
  <c r="EA131" i="10"/>
  <c r="EA129" i="10"/>
  <c r="EA127" i="10"/>
  <c r="EA125" i="10"/>
  <c r="EA123" i="10"/>
  <c r="EA121" i="10"/>
  <c r="EA119" i="10"/>
  <c r="EA117" i="10"/>
  <c r="EA115" i="10"/>
  <c r="EA113" i="10"/>
  <c r="EA111" i="10"/>
  <c r="EA109" i="10"/>
  <c r="EA107" i="10"/>
  <c r="EA105" i="10"/>
  <c r="EA103" i="10"/>
  <c r="EA101" i="10"/>
  <c r="EA99" i="10"/>
  <c r="EA97" i="10"/>
  <c r="EA95" i="10"/>
  <c r="EA93" i="10"/>
  <c r="EA91" i="10"/>
  <c r="EA89" i="10"/>
  <c r="EA87" i="10"/>
  <c r="EA85" i="10"/>
  <c r="EA83" i="10"/>
  <c r="EA81" i="10"/>
  <c r="EA79" i="10"/>
  <c r="EA77" i="10"/>
  <c r="EA75" i="10"/>
  <c r="EA73" i="10"/>
  <c r="EA71" i="10"/>
  <c r="EA69" i="10"/>
  <c r="EA67" i="10"/>
  <c r="EA65" i="10"/>
  <c r="EA63" i="10"/>
  <c r="EA61" i="10"/>
  <c r="EA59" i="10"/>
  <c r="EA57" i="10"/>
  <c r="EA55" i="10"/>
  <c r="EA53" i="10"/>
  <c r="EA51" i="10"/>
  <c r="EA49" i="10"/>
  <c r="EA47" i="10"/>
  <c r="EA45" i="10"/>
  <c r="EA43" i="10"/>
  <c r="EA41" i="10"/>
  <c r="EA39" i="10"/>
  <c r="EA37" i="10"/>
  <c r="EA35" i="10"/>
  <c r="EA33" i="10"/>
  <c r="EA31" i="10"/>
  <c r="EA29" i="10"/>
  <c r="EA27" i="10"/>
  <c r="EA25" i="10"/>
  <c r="EA23" i="10"/>
  <c r="EA21" i="10"/>
  <c r="EA19" i="10"/>
  <c r="HC257" i="10"/>
  <c r="HC255" i="10"/>
  <c r="HC253" i="10"/>
  <c r="HC251" i="10"/>
  <c r="HC249" i="10"/>
  <c r="HC247" i="10"/>
  <c r="HC245" i="10"/>
  <c r="HC243" i="10"/>
  <c r="HC241" i="10"/>
  <c r="HC239" i="10"/>
  <c r="HC237" i="10"/>
  <c r="HC235" i="10"/>
  <c r="HC233" i="10"/>
  <c r="HC231" i="10"/>
  <c r="HC229" i="10"/>
  <c r="HC227" i="10"/>
  <c r="HC225" i="10"/>
  <c r="HC223" i="10"/>
  <c r="HC221" i="10"/>
  <c r="HC219" i="10"/>
  <c r="HC217" i="10"/>
  <c r="HC215" i="10"/>
  <c r="HC213" i="10"/>
  <c r="HC211" i="10"/>
  <c r="HC209" i="10"/>
  <c r="HC207" i="10"/>
  <c r="HC205" i="10"/>
  <c r="HC203" i="10"/>
  <c r="HC201" i="10"/>
  <c r="HC199" i="10"/>
  <c r="HC197" i="10"/>
  <c r="HC195" i="10"/>
  <c r="HC193" i="10"/>
  <c r="HC191" i="10"/>
  <c r="HC189" i="10"/>
  <c r="HC187" i="10"/>
  <c r="HC185" i="10"/>
  <c r="HC183" i="10"/>
  <c r="HC181" i="10"/>
  <c r="HC179" i="10"/>
  <c r="HC177" i="10"/>
  <c r="HC175" i="10"/>
  <c r="HC173" i="10"/>
  <c r="HC171" i="10"/>
  <c r="HC169" i="10"/>
  <c r="HC167" i="10"/>
  <c r="HC165" i="10"/>
  <c r="HC163" i="10"/>
  <c r="HC161" i="10"/>
  <c r="HC159" i="10"/>
  <c r="HC157" i="10"/>
  <c r="HC155" i="10"/>
  <c r="HC153" i="10"/>
  <c r="HC151" i="10"/>
  <c r="HC149" i="10"/>
  <c r="HC147" i="10"/>
  <c r="HC145" i="10"/>
  <c r="HC143" i="10"/>
  <c r="HC141" i="10"/>
  <c r="HC139" i="10"/>
  <c r="HC137" i="10"/>
  <c r="HC135" i="10"/>
  <c r="HC133" i="10"/>
  <c r="HC131" i="10"/>
  <c r="HC129" i="10"/>
  <c r="HC127" i="10"/>
  <c r="HC125" i="10"/>
  <c r="HC123" i="10"/>
  <c r="HC121" i="10"/>
  <c r="HC119" i="10"/>
  <c r="HC117" i="10"/>
  <c r="HC115" i="10"/>
  <c r="HC113" i="10"/>
  <c r="HC111" i="10"/>
  <c r="HC109" i="10"/>
  <c r="HC107" i="10"/>
  <c r="HC105" i="10"/>
  <c r="HC103" i="10"/>
  <c r="HC101" i="10"/>
  <c r="HC99" i="10"/>
  <c r="HC97" i="10"/>
  <c r="HC95" i="10"/>
  <c r="HC93" i="10"/>
  <c r="HC91" i="10"/>
  <c r="HC89" i="10"/>
  <c r="HC87" i="10"/>
  <c r="HC85" i="10"/>
  <c r="HC83" i="10"/>
  <c r="HC81" i="10"/>
  <c r="HC79" i="10"/>
  <c r="HC77" i="10"/>
  <c r="HC75" i="10"/>
  <c r="HC73" i="10"/>
  <c r="HC71" i="10"/>
  <c r="HC69" i="10"/>
  <c r="HC67" i="10"/>
  <c r="HC65" i="10"/>
  <c r="HC63" i="10"/>
  <c r="HC61" i="10"/>
  <c r="HC59" i="10"/>
  <c r="HC57" i="10"/>
  <c r="HC55" i="10"/>
  <c r="HC53" i="10"/>
  <c r="HC51" i="10"/>
  <c r="HC49" i="10"/>
  <c r="HC47" i="10"/>
  <c r="HC45" i="10"/>
  <c r="HC43" i="10"/>
  <c r="HC41" i="10"/>
  <c r="HC39" i="10"/>
  <c r="HC37" i="10"/>
  <c r="HC35" i="10"/>
  <c r="HC33" i="10"/>
  <c r="HC31" i="10"/>
  <c r="HC29" i="10"/>
  <c r="HC27" i="10"/>
  <c r="HC25" i="10"/>
  <c r="HC23" i="10"/>
  <c r="HC21" i="10"/>
  <c r="HC19" i="10"/>
</calcChain>
</file>

<file path=xl/comments1.xml><?xml version="1.0" encoding="utf-8"?>
<comments xmlns="http://schemas.openxmlformats.org/spreadsheetml/2006/main">
  <authors>
    <author>Vergari</author>
  </authors>
  <commentList>
    <comment ref="B18" authorId="0" shapeId="0">
      <text>
        <r>
          <rPr>
            <b/>
            <sz val="9"/>
            <color indexed="81"/>
            <rFont val="Tahoma"/>
            <family val="2"/>
          </rPr>
          <t>Vergari:</t>
        </r>
        <r>
          <rPr>
            <sz val="9"/>
            <color indexed="81"/>
            <rFont val="Tahoma"/>
            <family val="2"/>
          </rPr>
          <t xml:space="preserve">
Grundvertrag = Commessa di base?</t>
        </r>
      </text>
    </comment>
  </commentList>
</comments>
</file>

<file path=xl/sharedStrings.xml><?xml version="1.0" encoding="utf-8"?>
<sst xmlns="http://schemas.openxmlformats.org/spreadsheetml/2006/main" count="13559" uniqueCount="108">
  <si>
    <t>CHF</t>
  </si>
  <si>
    <t>*</t>
  </si>
  <si>
    <t>Riepilogo</t>
  </si>
  <si>
    <t>Versione 2.2 (IT) / 07.2013 / Eir</t>
  </si>
  <si>
    <t>Progetto:</t>
  </si>
  <si>
    <t>Nome esempio</t>
  </si>
  <si>
    <t>Prestazioni edili (BL)</t>
  </si>
  <si>
    <t>Clausola bagatellare</t>
  </si>
  <si>
    <t>Calcolo clausola bagatellare</t>
  </si>
  <si>
    <t>Commesse di base BL</t>
  </si>
  <si>
    <t>Aggiunte</t>
  </si>
  <si>
    <t xml:space="preserve">    di cui aggiudicate con clausola bagatellare</t>
  </si>
  <si>
    <t>Valore complessivo</t>
  </si>
  <si>
    <t xml:space="preserve">Importo totale clausola bagatellare </t>
  </si>
  <si>
    <t>Commesse di base</t>
  </si>
  <si>
    <t>Valore complessivo progetto</t>
  </si>
  <si>
    <t>Prestazioni edili</t>
  </si>
  <si>
    <t>20% contingente</t>
  </si>
  <si>
    <t>Importo max per commessa</t>
  </si>
  <si>
    <t>Stima costi determinante</t>
  </si>
  <si>
    <t>Nota clausola bagatellare (solo per commesse edili):</t>
  </si>
  <si>
    <t>di cui commesse edili con clausola bagatellare (CHF)</t>
  </si>
  <si>
    <t>Clausola bagatellare applicabile?</t>
  </si>
  <si>
    <t>No</t>
  </si>
  <si>
    <t>Prestazioni edili (finora)</t>
  </si>
  <si>
    <t xml:space="preserve"> Con clausola bagatellare (finora)</t>
  </si>
  <si>
    <t>Commesse progetto</t>
  </si>
  <si>
    <t>N.</t>
  </si>
  <si>
    <t>Importo</t>
  </si>
  <si>
    <t>Procedura</t>
  </si>
  <si>
    <t>Tipo</t>
  </si>
  <si>
    <t>Pubblicazione</t>
  </si>
  <si>
    <t>Rimedio giuridico</t>
  </si>
  <si>
    <t>Pubblicazione/Rimedio giuridico</t>
  </si>
  <si>
    <t xml:space="preserve">Nota: </t>
  </si>
  <si>
    <t>Tipo di commessa?</t>
  </si>
  <si>
    <t>Procedura secondo?</t>
  </si>
  <si>
    <t xml:space="preserve">    di cui con clausola bagatellare (CHF):</t>
  </si>
  <si>
    <t>di cui con clausola bagatellare</t>
  </si>
  <si>
    <t>Totale aggiunte</t>
  </si>
  <si>
    <t>Totale commessa di base (finora)</t>
  </si>
  <si>
    <t>Totale commessa di base (nuovo)</t>
  </si>
  <si>
    <t>Possibile per importo da aggiudicare (CHF)</t>
  </si>
  <si>
    <t>Applicata?</t>
  </si>
  <si>
    <t>Aggiunta</t>
  </si>
  <si>
    <t>Nota:</t>
  </si>
  <si>
    <t>Total Aggiunte</t>
  </si>
  <si>
    <t>Denominazione…</t>
  </si>
  <si>
    <t>Commessa di base / lotto</t>
  </si>
  <si>
    <t>Importo totale aggiunta prestazioni edili nel progetto (CHF):</t>
  </si>
  <si>
    <t xml:space="preserve">     di cui commesse di base (CHF):</t>
  </si>
  <si>
    <t xml:space="preserve">     di cui aggiunte (CHF):</t>
  </si>
  <si>
    <t>Aggiudicazione</t>
  </si>
  <si>
    <t>Commesse</t>
  </si>
  <si>
    <t>Totale Aggiunte</t>
  </si>
  <si>
    <t>Totale commessa (finora)</t>
  </si>
  <si>
    <t>Totale (nuovo)</t>
  </si>
  <si>
    <t>Rimedio giuridico?</t>
  </si>
  <si>
    <t>Pubblicazione?</t>
  </si>
  <si>
    <t>Sì</t>
  </si>
  <si>
    <t>Lotto</t>
  </si>
  <si>
    <t>Lotto servizio</t>
  </si>
  <si>
    <t>Trattativa privata</t>
  </si>
  <si>
    <t>Procedura mediante invito</t>
  </si>
  <si>
    <t>Procedura libera</t>
  </si>
  <si>
    <t>OAPub</t>
  </si>
  <si>
    <t>Trattativa privata art. 36 II d OAPub</t>
  </si>
  <si>
    <t>Trattativa privata art. 13 I c OAPub</t>
  </si>
  <si>
    <t>Trattativa privata art. 13 I e OAPub</t>
  </si>
  <si>
    <t>Trattativa privata art. 13 I h OAPub</t>
  </si>
  <si>
    <t>Trattativa privata art. 13 I d OAPub</t>
  </si>
  <si>
    <t>Trattativa privata art. 13 I a OAPub</t>
  </si>
  <si>
    <t>Trattativa privata art. 13 I b OAPub</t>
  </si>
  <si>
    <t>Trattativa privata art. 13 I f OAPub</t>
  </si>
  <si>
    <t>Trattativa privata art. 13 I g OAPub</t>
  </si>
  <si>
    <t>Trattativa privata art. 13 I i OAPub</t>
  </si>
  <si>
    <t>Trattativa privata art. 13 I k OAPub</t>
  </si>
  <si>
    <t>Trattativa privata art. 13 I l OAPub</t>
  </si>
  <si>
    <t>LAPub</t>
  </si>
  <si>
    <t>Libera</t>
  </si>
  <si>
    <t>Mediante invito</t>
  </si>
  <si>
    <t>Servizi</t>
  </si>
  <si>
    <t>Valori soglia</t>
  </si>
  <si>
    <t>Presationi edili</t>
  </si>
  <si>
    <t>Forniture</t>
  </si>
  <si>
    <t>Servizi e acquisti/forniture</t>
  </si>
  <si>
    <t xml:space="preserve">** Possibile anche trattativa privata in caso di deroga secondo art. 13 OAPub </t>
  </si>
  <si>
    <t>* Possibile anche trattativa privata in caso di deroga secondo art. 13 OAPub.</t>
  </si>
  <si>
    <t>Secondo ordinanza DEFR del:</t>
  </si>
  <si>
    <t>Procedura libera (OAPub)</t>
  </si>
  <si>
    <t xml:space="preserve">Procedura libera </t>
  </si>
  <si>
    <t xml:space="preserve">Procedura mediante invito </t>
  </si>
  <si>
    <t>Servizi e forniture</t>
  </si>
  <si>
    <r>
      <t>Per il valore complessivo</t>
    </r>
    <r>
      <rPr>
        <b/>
        <sz val="14"/>
        <color theme="1"/>
        <rFont val="Arial"/>
        <family val="2"/>
      </rPr>
      <t xml:space="preserve"> fa fede </t>
    </r>
    <r>
      <rPr>
        <sz val="14"/>
        <color theme="1"/>
        <rFont val="Arial"/>
        <family val="2"/>
      </rPr>
      <t>la</t>
    </r>
    <r>
      <rPr>
        <b/>
        <sz val="14"/>
        <color theme="1"/>
        <rFont val="Arial"/>
        <family val="2"/>
      </rPr>
      <t xml:space="preserve"> previsione costi finali </t>
    </r>
    <r>
      <rPr>
        <sz val="14"/>
        <color theme="1"/>
        <rFont val="Arial"/>
        <family val="2"/>
      </rPr>
      <t>(</t>
    </r>
    <r>
      <rPr>
        <b/>
        <sz val="14"/>
        <color theme="1"/>
        <rFont val="Arial"/>
        <family val="2"/>
      </rPr>
      <t>EKP</t>
    </r>
    <r>
      <rPr>
        <sz val="14"/>
        <color theme="1"/>
        <rFont val="Arial"/>
        <family val="2"/>
      </rPr>
      <t xml:space="preserve">) </t>
    </r>
    <r>
      <rPr>
        <u/>
        <sz val="14"/>
        <color theme="1"/>
        <rFont val="Arial"/>
        <family val="2"/>
      </rPr>
      <t>per prestazioni edili</t>
    </r>
    <r>
      <rPr>
        <sz val="14"/>
        <color theme="1"/>
        <rFont val="Arial"/>
        <family val="2"/>
      </rPr>
      <t>. In via eccezionale fa fede il valore complessivo effettivo se ≥ e EKP &lt; al valore soglia. In questo caso EKP continua a fare fede per il calcolo del 20% del contingente.</t>
    </r>
  </si>
  <si>
    <t>Possibile per l'importo da aggiudicare (CHF)</t>
  </si>
  <si>
    <t>Importo totale commessa servizi/forniture progetto (CHF):</t>
  </si>
  <si>
    <t>Contratto di base servizio</t>
  </si>
  <si>
    <t>Contratto di base fornitura</t>
  </si>
  <si>
    <t>Contratto di base</t>
  </si>
  <si>
    <t>Lotto fornitura</t>
  </si>
  <si>
    <t>Attuale valore complessivo commessa progetto (CHF):</t>
  </si>
  <si>
    <r>
      <t>EKP intera opera  (</t>
    </r>
    <r>
      <rPr>
        <b/>
        <u/>
        <sz val="14"/>
        <color theme="1"/>
        <rFont val="Arial"/>
        <family val="2"/>
      </rPr>
      <t>solo</t>
    </r>
    <r>
      <rPr>
        <b/>
        <sz val="14"/>
        <color theme="1"/>
        <rFont val="Arial"/>
        <family val="2"/>
      </rPr>
      <t xml:space="preserve"> prestazioni edili, senza servizi e forniture). Dopo </t>
    </r>
    <r>
      <rPr>
        <b/>
        <sz val="14"/>
        <color rgb="FFFF0000"/>
        <rFont val="Arial"/>
        <family val="2"/>
      </rPr>
      <t>avvio</t>
    </r>
    <r>
      <rPr>
        <b/>
        <sz val="14"/>
        <color theme="1"/>
        <rFont val="Arial"/>
        <family val="2"/>
      </rPr>
      <t xml:space="preserve"> lavori principali o, per opere che non ne prevedono, non appena si dispone di EKP progetto di dettaglio, non adeguare più l'importo, anche se in un secondo momento EKP dovesse cambiare.</t>
    </r>
  </si>
  <si>
    <r>
      <rPr>
        <b/>
        <sz val="14"/>
        <color theme="1"/>
        <rFont val="Arial"/>
        <family val="2"/>
      </rPr>
      <t>Valore complessivo opera</t>
    </r>
    <r>
      <rPr>
        <sz val="14"/>
        <color theme="1"/>
        <rFont val="Arial"/>
        <family val="2"/>
      </rPr>
      <t xml:space="preserve"> (Ʃ di tutte le commesse edili) </t>
    </r>
    <r>
      <rPr>
        <b/>
        <sz val="14"/>
        <color theme="1"/>
        <rFont val="Arial"/>
        <family val="2"/>
      </rPr>
      <t>≥ CHF 8</t>
    </r>
    <r>
      <rPr>
        <b/>
        <sz val="14"/>
        <color rgb="FFFF0000"/>
        <rFont val="Arial"/>
        <family val="2"/>
      </rPr>
      <t>,</t>
    </r>
    <r>
      <rPr>
        <b/>
        <sz val="14"/>
        <color theme="1"/>
        <rFont val="Arial"/>
        <family val="2"/>
      </rPr>
      <t>7 mln</t>
    </r>
    <r>
      <rPr>
        <sz val="14"/>
        <color theme="1"/>
        <rFont val="Arial"/>
        <family val="2"/>
      </rPr>
      <t xml:space="preserve"> (valore soglia), </t>
    </r>
    <r>
      <rPr>
        <b/>
        <sz val="14"/>
        <color theme="1"/>
        <rFont val="Arial"/>
        <family val="2"/>
      </rPr>
      <t>clausola bagatellare applicabile</t>
    </r>
    <r>
      <rPr>
        <sz val="14"/>
        <color theme="1"/>
        <rFont val="Arial"/>
        <family val="2"/>
      </rPr>
      <t xml:space="preserve"> se commessa singola </t>
    </r>
    <r>
      <rPr>
        <b/>
        <sz val="14"/>
        <color theme="1"/>
        <rFont val="Arial"/>
        <family val="2"/>
      </rPr>
      <t>&lt; CHF 2 mln</t>
    </r>
    <r>
      <rPr>
        <sz val="14"/>
        <color theme="1"/>
        <rFont val="Arial"/>
        <family val="2"/>
      </rPr>
      <t xml:space="preserve"> e Ʃ di tutte le commesse soggette a clausola bagatellare</t>
    </r>
    <r>
      <rPr>
        <b/>
        <sz val="14"/>
        <color theme="1"/>
        <rFont val="Arial"/>
        <family val="2"/>
      </rPr>
      <t xml:space="preserve"> ≤ 20% EKP</t>
    </r>
    <r>
      <rPr>
        <sz val="14"/>
        <color theme="1"/>
        <rFont val="Arial"/>
        <family val="2"/>
      </rPr>
      <t>.</t>
    </r>
  </si>
  <si>
    <t>Tipo di commessa:</t>
  </si>
  <si>
    <t>Procedura secondo:</t>
  </si>
  <si>
    <r>
      <t>* Valore complessivo opera (Ʃ di tutte le commesse edili) ≥ CHF 8.</t>
    </r>
    <r>
      <rPr>
        <sz val="14"/>
        <color theme="1"/>
        <rFont val="Arial"/>
        <family val="2"/>
      </rPr>
      <t>7 mln (valore soglia), clausola bagatellare applicabile se commessa singola &lt; CHF 2 mln e Ʃ di tutte le commesse soggette a clausola bagatellare ≤ 20% EKP.</t>
    </r>
  </si>
  <si>
    <t>Tipo di procedura:</t>
  </si>
  <si>
    <t>Importo totale commesse edili di contratti (CHF):</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</si>
</sst>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410]d\ mmmm\ yyyy;@"/>
  </numFmts>
  <fonts count="51" x14ac:knownFonts="1">
    <font>
      <sz val="10"/>
      <color theme="1"/>
      <name val="Arial"/>
      <family val="2"/>
    </font>
    <font>
      <b/>
      <sz val="10"/>
      <color theme="1"/>
      <name val="Arial"/>
      <family val="2"/>
    </font>
    <font>
      <b/>
      <sz val="14"/>
      <color theme="1"/>
      <name val="Arial"/>
      <family val="2"/>
    </font>
    <font>
      <b/>
      <sz val="16"/>
      <color theme="1"/>
      <name val="Arial"/>
      <family val="2"/>
    </font>
    <font>
      <b/>
      <sz val="20"/>
      <color theme="1"/>
      <name val="Arial"/>
      <family val="2"/>
    </font>
    <font>
      <b/>
      <sz val="12"/>
      <color theme="1"/>
      <name val="Arial"/>
      <family val="2"/>
    </font>
    <font>
      <b/>
      <i/>
      <sz val="11"/>
      <color theme="1"/>
      <name val="Arial"/>
      <family val="2"/>
    </font>
    <font>
      <sz val="11"/>
      <color theme="1"/>
      <name val="Arial"/>
      <family val="2"/>
    </font>
    <font>
      <sz val="12"/>
      <color theme="1"/>
      <name val="Arial"/>
      <family val="2"/>
    </font>
    <font>
      <b/>
      <sz val="12"/>
      <name val="Arial"/>
      <family val="2"/>
    </font>
    <font>
      <sz val="14"/>
      <color theme="1"/>
      <name val="Arial"/>
      <family val="2"/>
    </font>
    <font>
      <i/>
      <sz val="11"/>
      <color theme="1"/>
      <name val="Arial"/>
      <family val="2"/>
    </font>
    <font>
      <sz val="18"/>
      <color theme="1"/>
      <name val="Arial"/>
      <family val="2"/>
    </font>
    <font>
      <sz val="14"/>
      <name val="Arial"/>
      <family val="2"/>
    </font>
    <font>
      <sz val="12"/>
      <name val="Arial"/>
      <family val="2"/>
    </font>
    <font>
      <i/>
      <sz val="10"/>
      <color rgb="FF0070C0"/>
      <name val="Arial"/>
      <family val="2"/>
    </font>
    <font>
      <b/>
      <sz val="24"/>
      <color theme="1"/>
      <name val="Arial"/>
      <family val="2"/>
    </font>
    <font>
      <b/>
      <sz val="16"/>
      <name val="Arial"/>
      <family val="2"/>
    </font>
    <font>
      <b/>
      <sz val="11"/>
      <color theme="1"/>
      <name val="Arial"/>
      <family val="2"/>
    </font>
    <font>
      <b/>
      <u/>
      <sz val="12"/>
      <color theme="1"/>
      <name val="Arial"/>
      <family val="2"/>
    </font>
    <font>
      <b/>
      <u/>
      <sz val="30"/>
      <color theme="1"/>
      <name val="Arial"/>
      <family val="2"/>
    </font>
    <font>
      <b/>
      <u/>
      <sz val="14"/>
      <color theme="1"/>
      <name val="Arial"/>
      <family val="2"/>
    </font>
    <font>
      <sz val="10"/>
      <color rgb="FFFF0000"/>
      <name val="Arial"/>
      <family val="2"/>
    </font>
    <font>
      <b/>
      <sz val="12"/>
      <color rgb="FFFF0000"/>
      <name val="Arial"/>
      <family val="2"/>
    </font>
    <font>
      <b/>
      <sz val="10"/>
      <color rgb="FFFF0000"/>
      <name val="Arial"/>
      <family val="2"/>
    </font>
    <font>
      <u/>
      <sz val="8"/>
      <color theme="10"/>
      <name val="Arial"/>
      <family val="2"/>
    </font>
    <font>
      <b/>
      <sz val="14"/>
      <name val="Arial"/>
      <family val="2"/>
    </font>
    <font>
      <b/>
      <sz val="18"/>
      <color theme="1"/>
      <name val="Arial"/>
      <family val="2"/>
    </font>
    <font>
      <b/>
      <sz val="14"/>
      <color rgb="FFFF0000"/>
      <name val="Arial"/>
      <family val="2"/>
    </font>
    <font>
      <b/>
      <sz val="16"/>
      <color rgb="FFFF0000"/>
      <name val="Arial"/>
      <family val="2"/>
    </font>
    <font>
      <b/>
      <sz val="11"/>
      <color rgb="FFFF0000"/>
      <name val="Arial"/>
      <family val="2"/>
    </font>
    <font>
      <b/>
      <i/>
      <sz val="11"/>
      <color rgb="FF0070C0"/>
      <name val="Arial"/>
      <family val="2"/>
    </font>
    <font>
      <sz val="10"/>
      <color rgb="FF0070C0"/>
      <name val="Arial"/>
      <family val="2"/>
    </font>
    <font>
      <b/>
      <sz val="10"/>
      <name val="Arial"/>
      <family val="2"/>
    </font>
    <font>
      <i/>
      <sz val="12"/>
      <color theme="1"/>
      <name val="Arial"/>
      <family val="2"/>
    </font>
    <font>
      <b/>
      <sz val="9"/>
      <color rgb="FFFF0000"/>
      <name val="Arial"/>
      <family val="2"/>
    </font>
    <font>
      <b/>
      <sz val="10"/>
      <color theme="0"/>
      <name val="Arial"/>
      <family val="2"/>
    </font>
    <font>
      <sz val="10"/>
      <color theme="0"/>
      <name val="Arial"/>
      <family val="2"/>
    </font>
    <font>
      <sz val="9"/>
      <color theme="0"/>
      <name val="Arial"/>
      <family val="2"/>
    </font>
    <font>
      <i/>
      <sz val="10"/>
      <color theme="1"/>
      <name val="Arial"/>
      <family val="2"/>
    </font>
    <font>
      <b/>
      <sz val="14"/>
      <color theme="0"/>
      <name val="Arial"/>
      <family val="2"/>
    </font>
    <font>
      <sz val="12"/>
      <color theme="0"/>
      <name val="Arial"/>
      <family val="2"/>
    </font>
    <font>
      <b/>
      <sz val="24"/>
      <color theme="0"/>
      <name val="Arial"/>
      <family val="2"/>
    </font>
    <font>
      <b/>
      <sz val="16"/>
      <color theme="0"/>
      <name val="Arial"/>
      <family val="2"/>
    </font>
    <font>
      <u/>
      <sz val="14"/>
      <color theme="1"/>
      <name val="Arial"/>
      <family val="2"/>
    </font>
    <font>
      <b/>
      <i/>
      <sz val="14"/>
      <color theme="1"/>
      <name val="Arial"/>
      <family val="2"/>
    </font>
    <font>
      <b/>
      <i/>
      <sz val="16"/>
      <color theme="1"/>
      <name val="Arial"/>
      <family val="2"/>
    </font>
    <font>
      <i/>
      <sz val="14"/>
      <color theme="1"/>
      <name val="Arial"/>
      <family val="2"/>
    </font>
    <font>
      <i/>
      <sz val="16"/>
      <color theme="1"/>
      <name val="Arial"/>
      <family val="2"/>
    </font>
    <font>
      <sz val="9"/>
      <color indexed="81"/>
      <name val="Tahoma"/>
      <family val="2"/>
    </font>
    <font>
      <b/>
      <sz val="9"/>
      <color indexed="81"/>
      <name val="Tahoma"/>
      <family val="2"/>
    </font>
  </fonts>
  <fills count="16">
    <fill>
      <patternFill patternType="none"/>
    </fill>
    <fill>
      <patternFill patternType="gray125"/>
    </fill>
    <fill>
      <patternFill patternType="solid">
        <fgColor rgb="FF00B05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8" tint="0.59999389629810485"/>
        <bgColor indexed="64"/>
      </patternFill>
    </fill>
    <fill>
      <patternFill patternType="solid">
        <fgColor theme="0" tint="-0.34998626667073579"/>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0"/>
        <bgColor indexed="64"/>
      </patternFill>
    </fill>
    <fill>
      <patternFill patternType="solid">
        <fgColor theme="7" tint="0.59999389629810485"/>
        <bgColor indexed="64"/>
      </patternFill>
    </fill>
    <fill>
      <patternFill patternType="solid">
        <fgColor theme="5" tint="0.79998168889431442"/>
        <bgColor indexed="64"/>
      </patternFill>
    </fill>
    <fill>
      <patternFill patternType="solid">
        <fgColor theme="1"/>
        <bgColor indexed="64"/>
      </patternFill>
    </fill>
    <fill>
      <patternFill patternType="solid">
        <fgColor rgb="FFFFFF99"/>
        <bgColor indexed="64"/>
      </patternFill>
    </fill>
    <fill>
      <patternFill patternType="solid">
        <fgColor theme="0" tint="-0.249977111117893"/>
        <bgColor indexed="64"/>
      </patternFill>
    </fill>
    <fill>
      <patternFill patternType="solid">
        <fgColor rgb="FFFF0000"/>
        <bgColor indexed="64"/>
      </patternFill>
    </fill>
  </fills>
  <borders count="6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top style="thin">
        <color indexed="64"/>
      </top>
      <bottom/>
      <diagonal/>
    </border>
    <border>
      <left style="thin">
        <color indexed="64"/>
      </left>
      <right/>
      <top/>
      <bottom/>
      <diagonal/>
    </border>
    <border>
      <left/>
      <right style="thin">
        <color indexed="64"/>
      </right>
      <top/>
      <bottom/>
      <diagonal/>
    </border>
    <border>
      <left/>
      <right/>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diagonal/>
    </border>
    <border>
      <left/>
      <right style="medium">
        <color indexed="64"/>
      </right>
      <top style="thin">
        <color indexed="64"/>
      </top>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thin">
        <color indexed="64"/>
      </left>
      <right/>
      <top style="thin">
        <color indexed="64"/>
      </top>
      <bottom style="medium">
        <color indexed="64"/>
      </bottom>
      <diagonal/>
    </border>
    <border>
      <left/>
      <right style="thin">
        <color indexed="64"/>
      </right>
      <top/>
      <bottom style="medium">
        <color indexed="64"/>
      </bottom>
      <diagonal/>
    </border>
    <border>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right/>
      <top/>
      <bottom style="medium">
        <color indexed="64"/>
      </bottom>
      <diagonal/>
    </border>
    <border>
      <left/>
      <right style="medium">
        <color indexed="64"/>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top/>
      <bottom/>
      <diagonal/>
    </border>
    <border>
      <left/>
      <right style="medium">
        <color indexed="64"/>
      </right>
      <top/>
      <bottom/>
      <diagonal/>
    </border>
    <border>
      <left style="medium">
        <color indexed="64"/>
      </left>
      <right style="medium">
        <color indexed="64"/>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top style="medium">
        <color indexed="64"/>
      </top>
      <bottom style="thin">
        <color indexed="64"/>
      </bottom>
      <diagonal/>
    </border>
    <border>
      <left style="medium">
        <color indexed="64"/>
      </left>
      <right/>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top style="medium">
        <color indexed="64"/>
      </top>
      <bottom/>
      <diagonal/>
    </border>
    <border>
      <left style="medium">
        <color indexed="64"/>
      </left>
      <right style="thin">
        <color indexed="64"/>
      </right>
      <top/>
      <bottom/>
      <diagonal/>
    </border>
  </borders>
  <cellStyleXfs count="2">
    <xf numFmtId="0" fontId="0" fillId="0" borderId="0"/>
    <xf numFmtId="0" fontId="25" fillId="0" borderId="0" applyNumberFormat="0" applyFill="0" applyBorder="0" applyAlignment="0" applyProtection="0">
      <alignment vertical="top"/>
      <protection locked="0"/>
    </xf>
  </cellStyleXfs>
  <cellXfs count="524">
    <xf numFmtId="0" fontId="0" fillId="0" borderId="0" xfId="0"/>
    <xf numFmtId="0" fontId="1" fillId="0" borderId="0" xfId="0" applyFont="1"/>
    <xf numFmtId="4" fontId="0" fillId="0" borderId="0" xfId="0" applyNumberFormat="1"/>
    <xf numFmtId="4" fontId="0" fillId="0" borderId="0" xfId="0" applyNumberFormat="1" applyAlignment="1">
      <alignment horizontal="center" vertical="center"/>
    </xf>
    <xf numFmtId="0" fontId="0" fillId="0" borderId="0" xfId="0" applyAlignment="1">
      <alignment horizontal="center" vertical="center"/>
    </xf>
    <xf numFmtId="0" fontId="0" fillId="0" borderId="0" xfId="0" applyBorder="1"/>
    <xf numFmtId="0" fontId="0" fillId="0" borderId="0" xfId="0" applyProtection="1"/>
    <xf numFmtId="0" fontId="0" fillId="0" borderId="0" xfId="0" applyProtection="1">
      <protection hidden="1"/>
    </xf>
    <xf numFmtId="0" fontId="0" fillId="0" borderId="0" xfId="0" applyAlignment="1">
      <alignment horizontal="center"/>
    </xf>
    <xf numFmtId="0" fontId="0" fillId="0" borderId="0" xfId="0" applyAlignment="1" applyProtection="1">
      <alignment horizontal="center"/>
    </xf>
    <xf numFmtId="0" fontId="0" fillId="0" borderId="0" xfId="0" applyBorder="1" applyAlignment="1" applyProtection="1">
      <alignment vertical="center"/>
      <protection hidden="1"/>
    </xf>
    <xf numFmtId="0" fontId="0" fillId="0" borderId="0" xfId="0" applyFill="1" applyBorder="1" applyAlignment="1" applyProtection="1">
      <alignment vertical="center"/>
      <protection hidden="1"/>
    </xf>
    <xf numFmtId="10" fontId="11" fillId="4" borderId="6" xfId="0" applyNumberFormat="1" applyFont="1" applyFill="1" applyBorder="1" applyAlignment="1">
      <alignment vertical="center"/>
    </xf>
    <xf numFmtId="0" fontId="0" fillId="0" borderId="0" xfId="0" applyFill="1" applyBorder="1"/>
    <xf numFmtId="0" fontId="8" fillId="0" borderId="0" xfId="0" applyFont="1" applyFill="1" applyBorder="1" applyAlignment="1" applyProtection="1">
      <alignment vertical="center" wrapText="1"/>
      <protection hidden="1"/>
    </xf>
    <xf numFmtId="0" fontId="0" fillId="0" borderId="0" xfId="0" applyFill="1" applyBorder="1" applyAlignment="1"/>
    <xf numFmtId="0" fontId="19" fillId="0" borderId="0" xfId="0" applyFont="1" applyFill="1" applyBorder="1" applyAlignment="1">
      <alignment vertical="center"/>
    </xf>
    <xf numFmtId="0" fontId="0" fillId="0" borderId="0" xfId="0" applyFill="1" applyBorder="1" applyAlignment="1">
      <alignment vertical="center"/>
    </xf>
    <xf numFmtId="0" fontId="0" fillId="0" borderId="0" xfId="0" applyFill="1" applyBorder="1" applyAlignment="1">
      <alignment horizontal="center" vertical="center"/>
    </xf>
    <xf numFmtId="0" fontId="0" fillId="0" borderId="0" xfId="0" applyFill="1" applyBorder="1" applyProtection="1"/>
    <xf numFmtId="4" fontId="8" fillId="0" borderId="0" xfId="0" applyNumberFormat="1" applyFont="1" applyFill="1" applyBorder="1"/>
    <xf numFmtId="0" fontId="20" fillId="0" borderId="0" xfId="0" applyFont="1"/>
    <xf numFmtId="0" fontId="0" fillId="0" borderId="0" xfId="0" applyFill="1" applyBorder="1" applyAlignment="1">
      <alignment vertical="center"/>
    </xf>
    <xf numFmtId="0" fontId="0" fillId="0" borderId="0" xfId="0" applyFill="1" applyBorder="1" applyAlignment="1">
      <alignment horizontal="center" vertical="center"/>
    </xf>
    <xf numFmtId="0" fontId="6" fillId="0" borderId="0" xfId="0" applyFont="1" applyFill="1" applyBorder="1" applyAlignment="1">
      <alignment vertical="center"/>
    </xf>
    <xf numFmtId="4" fontId="11" fillId="0" borderId="0" xfId="0" applyNumberFormat="1" applyFont="1" applyFill="1" applyBorder="1" applyAlignment="1">
      <alignment vertical="center"/>
    </xf>
    <xf numFmtId="0" fontId="8" fillId="0" borderId="0" xfId="0" applyFont="1" applyFill="1" applyBorder="1" applyAlignment="1">
      <alignment vertical="center" wrapText="1"/>
    </xf>
    <xf numFmtId="0" fontId="0" fillId="0" borderId="0" xfId="0" applyFill="1" applyBorder="1" applyAlignment="1" applyProtection="1">
      <alignment vertical="center"/>
      <protection locked="0"/>
    </xf>
    <xf numFmtId="4" fontId="1" fillId="0" borderId="0" xfId="0" applyNumberFormat="1" applyFont="1" applyFill="1" applyBorder="1" applyAlignment="1" applyProtection="1">
      <alignment vertical="center"/>
      <protection locked="0"/>
    </xf>
    <xf numFmtId="0" fontId="1" fillId="0" borderId="0" xfId="0" applyFont="1" applyFill="1" applyBorder="1" applyAlignment="1">
      <alignment vertical="center"/>
    </xf>
    <xf numFmtId="4" fontId="0" fillId="0" borderId="0" xfId="0" applyNumberFormat="1" applyFill="1" applyBorder="1" applyAlignment="1">
      <alignment vertical="center"/>
    </xf>
    <xf numFmtId="0" fontId="15" fillId="0" borderId="0" xfId="0" applyFont="1" applyFill="1" applyBorder="1" applyAlignment="1" applyProtection="1">
      <alignment vertical="center"/>
      <protection locked="0"/>
    </xf>
    <xf numFmtId="0" fontId="0" fillId="0" borderId="0" xfId="0" applyFill="1" applyBorder="1" applyAlignment="1" applyProtection="1">
      <alignment horizontal="center"/>
    </xf>
    <xf numFmtId="4" fontId="1" fillId="0" borderId="0" xfId="0" applyNumberFormat="1" applyFont="1" applyFill="1" applyBorder="1" applyAlignment="1" applyProtection="1">
      <alignment horizontal="center" vertical="center"/>
      <protection locked="0"/>
    </xf>
    <xf numFmtId="4" fontId="8" fillId="0" borderId="0" xfId="0" applyNumberFormat="1" applyFont="1" applyFill="1" applyBorder="1" applyAlignment="1">
      <alignment horizontal="center" vertical="center"/>
    </xf>
    <xf numFmtId="0" fontId="0" fillId="0" borderId="0" xfId="0" applyFill="1" applyBorder="1" applyAlignment="1">
      <alignment vertical="center" wrapText="1"/>
    </xf>
    <xf numFmtId="0" fontId="0" fillId="0" borderId="0" xfId="0" applyFill="1" applyBorder="1" applyAlignment="1" applyProtection="1">
      <alignment vertical="center"/>
    </xf>
    <xf numFmtId="4" fontId="0" fillId="0" borderId="0" xfId="0" applyNumberFormat="1" applyFont="1" applyFill="1" applyBorder="1" applyAlignment="1">
      <alignment vertical="center" wrapText="1"/>
    </xf>
    <xf numFmtId="0" fontId="18" fillId="0" borderId="0" xfId="0" applyFont="1" applyFill="1" applyBorder="1" applyAlignment="1">
      <alignment vertical="center"/>
    </xf>
    <xf numFmtId="0" fontId="0" fillId="0" borderId="0" xfId="0" applyFont="1" applyFill="1" applyBorder="1" applyAlignment="1">
      <alignment vertical="center" wrapText="1"/>
    </xf>
    <xf numFmtId="0" fontId="16" fillId="0" borderId="0" xfId="0" applyFont="1" applyFill="1" applyBorder="1" applyAlignment="1" applyProtection="1">
      <alignment vertical="center" wrapText="1"/>
      <protection hidden="1"/>
    </xf>
    <xf numFmtId="0" fontId="16" fillId="0" borderId="0" xfId="0" applyFont="1" applyFill="1" applyBorder="1" applyAlignment="1" applyProtection="1">
      <alignment vertical="center" wrapText="1"/>
    </xf>
    <xf numFmtId="0" fontId="8" fillId="0" borderId="0" xfId="0" applyFont="1" applyFill="1" applyBorder="1" applyAlignment="1">
      <alignment vertical="center"/>
    </xf>
    <xf numFmtId="4" fontId="8" fillId="0" borderId="0" xfId="0" applyNumberFormat="1" applyFont="1" applyFill="1" applyBorder="1" applyAlignment="1" applyProtection="1">
      <alignment vertical="center" wrapText="1"/>
      <protection hidden="1"/>
    </xf>
    <xf numFmtId="4" fontId="0" fillId="0" borderId="0" xfId="0" applyNumberFormat="1" applyFont="1" applyFill="1" applyBorder="1" applyAlignment="1">
      <alignment vertical="center"/>
    </xf>
    <xf numFmtId="4" fontId="8" fillId="0" borderId="0" xfId="0" applyNumberFormat="1" applyFont="1" applyFill="1" applyBorder="1" applyAlignment="1">
      <alignment vertical="center"/>
    </xf>
    <xf numFmtId="0" fontId="8" fillId="0" borderId="0" xfId="0" applyFont="1" applyFill="1" applyBorder="1" applyAlignment="1">
      <alignment horizontal="center" vertical="center"/>
    </xf>
    <xf numFmtId="4" fontId="0" fillId="0" borderId="0" xfId="0" applyNumberFormat="1" applyFill="1" applyBorder="1" applyAlignment="1" applyProtection="1">
      <alignment horizontal="center" vertical="center"/>
      <protection locked="0"/>
    </xf>
    <xf numFmtId="0" fontId="0" fillId="0" borderId="0" xfId="0" applyAlignment="1">
      <alignment wrapText="1"/>
    </xf>
    <xf numFmtId="4" fontId="18" fillId="0" borderId="0" xfId="0" applyNumberFormat="1" applyFont="1" applyFill="1" applyBorder="1" applyAlignment="1" applyProtection="1">
      <alignment vertical="center" wrapText="1"/>
      <protection locked="0"/>
    </xf>
    <xf numFmtId="0" fontId="0" fillId="0" borderId="0" xfId="0" applyFill="1" applyBorder="1" applyAlignment="1">
      <alignment wrapText="1"/>
    </xf>
    <xf numFmtId="0" fontId="8" fillId="0" borderId="0" xfId="0" applyFont="1" applyFill="1" applyBorder="1" applyAlignment="1">
      <alignment horizontal="center" vertical="center" wrapText="1"/>
    </xf>
    <xf numFmtId="0" fontId="5" fillId="0" borderId="0" xfId="0" applyFont="1" applyFill="1" applyBorder="1" applyAlignment="1">
      <alignment horizontal="center" vertical="center" wrapText="1"/>
    </xf>
    <xf numFmtId="0" fontId="0" fillId="0" borderId="0" xfId="0" applyFill="1" applyBorder="1" applyAlignment="1" applyProtection="1">
      <alignment horizontal="center"/>
    </xf>
    <xf numFmtId="0" fontId="0" fillId="0" borderId="0" xfId="0" applyFill="1" applyBorder="1" applyAlignment="1" applyProtection="1">
      <alignment horizontal="center" vertical="center"/>
    </xf>
    <xf numFmtId="4" fontId="8" fillId="3" borderId="11" xfId="0" applyNumberFormat="1" applyFont="1" applyFill="1" applyBorder="1" applyAlignment="1" applyProtection="1">
      <alignment horizontal="center" vertical="center"/>
    </xf>
    <xf numFmtId="0" fontId="8" fillId="6" borderId="10" xfId="0" applyFont="1" applyFill="1" applyBorder="1" applyAlignment="1">
      <alignment horizontal="center" vertical="center"/>
    </xf>
    <xf numFmtId="0" fontId="8" fillId="6" borderId="11" xfId="0" applyFont="1" applyFill="1" applyBorder="1" applyAlignment="1">
      <alignment horizontal="center" vertical="center"/>
    </xf>
    <xf numFmtId="0" fontId="8" fillId="6" borderId="12" xfId="0" applyFont="1" applyFill="1" applyBorder="1" applyAlignment="1">
      <alignment horizontal="center" vertical="center"/>
    </xf>
    <xf numFmtId="0" fontId="22" fillId="0" borderId="0" xfId="0" applyFont="1" applyFill="1" applyBorder="1" applyProtection="1"/>
    <xf numFmtId="0" fontId="22" fillId="0" borderId="0" xfId="0" applyFont="1" applyFill="1" applyBorder="1" applyAlignment="1" applyProtection="1">
      <alignment vertical="center"/>
    </xf>
    <xf numFmtId="0" fontId="22" fillId="0" borderId="0" xfId="0" applyFont="1" applyFill="1" applyBorder="1" applyAlignment="1" applyProtection="1">
      <alignment horizontal="center" vertical="center"/>
    </xf>
    <xf numFmtId="0" fontId="23" fillId="0" borderId="0" xfId="0" applyFont="1" applyFill="1" applyBorder="1" applyAlignment="1" applyProtection="1">
      <alignment vertical="center"/>
    </xf>
    <xf numFmtId="4" fontId="24" fillId="0" borderId="0" xfId="0" applyNumberFormat="1" applyFont="1" applyFill="1" applyBorder="1" applyAlignment="1" applyProtection="1">
      <alignment wrapText="1"/>
    </xf>
    <xf numFmtId="4" fontId="22" fillId="0" borderId="0" xfId="0" applyNumberFormat="1" applyFont="1" applyFill="1" applyBorder="1" applyAlignment="1" applyProtection="1">
      <alignment vertical="center" wrapText="1"/>
    </xf>
    <xf numFmtId="4" fontId="22" fillId="0" borderId="0" xfId="0" applyNumberFormat="1" applyFont="1" applyFill="1" applyBorder="1" applyAlignment="1" applyProtection="1">
      <alignment vertical="center"/>
    </xf>
    <xf numFmtId="0" fontId="24" fillId="0" borderId="0" xfId="0" applyFont="1" applyFill="1" applyBorder="1" applyAlignment="1" applyProtection="1"/>
    <xf numFmtId="0" fontId="24" fillId="0" borderId="0" xfId="0" applyFont="1" applyFill="1" applyBorder="1" applyAlignment="1" applyProtection="1">
      <alignment vertical="top"/>
    </xf>
    <xf numFmtId="0" fontId="24" fillId="0" borderId="0" xfId="0" applyFont="1" applyFill="1" applyBorder="1" applyAlignment="1" applyProtection="1">
      <alignment vertical="center"/>
    </xf>
    <xf numFmtId="4" fontId="24" fillId="0" borderId="0" xfId="0" applyNumberFormat="1" applyFont="1" applyFill="1" applyBorder="1" applyAlignment="1" applyProtection="1">
      <alignment vertical="top"/>
    </xf>
    <xf numFmtId="0" fontId="5" fillId="0" borderId="0" xfId="0" applyFont="1" applyFill="1" applyBorder="1" applyAlignment="1" applyProtection="1">
      <alignment vertical="center"/>
    </xf>
    <xf numFmtId="4" fontId="0" fillId="0" borderId="0" xfId="0" applyNumberFormat="1" applyFill="1" applyBorder="1" applyAlignment="1" applyProtection="1">
      <alignment vertical="center"/>
    </xf>
    <xf numFmtId="4" fontId="1" fillId="0" borderId="0" xfId="0" applyNumberFormat="1" applyFont="1" applyFill="1" applyBorder="1" applyAlignment="1" applyProtection="1">
      <alignment wrapText="1"/>
    </xf>
    <xf numFmtId="4" fontId="0" fillId="0" borderId="0" xfId="0" applyNumberFormat="1" applyFont="1" applyFill="1" applyBorder="1" applyAlignment="1" applyProtection="1">
      <alignment vertical="center" wrapText="1"/>
    </xf>
    <xf numFmtId="0" fontId="0" fillId="0" borderId="0" xfId="0" applyFill="1" applyBorder="1" applyAlignment="1" applyProtection="1"/>
    <xf numFmtId="4" fontId="1" fillId="0" borderId="0" xfId="0" applyNumberFormat="1" applyFont="1" applyFill="1" applyBorder="1" applyAlignment="1" applyProtection="1">
      <alignment vertical="top"/>
    </xf>
    <xf numFmtId="0" fontId="0" fillId="0" borderId="0" xfId="0" applyFill="1" applyBorder="1" applyAlignment="1" applyProtection="1">
      <alignment vertical="top"/>
    </xf>
    <xf numFmtId="0" fontId="1" fillId="0" borderId="0" xfId="0" applyFont="1" applyFill="1" applyBorder="1" applyAlignment="1" applyProtection="1">
      <alignment vertical="center"/>
    </xf>
    <xf numFmtId="4" fontId="1" fillId="0" borderId="0" xfId="0" applyNumberFormat="1" applyFont="1" applyFill="1" applyBorder="1" applyAlignment="1" applyProtection="1">
      <alignment vertical="center"/>
    </xf>
    <xf numFmtId="0" fontId="0" fillId="0" borderId="0" xfId="0" applyFill="1" applyBorder="1" applyAlignment="1" applyProtection="1">
      <alignment vertical="center" wrapText="1"/>
    </xf>
    <xf numFmtId="0" fontId="0" fillId="0" borderId="0" xfId="0" applyAlignment="1" applyProtection="1">
      <alignment wrapText="1"/>
    </xf>
    <xf numFmtId="0" fontId="0" fillId="0" borderId="0" xfId="0" applyFill="1" applyBorder="1" applyAlignment="1" applyProtection="1">
      <alignment vertical="top" wrapText="1"/>
    </xf>
    <xf numFmtId="4" fontId="1" fillId="0" borderId="0" xfId="0" applyNumberFormat="1" applyFont="1" applyFill="1" applyBorder="1" applyAlignment="1" applyProtection="1">
      <alignment horizontal="center" vertical="center"/>
    </xf>
    <xf numFmtId="0" fontId="15" fillId="0" borderId="0" xfId="0" applyFont="1" applyFill="1" applyBorder="1" applyAlignment="1" applyProtection="1">
      <alignment vertical="center"/>
    </xf>
    <xf numFmtId="0" fontId="8" fillId="0" borderId="0" xfId="0" applyFont="1" applyFill="1" applyBorder="1" applyAlignment="1" applyProtection="1">
      <alignment vertical="center" wrapText="1"/>
    </xf>
    <xf numFmtId="4" fontId="8" fillId="0" borderId="0" xfId="0" applyNumberFormat="1" applyFont="1" applyFill="1" applyBorder="1" applyProtection="1"/>
    <xf numFmtId="4" fontId="8" fillId="0" borderId="0" xfId="0" applyNumberFormat="1" applyFont="1" applyFill="1" applyBorder="1" applyAlignment="1" applyProtection="1">
      <alignment horizontal="center" vertical="center"/>
    </xf>
    <xf numFmtId="4" fontId="0" fillId="0" borderId="0" xfId="0" applyNumberFormat="1" applyProtection="1"/>
    <xf numFmtId="0" fontId="0" fillId="0" borderId="0" xfId="0" applyAlignment="1" applyProtection="1">
      <alignment horizontal="center" vertical="center"/>
    </xf>
    <xf numFmtId="0" fontId="19" fillId="0" borderId="0" xfId="0" applyFont="1" applyFill="1" applyBorder="1" applyAlignment="1" applyProtection="1">
      <alignment vertical="center"/>
    </xf>
    <xf numFmtId="0" fontId="1" fillId="0" borderId="0" xfId="0" applyNumberFormat="1" applyFont="1" applyFill="1" applyBorder="1" applyAlignment="1" applyProtection="1">
      <alignment vertical="center"/>
    </xf>
    <xf numFmtId="0" fontId="3" fillId="0" borderId="0" xfId="0" applyFont="1" applyFill="1" applyBorder="1" applyAlignment="1">
      <alignment vertical="center"/>
    </xf>
    <xf numFmtId="0" fontId="3" fillId="0" borderId="0" xfId="0" applyFont="1" applyFill="1" applyBorder="1" applyAlignment="1">
      <alignment horizontal="center" vertical="center"/>
    </xf>
    <xf numFmtId="0" fontId="11" fillId="4" borderId="9" xfId="0" applyFont="1" applyFill="1" applyBorder="1" applyAlignment="1">
      <alignment vertical="center"/>
    </xf>
    <xf numFmtId="0" fontId="8" fillId="0" borderId="0" xfId="0" applyFont="1" applyFill="1" applyBorder="1"/>
    <xf numFmtId="10" fontId="11" fillId="4" borderId="38" xfId="0" applyNumberFormat="1" applyFont="1" applyFill="1" applyBorder="1" applyAlignment="1">
      <alignment vertical="center"/>
    </xf>
    <xf numFmtId="10" fontId="8" fillId="3" borderId="12" xfId="0" applyNumberFormat="1" applyFont="1" applyFill="1" applyBorder="1" applyAlignment="1" applyProtection="1">
      <alignment horizontal="center" vertical="center"/>
    </xf>
    <xf numFmtId="10" fontId="8" fillId="3" borderId="6" xfId="0" applyNumberFormat="1" applyFont="1" applyFill="1" applyBorder="1" applyAlignment="1" applyProtection="1">
      <alignment horizontal="center" vertical="center"/>
    </xf>
    <xf numFmtId="10" fontId="8" fillId="3" borderId="38" xfId="0" applyNumberFormat="1" applyFont="1" applyFill="1" applyBorder="1" applyAlignment="1" applyProtection="1">
      <alignment horizontal="center" vertical="center"/>
    </xf>
    <xf numFmtId="10" fontId="8" fillId="3" borderId="9" xfId="0" applyNumberFormat="1" applyFont="1" applyFill="1" applyBorder="1" applyAlignment="1" applyProtection="1">
      <alignment horizontal="center" vertical="center"/>
    </xf>
    <xf numFmtId="10" fontId="5" fillId="3" borderId="18" xfId="0" applyNumberFormat="1" applyFont="1" applyFill="1" applyBorder="1" applyAlignment="1" applyProtection="1">
      <alignment horizontal="center" vertical="center"/>
    </xf>
    <xf numFmtId="4" fontId="5" fillId="3" borderId="17" xfId="0" applyNumberFormat="1" applyFont="1" applyFill="1" applyBorder="1" applyAlignment="1" applyProtection="1">
      <alignment horizontal="center" vertical="center"/>
    </xf>
    <xf numFmtId="4" fontId="8" fillId="3" borderId="11" xfId="0" quotePrefix="1" applyNumberFormat="1" applyFont="1" applyFill="1" applyBorder="1" applyAlignment="1" applyProtection="1">
      <alignment horizontal="center" vertical="center"/>
    </xf>
    <xf numFmtId="4" fontId="8" fillId="3" borderId="1" xfId="0" applyNumberFormat="1" applyFont="1" applyFill="1" applyBorder="1" applyAlignment="1" applyProtection="1">
      <alignment horizontal="center" vertical="center"/>
    </xf>
    <xf numFmtId="4" fontId="8" fillId="3" borderId="26" xfId="0" applyNumberFormat="1" applyFont="1" applyFill="1" applyBorder="1" applyAlignment="1" applyProtection="1">
      <alignment horizontal="center" vertical="center"/>
    </xf>
    <xf numFmtId="4" fontId="0" fillId="3" borderId="11" xfId="0" applyNumberFormat="1" applyFill="1" applyBorder="1" applyAlignment="1">
      <alignment horizontal="center" vertical="center"/>
    </xf>
    <xf numFmtId="4" fontId="0" fillId="3" borderId="1" xfId="0" applyNumberFormat="1" applyFill="1" applyBorder="1" applyAlignment="1">
      <alignment horizontal="center" vertical="center"/>
    </xf>
    <xf numFmtId="0" fontId="24" fillId="0" borderId="0" xfId="0" applyFont="1" applyFill="1" applyBorder="1" applyAlignment="1" applyProtection="1">
      <alignment vertical="center" wrapText="1"/>
    </xf>
    <xf numFmtId="0" fontId="22" fillId="0" borderId="0" xfId="0" applyFont="1" applyFill="1" applyBorder="1" applyAlignment="1" applyProtection="1"/>
    <xf numFmtId="0" fontId="0" fillId="0" borderId="0" xfId="0" applyBorder="1" applyAlignment="1" applyProtection="1"/>
    <xf numFmtId="0" fontId="22" fillId="0" borderId="0" xfId="0" applyFont="1" applyFill="1" applyBorder="1" applyAlignment="1" applyProtection="1">
      <alignment vertical="top"/>
    </xf>
    <xf numFmtId="0" fontId="22" fillId="0" borderId="0" xfId="0" applyFont="1" applyFill="1" applyBorder="1" applyAlignment="1" applyProtection="1">
      <alignment vertical="top" wrapText="1"/>
    </xf>
    <xf numFmtId="0" fontId="0" fillId="0" borderId="0" xfId="0" applyAlignment="1" applyProtection="1">
      <alignment vertical="top" wrapText="1"/>
    </xf>
    <xf numFmtId="0" fontId="24" fillId="0" borderId="0" xfId="0" applyNumberFormat="1" applyFont="1" applyFill="1" applyBorder="1" applyAlignment="1" applyProtection="1">
      <alignment vertical="center"/>
    </xf>
    <xf numFmtId="4" fontId="24" fillId="0" borderId="0" xfId="0" applyNumberFormat="1" applyFont="1" applyFill="1" applyBorder="1" applyAlignment="1" applyProtection="1">
      <alignment vertical="center"/>
    </xf>
    <xf numFmtId="0" fontId="0" fillId="0" borderId="0" xfId="0" applyBorder="1" applyProtection="1"/>
    <xf numFmtId="4" fontId="0" fillId="0" borderId="0" xfId="0" applyNumberFormat="1" applyFill="1" applyBorder="1" applyProtection="1"/>
    <xf numFmtId="10" fontId="0" fillId="3" borderId="12" xfId="0" applyNumberFormat="1" applyFill="1" applyBorder="1" applyAlignment="1">
      <alignment horizontal="center" vertical="center"/>
    </xf>
    <xf numFmtId="10" fontId="0" fillId="3" borderId="6" xfId="0" applyNumberFormat="1" applyFill="1" applyBorder="1" applyAlignment="1">
      <alignment horizontal="center" vertical="center"/>
    </xf>
    <xf numFmtId="0" fontId="23" fillId="0" borderId="0" xfId="0" applyFont="1" applyFill="1" applyBorder="1" applyAlignment="1">
      <alignment horizontal="center" vertical="center"/>
    </xf>
    <xf numFmtId="0" fontId="0" fillId="6" borderId="16"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18" xfId="0" applyFill="1" applyBorder="1" applyAlignment="1" applyProtection="1">
      <alignment horizontal="center" vertical="center"/>
    </xf>
    <xf numFmtId="0" fontId="8" fillId="6" borderId="18" xfId="0" applyFont="1" applyFill="1" applyBorder="1" applyAlignment="1">
      <alignment horizontal="center" vertical="center" wrapText="1"/>
    </xf>
    <xf numFmtId="0" fontId="5" fillId="6" borderId="16" xfId="0" applyFont="1" applyFill="1" applyBorder="1" applyAlignment="1">
      <alignment horizontal="center" vertical="center" wrapText="1"/>
    </xf>
    <xf numFmtId="4" fontId="0" fillId="0" borderId="0" xfId="0" applyNumberFormat="1" applyFont="1" applyFill="1" applyBorder="1" applyAlignment="1" applyProtection="1">
      <alignment vertical="center"/>
    </xf>
    <xf numFmtId="4" fontId="0" fillId="0" borderId="0" xfId="0" applyNumberFormat="1" applyFill="1" applyBorder="1" applyAlignment="1" applyProtection="1">
      <alignment vertical="center" wrapText="1"/>
    </xf>
    <xf numFmtId="0" fontId="17" fillId="4" borderId="1" xfId="0" applyFont="1" applyFill="1" applyBorder="1" applyAlignment="1" applyProtection="1">
      <alignment horizontal="center" vertical="center"/>
    </xf>
    <xf numFmtId="0" fontId="8" fillId="6" borderId="17" xfId="0" applyFont="1" applyFill="1" applyBorder="1" applyAlignment="1">
      <alignment horizontal="center" vertical="center" wrapText="1"/>
    </xf>
    <xf numFmtId="0" fontId="2" fillId="0" borderId="0" xfId="0" applyFont="1" applyFill="1" applyBorder="1" applyAlignment="1">
      <alignment vertical="center" wrapText="1"/>
    </xf>
    <xf numFmtId="0" fontId="9" fillId="0" borderId="0" xfId="0" applyFont="1" applyFill="1" applyBorder="1" applyAlignment="1" applyProtection="1">
      <alignment vertical="center" wrapText="1"/>
    </xf>
    <xf numFmtId="4" fontId="5" fillId="0" borderId="0" xfId="0" applyNumberFormat="1" applyFont="1" applyFill="1" applyBorder="1" applyAlignment="1" applyProtection="1">
      <alignment vertical="center"/>
    </xf>
    <xf numFmtId="0" fontId="0" fillId="5" borderId="1" xfId="0" applyFont="1" applyFill="1" applyBorder="1" applyAlignment="1" applyProtection="1">
      <alignment vertical="center" wrapText="1"/>
    </xf>
    <xf numFmtId="0" fontId="1" fillId="0" borderId="42" xfId="0" applyFont="1" applyFill="1" applyBorder="1" applyAlignment="1" applyProtection="1">
      <alignment vertical="center" wrapText="1"/>
      <protection locked="0"/>
    </xf>
    <xf numFmtId="0" fontId="1" fillId="0" borderId="5" xfId="0" applyFont="1" applyFill="1" applyBorder="1" applyAlignment="1" applyProtection="1">
      <alignment vertical="center" wrapText="1"/>
      <protection locked="0"/>
    </xf>
    <xf numFmtId="0" fontId="17" fillId="4" borderId="1" xfId="0" applyFont="1" applyFill="1" applyBorder="1" applyAlignment="1" applyProtection="1">
      <alignment horizontal="center" vertical="center"/>
    </xf>
    <xf numFmtId="0" fontId="0" fillId="6" borderId="33" xfId="0" applyFill="1" applyBorder="1" applyAlignment="1" applyProtection="1">
      <alignment horizontal="center" vertical="center" wrapText="1"/>
    </xf>
    <xf numFmtId="10" fontId="8" fillId="0" borderId="0" xfId="0" applyNumberFormat="1" applyFont="1" applyFill="1" applyBorder="1" applyAlignment="1">
      <alignment horizontal="center" vertical="center"/>
    </xf>
    <xf numFmtId="0" fontId="5" fillId="0" borderId="0" xfId="0" applyFont="1" applyFill="1" applyBorder="1" applyAlignment="1" applyProtection="1">
      <alignment vertical="center" wrapText="1"/>
    </xf>
    <xf numFmtId="4" fontId="2" fillId="0" borderId="0" xfId="0" applyNumberFormat="1" applyFont="1" applyFill="1" applyBorder="1" applyAlignment="1" applyProtection="1">
      <alignment vertical="center"/>
    </xf>
    <xf numFmtId="10" fontId="2" fillId="0" borderId="0" xfId="0" applyNumberFormat="1" applyFont="1" applyFill="1" applyBorder="1" applyAlignment="1" applyProtection="1">
      <alignment vertical="center"/>
    </xf>
    <xf numFmtId="0" fontId="5" fillId="0" borderId="0" xfId="0" applyFont="1" applyFill="1" applyBorder="1" applyAlignment="1">
      <alignment vertical="center"/>
    </xf>
    <xf numFmtId="0" fontId="24" fillId="0" borderId="0" xfId="0" applyFont="1" applyFill="1" applyBorder="1" applyAlignment="1">
      <alignment horizontal="center" vertical="center" wrapText="1"/>
    </xf>
    <xf numFmtId="0" fontId="24" fillId="0" borderId="0" xfId="0" applyFont="1" applyAlignment="1">
      <alignment wrapText="1"/>
    </xf>
    <xf numFmtId="0" fontId="30" fillId="0" borderId="0" xfId="0" applyFont="1" applyFill="1" applyBorder="1" applyAlignment="1">
      <alignment horizontal="center" vertical="center"/>
    </xf>
    <xf numFmtId="0" fontId="0" fillId="0" borderId="34" xfId="0" applyFill="1" applyBorder="1" applyProtection="1">
      <protection locked="0"/>
    </xf>
    <xf numFmtId="4" fontId="0" fillId="0" borderId="37" xfId="0" applyNumberFormat="1" applyFill="1" applyBorder="1" applyAlignment="1" applyProtection="1">
      <alignment horizontal="center" vertical="center"/>
      <protection locked="0"/>
    </xf>
    <xf numFmtId="0" fontId="31" fillId="0" borderId="35" xfId="0" applyFont="1" applyFill="1" applyBorder="1" applyAlignment="1" applyProtection="1">
      <alignment vertical="center"/>
      <protection locked="0"/>
    </xf>
    <xf numFmtId="0" fontId="0" fillId="0" borderId="34" xfId="0" applyFill="1" applyBorder="1" applyAlignment="1" applyProtection="1">
      <alignment horizontal="center" vertical="center"/>
      <protection locked="0"/>
    </xf>
    <xf numFmtId="0" fontId="7" fillId="0" borderId="35" xfId="0" applyFont="1" applyFill="1" applyBorder="1" applyAlignment="1" applyProtection="1">
      <alignment vertical="center"/>
      <protection locked="0"/>
    </xf>
    <xf numFmtId="0" fontId="1" fillId="0" borderId="10" xfId="0" applyFont="1" applyFill="1" applyBorder="1" applyAlignment="1" applyProtection="1">
      <alignment vertical="center"/>
      <protection locked="0"/>
    </xf>
    <xf numFmtId="0" fontId="1" fillId="0" borderId="5" xfId="0" applyFont="1" applyFill="1" applyBorder="1" applyAlignment="1" applyProtection="1">
      <alignment vertical="center"/>
      <protection locked="0"/>
    </xf>
    <xf numFmtId="0" fontId="8" fillId="6" borderId="10" xfId="0" applyFont="1" applyFill="1" applyBorder="1" applyAlignment="1">
      <alignment horizontal="center" vertical="center"/>
    </xf>
    <xf numFmtId="0" fontId="8" fillId="6" borderId="11" xfId="0" applyFont="1" applyFill="1" applyBorder="1" applyAlignment="1">
      <alignment horizontal="center" vertical="center"/>
    </xf>
    <xf numFmtId="0" fontId="8" fillId="6" borderId="16" xfId="0" applyFont="1" applyFill="1" applyBorder="1" applyAlignment="1">
      <alignment horizontal="center" vertical="center" wrapText="1"/>
    </xf>
    <xf numFmtId="0" fontId="8" fillId="6" borderId="17" xfId="0" applyFont="1" applyFill="1" applyBorder="1" applyAlignment="1">
      <alignment horizontal="center" vertical="center" wrapText="1"/>
    </xf>
    <xf numFmtId="0" fontId="4" fillId="0" borderId="0" xfId="0" applyFont="1" applyFill="1" applyBorder="1" applyAlignment="1" applyProtection="1">
      <alignment horizontal="center" vertical="center" wrapText="1"/>
      <protection hidden="1"/>
    </xf>
    <xf numFmtId="0" fontId="18" fillId="0" borderId="0" xfId="0" applyFont="1" applyFill="1" applyBorder="1" applyAlignment="1" applyProtection="1">
      <alignment vertical="center"/>
      <protection locked="0"/>
    </xf>
    <xf numFmtId="0" fontId="0" fillId="0" borderId="0" xfId="0" applyFill="1" applyBorder="1" applyProtection="1">
      <protection locked="0"/>
    </xf>
    <xf numFmtId="4" fontId="0" fillId="0" borderId="0" xfId="0" applyNumberFormat="1" applyFont="1" applyFill="1" applyBorder="1" applyAlignment="1" applyProtection="1">
      <alignment vertical="center" wrapText="1"/>
      <protection locked="0"/>
    </xf>
    <xf numFmtId="4" fontId="0" fillId="0" borderId="0" xfId="0" applyNumberFormat="1" applyFill="1" applyBorder="1" applyAlignment="1" applyProtection="1">
      <alignment vertical="center"/>
      <protection locked="0"/>
    </xf>
    <xf numFmtId="4" fontId="0" fillId="0" borderId="0" xfId="0" applyNumberFormat="1" applyFill="1" applyBorder="1" applyAlignment="1" applyProtection="1">
      <alignment vertical="center" wrapText="1"/>
      <protection locked="0"/>
    </xf>
    <xf numFmtId="0" fontId="28" fillId="0" borderId="0" xfId="0" applyFont="1" applyFill="1" applyBorder="1" applyAlignment="1">
      <alignment vertical="center" textRotation="180"/>
    </xf>
    <xf numFmtId="0" fontId="0" fillId="0" borderId="34" xfId="0" applyFill="1" applyBorder="1" applyAlignment="1" applyProtection="1">
      <alignment horizontal="center" vertical="center"/>
      <protection locked="0"/>
    </xf>
    <xf numFmtId="0" fontId="1" fillId="0" borderId="10" xfId="0" applyFont="1" applyFill="1" applyBorder="1" applyAlignment="1" applyProtection="1">
      <alignment vertical="center"/>
    </xf>
    <xf numFmtId="0" fontId="10" fillId="0" borderId="0" xfId="0" applyFont="1" applyFill="1" applyBorder="1" applyAlignment="1">
      <alignment vertical="center" wrapText="1"/>
    </xf>
    <xf numFmtId="0" fontId="0" fillId="0" borderId="0" xfId="0" applyFill="1" applyBorder="1" applyAlignment="1" applyProtection="1">
      <alignment wrapText="1"/>
    </xf>
    <xf numFmtId="4" fontId="0" fillId="0" borderId="0" xfId="0" applyNumberFormat="1" applyFont="1" applyFill="1" applyBorder="1" applyAlignment="1" applyProtection="1">
      <alignment wrapText="1"/>
    </xf>
    <xf numFmtId="0" fontId="0" fillId="0" borderId="0" xfId="0" applyFill="1" applyBorder="1" applyAlignment="1" applyProtection="1">
      <alignment vertical="top"/>
      <protection locked="0"/>
    </xf>
    <xf numFmtId="4" fontId="0" fillId="0" borderId="0" xfId="0" applyNumberFormat="1" applyFont="1" applyFill="1" applyBorder="1" applyAlignment="1" applyProtection="1">
      <alignment vertical="top" wrapText="1"/>
    </xf>
    <xf numFmtId="0" fontId="35" fillId="0" borderId="0" xfId="0" applyFont="1" applyFill="1" applyBorder="1" applyAlignment="1">
      <alignment horizontal="center" vertical="center" wrapText="1"/>
    </xf>
    <xf numFmtId="4" fontId="5" fillId="0" borderId="0" xfId="0" applyNumberFormat="1" applyFont="1" applyFill="1" applyBorder="1" applyAlignment="1" applyProtection="1">
      <alignment horizontal="center" vertical="center" wrapText="1"/>
      <protection hidden="1"/>
    </xf>
    <xf numFmtId="0" fontId="32" fillId="0" borderId="5" xfId="0" applyFont="1" applyFill="1" applyBorder="1" applyAlignment="1" applyProtection="1">
      <alignment vertical="center" wrapText="1"/>
      <protection locked="0"/>
    </xf>
    <xf numFmtId="0" fontId="1" fillId="0" borderId="5" xfId="0" applyFont="1" applyFill="1" applyBorder="1" applyAlignment="1" applyProtection="1">
      <alignment vertical="center"/>
    </xf>
    <xf numFmtId="0" fontId="32" fillId="0" borderId="5" xfId="0" applyFont="1" applyFill="1" applyBorder="1" applyAlignment="1" applyProtection="1">
      <alignment vertical="center"/>
      <protection locked="0"/>
    </xf>
    <xf numFmtId="0" fontId="0" fillId="0" borderId="7" xfId="0" applyFill="1" applyBorder="1" applyAlignment="1" applyProtection="1">
      <alignment vertical="center" wrapText="1"/>
      <protection locked="0"/>
    </xf>
    <xf numFmtId="4" fontId="0" fillId="0" borderId="34" xfId="0" applyNumberFormat="1" applyFill="1" applyBorder="1" applyAlignment="1" applyProtection="1">
      <alignment horizontal="center" vertical="center"/>
      <protection locked="0"/>
    </xf>
    <xf numFmtId="0" fontId="8" fillId="6" borderId="17" xfId="0" applyFont="1" applyFill="1" applyBorder="1" applyAlignment="1" applyProtection="1">
      <alignment horizontal="center" vertical="center" wrapText="1"/>
    </xf>
    <xf numFmtId="0" fontId="8" fillId="6" borderId="18" xfId="0" applyFont="1" applyFill="1" applyBorder="1" applyAlignment="1" applyProtection="1">
      <alignment horizontal="center" vertical="center" wrapText="1"/>
    </xf>
    <xf numFmtId="0" fontId="0" fillId="0" borderId="37" xfId="0" applyBorder="1" applyAlignment="1" applyProtection="1">
      <alignment horizontal="center" vertical="center"/>
      <protection locked="0"/>
    </xf>
    <xf numFmtId="4" fontId="38" fillId="0" borderId="0" xfId="0" applyNumberFormat="1" applyFont="1" applyAlignment="1" applyProtection="1">
      <alignment horizontal="center" vertical="center"/>
      <protection hidden="1"/>
    </xf>
    <xf numFmtId="4" fontId="38" fillId="0" borderId="0" xfId="0" applyNumberFormat="1" applyFont="1" applyFill="1" applyBorder="1" applyAlignment="1" applyProtection="1">
      <alignment horizontal="center" vertical="center"/>
    </xf>
    <xf numFmtId="4" fontId="37" fillId="0" borderId="0" xfId="0" applyNumberFormat="1" applyFont="1"/>
    <xf numFmtId="0" fontId="39" fillId="0" borderId="0" xfId="0" applyFont="1"/>
    <xf numFmtId="0" fontId="36" fillId="0" borderId="0" xfId="0" applyFont="1" applyFill="1" applyBorder="1" applyAlignment="1">
      <alignment horizontal="left" vertical="center" wrapText="1"/>
    </xf>
    <xf numFmtId="0" fontId="8" fillId="6" borderId="10" xfId="0" applyFont="1" applyFill="1" applyBorder="1" applyAlignment="1">
      <alignment horizontal="center" vertical="center"/>
    </xf>
    <xf numFmtId="0" fontId="8" fillId="6" borderId="11" xfId="0" applyFont="1" applyFill="1" applyBorder="1" applyAlignment="1">
      <alignment horizontal="center" vertical="center"/>
    </xf>
    <xf numFmtId="0" fontId="8" fillId="6" borderId="17" xfId="0" applyFont="1" applyFill="1" applyBorder="1" applyAlignment="1">
      <alignment horizontal="center" vertical="center" wrapText="1"/>
    </xf>
    <xf numFmtId="0" fontId="8" fillId="6" borderId="17" xfId="0" applyFont="1" applyFill="1" applyBorder="1" applyAlignment="1" applyProtection="1">
      <alignment horizontal="center" vertical="center" wrapText="1"/>
    </xf>
    <xf numFmtId="0" fontId="0" fillId="0" borderId="0" xfId="0" applyBorder="1" applyAlignment="1">
      <alignment horizontal="center" vertical="center"/>
    </xf>
    <xf numFmtId="0" fontId="0" fillId="0" borderId="0" xfId="0" applyAlignment="1">
      <alignment vertical="center"/>
    </xf>
    <xf numFmtId="0" fontId="0" fillId="0" borderId="0" xfId="0" applyBorder="1" applyAlignment="1">
      <alignment vertical="center"/>
    </xf>
    <xf numFmtId="0" fontId="0" fillId="3" borderId="1" xfId="0" applyFill="1" applyBorder="1" applyAlignment="1">
      <alignment vertical="center"/>
    </xf>
    <xf numFmtId="0" fontId="0" fillId="3" borderId="1" xfId="0" applyFill="1" applyBorder="1" applyAlignment="1">
      <alignment horizontal="center" vertical="center"/>
    </xf>
    <xf numFmtId="0" fontId="39" fillId="0" borderId="0" xfId="0" applyFont="1" applyAlignment="1">
      <alignment horizontal="center" vertical="center"/>
    </xf>
    <xf numFmtId="3" fontId="0" fillId="0" borderId="1" xfId="0" applyNumberFormat="1" applyBorder="1" applyAlignment="1" applyProtection="1">
      <alignment horizontal="center" vertical="center"/>
      <protection locked="0"/>
    </xf>
    <xf numFmtId="0" fontId="5" fillId="0" borderId="0" xfId="0" applyFont="1"/>
    <xf numFmtId="0" fontId="39" fillId="0" borderId="0" xfId="0" applyFont="1" applyFill="1" applyBorder="1" applyAlignment="1">
      <alignment vertical="center"/>
    </xf>
    <xf numFmtId="0" fontId="8" fillId="6" borderId="31" xfId="0" applyFont="1" applyFill="1" applyBorder="1" applyAlignment="1">
      <alignment horizontal="center" vertical="center" wrapText="1"/>
    </xf>
    <xf numFmtId="0" fontId="8" fillId="6" borderId="32" xfId="0" applyFont="1" applyFill="1" applyBorder="1" applyAlignment="1">
      <alignment horizontal="center" vertical="center" wrapText="1"/>
    </xf>
    <xf numFmtId="0" fontId="8" fillId="6" borderId="33" xfId="0" applyFont="1" applyFill="1" applyBorder="1" applyAlignment="1">
      <alignment horizontal="center" vertical="center" wrapText="1"/>
    </xf>
    <xf numFmtId="0" fontId="8" fillId="6" borderId="10" xfId="0" applyFont="1" applyFill="1" applyBorder="1" applyAlignment="1">
      <alignment horizontal="center" vertical="center"/>
    </xf>
    <xf numFmtId="0" fontId="8" fillId="6" borderId="11" xfId="0" applyFont="1" applyFill="1" applyBorder="1" applyAlignment="1">
      <alignment horizontal="center" vertical="center"/>
    </xf>
    <xf numFmtId="3" fontId="1" fillId="0" borderId="1" xfId="0" applyNumberFormat="1" applyFont="1" applyBorder="1" applyAlignment="1" applyProtection="1">
      <alignment horizontal="center" vertical="center"/>
      <protection locked="0"/>
    </xf>
    <xf numFmtId="0" fontId="0" fillId="0" borderId="0" xfId="0" applyAlignment="1">
      <alignment horizontal="right"/>
    </xf>
    <xf numFmtId="4" fontId="34" fillId="3" borderId="8" xfId="0" applyNumberFormat="1" applyFont="1" applyFill="1" applyBorder="1" applyAlignment="1" applyProtection="1">
      <alignment horizontal="center" vertical="center"/>
    </xf>
    <xf numFmtId="0" fontId="34" fillId="7" borderId="5" xfId="0" applyFont="1" applyFill="1" applyBorder="1" applyAlignment="1">
      <alignment vertical="center"/>
    </xf>
    <xf numFmtId="0" fontId="34" fillId="7" borderId="1" xfId="0" applyFont="1" applyFill="1" applyBorder="1" applyAlignment="1">
      <alignment vertical="center" wrapText="1"/>
    </xf>
    <xf numFmtId="4" fontId="34" fillId="3" borderId="1" xfId="0" applyNumberFormat="1" applyFont="1" applyFill="1" applyBorder="1" applyAlignment="1" applyProtection="1">
      <alignment horizontal="center" vertical="center"/>
    </xf>
    <xf numFmtId="164" fontId="39" fillId="0" borderId="0" xfId="0" applyNumberFormat="1" applyFont="1" applyProtection="1">
      <protection locked="0"/>
    </xf>
    <xf numFmtId="0" fontId="16" fillId="15" borderId="0" xfId="0" applyFont="1" applyFill="1" applyBorder="1" applyAlignment="1" applyProtection="1">
      <alignment horizontal="center" vertical="center" wrapText="1"/>
      <protection hidden="1"/>
    </xf>
    <xf numFmtId="0" fontId="2" fillId="0" borderId="23" xfId="0" applyFont="1" applyBorder="1" applyAlignment="1" applyProtection="1">
      <alignment horizontal="center" vertical="center" wrapText="1"/>
      <protection hidden="1"/>
    </xf>
    <xf numFmtId="0" fontId="2" fillId="0" borderId="27" xfId="0" applyFont="1" applyBorder="1" applyAlignment="1" applyProtection="1">
      <alignment horizontal="center" vertical="center" wrapText="1"/>
      <protection hidden="1"/>
    </xf>
    <xf numFmtId="0" fontId="2" fillId="0" borderId="24" xfId="0" applyFont="1" applyBorder="1" applyAlignment="1" applyProtection="1">
      <alignment horizontal="center" vertical="center" wrapText="1"/>
      <protection hidden="1"/>
    </xf>
    <xf numFmtId="0" fontId="2" fillId="0" borderId="28" xfId="0" applyFont="1" applyBorder="1" applyAlignment="1" applyProtection="1">
      <alignment horizontal="center" vertical="center" wrapText="1"/>
      <protection hidden="1"/>
    </xf>
    <xf numFmtId="0" fontId="2" fillId="0" borderId="0" xfId="0" applyFont="1" applyBorder="1" applyAlignment="1" applyProtection="1">
      <alignment horizontal="center" vertical="center" wrapText="1"/>
      <protection hidden="1"/>
    </xf>
    <xf numFmtId="0" fontId="2" fillId="0" borderId="29" xfId="0" applyFont="1" applyBorder="1" applyAlignment="1" applyProtection="1">
      <alignment horizontal="center" vertical="center" wrapText="1"/>
      <protection hidden="1"/>
    </xf>
    <xf numFmtId="0" fontId="4" fillId="6" borderId="16" xfId="0" applyFont="1" applyFill="1" applyBorder="1" applyAlignment="1" applyProtection="1">
      <alignment horizontal="left" vertical="center"/>
    </xf>
    <xf numFmtId="0" fontId="4" fillId="6" borderId="17" xfId="0" applyFont="1" applyFill="1" applyBorder="1" applyAlignment="1" applyProtection="1">
      <alignment horizontal="left" vertical="center"/>
    </xf>
    <xf numFmtId="0" fontId="4" fillId="6" borderId="20" xfId="0" applyFont="1" applyFill="1" applyBorder="1" applyAlignment="1" applyProtection="1">
      <alignment horizontal="left" vertical="center"/>
    </xf>
    <xf numFmtId="0" fontId="2" fillId="6" borderId="14" xfId="0" applyFont="1" applyFill="1" applyBorder="1" applyAlignment="1" applyProtection="1">
      <alignment horizontal="left" vertical="center"/>
    </xf>
    <xf numFmtId="0" fontId="2" fillId="6" borderId="13" xfId="0" applyFont="1" applyFill="1" applyBorder="1" applyAlignment="1" applyProtection="1">
      <alignment horizontal="left" vertical="center"/>
    </xf>
    <xf numFmtId="0" fontId="2" fillId="6" borderId="15" xfId="0" applyFont="1" applyFill="1" applyBorder="1" applyAlignment="1" applyProtection="1">
      <alignment horizontal="left" vertical="center"/>
    </xf>
    <xf numFmtId="0" fontId="7" fillId="5" borderId="42" xfId="0" applyFont="1" applyFill="1" applyBorder="1" applyAlignment="1">
      <alignment horizontal="left" vertical="center"/>
    </xf>
    <xf numFmtId="0" fontId="7" fillId="5" borderId="26" xfId="0" applyFont="1" applyFill="1" applyBorder="1" applyAlignment="1">
      <alignment horizontal="left" vertical="center"/>
    </xf>
    <xf numFmtId="0" fontId="7" fillId="5" borderId="5" xfId="0" applyFont="1" applyFill="1" applyBorder="1" applyAlignment="1">
      <alignment horizontal="left" vertical="center"/>
    </xf>
    <xf numFmtId="0" fontId="7" fillId="5" borderId="1" xfId="0" applyFont="1" applyFill="1" applyBorder="1" applyAlignment="1">
      <alignment horizontal="left" vertical="center"/>
    </xf>
    <xf numFmtId="0" fontId="14" fillId="8" borderId="10" xfId="1" applyFont="1" applyFill="1" applyBorder="1" applyAlignment="1" applyProtection="1">
      <alignment horizontal="left" vertical="center"/>
    </xf>
    <xf numFmtId="0" fontId="14" fillId="8" borderId="11" xfId="1" applyFont="1" applyFill="1" applyBorder="1" applyAlignment="1" applyProtection="1">
      <alignment horizontal="left" vertical="center"/>
    </xf>
    <xf numFmtId="0" fontId="14" fillId="8" borderId="42" xfId="1" applyFont="1" applyFill="1" applyBorder="1" applyAlignment="1" applyProtection="1">
      <alignment horizontal="left" vertical="center"/>
    </xf>
    <xf numFmtId="0" fontId="14" fillId="8" borderId="26" xfId="1" applyFont="1" applyFill="1" applyBorder="1" applyAlignment="1" applyProtection="1">
      <alignment horizontal="left" vertical="center"/>
    </xf>
    <xf numFmtId="0" fontId="2" fillId="4" borderId="19" xfId="0" applyFont="1" applyFill="1" applyBorder="1" applyAlignment="1">
      <alignment horizontal="left" vertical="center"/>
    </xf>
    <xf numFmtId="0" fontId="2" fillId="4" borderId="21" xfId="0" applyFont="1" applyFill="1" applyBorder="1" applyAlignment="1">
      <alignment horizontal="left" vertical="center"/>
    </xf>
    <xf numFmtId="0" fontId="2" fillId="4" borderId="22" xfId="0" applyFont="1" applyFill="1" applyBorder="1" applyAlignment="1">
      <alignment horizontal="left" vertical="center"/>
    </xf>
    <xf numFmtId="0" fontId="12" fillId="0" borderId="16" xfId="0" applyFont="1" applyFill="1" applyBorder="1" applyAlignment="1" applyProtection="1">
      <alignment horizontal="center" vertical="center"/>
      <protection locked="0"/>
    </xf>
    <xf numFmtId="0" fontId="12" fillId="0" borderId="17" xfId="0" applyFont="1" applyFill="1" applyBorder="1" applyAlignment="1" applyProtection="1">
      <alignment horizontal="center" vertical="center"/>
      <protection locked="0"/>
    </xf>
    <xf numFmtId="0" fontId="12" fillId="0" borderId="18" xfId="0" applyFont="1" applyFill="1" applyBorder="1" applyAlignment="1" applyProtection="1">
      <alignment horizontal="center" vertical="center"/>
      <protection locked="0"/>
    </xf>
    <xf numFmtId="4" fontId="3" fillId="4" borderId="14" xfId="0" applyNumberFormat="1" applyFont="1" applyFill="1" applyBorder="1" applyAlignment="1" applyProtection="1">
      <alignment horizontal="center" vertical="center"/>
    </xf>
    <xf numFmtId="4" fontId="3" fillId="4" borderId="13" xfId="0" applyNumberFormat="1" applyFont="1" applyFill="1" applyBorder="1" applyAlignment="1" applyProtection="1">
      <alignment horizontal="center" vertical="center"/>
    </xf>
    <xf numFmtId="4" fontId="3" fillId="4" borderId="51" xfId="0" applyNumberFormat="1" applyFont="1" applyFill="1" applyBorder="1" applyAlignment="1" applyProtection="1">
      <alignment horizontal="center" vertical="center"/>
    </xf>
    <xf numFmtId="0" fontId="41" fillId="0" borderId="0" xfId="0" applyFont="1" applyFill="1" applyBorder="1" applyAlignment="1" applyProtection="1">
      <alignment horizontal="center" vertical="center" wrapText="1"/>
    </xf>
    <xf numFmtId="4" fontId="18" fillId="9" borderId="26" xfId="0" applyNumberFormat="1" applyFont="1" applyFill="1" applyBorder="1" applyAlignment="1" applyProtection="1">
      <alignment horizontal="center" vertical="center"/>
      <protection locked="0"/>
    </xf>
    <xf numFmtId="4" fontId="11" fillId="4" borderId="1" xfId="0" applyNumberFormat="1" applyFont="1" applyFill="1" applyBorder="1" applyAlignment="1">
      <alignment horizontal="center" vertical="center"/>
    </xf>
    <xf numFmtId="0" fontId="34" fillId="7" borderId="7" xfId="0" applyFont="1" applyFill="1" applyBorder="1" applyAlignment="1">
      <alignment horizontal="left" vertical="center"/>
    </xf>
    <xf numFmtId="0" fontId="34" fillId="7" borderId="8" xfId="0" applyFont="1" applyFill="1" applyBorder="1" applyAlignment="1">
      <alignment horizontal="left" vertical="center"/>
    </xf>
    <xf numFmtId="0" fontId="14" fillId="11" borderId="43" xfId="1" applyFont="1" applyFill="1" applyBorder="1" applyAlignment="1" applyProtection="1">
      <alignment horizontal="left" vertical="center"/>
    </xf>
    <xf numFmtId="0" fontId="14" fillId="11" borderId="46" xfId="1" applyFont="1" applyFill="1" applyBorder="1" applyAlignment="1" applyProtection="1">
      <alignment horizontal="left" vertical="center"/>
    </xf>
    <xf numFmtId="0" fontId="26" fillId="15" borderId="1" xfId="0" applyFont="1" applyFill="1" applyBorder="1" applyAlignment="1" applyProtection="1">
      <alignment horizontal="center" vertical="center" wrapText="1"/>
      <protection hidden="1"/>
    </xf>
    <xf numFmtId="0" fontId="7" fillId="5" borderId="7" xfId="0" applyFont="1" applyFill="1" applyBorder="1" applyAlignment="1">
      <alignment horizontal="left" vertical="center"/>
    </xf>
    <xf numFmtId="0" fontId="7" fillId="5" borderId="8" xfId="0" applyFont="1" applyFill="1" applyBorder="1" applyAlignment="1">
      <alignment horizontal="left" vertical="center"/>
    </xf>
    <xf numFmtId="4" fontId="11" fillId="4" borderId="8" xfId="0" applyNumberFormat="1" applyFont="1" applyFill="1" applyBorder="1" applyAlignment="1">
      <alignment horizontal="center" vertical="center"/>
    </xf>
    <xf numFmtId="0" fontId="8" fillId="8" borderId="10" xfId="0" applyFont="1" applyFill="1" applyBorder="1" applyAlignment="1">
      <alignment horizontal="left" vertical="center" wrapText="1"/>
    </xf>
    <xf numFmtId="0" fontId="8" fillId="8" borderId="11" xfId="0" applyFont="1" applyFill="1" applyBorder="1" applyAlignment="1">
      <alignment horizontal="left" vertical="center" wrapText="1"/>
    </xf>
    <xf numFmtId="0" fontId="8" fillId="11" borderId="5" xfId="0" applyFont="1" applyFill="1" applyBorder="1" applyAlignment="1">
      <alignment horizontal="left" vertical="center" wrapText="1"/>
    </xf>
    <xf numFmtId="0" fontId="8" fillId="11" borderId="1" xfId="0" applyFont="1" applyFill="1" applyBorder="1" applyAlignment="1">
      <alignment horizontal="left" vertical="center" wrapText="1"/>
    </xf>
    <xf numFmtId="0" fontId="5" fillId="11" borderId="16" xfId="0" applyFont="1" applyFill="1" applyBorder="1" applyAlignment="1">
      <alignment horizontal="left" vertical="center"/>
    </xf>
    <xf numFmtId="0" fontId="5" fillId="11" borderId="17" xfId="0" applyFont="1" applyFill="1" applyBorder="1" applyAlignment="1">
      <alignment horizontal="left" vertical="center"/>
    </xf>
    <xf numFmtId="0" fontId="14" fillId="11" borderId="47" xfId="1" applyFont="1" applyFill="1" applyBorder="1" applyAlignment="1" applyProtection="1">
      <alignment horizontal="left" vertical="center"/>
    </xf>
    <xf numFmtId="0" fontId="14" fillId="11" borderId="3" xfId="1" applyFont="1" applyFill="1" applyBorder="1" applyAlignment="1" applyProtection="1">
      <alignment horizontal="left" vertical="center"/>
    </xf>
    <xf numFmtId="0" fontId="0" fillId="12" borderId="62" xfId="0" applyFill="1" applyBorder="1" applyAlignment="1">
      <alignment horizontal="center"/>
    </xf>
    <xf numFmtId="0" fontId="0" fillId="12" borderId="27" xfId="0" applyFill="1" applyBorder="1" applyAlignment="1">
      <alignment horizontal="center"/>
    </xf>
    <xf numFmtId="0" fontId="0" fillId="12" borderId="36" xfId="0" applyFill="1" applyBorder="1" applyAlignment="1">
      <alignment horizontal="center"/>
    </xf>
    <xf numFmtId="0" fontId="5" fillId="6" borderId="55" xfId="0" applyFont="1" applyFill="1" applyBorder="1" applyAlignment="1">
      <alignment horizontal="left" vertical="center" wrapText="1"/>
    </xf>
    <xf numFmtId="0" fontId="5" fillId="6" borderId="45" xfId="0" applyFont="1" applyFill="1" applyBorder="1" applyAlignment="1">
      <alignment horizontal="left" vertical="center" wrapText="1"/>
    </xf>
    <xf numFmtId="0" fontId="5" fillId="6" borderId="57" xfId="0" applyFont="1" applyFill="1" applyBorder="1" applyAlignment="1">
      <alignment horizontal="left" vertical="center" wrapText="1"/>
    </xf>
    <xf numFmtId="0" fontId="5" fillId="6" borderId="40" xfId="0" applyFont="1" applyFill="1" applyBorder="1" applyAlignment="1">
      <alignment horizontal="left" vertical="center" wrapText="1"/>
    </xf>
    <xf numFmtId="4" fontId="5" fillId="3" borderId="11" xfId="0" applyNumberFormat="1" applyFont="1" applyFill="1" applyBorder="1" applyAlignment="1" applyProtection="1">
      <alignment horizontal="center" vertical="center"/>
    </xf>
    <xf numFmtId="4" fontId="5" fillId="3" borderId="8" xfId="0" applyNumberFormat="1" applyFont="1" applyFill="1" applyBorder="1" applyAlignment="1" applyProtection="1">
      <alignment horizontal="center" vertical="center"/>
    </xf>
    <xf numFmtId="10" fontId="5" fillId="3" borderId="12" xfId="0" applyNumberFormat="1" applyFont="1" applyFill="1" applyBorder="1" applyAlignment="1" applyProtection="1">
      <alignment horizontal="center" vertical="center"/>
    </xf>
    <xf numFmtId="10" fontId="5" fillId="3" borderId="9" xfId="0" applyNumberFormat="1" applyFont="1" applyFill="1" applyBorder="1" applyAlignment="1" applyProtection="1">
      <alignment horizontal="center" vertical="center"/>
    </xf>
    <xf numFmtId="0" fontId="13" fillId="0" borderId="1" xfId="0" applyFont="1" applyBorder="1" applyAlignment="1" applyProtection="1">
      <alignment horizontal="center" vertical="center"/>
      <protection hidden="1"/>
    </xf>
    <xf numFmtId="0" fontId="24" fillId="0" borderId="52" xfId="0" applyFont="1" applyBorder="1" applyAlignment="1" applyProtection="1">
      <alignment horizontal="center" vertical="center" wrapText="1"/>
    </xf>
    <xf numFmtId="10" fontId="36" fillId="0" borderId="0" xfId="0" applyNumberFormat="1" applyFont="1" applyFill="1" applyBorder="1" applyAlignment="1" applyProtection="1">
      <alignment horizontal="center" vertical="center" wrapText="1"/>
    </xf>
    <xf numFmtId="0" fontId="3" fillId="4" borderId="16" xfId="0" applyFont="1" applyFill="1" applyBorder="1" applyAlignment="1">
      <alignment horizontal="left" vertical="center"/>
    </xf>
    <xf numFmtId="0" fontId="3" fillId="4" borderId="17" xfId="0" applyFont="1" applyFill="1" applyBorder="1" applyAlignment="1">
      <alignment horizontal="left" vertical="center"/>
    </xf>
    <xf numFmtId="0" fontId="3" fillId="4" borderId="18" xfId="0" applyFont="1" applyFill="1" applyBorder="1" applyAlignment="1">
      <alignment horizontal="left" vertical="center"/>
    </xf>
    <xf numFmtId="0" fontId="17" fillId="4" borderId="16" xfId="0" applyFont="1" applyFill="1" applyBorder="1" applyAlignment="1">
      <alignment horizontal="left" vertical="center"/>
    </xf>
    <xf numFmtId="0" fontId="17" fillId="4" borderId="17" xfId="0" applyFont="1" applyFill="1" applyBorder="1" applyAlignment="1">
      <alignment horizontal="left" vertical="center"/>
    </xf>
    <xf numFmtId="0" fontId="17" fillId="4" borderId="18" xfId="0" applyFont="1" applyFill="1" applyBorder="1" applyAlignment="1">
      <alignment horizontal="left" vertical="center"/>
    </xf>
    <xf numFmtId="0" fontId="3" fillId="4" borderId="16" xfId="0" applyFont="1" applyFill="1" applyBorder="1" applyAlignment="1">
      <alignment horizontal="center" vertical="center"/>
    </xf>
    <xf numFmtId="0" fontId="3" fillId="4" borderId="17" xfId="0" applyFont="1" applyFill="1" applyBorder="1" applyAlignment="1">
      <alignment horizontal="center" vertical="center"/>
    </xf>
    <xf numFmtId="0" fontId="3" fillId="4" borderId="18" xfId="0" applyFont="1" applyFill="1" applyBorder="1" applyAlignment="1">
      <alignment horizontal="center" vertical="center"/>
    </xf>
    <xf numFmtId="0" fontId="0" fillId="12" borderId="35" xfId="0" applyFill="1" applyBorder="1" applyAlignment="1">
      <alignment horizontal="center"/>
    </xf>
    <xf numFmtId="0" fontId="0" fillId="12" borderId="34" xfId="0" applyFill="1" applyBorder="1" applyAlignment="1">
      <alignment horizontal="center"/>
    </xf>
    <xf numFmtId="0" fontId="0" fillId="12" borderId="37" xfId="0" applyFill="1" applyBorder="1" applyAlignment="1">
      <alignment horizontal="center"/>
    </xf>
    <xf numFmtId="0" fontId="5" fillId="7" borderId="10" xfId="0" applyFont="1" applyFill="1" applyBorder="1" applyAlignment="1" applyProtection="1">
      <alignment horizontal="center" vertical="center" wrapText="1"/>
    </xf>
    <xf numFmtId="0" fontId="5" fillId="7" borderId="11" xfId="0" applyFont="1" applyFill="1" applyBorder="1" applyAlignment="1" applyProtection="1">
      <alignment horizontal="center" vertical="center" wrapText="1"/>
    </xf>
    <xf numFmtId="0" fontId="5" fillId="7" borderId="7" xfId="0" applyFont="1" applyFill="1" applyBorder="1" applyAlignment="1" applyProtection="1">
      <alignment horizontal="center" vertical="center" wrapText="1"/>
    </xf>
    <xf numFmtId="0" fontId="5" fillId="7" borderId="8" xfId="0" applyFont="1" applyFill="1" applyBorder="1" applyAlignment="1" applyProtection="1">
      <alignment horizontal="center" vertical="center" wrapText="1"/>
    </xf>
    <xf numFmtId="4" fontId="2" fillId="3" borderId="11" xfId="0" applyNumberFormat="1" applyFont="1" applyFill="1" applyBorder="1" applyAlignment="1" applyProtection="1">
      <alignment horizontal="center" vertical="center"/>
    </xf>
    <xf numFmtId="4" fontId="2" fillId="3" borderId="8" xfId="0" applyNumberFormat="1" applyFont="1" applyFill="1" applyBorder="1" applyAlignment="1" applyProtection="1">
      <alignment horizontal="center" vertical="center"/>
    </xf>
    <xf numFmtId="10" fontId="2" fillId="3" borderId="12" xfId="0" applyNumberFormat="1" applyFont="1" applyFill="1" applyBorder="1" applyAlignment="1" applyProtection="1">
      <alignment horizontal="center" vertical="center"/>
    </xf>
    <xf numFmtId="10" fontId="2" fillId="3" borderId="9" xfId="0" applyNumberFormat="1" applyFont="1" applyFill="1" applyBorder="1" applyAlignment="1" applyProtection="1">
      <alignment horizontal="center" vertical="center"/>
    </xf>
    <xf numFmtId="0" fontId="9" fillId="8" borderId="16" xfId="0" applyFont="1" applyFill="1" applyBorder="1" applyAlignment="1">
      <alignment horizontal="left" vertical="center"/>
    </xf>
    <xf numFmtId="0" fontId="9" fillId="8" borderId="17" xfId="0" applyFont="1" applyFill="1" applyBorder="1" applyAlignment="1">
      <alignment horizontal="left" vertical="center"/>
    </xf>
    <xf numFmtId="0" fontId="10" fillId="5" borderId="52" xfId="0" applyFont="1" applyFill="1" applyBorder="1" applyAlignment="1">
      <alignment horizontal="center" vertical="top" wrapText="1"/>
    </xf>
    <xf numFmtId="0" fontId="10" fillId="5" borderId="0" xfId="0" applyFont="1" applyFill="1" applyBorder="1" applyAlignment="1">
      <alignment horizontal="center" vertical="top" wrapText="1"/>
    </xf>
    <xf numFmtId="0" fontId="10" fillId="5" borderId="53" xfId="0" applyFont="1" applyFill="1" applyBorder="1" applyAlignment="1">
      <alignment horizontal="center" vertical="top" wrapText="1"/>
    </xf>
    <xf numFmtId="0" fontId="10" fillId="5" borderId="57" xfId="0" applyFont="1" applyFill="1" applyBorder="1" applyAlignment="1">
      <alignment horizontal="center" vertical="top" wrapText="1"/>
    </xf>
    <xf numFmtId="0" fontId="10" fillId="5" borderId="49" xfId="0" applyFont="1" applyFill="1" applyBorder="1" applyAlignment="1">
      <alignment horizontal="center" vertical="top" wrapText="1"/>
    </xf>
    <xf numFmtId="0" fontId="10" fillId="5" borderId="58" xfId="0" applyFont="1" applyFill="1" applyBorder="1" applyAlignment="1">
      <alignment horizontal="center" vertical="top" wrapText="1"/>
    </xf>
    <xf numFmtId="0" fontId="21" fillId="5" borderId="55" xfId="0" applyFont="1" applyFill="1" applyBorder="1" applyAlignment="1">
      <alignment horizontal="center" vertical="center"/>
    </xf>
    <xf numFmtId="0" fontId="21" fillId="5" borderId="63" xfId="0" applyFont="1" applyFill="1" applyBorder="1" applyAlignment="1">
      <alignment horizontal="center" vertical="center"/>
    </xf>
    <xf numFmtId="0" fontId="21" fillId="5" borderId="56" xfId="0" applyFont="1" applyFill="1" applyBorder="1" applyAlignment="1">
      <alignment horizontal="center" vertical="center"/>
    </xf>
    <xf numFmtId="0" fontId="21" fillId="5" borderId="52" xfId="0" applyFont="1" applyFill="1" applyBorder="1" applyAlignment="1">
      <alignment horizontal="center" vertical="center"/>
    </xf>
    <xf numFmtId="0" fontId="21" fillId="5" borderId="0" xfId="0" applyFont="1" applyFill="1" applyBorder="1" applyAlignment="1">
      <alignment horizontal="center" vertical="center"/>
    </xf>
    <xf numFmtId="0" fontId="21" fillId="5" borderId="53" xfId="0" applyFont="1" applyFill="1" applyBorder="1" applyAlignment="1">
      <alignment horizontal="center" vertical="center"/>
    </xf>
    <xf numFmtId="0" fontId="10" fillId="5" borderId="1" xfId="0" applyFont="1" applyFill="1" applyBorder="1" applyAlignment="1">
      <alignment horizontal="center" vertical="center" wrapText="1"/>
    </xf>
    <xf numFmtId="0" fontId="10" fillId="5" borderId="23" xfId="0" applyFont="1" applyFill="1" applyBorder="1" applyAlignment="1">
      <alignment horizontal="center" vertical="center" wrapText="1"/>
    </xf>
    <xf numFmtId="0" fontId="10" fillId="5" borderId="27" xfId="0" applyFont="1" applyFill="1" applyBorder="1" applyAlignment="1">
      <alignment horizontal="center" vertical="center" wrapText="1"/>
    </xf>
    <xf numFmtId="0" fontId="10" fillId="5" borderId="24" xfId="0" applyFont="1" applyFill="1" applyBorder="1" applyAlignment="1">
      <alignment horizontal="center" vertical="center" wrapText="1"/>
    </xf>
    <xf numFmtId="0" fontId="10" fillId="5" borderId="28" xfId="0" applyFont="1" applyFill="1" applyBorder="1" applyAlignment="1">
      <alignment horizontal="center" vertical="center" wrapText="1"/>
    </xf>
    <xf numFmtId="0" fontId="10" fillId="5" borderId="0" xfId="0" applyFont="1" applyFill="1" applyBorder="1" applyAlignment="1">
      <alignment horizontal="center" vertical="center" wrapText="1"/>
    </xf>
    <xf numFmtId="0" fontId="10" fillId="5" borderId="29" xfId="0" applyFont="1" applyFill="1" applyBorder="1" applyAlignment="1">
      <alignment horizontal="center" vertical="center" wrapText="1"/>
    </xf>
    <xf numFmtId="0" fontId="10" fillId="5" borderId="4" xfId="0" applyFont="1" applyFill="1" applyBorder="1" applyAlignment="1">
      <alignment horizontal="center" vertical="center" wrapText="1"/>
    </xf>
    <xf numFmtId="0" fontId="10" fillId="5" borderId="30" xfId="0" applyFont="1" applyFill="1" applyBorder="1" applyAlignment="1">
      <alignment horizontal="center" vertical="center" wrapText="1"/>
    </xf>
    <xf numFmtId="0" fontId="10" fillId="5" borderId="25" xfId="0" applyFont="1" applyFill="1" applyBorder="1" applyAlignment="1">
      <alignment horizontal="center" vertical="center" wrapText="1"/>
    </xf>
    <xf numFmtId="0" fontId="0" fillId="0" borderId="0" xfId="0" applyFill="1" applyBorder="1" applyAlignment="1" applyProtection="1">
      <alignment horizontal="center" vertical="center"/>
      <protection hidden="1"/>
    </xf>
    <xf numFmtId="0" fontId="9" fillId="4" borderId="1" xfId="0" applyFont="1" applyFill="1" applyBorder="1" applyAlignment="1" applyProtection="1">
      <alignment horizontal="center" vertical="center" wrapText="1"/>
    </xf>
    <xf numFmtId="4" fontId="2" fillId="4" borderId="1" xfId="0" applyNumberFormat="1" applyFont="1" applyFill="1" applyBorder="1" applyAlignment="1" applyProtection="1">
      <alignment horizontal="center" vertical="center"/>
    </xf>
    <xf numFmtId="0" fontId="5" fillId="6" borderId="1" xfId="0" applyFont="1" applyFill="1" applyBorder="1" applyAlignment="1" applyProtection="1">
      <alignment horizontal="center" vertical="center"/>
    </xf>
    <xf numFmtId="0" fontId="1" fillId="7" borderId="55" xfId="0" applyFont="1" applyFill="1" applyBorder="1" applyAlignment="1" applyProtection="1">
      <alignment horizontal="center" vertical="center" wrapText="1"/>
    </xf>
    <xf numFmtId="0" fontId="1" fillId="7" borderId="45" xfId="0" applyFont="1" applyFill="1" applyBorder="1" applyAlignment="1" applyProtection="1">
      <alignment horizontal="center" vertical="center" wrapText="1"/>
    </xf>
    <xf numFmtId="0" fontId="1" fillId="7" borderId="52" xfId="0" applyFont="1" applyFill="1" applyBorder="1" applyAlignment="1" applyProtection="1">
      <alignment horizontal="center" vertical="center" wrapText="1"/>
    </xf>
    <xf numFmtId="0" fontId="1" fillId="7" borderId="29" xfId="0" applyFont="1" applyFill="1" applyBorder="1" applyAlignment="1" applyProtection="1">
      <alignment horizontal="center" vertical="center" wrapText="1"/>
    </xf>
    <xf numFmtId="0" fontId="1" fillId="7" borderId="52" xfId="0" applyFont="1" applyFill="1" applyBorder="1" applyAlignment="1" applyProtection="1">
      <alignment horizontal="center" vertical="top" wrapText="1"/>
    </xf>
    <xf numFmtId="0" fontId="1" fillId="7" borderId="29" xfId="0" applyFont="1" applyFill="1" applyBorder="1" applyAlignment="1" applyProtection="1">
      <alignment horizontal="center" vertical="top" wrapText="1"/>
    </xf>
    <xf numFmtId="0" fontId="2" fillId="2" borderId="34" xfId="0" applyFont="1" applyFill="1" applyBorder="1" applyAlignment="1">
      <alignment horizontal="center" vertical="center" wrapText="1"/>
    </xf>
    <xf numFmtId="0" fontId="2" fillId="2" borderId="26" xfId="0" applyFont="1" applyFill="1" applyBorder="1" applyAlignment="1">
      <alignment horizontal="center" vertical="center" wrapText="1"/>
    </xf>
    <xf numFmtId="0" fontId="2" fillId="3" borderId="1" xfId="0" applyFont="1" applyFill="1" applyBorder="1" applyAlignment="1">
      <alignment horizontal="center" vertical="center" wrapText="1"/>
    </xf>
    <xf numFmtId="0" fontId="42" fillId="0" borderId="0" xfId="0" applyFont="1" applyBorder="1" applyAlignment="1">
      <alignment horizontal="center" vertical="center" wrapText="1"/>
    </xf>
    <xf numFmtId="0" fontId="0" fillId="0" borderId="52" xfId="0" applyBorder="1" applyAlignment="1">
      <alignment horizontal="center"/>
    </xf>
    <xf numFmtId="0" fontId="0" fillId="0" borderId="0" xfId="0" applyBorder="1" applyAlignment="1">
      <alignment horizontal="center"/>
    </xf>
    <xf numFmtId="0" fontId="0" fillId="0" borderId="53" xfId="0" applyBorder="1" applyAlignment="1">
      <alignment horizontal="center"/>
    </xf>
    <xf numFmtId="4" fontId="1" fillId="10" borderId="55" xfId="0" applyNumberFormat="1" applyFont="1" applyFill="1" applyBorder="1" applyAlignment="1" applyProtection="1">
      <alignment horizontal="center" wrapText="1"/>
    </xf>
    <xf numFmtId="4" fontId="1" fillId="10" borderId="45" xfId="0" applyNumberFormat="1" applyFont="1" applyFill="1" applyBorder="1" applyAlignment="1" applyProtection="1">
      <alignment horizontal="center" wrapText="1"/>
    </xf>
    <xf numFmtId="4" fontId="1" fillId="10" borderId="52" xfId="0" applyNumberFormat="1" applyFont="1" applyFill="1" applyBorder="1" applyAlignment="1" applyProtection="1">
      <alignment horizontal="center" vertical="center" wrapText="1"/>
    </xf>
    <xf numFmtId="4" fontId="1" fillId="10" borderId="29" xfId="0" applyNumberFormat="1" applyFont="1" applyFill="1" applyBorder="1" applyAlignment="1" applyProtection="1">
      <alignment horizontal="center" vertical="center" wrapText="1"/>
    </xf>
    <xf numFmtId="4" fontId="1" fillId="10" borderId="52" xfId="0" applyNumberFormat="1" applyFont="1" applyFill="1" applyBorder="1" applyAlignment="1" applyProtection="1">
      <alignment horizontal="center" vertical="top" wrapText="1"/>
    </xf>
    <xf numFmtId="4" fontId="1" fillId="10" borderId="29" xfId="0" applyNumberFormat="1" applyFont="1" applyFill="1" applyBorder="1" applyAlignment="1" applyProtection="1">
      <alignment horizontal="center" vertical="top" wrapText="1"/>
    </xf>
    <xf numFmtId="0" fontId="40" fillId="0" borderId="0" xfId="0" applyFont="1" applyAlignment="1">
      <alignment horizontal="center" vertical="center" wrapText="1"/>
    </xf>
    <xf numFmtId="0" fontId="26" fillId="0" borderId="54" xfId="0" applyFont="1" applyBorder="1" applyAlignment="1" applyProtection="1">
      <alignment horizontal="center" vertical="center" textRotation="180"/>
    </xf>
    <xf numFmtId="0" fontId="0" fillId="0" borderId="35" xfId="0" applyFill="1" applyBorder="1" applyAlignment="1" applyProtection="1">
      <alignment horizontal="left" vertical="top" wrapText="1"/>
      <protection locked="0"/>
    </xf>
    <xf numFmtId="0" fontId="0" fillId="0" borderId="42" xfId="0" applyFill="1" applyBorder="1" applyAlignment="1" applyProtection="1">
      <alignment horizontal="left" vertical="top" wrapText="1"/>
      <protection locked="0"/>
    </xf>
    <xf numFmtId="0" fontId="16" fillId="15" borderId="0" xfId="0" applyFont="1" applyFill="1" applyBorder="1" applyAlignment="1" applyProtection="1">
      <alignment horizontal="center" vertical="center" wrapText="1"/>
    </xf>
    <xf numFmtId="0" fontId="45" fillId="6" borderId="19" xfId="0" applyFont="1" applyFill="1" applyBorder="1" applyAlignment="1" applyProtection="1">
      <alignment horizontal="left" vertical="center"/>
    </xf>
    <xf numFmtId="0" fontId="45" fillId="6" borderId="21" xfId="0" applyFont="1" applyFill="1" applyBorder="1" applyAlignment="1" applyProtection="1">
      <alignment horizontal="left" vertical="center"/>
    </xf>
    <xf numFmtId="4" fontId="46" fillId="4" borderId="19" xfId="0" applyNumberFormat="1" applyFont="1" applyFill="1" applyBorder="1" applyAlignment="1" applyProtection="1">
      <alignment horizontal="center" vertical="center"/>
    </xf>
    <xf numFmtId="4" fontId="46" fillId="4" borderId="21" xfId="0" applyNumberFormat="1" applyFont="1" applyFill="1" applyBorder="1" applyAlignment="1" applyProtection="1">
      <alignment horizontal="center" vertical="center"/>
    </xf>
    <xf numFmtId="4" fontId="46" fillId="4" borderId="22" xfId="0" applyNumberFormat="1" applyFont="1" applyFill="1" applyBorder="1" applyAlignment="1" applyProtection="1">
      <alignment horizontal="center" vertical="center"/>
    </xf>
    <xf numFmtId="0" fontId="0" fillId="0" borderId="5" xfId="0" applyFill="1" applyBorder="1" applyAlignment="1" applyProtection="1">
      <alignment horizontal="left" vertical="top" wrapText="1"/>
      <protection locked="0"/>
    </xf>
    <xf numFmtId="49" fontId="0" fillId="0" borderId="1" xfId="0" applyNumberFormat="1" applyFill="1" applyBorder="1" applyAlignment="1" applyProtection="1">
      <alignment horizontal="center" vertical="center"/>
      <protection locked="0"/>
    </xf>
    <xf numFmtId="4" fontId="1" fillId="0" borderId="1" xfId="0" applyNumberFormat="1" applyFont="1" applyFill="1" applyBorder="1" applyAlignment="1" applyProtection="1">
      <alignment horizontal="center" vertical="center"/>
      <protection locked="0"/>
    </xf>
    <xf numFmtId="0" fontId="0" fillId="0" borderId="2" xfId="0" applyFill="1" applyBorder="1" applyAlignment="1" applyProtection="1">
      <alignment horizontal="center" vertical="center" wrapText="1"/>
      <protection locked="0"/>
    </xf>
    <xf numFmtId="4" fontId="0" fillId="10" borderId="1" xfId="0" applyNumberFormat="1" applyFill="1" applyBorder="1" applyAlignment="1" applyProtection="1">
      <alignment horizontal="center" vertical="center" wrapText="1"/>
    </xf>
    <xf numFmtId="4" fontId="0" fillId="10" borderId="1" xfId="0" applyNumberFormat="1" applyFont="1" applyFill="1" applyBorder="1" applyAlignment="1" applyProtection="1">
      <alignment horizontal="center" vertical="center" wrapText="1"/>
    </xf>
    <xf numFmtId="4" fontId="0" fillId="10" borderId="12" xfId="0" applyNumberFormat="1" applyFont="1" applyFill="1" applyBorder="1" applyAlignment="1" applyProtection="1">
      <alignment horizontal="center" vertical="center" wrapText="1"/>
    </xf>
    <xf numFmtId="4" fontId="0" fillId="10" borderId="6" xfId="0" applyNumberFormat="1" applyFont="1" applyFill="1" applyBorder="1" applyAlignment="1" applyProtection="1">
      <alignment horizontal="center" vertical="center" wrapText="1"/>
    </xf>
    <xf numFmtId="4" fontId="0" fillId="10" borderId="37" xfId="0" applyNumberFormat="1" applyFont="1" applyFill="1" applyBorder="1" applyAlignment="1" applyProtection="1">
      <alignment horizontal="center" vertical="center" wrapText="1"/>
    </xf>
    <xf numFmtId="49" fontId="0" fillId="0" borderId="26" xfId="0" applyNumberFormat="1" applyFill="1" applyBorder="1" applyAlignment="1" applyProtection="1">
      <alignment horizontal="center" vertical="center"/>
      <protection locked="0"/>
    </xf>
    <xf numFmtId="0" fontId="18" fillId="6" borderId="16" xfId="0" applyFont="1" applyFill="1" applyBorder="1" applyAlignment="1" applyProtection="1">
      <alignment horizontal="center" vertical="center"/>
    </xf>
    <xf numFmtId="0" fontId="1" fillId="6" borderId="17" xfId="0" applyFont="1" applyFill="1" applyBorder="1" applyAlignment="1" applyProtection="1">
      <alignment horizontal="center" vertical="center"/>
    </xf>
    <xf numFmtId="0" fontId="1" fillId="6" borderId="18" xfId="0" applyFont="1"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32" xfId="0" applyFill="1" applyBorder="1" applyAlignment="1" applyProtection="1">
      <alignment horizontal="center" vertical="center"/>
    </xf>
    <xf numFmtId="49" fontId="0" fillId="0" borderId="11" xfId="0" applyNumberFormat="1" applyFill="1" applyBorder="1" applyAlignment="1" applyProtection="1">
      <alignment horizontal="center" vertical="center"/>
      <protection locked="0"/>
    </xf>
    <xf numFmtId="4" fontId="1" fillId="0" borderId="11" xfId="0" applyNumberFormat="1" applyFont="1" applyFill="1" applyBorder="1" applyAlignment="1" applyProtection="1">
      <alignment horizontal="center" vertical="center"/>
      <protection locked="0"/>
    </xf>
    <xf numFmtId="0" fontId="0" fillId="0" borderId="59" xfId="0" applyFill="1" applyBorder="1" applyAlignment="1" applyProtection="1">
      <alignment horizontal="center" vertical="center" wrapText="1"/>
      <protection locked="0"/>
    </xf>
    <xf numFmtId="4" fontId="0" fillId="10" borderId="11" xfId="0" applyNumberFormat="1" applyFill="1" applyBorder="1" applyAlignment="1" applyProtection="1">
      <alignment horizontal="center" vertical="center" wrapText="1"/>
    </xf>
    <xf numFmtId="4" fontId="0" fillId="10" borderId="34" xfId="0" applyNumberFormat="1" applyFont="1" applyFill="1" applyBorder="1" applyAlignment="1" applyProtection="1">
      <alignment horizontal="center" vertical="center" wrapText="1"/>
    </xf>
    <xf numFmtId="4" fontId="1" fillId="10" borderId="62" xfId="0" applyNumberFormat="1" applyFont="1" applyFill="1" applyBorder="1" applyAlignment="1" applyProtection="1">
      <alignment horizontal="center" wrapText="1"/>
    </xf>
    <xf numFmtId="4" fontId="1" fillId="10" borderId="24" xfId="0" applyNumberFormat="1" applyFont="1" applyFill="1" applyBorder="1" applyAlignment="1" applyProtection="1">
      <alignment horizontal="center" wrapText="1"/>
    </xf>
    <xf numFmtId="4" fontId="1" fillId="10" borderId="60" xfId="0" applyNumberFormat="1" applyFont="1" applyFill="1" applyBorder="1" applyAlignment="1" applyProtection="1">
      <alignment horizontal="center" vertical="top" wrapText="1"/>
    </xf>
    <xf numFmtId="4" fontId="1" fillId="10" borderId="25" xfId="0" applyNumberFormat="1" applyFont="1" applyFill="1" applyBorder="1" applyAlignment="1" applyProtection="1">
      <alignment horizontal="center" vertical="top" wrapText="1"/>
    </xf>
    <xf numFmtId="0" fontId="28" fillId="0" borderId="54" xfId="0" applyFont="1" applyBorder="1" applyAlignment="1" applyProtection="1">
      <alignment horizontal="center" vertical="center" textRotation="180"/>
    </xf>
    <xf numFmtId="0" fontId="0" fillId="7" borderId="48" xfId="0" applyFill="1" applyBorder="1" applyAlignment="1" applyProtection="1">
      <alignment horizontal="center" vertical="center"/>
    </xf>
    <xf numFmtId="0" fontId="1" fillId="7" borderId="62" xfId="0" applyFont="1" applyFill="1" applyBorder="1" applyAlignment="1" applyProtection="1">
      <alignment horizontal="center" vertical="center" wrapText="1"/>
    </xf>
    <xf numFmtId="0" fontId="1" fillId="7" borderId="24" xfId="0" applyFont="1" applyFill="1" applyBorder="1" applyAlignment="1" applyProtection="1">
      <alignment horizontal="center" vertical="center" wrapText="1"/>
    </xf>
    <xf numFmtId="4" fontId="1" fillId="0" borderId="2" xfId="0" applyNumberFormat="1" applyFont="1" applyFill="1" applyBorder="1" applyAlignment="1" applyProtection="1">
      <alignment horizontal="center" vertical="center"/>
      <protection locked="0"/>
    </xf>
    <xf numFmtId="0" fontId="0" fillId="0" borderId="14" xfId="0" applyFill="1" applyBorder="1" applyAlignment="1" applyProtection="1">
      <alignment horizontal="left" vertical="top" wrapText="1"/>
      <protection locked="0"/>
    </xf>
    <xf numFmtId="0" fontId="0" fillId="0" borderId="7" xfId="0" applyFill="1" applyBorder="1" applyAlignment="1" applyProtection="1">
      <alignment horizontal="left" vertical="top" wrapText="1"/>
      <protection locked="0"/>
    </xf>
    <xf numFmtId="49" fontId="0" fillId="0" borderId="8" xfId="0" applyNumberFormat="1" applyFill="1" applyBorder="1" applyAlignment="1" applyProtection="1">
      <alignment horizontal="center" vertical="center"/>
      <protection locked="0"/>
    </xf>
    <xf numFmtId="4" fontId="1" fillId="0" borderId="8" xfId="0" applyNumberFormat="1" applyFont="1" applyFill="1" applyBorder="1" applyAlignment="1" applyProtection="1">
      <alignment horizontal="center" vertical="center"/>
      <protection locked="0"/>
    </xf>
    <xf numFmtId="0" fontId="0" fillId="0" borderId="39" xfId="0" applyFill="1" applyBorder="1" applyAlignment="1" applyProtection="1">
      <alignment horizontal="center" vertical="center" wrapText="1"/>
      <protection locked="0"/>
    </xf>
    <xf numFmtId="4" fontId="0" fillId="10" borderId="8" xfId="0" applyNumberFormat="1" applyFont="1" applyFill="1" applyBorder="1" applyAlignment="1" applyProtection="1">
      <alignment horizontal="center" vertical="center" wrapText="1"/>
    </xf>
    <xf numFmtId="4" fontId="0" fillId="10" borderId="9" xfId="0" applyNumberFormat="1" applyFont="1" applyFill="1" applyBorder="1" applyAlignment="1" applyProtection="1">
      <alignment horizontal="center" vertical="center" wrapText="1"/>
    </xf>
    <xf numFmtId="4" fontId="1" fillId="10" borderId="57" xfId="0" applyNumberFormat="1" applyFont="1" applyFill="1" applyBorder="1" applyAlignment="1" applyProtection="1">
      <alignment horizontal="center" vertical="top" wrapText="1"/>
    </xf>
    <xf numFmtId="4" fontId="1" fillId="10" borderId="40" xfId="0" applyNumberFormat="1" applyFont="1" applyFill="1" applyBorder="1" applyAlignment="1" applyProtection="1">
      <alignment horizontal="center" vertical="top" wrapText="1"/>
    </xf>
    <xf numFmtId="4" fontId="1" fillId="0" borderId="39" xfId="0" applyNumberFormat="1" applyFont="1" applyFill="1" applyBorder="1" applyAlignment="1" applyProtection="1">
      <alignment horizontal="center" vertical="center"/>
      <protection locked="0"/>
    </xf>
    <xf numFmtId="0" fontId="0" fillId="7" borderId="50" xfId="0" applyFill="1" applyBorder="1" applyAlignment="1" applyProtection="1">
      <alignment horizontal="center" vertical="center"/>
    </xf>
    <xf numFmtId="0" fontId="12" fillId="4" borderId="31" xfId="0" applyFont="1" applyFill="1" applyBorder="1" applyAlignment="1" applyProtection="1">
      <alignment horizontal="center" vertical="center"/>
    </xf>
    <xf numFmtId="0" fontId="12" fillId="4" borderId="32" xfId="0" applyFont="1" applyFill="1" applyBorder="1" applyAlignment="1" applyProtection="1">
      <alignment horizontal="center" vertical="center"/>
    </xf>
    <xf numFmtId="0" fontId="12" fillId="4" borderId="33" xfId="0" applyFont="1" applyFill="1" applyBorder="1" applyAlignment="1" applyProtection="1">
      <alignment horizontal="center" vertical="center"/>
    </xf>
    <xf numFmtId="0" fontId="0" fillId="7" borderId="61" xfId="0" applyFill="1" applyBorder="1" applyAlignment="1" applyProtection="1">
      <alignment horizontal="center" vertical="center"/>
    </xf>
    <xf numFmtId="4" fontId="3" fillId="4" borderId="19" xfId="0" applyNumberFormat="1" applyFont="1" applyFill="1" applyBorder="1" applyAlignment="1" applyProtection="1">
      <alignment horizontal="center" vertical="center"/>
    </xf>
    <xf numFmtId="4" fontId="3" fillId="4" borderId="21" xfId="0" applyNumberFormat="1" applyFont="1" applyFill="1" applyBorder="1" applyAlignment="1" applyProtection="1">
      <alignment horizontal="center" vertical="center"/>
    </xf>
    <xf numFmtId="4" fontId="3" fillId="4" borderId="22" xfId="0" applyNumberFormat="1" applyFont="1" applyFill="1" applyBorder="1" applyAlignment="1" applyProtection="1">
      <alignment horizontal="center" vertical="center"/>
    </xf>
    <xf numFmtId="0" fontId="1" fillId="7" borderId="57" xfId="0" applyFont="1" applyFill="1" applyBorder="1" applyAlignment="1" applyProtection="1">
      <alignment horizontal="center" vertical="top" wrapText="1"/>
    </xf>
    <xf numFmtId="0" fontId="1" fillId="7" borderId="40" xfId="0" applyFont="1" applyFill="1" applyBorder="1" applyAlignment="1" applyProtection="1">
      <alignment horizontal="center" vertical="top" wrapText="1"/>
    </xf>
    <xf numFmtId="4" fontId="0" fillId="10" borderId="0" xfId="0" applyNumberFormat="1" applyFont="1" applyFill="1" applyBorder="1" applyAlignment="1" applyProtection="1">
      <alignment horizontal="center"/>
    </xf>
    <xf numFmtId="4" fontId="0" fillId="10" borderId="29" xfId="0" applyNumberFormat="1" applyFont="1" applyFill="1" applyBorder="1" applyAlignment="1" applyProtection="1">
      <alignment horizontal="center"/>
    </xf>
    <xf numFmtId="4" fontId="0" fillId="10" borderId="30" xfId="0" applyNumberFormat="1" applyFont="1" applyFill="1" applyBorder="1" applyAlignment="1" applyProtection="1">
      <alignment horizontal="center" vertical="top"/>
    </xf>
    <xf numFmtId="4" fontId="0" fillId="10" borderId="25" xfId="0" applyNumberFormat="1" applyFont="1" applyFill="1" applyBorder="1" applyAlignment="1" applyProtection="1">
      <alignment horizontal="center" vertical="top"/>
    </xf>
    <xf numFmtId="4" fontId="0" fillId="10" borderId="49" xfId="0" applyNumberFormat="1" applyFont="1" applyFill="1" applyBorder="1" applyAlignment="1" applyProtection="1">
      <alignment horizontal="center" vertical="top"/>
    </xf>
    <xf numFmtId="4" fontId="0" fillId="10" borderId="40" xfId="0" applyNumberFormat="1" applyFont="1" applyFill="1" applyBorder="1" applyAlignment="1" applyProtection="1">
      <alignment horizontal="center" vertical="top"/>
    </xf>
    <xf numFmtId="0" fontId="8" fillId="6" borderId="10" xfId="0" applyFont="1" applyFill="1" applyBorder="1" applyAlignment="1">
      <alignment horizontal="center" vertical="center"/>
    </xf>
    <xf numFmtId="0" fontId="8" fillId="6" borderId="11" xfId="0" applyFont="1" applyFill="1" applyBorder="1" applyAlignment="1">
      <alignment horizontal="center" vertical="center"/>
    </xf>
    <xf numFmtId="4" fontId="8" fillId="4" borderId="11" xfId="0" applyNumberFormat="1" applyFont="1" applyFill="1" applyBorder="1" applyAlignment="1" applyProtection="1">
      <alignment horizontal="center" vertical="center"/>
    </xf>
    <xf numFmtId="4" fontId="8" fillId="4" borderId="12" xfId="0" applyNumberFormat="1" applyFont="1" applyFill="1" applyBorder="1" applyAlignment="1" applyProtection="1">
      <alignment horizontal="center" vertical="center"/>
    </xf>
    <xf numFmtId="0" fontId="8" fillId="6" borderId="5" xfId="0" applyFont="1" applyFill="1" applyBorder="1" applyAlignment="1">
      <alignment horizontal="center" vertical="center"/>
    </xf>
    <xf numFmtId="0" fontId="8" fillId="6" borderId="1" xfId="0" applyFont="1" applyFill="1" applyBorder="1" applyAlignment="1">
      <alignment horizontal="center" vertical="center"/>
    </xf>
    <xf numFmtId="4" fontId="8" fillId="4" borderId="1" xfId="0" applyNumberFormat="1" applyFont="1" applyFill="1" applyBorder="1" applyAlignment="1" applyProtection="1">
      <alignment horizontal="center" vertical="center"/>
    </xf>
    <xf numFmtId="4" fontId="8" fillId="4" borderId="6" xfId="0" applyNumberFormat="1" applyFont="1" applyFill="1" applyBorder="1" applyAlignment="1" applyProtection="1">
      <alignment horizontal="center" vertical="center"/>
    </xf>
    <xf numFmtId="0" fontId="34" fillId="6" borderId="7" xfId="0" applyFont="1" applyFill="1" applyBorder="1" applyAlignment="1">
      <alignment horizontal="center" vertical="center"/>
    </xf>
    <xf numFmtId="0" fontId="34" fillId="6" borderId="8" xfId="0" applyFont="1" applyFill="1" applyBorder="1" applyAlignment="1">
      <alignment horizontal="center" vertical="center"/>
    </xf>
    <xf numFmtId="4" fontId="34" fillId="4" borderId="8" xfId="0" applyNumberFormat="1" applyFont="1" applyFill="1" applyBorder="1" applyAlignment="1" applyProtection="1">
      <alignment horizontal="center" vertical="center"/>
    </xf>
    <xf numFmtId="4" fontId="34" fillId="4" borderId="9" xfId="0" applyNumberFormat="1" applyFont="1" applyFill="1" applyBorder="1" applyAlignment="1" applyProtection="1">
      <alignment horizontal="center" vertical="center"/>
    </xf>
    <xf numFmtId="0" fontId="5" fillId="6" borderId="14" xfId="0" applyFont="1" applyFill="1" applyBorder="1" applyAlignment="1">
      <alignment horizontal="center" vertical="center"/>
    </xf>
    <xf numFmtId="0" fontId="5" fillId="6" borderId="13" xfId="0" applyFont="1" applyFill="1" applyBorder="1" applyAlignment="1">
      <alignment horizontal="center" vertical="center"/>
    </xf>
    <xf numFmtId="4" fontId="5" fillId="4" borderId="13" xfId="0" applyNumberFormat="1" applyFont="1" applyFill="1" applyBorder="1" applyAlignment="1" applyProtection="1">
      <alignment horizontal="center" vertical="center" wrapText="1"/>
    </xf>
    <xf numFmtId="4" fontId="5" fillId="4" borderId="51" xfId="0" applyNumberFormat="1" applyFont="1" applyFill="1" applyBorder="1" applyAlignment="1" applyProtection="1">
      <alignment horizontal="center" vertical="center" wrapText="1"/>
    </xf>
    <xf numFmtId="0" fontId="2" fillId="2" borderId="23" xfId="0" applyFont="1" applyFill="1" applyBorder="1" applyAlignment="1">
      <alignment horizontal="center" vertical="center" wrapText="1"/>
    </xf>
    <xf numFmtId="0" fontId="2" fillId="2" borderId="24" xfId="0" applyFont="1" applyFill="1" applyBorder="1" applyAlignment="1">
      <alignment horizontal="center" vertical="center" wrapText="1"/>
    </xf>
    <xf numFmtId="0" fontId="2" fillId="2" borderId="4" xfId="0" applyFont="1" applyFill="1" applyBorder="1" applyAlignment="1">
      <alignment horizontal="center" vertical="center" wrapText="1"/>
    </xf>
    <xf numFmtId="0" fontId="2" fillId="2" borderId="25" xfId="0" applyFont="1" applyFill="1" applyBorder="1" applyAlignment="1">
      <alignment horizontal="center" vertical="center" wrapText="1"/>
    </xf>
    <xf numFmtId="0" fontId="0" fillId="6" borderId="1" xfId="0" applyFont="1" applyFill="1" applyBorder="1" applyAlignment="1" applyProtection="1">
      <alignment horizontal="center" vertical="center" wrapText="1"/>
    </xf>
    <xf numFmtId="0" fontId="33" fillId="4" borderId="1" xfId="0" applyFont="1" applyFill="1" applyBorder="1" applyAlignment="1" applyProtection="1">
      <alignment horizontal="center" vertical="center" wrapText="1"/>
    </xf>
    <xf numFmtId="0" fontId="43" fillId="0" borderId="27" xfId="0" applyFont="1" applyBorder="1" applyAlignment="1">
      <alignment horizontal="center" vertical="center" wrapText="1"/>
    </xf>
    <xf numFmtId="0" fontId="43" fillId="0" borderId="49" xfId="0" applyFont="1" applyBorder="1" applyAlignment="1">
      <alignment horizontal="center" vertical="center" wrapText="1"/>
    </xf>
    <xf numFmtId="0" fontId="0" fillId="0" borderId="1" xfId="0" applyFill="1" applyBorder="1" applyAlignment="1" applyProtection="1">
      <alignment horizontal="center" vertical="center"/>
      <protection locked="0"/>
    </xf>
    <xf numFmtId="4" fontId="0" fillId="10" borderId="6" xfId="0" applyNumberFormat="1" applyFill="1" applyBorder="1" applyAlignment="1" applyProtection="1">
      <alignment horizontal="center" vertical="center" wrapText="1"/>
    </xf>
    <xf numFmtId="4" fontId="0" fillId="10" borderId="38" xfId="0" applyNumberFormat="1" applyFill="1" applyBorder="1" applyAlignment="1" applyProtection="1">
      <alignment horizontal="center" vertical="center" wrapText="1"/>
    </xf>
    <xf numFmtId="0" fontId="0" fillId="0" borderId="6" xfId="0" applyFill="1" applyBorder="1" applyAlignment="1" applyProtection="1">
      <alignment horizontal="center" vertical="center"/>
      <protection locked="0"/>
    </xf>
    <xf numFmtId="4" fontId="0" fillId="10" borderId="1" xfId="0" applyNumberFormat="1" applyFill="1" applyBorder="1" applyAlignment="1" applyProtection="1">
      <alignment horizontal="center" vertical="center"/>
    </xf>
    <xf numFmtId="0" fontId="0" fillId="0" borderId="8" xfId="0" applyFill="1" applyBorder="1" applyAlignment="1" applyProtection="1">
      <alignment horizontal="center" vertical="center"/>
      <protection locked="0"/>
    </xf>
    <xf numFmtId="0" fontId="40" fillId="0" borderId="54" xfId="0" applyFont="1" applyFill="1" applyBorder="1" applyAlignment="1" applyProtection="1">
      <alignment horizontal="center" vertical="center"/>
    </xf>
    <xf numFmtId="0" fontId="0" fillId="0" borderId="9" xfId="0" applyFill="1" applyBorder="1" applyAlignment="1" applyProtection="1">
      <alignment horizontal="center" vertical="center"/>
      <protection locked="0"/>
    </xf>
    <xf numFmtId="4" fontId="0" fillId="10" borderId="8" xfId="0" applyNumberFormat="1" applyFill="1" applyBorder="1" applyAlignment="1" applyProtection="1">
      <alignment horizontal="center" vertical="center"/>
    </xf>
    <xf numFmtId="4" fontId="0" fillId="10" borderId="9" xfId="0" applyNumberFormat="1" applyFill="1" applyBorder="1" applyAlignment="1" applyProtection="1">
      <alignment horizontal="center" vertical="center" wrapText="1"/>
    </xf>
    <xf numFmtId="0" fontId="27" fillId="15" borderId="0" xfId="0" applyFont="1" applyFill="1" applyBorder="1" applyAlignment="1" applyProtection="1">
      <alignment horizontal="center" vertical="center" wrapText="1"/>
      <protection hidden="1"/>
    </xf>
    <xf numFmtId="0" fontId="8" fillId="6" borderId="16" xfId="0" applyFont="1" applyFill="1" applyBorder="1" applyAlignment="1">
      <alignment horizontal="center" vertical="center" wrapText="1"/>
    </xf>
    <xf numFmtId="0" fontId="8" fillId="6" borderId="17" xfId="0" applyFont="1" applyFill="1" applyBorder="1" applyAlignment="1">
      <alignment horizontal="center" vertical="center" wrapText="1"/>
    </xf>
    <xf numFmtId="0" fontId="0" fillId="0" borderId="11" xfId="0" applyFill="1" applyBorder="1" applyAlignment="1" applyProtection="1">
      <alignment horizontal="center" vertical="center"/>
      <protection locked="0"/>
    </xf>
    <xf numFmtId="0" fontId="0" fillId="0" borderId="12" xfId="0" applyFill="1" applyBorder="1" applyAlignment="1" applyProtection="1">
      <alignment horizontal="center" vertical="center"/>
      <protection locked="0"/>
    </xf>
    <xf numFmtId="4" fontId="0" fillId="10" borderId="26" xfId="0" applyNumberFormat="1" applyFill="1" applyBorder="1" applyAlignment="1" applyProtection="1">
      <alignment horizontal="center" vertical="center"/>
    </xf>
    <xf numFmtId="0" fontId="2" fillId="6" borderId="19" xfId="0" applyFont="1" applyFill="1" applyBorder="1" applyAlignment="1" applyProtection="1">
      <alignment horizontal="left" vertical="center"/>
    </xf>
    <xf numFmtId="0" fontId="2" fillId="6" borderId="21" xfId="0" applyFont="1" applyFill="1" applyBorder="1" applyAlignment="1" applyProtection="1">
      <alignment horizontal="left" vertical="center"/>
    </xf>
    <xf numFmtId="0" fontId="2" fillId="6" borderId="22" xfId="0" applyFont="1" applyFill="1" applyBorder="1" applyAlignment="1" applyProtection="1">
      <alignment horizontal="left" vertical="center"/>
    </xf>
    <xf numFmtId="0" fontId="47" fillId="6" borderId="19" xfId="0" applyFont="1" applyFill="1" applyBorder="1" applyAlignment="1" applyProtection="1">
      <alignment horizontal="left" vertical="center"/>
    </xf>
    <xf numFmtId="0" fontId="47" fillId="6" borderId="21" xfId="0" applyFont="1" applyFill="1" applyBorder="1" applyAlignment="1" applyProtection="1">
      <alignment horizontal="left" vertical="center"/>
    </xf>
    <xf numFmtId="0" fontId="47" fillId="6" borderId="22" xfId="0" applyFont="1" applyFill="1" applyBorder="1" applyAlignment="1" applyProtection="1">
      <alignment horizontal="left" vertical="center"/>
    </xf>
    <xf numFmtId="4" fontId="48" fillId="4" borderId="19" xfId="0" applyNumberFormat="1" applyFont="1" applyFill="1" applyBorder="1" applyAlignment="1" applyProtection="1">
      <alignment horizontal="center" vertical="center"/>
    </xf>
    <xf numFmtId="4" fontId="48" fillId="4" borderId="21" xfId="0" applyNumberFormat="1" applyFont="1" applyFill="1" applyBorder="1" applyAlignment="1" applyProtection="1">
      <alignment horizontal="center" vertical="center"/>
    </xf>
    <xf numFmtId="4" fontId="48" fillId="4" borderId="22" xfId="0" applyNumberFormat="1" applyFont="1" applyFill="1" applyBorder="1" applyAlignment="1" applyProtection="1">
      <alignment horizontal="center" vertical="center"/>
    </xf>
    <xf numFmtId="0" fontId="30" fillId="0" borderId="52" xfId="0" applyFont="1" applyBorder="1" applyAlignment="1">
      <alignment horizontal="center" vertical="center" wrapText="1"/>
    </xf>
    <xf numFmtId="4" fontId="1" fillId="0" borderId="6" xfId="0" applyNumberFormat="1" applyFont="1" applyFill="1" applyBorder="1" applyAlignment="1" applyProtection="1">
      <alignment horizontal="center" vertical="center"/>
      <protection locked="0"/>
    </xf>
    <xf numFmtId="4" fontId="1" fillId="0" borderId="9" xfId="0" applyNumberFormat="1" applyFont="1" applyFill="1" applyBorder="1" applyAlignment="1" applyProtection="1">
      <alignment horizontal="center" vertical="center"/>
      <protection locked="0"/>
    </xf>
    <xf numFmtId="0" fontId="0" fillId="13" borderId="5" xfId="0" applyFill="1" applyBorder="1" applyAlignment="1" applyProtection="1">
      <alignment horizontal="center" vertical="center"/>
    </xf>
    <xf numFmtId="0" fontId="0" fillId="13" borderId="7" xfId="0" applyFill="1" applyBorder="1" applyAlignment="1" applyProtection="1">
      <alignment horizontal="center" vertical="center"/>
    </xf>
    <xf numFmtId="4" fontId="0" fillId="13" borderId="23" xfId="0" applyNumberFormat="1" applyFont="1" applyFill="1" applyBorder="1" applyAlignment="1" applyProtection="1">
      <alignment horizontal="center" wrapText="1"/>
    </xf>
    <xf numFmtId="4" fontId="0" fillId="13" borderId="24" xfId="0" applyNumberFormat="1" applyFont="1" applyFill="1" applyBorder="1" applyAlignment="1" applyProtection="1">
      <alignment horizontal="center" wrapText="1"/>
    </xf>
    <xf numFmtId="4" fontId="0" fillId="13" borderId="3" xfId="0" applyNumberFormat="1" applyFill="1" applyBorder="1" applyAlignment="1" applyProtection="1">
      <alignment horizontal="center" vertical="center"/>
    </xf>
    <xf numFmtId="4" fontId="0" fillId="13" borderId="41" xfId="0" applyNumberFormat="1" applyFill="1" applyBorder="1" applyAlignment="1" applyProtection="1">
      <alignment horizontal="center" vertical="center"/>
    </xf>
    <xf numFmtId="4" fontId="0" fillId="13" borderId="6" xfId="0" applyNumberFormat="1" applyFill="1" applyBorder="1" applyAlignment="1" applyProtection="1">
      <alignment horizontal="center" vertical="center" wrapText="1"/>
    </xf>
    <xf numFmtId="4" fontId="0" fillId="13" borderId="9" xfId="0" applyNumberFormat="1" applyFill="1" applyBorder="1" applyAlignment="1" applyProtection="1">
      <alignment horizontal="center" vertical="center" wrapText="1"/>
    </xf>
    <xf numFmtId="0" fontId="35" fillId="0" borderId="0" xfId="0" applyFont="1" applyFill="1" applyBorder="1" applyAlignment="1" applyProtection="1">
      <alignment horizontal="center" vertical="center" wrapText="1"/>
    </xf>
    <xf numFmtId="0" fontId="0" fillId="0" borderId="5" xfId="0" applyFill="1" applyBorder="1" applyAlignment="1" applyProtection="1">
      <alignment horizontal="left" vertical="top"/>
      <protection locked="0"/>
    </xf>
    <xf numFmtId="0" fontId="0" fillId="0" borderId="7" xfId="0" applyFill="1" applyBorder="1" applyAlignment="1" applyProtection="1">
      <alignment horizontal="left" vertical="top"/>
      <protection locked="0"/>
    </xf>
    <xf numFmtId="4" fontId="0" fillId="13" borderId="28" xfId="0" applyNumberFormat="1" applyFont="1" applyFill="1" applyBorder="1" applyAlignment="1" applyProtection="1">
      <alignment horizontal="center" vertical="center" wrapText="1"/>
    </xf>
    <xf numFmtId="4" fontId="0" fillId="13" borderId="29" xfId="0" applyNumberFormat="1" applyFont="1" applyFill="1" applyBorder="1" applyAlignment="1" applyProtection="1">
      <alignment horizontal="center" vertical="center" wrapText="1"/>
    </xf>
    <xf numFmtId="4" fontId="0" fillId="13" borderId="15" xfId="0" applyNumberFormat="1" applyFont="1" applyFill="1" applyBorder="1" applyAlignment="1" applyProtection="1">
      <alignment horizontal="center" vertical="top" wrapText="1"/>
    </xf>
    <xf numFmtId="4" fontId="0" fillId="13" borderId="40" xfId="0" applyNumberFormat="1" applyFont="1" applyFill="1" applyBorder="1" applyAlignment="1" applyProtection="1">
      <alignment horizontal="center" vertical="top" wrapText="1"/>
    </xf>
    <xf numFmtId="4" fontId="0" fillId="13" borderId="4" xfId="0" applyNumberFormat="1" applyFont="1" applyFill="1" applyBorder="1" applyAlignment="1" applyProtection="1">
      <alignment horizontal="center" vertical="top" wrapText="1"/>
    </xf>
    <xf numFmtId="4" fontId="0" fillId="13" borderId="25" xfId="0" applyNumberFormat="1" applyFont="1" applyFill="1" applyBorder="1" applyAlignment="1" applyProtection="1">
      <alignment horizontal="center" vertical="top" wrapText="1"/>
    </xf>
    <xf numFmtId="4" fontId="0" fillId="13" borderId="28" xfId="0" applyNumberFormat="1" applyFont="1" applyFill="1" applyBorder="1" applyAlignment="1" applyProtection="1">
      <alignment horizontal="center" vertical="top" wrapText="1"/>
    </xf>
    <xf numFmtId="4" fontId="0" fillId="13" borderId="29" xfId="0" applyNumberFormat="1" applyFont="1" applyFill="1" applyBorder="1" applyAlignment="1" applyProtection="1">
      <alignment horizontal="center" vertical="top" wrapText="1"/>
    </xf>
    <xf numFmtId="4" fontId="8" fillId="3" borderId="11" xfId="0" applyNumberFormat="1" applyFont="1" applyFill="1" applyBorder="1" applyAlignment="1">
      <alignment horizontal="center" vertical="center"/>
    </xf>
    <xf numFmtId="4" fontId="8" fillId="3" borderId="12" xfId="0" applyNumberFormat="1" applyFont="1" applyFill="1" applyBorder="1" applyAlignment="1">
      <alignment horizontal="center" vertical="center"/>
    </xf>
    <xf numFmtId="0" fontId="8" fillId="6" borderId="35" xfId="0" applyFont="1" applyFill="1" applyBorder="1" applyAlignment="1">
      <alignment horizontal="center" vertical="center"/>
    </xf>
    <xf numFmtId="0" fontId="8" fillId="6" borderId="34" xfId="0" applyFont="1" applyFill="1" applyBorder="1" applyAlignment="1">
      <alignment horizontal="center" vertical="center"/>
    </xf>
    <xf numFmtId="4" fontId="8" fillId="3" borderId="34" xfId="0" applyNumberFormat="1" applyFont="1" applyFill="1" applyBorder="1" applyAlignment="1">
      <alignment horizontal="center" vertical="center"/>
    </xf>
    <xf numFmtId="4" fontId="8" fillId="3" borderId="37" xfId="0" applyNumberFormat="1" applyFont="1" applyFill="1" applyBorder="1" applyAlignment="1">
      <alignment horizontal="center" vertical="center"/>
    </xf>
    <xf numFmtId="0" fontId="5" fillId="6" borderId="16" xfId="0" applyFont="1" applyFill="1" applyBorder="1" applyAlignment="1">
      <alignment horizontal="center" vertical="center"/>
    </xf>
    <xf numFmtId="0" fontId="5" fillId="6" borderId="17" xfId="0" applyFont="1" applyFill="1" applyBorder="1" applyAlignment="1">
      <alignment horizontal="center" vertical="center"/>
    </xf>
    <xf numFmtId="4" fontId="5" fillId="3" borderId="17" xfId="0" applyNumberFormat="1" applyFont="1" applyFill="1" applyBorder="1" applyAlignment="1" applyProtection="1">
      <alignment horizontal="center" vertical="center" wrapText="1"/>
      <protection hidden="1"/>
    </xf>
    <xf numFmtId="4" fontId="5" fillId="3" borderId="18" xfId="0" applyNumberFormat="1" applyFont="1" applyFill="1" applyBorder="1" applyAlignment="1" applyProtection="1">
      <alignment horizontal="center" vertical="center" wrapText="1"/>
      <protection hidden="1"/>
    </xf>
    <xf numFmtId="0" fontId="8" fillId="6" borderId="17" xfId="0" applyFont="1" applyFill="1" applyBorder="1" applyAlignment="1" applyProtection="1">
      <alignment horizontal="center" vertical="center" wrapText="1"/>
    </xf>
    <xf numFmtId="4" fontId="1" fillId="0" borderId="12" xfId="0" applyNumberFormat="1" applyFont="1" applyFill="1" applyBorder="1" applyAlignment="1" applyProtection="1">
      <alignment horizontal="center" vertical="center"/>
      <protection locked="0"/>
    </xf>
    <xf numFmtId="0" fontId="0" fillId="13" borderId="43" xfId="0" applyFill="1" applyBorder="1" applyAlignment="1" applyProtection="1">
      <alignment horizontal="center" vertical="center"/>
    </xf>
    <xf numFmtId="0" fontId="0" fillId="13" borderId="47" xfId="0" applyFill="1" applyBorder="1" applyAlignment="1" applyProtection="1">
      <alignment horizontal="center" vertical="center"/>
    </xf>
    <xf numFmtId="0" fontId="0" fillId="13" borderId="62" xfId="0" applyFill="1" applyBorder="1" applyAlignment="1" applyProtection="1">
      <alignment horizontal="center" vertical="center"/>
    </xf>
    <xf numFmtId="4" fontId="0" fillId="13" borderId="44" xfId="0" applyNumberFormat="1" applyFont="1" applyFill="1" applyBorder="1" applyAlignment="1" applyProtection="1">
      <alignment horizontal="center" wrapText="1"/>
    </xf>
    <xf numFmtId="4" fontId="0" fillId="13" borderId="45" xfId="0" applyNumberFormat="1" applyFont="1" applyFill="1" applyBorder="1" applyAlignment="1" applyProtection="1">
      <alignment horizontal="center" wrapText="1"/>
    </xf>
    <xf numFmtId="4" fontId="0" fillId="13" borderId="46" xfId="0" applyNumberFormat="1" applyFill="1" applyBorder="1" applyAlignment="1" applyProtection="1">
      <alignment horizontal="center" vertical="center"/>
    </xf>
    <xf numFmtId="4" fontId="0" fillId="13" borderId="12" xfId="0" applyNumberFormat="1" applyFill="1" applyBorder="1" applyAlignment="1" applyProtection="1">
      <alignment horizontal="center" vertical="center" wrapText="1"/>
    </xf>
    <xf numFmtId="4" fontId="29" fillId="0" borderId="0" xfId="0" applyNumberFormat="1" applyFont="1" applyFill="1" applyBorder="1" applyAlignment="1">
      <alignment horizontal="center" vertical="center" textRotation="180"/>
    </xf>
    <xf numFmtId="4" fontId="1" fillId="11" borderId="44" xfId="0" applyNumberFormat="1" applyFont="1" applyFill="1" applyBorder="1" applyAlignment="1" applyProtection="1">
      <alignment horizontal="center" wrapText="1"/>
    </xf>
    <xf numFmtId="4" fontId="1" fillId="11" borderId="45" xfId="0" applyNumberFormat="1" applyFont="1" applyFill="1" applyBorder="1" applyAlignment="1" applyProtection="1">
      <alignment horizontal="center" wrapText="1"/>
    </xf>
    <xf numFmtId="4" fontId="0" fillId="11" borderId="28" xfId="0" applyNumberFormat="1" applyFont="1" applyFill="1" applyBorder="1" applyAlignment="1" applyProtection="1">
      <alignment horizontal="center" vertical="center" wrapText="1"/>
    </xf>
    <xf numFmtId="4" fontId="0" fillId="11" borderId="29" xfId="0" applyNumberFormat="1" applyFont="1" applyFill="1" applyBorder="1" applyAlignment="1" applyProtection="1">
      <alignment horizontal="center" vertical="center" wrapText="1"/>
    </xf>
    <xf numFmtId="4" fontId="0" fillId="11" borderId="28" xfId="0" applyNumberFormat="1" applyFont="1" applyFill="1" applyBorder="1" applyAlignment="1" applyProtection="1">
      <alignment horizontal="center" vertical="top" wrapText="1"/>
    </xf>
    <xf numFmtId="4" fontId="0" fillId="11" borderId="29" xfId="0" applyNumberFormat="1" applyFont="1" applyFill="1" applyBorder="1" applyAlignment="1" applyProtection="1">
      <alignment horizontal="center" vertical="top" wrapText="1"/>
    </xf>
    <xf numFmtId="4" fontId="0" fillId="11" borderId="3" xfId="0" applyNumberFormat="1" applyFont="1" applyFill="1" applyBorder="1" applyAlignment="1" applyProtection="1">
      <alignment horizontal="center" vertical="center" wrapText="1"/>
    </xf>
    <xf numFmtId="4" fontId="0" fillId="11" borderId="6" xfId="0" applyNumberFormat="1" applyFont="1" applyFill="1" applyBorder="1" applyAlignment="1" applyProtection="1">
      <alignment horizontal="center" vertical="center" wrapText="1"/>
    </xf>
    <xf numFmtId="0" fontId="4" fillId="15" borderId="0" xfId="0" applyFont="1" applyFill="1" applyBorder="1" applyAlignment="1" applyProtection="1">
      <alignment horizontal="center" vertical="center" wrapText="1"/>
      <protection hidden="1"/>
    </xf>
    <xf numFmtId="4" fontId="1" fillId="11" borderId="23" xfId="0" applyNumberFormat="1" applyFont="1" applyFill="1" applyBorder="1" applyAlignment="1" applyProtection="1">
      <alignment horizontal="center" wrapText="1"/>
    </xf>
    <xf numFmtId="4" fontId="1" fillId="11" borderId="24" xfId="0" applyNumberFormat="1" applyFont="1" applyFill="1" applyBorder="1" applyAlignment="1" applyProtection="1">
      <alignment horizontal="center" wrapText="1"/>
    </xf>
    <xf numFmtId="4" fontId="0" fillId="11" borderId="4" xfId="0" applyNumberFormat="1" applyFont="1" applyFill="1" applyBorder="1" applyAlignment="1" applyProtection="1">
      <alignment horizontal="center" vertical="top" wrapText="1"/>
    </xf>
    <xf numFmtId="4" fontId="0" fillId="11" borderId="25" xfId="0" applyNumberFormat="1" applyFont="1" applyFill="1" applyBorder="1" applyAlignment="1" applyProtection="1">
      <alignment horizontal="center" vertical="top" wrapText="1"/>
    </xf>
    <xf numFmtId="0" fontId="0" fillId="11" borderId="10" xfId="0" applyFill="1" applyBorder="1" applyAlignment="1" applyProtection="1">
      <alignment horizontal="center" vertical="center" wrapText="1"/>
    </xf>
    <xf numFmtId="0" fontId="0" fillId="11" borderId="5" xfId="0" applyFill="1" applyBorder="1" applyAlignment="1" applyProtection="1">
      <alignment horizontal="center" vertical="center" wrapText="1"/>
    </xf>
    <xf numFmtId="4" fontId="0" fillId="11" borderId="46" xfId="0" applyNumberFormat="1" applyFont="1" applyFill="1" applyBorder="1" applyAlignment="1" applyProtection="1">
      <alignment horizontal="center" vertical="center" wrapText="1"/>
    </xf>
    <xf numFmtId="4" fontId="0" fillId="11" borderId="12" xfId="0" applyNumberFormat="1" applyFont="1" applyFill="1" applyBorder="1" applyAlignment="1" applyProtection="1">
      <alignment horizontal="center" vertical="center" wrapText="1"/>
    </xf>
    <xf numFmtId="0" fontId="0" fillId="0" borderId="64" xfId="0" applyFill="1" applyBorder="1" applyAlignment="1" applyProtection="1">
      <alignment horizontal="left" vertical="top" wrapText="1"/>
      <protection locked="0"/>
    </xf>
    <xf numFmtId="4" fontId="1" fillId="0" borderId="59" xfId="0" applyNumberFormat="1" applyFont="1" applyFill="1" applyBorder="1" applyAlignment="1" applyProtection="1">
      <alignment horizontal="center" vertical="center"/>
      <protection locked="0"/>
    </xf>
    <xf numFmtId="0" fontId="5" fillId="6" borderId="18" xfId="0" applyFont="1" applyFill="1" applyBorder="1" applyAlignment="1">
      <alignment horizontal="center" vertical="center"/>
    </xf>
    <xf numFmtId="0" fontId="8" fillId="6" borderId="32" xfId="0" applyFont="1" applyFill="1" applyBorder="1" applyAlignment="1">
      <alignment horizontal="center" vertical="center" wrapText="1"/>
    </xf>
    <xf numFmtId="0" fontId="45" fillId="6" borderId="22" xfId="0" applyFont="1" applyFill="1" applyBorder="1" applyAlignment="1" applyProtection="1">
      <alignment horizontal="left" vertical="center"/>
    </xf>
    <xf numFmtId="4" fontId="0" fillId="11" borderId="15" xfId="0" applyNumberFormat="1" applyFont="1" applyFill="1" applyBorder="1" applyAlignment="1" applyProtection="1">
      <alignment horizontal="center" vertical="top" wrapText="1"/>
    </xf>
    <xf numFmtId="4" fontId="0" fillId="11" borderId="40" xfId="0" applyNumberFormat="1" applyFont="1" applyFill="1" applyBorder="1" applyAlignment="1" applyProtection="1">
      <alignment horizontal="center" vertical="top" wrapText="1"/>
    </xf>
    <xf numFmtId="0" fontId="0" fillId="11" borderId="7" xfId="0" applyFill="1" applyBorder="1" applyAlignment="1" applyProtection="1">
      <alignment horizontal="center" vertical="center" wrapText="1"/>
    </xf>
    <xf numFmtId="4" fontId="0" fillId="11" borderId="41" xfId="0" applyNumberFormat="1" applyFont="1" applyFill="1" applyBorder="1" applyAlignment="1" applyProtection="1">
      <alignment horizontal="center" vertical="center" wrapText="1"/>
    </xf>
    <xf numFmtId="4" fontId="0" fillId="11" borderId="9" xfId="0" applyNumberFormat="1" applyFont="1" applyFill="1" applyBorder="1" applyAlignment="1" applyProtection="1">
      <alignment horizontal="center" vertical="center" wrapText="1"/>
    </xf>
    <xf numFmtId="0" fontId="1" fillId="14" borderId="1" xfId="0" applyFont="1" applyFill="1" applyBorder="1" applyAlignment="1">
      <alignment horizontal="center" vertical="center"/>
    </xf>
  </cellXfs>
  <cellStyles count="2">
    <cellStyle name="Link" xfId="1" builtinId="8"/>
    <cellStyle name="Standard" xfId="0" builtinId="0"/>
  </cellStyles>
  <dxfs count="254">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ill>
        <patternFill>
          <bgColor rgb="FFFF0000"/>
        </patternFill>
      </fill>
    </dxf>
    <dxf>
      <font>
        <b/>
        <i val="0"/>
      </font>
    </dxf>
    <dxf>
      <font>
        <b/>
        <i val="0"/>
      </font>
    </dxf>
    <dxf>
      <fill>
        <patternFill>
          <bgColor rgb="FFFF0000"/>
        </patternFill>
      </fill>
    </dxf>
    <dxf>
      <font>
        <b/>
        <i val="0"/>
      </font>
    </dxf>
    <dxf>
      <font>
        <b/>
        <i val="0"/>
      </font>
    </dxf>
    <dxf>
      <fill>
        <patternFill>
          <bgColor rgb="FFFF0000"/>
        </patternFill>
      </fill>
    </dxf>
    <dxf>
      <font>
        <b/>
        <i val="0"/>
      </font>
    </dxf>
    <dxf>
      <font>
        <b/>
        <i val="0"/>
      </font>
    </dxf>
    <dxf>
      <fill>
        <patternFill>
          <bgColor rgb="FFFF0000"/>
        </patternFill>
      </fill>
    </dxf>
    <dxf>
      <font>
        <b/>
        <i val="0"/>
      </font>
    </dxf>
    <dxf>
      <font>
        <b/>
        <i val="0"/>
      </font>
    </dxf>
    <dxf>
      <fill>
        <patternFill>
          <bgColor rgb="FFFF0000"/>
        </patternFill>
      </fill>
    </dxf>
    <dxf>
      <font>
        <b/>
        <i val="0"/>
      </font>
    </dxf>
    <dxf>
      <font>
        <b/>
        <i val="0"/>
      </font>
    </dxf>
    <dxf>
      <fill>
        <patternFill>
          <bgColor rgb="FFFF0000"/>
        </patternFill>
      </fill>
    </dxf>
    <dxf>
      <font>
        <b/>
        <i val="0"/>
      </font>
    </dxf>
    <dxf>
      <font>
        <b/>
        <i val="0"/>
      </font>
    </dxf>
    <dxf>
      <fill>
        <patternFill>
          <bgColor rgb="FFFF0000"/>
        </patternFill>
      </fill>
    </dxf>
    <dxf>
      <font>
        <b/>
        <i val="0"/>
      </font>
    </dxf>
    <dxf>
      <font>
        <b/>
        <i val="0"/>
      </font>
    </dxf>
    <dxf>
      <fill>
        <patternFill>
          <bgColor rgb="FFFF0000"/>
        </patternFill>
      </fill>
    </dxf>
    <dxf>
      <font>
        <b/>
        <i val="0"/>
      </font>
    </dxf>
    <dxf>
      <font>
        <b/>
        <i val="0"/>
      </font>
    </dxf>
    <dxf>
      <font>
        <b/>
        <i val="0"/>
      </font>
    </dxf>
    <dxf>
      <font>
        <b/>
        <i val="0"/>
      </font>
    </dxf>
    <dxf>
      <fill>
        <patternFill>
          <bgColor rgb="FFFF0000"/>
        </patternFill>
      </fill>
    </dxf>
    <dxf>
      <font>
        <b/>
        <i val="0"/>
      </font>
    </dxf>
    <dxf>
      <font>
        <b/>
        <i val="0"/>
      </font>
    </dxf>
    <dxf>
      <fill>
        <patternFill>
          <bgColor rgb="FFFF0000"/>
        </patternFill>
      </fill>
    </dxf>
    <dxf>
      <font>
        <b/>
        <i val="0"/>
      </font>
    </dxf>
    <dxf>
      <font>
        <b/>
        <i val="0"/>
      </font>
    </dxf>
    <dxf>
      <fill>
        <patternFill>
          <bgColor rgb="FFFF0000"/>
        </patternFill>
      </fill>
    </dxf>
    <dxf>
      <font>
        <b/>
        <i val="0"/>
      </font>
    </dxf>
    <dxf>
      <font>
        <b/>
        <i val="0"/>
      </font>
    </dxf>
    <dxf>
      <fill>
        <patternFill>
          <bgColor rgb="FFFF0000"/>
        </patternFill>
      </fill>
    </dxf>
    <dxf>
      <font>
        <b/>
        <i val="0"/>
      </font>
    </dxf>
    <dxf>
      <font>
        <b/>
        <i val="0"/>
      </font>
    </dxf>
    <dxf>
      <fill>
        <patternFill>
          <bgColor rgb="FFFF0000"/>
        </patternFill>
      </fill>
    </dxf>
    <dxf>
      <font>
        <b/>
        <i val="0"/>
      </font>
    </dxf>
    <dxf>
      <font>
        <b/>
        <i val="0"/>
      </font>
    </dxf>
    <dxf>
      <fill>
        <patternFill>
          <bgColor rgb="FFFF0000"/>
        </patternFill>
      </fill>
    </dxf>
    <dxf>
      <font>
        <b/>
        <i val="0"/>
      </font>
    </dxf>
    <dxf>
      <font>
        <b/>
        <i val="0"/>
      </font>
    </dxf>
    <dxf>
      <fill>
        <patternFill>
          <bgColor rgb="FFFF0000"/>
        </patternFill>
      </fill>
    </dxf>
    <dxf>
      <font>
        <b/>
        <i val="0"/>
      </font>
    </dxf>
    <dxf>
      <font>
        <b/>
        <i val="0"/>
      </font>
    </dxf>
    <dxf>
      <fill>
        <patternFill>
          <bgColor rgb="FFFF0000"/>
        </patternFill>
      </fill>
    </dxf>
    <dxf>
      <font>
        <b/>
        <i val="0"/>
      </font>
    </dxf>
    <dxf>
      <font>
        <b/>
        <i val="0"/>
      </font>
    </dxf>
    <dxf>
      <font>
        <b/>
        <i val="0"/>
      </font>
    </dxf>
    <dxf>
      <font>
        <b/>
        <i val="0"/>
      </font>
    </dxf>
    <dxf>
      <fill>
        <patternFill>
          <bgColor rgb="FFFF0000"/>
        </patternFill>
      </fill>
    </dxf>
    <dxf>
      <font>
        <b/>
        <i val="0"/>
      </font>
    </dxf>
    <dxf>
      <font>
        <b/>
        <i val="0"/>
      </font>
    </dxf>
    <dxf>
      <fill>
        <patternFill>
          <bgColor rgb="FFFF0000"/>
        </patternFill>
      </fill>
    </dxf>
    <dxf>
      <font>
        <b/>
        <i val="0"/>
      </font>
    </dxf>
    <dxf>
      <font>
        <b/>
        <i val="0"/>
      </font>
    </dxf>
    <dxf>
      <fill>
        <patternFill>
          <bgColor rgb="FFFF0000"/>
        </patternFill>
      </fill>
    </dxf>
    <dxf>
      <font>
        <b/>
        <i val="0"/>
      </font>
    </dxf>
    <dxf>
      <font>
        <b/>
        <i val="0"/>
      </font>
    </dxf>
    <dxf>
      <fill>
        <patternFill>
          <bgColor rgb="FFFF0000"/>
        </patternFill>
      </fill>
    </dxf>
    <dxf>
      <font>
        <b/>
        <i val="0"/>
      </font>
    </dxf>
    <dxf>
      <font>
        <b/>
        <i val="0"/>
      </font>
    </dxf>
    <dxf>
      <fill>
        <patternFill>
          <bgColor rgb="FFFF0000"/>
        </patternFill>
      </fill>
    </dxf>
    <dxf>
      <font>
        <b/>
        <i val="0"/>
      </font>
    </dxf>
    <dxf>
      <font>
        <b/>
        <i val="0"/>
      </font>
    </dxf>
    <dxf>
      <fill>
        <patternFill>
          <bgColor rgb="FFFF0000"/>
        </patternFill>
      </fill>
    </dxf>
    <dxf>
      <font>
        <b/>
        <i val="0"/>
      </font>
    </dxf>
    <dxf>
      <font>
        <b/>
        <i val="0"/>
      </font>
    </dxf>
    <dxf>
      <fill>
        <patternFill>
          <bgColor rgb="FFFF0000"/>
        </patternFill>
      </fill>
    </dxf>
    <dxf>
      <font>
        <b/>
        <i val="0"/>
      </font>
    </dxf>
    <dxf>
      <font>
        <b/>
        <i val="0"/>
      </font>
    </dxf>
    <dxf>
      <fill>
        <patternFill>
          <bgColor rgb="FFFF0000"/>
        </patternFill>
      </fill>
    </dxf>
    <dxf>
      <font>
        <b/>
        <i val="0"/>
      </font>
    </dxf>
    <dxf>
      <font>
        <b/>
        <i val="0"/>
      </font>
    </dxf>
    <dxf>
      <fill>
        <patternFill>
          <bgColor theme="9" tint="-0.24994659260841701"/>
        </patternFill>
      </fill>
    </dxf>
    <dxf>
      <font>
        <b/>
        <i val="0"/>
      </font>
    </dxf>
    <dxf>
      <font>
        <b/>
        <i val="0"/>
      </font>
    </dxf>
    <dxf>
      <fill>
        <patternFill>
          <bgColor theme="9" tint="-0.24994659260841701"/>
        </patternFill>
      </fill>
    </dxf>
    <dxf>
      <font>
        <b/>
        <i val="0"/>
      </font>
    </dxf>
    <dxf>
      <font>
        <b/>
        <i val="0"/>
      </font>
    </dxf>
    <dxf>
      <fill>
        <patternFill>
          <bgColor theme="9" tint="-0.24994659260841701"/>
        </patternFill>
      </fill>
    </dxf>
    <dxf>
      <font>
        <b/>
        <i val="0"/>
      </font>
    </dxf>
    <dxf>
      <font>
        <b/>
        <i val="0"/>
      </font>
    </dxf>
    <dxf>
      <fill>
        <patternFill>
          <bgColor theme="9" tint="-0.24994659260841701"/>
        </patternFill>
      </fill>
    </dxf>
    <dxf>
      <font>
        <b/>
        <i val="0"/>
      </font>
    </dxf>
    <dxf>
      <font>
        <b/>
        <i val="0"/>
      </font>
    </dxf>
    <dxf>
      <fill>
        <patternFill>
          <bgColor theme="9" tint="-0.24994659260841701"/>
        </patternFill>
      </fill>
    </dxf>
    <dxf>
      <font>
        <b/>
        <i val="0"/>
      </font>
    </dxf>
    <dxf>
      <font>
        <b/>
        <i val="0"/>
      </font>
    </dxf>
    <dxf>
      <fill>
        <patternFill>
          <bgColor theme="9" tint="-0.24994659260841701"/>
        </patternFill>
      </fill>
    </dxf>
    <dxf>
      <font>
        <b/>
        <i val="0"/>
      </font>
    </dxf>
    <dxf>
      <font>
        <b/>
        <i val="0"/>
      </font>
    </dxf>
    <dxf>
      <fill>
        <patternFill>
          <bgColor theme="9" tint="-0.24994659260841701"/>
        </patternFill>
      </fill>
    </dxf>
    <dxf>
      <font>
        <b/>
        <i val="0"/>
      </font>
    </dxf>
    <dxf>
      <font>
        <b/>
        <i val="0"/>
      </font>
    </dxf>
    <dxf>
      <fill>
        <patternFill>
          <bgColor theme="9" tint="-0.24994659260841701"/>
        </patternFill>
      </fill>
    </dxf>
    <dxf>
      <font>
        <b/>
        <i val="0"/>
      </font>
    </dxf>
    <dxf>
      <font>
        <b/>
        <i val="0"/>
      </font>
    </dxf>
    <dxf>
      <font>
        <b/>
        <i val="0"/>
      </font>
    </dxf>
    <dxf>
      <font>
        <b/>
        <i val="0"/>
      </font>
    </dxf>
    <dxf>
      <fill>
        <patternFill>
          <bgColor theme="9" tint="-0.24994659260841701"/>
        </patternFill>
      </fill>
    </dxf>
    <dxf>
      <font>
        <b/>
        <i val="0"/>
      </font>
    </dxf>
    <dxf>
      <font>
        <b/>
        <i val="0"/>
      </font>
    </dxf>
    <dxf>
      <fill>
        <patternFill>
          <bgColor theme="9" tint="-0.24994659260841701"/>
        </patternFill>
      </fill>
    </dxf>
    <dxf>
      <font>
        <b/>
        <i val="0"/>
      </font>
    </dxf>
    <dxf>
      <font>
        <b/>
        <i val="0"/>
      </font>
    </dxf>
    <dxf>
      <fill>
        <patternFill>
          <bgColor theme="9" tint="-0.24994659260841701"/>
        </patternFill>
      </fill>
    </dxf>
    <dxf>
      <font>
        <b/>
        <i val="0"/>
      </font>
    </dxf>
    <dxf>
      <font>
        <b/>
        <i val="0"/>
      </font>
    </dxf>
    <dxf>
      <fill>
        <patternFill>
          <bgColor theme="9" tint="-0.24994659260841701"/>
        </patternFill>
      </fill>
    </dxf>
    <dxf>
      <font>
        <b/>
        <i val="0"/>
      </font>
    </dxf>
    <dxf>
      <font>
        <b/>
        <i val="0"/>
      </font>
    </dxf>
    <dxf>
      <fill>
        <patternFill>
          <bgColor theme="9" tint="-0.24994659260841701"/>
        </patternFill>
      </fill>
    </dxf>
    <dxf>
      <font>
        <b/>
        <i val="0"/>
      </font>
    </dxf>
    <dxf>
      <font>
        <b/>
        <i val="0"/>
      </font>
    </dxf>
    <dxf>
      <fill>
        <patternFill>
          <bgColor theme="9" tint="-0.24994659260841701"/>
        </patternFill>
      </fill>
    </dxf>
    <dxf>
      <font>
        <b/>
        <i val="0"/>
      </font>
    </dxf>
    <dxf>
      <font>
        <b/>
        <i val="0"/>
      </font>
    </dxf>
    <dxf>
      <fill>
        <patternFill>
          <bgColor theme="9" tint="-0.24994659260841701"/>
        </patternFill>
      </fill>
    </dxf>
    <dxf>
      <font>
        <b/>
        <i val="0"/>
      </font>
    </dxf>
    <dxf>
      <font>
        <b/>
        <i val="0"/>
      </font>
    </dxf>
    <dxf>
      <fill>
        <patternFill>
          <bgColor theme="9" tint="-0.24994659260841701"/>
        </patternFill>
      </fill>
    </dxf>
    <dxf>
      <font>
        <b/>
        <i val="0"/>
      </font>
    </dxf>
    <dxf>
      <font>
        <b/>
        <i val="0"/>
      </font>
    </dxf>
    <dxf>
      <font>
        <b/>
        <i val="0"/>
      </font>
    </dxf>
    <dxf>
      <font>
        <b/>
        <i val="0"/>
      </font>
    </dxf>
    <dxf>
      <fill>
        <patternFill>
          <bgColor theme="9" tint="-0.24994659260841701"/>
        </patternFill>
      </fill>
    </dxf>
    <dxf>
      <font>
        <b/>
        <i val="0"/>
      </font>
    </dxf>
    <dxf>
      <font>
        <b/>
        <i val="0"/>
      </font>
    </dxf>
    <dxf>
      <fill>
        <patternFill>
          <bgColor theme="9" tint="-0.24994659260841701"/>
        </patternFill>
      </fill>
    </dxf>
    <dxf>
      <font>
        <b/>
        <i val="0"/>
      </font>
    </dxf>
    <dxf>
      <font>
        <b/>
        <i val="0"/>
      </font>
    </dxf>
    <dxf>
      <fill>
        <patternFill>
          <bgColor theme="9" tint="-0.24994659260841701"/>
        </patternFill>
      </fill>
    </dxf>
    <dxf>
      <font>
        <b/>
        <i val="0"/>
      </font>
    </dxf>
    <dxf>
      <font>
        <b/>
        <i val="0"/>
      </font>
    </dxf>
    <dxf>
      <fill>
        <patternFill>
          <bgColor theme="9" tint="-0.24994659260841701"/>
        </patternFill>
      </fill>
    </dxf>
    <dxf>
      <font>
        <b/>
        <i val="0"/>
      </font>
    </dxf>
    <dxf>
      <font>
        <b/>
        <i val="0"/>
      </font>
    </dxf>
    <dxf>
      <fill>
        <patternFill>
          <bgColor theme="9" tint="-0.24994659260841701"/>
        </patternFill>
      </fill>
    </dxf>
    <dxf>
      <font>
        <b/>
        <i val="0"/>
      </font>
    </dxf>
    <dxf>
      <font>
        <b/>
        <i val="0"/>
      </font>
    </dxf>
    <dxf>
      <fill>
        <patternFill>
          <bgColor theme="9" tint="-0.24994659260841701"/>
        </patternFill>
      </fill>
    </dxf>
    <dxf>
      <font>
        <b/>
        <i val="0"/>
      </font>
    </dxf>
    <dxf>
      <font>
        <b/>
        <i val="0"/>
      </font>
    </dxf>
    <dxf>
      <fill>
        <patternFill>
          <bgColor theme="9" tint="-0.24994659260841701"/>
        </patternFill>
      </fill>
    </dxf>
    <dxf>
      <font>
        <b/>
        <i val="0"/>
      </font>
    </dxf>
    <dxf>
      <font>
        <b/>
        <i val="0"/>
      </font>
    </dxf>
    <dxf>
      <fill>
        <patternFill>
          <bgColor theme="9" tint="-0.24994659260841701"/>
        </patternFill>
      </fill>
    </dxf>
    <dxf>
      <font>
        <b/>
        <i val="0"/>
      </font>
    </dxf>
    <dxf>
      <font>
        <b/>
        <i val="0"/>
      </font>
    </dxf>
    <dxf>
      <font>
        <b/>
        <i val="0"/>
      </font>
      <fill>
        <patternFill patternType="solid">
          <bgColor theme="5" tint="0.79998168889431442"/>
        </patternFill>
      </fill>
    </dxf>
    <dxf>
      <fill>
        <patternFill>
          <bgColor rgb="FFFF0000"/>
        </patternFill>
      </fill>
    </dxf>
    <dxf>
      <font>
        <b/>
        <i val="0"/>
        <color auto="1"/>
      </font>
      <fill>
        <patternFill>
          <bgColor rgb="FFFF0000"/>
        </patternFill>
      </fill>
    </dxf>
    <dxf>
      <font>
        <b/>
        <i val="0"/>
        <color auto="1"/>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auto="1"/>
      </font>
      <fill>
        <patternFill>
          <bgColor theme="6" tint="0.39994506668294322"/>
        </patternFill>
      </fill>
    </dxf>
    <dxf>
      <fill>
        <patternFill>
          <bgColor rgb="FF00B050"/>
        </patternFill>
      </fill>
    </dxf>
    <dxf>
      <fill>
        <patternFill>
          <bgColor rgb="FFFF0000"/>
        </patternFill>
      </fill>
    </dxf>
    <dxf>
      <font>
        <color rgb="FFFF0000"/>
      </font>
      <fill>
        <patternFill patternType="solid">
          <bgColor theme="0" tint="-0.24994659260841701"/>
        </patternFill>
      </fill>
    </dxf>
    <dxf>
      <font>
        <color auto="1"/>
      </font>
      <fill>
        <patternFill>
          <bgColor rgb="FFF3FD6F"/>
        </patternFill>
      </fill>
    </dxf>
    <dxf>
      <font>
        <b val="0"/>
        <i val="0"/>
      </font>
      <fill>
        <patternFill>
          <bgColor theme="6" tint="0.39994506668294322"/>
        </patternFill>
      </fill>
    </dxf>
    <dxf>
      <fill>
        <patternFill>
          <bgColor rgb="FFFFFF66"/>
        </patternFill>
      </fill>
    </dxf>
    <dxf>
      <font>
        <b/>
        <i val="0"/>
      </font>
    </dxf>
    <dxf>
      <fill>
        <patternFill>
          <bgColor theme="6" tint="0.39994506668294322"/>
        </patternFill>
      </fill>
    </dxf>
    <dxf>
      <fill>
        <patternFill>
          <bgColor theme="7" tint="0.59996337778862885"/>
        </patternFill>
      </fill>
    </dxf>
    <dxf>
      <fill>
        <patternFill>
          <bgColor rgb="FFFF0000"/>
        </patternFill>
      </fill>
    </dxf>
    <dxf>
      <font>
        <color rgb="FFFF0000"/>
      </font>
    </dxf>
    <dxf>
      <font>
        <color rgb="FFFF0000"/>
      </font>
    </dxf>
    <dxf>
      <fill>
        <patternFill>
          <bgColor theme="6" tint="0.39994506668294322"/>
        </patternFill>
      </fill>
    </dxf>
    <dxf>
      <fill>
        <patternFill>
          <bgColor rgb="FFFFFF66"/>
        </patternFill>
      </fill>
    </dxf>
    <dxf>
      <fill>
        <patternFill>
          <bgColor rgb="FFFFFF66"/>
        </patternFill>
      </fill>
    </dxf>
    <dxf>
      <font>
        <b/>
        <i val="0"/>
        <color auto="1"/>
      </font>
      <fill>
        <patternFill>
          <bgColor rgb="FFFF0000"/>
        </patternFill>
      </fill>
    </dxf>
    <dxf>
      <font>
        <b/>
        <i val="0"/>
      </font>
      <fill>
        <patternFill>
          <bgColor rgb="FFFF0000"/>
        </patternFill>
      </fill>
    </dxf>
    <dxf>
      <fill>
        <patternFill>
          <bgColor rgb="FF00B050"/>
        </patternFill>
      </fill>
    </dxf>
    <dxf>
      <fill>
        <patternFill>
          <bgColor rgb="FFFF0000"/>
        </patternFill>
      </fill>
    </dxf>
    <dxf>
      <font>
        <color auto="1"/>
      </font>
      <fill>
        <patternFill>
          <bgColor theme="6" tint="0.39994506668294322"/>
        </patternFill>
      </fill>
    </dxf>
    <dxf>
      <font>
        <color rgb="FFFF0000"/>
      </font>
      <fill>
        <patternFill patternType="solid">
          <bgColor theme="0" tint="-0.24994659260841701"/>
        </patternFill>
      </fill>
    </dxf>
    <dxf>
      <font>
        <b/>
        <i val="0"/>
        <color rgb="FFFF0000"/>
      </font>
    </dxf>
    <dxf>
      <font>
        <color auto="1"/>
      </font>
      <fill>
        <patternFill>
          <bgColor rgb="FFF3FD6F"/>
        </patternFill>
      </fill>
    </dxf>
    <dxf>
      <font>
        <b/>
        <i val="0"/>
      </font>
      <fill>
        <patternFill patternType="none">
          <bgColor auto="1"/>
        </patternFill>
      </fill>
    </dxf>
    <dxf>
      <fill>
        <patternFill>
          <bgColor rgb="FFFF0000"/>
        </patternFill>
      </fill>
    </dxf>
    <dxf>
      <font>
        <b/>
        <i val="0"/>
        <color auto="1"/>
      </font>
      <fill>
        <patternFill>
          <bgColor rgb="FFFF0000"/>
        </patternFill>
      </fill>
    </dxf>
    <dxf>
      <font>
        <b/>
        <i val="0"/>
        <color auto="1"/>
      </font>
      <fill>
        <patternFill>
          <bgColor rgb="FFFF0000"/>
        </patternFill>
      </fill>
    </dxf>
    <dxf>
      <font>
        <color rgb="FFFF0000"/>
      </font>
    </dxf>
    <dxf>
      <font>
        <color rgb="FFFF0000"/>
      </font>
    </dxf>
    <dxf>
      <font>
        <color rgb="FFFF0000"/>
      </font>
    </dxf>
    <dxf>
      <font>
        <b/>
        <i val="0"/>
      </font>
      <fill>
        <patternFill>
          <bgColor rgb="FFFF0000"/>
        </patternFill>
      </fill>
    </dxf>
    <dxf>
      <font>
        <b/>
        <i val="0"/>
        <color theme="1"/>
      </font>
      <fill>
        <patternFill>
          <bgColor rgb="FFFF0000"/>
        </patternFill>
      </fill>
    </dxf>
    <dxf>
      <font>
        <b/>
        <i val="0"/>
        <color auto="1"/>
      </font>
      <fill>
        <patternFill>
          <bgColor rgb="FFFF0000"/>
        </patternFill>
      </fill>
    </dxf>
    <dxf>
      <fill>
        <patternFill>
          <bgColor rgb="FFFFC7CE"/>
        </patternFill>
      </fill>
    </dxf>
    <dxf>
      <fill>
        <patternFill>
          <bgColor rgb="FFFFFF66"/>
        </patternFill>
      </fill>
    </dxf>
    <dxf>
      <font>
        <b/>
        <i val="0"/>
      </font>
      <fill>
        <patternFill>
          <bgColor rgb="FFFF0000"/>
        </patternFill>
      </fill>
    </dxf>
    <dxf>
      <font>
        <b/>
        <i val="0"/>
        <color auto="1"/>
      </font>
      <fill>
        <patternFill>
          <bgColor rgb="FF00B050"/>
        </patternFill>
      </fill>
    </dxf>
    <dxf>
      <fill>
        <patternFill>
          <bgColor rgb="FFFF0000"/>
        </patternFill>
      </fill>
    </dxf>
    <dxf>
      <font>
        <b/>
        <i val="0"/>
        <color rgb="FFFF0000"/>
      </font>
    </dxf>
    <dxf>
      <font>
        <color rgb="FFFF0000"/>
      </font>
      <fill>
        <patternFill patternType="none">
          <bgColor auto="1"/>
        </patternFill>
      </fill>
    </dxf>
    <dxf>
      <font>
        <b/>
        <i val="0"/>
        <color auto="1"/>
      </font>
      <fill>
        <patternFill>
          <bgColor rgb="FFFF0000"/>
        </patternFill>
      </fill>
    </dxf>
    <dxf>
      <font>
        <b/>
        <i val="0"/>
        <color auto="1"/>
      </font>
      <fill>
        <patternFill>
          <bgColor rgb="FFFF0000"/>
        </patternFill>
      </fill>
    </dxf>
    <dxf>
      <font>
        <color auto="1"/>
      </font>
      <fill>
        <patternFill>
          <bgColor rgb="FFFF0000"/>
        </patternFill>
      </fill>
    </dxf>
  </dxfs>
  <tableStyles count="0" defaultTableStyle="TableStyleMedium9" defaultPivotStyle="PivotStyleLight16"/>
  <colors>
    <mruColors>
      <color rgb="FFFFFF99"/>
      <color rgb="FFFFFF66"/>
      <color rgb="FFF3FD6F"/>
      <color rgb="FFFFFF57"/>
      <color rgb="FFFFE67D"/>
      <color rgb="FFFFFF93"/>
      <color rgb="FFFFCC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hyperlink" Target="#'Aggiunte prestazioni edili'!A1"/><Relationship Id="rId2" Type="http://schemas.openxmlformats.org/officeDocument/2006/relationships/hyperlink" Target="#'Servizi e forniture'!A1"/><Relationship Id="rId1" Type="http://schemas.openxmlformats.org/officeDocument/2006/relationships/hyperlink" Target="#'Commesse base prestazioni edili'!A1"/><Relationship Id="rId4" Type="http://schemas.openxmlformats.org/officeDocument/2006/relationships/hyperlink" Target="#'Valori soglia'!A1"/></Relationships>
</file>

<file path=xl/drawings/_rels/drawing2.xml.rels><?xml version="1.0" encoding="UTF-8" standalone="yes"?>
<Relationships xmlns="http://schemas.openxmlformats.org/package/2006/relationships"><Relationship Id="rId2" Type="http://schemas.openxmlformats.org/officeDocument/2006/relationships/hyperlink" Target="#'Aggiunte prestazioni edili'!A1"/><Relationship Id="rId1" Type="http://schemas.openxmlformats.org/officeDocument/2006/relationships/hyperlink" Target="#'Riepilogo progetto'!A1"/></Relationships>
</file>

<file path=xl/drawings/_rels/drawing3.xml.rels><?xml version="1.0" encoding="UTF-8" standalone="yes"?>
<Relationships xmlns="http://schemas.openxmlformats.org/package/2006/relationships"><Relationship Id="rId3" Type="http://schemas.openxmlformats.org/officeDocument/2006/relationships/hyperlink" Target="#'&#220;bersicht Projekt'!A1"/><Relationship Id="rId2" Type="http://schemas.openxmlformats.org/officeDocument/2006/relationships/hyperlink" Target="#'Commesse base prestazioni edili'!A1"/><Relationship Id="rId1" Type="http://schemas.openxmlformats.org/officeDocument/2006/relationships/hyperlink" Target="#'Riepilogo progetto'!A1"/><Relationship Id="rId4" Type="http://schemas.openxmlformats.org/officeDocument/2006/relationships/hyperlink" Target="#'Grundauftr&#228;ge Bauleistungen'!A1"/></Relationships>
</file>

<file path=xl/drawings/_rels/drawing4.xml.rels><?xml version="1.0" encoding="UTF-8" standalone="yes"?>
<Relationships xmlns="http://schemas.openxmlformats.org/package/2006/relationships"><Relationship Id="rId1" Type="http://schemas.openxmlformats.org/officeDocument/2006/relationships/hyperlink" Target="#'Riepilogo progetto'!A1"/></Relationships>
</file>

<file path=xl/drawings/_rels/drawing5.xml.rels><?xml version="1.0" encoding="UTF-8" standalone="yes"?>
<Relationships xmlns="http://schemas.openxmlformats.org/package/2006/relationships"><Relationship Id="rId1" Type="http://schemas.openxmlformats.org/officeDocument/2006/relationships/hyperlink" Target="#'Riepilogo progetto'!A1"/></Relationships>
</file>

<file path=xl/drawings/drawing1.xml><?xml version="1.0" encoding="utf-8"?>
<xdr:wsDr xmlns:xdr="http://schemas.openxmlformats.org/drawingml/2006/spreadsheetDrawing" xmlns:a="http://schemas.openxmlformats.org/drawingml/2006/main">
  <xdr:twoCellAnchor>
    <xdr:from>
      <xdr:col>15</xdr:col>
      <xdr:colOff>76541</xdr:colOff>
      <xdr:row>7</xdr:row>
      <xdr:rowOff>238125</xdr:rowOff>
    </xdr:from>
    <xdr:to>
      <xdr:col>15</xdr:col>
      <xdr:colOff>83344</xdr:colOff>
      <xdr:row>10</xdr:row>
      <xdr:rowOff>369094</xdr:rowOff>
    </xdr:to>
    <xdr:cxnSp macro="">
      <xdr:nvCxnSpPr>
        <xdr:cNvPr id="9" name="Gerade Verbindung mit Pfeil 8"/>
        <xdr:cNvCxnSpPr/>
      </xdr:nvCxnSpPr>
      <xdr:spPr>
        <a:xfrm flipV="1">
          <a:off x="15304635" y="2571750"/>
          <a:ext cx="6803" cy="1273969"/>
        </a:xfrm>
        <a:prstGeom prst="straightConnector1">
          <a:avLst/>
        </a:prstGeom>
        <a:ln w="63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xdr:col>
      <xdr:colOff>986518</xdr:colOff>
      <xdr:row>22</xdr:row>
      <xdr:rowOff>156482</xdr:rowOff>
    </xdr:from>
    <xdr:ext cx="2680607" cy="1093676"/>
    <xdr:sp macro="" textlink="">
      <xdr:nvSpPr>
        <xdr:cNvPr id="3" name="Rechteck 2"/>
        <xdr:cNvSpPr/>
      </xdr:nvSpPr>
      <xdr:spPr>
        <a:xfrm>
          <a:off x="8975612" y="7836013"/>
          <a:ext cx="2680607" cy="1093676"/>
        </a:xfrm>
        <a:prstGeom prst="rect">
          <a:avLst/>
        </a:prstGeom>
        <a:ln/>
      </xdr:spPr>
      <xdr:style>
        <a:lnRef idx="2">
          <a:schemeClr val="dk1"/>
        </a:lnRef>
        <a:fillRef idx="1">
          <a:schemeClr val="lt1"/>
        </a:fillRef>
        <a:effectRef idx="0">
          <a:schemeClr val="dk1"/>
        </a:effectRef>
        <a:fontRef idx="minor">
          <a:schemeClr val="dk1"/>
        </a:fontRef>
      </xdr:style>
      <xdr:txBody>
        <a:bodyPr wrap="square" lIns="91440" tIns="45720" rIns="91440" bIns="45720" anchor="ctr">
          <a:noAutofit/>
        </a:bodyPr>
        <a:lstStyle/>
        <a:p>
          <a:pPr algn="ctr"/>
          <a:r>
            <a:rPr lang="de-DE" sz="2400" b="1" cap="none" spc="0">
              <a:ln w="10541" cmpd="sng">
                <a:solidFill>
                  <a:srgbClr val="7D7D7D">
                    <a:tint val="100000"/>
                    <a:shade val="100000"/>
                    <a:satMod val="110000"/>
                  </a:srgbClr>
                </a:solidFill>
                <a:prstDash val="solid"/>
              </a:ln>
              <a:solidFill>
                <a:sysClr val="windowText" lastClr="000000"/>
              </a:solidFill>
              <a:effectLst/>
              <a:latin typeface="Arial" pitchFamily="34" charset="0"/>
              <a:cs typeface="Arial" pitchFamily="34" charset="0"/>
            </a:rPr>
            <a:t>Nuova commessa</a:t>
          </a:r>
        </a:p>
      </xdr:txBody>
    </xdr:sp>
    <xdr:clientData/>
  </xdr:oneCellAnchor>
  <xdr:twoCellAnchor>
    <xdr:from>
      <xdr:col>13</xdr:col>
      <xdr:colOff>382702</xdr:colOff>
      <xdr:row>21</xdr:row>
      <xdr:rowOff>5443</xdr:rowOff>
    </xdr:from>
    <xdr:to>
      <xdr:col>15</xdr:col>
      <xdr:colOff>595313</xdr:colOff>
      <xdr:row>23</xdr:row>
      <xdr:rowOff>214314</xdr:rowOff>
    </xdr:to>
    <xdr:sp macro="" textlink="">
      <xdr:nvSpPr>
        <xdr:cNvPr id="6" name="Textfeld 5">
          <a:hlinkClick xmlns:r="http://schemas.openxmlformats.org/officeDocument/2006/relationships" r:id="rId1"/>
        </xdr:cNvPr>
        <xdr:cNvSpPr txBox="1"/>
      </xdr:nvSpPr>
      <xdr:spPr>
        <a:xfrm>
          <a:off x="13503390" y="7268256"/>
          <a:ext cx="2320017" cy="1042308"/>
        </a:xfrm>
        <a:prstGeom prst="rect">
          <a:avLst/>
        </a:prstGeom>
        <a:solidFill>
          <a:schemeClr val="accent3">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de-CH" sz="1800" b="1">
              <a:latin typeface="Arial" pitchFamily="34" charset="0"/>
              <a:cs typeface="Arial" pitchFamily="34" charset="0"/>
            </a:rPr>
            <a:t>Commessa edile</a:t>
          </a:r>
          <a:r>
            <a:rPr lang="de-CH" sz="1800" b="1" baseline="0">
              <a:latin typeface="Arial" pitchFamily="34" charset="0"/>
              <a:cs typeface="Arial" pitchFamily="34" charset="0"/>
            </a:rPr>
            <a:t> - contratto base?</a:t>
          </a:r>
          <a:endParaRPr lang="de-CH" sz="1800" b="1">
            <a:latin typeface="Arial" pitchFamily="34" charset="0"/>
            <a:cs typeface="Arial" pitchFamily="34" charset="0"/>
          </a:endParaRPr>
        </a:p>
      </xdr:txBody>
    </xdr:sp>
    <xdr:clientData/>
  </xdr:twoCellAnchor>
  <xdr:twoCellAnchor>
    <xdr:from>
      <xdr:col>13</xdr:col>
      <xdr:colOff>383723</xdr:colOff>
      <xdr:row>23</xdr:row>
      <xdr:rowOff>341200</xdr:rowOff>
    </xdr:from>
    <xdr:to>
      <xdr:col>16</xdr:col>
      <xdr:colOff>904875</xdr:colOff>
      <xdr:row>26</xdr:row>
      <xdr:rowOff>345282</xdr:rowOff>
    </xdr:to>
    <xdr:sp macro="" textlink="">
      <xdr:nvSpPr>
        <xdr:cNvPr id="7" name="Textfeld 6">
          <a:hlinkClick xmlns:r="http://schemas.openxmlformats.org/officeDocument/2006/relationships" r:id="rId2"/>
        </xdr:cNvPr>
        <xdr:cNvSpPr txBox="1"/>
      </xdr:nvSpPr>
      <xdr:spPr>
        <a:xfrm>
          <a:off x="13504411" y="8437450"/>
          <a:ext cx="3342933" cy="1028020"/>
        </a:xfrm>
        <a:prstGeom prst="rect">
          <a:avLst/>
        </a:prstGeom>
        <a:solidFill>
          <a:schemeClr val="accent2">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de-CH" sz="1800" b="1" baseline="0">
              <a:latin typeface="Arial" pitchFamily="34" charset="0"/>
              <a:cs typeface="Arial" pitchFamily="34" charset="0"/>
            </a:rPr>
            <a:t>Servizio e fornitura</a:t>
          </a:r>
          <a:r>
            <a:rPr lang="de-CH" sz="1800" b="1">
              <a:latin typeface="Arial" pitchFamily="34" charset="0"/>
              <a:cs typeface="Arial" pitchFamily="34" charset="0"/>
            </a:rPr>
            <a:t> -</a:t>
          </a:r>
          <a:r>
            <a:rPr lang="de-CH" sz="1800" b="1" baseline="0">
              <a:latin typeface="Arial" pitchFamily="34" charset="0"/>
              <a:cs typeface="Arial" pitchFamily="34" charset="0"/>
            </a:rPr>
            <a:t> contratto base / aggiunta</a:t>
          </a:r>
          <a:r>
            <a:rPr lang="de-CH" sz="1800" b="1">
              <a:latin typeface="Arial" pitchFamily="34" charset="0"/>
              <a:cs typeface="Arial" pitchFamily="34" charset="0"/>
            </a:rPr>
            <a:t>?</a:t>
          </a:r>
        </a:p>
      </xdr:txBody>
    </xdr:sp>
    <xdr:clientData/>
  </xdr:twoCellAnchor>
  <xdr:twoCellAnchor>
    <xdr:from>
      <xdr:col>11</xdr:col>
      <xdr:colOff>528979</xdr:colOff>
      <xdr:row>21</xdr:row>
      <xdr:rowOff>304459</xdr:rowOff>
    </xdr:from>
    <xdr:to>
      <xdr:col>13</xdr:col>
      <xdr:colOff>178594</xdr:colOff>
      <xdr:row>22</xdr:row>
      <xdr:rowOff>214313</xdr:rowOff>
    </xdr:to>
    <xdr:sp macro="" textlink="">
      <xdr:nvSpPr>
        <xdr:cNvPr id="8" name="Pfeil nach rechts 7"/>
        <xdr:cNvSpPr/>
      </xdr:nvSpPr>
      <xdr:spPr>
        <a:xfrm>
          <a:off x="12351885" y="7567272"/>
          <a:ext cx="947397" cy="326572"/>
        </a:xfrm>
        <a:prstGeom prst="rightArrow">
          <a:avLst/>
        </a:prstGeom>
        <a:solidFill>
          <a:schemeClr val="tx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de-CH" sz="1100"/>
        </a:p>
      </xdr:txBody>
    </xdr:sp>
    <xdr:clientData/>
  </xdr:twoCellAnchor>
  <xdr:twoCellAnchor>
    <xdr:from>
      <xdr:col>2</xdr:col>
      <xdr:colOff>734787</xdr:colOff>
      <xdr:row>7</xdr:row>
      <xdr:rowOff>68036</xdr:rowOff>
    </xdr:from>
    <xdr:to>
      <xdr:col>2</xdr:col>
      <xdr:colOff>1238250</xdr:colOff>
      <xdr:row>7</xdr:row>
      <xdr:rowOff>285749</xdr:rowOff>
    </xdr:to>
    <xdr:sp macro="" textlink="">
      <xdr:nvSpPr>
        <xdr:cNvPr id="10" name="Textfeld 9">
          <a:hlinkClick xmlns:r="http://schemas.openxmlformats.org/officeDocument/2006/relationships" r:id="rId1"/>
        </xdr:cNvPr>
        <xdr:cNvSpPr txBox="1"/>
      </xdr:nvSpPr>
      <xdr:spPr>
        <a:xfrm>
          <a:off x="2762251" y="2530929"/>
          <a:ext cx="503463" cy="21771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de-CH" sz="1200" b="1">
              <a:latin typeface="Arial" pitchFamily="34" charset="0"/>
              <a:cs typeface="Arial" pitchFamily="34" charset="0"/>
            </a:rPr>
            <a:t>Link</a:t>
          </a:r>
        </a:p>
      </xdr:txBody>
    </xdr:sp>
    <xdr:clientData/>
  </xdr:twoCellAnchor>
  <xdr:twoCellAnchor>
    <xdr:from>
      <xdr:col>2</xdr:col>
      <xdr:colOff>734787</xdr:colOff>
      <xdr:row>9</xdr:row>
      <xdr:rowOff>95250</xdr:rowOff>
    </xdr:from>
    <xdr:to>
      <xdr:col>2</xdr:col>
      <xdr:colOff>1238250</xdr:colOff>
      <xdr:row>9</xdr:row>
      <xdr:rowOff>312963</xdr:rowOff>
    </xdr:to>
    <xdr:sp macro="" textlink="">
      <xdr:nvSpPr>
        <xdr:cNvPr id="11" name="Textfeld 10">
          <a:hlinkClick xmlns:r="http://schemas.openxmlformats.org/officeDocument/2006/relationships" r:id="rId3"/>
        </xdr:cNvPr>
        <xdr:cNvSpPr txBox="1"/>
      </xdr:nvSpPr>
      <xdr:spPr>
        <a:xfrm>
          <a:off x="2762251" y="3320143"/>
          <a:ext cx="503463" cy="21771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de-CH" sz="1200" b="1">
              <a:latin typeface="Arial" pitchFamily="34" charset="0"/>
              <a:cs typeface="Arial" pitchFamily="34" charset="0"/>
            </a:rPr>
            <a:t>Link</a:t>
          </a:r>
        </a:p>
      </xdr:txBody>
    </xdr:sp>
    <xdr:clientData/>
  </xdr:twoCellAnchor>
  <xdr:twoCellAnchor>
    <xdr:from>
      <xdr:col>2</xdr:col>
      <xdr:colOff>734786</xdr:colOff>
      <xdr:row>16</xdr:row>
      <xdr:rowOff>299357</xdr:rowOff>
    </xdr:from>
    <xdr:to>
      <xdr:col>2</xdr:col>
      <xdr:colOff>1238249</xdr:colOff>
      <xdr:row>17</xdr:row>
      <xdr:rowOff>136070</xdr:rowOff>
    </xdr:to>
    <xdr:sp macro="" textlink="">
      <xdr:nvSpPr>
        <xdr:cNvPr id="12" name="Textfeld 11">
          <a:hlinkClick xmlns:r="http://schemas.openxmlformats.org/officeDocument/2006/relationships" r:id="rId2"/>
        </xdr:cNvPr>
        <xdr:cNvSpPr txBox="1"/>
      </xdr:nvSpPr>
      <xdr:spPr>
        <a:xfrm>
          <a:off x="2762250" y="5932714"/>
          <a:ext cx="503463" cy="21771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de-CH" sz="1200" b="1">
              <a:latin typeface="Arial" pitchFamily="34" charset="0"/>
              <a:cs typeface="Arial" pitchFamily="34" charset="0"/>
            </a:rPr>
            <a:t>Link</a:t>
          </a:r>
        </a:p>
      </xdr:txBody>
    </xdr:sp>
    <xdr:clientData/>
  </xdr:twoCellAnchor>
  <xdr:twoCellAnchor>
    <xdr:from>
      <xdr:col>5</xdr:col>
      <xdr:colOff>-1</xdr:colOff>
      <xdr:row>8</xdr:row>
      <xdr:rowOff>83345</xdr:rowOff>
    </xdr:from>
    <xdr:to>
      <xdr:col>6</xdr:col>
      <xdr:colOff>380999</xdr:colOff>
      <xdr:row>8</xdr:row>
      <xdr:rowOff>83345</xdr:rowOff>
    </xdr:to>
    <xdr:cxnSp macro="">
      <xdr:nvCxnSpPr>
        <xdr:cNvPr id="17" name="Gerade Verbindung mit Pfeil 16"/>
        <xdr:cNvCxnSpPr/>
      </xdr:nvCxnSpPr>
      <xdr:spPr>
        <a:xfrm>
          <a:off x="5976937" y="2797970"/>
          <a:ext cx="1297781" cy="0"/>
        </a:xfrm>
        <a:prstGeom prst="straightConnector1">
          <a:avLst/>
        </a:prstGeom>
        <a:ln w="63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18711</xdr:colOff>
      <xdr:row>20</xdr:row>
      <xdr:rowOff>415357</xdr:rowOff>
    </xdr:from>
    <xdr:to>
      <xdr:col>19</xdr:col>
      <xdr:colOff>357187</xdr:colOff>
      <xdr:row>23</xdr:row>
      <xdr:rowOff>214313</xdr:rowOff>
    </xdr:to>
    <xdr:sp macro="" textlink="">
      <xdr:nvSpPr>
        <xdr:cNvPr id="20" name="Textfeld 19">
          <a:hlinkClick xmlns:r="http://schemas.openxmlformats.org/officeDocument/2006/relationships" r:id="rId3"/>
        </xdr:cNvPr>
        <xdr:cNvSpPr txBox="1"/>
      </xdr:nvSpPr>
      <xdr:spPr>
        <a:xfrm>
          <a:off x="15961180" y="7261451"/>
          <a:ext cx="2255382" cy="1049112"/>
        </a:xfrm>
        <a:prstGeom prst="rect">
          <a:avLst/>
        </a:prstGeom>
        <a:solidFill>
          <a:schemeClr val="accent3">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de-CH" sz="1800" b="1">
              <a:latin typeface="Arial" pitchFamily="34" charset="0"/>
              <a:cs typeface="Arial" pitchFamily="34" charset="0"/>
            </a:rPr>
            <a:t>Commessa edile</a:t>
          </a:r>
          <a:r>
            <a:rPr lang="de-CH" sz="1800" b="1" baseline="0">
              <a:latin typeface="Arial" pitchFamily="34" charset="0"/>
              <a:cs typeface="Arial" pitchFamily="34" charset="0"/>
            </a:rPr>
            <a:t> </a:t>
          </a:r>
          <a:r>
            <a:rPr lang="de-CH" sz="1800" b="1">
              <a:latin typeface="Arial" pitchFamily="34" charset="0"/>
              <a:cs typeface="Arial" pitchFamily="34" charset="0"/>
            </a:rPr>
            <a:t>- aggiunta?</a:t>
          </a:r>
        </a:p>
      </xdr:txBody>
    </xdr:sp>
    <xdr:clientData/>
  </xdr:twoCellAnchor>
  <xdr:twoCellAnchor>
    <xdr:from>
      <xdr:col>11</xdr:col>
      <xdr:colOff>511970</xdr:colOff>
      <xdr:row>24</xdr:row>
      <xdr:rowOff>273845</xdr:rowOff>
    </xdr:from>
    <xdr:to>
      <xdr:col>13</xdr:col>
      <xdr:colOff>161585</xdr:colOff>
      <xdr:row>25</xdr:row>
      <xdr:rowOff>183698</xdr:rowOff>
    </xdr:to>
    <xdr:sp macro="" textlink="">
      <xdr:nvSpPr>
        <xdr:cNvPr id="21" name="Pfeil nach rechts 20"/>
        <xdr:cNvSpPr/>
      </xdr:nvSpPr>
      <xdr:spPr>
        <a:xfrm>
          <a:off x="12334876" y="8786814"/>
          <a:ext cx="947397" cy="326572"/>
        </a:xfrm>
        <a:prstGeom prst="rightArrow">
          <a:avLst/>
        </a:prstGeom>
        <a:solidFill>
          <a:schemeClr val="tx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de-CH" sz="1100"/>
        </a:p>
      </xdr:txBody>
    </xdr:sp>
    <xdr:clientData/>
  </xdr:twoCellAnchor>
  <xdr:twoCellAnchor>
    <xdr:from>
      <xdr:col>5</xdr:col>
      <xdr:colOff>0</xdr:colOff>
      <xdr:row>7</xdr:row>
      <xdr:rowOff>297656</xdr:rowOff>
    </xdr:from>
    <xdr:to>
      <xdr:col>6</xdr:col>
      <xdr:colOff>369094</xdr:colOff>
      <xdr:row>10</xdr:row>
      <xdr:rowOff>285750</xdr:rowOff>
    </xdr:to>
    <xdr:cxnSp macro="">
      <xdr:nvCxnSpPr>
        <xdr:cNvPr id="23" name="Gewinkelte Verbindung 22"/>
        <xdr:cNvCxnSpPr/>
      </xdr:nvCxnSpPr>
      <xdr:spPr>
        <a:xfrm flipV="1">
          <a:off x="5976938" y="2631281"/>
          <a:ext cx="1285875" cy="1131094"/>
        </a:xfrm>
        <a:prstGeom prst="bentConnector3">
          <a:avLst>
            <a:gd name="adj1" fmla="val 56482"/>
          </a:avLst>
        </a:prstGeom>
        <a:ln>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916782</xdr:colOff>
      <xdr:row>8</xdr:row>
      <xdr:rowOff>130969</xdr:rowOff>
    </xdr:from>
    <xdr:to>
      <xdr:col>12</xdr:col>
      <xdr:colOff>369093</xdr:colOff>
      <xdr:row>8</xdr:row>
      <xdr:rowOff>130969</xdr:rowOff>
    </xdr:to>
    <xdr:cxnSp macro="">
      <xdr:nvCxnSpPr>
        <xdr:cNvPr id="32" name="Gerade Verbindung mit Pfeil 31"/>
        <xdr:cNvCxnSpPr/>
      </xdr:nvCxnSpPr>
      <xdr:spPr>
        <a:xfrm flipH="1">
          <a:off x="11811001" y="2845594"/>
          <a:ext cx="1297780" cy="0"/>
        </a:xfrm>
        <a:prstGeom prst="straightConnector1">
          <a:avLst/>
        </a:prstGeom>
        <a:ln w="63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357189</xdr:colOff>
      <xdr:row>19</xdr:row>
      <xdr:rowOff>71439</xdr:rowOff>
    </xdr:from>
    <xdr:to>
      <xdr:col>9</xdr:col>
      <xdr:colOff>107157</xdr:colOff>
      <xdr:row>20</xdr:row>
      <xdr:rowOff>190501</xdr:rowOff>
    </xdr:to>
    <xdr:sp macro="" textlink="">
      <xdr:nvSpPr>
        <xdr:cNvPr id="15" name="Textfeld 14">
          <a:hlinkClick xmlns:r="http://schemas.openxmlformats.org/officeDocument/2006/relationships" r:id="rId4"/>
        </xdr:cNvPr>
        <xdr:cNvSpPr txBox="1"/>
      </xdr:nvSpPr>
      <xdr:spPr>
        <a:xfrm>
          <a:off x="7250908" y="6417470"/>
          <a:ext cx="1904999" cy="500062"/>
        </a:xfrm>
        <a:prstGeom prst="rect">
          <a:avLst/>
        </a:prstGeom>
        <a:solidFill>
          <a:srgbClr val="C00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de-CH" sz="1800" b="1">
              <a:latin typeface="Arial" pitchFamily="34" charset="0"/>
              <a:cs typeface="Arial" pitchFamily="34" charset="0"/>
            </a:rPr>
            <a:t>Valori</a:t>
          </a:r>
          <a:r>
            <a:rPr lang="de-CH" sz="1800" b="1" baseline="0">
              <a:latin typeface="Arial" pitchFamily="34" charset="0"/>
              <a:cs typeface="Arial" pitchFamily="34" charset="0"/>
            </a:rPr>
            <a:t> soglia</a:t>
          </a:r>
          <a:endParaRPr lang="de-CH" sz="1800" b="1">
            <a:latin typeface="Arial" pitchFamily="34" charset="0"/>
            <a:cs typeface="Arial" pitchFamily="34"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17</xdr:col>
      <xdr:colOff>13605</xdr:colOff>
      <xdr:row>9</xdr:row>
      <xdr:rowOff>68037</xdr:rowOff>
    </xdr:from>
    <xdr:to>
      <xdr:col>17</xdr:col>
      <xdr:colOff>1381125</xdr:colOff>
      <xdr:row>11</xdr:row>
      <xdr:rowOff>333375</xdr:rowOff>
    </xdr:to>
    <xdr:sp macro="" textlink="">
      <xdr:nvSpPr>
        <xdr:cNvPr id="2" name="Textfeld 1">
          <a:hlinkClick xmlns:r="http://schemas.openxmlformats.org/officeDocument/2006/relationships" r:id="rId1"/>
        </xdr:cNvPr>
        <xdr:cNvSpPr txBox="1"/>
      </xdr:nvSpPr>
      <xdr:spPr>
        <a:xfrm>
          <a:off x="17146699" y="3187475"/>
          <a:ext cx="1367520" cy="1229744"/>
        </a:xfrm>
        <a:prstGeom prst="rect">
          <a:avLst/>
        </a:prstGeom>
        <a:solidFill>
          <a:srgbClr val="FFC000"/>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de-CH" sz="1600" b="1">
              <a:latin typeface="Arial" pitchFamily="34" charset="0"/>
              <a:cs typeface="Arial" pitchFamily="34" charset="0"/>
            </a:rPr>
            <a:t>Clicca</a:t>
          </a:r>
          <a:r>
            <a:rPr lang="de-CH" sz="1600" b="1" baseline="0">
              <a:latin typeface="Arial" pitchFamily="34" charset="0"/>
              <a:cs typeface="Arial" pitchFamily="34" charset="0"/>
            </a:rPr>
            <a:t> qui per tornare a 'Riepilogo progetto'</a:t>
          </a:r>
          <a:endParaRPr lang="de-CH" sz="1600" b="1">
            <a:latin typeface="Arial" pitchFamily="34" charset="0"/>
            <a:cs typeface="Arial" pitchFamily="34" charset="0"/>
          </a:endParaRPr>
        </a:p>
      </xdr:txBody>
    </xdr:sp>
    <xdr:clientData/>
  </xdr:twoCellAnchor>
  <xdr:oneCellAnchor>
    <xdr:from>
      <xdr:col>0</xdr:col>
      <xdr:colOff>59532</xdr:colOff>
      <xdr:row>5</xdr:row>
      <xdr:rowOff>166688</xdr:rowOff>
    </xdr:from>
    <xdr:ext cx="1631156" cy="380999"/>
    <xdr:sp macro="" textlink="">
      <xdr:nvSpPr>
        <xdr:cNvPr id="6" name="Rechteck 5"/>
        <xdr:cNvSpPr/>
      </xdr:nvSpPr>
      <xdr:spPr>
        <a:xfrm>
          <a:off x="59532" y="2083594"/>
          <a:ext cx="1631156" cy="380999"/>
        </a:xfrm>
        <a:prstGeom prst="rect">
          <a:avLst/>
        </a:prstGeom>
        <a:noFill/>
      </xdr:spPr>
      <xdr:txBody>
        <a:bodyPr wrap="square" lIns="91440" tIns="45720" rIns="91440" bIns="45720">
          <a:noAutofit/>
        </a:bodyPr>
        <a:lstStyle/>
        <a:p>
          <a:pPr algn="ctr"/>
          <a:r>
            <a:rPr lang="de-DE" sz="2000" b="0" cap="none" spc="0">
              <a:ln w="10541" cmpd="sng">
                <a:solidFill>
                  <a:schemeClr val="tx1"/>
                </a:solidFill>
                <a:prstDash val="solid"/>
              </a:ln>
              <a:solidFill>
                <a:schemeClr val="tx1"/>
              </a:solidFill>
              <a:effectLst/>
              <a:latin typeface="Arial" pitchFamily="34" charset="0"/>
              <a:cs typeface="Arial" pitchFamily="34" charset="0"/>
            </a:rPr>
            <a:t>Acquisto</a:t>
          </a:r>
        </a:p>
      </xdr:txBody>
    </xdr:sp>
    <xdr:clientData/>
  </xdr:oneCellAnchor>
  <xdr:twoCellAnchor>
    <xdr:from>
      <xdr:col>3</xdr:col>
      <xdr:colOff>840070</xdr:colOff>
      <xdr:row>8</xdr:row>
      <xdr:rowOff>231493</xdr:rowOff>
    </xdr:from>
    <xdr:to>
      <xdr:col>3</xdr:col>
      <xdr:colOff>1103711</xdr:colOff>
      <xdr:row>10</xdr:row>
      <xdr:rowOff>175024</xdr:rowOff>
    </xdr:to>
    <xdr:sp macro="" textlink="">
      <xdr:nvSpPr>
        <xdr:cNvPr id="10" name="Pfeil nach rechts 9"/>
        <xdr:cNvSpPr/>
      </xdr:nvSpPr>
      <xdr:spPr>
        <a:xfrm rot="5400000">
          <a:off x="3214688" y="3143251"/>
          <a:ext cx="610281" cy="263641"/>
        </a:xfrm>
        <a:prstGeom prst="rightArrow">
          <a:avLst/>
        </a:prstGeom>
        <a:solidFill>
          <a:schemeClr val="tx1"/>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de-CH" sz="1100"/>
        </a:p>
      </xdr:txBody>
    </xdr:sp>
    <xdr:clientData/>
  </xdr:twoCellAnchor>
  <xdr:twoCellAnchor>
    <xdr:from>
      <xdr:col>12</xdr:col>
      <xdr:colOff>869160</xdr:colOff>
      <xdr:row>10</xdr:row>
      <xdr:rowOff>47625</xdr:rowOff>
    </xdr:from>
    <xdr:to>
      <xdr:col>12</xdr:col>
      <xdr:colOff>1107284</xdr:colOff>
      <xdr:row>10</xdr:row>
      <xdr:rowOff>500062</xdr:rowOff>
    </xdr:to>
    <xdr:sp macro="" textlink="">
      <xdr:nvSpPr>
        <xdr:cNvPr id="11" name="Pfeil nach rechts 10"/>
        <xdr:cNvSpPr/>
      </xdr:nvSpPr>
      <xdr:spPr>
        <a:xfrm rot="5400000">
          <a:off x="13156409" y="3559970"/>
          <a:ext cx="452437" cy="238124"/>
        </a:xfrm>
        <a:prstGeom prst="rightArrow">
          <a:avLst/>
        </a:prstGeom>
        <a:solidFill>
          <a:schemeClr val="tx1"/>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de-CH" sz="1100"/>
        </a:p>
      </xdr:txBody>
    </xdr:sp>
    <xdr:clientData/>
  </xdr:twoCellAnchor>
  <xdr:twoCellAnchor>
    <xdr:from>
      <xdr:col>5</xdr:col>
      <xdr:colOff>231492</xdr:colOff>
      <xdr:row>5</xdr:row>
      <xdr:rowOff>244757</xdr:rowOff>
    </xdr:from>
    <xdr:to>
      <xdr:col>5</xdr:col>
      <xdr:colOff>841773</xdr:colOff>
      <xdr:row>6</xdr:row>
      <xdr:rowOff>127398</xdr:rowOff>
    </xdr:to>
    <xdr:sp macro="" textlink="">
      <xdr:nvSpPr>
        <xdr:cNvPr id="12" name="Pfeil nach rechts 11"/>
        <xdr:cNvSpPr/>
      </xdr:nvSpPr>
      <xdr:spPr>
        <a:xfrm>
          <a:off x="5863148" y="2161663"/>
          <a:ext cx="610281" cy="263641"/>
        </a:xfrm>
        <a:prstGeom prst="rightArrow">
          <a:avLst/>
        </a:prstGeom>
        <a:solidFill>
          <a:schemeClr val="tx1"/>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de-CH" sz="1100"/>
        </a:p>
      </xdr:txBody>
    </xdr:sp>
    <xdr:clientData/>
  </xdr:twoCellAnchor>
  <xdr:twoCellAnchor>
    <xdr:from>
      <xdr:col>10</xdr:col>
      <xdr:colOff>809625</xdr:colOff>
      <xdr:row>5</xdr:row>
      <xdr:rowOff>250031</xdr:rowOff>
    </xdr:from>
    <xdr:to>
      <xdr:col>10</xdr:col>
      <xdr:colOff>1419906</xdr:colOff>
      <xdr:row>6</xdr:row>
      <xdr:rowOff>132672</xdr:rowOff>
    </xdr:to>
    <xdr:sp macro="" textlink="">
      <xdr:nvSpPr>
        <xdr:cNvPr id="13" name="Pfeil nach rechts 12"/>
        <xdr:cNvSpPr/>
      </xdr:nvSpPr>
      <xdr:spPr>
        <a:xfrm>
          <a:off x="10775156" y="2166937"/>
          <a:ext cx="610281" cy="263641"/>
        </a:xfrm>
        <a:prstGeom prst="rightArrow">
          <a:avLst/>
        </a:prstGeom>
        <a:solidFill>
          <a:schemeClr val="tx1"/>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de-CH" sz="1100"/>
        </a:p>
      </xdr:txBody>
    </xdr:sp>
    <xdr:clientData/>
  </xdr:twoCellAnchor>
  <xdr:twoCellAnchor>
    <xdr:from>
      <xdr:col>1</xdr:col>
      <xdr:colOff>1678780</xdr:colOff>
      <xdr:row>5</xdr:row>
      <xdr:rowOff>250031</xdr:rowOff>
    </xdr:from>
    <xdr:to>
      <xdr:col>2</xdr:col>
      <xdr:colOff>372155</xdr:colOff>
      <xdr:row>6</xdr:row>
      <xdr:rowOff>132672</xdr:rowOff>
    </xdr:to>
    <xdr:sp macro="" textlink="">
      <xdr:nvSpPr>
        <xdr:cNvPr id="14" name="Pfeil nach rechts 13"/>
        <xdr:cNvSpPr/>
      </xdr:nvSpPr>
      <xdr:spPr>
        <a:xfrm>
          <a:off x="1797843" y="2166937"/>
          <a:ext cx="610281" cy="263641"/>
        </a:xfrm>
        <a:prstGeom prst="rightArrow">
          <a:avLst/>
        </a:prstGeom>
        <a:solidFill>
          <a:schemeClr val="tx1"/>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de-CH" sz="1100"/>
        </a:p>
      </xdr:txBody>
    </xdr:sp>
    <xdr:clientData/>
  </xdr:twoCellAnchor>
  <xdr:twoCellAnchor>
    <xdr:from>
      <xdr:col>17</xdr:col>
      <xdr:colOff>1452562</xdr:colOff>
      <xdr:row>9</xdr:row>
      <xdr:rowOff>71437</xdr:rowOff>
    </xdr:from>
    <xdr:to>
      <xdr:col>19</xdr:col>
      <xdr:colOff>250031</xdr:colOff>
      <xdr:row>11</xdr:row>
      <xdr:rowOff>333374</xdr:rowOff>
    </xdr:to>
    <xdr:sp macro="" textlink="">
      <xdr:nvSpPr>
        <xdr:cNvPr id="9" name="Textfeld 8">
          <a:hlinkClick xmlns:r="http://schemas.openxmlformats.org/officeDocument/2006/relationships" r:id="rId2"/>
        </xdr:cNvPr>
        <xdr:cNvSpPr txBox="1"/>
      </xdr:nvSpPr>
      <xdr:spPr>
        <a:xfrm>
          <a:off x="18585656" y="3190875"/>
          <a:ext cx="1226344" cy="1226343"/>
        </a:xfrm>
        <a:prstGeom prst="rect">
          <a:avLst/>
        </a:prstGeom>
        <a:solidFill>
          <a:schemeClr val="accent3">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de-CH" sz="1600" b="1" baseline="0">
              <a:latin typeface="Arial" pitchFamily="34" charset="0"/>
              <a:cs typeface="Arial" pitchFamily="34" charset="0"/>
            </a:rPr>
            <a:t>Clicca qui per lista aggiunte (</a:t>
          </a:r>
          <a:r>
            <a:rPr lang="de-CH" sz="1600" b="1">
              <a:latin typeface="Arial" pitchFamily="34" charset="0"/>
              <a:cs typeface="Arial" pitchFamily="34" charset="0"/>
            </a:rPr>
            <a:t>BL)</a:t>
          </a:r>
        </a:p>
      </xdr:txBody>
    </xdr:sp>
    <xdr:clientData/>
  </xdr:twoCellAnchor>
</xdr:wsDr>
</file>

<file path=xl/drawings/drawing3.xml><?xml version="1.0" encoding="utf-8"?>
<xdr:wsDr xmlns:xdr="http://schemas.openxmlformats.org/drawingml/2006/spreadsheetDrawing" xmlns:a="http://schemas.openxmlformats.org/drawingml/2006/main">
  <xdr:oneCellAnchor>
    <xdr:from>
      <xdr:col>4</xdr:col>
      <xdr:colOff>641630</xdr:colOff>
      <xdr:row>13</xdr:row>
      <xdr:rowOff>154341</xdr:rowOff>
    </xdr:from>
    <xdr:ext cx="1168119" cy="627171"/>
    <xdr:sp macro="" textlink="">
      <xdr:nvSpPr>
        <xdr:cNvPr id="22" name="Rechteck 21"/>
        <xdr:cNvSpPr/>
      </xdr:nvSpPr>
      <xdr:spPr>
        <a:xfrm>
          <a:off x="5172809" y="3569734"/>
          <a:ext cx="1168119" cy="627171"/>
        </a:xfrm>
        <a:prstGeom prst="rect">
          <a:avLst/>
        </a:prstGeom>
        <a:noFill/>
        <a:ln>
          <a:noFill/>
        </a:ln>
      </xdr:spPr>
      <xdr:txBody>
        <a:bodyPr wrap="square" lIns="91440" tIns="45720" rIns="91440" bIns="45720">
          <a:noAutofit/>
        </a:bodyPr>
        <a:lstStyle/>
        <a:p>
          <a:pPr algn="ctr"/>
          <a:r>
            <a:rPr lang="de-DE" sz="1800" b="1" cap="none" spc="0">
              <a:ln w="12700">
                <a:solidFill>
                  <a:schemeClr val="tx1"/>
                </a:solidFill>
                <a:prstDash val="solid"/>
              </a:ln>
              <a:solidFill>
                <a:sysClr val="windowText" lastClr="000000"/>
              </a:solidFill>
              <a:effectLst>
                <a:outerShdw blurRad="41275" dist="20320" dir="1800000" algn="tl" rotWithShape="0">
                  <a:srgbClr val="000000">
                    <a:alpha val="40000"/>
                  </a:srgbClr>
                </a:outerShdw>
              </a:effectLst>
            </a:rPr>
            <a:t>o</a:t>
          </a:r>
        </a:p>
      </xdr:txBody>
    </xdr:sp>
    <xdr:clientData/>
  </xdr:oneCellAnchor>
  <xdr:twoCellAnchor>
    <xdr:from>
      <xdr:col>8</xdr:col>
      <xdr:colOff>653143</xdr:colOff>
      <xdr:row>5</xdr:row>
      <xdr:rowOff>13606</xdr:rowOff>
    </xdr:from>
    <xdr:to>
      <xdr:col>10</xdr:col>
      <xdr:colOff>13609</xdr:colOff>
      <xdr:row>10</xdr:row>
      <xdr:rowOff>27213</xdr:rowOff>
    </xdr:to>
    <xdr:sp macro="" textlink="">
      <xdr:nvSpPr>
        <xdr:cNvPr id="2" name="Textfeld 1">
          <a:hlinkClick xmlns:r="http://schemas.openxmlformats.org/officeDocument/2006/relationships" r:id="rId1"/>
        </xdr:cNvPr>
        <xdr:cNvSpPr txBox="1"/>
      </xdr:nvSpPr>
      <xdr:spPr>
        <a:xfrm>
          <a:off x="9252857" y="1646463"/>
          <a:ext cx="1455966" cy="1129393"/>
        </a:xfrm>
        <a:prstGeom prst="rect">
          <a:avLst/>
        </a:prstGeom>
        <a:solidFill>
          <a:srgbClr val="FFC000"/>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de-CH" sz="1600" b="1">
              <a:latin typeface="Arial" pitchFamily="34" charset="0"/>
              <a:cs typeface="Arial" pitchFamily="34" charset="0"/>
            </a:rPr>
            <a:t>Clicca</a:t>
          </a:r>
          <a:r>
            <a:rPr lang="de-CH" sz="1600" b="1" baseline="0">
              <a:latin typeface="Arial" pitchFamily="34" charset="0"/>
              <a:cs typeface="Arial" pitchFamily="34" charset="0"/>
            </a:rPr>
            <a:t> qui per tornare  a 'Riepilogo progetto'</a:t>
          </a:r>
          <a:endParaRPr lang="de-CH" sz="1600" b="1">
            <a:latin typeface="Arial" pitchFamily="34" charset="0"/>
            <a:cs typeface="Arial" pitchFamily="34" charset="0"/>
          </a:endParaRPr>
        </a:p>
      </xdr:txBody>
    </xdr:sp>
    <xdr:clientData/>
  </xdr:twoCellAnchor>
  <xdr:twoCellAnchor>
    <xdr:from>
      <xdr:col>4</xdr:col>
      <xdr:colOff>706381</xdr:colOff>
      <xdr:row>14</xdr:row>
      <xdr:rowOff>10530</xdr:rowOff>
    </xdr:from>
    <xdr:to>
      <xdr:col>4</xdr:col>
      <xdr:colOff>913479</xdr:colOff>
      <xdr:row>16</xdr:row>
      <xdr:rowOff>309181</xdr:rowOff>
    </xdr:to>
    <xdr:sp macro="" textlink="">
      <xdr:nvSpPr>
        <xdr:cNvPr id="18" name="Pfeil nach rechts 17"/>
        <xdr:cNvSpPr/>
      </xdr:nvSpPr>
      <xdr:spPr>
        <a:xfrm rot="3257824">
          <a:off x="4858408" y="4145253"/>
          <a:ext cx="965401" cy="207098"/>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de-CH" sz="1100"/>
        </a:p>
      </xdr:txBody>
    </xdr:sp>
    <xdr:clientData/>
  </xdr:twoCellAnchor>
  <xdr:twoCellAnchor>
    <xdr:from>
      <xdr:col>1</xdr:col>
      <xdr:colOff>1862818</xdr:colOff>
      <xdr:row>12</xdr:row>
      <xdr:rowOff>231320</xdr:rowOff>
    </xdr:from>
    <xdr:to>
      <xdr:col>2</xdr:col>
      <xdr:colOff>261257</xdr:colOff>
      <xdr:row>13</xdr:row>
      <xdr:rowOff>136071</xdr:rowOff>
    </xdr:to>
    <xdr:sp macro="" textlink="">
      <xdr:nvSpPr>
        <xdr:cNvPr id="19" name="Pfeil nach rechts 18"/>
        <xdr:cNvSpPr/>
      </xdr:nvSpPr>
      <xdr:spPr>
        <a:xfrm>
          <a:off x="2034268" y="2860220"/>
          <a:ext cx="312964" cy="247651"/>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de-CH" sz="1100"/>
        </a:p>
      </xdr:txBody>
    </xdr:sp>
    <xdr:clientData/>
  </xdr:twoCellAnchor>
  <xdr:twoCellAnchor>
    <xdr:from>
      <xdr:col>1</xdr:col>
      <xdr:colOff>175532</xdr:colOff>
      <xdr:row>12</xdr:row>
      <xdr:rowOff>51708</xdr:rowOff>
    </xdr:from>
    <xdr:to>
      <xdr:col>1</xdr:col>
      <xdr:colOff>1600200</xdr:colOff>
      <xdr:row>14</xdr:row>
      <xdr:rowOff>13608</xdr:rowOff>
    </xdr:to>
    <xdr:sp macro="" textlink="">
      <xdr:nvSpPr>
        <xdr:cNvPr id="57" name="Textfeld 56"/>
        <xdr:cNvSpPr txBox="1"/>
      </xdr:nvSpPr>
      <xdr:spPr>
        <a:xfrm>
          <a:off x="352425" y="2895601"/>
          <a:ext cx="1424668" cy="64225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de-CH" sz="1800" b="1">
              <a:latin typeface="Arial" pitchFamily="34" charset="0"/>
              <a:cs typeface="Arial" pitchFamily="34" charset="0"/>
            </a:rPr>
            <a:t>Nuova aggiunta</a:t>
          </a:r>
        </a:p>
      </xdr:txBody>
    </xdr:sp>
    <xdr:clientData/>
  </xdr:twoCellAnchor>
  <xdr:twoCellAnchor>
    <xdr:from>
      <xdr:col>5</xdr:col>
      <xdr:colOff>122464</xdr:colOff>
      <xdr:row>12</xdr:row>
      <xdr:rowOff>244929</xdr:rowOff>
    </xdr:from>
    <xdr:to>
      <xdr:col>5</xdr:col>
      <xdr:colOff>849086</xdr:colOff>
      <xdr:row>13</xdr:row>
      <xdr:rowOff>136071</xdr:rowOff>
    </xdr:to>
    <xdr:sp macro="" textlink="">
      <xdr:nvSpPr>
        <xdr:cNvPr id="58" name="Pfeil nach rechts 57"/>
        <xdr:cNvSpPr/>
      </xdr:nvSpPr>
      <xdr:spPr>
        <a:xfrm>
          <a:off x="5701393" y="3320143"/>
          <a:ext cx="726622" cy="231321"/>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de-CH" sz="1100"/>
        </a:p>
      </xdr:txBody>
    </xdr:sp>
    <xdr:clientData/>
  </xdr:twoCellAnchor>
  <xdr:twoCellAnchor>
    <xdr:from>
      <xdr:col>5</xdr:col>
      <xdr:colOff>979456</xdr:colOff>
      <xdr:row>15</xdr:row>
      <xdr:rowOff>204915</xdr:rowOff>
    </xdr:from>
    <xdr:to>
      <xdr:col>6</xdr:col>
      <xdr:colOff>707804</xdr:colOff>
      <xdr:row>16</xdr:row>
      <xdr:rowOff>100679</xdr:rowOff>
    </xdr:to>
    <xdr:sp macro="" textlink="">
      <xdr:nvSpPr>
        <xdr:cNvPr id="59" name="Pfeil nach rechts 58"/>
        <xdr:cNvSpPr/>
      </xdr:nvSpPr>
      <xdr:spPr>
        <a:xfrm rot="8874528">
          <a:off x="6558385" y="4300665"/>
          <a:ext cx="776098" cy="222335"/>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de-CH" sz="1100"/>
        </a:p>
      </xdr:txBody>
    </xdr:sp>
    <xdr:clientData/>
  </xdr:twoCellAnchor>
  <xdr:oneCellAnchor>
    <xdr:from>
      <xdr:col>14</xdr:col>
      <xdr:colOff>641630</xdr:colOff>
      <xdr:row>13</xdr:row>
      <xdr:rowOff>154341</xdr:rowOff>
    </xdr:from>
    <xdr:ext cx="1168119" cy="627171"/>
    <xdr:sp macro="" textlink="">
      <xdr:nvSpPr>
        <xdr:cNvPr id="23" name="Rechteck 22"/>
        <xdr:cNvSpPr/>
      </xdr:nvSpPr>
      <xdr:spPr>
        <a:xfrm>
          <a:off x="5172809" y="3569734"/>
          <a:ext cx="1168119" cy="627171"/>
        </a:xfrm>
        <a:prstGeom prst="rect">
          <a:avLst/>
        </a:prstGeom>
        <a:noFill/>
        <a:ln>
          <a:noFill/>
        </a:ln>
      </xdr:spPr>
      <xdr:txBody>
        <a:bodyPr wrap="square" lIns="91440" tIns="45720" rIns="91440" bIns="45720">
          <a:noAutofit/>
        </a:bodyPr>
        <a:lstStyle/>
        <a:p>
          <a:pPr algn="ctr"/>
          <a:r>
            <a:rPr lang="de-DE" sz="1800" b="1" cap="none" spc="0">
              <a:ln w="12700">
                <a:solidFill>
                  <a:schemeClr val="tx1"/>
                </a:solidFill>
                <a:prstDash val="solid"/>
              </a:ln>
              <a:solidFill>
                <a:sysClr val="windowText" lastClr="000000"/>
              </a:solidFill>
              <a:effectLst>
                <a:outerShdw blurRad="41275" dist="20320" dir="1800000" algn="tl" rotWithShape="0">
                  <a:srgbClr val="000000">
                    <a:alpha val="40000"/>
                  </a:srgbClr>
                </a:outerShdw>
              </a:effectLst>
            </a:rPr>
            <a:t>o</a:t>
          </a:r>
        </a:p>
      </xdr:txBody>
    </xdr:sp>
    <xdr:clientData/>
  </xdr:oneCellAnchor>
  <xdr:twoCellAnchor>
    <xdr:from>
      <xdr:col>14</xdr:col>
      <xdr:colOff>706381</xdr:colOff>
      <xdr:row>14</xdr:row>
      <xdr:rowOff>10530</xdr:rowOff>
    </xdr:from>
    <xdr:to>
      <xdr:col>14</xdr:col>
      <xdr:colOff>913479</xdr:colOff>
      <xdr:row>16</xdr:row>
      <xdr:rowOff>309181</xdr:rowOff>
    </xdr:to>
    <xdr:sp macro="" textlink="">
      <xdr:nvSpPr>
        <xdr:cNvPr id="25" name="Pfeil nach rechts 24"/>
        <xdr:cNvSpPr/>
      </xdr:nvSpPr>
      <xdr:spPr>
        <a:xfrm rot="3257824">
          <a:off x="4858408" y="4145253"/>
          <a:ext cx="965401" cy="207098"/>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de-CH" sz="1100"/>
        </a:p>
      </xdr:txBody>
    </xdr:sp>
    <xdr:clientData/>
  </xdr:twoCellAnchor>
  <xdr:twoCellAnchor>
    <xdr:from>
      <xdr:col>11</xdr:col>
      <xdr:colOff>1862818</xdr:colOff>
      <xdr:row>12</xdr:row>
      <xdr:rowOff>231320</xdr:rowOff>
    </xdr:from>
    <xdr:to>
      <xdr:col>12</xdr:col>
      <xdr:colOff>261257</xdr:colOff>
      <xdr:row>13</xdr:row>
      <xdr:rowOff>136071</xdr:rowOff>
    </xdr:to>
    <xdr:sp macro="" textlink="">
      <xdr:nvSpPr>
        <xdr:cNvPr id="26" name="Pfeil nach rechts 25"/>
        <xdr:cNvSpPr/>
      </xdr:nvSpPr>
      <xdr:spPr>
        <a:xfrm>
          <a:off x="2039711" y="3306534"/>
          <a:ext cx="317046" cy="244930"/>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de-CH" sz="1100"/>
        </a:p>
      </xdr:txBody>
    </xdr:sp>
    <xdr:clientData/>
  </xdr:twoCellAnchor>
  <xdr:twoCellAnchor>
    <xdr:from>
      <xdr:col>11</xdr:col>
      <xdr:colOff>175532</xdr:colOff>
      <xdr:row>12</xdr:row>
      <xdr:rowOff>51708</xdr:rowOff>
    </xdr:from>
    <xdr:to>
      <xdr:col>11</xdr:col>
      <xdr:colOff>1600200</xdr:colOff>
      <xdr:row>14</xdr:row>
      <xdr:rowOff>13608</xdr:rowOff>
    </xdr:to>
    <xdr:sp macro="" textlink="">
      <xdr:nvSpPr>
        <xdr:cNvPr id="27" name="Textfeld 26"/>
        <xdr:cNvSpPr txBox="1"/>
      </xdr:nvSpPr>
      <xdr:spPr>
        <a:xfrm>
          <a:off x="352425" y="3126922"/>
          <a:ext cx="1424668" cy="64225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de-CH" sz="1800" b="1">
              <a:latin typeface="Arial" pitchFamily="34" charset="0"/>
              <a:cs typeface="Arial" pitchFamily="34" charset="0"/>
            </a:rPr>
            <a:t>Neuer Nachtrag</a:t>
          </a:r>
        </a:p>
      </xdr:txBody>
    </xdr:sp>
    <xdr:clientData/>
  </xdr:twoCellAnchor>
  <xdr:twoCellAnchor>
    <xdr:from>
      <xdr:col>15</xdr:col>
      <xdr:colOff>122464</xdr:colOff>
      <xdr:row>12</xdr:row>
      <xdr:rowOff>244929</xdr:rowOff>
    </xdr:from>
    <xdr:to>
      <xdr:col>15</xdr:col>
      <xdr:colOff>849086</xdr:colOff>
      <xdr:row>13</xdr:row>
      <xdr:rowOff>136071</xdr:rowOff>
    </xdr:to>
    <xdr:sp macro="" textlink="">
      <xdr:nvSpPr>
        <xdr:cNvPr id="28" name="Pfeil nach rechts 27"/>
        <xdr:cNvSpPr/>
      </xdr:nvSpPr>
      <xdr:spPr>
        <a:xfrm>
          <a:off x="5701393" y="3320143"/>
          <a:ext cx="726622" cy="231321"/>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de-CH" sz="1100"/>
        </a:p>
      </xdr:txBody>
    </xdr:sp>
    <xdr:clientData/>
  </xdr:twoCellAnchor>
  <xdr:twoCellAnchor>
    <xdr:from>
      <xdr:col>15</xdr:col>
      <xdr:colOff>979456</xdr:colOff>
      <xdr:row>15</xdr:row>
      <xdr:rowOff>204915</xdr:rowOff>
    </xdr:from>
    <xdr:to>
      <xdr:col>16</xdr:col>
      <xdr:colOff>707804</xdr:colOff>
      <xdr:row>16</xdr:row>
      <xdr:rowOff>100679</xdr:rowOff>
    </xdr:to>
    <xdr:sp macro="" textlink="">
      <xdr:nvSpPr>
        <xdr:cNvPr id="29" name="Pfeil nach rechts 28"/>
        <xdr:cNvSpPr/>
      </xdr:nvSpPr>
      <xdr:spPr>
        <a:xfrm rot="8874528">
          <a:off x="6558385" y="4300665"/>
          <a:ext cx="776098" cy="222335"/>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de-CH" sz="1100"/>
        </a:p>
      </xdr:txBody>
    </xdr:sp>
    <xdr:clientData/>
  </xdr:twoCellAnchor>
  <xdr:oneCellAnchor>
    <xdr:from>
      <xdr:col>24</xdr:col>
      <xdr:colOff>641630</xdr:colOff>
      <xdr:row>13</xdr:row>
      <xdr:rowOff>154341</xdr:rowOff>
    </xdr:from>
    <xdr:ext cx="1168119" cy="627171"/>
    <xdr:sp macro="" textlink="">
      <xdr:nvSpPr>
        <xdr:cNvPr id="30" name="Rechteck 29"/>
        <xdr:cNvSpPr/>
      </xdr:nvSpPr>
      <xdr:spPr>
        <a:xfrm>
          <a:off x="5172809" y="3569734"/>
          <a:ext cx="1168119" cy="627171"/>
        </a:xfrm>
        <a:prstGeom prst="rect">
          <a:avLst/>
        </a:prstGeom>
        <a:noFill/>
        <a:ln>
          <a:noFill/>
        </a:ln>
      </xdr:spPr>
      <xdr:txBody>
        <a:bodyPr wrap="square" lIns="91440" tIns="45720" rIns="91440" bIns="45720">
          <a:noAutofit/>
        </a:bodyPr>
        <a:lstStyle/>
        <a:p>
          <a:pPr algn="ctr"/>
          <a:r>
            <a:rPr lang="de-DE" sz="1800" b="1" cap="none" spc="0">
              <a:ln w="12700">
                <a:solidFill>
                  <a:schemeClr val="tx1"/>
                </a:solidFill>
                <a:prstDash val="solid"/>
              </a:ln>
              <a:solidFill>
                <a:sysClr val="windowText" lastClr="000000"/>
              </a:solidFill>
              <a:effectLst>
                <a:outerShdw blurRad="41275" dist="20320" dir="1800000" algn="tl" rotWithShape="0">
                  <a:srgbClr val="000000">
                    <a:alpha val="40000"/>
                  </a:srgbClr>
                </a:outerShdw>
              </a:effectLst>
            </a:rPr>
            <a:t>o</a:t>
          </a:r>
        </a:p>
      </xdr:txBody>
    </xdr:sp>
    <xdr:clientData/>
  </xdr:oneCellAnchor>
  <xdr:twoCellAnchor>
    <xdr:from>
      <xdr:col>24</xdr:col>
      <xdr:colOff>706381</xdr:colOff>
      <xdr:row>14</xdr:row>
      <xdr:rowOff>10530</xdr:rowOff>
    </xdr:from>
    <xdr:to>
      <xdr:col>24</xdr:col>
      <xdr:colOff>913479</xdr:colOff>
      <xdr:row>16</xdr:row>
      <xdr:rowOff>309181</xdr:rowOff>
    </xdr:to>
    <xdr:sp macro="" textlink="">
      <xdr:nvSpPr>
        <xdr:cNvPr id="32" name="Pfeil nach rechts 31"/>
        <xdr:cNvSpPr/>
      </xdr:nvSpPr>
      <xdr:spPr>
        <a:xfrm rot="3257824">
          <a:off x="4858408" y="4145253"/>
          <a:ext cx="965401" cy="207098"/>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de-CH" sz="1100"/>
        </a:p>
      </xdr:txBody>
    </xdr:sp>
    <xdr:clientData/>
  </xdr:twoCellAnchor>
  <xdr:twoCellAnchor>
    <xdr:from>
      <xdr:col>21</xdr:col>
      <xdr:colOff>1862818</xdr:colOff>
      <xdr:row>12</xdr:row>
      <xdr:rowOff>231320</xdr:rowOff>
    </xdr:from>
    <xdr:to>
      <xdr:col>22</xdr:col>
      <xdr:colOff>261257</xdr:colOff>
      <xdr:row>13</xdr:row>
      <xdr:rowOff>136071</xdr:rowOff>
    </xdr:to>
    <xdr:sp macro="" textlink="">
      <xdr:nvSpPr>
        <xdr:cNvPr id="33" name="Pfeil nach rechts 32"/>
        <xdr:cNvSpPr/>
      </xdr:nvSpPr>
      <xdr:spPr>
        <a:xfrm>
          <a:off x="2039711" y="3306534"/>
          <a:ext cx="317046" cy="244930"/>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de-CH" sz="1100"/>
        </a:p>
      </xdr:txBody>
    </xdr:sp>
    <xdr:clientData/>
  </xdr:twoCellAnchor>
  <xdr:twoCellAnchor>
    <xdr:from>
      <xdr:col>21</xdr:col>
      <xdr:colOff>175532</xdr:colOff>
      <xdr:row>12</xdr:row>
      <xdr:rowOff>51708</xdr:rowOff>
    </xdr:from>
    <xdr:to>
      <xdr:col>21</xdr:col>
      <xdr:colOff>1600200</xdr:colOff>
      <xdr:row>14</xdr:row>
      <xdr:rowOff>13608</xdr:rowOff>
    </xdr:to>
    <xdr:sp macro="" textlink="">
      <xdr:nvSpPr>
        <xdr:cNvPr id="34" name="Textfeld 33"/>
        <xdr:cNvSpPr txBox="1"/>
      </xdr:nvSpPr>
      <xdr:spPr>
        <a:xfrm>
          <a:off x="352425" y="3126922"/>
          <a:ext cx="1424668" cy="64225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de-CH" sz="1800" b="1">
              <a:latin typeface="Arial" pitchFamily="34" charset="0"/>
              <a:cs typeface="Arial" pitchFamily="34" charset="0"/>
            </a:rPr>
            <a:t>Neuer Nachtrag</a:t>
          </a:r>
        </a:p>
      </xdr:txBody>
    </xdr:sp>
    <xdr:clientData/>
  </xdr:twoCellAnchor>
  <xdr:twoCellAnchor>
    <xdr:from>
      <xdr:col>25</xdr:col>
      <xdr:colOff>122464</xdr:colOff>
      <xdr:row>12</xdr:row>
      <xdr:rowOff>244929</xdr:rowOff>
    </xdr:from>
    <xdr:to>
      <xdr:col>25</xdr:col>
      <xdr:colOff>849086</xdr:colOff>
      <xdr:row>13</xdr:row>
      <xdr:rowOff>136071</xdr:rowOff>
    </xdr:to>
    <xdr:sp macro="" textlink="">
      <xdr:nvSpPr>
        <xdr:cNvPr id="35" name="Pfeil nach rechts 34"/>
        <xdr:cNvSpPr/>
      </xdr:nvSpPr>
      <xdr:spPr>
        <a:xfrm>
          <a:off x="5701393" y="3320143"/>
          <a:ext cx="726622" cy="231321"/>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de-CH" sz="1100"/>
        </a:p>
      </xdr:txBody>
    </xdr:sp>
    <xdr:clientData/>
  </xdr:twoCellAnchor>
  <xdr:twoCellAnchor>
    <xdr:from>
      <xdr:col>25</xdr:col>
      <xdr:colOff>979456</xdr:colOff>
      <xdr:row>15</xdr:row>
      <xdr:rowOff>204915</xdr:rowOff>
    </xdr:from>
    <xdr:to>
      <xdr:col>26</xdr:col>
      <xdr:colOff>707804</xdr:colOff>
      <xdr:row>16</xdr:row>
      <xdr:rowOff>100679</xdr:rowOff>
    </xdr:to>
    <xdr:sp macro="" textlink="">
      <xdr:nvSpPr>
        <xdr:cNvPr id="36" name="Pfeil nach rechts 35"/>
        <xdr:cNvSpPr/>
      </xdr:nvSpPr>
      <xdr:spPr>
        <a:xfrm rot="8874528">
          <a:off x="6558385" y="4300665"/>
          <a:ext cx="776098" cy="222335"/>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de-CH" sz="1100"/>
        </a:p>
      </xdr:txBody>
    </xdr:sp>
    <xdr:clientData/>
  </xdr:twoCellAnchor>
  <xdr:twoCellAnchor>
    <xdr:from>
      <xdr:col>14</xdr:col>
      <xdr:colOff>706381</xdr:colOff>
      <xdr:row>14</xdr:row>
      <xdr:rowOff>10530</xdr:rowOff>
    </xdr:from>
    <xdr:to>
      <xdr:col>14</xdr:col>
      <xdr:colOff>913479</xdr:colOff>
      <xdr:row>16</xdr:row>
      <xdr:rowOff>309181</xdr:rowOff>
    </xdr:to>
    <xdr:sp macro="" textlink="">
      <xdr:nvSpPr>
        <xdr:cNvPr id="39" name="Pfeil nach rechts 38"/>
        <xdr:cNvSpPr/>
      </xdr:nvSpPr>
      <xdr:spPr>
        <a:xfrm rot="3257824">
          <a:off x="4858408" y="4145253"/>
          <a:ext cx="965401" cy="207098"/>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de-CH" sz="1100"/>
        </a:p>
      </xdr:txBody>
    </xdr:sp>
    <xdr:clientData/>
  </xdr:twoCellAnchor>
  <xdr:twoCellAnchor>
    <xdr:from>
      <xdr:col>11</xdr:col>
      <xdr:colOff>1862818</xdr:colOff>
      <xdr:row>12</xdr:row>
      <xdr:rowOff>231320</xdr:rowOff>
    </xdr:from>
    <xdr:to>
      <xdr:col>12</xdr:col>
      <xdr:colOff>261257</xdr:colOff>
      <xdr:row>13</xdr:row>
      <xdr:rowOff>136071</xdr:rowOff>
    </xdr:to>
    <xdr:sp macro="" textlink="">
      <xdr:nvSpPr>
        <xdr:cNvPr id="40" name="Pfeil nach rechts 39"/>
        <xdr:cNvSpPr/>
      </xdr:nvSpPr>
      <xdr:spPr>
        <a:xfrm>
          <a:off x="2039711" y="3306534"/>
          <a:ext cx="317046" cy="244930"/>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de-CH" sz="1100"/>
        </a:p>
      </xdr:txBody>
    </xdr:sp>
    <xdr:clientData/>
  </xdr:twoCellAnchor>
  <xdr:twoCellAnchor>
    <xdr:from>
      <xdr:col>11</xdr:col>
      <xdr:colOff>175532</xdr:colOff>
      <xdr:row>12</xdr:row>
      <xdr:rowOff>51708</xdr:rowOff>
    </xdr:from>
    <xdr:to>
      <xdr:col>11</xdr:col>
      <xdr:colOff>1600200</xdr:colOff>
      <xdr:row>14</xdr:row>
      <xdr:rowOff>13608</xdr:rowOff>
    </xdr:to>
    <xdr:sp macro="" textlink="">
      <xdr:nvSpPr>
        <xdr:cNvPr id="41" name="Textfeld 40"/>
        <xdr:cNvSpPr txBox="1"/>
      </xdr:nvSpPr>
      <xdr:spPr>
        <a:xfrm>
          <a:off x="352425" y="3126922"/>
          <a:ext cx="1424668" cy="64225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de-CH" sz="1800" b="1">
              <a:latin typeface="Arial" pitchFamily="34" charset="0"/>
              <a:cs typeface="Arial" pitchFamily="34" charset="0"/>
            </a:rPr>
            <a:t>Neuer Nachtrag</a:t>
          </a:r>
        </a:p>
      </xdr:txBody>
    </xdr:sp>
    <xdr:clientData/>
  </xdr:twoCellAnchor>
  <xdr:twoCellAnchor>
    <xdr:from>
      <xdr:col>15</xdr:col>
      <xdr:colOff>122464</xdr:colOff>
      <xdr:row>12</xdr:row>
      <xdr:rowOff>244929</xdr:rowOff>
    </xdr:from>
    <xdr:to>
      <xdr:col>15</xdr:col>
      <xdr:colOff>849086</xdr:colOff>
      <xdr:row>13</xdr:row>
      <xdr:rowOff>136071</xdr:rowOff>
    </xdr:to>
    <xdr:sp macro="" textlink="">
      <xdr:nvSpPr>
        <xdr:cNvPr id="42" name="Pfeil nach rechts 41"/>
        <xdr:cNvSpPr/>
      </xdr:nvSpPr>
      <xdr:spPr>
        <a:xfrm>
          <a:off x="5701393" y="3320143"/>
          <a:ext cx="726622" cy="231321"/>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de-CH" sz="1100"/>
        </a:p>
      </xdr:txBody>
    </xdr:sp>
    <xdr:clientData/>
  </xdr:twoCellAnchor>
  <xdr:twoCellAnchor>
    <xdr:from>
      <xdr:col>15</xdr:col>
      <xdr:colOff>979456</xdr:colOff>
      <xdr:row>15</xdr:row>
      <xdr:rowOff>204915</xdr:rowOff>
    </xdr:from>
    <xdr:to>
      <xdr:col>16</xdr:col>
      <xdr:colOff>707804</xdr:colOff>
      <xdr:row>16</xdr:row>
      <xdr:rowOff>100679</xdr:rowOff>
    </xdr:to>
    <xdr:sp macro="" textlink="">
      <xdr:nvSpPr>
        <xdr:cNvPr id="43" name="Pfeil nach rechts 42"/>
        <xdr:cNvSpPr/>
      </xdr:nvSpPr>
      <xdr:spPr>
        <a:xfrm rot="8874528">
          <a:off x="6558385" y="4300665"/>
          <a:ext cx="776098" cy="222335"/>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de-CH" sz="1100"/>
        </a:p>
      </xdr:txBody>
    </xdr:sp>
    <xdr:clientData/>
  </xdr:twoCellAnchor>
  <xdr:twoCellAnchor>
    <xdr:from>
      <xdr:col>24</xdr:col>
      <xdr:colOff>706381</xdr:colOff>
      <xdr:row>14</xdr:row>
      <xdr:rowOff>10530</xdr:rowOff>
    </xdr:from>
    <xdr:to>
      <xdr:col>24</xdr:col>
      <xdr:colOff>913479</xdr:colOff>
      <xdr:row>16</xdr:row>
      <xdr:rowOff>309181</xdr:rowOff>
    </xdr:to>
    <xdr:sp macro="" textlink="">
      <xdr:nvSpPr>
        <xdr:cNvPr id="46" name="Pfeil nach rechts 45"/>
        <xdr:cNvSpPr/>
      </xdr:nvSpPr>
      <xdr:spPr>
        <a:xfrm rot="3257824">
          <a:off x="4858408" y="4145253"/>
          <a:ext cx="965401" cy="207098"/>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de-CH" sz="1100"/>
        </a:p>
      </xdr:txBody>
    </xdr:sp>
    <xdr:clientData/>
  </xdr:twoCellAnchor>
  <xdr:twoCellAnchor>
    <xdr:from>
      <xdr:col>21</xdr:col>
      <xdr:colOff>1862818</xdr:colOff>
      <xdr:row>12</xdr:row>
      <xdr:rowOff>231320</xdr:rowOff>
    </xdr:from>
    <xdr:to>
      <xdr:col>22</xdr:col>
      <xdr:colOff>261257</xdr:colOff>
      <xdr:row>13</xdr:row>
      <xdr:rowOff>136071</xdr:rowOff>
    </xdr:to>
    <xdr:sp macro="" textlink="">
      <xdr:nvSpPr>
        <xdr:cNvPr id="47" name="Pfeil nach rechts 46"/>
        <xdr:cNvSpPr/>
      </xdr:nvSpPr>
      <xdr:spPr>
        <a:xfrm>
          <a:off x="2039711" y="3306534"/>
          <a:ext cx="317046" cy="244930"/>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de-CH" sz="1100"/>
        </a:p>
      </xdr:txBody>
    </xdr:sp>
    <xdr:clientData/>
  </xdr:twoCellAnchor>
  <xdr:twoCellAnchor>
    <xdr:from>
      <xdr:col>21</xdr:col>
      <xdr:colOff>175532</xdr:colOff>
      <xdr:row>12</xdr:row>
      <xdr:rowOff>51708</xdr:rowOff>
    </xdr:from>
    <xdr:to>
      <xdr:col>21</xdr:col>
      <xdr:colOff>1600200</xdr:colOff>
      <xdr:row>14</xdr:row>
      <xdr:rowOff>13608</xdr:rowOff>
    </xdr:to>
    <xdr:sp macro="" textlink="">
      <xdr:nvSpPr>
        <xdr:cNvPr id="48" name="Textfeld 47"/>
        <xdr:cNvSpPr txBox="1"/>
      </xdr:nvSpPr>
      <xdr:spPr>
        <a:xfrm>
          <a:off x="352425" y="3126922"/>
          <a:ext cx="1424668" cy="64225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de-CH" sz="1800" b="1">
              <a:latin typeface="Arial" pitchFamily="34" charset="0"/>
              <a:cs typeface="Arial" pitchFamily="34" charset="0"/>
            </a:rPr>
            <a:t>Neuer Nachtrag</a:t>
          </a:r>
        </a:p>
      </xdr:txBody>
    </xdr:sp>
    <xdr:clientData/>
  </xdr:twoCellAnchor>
  <xdr:twoCellAnchor>
    <xdr:from>
      <xdr:col>25</xdr:col>
      <xdr:colOff>122464</xdr:colOff>
      <xdr:row>12</xdr:row>
      <xdr:rowOff>244929</xdr:rowOff>
    </xdr:from>
    <xdr:to>
      <xdr:col>25</xdr:col>
      <xdr:colOff>849086</xdr:colOff>
      <xdr:row>13</xdr:row>
      <xdr:rowOff>136071</xdr:rowOff>
    </xdr:to>
    <xdr:sp macro="" textlink="">
      <xdr:nvSpPr>
        <xdr:cNvPr id="49" name="Pfeil nach rechts 48"/>
        <xdr:cNvSpPr/>
      </xdr:nvSpPr>
      <xdr:spPr>
        <a:xfrm>
          <a:off x="5701393" y="3320143"/>
          <a:ext cx="726622" cy="231321"/>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de-CH" sz="1100"/>
        </a:p>
      </xdr:txBody>
    </xdr:sp>
    <xdr:clientData/>
  </xdr:twoCellAnchor>
  <xdr:twoCellAnchor>
    <xdr:from>
      <xdr:col>25</xdr:col>
      <xdr:colOff>979456</xdr:colOff>
      <xdr:row>15</xdr:row>
      <xdr:rowOff>204915</xdr:rowOff>
    </xdr:from>
    <xdr:to>
      <xdr:col>26</xdr:col>
      <xdr:colOff>707804</xdr:colOff>
      <xdr:row>16</xdr:row>
      <xdr:rowOff>100679</xdr:rowOff>
    </xdr:to>
    <xdr:sp macro="" textlink="">
      <xdr:nvSpPr>
        <xdr:cNvPr id="50" name="Pfeil nach rechts 49"/>
        <xdr:cNvSpPr/>
      </xdr:nvSpPr>
      <xdr:spPr>
        <a:xfrm rot="8874528">
          <a:off x="6558385" y="4300665"/>
          <a:ext cx="776098" cy="222335"/>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de-CH" sz="1100"/>
        </a:p>
      </xdr:txBody>
    </xdr:sp>
    <xdr:clientData/>
  </xdr:twoCellAnchor>
  <xdr:oneCellAnchor>
    <xdr:from>
      <xdr:col>34</xdr:col>
      <xdr:colOff>641630</xdr:colOff>
      <xdr:row>13</xdr:row>
      <xdr:rowOff>154341</xdr:rowOff>
    </xdr:from>
    <xdr:ext cx="1168119" cy="627171"/>
    <xdr:sp macro="" textlink="">
      <xdr:nvSpPr>
        <xdr:cNvPr id="51" name="Rechteck 50"/>
        <xdr:cNvSpPr/>
      </xdr:nvSpPr>
      <xdr:spPr>
        <a:xfrm>
          <a:off x="5172809" y="3569734"/>
          <a:ext cx="1168119" cy="627171"/>
        </a:xfrm>
        <a:prstGeom prst="rect">
          <a:avLst/>
        </a:prstGeom>
        <a:noFill/>
        <a:ln>
          <a:noFill/>
        </a:ln>
      </xdr:spPr>
      <xdr:txBody>
        <a:bodyPr wrap="square" lIns="91440" tIns="45720" rIns="91440" bIns="45720">
          <a:noAutofit/>
        </a:bodyPr>
        <a:lstStyle/>
        <a:p>
          <a:pPr algn="ctr"/>
          <a:r>
            <a:rPr lang="de-DE" sz="1800" b="1" cap="none" spc="0">
              <a:ln w="12700">
                <a:solidFill>
                  <a:schemeClr val="tx1"/>
                </a:solidFill>
                <a:prstDash val="solid"/>
              </a:ln>
              <a:solidFill>
                <a:sysClr val="windowText" lastClr="000000"/>
              </a:solidFill>
              <a:effectLst>
                <a:outerShdw blurRad="41275" dist="20320" dir="1800000" algn="tl" rotWithShape="0">
                  <a:srgbClr val="000000">
                    <a:alpha val="40000"/>
                  </a:srgbClr>
                </a:outerShdw>
              </a:effectLst>
            </a:rPr>
            <a:t>o</a:t>
          </a:r>
        </a:p>
      </xdr:txBody>
    </xdr:sp>
    <xdr:clientData/>
  </xdr:oneCellAnchor>
  <xdr:twoCellAnchor>
    <xdr:from>
      <xdr:col>34</xdr:col>
      <xdr:colOff>706381</xdr:colOff>
      <xdr:row>14</xdr:row>
      <xdr:rowOff>10530</xdr:rowOff>
    </xdr:from>
    <xdr:to>
      <xdr:col>34</xdr:col>
      <xdr:colOff>913479</xdr:colOff>
      <xdr:row>16</xdr:row>
      <xdr:rowOff>309181</xdr:rowOff>
    </xdr:to>
    <xdr:sp macro="" textlink="">
      <xdr:nvSpPr>
        <xdr:cNvPr id="53" name="Pfeil nach rechts 52"/>
        <xdr:cNvSpPr/>
      </xdr:nvSpPr>
      <xdr:spPr>
        <a:xfrm rot="3257824">
          <a:off x="4858408" y="4145253"/>
          <a:ext cx="965401" cy="207098"/>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de-CH" sz="1100"/>
        </a:p>
      </xdr:txBody>
    </xdr:sp>
    <xdr:clientData/>
  </xdr:twoCellAnchor>
  <xdr:twoCellAnchor>
    <xdr:from>
      <xdr:col>31</xdr:col>
      <xdr:colOff>1862818</xdr:colOff>
      <xdr:row>12</xdr:row>
      <xdr:rowOff>231320</xdr:rowOff>
    </xdr:from>
    <xdr:to>
      <xdr:col>32</xdr:col>
      <xdr:colOff>261257</xdr:colOff>
      <xdr:row>13</xdr:row>
      <xdr:rowOff>136071</xdr:rowOff>
    </xdr:to>
    <xdr:sp macro="" textlink="">
      <xdr:nvSpPr>
        <xdr:cNvPr id="54" name="Pfeil nach rechts 53"/>
        <xdr:cNvSpPr/>
      </xdr:nvSpPr>
      <xdr:spPr>
        <a:xfrm>
          <a:off x="2039711" y="3306534"/>
          <a:ext cx="317046" cy="244930"/>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de-CH" sz="1100"/>
        </a:p>
      </xdr:txBody>
    </xdr:sp>
    <xdr:clientData/>
  </xdr:twoCellAnchor>
  <xdr:twoCellAnchor>
    <xdr:from>
      <xdr:col>31</xdr:col>
      <xdr:colOff>175532</xdr:colOff>
      <xdr:row>12</xdr:row>
      <xdr:rowOff>51708</xdr:rowOff>
    </xdr:from>
    <xdr:to>
      <xdr:col>31</xdr:col>
      <xdr:colOff>1600200</xdr:colOff>
      <xdr:row>14</xdr:row>
      <xdr:rowOff>13608</xdr:rowOff>
    </xdr:to>
    <xdr:sp macro="" textlink="">
      <xdr:nvSpPr>
        <xdr:cNvPr id="55" name="Textfeld 54"/>
        <xdr:cNvSpPr txBox="1"/>
      </xdr:nvSpPr>
      <xdr:spPr>
        <a:xfrm>
          <a:off x="352425" y="3126922"/>
          <a:ext cx="1424668" cy="64225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de-CH" sz="1800" b="1">
              <a:latin typeface="Arial" pitchFamily="34" charset="0"/>
              <a:cs typeface="Arial" pitchFamily="34" charset="0"/>
            </a:rPr>
            <a:t>Neuer Nachtrag</a:t>
          </a:r>
        </a:p>
      </xdr:txBody>
    </xdr:sp>
    <xdr:clientData/>
  </xdr:twoCellAnchor>
  <xdr:twoCellAnchor>
    <xdr:from>
      <xdr:col>35</xdr:col>
      <xdr:colOff>122464</xdr:colOff>
      <xdr:row>12</xdr:row>
      <xdr:rowOff>244929</xdr:rowOff>
    </xdr:from>
    <xdr:to>
      <xdr:col>35</xdr:col>
      <xdr:colOff>849086</xdr:colOff>
      <xdr:row>13</xdr:row>
      <xdr:rowOff>136071</xdr:rowOff>
    </xdr:to>
    <xdr:sp macro="" textlink="">
      <xdr:nvSpPr>
        <xdr:cNvPr id="56" name="Pfeil nach rechts 55"/>
        <xdr:cNvSpPr/>
      </xdr:nvSpPr>
      <xdr:spPr>
        <a:xfrm>
          <a:off x="5701393" y="3320143"/>
          <a:ext cx="726622" cy="231321"/>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de-CH" sz="1100"/>
        </a:p>
      </xdr:txBody>
    </xdr:sp>
    <xdr:clientData/>
  </xdr:twoCellAnchor>
  <xdr:twoCellAnchor>
    <xdr:from>
      <xdr:col>35</xdr:col>
      <xdr:colOff>979456</xdr:colOff>
      <xdr:row>15</xdr:row>
      <xdr:rowOff>204915</xdr:rowOff>
    </xdr:from>
    <xdr:to>
      <xdr:col>36</xdr:col>
      <xdr:colOff>707804</xdr:colOff>
      <xdr:row>16</xdr:row>
      <xdr:rowOff>100679</xdr:rowOff>
    </xdr:to>
    <xdr:sp macro="" textlink="">
      <xdr:nvSpPr>
        <xdr:cNvPr id="60" name="Pfeil nach rechts 59"/>
        <xdr:cNvSpPr/>
      </xdr:nvSpPr>
      <xdr:spPr>
        <a:xfrm rot="8874528">
          <a:off x="6558385" y="4300665"/>
          <a:ext cx="776098" cy="222335"/>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de-CH" sz="1100"/>
        </a:p>
      </xdr:txBody>
    </xdr:sp>
    <xdr:clientData/>
  </xdr:twoCellAnchor>
  <xdr:oneCellAnchor>
    <xdr:from>
      <xdr:col>44</xdr:col>
      <xdr:colOff>641630</xdr:colOff>
      <xdr:row>13</xdr:row>
      <xdr:rowOff>154341</xdr:rowOff>
    </xdr:from>
    <xdr:ext cx="1168119" cy="627171"/>
    <xdr:sp macro="" textlink="">
      <xdr:nvSpPr>
        <xdr:cNvPr id="61" name="Rechteck 60"/>
        <xdr:cNvSpPr/>
      </xdr:nvSpPr>
      <xdr:spPr>
        <a:xfrm>
          <a:off x="5172809" y="3569734"/>
          <a:ext cx="1168119" cy="627171"/>
        </a:xfrm>
        <a:prstGeom prst="rect">
          <a:avLst/>
        </a:prstGeom>
        <a:noFill/>
        <a:ln>
          <a:noFill/>
        </a:ln>
      </xdr:spPr>
      <xdr:txBody>
        <a:bodyPr wrap="square" lIns="91440" tIns="45720" rIns="91440" bIns="45720">
          <a:noAutofit/>
        </a:bodyPr>
        <a:lstStyle/>
        <a:p>
          <a:pPr algn="ctr"/>
          <a:r>
            <a:rPr lang="de-DE" sz="1800" b="1" cap="none" spc="0">
              <a:ln w="12700">
                <a:solidFill>
                  <a:schemeClr val="tx1"/>
                </a:solidFill>
                <a:prstDash val="solid"/>
              </a:ln>
              <a:solidFill>
                <a:sysClr val="windowText" lastClr="000000"/>
              </a:solidFill>
              <a:effectLst>
                <a:outerShdw blurRad="41275" dist="20320" dir="1800000" algn="tl" rotWithShape="0">
                  <a:srgbClr val="000000">
                    <a:alpha val="40000"/>
                  </a:srgbClr>
                </a:outerShdw>
              </a:effectLst>
            </a:rPr>
            <a:t>o</a:t>
          </a:r>
        </a:p>
      </xdr:txBody>
    </xdr:sp>
    <xdr:clientData/>
  </xdr:oneCellAnchor>
  <xdr:twoCellAnchor>
    <xdr:from>
      <xdr:col>44</xdr:col>
      <xdr:colOff>706381</xdr:colOff>
      <xdr:row>14</xdr:row>
      <xdr:rowOff>10530</xdr:rowOff>
    </xdr:from>
    <xdr:to>
      <xdr:col>44</xdr:col>
      <xdr:colOff>913479</xdr:colOff>
      <xdr:row>16</xdr:row>
      <xdr:rowOff>309181</xdr:rowOff>
    </xdr:to>
    <xdr:sp macro="" textlink="">
      <xdr:nvSpPr>
        <xdr:cNvPr id="63" name="Pfeil nach rechts 62"/>
        <xdr:cNvSpPr/>
      </xdr:nvSpPr>
      <xdr:spPr>
        <a:xfrm rot="3257824">
          <a:off x="4858408" y="4145253"/>
          <a:ext cx="965401" cy="207098"/>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de-CH" sz="1100"/>
        </a:p>
      </xdr:txBody>
    </xdr:sp>
    <xdr:clientData/>
  </xdr:twoCellAnchor>
  <xdr:twoCellAnchor>
    <xdr:from>
      <xdr:col>41</xdr:col>
      <xdr:colOff>1862818</xdr:colOff>
      <xdr:row>12</xdr:row>
      <xdr:rowOff>231320</xdr:rowOff>
    </xdr:from>
    <xdr:to>
      <xdr:col>42</xdr:col>
      <xdr:colOff>261257</xdr:colOff>
      <xdr:row>13</xdr:row>
      <xdr:rowOff>136071</xdr:rowOff>
    </xdr:to>
    <xdr:sp macro="" textlink="">
      <xdr:nvSpPr>
        <xdr:cNvPr id="64" name="Pfeil nach rechts 63"/>
        <xdr:cNvSpPr/>
      </xdr:nvSpPr>
      <xdr:spPr>
        <a:xfrm>
          <a:off x="2039711" y="3306534"/>
          <a:ext cx="317046" cy="244930"/>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de-CH" sz="1100"/>
        </a:p>
      </xdr:txBody>
    </xdr:sp>
    <xdr:clientData/>
  </xdr:twoCellAnchor>
  <xdr:twoCellAnchor>
    <xdr:from>
      <xdr:col>41</xdr:col>
      <xdr:colOff>175532</xdr:colOff>
      <xdr:row>12</xdr:row>
      <xdr:rowOff>51708</xdr:rowOff>
    </xdr:from>
    <xdr:to>
      <xdr:col>41</xdr:col>
      <xdr:colOff>1600200</xdr:colOff>
      <xdr:row>14</xdr:row>
      <xdr:rowOff>13608</xdr:rowOff>
    </xdr:to>
    <xdr:sp macro="" textlink="">
      <xdr:nvSpPr>
        <xdr:cNvPr id="65" name="Textfeld 64"/>
        <xdr:cNvSpPr txBox="1"/>
      </xdr:nvSpPr>
      <xdr:spPr>
        <a:xfrm>
          <a:off x="352425" y="3126922"/>
          <a:ext cx="1424668" cy="64225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de-CH" sz="1800" b="1">
              <a:latin typeface="Arial" pitchFamily="34" charset="0"/>
              <a:cs typeface="Arial" pitchFamily="34" charset="0"/>
            </a:rPr>
            <a:t>Neuer Nachtrag</a:t>
          </a:r>
        </a:p>
      </xdr:txBody>
    </xdr:sp>
    <xdr:clientData/>
  </xdr:twoCellAnchor>
  <xdr:twoCellAnchor>
    <xdr:from>
      <xdr:col>45</xdr:col>
      <xdr:colOff>122464</xdr:colOff>
      <xdr:row>12</xdr:row>
      <xdr:rowOff>244929</xdr:rowOff>
    </xdr:from>
    <xdr:to>
      <xdr:col>45</xdr:col>
      <xdr:colOff>849086</xdr:colOff>
      <xdr:row>13</xdr:row>
      <xdr:rowOff>136071</xdr:rowOff>
    </xdr:to>
    <xdr:sp macro="" textlink="">
      <xdr:nvSpPr>
        <xdr:cNvPr id="66" name="Pfeil nach rechts 65"/>
        <xdr:cNvSpPr/>
      </xdr:nvSpPr>
      <xdr:spPr>
        <a:xfrm>
          <a:off x="5701393" y="3320143"/>
          <a:ext cx="726622" cy="231321"/>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de-CH" sz="1100"/>
        </a:p>
      </xdr:txBody>
    </xdr:sp>
    <xdr:clientData/>
  </xdr:twoCellAnchor>
  <xdr:twoCellAnchor>
    <xdr:from>
      <xdr:col>45</xdr:col>
      <xdr:colOff>979456</xdr:colOff>
      <xdr:row>15</xdr:row>
      <xdr:rowOff>204915</xdr:rowOff>
    </xdr:from>
    <xdr:to>
      <xdr:col>46</xdr:col>
      <xdr:colOff>707804</xdr:colOff>
      <xdr:row>16</xdr:row>
      <xdr:rowOff>100679</xdr:rowOff>
    </xdr:to>
    <xdr:sp macro="" textlink="">
      <xdr:nvSpPr>
        <xdr:cNvPr id="67" name="Pfeil nach rechts 66"/>
        <xdr:cNvSpPr/>
      </xdr:nvSpPr>
      <xdr:spPr>
        <a:xfrm rot="8874528">
          <a:off x="6558385" y="4300665"/>
          <a:ext cx="776098" cy="222335"/>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de-CH" sz="1100"/>
        </a:p>
      </xdr:txBody>
    </xdr:sp>
    <xdr:clientData/>
  </xdr:twoCellAnchor>
  <xdr:oneCellAnchor>
    <xdr:from>
      <xdr:col>54</xdr:col>
      <xdr:colOff>641630</xdr:colOff>
      <xdr:row>13</xdr:row>
      <xdr:rowOff>154341</xdr:rowOff>
    </xdr:from>
    <xdr:ext cx="1168119" cy="627171"/>
    <xdr:sp macro="" textlink="">
      <xdr:nvSpPr>
        <xdr:cNvPr id="68" name="Rechteck 67"/>
        <xdr:cNvSpPr/>
      </xdr:nvSpPr>
      <xdr:spPr>
        <a:xfrm>
          <a:off x="5172809" y="3569734"/>
          <a:ext cx="1168119" cy="627171"/>
        </a:xfrm>
        <a:prstGeom prst="rect">
          <a:avLst/>
        </a:prstGeom>
        <a:noFill/>
        <a:ln>
          <a:noFill/>
        </a:ln>
      </xdr:spPr>
      <xdr:txBody>
        <a:bodyPr wrap="square" lIns="91440" tIns="45720" rIns="91440" bIns="45720">
          <a:noAutofit/>
        </a:bodyPr>
        <a:lstStyle/>
        <a:p>
          <a:pPr algn="ctr"/>
          <a:r>
            <a:rPr lang="de-DE" sz="1800" b="1" cap="none" spc="0">
              <a:ln w="12700">
                <a:solidFill>
                  <a:schemeClr val="tx1"/>
                </a:solidFill>
                <a:prstDash val="solid"/>
              </a:ln>
              <a:solidFill>
                <a:sysClr val="windowText" lastClr="000000"/>
              </a:solidFill>
              <a:effectLst>
                <a:outerShdw blurRad="41275" dist="20320" dir="1800000" algn="tl" rotWithShape="0">
                  <a:srgbClr val="000000">
                    <a:alpha val="40000"/>
                  </a:srgbClr>
                </a:outerShdw>
              </a:effectLst>
            </a:rPr>
            <a:t>o</a:t>
          </a:r>
        </a:p>
      </xdr:txBody>
    </xdr:sp>
    <xdr:clientData/>
  </xdr:oneCellAnchor>
  <xdr:twoCellAnchor>
    <xdr:from>
      <xdr:col>54</xdr:col>
      <xdr:colOff>706381</xdr:colOff>
      <xdr:row>14</xdr:row>
      <xdr:rowOff>10530</xdr:rowOff>
    </xdr:from>
    <xdr:to>
      <xdr:col>54</xdr:col>
      <xdr:colOff>913479</xdr:colOff>
      <xdr:row>16</xdr:row>
      <xdr:rowOff>309181</xdr:rowOff>
    </xdr:to>
    <xdr:sp macro="" textlink="">
      <xdr:nvSpPr>
        <xdr:cNvPr id="70" name="Pfeil nach rechts 69"/>
        <xdr:cNvSpPr/>
      </xdr:nvSpPr>
      <xdr:spPr>
        <a:xfrm rot="3257824">
          <a:off x="4858408" y="4145253"/>
          <a:ext cx="965401" cy="207098"/>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de-CH" sz="1100"/>
        </a:p>
      </xdr:txBody>
    </xdr:sp>
    <xdr:clientData/>
  </xdr:twoCellAnchor>
  <xdr:twoCellAnchor>
    <xdr:from>
      <xdr:col>51</xdr:col>
      <xdr:colOff>1862818</xdr:colOff>
      <xdr:row>12</xdr:row>
      <xdr:rowOff>231320</xdr:rowOff>
    </xdr:from>
    <xdr:to>
      <xdr:col>52</xdr:col>
      <xdr:colOff>261257</xdr:colOff>
      <xdr:row>13</xdr:row>
      <xdr:rowOff>136071</xdr:rowOff>
    </xdr:to>
    <xdr:sp macro="" textlink="">
      <xdr:nvSpPr>
        <xdr:cNvPr id="71" name="Pfeil nach rechts 70"/>
        <xdr:cNvSpPr/>
      </xdr:nvSpPr>
      <xdr:spPr>
        <a:xfrm>
          <a:off x="2039711" y="3306534"/>
          <a:ext cx="317046" cy="244930"/>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de-CH" sz="1100"/>
        </a:p>
      </xdr:txBody>
    </xdr:sp>
    <xdr:clientData/>
  </xdr:twoCellAnchor>
  <xdr:twoCellAnchor>
    <xdr:from>
      <xdr:col>51</xdr:col>
      <xdr:colOff>175532</xdr:colOff>
      <xdr:row>12</xdr:row>
      <xdr:rowOff>51708</xdr:rowOff>
    </xdr:from>
    <xdr:to>
      <xdr:col>51</xdr:col>
      <xdr:colOff>1600200</xdr:colOff>
      <xdr:row>14</xdr:row>
      <xdr:rowOff>13608</xdr:rowOff>
    </xdr:to>
    <xdr:sp macro="" textlink="">
      <xdr:nvSpPr>
        <xdr:cNvPr id="72" name="Textfeld 71"/>
        <xdr:cNvSpPr txBox="1"/>
      </xdr:nvSpPr>
      <xdr:spPr>
        <a:xfrm>
          <a:off x="352425" y="3126922"/>
          <a:ext cx="1424668" cy="64225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de-CH" sz="1800" b="1">
              <a:latin typeface="Arial" pitchFamily="34" charset="0"/>
              <a:cs typeface="Arial" pitchFamily="34" charset="0"/>
            </a:rPr>
            <a:t>Neuer Nachtrag</a:t>
          </a:r>
        </a:p>
      </xdr:txBody>
    </xdr:sp>
    <xdr:clientData/>
  </xdr:twoCellAnchor>
  <xdr:twoCellAnchor>
    <xdr:from>
      <xdr:col>55</xdr:col>
      <xdr:colOff>122464</xdr:colOff>
      <xdr:row>12</xdr:row>
      <xdr:rowOff>244929</xdr:rowOff>
    </xdr:from>
    <xdr:to>
      <xdr:col>55</xdr:col>
      <xdr:colOff>849086</xdr:colOff>
      <xdr:row>13</xdr:row>
      <xdr:rowOff>136071</xdr:rowOff>
    </xdr:to>
    <xdr:sp macro="" textlink="">
      <xdr:nvSpPr>
        <xdr:cNvPr id="73" name="Pfeil nach rechts 72"/>
        <xdr:cNvSpPr/>
      </xdr:nvSpPr>
      <xdr:spPr>
        <a:xfrm>
          <a:off x="5701393" y="3320143"/>
          <a:ext cx="726622" cy="231321"/>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de-CH" sz="1100"/>
        </a:p>
      </xdr:txBody>
    </xdr:sp>
    <xdr:clientData/>
  </xdr:twoCellAnchor>
  <xdr:twoCellAnchor>
    <xdr:from>
      <xdr:col>55</xdr:col>
      <xdr:colOff>979456</xdr:colOff>
      <xdr:row>15</xdr:row>
      <xdr:rowOff>204915</xdr:rowOff>
    </xdr:from>
    <xdr:to>
      <xdr:col>56</xdr:col>
      <xdr:colOff>707804</xdr:colOff>
      <xdr:row>16</xdr:row>
      <xdr:rowOff>100679</xdr:rowOff>
    </xdr:to>
    <xdr:sp macro="" textlink="">
      <xdr:nvSpPr>
        <xdr:cNvPr id="74" name="Pfeil nach rechts 73"/>
        <xdr:cNvSpPr/>
      </xdr:nvSpPr>
      <xdr:spPr>
        <a:xfrm rot="8874528">
          <a:off x="6558385" y="4300665"/>
          <a:ext cx="776098" cy="222335"/>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de-CH" sz="1100"/>
        </a:p>
      </xdr:txBody>
    </xdr:sp>
    <xdr:clientData/>
  </xdr:twoCellAnchor>
  <xdr:oneCellAnchor>
    <xdr:from>
      <xdr:col>64</xdr:col>
      <xdr:colOff>641630</xdr:colOff>
      <xdr:row>13</xdr:row>
      <xdr:rowOff>154341</xdr:rowOff>
    </xdr:from>
    <xdr:ext cx="1168119" cy="627171"/>
    <xdr:sp macro="" textlink="">
      <xdr:nvSpPr>
        <xdr:cNvPr id="75" name="Rechteck 74"/>
        <xdr:cNvSpPr/>
      </xdr:nvSpPr>
      <xdr:spPr>
        <a:xfrm>
          <a:off x="5172809" y="3569734"/>
          <a:ext cx="1168119" cy="627171"/>
        </a:xfrm>
        <a:prstGeom prst="rect">
          <a:avLst/>
        </a:prstGeom>
        <a:noFill/>
        <a:ln>
          <a:noFill/>
        </a:ln>
      </xdr:spPr>
      <xdr:txBody>
        <a:bodyPr wrap="square" lIns="91440" tIns="45720" rIns="91440" bIns="45720">
          <a:noAutofit/>
        </a:bodyPr>
        <a:lstStyle/>
        <a:p>
          <a:pPr algn="ctr"/>
          <a:r>
            <a:rPr lang="de-DE" sz="1800" b="1" cap="none" spc="0">
              <a:ln w="12700">
                <a:solidFill>
                  <a:schemeClr val="tx1"/>
                </a:solidFill>
                <a:prstDash val="solid"/>
              </a:ln>
              <a:solidFill>
                <a:sysClr val="windowText" lastClr="000000"/>
              </a:solidFill>
              <a:effectLst>
                <a:outerShdw blurRad="41275" dist="20320" dir="1800000" algn="tl" rotWithShape="0">
                  <a:srgbClr val="000000">
                    <a:alpha val="40000"/>
                  </a:srgbClr>
                </a:outerShdw>
              </a:effectLst>
            </a:rPr>
            <a:t>o</a:t>
          </a:r>
        </a:p>
      </xdr:txBody>
    </xdr:sp>
    <xdr:clientData/>
  </xdr:oneCellAnchor>
  <xdr:twoCellAnchor>
    <xdr:from>
      <xdr:col>64</xdr:col>
      <xdr:colOff>706381</xdr:colOff>
      <xdr:row>14</xdr:row>
      <xdr:rowOff>10530</xdr:rowOff>
    </xdr:from>
    <xdr:to>
      <xdr:col>64</xdr:col>
      <xdr:colOff>913479</xdr:colOff>
      <xdr:row>16</xdr:row>
      <xdr:rowOff>309181</xdr:rowOff>
    </xdr:to>
    <xdr:sp macro="" textlink="">
      <xdr:nvSpPr>
        <xdr:cNvPr id="77" name="Pfeil nach rechts 76"/>
        <xdr:cNvSpPr/>
      </xdr:nvSpPr>
      <xdr:spPr>
        <a:xfrm rot="3257824">
          <a:off x="4858408" y="4145253"/>
          <a:ext cx="965401" cy="207098"/>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de-CH" sz="1100"/>
        </a:p>
      </xdr:txBody>
    </xdr:sp>
    <xdr:clientData/>
  </xdr:twoCellAnchor>
  <xdr:twoCellAnchor>
    <xdr:from>
      <xdr:col>61</xdr:col>
      <xdr:colOff>1862818</xdr:colOff>
      <xdr:row>12</xdr:row>
      <xdr:rowOff>231320</xdr:rowOff>
    </xdr:from>
    <xdr:to>
      <xdr:col>62</xdr:col>
      <xdr:colOff>261257</xdr:colOff>
      <xdr:row>13</xdr:row>
      <xdr:rowOff>136071</xdr:rowOff>
    </xdr:to>
    <xdr:sp macro="" textlink="">
      <xdr:nvSpPr>
        <xdr:cNvPr id="78" name="Pfeil nach rechts 77"/>
        <xdr:cNvSpPr/>
      </xdr:nvSpPr>
      <xdr:spPr>
        <a:xfrm>
          <a:off x="2039711" y="3306534"/>
          <a:ext cx="317046" cy="244930"/>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de-CH" sz="1100"/>
        </a:p>
      </xdr:txBody>
    </xdr:sp>
    <xdr:clientData/>
  </xdr:twoCellAnchor>
  <xdr:twoCellAnchor>
    <xdr:from>
      <xdr:col>61</xdr:col>
      <xdr:colOff>175532</xdr:colOff>
      <xdr:row>12</xdr:row>
      <xdr:rowOff>51708</xdr:rowOff>
    </xdr:from>
    <xdr:to>
      <xdr:col>61</xdr:col>
      <xdr:colOff>1600200</xdr:colOff>
      <xdr:row>14</xdr:row>
      <xdr:rowOff>13608</xdr:rowOff>
    </xdr:to>
    <xdr:sp macro="" textlink="">
      <xdr:nvSpPr>
        <xdr:cNvPr id="79" name="Textfeld 78"/>
        <xdr:cNvSpPr txBox="1"/>
      </xdr:nvSpPr>
      <xdr:spPr>
        <a:xfrm>
          <a:off x="352425" y="3126922"/>
          <a:ext cx="1424668" cy="64225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de-CH" sz="1800" b="1">
              <a:latin typeface="Arial" pitchFamily="34" charset="0"/>
              <a:cs typeface="Arial" pitchFamily="34" charset="0"/>
            </a:rPr>
            <a:t>Neuer Nachtrag</a:t>
          </a:r>
        </a:p>
      </xdr:txBody>
    </xdr:sp>
    <xdr:clientData/>
  </xdr:twoCellAnchor>
  <xdr:twoCellAnchor>
    <xdr:from>
      <xdr:col>65</xdr:col>
      <xdr:colOff>122464</xdr:colOff>
      <xdr:row>12</xdr:row>
      <xdr:rowOff>244929</xdr:rowOff>
    </xdr:from>
    <xdr:to>
      <xdr:col>65</xdr:col>
      <xdr:colOff>849086</xdr:colOff>
      <xdr:row>13</xdr:row>
      <xdr:rowOff>136071</xdr:rowOff>
    </xdr:to>
    <xdr:sp macro="" textlink="">
      <xdr:nvSpPr>
        <xdr:cNvPr id="80" name="Pfeil nach rechts 79"/>
        <xdr:cNvSpPr/>
      </xdr:nvSpPr>
      <xdr:spPr>
        <a:xfrm>
          <a:off x="5701393" y="3320143"/>
          <a:ext cx="726622" cy="231321"/>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de-CH" sz="1100"/>
        </a:p>
      </xdr:txBody>
    </xdr:sp>
    <xdr:clientData/>
  </xdr:twoCellAnchor>
  <xdr:twoCellAnchor>
    <xdr:from>
      <xdr:col>65</xdr:col>
      <xdr:colOff>979456</xdr:colOff>
      <xdr:row>15</xdr:row>
      <xdr:rowOff>204915</xdr:rowOff>
    </xdr:from>
    <xdr:to>
      <xdr:col>66</xdr:col>
      <xdr:colOff>707804</xdr:colOff>
      <xdr:row>16</xdr:row>
      <xdr:rowOff>100679</xdr:rowOff>
    </xdr:to>
    <xdr:sp macro="" textlink="">
      <xdr:nvSpPr>
        <xdr:cNvPr id="81" name="Pfeil nach rechts 80"/>
        <xdr:cNvSpPr/>
      </xdr:nvSpPr>
      <xdr:spPr>
        <a:xfrm rot="8874528">
          <a:off x="6558385" y="4300665"/>
          <a:ext cx="776098" cy="222335"/>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de-CH" sz="1100"/>
        </a:p>
      </xdr:txBody>
    </xdr:sp>
    <xdr:clientData/>
  </xdr:twoCellAnchor>
  <xdr:oneCellAnchor>
    <xdr:from>
      <xdr:col>74</xdr:col>
      <xdr:colOff>641630</xdr:colOff>
      <xdr:row>13</xdr:row>
      <xdr:rowOff>154341</xdr:rowOff>
    </xdr:from>
    <xdr:ext cx="1168119" cy="627171"/>
    <xdr:sp macro="" textlink="">
      <xdr:nvSpPr>
        <xdr:cNvPr id="82" name="Rechteck 81"/>
        <xdr:cNvSpPr/>
      </xdr:nvSpPr>
      <xdr:spPr>
        <a:xfrm>
          <a:off x="5172809" y="3569734"/>
          <a:ext cx="1168119" cy="627171"/>
        </a:xfrm>
        <a:prstGeom prst="rect">
          <a:avLst/>
        </a:prstGeom>
        <a:noFill/>
        <a:ln>
          <a:noFill/>
        </a:ln>
      </xdr:spPr>
      <xdr:txBody>
        <a:bodyPr wrap="square" lIns="91440" tIns="45720" rIns="91440" bIns="45720">
          <a:noAutofit/>
        </a:bodyPr>
        <a:lstStyle/>
        <a:p>
          <a:pPr algn="ctr"/>
          <a:r>
            <a:rPr lang="de-DE" sz="1800" b="1" cap="none" spc="0">
              <a:ln w="12700">
                <a:solidFill>
                  <a:schemeClr val="tx1"/>
                </a:solidFill>
                <a:prstDash val="solid"/>
              </a:ln>
              <a:solidFill>
                <a:sysClr val="windowText" lastClr="000000"/>
              </a:solidFill>
              <a:effectLst>
                <a:outerShdw blurRad="41275" dist="20320" dir="1800000" algn="tl" rotWithShape="0">
                  <a:srgbClr val="000000">
                    <a:alpha val="40000"/>
                  </a:srgbClr>
                </a:outerShdw>
              </a:effectLst>
            </a:rPr>
            <a:t>o</a:t>
          </a:r>
        </a:p>
      </xdr:txBody>
    </xdr:sp>
    <xdr:clientData/>
  </xdr:oneCellAnchor>
  <xdr:twoCellAnchor>
    <xdr:from>
      <xdr:col>74</xdr:col>
      <xdr:colOff>706381</xdr:colOff>
      <xdr:row>14</xdr:row>
      <xdr:rowOff>10530</xdr:rowOff>
    </xdr:from>
    <xdr:to>
      <xdr:col>74</xdr:col>
      <xdr:colOff>913479</xdr:colOff>
      <xdr:row>16</xdr:row>
      <xdr:rowOff>309181</xdr:rowOff>
    </xdr:to>
    <xdr:sp macro="" textlink="">
      <xdr:nvSpPr>
        <xdr:cNvPr id="84" name="Pfeil nach rechts 83"/>
        <xdr:cNvSpPr/>
      </xdr:nvSpPr>
      <xdr:spPr>
        <a:xfrm rot="3257824">
          <a:off x="4858408" y="4145253"/>
          <a:ext cx="965401" cy="207098"/>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de-CH" sz="1100"/>
        </a:p>
      </xdr:txBody>
    </xdr:sp>
    <xdr:clientData/>
  </xdr:twoCellAnchor>
  <xdr:twoCellAnchor>
    <xdr:from>
      <xdr:col>71</xdr:col>
      <xdr:colOff>1862818</xdr:colOff>
      <xdr:row>12</xdr:row>
      <xdr:rowOff>231320</xdr:rowOff>
    </xdr:from>
    <xdr:to>
      <xdr:col>72</xdr:col>
      <xdr:colOff>261257</xdr:colOff>
      <xdr:row>13</xdr:row>
      <xdr:rowOff>136071</xdr:rowOff>
    </xdr:to>
    <xdr:sp macro="" textlink="">
      <xdr:nvSpPr>
        <xdr:cNvPr id="85" name="Pfeil nach rechts 84"/>
        <xdr:cNvSpPr/>
      </xdr:nvSpPr>
      <xdr:spPr>
        <a:xfrm>
          <a:off x="2039711" y="3306534"/>
          <a:ext cx="317046" cy="244930"/>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de-CH" sz="1100"/>
        </a:p>
      </xdr:txBody>
    </xdr:sp>
    <xdr:clientData/>
  </xdr:twoCellAnchor>
  <xdr:twoCellAnchor>
    <xdr:from>
      <xdr:col>71</xdr:col>
      <xdr:colOff>175532</xdr:colOff>
      <xdr:row>12</xdr:row>
      <xdr:rowOff>51708</xdr:rowOff>
    </xdr:from>
    <xdr:to>
      <xdr:col>71</xdr:col>
      <xdr:colOff>1600200</xdr:colOff>
      <xdr:row>14</xdr:row>
      <xdr:rowOff>13608</xdr:rowOff>
    </xdr:to>
    <xdr:sp macro="" textlink="">
      <xdr:nvSpPr>
        <xdr:cNvPr id="86" name="Textfeld 85"/>
        <xdr:cNvSpPr txBox="1"/>
      </xdr:nvSpPr>
      <xdr:spPr>
        <a:xfrm>
          <a:off x="352425" y="3126922"/>
          <a:ext cx="1424668" cy="64225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de-CH" sz="1800" b="1">
              <a:latin typeface="Arial" pitchFamily="34" charset="0"/>
              <a:cs typeface="Arial" pitchFamily="34" charset="0"/>
            </a:rPr>
            <a:t>Neuer Nachtrag</a:t>
          </a:r>
        </a:p>
      </xdr:txBody>
    </xdr:sp>
    <xdr:clientData/>
  </xdr:twoCellAnchor>
  <xdr:twoCellAnchor>
    <xdr:from>
      <xdr:col>75</xdr:col>
      <xdr:colOff>122464</xdr:colOff>
      <xdr:row>12</xdr:row>
      <xdr:rowOff>244929</xdr:rowOff>
    </xdr:from>
    <xdr:to>
      <xdr:col>75</xdr:col>
      <xdr:colOff>849086</xdr:colOff>
      <xdr:row>13</xdr:row>
      <xdr:rowOff>136071</xdr:rowOff>
    </xdr:to>
    <xdr:sp macro="" textlink="">
      <xdr:nvSpPr>
        <xdr:cNvPr id="87" name="Pfeil nach rechts 86"/>
        <xdr:cNvSpPr/>
      </xdr:nvSpPr>
      <xdr:spPr>
        <a:xfrm>
          <a:off x="5701393" y="3320143"/>
          <a:ext cx="726622" cy="231321"/>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de-CH" sz="1100"/>
        </a:p>
      </xdr:txBody>
    </xdr:sp>
    <xdr:clientData/>
  </xdr:twoCellAnchor>
  <xdr:twoCellAnchor>
    <xdr:from>
      <xdr:col>75</xdr:col>
      <xdr:colOff>979456</xdr:colOff>
      <xdr:row>15</xdr:row>
      <xdr:rowOff>204915</xdr:rowOff>
    </xdr:from>
    <xdr:to>
      <xdr:col>76</xdr:col>
      <xdr:colOff>707804</xdr:colOff>
      <xdr:row>16</xdr:row>
      <xdr:rowOff>100679</xdr:rowOff>
    </xdr:to>
    <xdr:sp macro="" textlink="">
      <xdr:nvSpPr>
        <xdr:cNvPr id="88" name="Pfeil nach rechts 87"/>
        <xdr:cNvSpPr/>
      </xdr:nvSpPr>
      <xdr:spPr>
        <a:xfrm rot="8874528">
          <a:off x="6558385" y="4300665"/>
          <a:ext cx="776098" cy="222335"/>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de-CH" sz="1100"/>
        </a:p>
      </xdr:txBody>
    </xdr:sp>
    <xdr:clientData/>
  </xdr:twoCellAnchor>
  <xdr:oneCellAnchor>
    <xdr:from>
      <xdr:col>84</xdr:col>
      <xdr:colOff>641630</xdr:colOff>
      <xdr:row>13</xdr:row>
      <xdr:rowOff>154341</xdr:rowOff>
    </xdr:from>
    <xdr:ext cx="1168119" cy="627171"/>
    <xdr:sp macro="" textlink="">
      <xdr:nvSpPr>
        <xdr:cNvPr id="89" name="Rechteck 88"/>
        <xdr:cNvSpPr/>
      </xdr:nvSpPr>
      <xdr:spPr>
        <a:xfrm>
          <a:off x="5172809" y="3569734"/>
          <a:ext cx="1168119" cy="627171"/>
        </a:xfrm>
        <a:prstGeom prst="rect">
          <a:avLst/>
        </a:prstGeom>
        <a:noFill/>
        <a:ln>
          <a:noFill/>
        </a:ln>
      </xdr:spPr>
      <xdr:txBody>
        <a:bodyPr wrap="square" lIns="91440" tIns="45720" rIns="91440" bIns="45720">
          <a:noAutofit/>
        </a:bodyPr>
        <a:lstStyle/>
        <a:p>
          <a:pPr algn="ctr"/>
          <a:r>
            <a:rPr lang="de-DE" sz="1800" b="1" cap="none" spc="0">
              <a:ln w="12700">
                <a:solidFill>
                  <a:schemeClr val="tx1"/>
                </a:solidFill>
                <a:prstDash val="solid"/>
              </a:ln>
              <a:solidFill>
                <a:sysClr val="windowText" lastClr="000000"/>
              </a:solidFill>
              <a:effectLst>
                <a:outerShdw blurRad="41275" dist="20320" dir="1800000" algn="tl" rotWithShape="0">
                  <a:srgbClr val="000000">
                    <a:alpha val="40000"/>
                  </a:srgbClr>
                </a:outerShdw>
              </a:effectLst>
            </a:rPr>
            <a:t>o</a:t>
          </a:r>
        </a:p>
      </xdr:txBody>
    </xdr:sp>
    <xdr:clientData/>
  </xdr:oneCellAnchor>
  <xdr:twoCellAnchor>
    <xdr:from>
      <xdr:col>84</xdr:col>
      <xdr:colOff>706381</xdr:colOff>
      <xdr:row>14</xdr:row>
      <xdr:rowOff>10530</xdr:rowOff>
    </xdr:from>
    <xdr:to>
      <xdr:col>84</xdr:col>
      <xdr:colOff>913479</xdr:colOff>
      <xdr:row>16</xdr:row>
      <xdr:rowOff>309181</xdr:rowOff>
    </xdr:to>
    <xdr:sp macro="" textlink="">
      <xdr:nvSpPr>
        <xdr:cNvPr id="91" name="Pfeil nach rechts 90"/>
        <xdr:cNvSpPr/>
      </xdr:nvSpPr>
      <xdr:spPr>
        <a:xfrm rot="3257824">
          <a:off x="4858408" y="4145253"/>
          <a:ext cx="965401" cy="207098"/>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de-CH" sz="1100"/>
        </a:p>
      </xdr:txBody>
    </xdr:sp>
    <xdr:clientData/>
  </xdr:twoCellAnchor>
  <xdr:twoCellAnchor>
    <xdr:from>
      <xdr:col>81</xdr:col>
      <xdr:colOff>1862818</xdr:colOff>
      <xdr:row>12</xdr:row>
      <xdr:rowOff>231320</xdr:rowOff>
    </xdr:from>
    <xdr:to>
      <xdr:col>82</xdr:col>
      <xdr:colOff>261257</xdr:colOff>
      <xdr:row>13</xdr:row>
      <xdr:rowOff>136071</xdr:rowOff>
    </xdr:to>
    <xdr:sp macro="" textlink="">
      <xdr:nvSpPr>
        <xdr:cNvPr id="92" name="Pfeil nach rechts 91"/>
        <xdr:cNvSpPr/>
      </xdr:nvSpPr>
      <xdr:spPr>
        <a:xfrm>
          <a:off x="2039711" y="3306534"/>
          <a:ext cx="317046" cy="244930"/>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de-CH" sz="1100"/>
        </a:p>
      </xdr:txBody>
    </xdr:sp>
    <xdr:clientData/>
  </xdr:twoCellAnchor>
  <xdr:twoCellAnchor>
    <xdr:from>
      <xdr:col>81</xdr:col>
      <xdr:colOff>175532</xdr:colOff>
      <xdr:row>12</xdr:row>
      <xdr:rowOff>51708</xdr:rowOff>
    </xdr:from>
    <xdr:to>
      <xdr:col>81</xdr:col>
      <xdr:colOff>1600200</xdr:colOff>
      <xdr:row>14</xdr:row>
      <xdr:rowOff>13608</xdr:rowOff>
    </xdr:to>
    <xdr:sp macro="" textlink="">
      <xdr:nvSpPr>
        <xdr:cNvPr id="93" name="Textfeld 92"/>
        <xdr:cNvSpPr txBox="1"/>
      </xdr:nvSpPr>
      <xdr:spPr>
        <a:xfrm>
          <a:off x="352425" y="3126922"/>
          <a:ext cx="1424668" cy="64225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de-CH" sz="1800" b="1">
              <a:latin typeface="Arial" pitchFamily="34" charset="0"/>
              <a:cs typeface="Arial" pitchFamily="34" charset="0"/>
            </a:rPr>
            <a:t>Neuer Nachtrag</a:t>
          </a:r>
        </a:p>
      </xdr:txBody>
    </xdr:sp>
    <xdr:clientData/>
  </xdr:twoCellAnchor>
  <xdr:twoCellAnchor>
    <xdr:from>
      <xdr:col>85</xdr:col>
      <xdr:colOff>122464</xdr:colOff>
      <xdr:row>12</xdr:row>
      <xdr:rowOff>244929</xdr:rowOff>
    </xdr:from>
    <xdr:to>
      <xdr:col>85</xdr:col>
      <xdr:colOff>849086</xdr:colOff>
      <xdr:row>13</xdr:row>
      <xdr:rowOff>136071</xdr:rowOff>
    </xdr:to>
    <xdr:sp macro="" textlink="">
      <xdr:nvSpPr>
        <xdr:cNvPr id="94" name="Pfeil nach rechts 93"/>
        <xdr:cNvSpPr/>
      </xdr:nvSpPr>
      <xdr:spPr>
        <a:xfrm>
          <a:off x="5701393" y="3320143"/>
          <a:ext cx="726622" cy="231321"/>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de-CH" sz="1100"/>
        </a:p>
      </xdr:txBody>
    </xdr:sp>
    <xdr:clientData/>
  </xdr:twoCellAnchor>
  <xdr:twoCellAnchor>
    <xdr:from>
      <xdr:col>85</xdr:col>
      <xdr:colOff>979456</xdr:colOff>
      <xdr:row>15</xdr:row>
      <xdr:rowOff>204915</xdr:rowOff>
    </xdr:from>
    <xdr:to>
      <xdr:col>86</xdr:col>
      <xdr:colOff>707804</xdr:colOff>
      <xdr:row>16</xdr:row>
      <xdr:rowOff>100679</xdr:rowOff>
    </xdr:to>
    <xdr:sp macro="" textlink="">
      <xdr:nvSpPr>
        <xdr:cNvPr id="95" name="Pfeil nach rechts 94"/>
        <xdr:cNvSpPr/>
      </xdr:nvSpPr>
      <xdr:spPr>
        <a:xfrm rot="8874528">
          <a:off x="6558385" y="4300665"/>
          <a:ext cx="776098" cy="222335"/>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de-CH" sz="1100"/>
        </a:p>
      </xdr:txBody>
    </xdr:sp>
    <xdr:clientData/>
  </xdr:twoCellAnchor>
  <xdr:oneCellAnchor>
    <xdr:from>
      <xdr:col>94</xdr:col>
      <xdr:colOff>641630</xdr:colOff>
      <xdr:row>13</xdr:row>
      <xdr:rowOff>154341</xdr:rowOff>
    </xdr:from>
    <xdr:ext cx="1168119" cy="627171"/>
    <xdr:sp macro="" textlink="">
      <xdr:nvSpPr>
        <xdr:cNvPr id="96" name="Rechteck 95"/>
        <xdr:cNvSpPr/>
      </xdr:nvSpPr>
      <xdr:spPr>
        <a:xfrm>
          <a:off x="5172809" y="3569734"/>
          <a:ext cx="1168119" cy="627171"/>
        </a:xfrm>
        <a:prstGeom prst="rect">
          <a:avLst/>
        </a:prstGeom>
        <a:noFill/>
        <a:ln>
          <a:noFill/>
        </a:ln>
      </xdr:spPr>
      <xdr:txBody>
        <a:bodyPr wrap="square" lIns="91440" tIns="45720" rIns="91440" bIns="45720">
          <a:noAutofit/>
        </a:bodyPr>
        <a:lstStyle/>
        <a:p>
          <a:pPr algn="ctr"/>
          <a:r>
            <a:rPr lang="de-DE" sz="1800" b="1" cap="none" spc="0">
              <a:ln w="12700">
                <a:solidFill>
                  <a:schemeClr val="tx1"/>
                </a:solidFill>
                <a:prstDash val="solid"/>
              </a:ln>
              <a:solidFill>
                <a:sysClr val="windowText" lastClr="000000"/>
              </a:solidFill>
              <a:effectLst>
                <a:outerShdw blurRad="41275" dist="20320" dir="1800000" algn="tl" rotWithShape="0">
                  <a:srgbClr val="000000">
                    <a:alpha val="40000"/>
                  </a:srgbClr>
                </a:outerShdw>
              </a:effectLst>
            </a:rPr>
            <a:t>o</a:t>
          </a:r>
        </a:p>
      </xdr:txBody>
    </xdr:sp>
    <xdr:clientData/>
  </xdr:oneCellAnchor>
  <xdr:twoCellAnchor>
    <xdr:from>
      <xdr:col>94</xdr:col>
      <xdr:colOff>706381</xdr:colOff>
      <xdr:row>14</xdr:row>
      <xdr:rowOff>10530</xdr:rowOff>
    </xdr:from>
    <xdr:to>
      <xdr:col>94</xdr:col>
      <xdr:colOff>913479</xdr:colOff>
      <xdr:row>16</xdr:row>
      <xdr:rowOff>309181</xdr:rowOff>
    </xdr:to>
    <xdr:sp macro="" textlink="">
      <xdr:nvSpPr>
        <xdr:cNvPr id="98" name="Pfeil nach rechts 97"/>
        <xdr:cNvSpPr/>
      </xdr:nvSpPr>
      <xdr:spPr>
        <a:xfrm rot="3257824">
          <a:off x="4858408" y="4145253"/>
          <a:ext cx="965401" cy="207098"/>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de-CH" sz="1100"/>
        </a:p>
      </xdr:txBody>
    </xdr:sp>
    <xdr:clientData/>
  </xdr:twoCellAnchor>
  <xdr:twoCellAnchor>
    <xdr:from>
      <xdr:col>91</xdr:col>
      <xdr:colOff>1862818</xdr:colOff>
      <xdr:row>12</xdr:row>
      <xdr:rowOff>231320</xdr:rowOff>
    </xdr:from>
    <xdr:to>
      <xdr:col>92</xdr:col>
      <xdr:colOff>261257</xdr:colOff>
      <xdr:row>13</xdr:row>
      <xdr:rowOff>136071</xdr:rowOff>
    </xdr:to>
    <xdr:sp macro="" textlink="">
      <xdr:nvSpPr>
        <xdr:cNvPr id="99" name="Pfeil nach rechts 98"/>
        <xdr:cNvSpPr/>
      </xdr:nvSpPr>
      <xdr:spPr>
        <a:xfrm>
          <a:off x="2039711" y="3306534"/>
          <a:ext cx="317046" cy="244930"/>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de-CH" sz="1100"/>
        </a:p>
      </xdr:txBody>
    </xdr:sp>
    <xdr:clientData/>
  </xdr:twoCellAnchor>
  <xdr:twoCellAnchor>
    <xdr:from>
      <xdr:col>91</xdr:col>
      <xdr:colOff>175532</xdr:colOff>
      <xdr:row>12</xdr:row>
      <xdr:rowOff>51708</xdr:rowOff>
    </xdr:from>
    <xdr:to>
      <xdr:col>91</xdr:col>
      <xdr:colOff>1600200</xdr:colOff>
      <xdr:row>14</xdr:row>
      <xdr:rowOff>13608</xdr:rowOff>
    </xdr:to>
    <xdr:sp macro="" textlink="">
      <xdr:nvSpPr>
        <xdr:cNvPr id="100" name="Textfeld 99"/>
        <xdr:cNvSpPr txBox="1"/>
      </xdr:nvSpPr>
      <xdr:spPr>
        <a:xfrm>
          <a:off x="352425" y="3126922"/>
          <a:ext cx="1424668" cy="64225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de-CH" sz="1800" b="1">
              <a:latin typeface="Arial" pitchFamily="34" charset="0"/>
              <a:cs typeface="Arial" pitchFamily="34" charset="0"/>
            </a:rPr>
            <a:t>Neuer Nachtrag</a:t>
          </a:r>
        </a:p>
      </xdr:txBody>
    </xdr:sp>
    <xdr:clientData/>
  </xdr:twoCellAnchor>
  <xdr:twoCellAnchor>
    <xdr:from>
      <xdr:col>95</xdr:col>
      <xdr:colOff>122464</xdr:colOff>
      <xdr:row>12</xdr:row>
      <xdr:rowOff>244929</xdr:rowOff>
    </xdr:from>
    <xdr:to>
      <xdr:col>95</xdr:col>
      <xdr:colOff>849086</xdr:colOff>
      <xdr:row>13</xdr:row>
      <xdr:rowOff>136071</xdr:rowOff>
    </xdr:to>
    <xdr:sp macro="" textlink="">
      <xdr:nvSpPr>
        <xdr:cNvPr id="101" name="Pfeil nach rechts 100"/>
        <xdr:cNvSpPr/>
      </xdr:nvSpPr>
      <xdr:spPr>
        <a:xfrm>
          <a:off x="5701393" y="3320143"/>
          <a:ext cx="726622" cy="231321"/>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de-CH" sz="1100"/>
        </a:p>
      </xdr:txBody>
    </xdr:sp>
    <xdr:clientData/>
  </xdr:twoCellAnchor>
  <xdr:twoCellAnchor>
    <xdr:from>
      <xdr:col>95</xdr:col>
      <xdr:colOff>979456</xdr:colOff>
      <xdr:row>15</xdr:row>
      <xdr:rowOff>204915</xdr:rowOff>
    </xdr:from>
    <xdr:to>
      <xdr:col>96</xdr:col>
      <xdr:colOff>707804</xdr:colOff>
      <xdr:row>16</xdr:row>
      <xdr:rowOff>100679</xdr:rowOff>
    </xdr:to>
    <xdr:sp macro="" textlink="">
      <xdr:nvSpPr>
        <xdr:cNvPr id="102" name="Pfeil nach rechts 101"/>
        <xdr:cNvSpPr/>
      </xdr:nvSpPr>
      <xdr:spPr>
        <a:xfrm rot="8874528">
          <a:off x="6558385" y="4300665"/>
          <a:ext cx="776098" cy="222335"/>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de-CH" sz="1100"/>
        </a:p>
      </xdr:txBody>
    </xdr:sp>
    <xdr:clientData/>
  </xdr:twoCellAnchor>
  <xdr:oneCellAnchor>
    <xdr:from>
      <xdr:col>104</xdr:col>
      <xdr:colOff>641630</xdr:colOff>
      <xdr:row>13</xdr:row>
      <xdr:rowOff>154341</xdr:rowOff>
    </xdr:from>
    <xdr:ext cx="1168119" cy="627171"/>
    <xdr:sp macro="" textlink="">
      <xdr:nvSpPr>
        <xdr:cNvPr id="103" name="Rechteck 102"/>
        <xdr:cNvSpPr/>
      </xdr:nvSpPr>
      <xdr:spPr>
        <a:xfrm>
          <a:off x="5172809" y="3569734"/>
          <a:ext cx="1168119" cy="627171"/>
        </a:xfrm>
        <a:prstGeom prst="rect">
          <a:avLst/>
        </a:prstGeom>
        <a:noFill/>
        <a:ln>
          <a:noFill/>
        </a:ln>
      </xdr:spPr>
      <xdr:txBody>
        <a:bodyPr wrap="square" lIns="91440" tIns="45720" rIns="91440" bIns="45720">
          <a:noAutofit/>
        </a:bodyPr>
        <a:lstStyle/>
        <a:p>
          <a:pPr algn="ctr"/>
          <a:r>
            <a:rPr lang="de-DE" sz="1800" b="1" cap="none" spc="0">
              <a:ln w="12700">
                <a:solidFill>
                  <a:schemeClr val="tx1"/>
                </a:solidFill>
                <a:prstDash val="solid"/>
              </a:ln>
              <a:solidFill>
                <a:sysClr val="windowText" lastClr="000000"/>
              </a:solidFill>
              <a:effectLst>
                <a:outerShdw blurRad="41275" dist="20320" dir="1800000" algn="tl" rotWithShape="0">
                  <a:srgbClr val="000000">
                    <a:alpha val="40000"/>
                  </a:srgbClr>
                </a:outerShdw>
              </a:effectLst>
            </a:rPr>
            <a:t>o</a:t>
          </a:r>
        </a:p>
      </xdr:txBody>
    </xdr:sp>
    <xdr:clientData/>
  </xdr:oneCellAnchor>
  <xdr:twoCellAnchor>
    <xdr:from>
      <xdr:col>104</xdr:col>
      <xdr:colOff>706381</xdr:colOff>
      <xdr:row>14</xdr:row>
      <xdr:rowOff>10530</xdr:rowOff>
    </xdr:from>
    <xdr:to>
      <xdr:col>104</xdr:col>
      <xdr:colOff>913479</xdr:colOff>
      <xdr:row>16</xdr:row>
      <xdr:rowOff>309181</xdr:rowOff>
    </xdr:to>
    <xdr:sp macro="" textlink="">
      <xdr:nvSpPr>
        <xdr:cNvPr id="105" name="Pfeil nach rechts 104"/>
        <xdr:cNvSpPr/>
      </xdr:nvSpPr>
      <xdr:spPr>
        <a:xfrm rot="3257824">
          <a:off x="4858408" y="4145253"/>
          <a:ext cx="965401" cy="207098"/>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de-CH" sz="1100"/>
        </a:p>
      </xdr:txBody>
    </xdr:sp>
    <xdr:clientData/>
  </xdr:twoCellAnchor>
  <xdr:twoCellAnchor>
    <xdr:from>
      <xdr:col>101</xdr:col>
      <xdr:colOff>1862818</xdr:colOff>
      <xdr:row>12</xdr:row>
      <xdr:rowOff>231320</xdr:rowOff>
    </xdr:from>
    <xdr:to>
      <xdr:col>102</xdr:col>
      <xdr:colOff>261257</xdr:colOff>
      <xdr:row>13</xdr:row>
      <xdr:rowOff>136071</xdr:rowOff>
    </xdr:to>
    <xdr:sp macro="" textlink="">
      <xdr:nvSpPr>
        <xdr:cNvPr id="106" name="Pfeil nach rechts 105"/>
        <xdr:cNvSpPr/>
      </xdr:nvSpPr>
      <xdr:spPr>
        <a:xfrm>
          <a:off x="2039711" y="3306534"/>
          <a:ext cx="317046" cy="244930"/>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de-CH" sz="1100"/>
        </a:p>
      </xdr:txBody>
    </xdr:sp>
    <xdr:clientData/>
  </xdr:twoCellAnchor>
  <xdr:twoCellAnchor>
    <xdr:from>
      <xdr:col>101</xdr:col>
      <xdr:colOff>175532</xdr:colOff>
      <xdr:row>12</xdr:row>
      <xdr:rowOff>51708</xdr:rowOff>
    </xdr:from>
    <xdr:to>
      <xdr:col>101</xdr:col>
      <xdr:colOff>1600200</xdr:colOff>
      <xdr:row>14</xdr:row>
      <xdr:rowOff>13608</xdr:rowOff>
    </xdr:to>
    <xdr:sp macro="" textlink="">
      <xdr:nvSpPr>
        <xdr:cNvPr id="107" name="Textfeld 106"/>
        <xdr:cNvSpPr txBox="1"/>
      </xdr:nvSpPr>
      <xdr:spPr>
        <a:xfrm>
          <a:off x="352425" y="3126922"/>
          <a:ext cx="1424668" cy="64225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de-CH" sz="1800" b="1">
              <a:latin typeface="Arial" pitchFamily="34" charset="0"/>
              <a:cs typeface="Arial" pitchFamily="34" charset="0"/>
            </a:rPr>
            <a:t>Neuer Nachtrag</a:t>
          </a:r>
        </a:p>
      </xdr:txBody>
    </xdr:sp>
    <xdr:clientData/>
  </xdr:twoCellAnchor>
  <xdr:twoCellAnchor>
    <xdr:from>
      <xdr:col>105</xdr:col>
      <xdr:colOff>122464</xdr:colOff>
      <xdr:row>12</xdr:row>
      <xdr:rowOff>244929</xdr:rowOff>
    </xdr:from>
    <xdr:to>
      <xdr:col>105</xdr:col>
      <xdr:colOff>849086</xdr:colOff>
      <xdr:row>13</xdr:row>
      <xdr:rowOff>136071</xdr:rowOff>
    </xdr:to>
    <xdr:sp macro="" textlink="">
      <xdr:nvSpPr>
        <xdr:cNvPr id="108" name="Pfeil nach rechts 107"/>
        <xdr:cNvSpPr/>
      </xdr:nvSpPr>
      <xdr:spPr>
        <a:xfrm>
          <a:off x="5701393" y="3320143"/>
          <a:ext cx="726622" cy="231321"/>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de-CH" sz="1100"/>
        </a:p>
      </xdr:txBody>
    </xdr:sp>
    <xdr:clientData/>
  </xdr:twoCellAnchor>
  <xdr:twoCellAnchor>
    <xdr:from>
      <xdr:col>105</xdr:col>
      <xdr:colOff>979456</xdr:colOff>
      <xdr:row>15</xdr:row>
      <xdr:rowOff>204915</xdr:rowOff>
    </xdr:from>
    <xdr:to>
      <xdr:col>106</xdr:col>
      <xdr:colOff>707804</xdr:colOff>
      <xdr:row>16</xdr:row>
      <xdr:rowOff>100679</xdr:rowOff>
    </xdr:to>
    <xdr:sp macro="" textlink="">
      <xdr:nvSpPr>
        <xdr:cNvPr id="109" name="Pfeil nach rechts 108"/>
        <xdr:cNvSpPr/>
      </xdr:nvSpPr>
      <xdr:spPr>
        <a:xfrm rot="8874528">
          <a:off x="6558385" y="4300665"/>
          <a:ext cx="776098" cy="222335"/>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de-CH" sz="1100"/>
        </a:p>
      </xdr:txBody>
    </xdr:sp>
    <xdr:clientData/>
  </xdr:twoCellAnchor>
  <xdr:oneCellAnchor>
    <xdr:from>
      <xdr:col>114</xdr:col>
      <xdr:colOff>641630</xdr:colOff>
      <xdr:row>13</xdr:row>
      <xdr:rowOff>154341</xdr:rowOff>
    </xdr:from>
    <xdr:ext cx="1168119" cy="627171"/>
    <xdr:sp macro="" textlink="">
      <xdr:nvSpPr>
        <xdr:cNvPr id="110" name="Rechteck 109"/>
        <xdr:cNvSpPr/>
      </xdr:nvSpPr>
      <xdr:spPr>
        <a:xfrm>
          <a:off x="5172809" y="3569734"/>
          <a:ext cx="1168119" cy="627171"/>
        </a:xfrm>
        <a:prstGeom prst="rect">
          <a:avLst/>
        </a:prstGeom>
        <a:noFill/>
        <a:ln>
          <a:noFill/>
        </a:ln>
      </xdr:spPr>
      <xdr:txBody>
        <a:bodyPr wrap="square" lIns="91440" tIns="45720" rIns="91440" bIns="45720">
          <a:noAutofit/>
        </a:bodyPr>
        <a:lstStyle/>
        <a:p>
          <a:pPr algn="ctr"/>
          <a:r>
            <a:rPr lang="de-DE" sz="1800" b="1" cap="none" spc="0">
              <a:ln w="12700">
                <a:solidFill>
                  <a:schemeClr val="tx1"/>
                </a:solidFill>
                <a:prstDash val="solid"/>
              </a:ln>
              <a:solidFill>
                <a:sysClr val="windowText" lastClr="000000"/>
              </a:solidFill>
              <a:effectLst>
                <a:outerShdw blurRad="41275" dist="20320" dir="1800000" algn="tl" rotWithShape="0">
                  <a:srgbClr val="000000">
                    <a:alpha val="40000"/>
                  </a:srgbClr>
                </a:outerShdw>
              </a:effectLst>
            </a:rPr>
            <a:t>o</a:t>
          </a:r>
        </a:p>
      </xdr:txBody>
    </xdr:sp>
    <xdr:clientData/>
  </xdr:oneCellAnchor>
  <xdr:twoCellAnchor>
    <xdr:from>
      <xdr:col>114</xdr:col>
      <xdr:colOff>706381</xdr:colOff>
      <xdr:row>14</xdr:row>
      <xdr:rowOff>10530</xdr:rowOff>
    </xdr:from>
    <xdr:to>
      <xdr:col>114</xdr:col>
      <xdr:colOff>913479</xdr:colOff>
      <xdr:row>16</xdr:row>
      <xdr:rowOff>309181</xdr:rowOff>
    </xdr:to>
    <xdr:sp macro="" textlink="">
      <xdr:nvSpPr>
        <xdr:cNvPr id="112" name="Pfeil nach rechts 111"/>
        <xdr:cNvSpPr/>
      </xdr:nvSpPr>
      <xdr:spPr>
        <a:xfrm rot="3257824">
          <a:off x="4858408" y="4145253"/>
          <a:ext cx="965401" cy="207098"/>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de-CH" sz="1100"/>
        </a:p>
      </xdr:txBody>
    </xdr:sp>
    <xdr:clientData/>
  </xdr:twoCellAnchor>
  <xdr:twoCellAnchor>
    <xdr:from>
      <xdr:col>111</xdr:col>
      <xdr:colOff>1862818</xdr:colOff>
      <xdr:row>12</xdr:row>
      <xdr:rowOff>231320</xdr:rowOff>
    </xdr:from>
    <xdr:to>
      <xdr:col>112</xdr:col>
      <xdr:colOff>261257</xdr:colOff>
      <xdr:row>13</xdr:row>
      <xdr:rowOff>136071</xdr:rowOff>
    </xdr:to>
    <xdr:sp macro="" textlink="">
      <xdr:nvSpPr>
        <xdr:cNvPr id="113" name="Pfeil nach rechts 112"/>
        <xdr:cNvSpPr/>
      </xdr:nvSpPr>
      <xdr:spPr>
        <a:xfrm>
          <a:off x="2039711" y="3306534"/>
          <a:ext cx="317046" cy="244930"/>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de-CH" sz="1100"/>
        </a:p>
      </xdr:txBody>
    </xdr:sp>
    <xdr:clientData/>
  </xdr:twoCellAnchor>
  <xdr:twoCellAnchor>
    <xdr:from>
      <xdr:col>111</xdr:col>
      <xdr:colOff>175532</xdr:colOff>
      <xdr:row>12</xdr:row>
      <xdr:rowOff>51708</xdr:rowOff>
    </xdr:from>
    <xdr:to>
      <xdr:col>111</xdr:col>
      <xdr:colOff>1600200</xdr:colOff>
      <xdr:row>14</xdr:row>
      <xdr:rowOff>13608</xdr:rowOff>
    </xdr:to>
    <xdr:sp macro="" textlink="">
      <xdr:nvSpPr>
        <xdr:cNvPr id="114" name="Textfeld 113"/>
        <xdr:cNvSpPr txBox="1"/>
      </xdr:nvSpPr>
      <xdr:spPr>
        <a:xfrm>
          <a:off x="352425" y="3126922"/>
          <a:ext cx="1424668" cy="64225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de-CH" sz="1800" b="1">
              <a:latin typeface="Arial" pitchFamily="34" charset="0"/>
              <a:cs typeface="Arial" pitchFamily="34" charset="0"/>
            </a:rPr>
            <a:t>Neuer Nachtrag</a:t>
          </a:r>
        </a:p>
      </xdr:txBody>
    </xdr:sp>
    <xdr:clientData/>
  </xdr:twoCellAnchor>
  <xdr:twoCellAnchor>
    <xdr:from>
      <xdr:col>115</xdr:col>
      <xdr:colOff>122464</xdr:colOff>
      <xdr:row>12</xdr:row>
      <xdr:rowOff>244929</xdr:rowOff>
    </xdr:from>
    <xdr:to>
      <xdr:col>115</xdr:col>
      <xdr:colOff>849086</xdr:colOff>
      <xdr:row>13</xdr:row>
      <xdr:rowOff>136071</xdr:rowOff>
    </xdr:to>
    <xdr:sp macro="" textlink="">
      <xdr:nvSpPr>
        <xdr:cNvPr id="115" name="Pfeil nach rechts 114"/>
        <xdr:cNvSpPr/>
      </xdr:nvSpPr>
      <xdr:spPr>
        <a:xfrm>
          <a:off x="5701393" y="3320143"/>
          <a:ext cx="726622" cy="231321"/>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de-CH" sz="1100"/>
        </a:p>
      </xdr:txBody>
    </xdr:sp>
    <xdr:clientData/>
  </xdr:twoCellAnchor>
  <xdr:twoCellAnchor>
    <xdr:from>
      <xdr:col>115</xdr:col>
      <xdr:colOff>979456</xdr:colOff>
      <xdr:row>15</xdr:row>
      <xdr:rowOff>204915</xdr:rowOff>
    </xdr:from>
    <xdr:to>
      <xdr:col>116</xdr:col>
      <xdr:colOff>707804</xdr:colOff>
      <xdr:row>16</xdr:row>
      <xdr:rowOff>100679</xdr:rowOff>
    </xdr:to>
    <xdr:sp macro="" textlink="">
      <xdr:nvSpPr>
        <xdr:cNvPr id="116" name="Pfeil nach rechts 115"/>
        <xdr:cNvSpPr/>
      </xdr:nvSpPr>
      <xdr:spPr>
        <a:xfrm rot="8874528">
          <a:off x="6558385" y="4300665"/>
          <a:ext cx="776098" cy="222335"/>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de-CH" sz="1100"/>
        </a:p>
      </xdr:txBody>
    </xdr:sp>
    <xdr:clientData/>
  </xdr:twoCellAnchor>
  <xdr:oneCellAnchor>
    <xdr:from>
      <xdr:col>124</xdr:col>
      <xdr:colOff>641630</xdr:colOff>
      <xdr:row>13</xdr:row>
      <xdr:rowOff>154341</xdr:rowOff>
    </xdr:from>
    <xdr:ext cx="1168119" cy="627171"/>
    <xdr:sp macro="" textlink="">
      <xdr:nvSpPr>
        <xdr:cNvPr id="117" name="Rechteck 116"/>
        <xdr:cNvSpPr/>
      </xdr:nvSpPr>
      <xdr:spPr>
        <a:xfrm>
          <a:off x="5172809" y="3569734"/>
          <a:ext cx="1168119" cy="627171"/>
        </a:xfrm>
        <a:prstGeom prst="rect">
          <a:avLst/>
        </a:prstGeom>
        <a:noFill/>
        <a:ln>
          <a:noFill/>
        </a:ln>
      </xdr:spPr>
      <xdr:txBody>
        <a:bodyPr wrap="square" lIns="91440" tIns="45720" rIns="91440" bIns="45720">
          <a:noAutofit/>
        </a:bodyPr>
        <a:lstStyle/>
        <a:p>
          <a:pPr algn="ctr"/>
          <a:r>
            <a:rPr lang="de-DE" sz="1800" b="1" cap="none" spc="0">
              <a:ln w="12700">
                <a:solidFill>
                  <a:schemeClr val="tx1"/>
                </a:solidFill>
                <a:prstDash val="solid"/>
              </a:ln>
              <a:solidFill>
                <a:sysClr val="windowText" lastClr="000000"/>
              </a:solidFill>
              <a:effectLst>
                <a:outerShdw blurRad="41275" dist="20320" dir="1800000" algn="tl" rotWithShape="0">
                  <a:srgbClr val="000000">
                    <a:alpha val="40000"/>
                  </a:srgbClr>
                </a:outerShdw>
              </a:effectLst>
            </a:rPr>
            <a:t>o</a:t>
          </a:r>
        </a:p>
      </xdr:txBody>
    </xdr:sp>
    <xdr:clientData/>
  </xdr:oneCellAnchor>
  <xdr:twoCellAnchor>
    <xdr:from>
      <xdr:col>124</xdr:col>
      <xdr:colOff>706381</xdr:colOff>
      <xdr:row>14</xdr:row>
      <xdr:rowOff>10530</xdr:rowOff>
    </xdr:from>
    <xdr:to>
      <xdr:col>124</xdr:col>
      <xdr:colOff>913479</xdr:colOff>
      <xdr:row>16</xdr:row>
      <xdr:rowOff>309181</xdr:rowOff>
    </xdr:to>
    <xdr:sp macro="" textlink="">
      <xdr:nvSpPr>
        <xdr:cNvPr id="119" name="Pfeil nach rechts 118"/>
        <xdr:cNvSpPr/>
      </xdr:nvSpPr>
      <xdr:spPr>
        <a:xfrm rot="3257824">
          <a:off x="4858408" y="4145253"/>
          <a:ext cx="965401" cy="207098"/>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de-CH" sz="1100"/>
        </a:p>
      </xdr:txBody>
    </xdr:sp>
    <xdr:clientData/>
  </xdr:twoCellAnchor>
  <xdr:twoCellAnchor>
    <xdr:from>
      <xdr:col>121</xdr:col>
      <xdr:colOff>1862818</xdr:colOff>
      <xdr:row>12</xdr:row>
      <xdr:rowOff>231320</xdr:rowOff>
    </xdr:from>
    <xdr:to>
      <xdr:col>122</xdr:col>
      <xdr:colOff>261257</xdr:colOff>
      <xdr:row>13</xdr:row>
      <xdr:rowOff>136071</xdr:rowOff>
    </xdr:to>
    <xdr:sp macro="" textlink="">
      <xdr:nvSpPr>
        <xdr:cNvPr id="120" name="Pfeil nach rechts 119"/>
        <xdr:cNvSpPr/>
      </xdr:nvSpPr>
      <xdr:spPr>
        <a:xfrm>
          <a:off x="2039711" y="3306534"/>
          <a:ext cx="317046" cy="244930"/>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de-CH" sz="1100"/>
        </a:p>
      </xdr:txBody>
    </xdr:sp>
    <xdr:clientData/>
  </xdr:twoCellAnchor>
  <xdr:twoCellAnchor>
    <xdr:from>
      <xdr:col>121</xdr:col>
      <xdr:colOff>175532</xdr:colOff>
      <xdr:row>12</xdr:row>
      <xdr:rowOff>51708</xdr:rowOff>
    </xdr:from>
    <xdr:to>
      <xdr:col>121</xdr:col>
      <xdr:colOff>1600200</xdr:colOff>
      <xdr:row>14</xdr:row>
      <xdr:rowOff>13608</xdr:rowOff>
    </xdr:to>
    <xdr:sp macro="" textlink="">
      <xdr:nvSpPr>
        <xdr:cNvPr id="121" name="Textfeld 120"/>
        <xdr:cNvSpPr txBox="1"/>
      </xdr:nvSpPr>
      <xdr:spPr>
        <a:xfrm>
          <a:off x="352425" y="3126922"/>
          <a:ext cx="1424668" cy="64225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de-CH" sz="1800" b="1">
              <a:latin typeface="Arial" pitchFamily="34" charset="0"/>
              <a:cs typeface="Arial" pitchFamily="34" charset="0"/>
            </a:rPr>
            <a:t>Neuer Nachtrag</a:t>
          </a:r>
        </a:p>
      </xdr:txBody>
    </xdr:sp>
    <xdr:clientData/>
  </xdr:twoCellAnchor>
  <xdr:twoCellAnchor>
    <xdr:from>
      <xdr:col>125</xdr:col>
      <xdr:colOff>122464</xdr:colOff>
      <xdr:row>12</xdr:row>
      <xdr:rowOff>244929</xdr:rowOff>
    </xdr:from>
    <xdr:to>
      <xdr:col>125</xdr:col>
      <xdr:colOff>849086</xdr:colOff>
      <xdr:row>13</xdr:row>
      <xdr:rowOff>136071</xdr:rowOff>
    </xdr:to>
    <xdr:sp macro="" textlink="">
      <xdr:nvSpPr>
        <xdr:cNvPr id="122" name="Pfeil nach rechts 121"/>
        <xdr:cNvSpPr/>
      </xdr:nvSpPr>
      <xdr:spPr>
        <a:xfrm>
          <a:off x="5701393" y="3320143"/>
          <a:ext cx="726622" cy="231321"/>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de-CH" sz="1100"/>
        </a:p>
      </xdr:txBody>
    </xdr:sp>
    <xdr:clientData/>
  </xdr:twoCellAnchor>
  <xdr:twoCellAnchor>
    <xdr:from>
      <xdr:col>125</xdr:col>
      <xdr:colOff>979456</xdr:colOff>
      <xdr:row>15</xdr:row>
      <xdr:rowOff>204915</xdr:rowOff>
    </xdr:from>
    <xdr:to>
      <xdr:col>126</xdr:col>
      <xdr:colOff>707804</xdr:colOff>
      <xdr:row>16</xdr:row>
      <xdr:rowOff>100679</xdr:rowOff>
    </xdr:to>
    <xdr:sp macro="" textlink="">
      <xdr:nvSpPr>
        <xdr:cNvPr id="123" name="Pfeil nach rechts 122"/>
        <xdr:cNvSpPr/>
      </xdr:nvSpPr>
      <xdr:spPr>
        <a:xfrm rot="8874528">
          <a:off x="6558385" y="4300665"/>
          <a:ext cx="776098" cy="222335"/>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de-CH" sz="1100"/>
        </a:p>
      </xdr:txBody>
    </xdr:sp>
    <xdr:clientData/>
  </xdr:twoCellAnchor>
  <xdr:oneCellAnchor>
    <xdr:from>
      <xdr:col>134</xdr:col>
      <xdr:colOff>641630</xdr:colOff>
      <xdr:row>13</xdr:row>
      <xdr:rowOff>154341</xdr:rowOff>
    </xdr:from>
    <xdr:ext cx="1168119" cy="627171"/>
    <xdr:sp macro="" textlink="">
      <xdr:nvSpPr>
        <xdr:cNvPr id="124" name="Rechteck 123"/>
        <xdr:cNvSpPr/>
      </xdr:nvSpPr>
      <xdr:spPr>
        <a:xfrm>
          <a:off x="5172809" y="3569734"/>
          <a:ext cx="1168119" cy="627171"/>
        </a:xfrm>
        <a:prstGeom prst="rect">
          <a:avLst/>
        </a:prstGeom>
        <a:noFill/>
        <a:ln>
          <a:noFill/>
        </a:ln>
      </xdr:spPr>
      <xdr:txBody>
        <a:bodyPr wrap="square" lIns="91440" tIns="45720" rIns="91440" bIns="45720">
          <a:noAutofit/>
        </a:bodyPr>
        <a:lstStyle/>
        <a:p>
          <a:pPr algn="ctr"/>
          <a:r>
            <a:rPr lang="de-DE" sz="1800" b="1" cap="none" spc="0">
              <a:ln w="12700">
                <a:solidFill>
                  <a:schemeClr val="tx1"/>
                </a:solidFill>
                <a:prstDash val="solid"/>
              </a:ln>
              <a:solidFill>
                <a:sysClr val="windowText" lastClr="000000"/>
              </a:solidFill>
              <a:effectLst>
                <a:outerShdw blurRad="41275" dist="20320" dir="1800000" algn="tl" rotWithShape="0">
                  <a:srgbClr val="000000">
                    <a:alpha val="40000"/>
                  </a:srgbClr>
                </a:outerShdw>
              </a:effectLst>
            </a:rPr>
            <a:t>o</a:t>
          </a:r>
        </a:p>
      </xdr:txBody>
    </xdr:sp>
    <xdr:clientData/>
  </xdr:oneCellAnchor>
  <xdr:twoCellAnchor>
    <xdr:from>
      <xdr:col>134</xdr:col>
      <xdr:colOff>706381</xdr:colOff>
      <xdr:row>14</xdr:row>
      <xdr:rowOff>10530</xdr:rowOff>
    </xdr:from>
    <xdr:to>
      <xdr:col>134</xdr:col>
      <xdr:colOff>913479</xdr:colOff>
      <xdr:row>16</xdr:row>
      <xdr:rowOff>309181</xdr:rowOff>
    </xdr:to>
    <xdr:sp macro="" textlink="">
      <xdr:nvSpPr>
        <xdr:cNvPr id="126" name="Pfeil nach rechts 125"/>
        <xdr:cNvSpPr/>
      </xdr:nvSpPr>
      <xdr:spPr>
        <a:xfrm rot="3257824">
          <a:off x="4858408" y="4145253"/>
          <a:ext cx="965401" cy="207098"/>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de-CH" sz="1100"/>
        </a:p>
      </xdr:txBody>
    </xdr:sp>
    <xdr:clientData/>
  </xdr:twoCellAnchor>
  <xdr:twoCellAnchor>
    <xdr:from>
      <xdr:col>131</xdr:col>
      <xdr:colOff>1862818</xdr:colOff>
      <xdr:row>12</xdr:row>
      <xdr:rowOff>231320</xdr:rowOff>
    </xdr:from>
    <xdr:to>
      <xdr:col>132</xdr:col>
      <xdr:colOff>261257</xdr:colOff>
      <xdr:row>13</xdr:row>
      <xdr:rowOff>136071</xdr:rowOff>
    </xdr:to>
    <xdr:sp macro="" textlink="">
      <xdr:nvSpPr>
        <xdr:cNvPr id="127" name="Pfeil nach rechts 126"/>
        <xdr:cNvSpPr/>
      </xdr:nvSpPr>
      <xdr:spPr>
        <a:xfrm>
          <a:off x="2039711" y="3306534"/>
          <a:ext cx="317046" cy="244930"/>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de-CH" sz="1100"/>
        </a:p>
      </xdr:txBody>
    </xdr:sp>
    <xdr:clientData/>
  </xdr:twoCellAnchor>
  <xdr:twoCellAnchor>
    <xdr:from>
      <xdr:col>131</xdr:col>
      <xdr:colOff>175532</xdr:colOff>
      <xdr:row>12</xdr:row>
      <xdr:rowOff>51708</xdr:rowOff>
    </xdr:from>
    <xdr:to>
      <xdr:col>131</xdr:col>
      <xdr:colOff>1600200</xdr:colOff>
      <xdr:row>14</xdr:row>
      <xdr:rowOff>13608</xdr:rowOff>
    </xdr:to>
    <xdr:sp macro="" textlink="">
      <xdr:nvSpPr>
        <xdr:cNvPr id="128" name="Textfeld 127"/>
        <xdr:cNvSpPr txBox="1"/>
      </xdr:nvSpPr>
      <xdr:spPr>
        <a:xfrm>
          <a:off x="352425" y="3126922"/>
          <a:ext cx="1424668" cy="64225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de-CH" sz="1800" b="1">
              <a:latin typeface="Arial" pitchFamily="34" charset="0"/>
              <a:cs typeface="Arial" pitchFamily="34" charset="0"/>
            </a:rPr>
            <a:t>Neuer Nachtrag</a:t>
          </a:r>
        </a:p>
      </xdr:txBody>
    </xdr:sp>
    <xdr:clientData/>
  </xdr:twoCellAnchor>
  <xdr:twoCellAnchor>
    <xdr:from>
      <xdr:col>135</xdr:col>
      <xdr:colOff>122464</xdr:colOff>
      <xdr:row>12</xdr:row>
      <xdr:rowOff>244929</xdr:rowOff>
    </xdr:from>
    <xdr:to>
      <xdr:col>135</xdr:col>
      <xdr:colOff>849086</xdr:colOff>
      <xdr:row>13</xdr:row>
      <xdr:rowOff>136071</xdr:rowOff>
    </xdr:to>
    <xdr:sp macro="" textlink="">
      <xdr:nvSpPr>
        <xdr:cNvPr id="129" name="Pfeil nach rechts 128"/>
        <xdr:cNvSpPr/>
      </xdr:nvSpPr>
      <xdr:spPr>
        <a:xfrm>
          <a:off x="5701393" y="3320143"/>
          <a:ext cx="726622" cy="231321"/>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de-CH" sz="1100"/>
        </a:p>
      </xdr:txBody>
    </xdr:sp>
    <xdr:clientData/>
  </xdr:twoCellAnchor>
  <xdr:twoCellAnchor>
    <xdr:from>
      <xdr:col>135</xdr:col>
      <xdr:colOff>979456</xdr:colOff>
      <xdr:row>15</xdr:row>
      <xdr:rowOff>204915</xdr:rowOff>
    </xdr:from>
    <xdr:to>
      <xdr:col>136</xdr:col>
      <xdr:colOff>707804</xdr:colOff>
      <xdr:row>16</xdr:row>
      <xdr:rowOff>100679</xdr:rowOff>
    </xdr:to>
    <xdr:sp macro="" textlink="">
      <xdr:nvSpPr>
        <xdr:cNvPr id="130" name="Pfeil nach rechts 129"/>
        <xdr:cNvSpPr/>
      </xdr:nvSpPr>
      <xdr:spPr>
        <a:xfrm rot="8874528">
          <a:off x="6558385" y="4300665"/>
          <a:ext cx="776098" cy="222335"/>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de-CH" sz="1100"/>
        </a:p>
      </xdr:txBody>
    </xdr:sp>
    <xdr:clientData/>
  </xdr:twoCellAnchor>
  <xdr:oneCellAnchor>
    <xdr:from>
      <xdr:col>144</xdr:col>
      <xdr:colOff>641630</xdr:colOff>
      <xdr:row>13</xdr:row>
      <xdr:rowOff>154341</xdr:rowOff>
    </xdr:from>
    <xdr:ext cx="1168119" cy="627171"/>
    <xdr:sp macro="" textlink="">
      <xdr:nvSpPr>
        <xdr:cNvPr id="131" name="Rechteck 130"/>
        <xdr:cNvSpPr/>
      </xdr:nvSpPr>
      <xdr:spPr>
        <a:xfrm>
          <a:off x="5172809" y="3569734"/>
          <a:ext cx="1168119" cy="627171"/>
        </a:xfrm>
        <a:prstGeom prst="rect">
          <a:avLst/>
        </a:prstGeom>
        <a:noFill/>
        <a:ln>
          <a:noFill/>
        </a:ln>
      </xdr:spPr>
      <xdr:txBody>
        <a:bodyPr wrap="square" lIns="91440" tIns="45720" rIns="91440" bIns="45720">
          <a:noAutofit/>
        </a:bodyPr>
        <a:lstStyle/>
        <a:p>
          <a:pPr algn="ctr"/>
          <a:r>
            <a:rPr lang="de-DE" sz="1800" b="1" cap="none" spc="0">
              <a:ln w="12700">
                <a:solidFill>
                  <a:schemeClr val="tx1"/>
                </a:solidFill>
                <a:prstDash val="solid"/>
              </a:ln>
              <a:solidFill>
                <a:sysClr val="windowText" lastClr="000000"/>
              </a:solidFill>
              <a:effectLst>
                <a:outerShdw blurRad="41275" dist="20320" dir="1800000" algn="tl" rotWithShape="0">
                  <a:srgbClr val="000000">
                    <a:alpha val="40000"/>
                  </a:srgbClr>
                </a:outerShdw>
              </a:effectLst>
            </a:rPr>
            <a:t>o</a:t>
          </a:r>
        </a:p>
      </xdr:txBody>
    </xdr:sp>
    <xdr:clientData/>
  </xdr:oneCellAnchor>
  <xdr:twoCellAnchor>
    <xdr:from>
      <xdr:col>144</xdr:col>
      <xdr:colOff>706381</xdr:colOff>
      <xdr:row>14</xdr:row>
      <xdr:rowOff>10530</xdr:rowOff>
    </xdr:from>
    <xdr:to>
      <xdr:col>144</xdr:col>
      <xdr:colOff>913479</xdr:colOff>
      <xdr:row>16</xdr:row>
      <xdr:rowOff>309181</xdr:rowOff>
    </xdr:to>
    <xdr:sp macro="" textlink="">
      <xdr:nvSpPr>
        <xdr:cNvPr id="133" name="Pfeil nach rechts 132"/>
        <xdr:cNvSpPr/>
      </xdr:nvSpPr>
      <xdr:spPr>
        <a:xfrm rot="3257824">
          <a:off x="4858408" y="4145253"/>
          <a:ext cx="965401" cy="207098"/>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de-CH" sz="1100"/>
        </a:p>
      </xdr:txBody>
    </xdr:sp>
    <xdr:clientData/>
  </xdr:twoCellAnchor>
  <xdr:twoCellAnchor>
    <xdr:from>
      <xdr:col>141</xdr:col>
      <xdr:colOff>1862818</xdr:colOff>
      <xdr:row>12</xdr:row>
      <xdr:rowOff>231320</xdr:rowOff>
    </xdr:from>
    <xdr:to>
      <xdr:col>142</xdr:col>
      <xdr:colOff>261257</xdr:colOff>
      <xdr:row>13</xdr:row>
      <xdr:rowOff>136071</xdr:rowOff>
    </xdr:to>
    <xdr:sp macro="" textlink="">
      <xdr:nvSpPr>
        <xdr:cNvPr id="134" name="Pfeil nach rechts 133"/>
        <xdr:cNvSpPr/>
      </xdr:nvSpPr>
      <xdr:spPr>
        <a:xfrm>
          <a:off x="2039711" y="3306534"/>
          <a:ext cx="317046" cy="244930"/>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de-CH" sz="1100"/>
        </a:p>
      </xdr:txBody>
    </xdr:sp>
    <xdr:clientData/>
  </xdr:twoCellAnchor>
  <xdr:twoCellAnchor>
    <xdr:from>
      <xdr:col>141</xdr:col>
      <xdr:colOff>175532</xdr:colOff>
      <xdr:row>12</xdr:row>
      <xdr:rowOff>51708</xdr:rowOff>
    </xdr:from>
    <xdr:to>
      <xdr:col>141</xdr:col>
      <xdr:colOff>1600200</xdr:colOff>
      <xdr:row>14</xdr:row>
      <xdr:rowOff>13608</xdr:rowOff>
    </xdr:to>
    <xdr:sp macro="" textlink="">
      <xdr:nvSpPr>
        <xdr:cNvPr id="135" name="Textfeld 134"/>
        <xdr:cNvSpPr txBox="1"/>
      </xdr:nvSpPr>
      <xdr:spPr>
        <a:xfrm>
          <a:off x="352425" y="3126922"/>
          <a:ext cx="1424668" cy="64225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de-CH" sz="1800" b="1">
              <a:latin typeface="Arial" pitchFamily="34" charset="0"/>
              <a:cs typeface="Arial" pitchFamily="34" charset="0"/>
            </a:rPr>
            <a:t>Neuer Nachtrag</a:t>
          </a:r>
        </a:p>
      </xdr:txBody>
    </xdr:sp>
    <xdr:clientData/>
  </xdr:twoCellAnchor>
  <xdr:twoCellAnchor>
    <xdr:from>
      <xdr:col>145</xdr:col>
      <xdr:colOff>122464</xdr:colOff>
      <xdr:row>12</xdr:row>
      <xdr:rowOff>244929</xdr:rowOff>
    </xdr:from>
    <xdr:to>
      <xdr:col>145</xdr:col>
      <xdr:colOff>849086</xdr:colOff>
      <xdr:row>13</xdr:row>
      <xdr:rowOff>136071</xdr:rowOff>
    </xdr:to>
    <xdr:sp macro="" textlink="">
      <xdr:nvSpPr>
        <xdr:cNvPr id="136" name="Pfeil nach rechts 135"/>
        <xdr:cNvSpPr/>
      </xdr:nvSpPr>
      <xdr:spPr>
        <a:xfrm>
          <a:off x="5701393" y="3320143"/>
          <a:ext cx="726622" cy="231321"/>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de-CH" sz="1100"/>
        </a:p>
      </xdr:txBody>
    </xdr:sp>
    <xdr:clientData/>
  </xdr:twoCellAnchor>
  <xdr:twoCellAnchor>
    <xdr:from>
      <xdr:col>145</xdr:col>
      <xdr:colOff>979456</xdr:colOff>
      <xdr:row>15</xdr:row>
      <xdr:rowOff>204915</xdr:rowOff>
    </xdr:from>
    <xdr:to>
      <xdr:col>146</xdr:col>
      <xdr:colOff>707804</xdr:colOff>
      <xdr:row>16</xdr:row>
      <xdr:rowOff>100679</xdr:rowOff>
    </xdr:to>
    <xdr:sp macro="" textlink="">
      <xdr:nvSpPr>
        <xdr:cNvPr id="137" name="Pfeil nach rechts 136"/>
        <xdr:cNvSpPr/>
      </xdr:nvSpPr>
      <xdr:spPr>
        <a:xfrm rot="8874528">
          <a:off x="6558385" y="4300665"/>
          <a:ext cx="776098" cy="222335"/>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de-CH" sz="1100"/>
        </a:p>
      </xdr:txBody>
    </xdr:sp>
    <xdr:clientData/>
  </xdr:twoCellAnchor>
  <xdr:oneCellAnchor>
    <xdr:from>
      <xdr:col>154</xdr:col>
      <xdr:colOff>641630</xdr:colOff>
      <xdr:row>13</xdr:row>
      <xdr:rowOff>154341</xdr:rowOff>
    </xdr:from>
    <xdr:ext cx="1168119" cy="627171"/>
    <xdr:sp macro="" textlink="">
      <xdr:nvSpPr>
        <xdr:cNvPr id="138" name="Rechteck 137"/>
        <xdr:cNvSpPr/>
      </xdr:nvSpPr>
      <xdr:spPr>
        <a:xfrm>
          <a:off x="5172809" y="3569734"/>
          <a:ext cx="1168119" cy="627171"/>
        </a:xfrm>
        <a:prstGeom prst="rect">
          <a:avLst/>
        </a:prstGeom>
        <a:noFill/>
        <a:ln>
          <a:noFill/>
        </a:ln>
      </xdr:spPr>
      <xdr:txBody>
        <a:bodyPr wrap="square" lIns="91440" tIns="45720" rIns="91440" bIns="45720">
          <a:noAutofit/>
        </a:bodyPr>
        <a:lstStyle/>
        <a:p>
          <a:pPr algn="ctr"/>
          <a:r>
            <a:rPr lang="de-DE" sz="1800" b="1" cap="none" spc="0">
              <a:ln w="12700">
                <a:solidFill>
                  <a:schemeClr val="tx1"/>
                </a:solidFill>
                <a:prstDash val="solid"/>
              </a:ln>
              <a:solidFill>
                <a:sysClr val="windowText" lastClr="000000"/>
              </a:solidFill>
              <a:effectLst>
                <a:outerShdw blurRad="41275" dist="20320" dir="1800000" algn="tl" rotWithShape="0">
                  <a:srgbClr val="000000">
                    <a:alpha val="40000"/>
                  </a:srgbClr>
                </a:outerShdw>
              </a:effectLst>
            </a:rPr>
            <a:t>o</a:t>
          </a:r>
        </a:p>
      </xdr:txBody>
    </xdr:sp>
    <xdr:clientData/>
  </xdr:oneCellAnchor>
  <xdr:twoCellAnchor>
    <xdr:from>
      <xdr:col>154</xdr:col>
      <xdr:colOff>706381</xdr:colOff>
      <xdr:row>14</xdr:row>
      <xdr:rowOff>10530</xdr:rowOff>
    </xdr:from>
    <xdr:to>
      <xdr:col>154</xdr:col>
      <xdr:colOff>913479</xdr:colOff>
      <xdr:row>16</xdr:row>
      <xdr:rowOff>309181</xdr:rowOff>
    </xdr:to>
    <xdr:sp macro="" textlink="">
      <xdr:nvSpPr>
        <xdr:cNvPr id="140" name="Pfeil nach rechts 139"/>
        <xdr:cNvSpPr/>
      </xdr:nvSpPr>
      <xdr:spPr>
        <a:xfrm rot="3257824">
          <a:off x="4858408" y="4145253"/>
          <a:ext cx="965401" cy="207098"/>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de-CH" sz="1100"/>
        </a:p>
      </xdr:txBody>
    </xdr:sp>
    <xdr:clientData/>
  </xdr:twoCellAnchor>
  <xdr:twoCellAnchor>
    <xdr:from>
      <xdr:col>151</xdr:col>
      <xdr:colOff>1862818</xdr:colOff>
      <xdr:row>12</xdr:row>
      <xdr:rowOff>231320</xdr:rowOff>
    </xdr:from>
    <xdr:to>
      <xdr:col>152</xdr:col>
      <xdr:colOff>261257</xdr:colOff>
      <xdr:row>13</xdr:row>
      <xdr:rowOff>136071</xdr:rowOff>
    </xdr:to>
    <xdr:sp macro="" textlink="">
      <xdr:nvSpPr>
        <xdr:cNvPr id="141" name="Pfeil nach rechts 140"/>
        <xdr:cNvSpPr/>
      </xdr:nvSpPr>
      <xdr:spPr>
        <a:xfrm>
          <a:off x="2039711" y="3306534"/>
          <a:ext cx="317046" cy="244930"/>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de-CH" sz="1100"/>
        </a:p>
      </xdr:txBody>
    </xdr:sp>
    <xdr:clientData/>
  </xdr:twoCellAnchor>
  <xdr:twoCellAnchor>
    <xdr:from>
      <xdr:col>151</xdr:col>
      <xdr:colOff>175532</xdr:colOff>
      <xdr:row>12</xdr:row>
      <xdr:rowOff>51708</xdr:rowOff>
    </xdr:from>
    <xdr:to>
      <xdr:col>151</xdr:col>
      <xdr:colOff>1600200</xdr:colOff>
      <xdr:row>14</xdr:row>
      <xdr:rowOff>13608</xdr:rowOff>
    </xdr:to>
    <xdr:sp macro="" textlink="">
      <xdr:nvSpPr>
        <xdr:cNvPr id="142" name="Textfeld 141"/>
        <xdr:cNvSpPr txBox="1"/>
      </xdr:nvSpPr>
      <xdr:spPr>
        <a:xfrm>
          <a:off x="352425" y="3126922"/>
          <a:ext cx="1424668" cy="64225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de-CH" sz="1800" b="1">
              <a:latin typeface="Arial" pitchFamily="34" charset="0"/>
              <a:cs typeface="Arial" pitchFamily="34" charset="0"/>
            </a:rPr>
            <a:t>Neuer Nachtrag</a:t>
          </a:r>
        </a:p>
      </xdr:txBody>
    </xdr:sp>
    <xdr:clientData/>
  </xdr:twoCellAnchor>
  <xdr:twoCellAnchor>
    <xdr:from>
      <xdr:col>155</xdr:col>
      <xdr:colOff>122464</xdr:colOff>
      <xdr:row>12</xdr:row>
      <xdr:rowOff>244929</xdr:rowOff>
    </xdr:from>
    <xdr:to>
      <xdr:col>155</xdr:col>
      <xdr:colOff>849086</xdr:colOff>
      <xdr:row>13</xdr:row>
      <xdr:rowOff>136071</xdr:rowOff>
    </xdr:to>
    <xdr:sp macro="" textlink="">
      <xdr:nvSpPr>
        <xdr:cNvPr id="143" name="Pfeil nach rechts 142"/>
        <xdr:cNvSpPr/>
      </xdr:nvSpPr>
      <xdr:spPr>
        <a:xfrm>
          <a:off x="5701393" y="3320143"/>
          <a:ext cx="726622" cy="231321"/>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de-CH" sz="1100"/>
        </a:p>
      </xdr:txBody>
    </xdr:sp>
    <xdr:clientData/>
  </xdr:twoCellAnchor>
  <xdr:twoCellAnchor>
    <xdr:from>
      <xdr:col>155</xdr:col>
      <xdr:colOff>979456</xdr:colOff>
      <xdr:row>15</xdr:row>
      <xdr:rowOff>204915</xdr:rowOff>
    </xdr:from>
    <xdr:to>
      <xdr:col>156</xdr:col>
      <xdr:colOff>707804</xdr:colOff>
      <xdr:row>16</xdr:row>
      <xdr:rowOff>100679</xdr:rowOff>
    </xdr:to>
    <xdr:sp macro="" textlink="">
      <xdr:nvSpPr>
        <xdr:cNvPr id="144" name="Pfeil nach rechts 143"/>
        <xdr:cNvSpPr/>
      </xdr:nvSpPr>
      <xdr:spPr>
        <a:xfrm rot="8874528">
          <a:off x="6558385" y="4300665"/>
          <a:ext cx="776098" cy="222335"/>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de-CH" sz="1100"/>
        </a:p>
      </xdr:txBody>
    </xdr:sp>
    <xdr:clientData/>
  </xdr:twoCellAnchor>
  <xdr:oneCellAnchor>
    <xdr:from>
      <xdr:col>164</xdr:col>
      <xdr:colOff>641630</xdr:colOff>
      <xdr:row>13</xdr:row>
      <xdr:rowOff>154341</xdr:rowOff>
    </xdr:from>
    <xdr:ext cx="1168119" cy="627171"/>
    <xdr:sp macro="" textlink="">
      <xdr:nvSpPr>
        <xdr:cNvPr id="145" name="Rechteck 144"/>
        <xdr:cNvSpPr/>
      </xdr:nvSpPr>
      <xdr:spPr>
        <a:xfrm>
          <a:off x="5172809" y="3569734"/>
          <a:ext cx="1168119" cy="627171"/>
        </a:xfrm>
        <a:prstGeom prst="rect">
          <a:avLst/>
        </a:prstGeom>
        <a:noFill/>
        <a:ln>
          <a:noFill/>
        </a:ln>
      </xdr:spPr>
      <xdr:txBody>
        <a:bodyPr wrap="square" lIns="91440" tIns="45720" rIns="91440" bIns="45720">
          <a:noAutofit/>
        </a:bodyPr>
        <a:lstStyle/>
        <a:p>
          <a:pPr algn="ctr"/>
          <a:r>
            <a:rPr lang="de-DE" sz="1800" b="1" cap="none" spc="0">
              <a:ln w="12700">
                <a:solidFill>
                  <a:schemeClr val="tx1"/>
                </a:solidFill>
                <a:prstDash val="solid"/>
              </a:ln>
              <a:solidFill>
                <a:sysClr val="windowText" lastClr="000000"/>
              </a:solidFill>
              <a:effectLst>
                <a:outerShdw blurRad="41275" dist="20320" dir="1800000" algn="tl" rotWithShape="0">
                  <a:srgbClr val="000000">
                    <a:alpha val="40000"/>
                  </a:srgbClr>
                </a:outerShdw>
              </a:effectLst>
            </a:rPr>
            <a:t>o</a:t>
          </a:r>
        </a:p>
      </xdr:txBody>
    </xdr:sp>
    <xdr:clientData/>
  </xdr:oneCellAnchor>
  <xdr:twoCellAnchor>
    <xdr:from>
      <xdr:col>164</xdr:col>
      <xdr:colOff>706381</xdr:colOff>
      <xdr:row>14</xdr:row>
      <xdr:rowOff>10530</xdr:rowOff>
    </xdr:from>
    <xdr:to>
      <xdr:col>164</xdr:col>
      <xdr:colOff>913479</xdr:colOff>
      <xdr:row>16</xdr:row>
      <xdr:rowOff>309181</xdr:rowOff>
    </xdr:to>
    <xdr:sp macro="" textlink="">
      <xdr:nvSpPr>
        <xdr:cNvPr id="147" name="Pfeil nach rechts 146"/>
        <xdr:cNvSpPr/>
      </xdr:nvSpPr>
      <xdr:spPr>
        <a:xfrm rot="3257824">
          <a:off x="4858408" y="4145253"/>
          <a:ext cx="965401" cy="207098"/>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de-CH" sz="1100"/>
        </a:p>
      </xdr:txBody>
    </xdr:sp>
    <xdr:clientData/>
  </xdr:twoCellAnchor>
  <xdr:twoCellAnchor>
    <xdr:from>
      <xdr:col>161</xdr:col>
      <xdr:colOff>1862818</xdr:colOff>
      <xdr:row>12</xdr:row>
      <xdr:rowOff>231320</xdr:rowOff>
    </xdr:from>
    <xdr:to>
      <xdr:col>162</xdr:col>
      <xdr:colOff>261257</xdr:colOff>
      <xdr:row>13</xdr:row>
      <xdr:rowOff>136071</xdr:rowOff>
    </xdr:to>
    <xdr:sp macro="" textlink="">
      <xdr:nvSpPr>
        <xdr:cNvPr id="148" name="Pfeil nach rechts 147"/>
        <xdr:cNvSpPr/>
      </xdr:nvSpPr>
      <xdr:spPr>
        <a:xfrm>
          <a:off x="2039711" y="3306534"/>
          <a:ext cx="317046" cy="244930"/>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de-CH" sz="1100"/>
        </a:p>
      </xdr:txBody>
    </xdr:sp>
    <xdr:clientData/>
  </xdr:twoCellAnchor>
  <xdr:twoCellAnchor>
    <xdr:from>
      <xdr:col>161</xdr:col>
      <xdr:colOff>175532</xdr:colOff>
      <xdr:row>12</xdr:row>
      <xdr:rowOff>51708</xdr:rowOff>
    </xdr:from>
    <xdr:to>
      <xdr:col>161</xdr:col>
      <xdr:colOff>1600200</xdr:colOff>
      <xdr:row>14</xdr:row>
      <xdr:rowOff>13608</xdr:rowOff>
    </xdr:to>
    <xdr:sp macro="" textlink="">
      <xdr:nvSpPr>
        <xdr:cNvPr id="149" name="Textfeld 148"/>
        <xdr:cNvSpPr txBox="1"/>
      </xdr:nvSpPr>
      <xdr:spPr>
        <a:xfrm>
          <a:off x="352425" y="3126922"/>
          <a:ext cx="1424668" cy="64225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de-CH" sz="1800" b="1">
              <a:latin typeface="Arial" pitchFamily="34" charset="0"/>
              <a:cs typeface="Arial" pitchFamily="34" charset="0"/>
            </a:rPr>
            <a:t>Neuer Nachtrag</a:t>
          </a:r>
        </a:p>
      </xdr:txBody>
    </xdr:sp>
    <xdr:clientData/>
  </xdr:twoCellAnchor>
  <xdr:twoCellAnchor>
    <xdr:from>
      <xdr:col>165</xdr:col>
      <xdr:colOff>122464</xdr:colOff>
      <xdr:row>12</xdr:row>
      <xdr:rowOff>244929</xdr:rowOff>
    </xdr:from>
    <xdr:to>
      <xdr:col>165</xdr:col>
      <xdr:colOff>849086</xdr:colOff>
      <xdr:row>13</xdr:row>
      <xdr:rowOff>136071</xdr:rowOff>
    </xdr:to>
    <xdr:sp macro="" textlink="">
      <xdr:nvSpPr>
        <xdr:cNvPr id="150" name="Pfeil nach rechts 149"/>
        <xdr:cNvSpPr/>
      </xdr:nvSpPr>
      <xdr:spPr>
        <a:xfrm>
          <a:off x="5701393" y="3320143"/>
          <a:ext cx="726622" cy="231321"/>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de-CH" sz="1100"/>
        </a:p>
      </xdr:txBody>
    </xdr:sp>
    <xdr:clientData/>
  </xdr:twoCellAnchor>
  <xdr:twoCellAnchor>
    <xdr:from>
      <xdr:col>165</xdr:col>
      <xdr:colOff>979456</xdr:colOff>
      <xdr:row>15</xdr:row>
      <xdr:rowOff>204915</xdr:rowOff>
    </xdr:from>
    <xdr:to>
      <xdr:col>166</xdr:col>
      <xdr:colOff>707804</xdr:colOff>
      <xdr:row>16</xdr:row>
      <xdr:rowOff>100679</xdr:rowOff>
    </xdr:to>
    <xdr:sp macro="" textlink="">
      <xdr:nvSpPr>
        <xdr:cNvPr id="151" name="Pfeil nach rechts 150"/>
        <xdr:cNvSpPr/>
      </xdr:nvSpPr>
      <xdr:spPr>
        <a:xfrm rot="8874528">
          <a:off x="6558385" y="4300665"/>
          <a:ext cx="776098" cy="222335"/>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de-CH" sz="1100"/>
        </a:p>
      </xdr:txBody>
    </xdr:sp>
    <xdr:clientData/>
  </xdr:twoCellAnchor>
  <xdr:oneCellAnchor>
    <xdr:from>
      <xdr:col>174</xdr:col>
      <xdr:colOff>641630</xdr:colOff>
      <xdr:row>13</xdr:row>
      <xdr:rowOff>154341</xdr:rowOff>
    </xdr:from>
    <xdr:ext cx="1168119" cy="627171"/>
    <xdr:sp macro="" textlink="">
      <xdr:nvSpPr>
        <xdr:cNvPr id="152" name="Rechteck 151"/>
        <xdr:cNvSpPr/>
      </xdr:nvSpPr>
      <xdr:spPr>
        <a:xfrm>
          <a:off x="5172809" y="3569734"/>
          <a:ext cx="1168119" cy="627171"/>
        </a:xfrm>
        <a:prstGeom prst="rect">
          <a:avLst/>
        </a:prstGeom>
        <a:noFill/>
        <a:ln>
          <a:noFill/>
        </a:ln>
      </xdr:spPr>
      <xdr:txBody>
        <a:bodyPr wrap="square" lIns="91440" tIns="45720" rIns="91440" bIns="45720">
          <a:noAutofit/>
        </a:bodyPr>
        <a:lstStyle/>
        <a:p>
          <a:pPr algn="ctr"/>
          <a:r>
            <a:rPr lang="de-DE" sz="1800" b="1" cap="none" spc="0">
              <a:ln w="12700">
                <a:solidFill>
                  <a:schemeClr val="tx1"/>
                </a:solidFill>
                <a:prstDash val="solid"/>
              </a:ln>
              <a:solidFill>
                <a:sysClr val="windowText" lastClr="000000"/>
              </a:solidFill>
              <a:effectLst>
                <a:outerShdw blurRad="41275" dist="20320" dir="1800000" algn="tl" rotWithShape="0">
                  <a:srgbClr val="000000">
                    <a:alpha val="40000"/>
                  </a:srgbClr>
                </a:outerShdw>
              </a:effectLst>
            </a:rPr>
            <a:t>o</a:t>
          </a:r>
        </a:p>
      </xdr:txBody>
    </xdr:sp>
    <xdr:clientData/>
  </xdr:oneCellAnchor>
  <xdr:twoCellAnchor>
    <xdr:from>
      <xdr:col>174</xdr:col>
      <xdr:colOff>706381</xdr:colOff>
      <xdr:row>14</xdr:row>
      <xdr:rowOff>10530</xdr:rowOff>
    </xdr:from>
    <xdr:to>
      <xdr:col>174</xdr:col>
      <xdr:colOff>913479</xdr:colOff>
      <xdr:row>16</xdr:row>
      <xdr:rowOff>309181</xdr:rowOff>
    </xdr:to>
    <xdr:sp macro="" textlink="">
      <xdr:nvSpPr>
        <xdr:cNvPr id="154" name="Pfeil nach rechts 153"/>
        <xdr:cNvSpPr/>
      </xdr:nvSpPr>
      <xdr:spPr>
        <a:xfrm rot="3257824">
          <a:off x="4858408" y="4145253"/>
          <a:ext cx="965401" cy="207098"/>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de-CH" sz="1100"/>
        </a:p>
      </xdr:txBody>
    </xdr:sp>
    <xdr:clientData/>
  </xdr:twoCellAnchor>
  <xdr:twoCellAnchor>
    <xdr:from>
      <xdr:col>171</xdr:col>
      <xdr:colOff>1862818</xdr:colOff>
      <xdr:row>12</xdr:row>
      <xdr:rowOff>231320</xdr:rowOff>
    </xdr:from>
    <xdr:to>
      <xdr:col>172</xdr:col>
      <xdr:colOff>261257</xdr:colOff>
      <xdr:row>13</xdr:row>
      <xdr:rowOff>136071</xdr:rowOff>
    </xdr:to>
    <xdr:sp macro="" textlink="">
      <xdr:nvSpPr>
        <xdr:cNvPr id="155" name="Pfeil nach rechts 154"/>
        <xdr:cNvSpPr/>
      </xdr:nvSpPr>
      <xdr:spPr>
        <a:xfrm>
          <a:off x="2039711" y="3306534"/>
          <a:ext cx="317046" cy="244930"/>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de-CH" sz="1100"/>
        </a:p>
      </xdr:txBody>
    </xdr:sp>
    <xdr:clientData/>
  </xdr:twoCellAnchor>
  <xdr:twoCellAnchor>
    <xdr:from>
      <xdr:col>171</xdr:col>
      <xdr:colOff>175532</xdr:colOff>
      <xdr:row>12</xdr:row>
      <xdr:rowOff>51708</xdr:rowOff>
    </xdr:from>
    <xdr:to>
      <xdr:col>171</xdr:col>
      <xdr:colOff>1600200</xdr:colOff>
      <xdr:row>14</xdr:row>
      <xdr:rowOff>13608</xdr:rowOff>
    </xdr:to>
    <xdr:sp macro="" textlink="">
      <xdr:nvSpPr>
        <xdr:cNvPr id="156" name="Textfeld 155"/>
        <xdr:cNvSpPr txBox="1"/>
      </xdr:nvSpPr>
      <xdr:spPr>
        <a:xfrm>
          <a:off x="352425" y="3126922"/>
          <a:ext cx="1424668" cy="64225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de-CH" sz="1800" b="1">
              <a:latin typeface="Arial" pitchFamily="34" charset="0"/>
              <a:cs typeface="Arial" pitchFamily="34" charset="0"/>
            </a:rPr>
            <a:t>Neuer Nachtrag</a:t>
          </a:r>
        </a:p>
      </xdr:txBody>
    </xdr:sp>
    <xdr:clientData/>
  </xdr:twoCellAnchor>
  <xdr:twoCellAnchor>
    <xdr:from>
      <xdr:col>175</xdr:col>
      <xdr:colOff>122464</xdr:colOff>
      <xdr:row>12</xdr:row>
      <xdr:rowOff>244929</xdr:rowOff>
    </xdr:from>
    <xdr:to>
      <xdr:col>175</xdr:col>
      <xdr:colOff>849086</xdr:colOff>
      <xdr:row>13</xdr:row>
      <xdr:rowOff>136071</xdr:rowOff>
    </xdr:to>
    <xdr:sp macro="" textlink="">
      <xdr:nvSpPr>
        <xdr:cNvPr id="157" name="Pfeil nach rechts 156"/>
        <xdr:cNvSpPr/>
      </xdr:nvSpPr>
      <xdr:spPr>
        <a:xfrm>
          <a:off x="5701393" y="3320143"/>
          <a:ext cx="726622" cy="231321"/>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de-CH" sz="1100"/>
        </a:p>
      </xdr:txBody>
    </xdr:sp>
    <xdr:clientData/>
  </xdr:twoCellAnchor>
  <xdr:twoCellAnchor>
    <xdr:from>
      <xdr:col>175</xdr:col>
      <xdr:colOff>979456</xdr:colOff>
      <xdr:row>15</xdr:row>
      <xdr:rowOff>204915</xdr:rowOff>
    </xdr:from>
    <xdr:to>
      <xdr:col>176</xdr:col>
      <xdr:colOff>707804</xdr:colOff>
      <xdr:row>16</xdr:row>
      <xdr:rowOff>100679</xdr:rowOff>
    </xdr:to>
    <xdr:sp macro="" textlink="">
      <xdr:nvSpPr>
        <xdr:cNvPr id="158" name="Pfeil nach rechts 157"/>
        <xdr:cNvSpPr/>
      </xdr:nvSpPr>
      <xdr:spPr>
        <a:xfrm rot="8874528">
          <a:off x="6558385" y="4300665"/>
          <a:ext cx="776098" cy="222335"/>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de-CH" sz="1100"/>
        </a:p>
      </xdr:txBody>
    </xdr:sp>
    <xdr:clientData/>
  </xdr:twoCellAnchor>
  <xdr:oneCellAnchor>
    <xdr:from>
      <xdr:col>184</xdr:col>
      <xdr:colOff>641630</xdr:colOff>
      <xdr:row>13</xdr:row>
      <xdr:rowOff>154341</xdr:rowOff>
    </xdr:from>
    <xdr:ext cx="1168119" cy="627171"/>
    <xdr:sp macro="" textlink="">
      <xdr:nvSpPr>
        <xdr:cNvPr id="159" name="Rechteck 158"/>
        <xdr:cNvSpPr/>
      </xdr:nvSpPr>
      <xdr:spPr>
        <a:xfrm>
          <a:off x="5172809" y="3569734"/>
          <a:ext cx="1168119" cy="627171"/>
        </a:xfrm>
        <a:prstGeom prst="rect">
          <a:avLst/>
        </a:prstGeom>
        <a:noFill/>
        <a:ln>
          <a:noFill/>
        </a:ln>
      </xdr:spPr>
      <xdr:txBody>
        <a:bodyPr wrap="square" lIns="91440" tIns="45720" rIns="91440" bIns="45720">
          <a:noAutofit/>
        </a:bodyPr>
        <a:lstStyle/>
        <a:p>
          <a:pPr algn="ctr"/>
          <a:r>
            <a:rPr lang="de-DE" sz="1800" b="1" cap="none" spc="0">
              <a:ln w="12700">
                <a:solidFill>
                  <a:schemeClr val="tx1"/>
                </a:solidFill>
                <a:prstDash val="solid"/>
              </a:ln>
              <a:solidFill>
                <a:sysClr val="windowText" lastClr="000000"/>
              </a:solidFill>
              <a:effectLst>
                <a:outerShdw blurRad="41275" dist="20320" dir="1800000" algn="tl" rotWithShape="0">
                  <a:srgbClr val="000000">
                    <a:alpha val="40000"/>
                  </a:srgbClr>
                </a:outerShdw>
              </a:effectLst>
            </a:rPr>
            <a:t>o</a:t>
          </a:r>
        </a:p>
      </xdr:txBody>
    </xdr:sp>
    <xdr:clientData/>
  </xdr:oneCellAnchor>
  <xdr:twoCellAnchor>
    <xdr:from>
      <xdr:col>184</xdr:col>
      <xdr:colOff>706381</xdr:colOff>
      <xdr:row>14</xdr:row>
      <xdr:rowOff>10530</xdr:rowOff>
    </xdr:from>
    <xdr:to>
      <xdr:col>184</xdr:col>
      <xdr:colOff>913479</xdr:colOff>
      <xdr:row>16</xdr:row>
      <xdr:rowOff>309181</xdr:rowOff>
    </xdr:to>
    <xdr:sp macro="" textlink="">
      <xdr:nvSpPr>
        <xdr:cNvPr id="161" name="Pfeil nach rechts 160"/>
        <xdr:cNvSpPr/>
      </xdr:nvSpPr>
      <xdr:spPr>
        <a:xfrm rot="3257824">
          <a:off x="4858408" y="4145253"/>
          <a:ext cx="965401" cy="207098"/>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de-CH" sz="1100"/>
        </a:p>
      </xdr:txBody>
    </xdr:sp>
    <xdr:clientData/>
  </xdr:twoCellAnchor>
  <xdr:twoCellAnchor>
    <xdr:from>
      <xdr:col>181</xdr:col>
      <xdr:colOff>1862818</xdr:colOff>
      <xdr:row>12</xdr:row>
      <xdr:rowOff>231320</xdr:rowOff>
    </xdr:from>
    <xdr:to>
      <xdr:col>182</xdr:col>
      <xdr:colOff>261257</xdr:colOff>
      <xdr:row>13</xdr:row>
      <xdr:rowOff>136071</xdr:rowOff>
    </xdr:to>
    <xdr:sp macro="" textlink="">
      <xdr:nvSpPr>
        <xdr:cNvPr id="162" name="Pfeil nach rechts 161"/>
        <xdr:cNvSpPr/>
      </xdr:nvSpPr>
      <xdr:spPr>
        <a:xfrm>
          <a:off x="2039711" y="3306534"/>
          <a:ext cx="317046" cy="244930"/>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de-CH" sz="1100"/>
        </a:p>
      </xdr:txBody>
    </xdr:sp>
    <xdr:clientData/>
  </xdr:twoCellAnchor>
  <xdr:twoCellAnchor>
    <xdr:from>
      <xdr:col>181</xdr:col>
      <xdr:colOff>175532</xdr:colOff>
      <xdr:row>12</xdr:row>
      <xdr:rowOff>51708</xdr:rowOff>
    </xdr:from>
    <xdr:to>
      <xdr:col>181</xdr:col>
      <xdr:colOff>1600200</xdr:colOff>
      <xdr:row>14</xdr:row>
      <xdr:rowOff>13608</xdr:rowOff>
    </xdr:to>
    <xdr:sp macro="" textlink="">
      <xdr:nvSpPr>
        <xdr:cNvPr id="163" name="Textfeld 162"/>
        <xdr:cNvSpPr txBox="1"/>
      </xdr:nvSpPr>
      <xdr:spPr>
        <a:xfrm>
          <a:off x="352425" y="3126922"/>
          <a:ext cx="1424668" cy="64225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de-CH" sz="1800" b="1">
              <a:latin typeface="Arial" pitchFamily="34" charset="0"/>
              <a:cs typeface="Arial" pitchFamily="34" charset="0"/>
            </a:rPr>
            <a:t>Neuer Nachtrag</a:t>
          </a:r>
        </a:p>
      </xdr:txBody>
    </xdr:sp>
    <xdr:clientData/>
  </xdr:twoCellAnchor>
  <xdr:twoCellAnchor>
    <xdr:from>
      <xdr:col>185</xdr:col>
      <xdr:colOff>122464</xdr:colOff>
      <xdr:row>12</xdr:row>
      <xdr:rowOff>244929</xdr:rowOff>
    </xdr:from>
    <xdr:to>
      <xdr:col>185</xdr:col>
      <xdr:colOff>849086</xdr:colOff>
      <xdr:row>13</xdr:row>
      <xdr:rowOff>136071</xdr:rowOff>
    </xdr:to>
    <xdr:sp macro="" textlink="">
      <xdr:nvSpPr>
        <xdr:cNvPr id="164" name="Pfeil nach rechts 163"/>
        <xdr:cNvSpPr/>
      </xdr:nvSpPr>
      <xdr:spPr>
        <a:xfrm>
          <a:off x="5701393" y="3320143"/>
          <a:ext cx="726622" cy="231321"/>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de-CH" sz="1100"/>
        </a:p>
      </xdr:txBody>
    </xdr:sp>
    <xdr:clientData/>
  </xdr:twoCellAnchor>
  <xdr:twoCellAnchor>
    <xdr:from>
      <xdr:col>185</xdr:col>
      <xdr:colOff>979456</xdr:colOff>
      <xdr:row>15</xdr:row>
      <xdr:rowOff>204915</xdr:rowOff>
    </xdr:from>
    <xdr:to>
      <xdr:col>186</xdr:col>
      <xdr:colOff>707804</xdr:colOff>
      <xdr:row>16</xdr:row>
      <xdr:rowOff>100679</xdr:rowOff>
    </xdr:to>
    <xdr:sp macro="" textlink="">
      <xdr:nvSpPr>
        <xdr:cNvPr id="165" name="Pfeil nach rechts 164"/>
        <xdr:cNvSpPr/>
      </xdr:nvSpPr>
      <xdr:spPr>
        <a:xfrm rot="8874528">
          <a:off x="6558385" y="4300665"/>
          <a:ext cx="776098" cy="222335"/>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de-CH" sz="1100"/>
        </a:p>
      </xdr:txBody>
    </xdr:sp>
    <xdr:clientData/>
  </xdr:twoCellAnchor>
  <xdr:oneCellAnchor>
    <xdr:from>
      <xdr:col>194</xdr:col>
      <xdr:colOff>641630</xdr:colOff>
      <xdr:row>13</xdr:row>
      <xdr:rowOff>154341</xdr:rowOff>
    </xdr:from>
    <xdr:ext cx="1168119" cy="627171"/>
    <xdr:sp macro="" textlink="">
      <xdr:nvSpPr>
        <xdr:cNvPr id="166" name="Rechteck 165"/>
        <xdr:cNvSpPr/>
      </xdr:nvSpPr>
      <xdr:spPr>
        <a:xfrm>
          <a:off x="5172809" y="3569734"/>
          <a:ext cx="1168119" cy="627171"/>
        </a:xfrm>
        <a:prstGeom prst="rect">
          <a:avLst/>
        </a:prstGeom>
        <a:noFill/>
        <a:ln>
          <a:noFill/>
        </a:ln>
      </xdr:spPr>
      <xdr:txBody>
        <a:bodyPr wrap="square" lIns="91440" tIns="45720" rIns="91440" bIns="45720">
          <a:noAutofit/>
        </a:bodyPr>
        <a:lstStyle/>
        <a:p>
          <a:pPr algn="ctr"/>
          <a:r>
            <a:rPr lang="de-DE" sz="1800" b="1" cap="none" spc="0">
              <a:ln w="12700">
                <a:solidFill>
                  <a:schemeClr val="tx1"/>
                </a:solidFill>
                <a:prstDash val="solid"/>
              </a:ln>
              <a:solidFill>
                <a:sysClr val="windowText" lastClr="000000"/>
              </a:solidFill>
              <a:effectLst>
                <a:outerShdw blurRad="41275" dist="20320" dir="1800000" algn="tl" rotWithShape="0">
                  <a:srgbClr val="000000">
                    <a:alpha val="40000"/>
                  </a:srgbClr>
                </a:outerShdw>
              </a:effectLst>
            </a:rPr>
            <a:t>o</a:t>
          </a:r>
        </a:p>
      </xdr:txBody>
    </xdr:sp>
    <xdr:clientData/>
  </xdr:oneCellAnchor>
  <xdr:twoCellAnchor>
    <xdr:from>
      <xdr:col>194</xdr:col>
      <xdr:colOff>706381</xdr:colOff>
      <xdr:row>14</xdr:row>
      <xdr:rowOff>10530</xdr:rowOff>
    </xdr:from>
    <xdr:to>
      <xdr:col>194</xdr:col>
      <xdr:colOff>913479</xdr:colOff>
      <xdr:row>16</xdr:row>
      <xdr:rowOff>309181</xdr:rowOff>
    </xdr:to>
    <xdr:sp macro="" textlink="">
      <xdr:nvSpPr>
        <xdr:cNvPr id="168" name="Pfeil nach rechts 167"/>
        <xdr:cNvSpPr/>
      </xdr:nvSpPr>
      <xdr:spPr>
        <a:xfrm rot="3257824">
          <a:off x="4858408" y="4145253"/>
          <a:ext cx="965401" cy="207098"/>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de-CH" sz="1100"/>
        </a:p>
      </xdr:txBody>
    </xdr:sp>
    <xdr:clientData/>
  </xdr:twoCellAnchor>
  <xdr:twoCellAnchor>
    <xdr:from>
      <xdr:col>191</xdr:col>
      <xdr:colOff>1862818</xdr:colOff>
      <xdr:row>12</xdr:row>
      <xdr:rowOff>231320</xdr:rowOff>
    </xdr:from>
    <xdr:to>
      <xdr:col>192</xdr:col>
      <xdr:colOff>261257</xdr:colOff>
      <xdr:row>13</xdr:row>
      <xdr:rowOff>136071</xdr:rowOff>
    </xdr:to>
    <xdr:sp macro="" textlink="">
      <xdr:nvSpPr>
        <xdr:cNvPr id="169" name="Pfeil nach rechts 168"/>
        <xdr:cNvSpPr/>
      </xdr:nvSpPr>
      <xdr:spPr>
        <a:xfrm>
          <a:off x="2039711" y="3306534"/>
          <a:ext cx="317046" cy="244930"/>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de-CH" sz="1100"/>
        </a:p>
      </xdr:txBody>
    </xdr:sp>
    <xdr:clientData/>
  </xdr:twoCellAnchor>
  <xdr:twoCellAnchor>
    <xdr:from>
      <xdr:col>191</xdr:col>
      <xdr:colOff>175532</xdr:colOff>
      <xdr:row>12</xdr:row>
      <xdr:rowOff>51708</xdr:rowOff>
    </xdr:from>
    <xdr:to>
      <xdr:col>191</xdr:col>
      <xdr:colOff>1600200</xdr:colOff>
      <xdr:row>14</xdr:row>
      <xdr:rowOff>13608</xdr:rowOff>
    </xdr:to>
    <xdr:sp macro="" textlink="">
      <xdr:nvSpPr>
        <xdr:cNvPr id="170" name="Textfeld 169"/>
        <xdr:cNvSpPr txBox="1"/>
      </xdr:nvSpPr>
      <xdr:spPr>
        <a:xfrm>
          <a:off x="352425" y="3126922"/>
          <a:ext cx="1424668" cy="64225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de-CH" sz="1800" b="1">
              <a:latin typeface="Arial" pitchFamily="34" charset="0"/>
              <a:cs typeface="Arial" pitchFamily="34" charset="0"/>
            </a:rPr>
            <a:t>Neuer Nachtrag</a:t>
          </a:r>
        </a:p>
      </xdr:txBody>
    </xdr:sp>
    <xdr:clientData/>
  </xdr:twoCellAnchor>
  <xdr:twoCellAnchor>
    <xdr:from>
      <xdr:col>195</xdr:col>
      <xdr:colOff>122464</xdr:colOff>
      <xdr:row>12</xdr:row>
      <xdr:rowOff>244929</xdr:rowOff>
    </xdr:from>
    <xdr:to>
      <xdr:col>195</xdr:col>
      <xdr:colOff>849086</xdr:colOff>
      <xdr:row>13</xdr:row>
      <xdr:rowOff>136071</xdr:rowOff>
    </xdr:to>
    <xdr:sp macro="" textlink="">
      <xdr:nvSpPr>
        <xdr:cNvPr id="171" name="Pfeil nach rechts 170"/>
        <xdr:cNvSpPr/>
      </xdr:nvSpPr>
      <xdr:spPr>
        <a:xfrm>
          <a:off x="5701393" y="3320143"/>
          <a:ext cx="726622" cy="231321"/>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de-CH" sz="1100"/>
        </a:p>
      </xdr:txBody>
    </xdr:sp>
    <xdr:clientData/>
  </xdr:twoCellAnchor>
  <xdr:twoCellAnchor>
    <xdr:from>
      <xdr:col>195</xdr:col>
      <xdr:colOff>979456</xdr:colOff>
      <xdr:row>15</xdr:row>
      <xdr:rowOff>204915</xdr:rowOff>
    </xdr:from>
    <xdr:to>
      <xdr:col>196</xdr:col>
      <xdr:colOff>707804</xdr:colOff>
      <xdr:row>16</xdr:row>
      <xdr:rowOff>100679</xdr:rowOff>
    </xdr:to>
    <xdr:sp macro="" textlink="">
      <xdr:nvSpPr>
        <xdr:cNvPr id="172" name="Pfeil nach rechts 171"/>
        <xdr:cNvSpPr/>
      </xdr:nvSpPr>
      <xdr:spPr>
        <a:xfrm rot="8874528">
          <a:off x="6558385" y="4300665"/>
          <a:ext cx="776098" cy="222335"/>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de-CH" sz="1100"/>
        </a:p>
      </xdr:txBody>
    </xdr:sp>
    <xdr:clientData/>
  </xdr:twoCellAnchor>
  <xdr:oneCellAnchor>
    <xdr:from>
      <xdr:col>204</xdr:col>
      <xdr:colOff>641630</xdr:colOff>
      <xdr:row>13</xdr:row>
      <xdr:rowOff>154341</xdr:rowOff>
    </xdr:from>
    <xdr:ext cx="1168119" cy="627171"/>
    <xdr:sp macro="" textlink="">
      <xdr:nvSpPr>
        <xdr:cNvPr id="173" name="Rechteck 172"/>
        <xdr:cNvSpPr/>
      </xdr:nvSpPr>
      <xdr:spPr>
        <a:xfrm>
          <a:off x="5172809" y="3569734"/>
          <a:ext cx="1168119" cy="627171"/>
        </a:xfrm>
        <a:prstGeom prst="rect">
          <a:avLst/>
        </a:prstGeom>
        <a:noFill/>
        <a:ln>
          <a:noFill/>
        </a:ln>
      </xdr:spPr>
      <xdr:txBody>
        <a:bodyPr wrap="square" lIns="91440" tIns="45720" rIns="91440" bIns="45720">
          <a:noAutofit/>
        </a:bodyPr>
        <a:lstStyle/>
        <a:p>
          <a:pPr algn="ctr"/>
          <a:r>
            <a:rPr lang="de-DE" sz="1800" b="1" cap="none" spc="0">
              <a:ln w="12700">
                <a:solidFill>
                  <a:schemeClr val="tx1"/>
                </a:solidFill>
                <a:prstDash val="solid"/>
              </a:ln>
              <a:solidFill>
                <a:sysClr val="windowText" lastClr="000000"/>
              </a:solidFill>
              <a:effectLst>
                <a:outerShdw blurRad="41275" dist="20320" dir="1800000" algn="tl" rotWithShape="0">
                  <a:srgbClr val="000000">
                    <a:alpha val="40000"/>
                  </a:srgbClr>
                </a:outerShdw>
              </a:effectLst>
            </a:rPr>
            <a:t>o</a:t>
          </a:r>
        </a:p>
      </xdr:txBody>
    </xdr:sp>
    <xdr:clientData/>
  </xdr:oneCellAnchor>
  <xdr:twoCellAnchor>
    <xdr:from>
      <xdr:col>204</xdr:col>
      <xdr:colOff>706381</xdr:colOff>
      <xdr:row>14</xdr:row>
      <xdr:rowOff>10530</xdr:rowOff>
    </xdr:from>
    <xdr:to>
      <xdr:col>204</xdr:col>
      <xdr:colOff>913479</xdr:colOff>
      <xdr:row>16</xdr:row>
      <xdr:rowOff>309181</xdr:rowOff>
    </xdr:to>
    <xdr:sp macro="" textlink="">
      <xdr:nvSpPr>
        <xdr:cNvPr id="175" name="Pfeil nach rechts 174"/>
        <xdr:cNvSpPr/>
      </xdr:nvSpPr>
      <xdr:spPr>
        <a:xfrm rot="3257824">
          <a:off x="4858408" y="4145253"/>
          <a:ext cx="965401" cy="207098"/>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de-CH" sz="1100"/>
        </a:p>
      </xdr:txBody>
    </xdr:sp>
    <xdr:clientData/>
  </xdr:twoCellAnchor>
  <xdr:twoCellAnchor>
    <xdr:from>
      <xdr:col>201</xdr:col>
      <xdr:colOff>1862818</xdr:colOff>
      <xdr:row>12</xdr:row>
      <xdr:rowOff>231320</xdr:rowOff>
    </xdr:from>
    <xdr:to>
      <xdr:col>202</xdr:col>
      <xdr:colOff>261257</xdr:colOff>
      <xdr:row>13</xdr:row>
      <xdr:rowOff>136071</xdr:rowOff>
    </xdr:to>
    <xdr:sp macro="" textlink="">
      <xdr:nvSpPr>
        <xdr:cNvPr id="176" name="Pfeil nach rechts 175"/>
        <xdr:cNvSpPr/>
      </xdr:nvSpPr>
      <xdr:spPr>
        <a:xfrm>
          <a:off x="2039711" y="3306534"/>
          <a:ext cx="317046" cy="244930"/>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de-CH" sz="1100"/>
        </a:p>
      </xdr:txBody>
    </xdr:sp>
    <xdr:clientData/>
  </xdr:twoCellAnchor>
  <xdr:twoCellAnchor>
    <xdr:from>
      <xdr:col>201</xdr:col>
      <xdr:colOff>175532</xdr:colOff>
      <xdr:row>12</xdr:row>
      <xdr:rowOff>51708</xdr:rowOff>
    </xdr:from>
    <xdr:to>
      <xdr:col>201</xdr:col>
      <xdr:colOff>1600200</xdr:colOff>
      <xdr:row>14</xdr:row>
      <xdr:rowOff>13608</xdr:rowOff>
    </xdr:to>
    <xdr:sp macro="" textlink="">
      <xdr:nvSpPr>
        <xdr:cNvPr id="177" name="Textfeld 176"/>
        <xdr:cNvSpPr txBox="1"/>
      </xdr:nvSpPr>
      <xdr:spPr>
        <a:xfrm>
          <a:off x="352425" y="3126922"/>
          <a:ext cx="1424668" cy="64225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de-CH" sz="1800" b="1">
              <a:latin typeface="Arial" pitchFamily="34" charset="0"/>
              <a:cs typeface="Arial" pitchFamily="34" charset="0"/>
            </a:rPr>
            <a:t>Neuer Nachtrag</a:t>
          </a:r>
        </a:p>
      </xdr:txBody>
    </xdr:sp>
    <xdr:clientData/>
  </xdr:twoCellAnchor>
  <xdr:twoCellAnchor>
    <xdr:from>
      <xdr:col>205</xdr:col>
      <xdr:colOff>122464</xdr:colOff>
      <xdr:row>12</xdr:row>
      <xdr:rowOff>244929</xdr:rowOff>
    </xdr:from>
    <xdr:to>
      <xdr:col>205</xdr:col>
      <xdr:colOff>849086</xdr:colOff>
      <xdr:row>13</xdr:row>
      <xdr:rowOff>136071</xdr:rowOff>
    </xdr:to>
    <xdr:sp macro="" textlink="">
      <xdr:nvSpPr>
        <xdr:cNvPr id="178" name="Pfeil nach rechts 177"/>
        <xdr:cNvSpPr/>
      </xdr:nvSpPr>
      <xdr:spPr>
        <a:xfrm>
          <a:off x="5701393" y="3320143"/>
          <a:ext cx="726622" cy="231321"/>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de-CH" sz="1100"/>
        </a:p>
      </xdr:txBody>
    </xdr:sp>
    <xdr:clientData/>
  </xdr:twoCellAnchor>
  <xdr:twoCellAnchor>
    <xdr:from>
      <xdr:col>205</xdr:col>
      <xdr:colOff>979456</xdr:colOff>
      <xdr:row>15</xdr:row>
      <xdr:rowOff>204915</xdr:rowOff>
    </xdr:from>
    <xdr:to>
      <xdr:col>206</xdr:col>
      <xdr:colOff>707804</xdr:colOff>
      <xdr:row>16</xdr:row>
      <xdr:rowOff>100679</xdr:rowOff>
    </xdr:to>
    <xdr:sp macro="" textlink="">
      <xdr:nvSpPr>
        <xdr:cNvPr id="179" name="Pfeil nach rechts 178"/>
        <xdr:cNvSpPr/>
      </xdr:nvSpPr>
      <xdr:spPr>
        <a:xfrm rot="8874528">
          <a:off x="6558385" y="4300665"/>
          <a:ext cx="776098" cy="222335"/>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de-CH" sz="1100"/>
        </a:p>
      </xdr:txBody>
    </xdr:sp>
    <xdr:clientData/>
  </xdr:twoCellAnchor>
  <xdr:oneCellAnchor>
    <xdr:from>
      <xdr:col>214</xdr:col>
      <xdr:colOff>641630</xdr:colOff>
      <xdr:row>13</xdr:row>
      <xdr:rowOff>154341</xdr:rowOff>
    </xdr:from>
    <xdr:ext cx="1168119" cy="627171"/>
    <xdr:sp macro="" textlink="">
      <xdr:nvSpPr>
        <xdr:cNvPr id="180" name="Rechteck 179"/>
        <xdr:cNvSpPr/>
      </xdr:nvSpPr>
      <xdr:spPr>
        <a:xfrm>
          <a:off x="5172809" y="3569734"/>
          <a:ext cx="1168119" cy="627171"/>
        </a:xfrm>
        <a:prstGeom prst="rect">
          <a:avLst/>
        </a:prstGeom>
        <a:noFill/>
        <a:ln>
          <a:noFill/>
        </a:ln>
      </xdr:spPr>
      <xdr:txBody>
        <a:bodyPr wrap="square" lIns="91440" tIns="45720" rIns="91440" bIns="45720">
          <a:noAutofit/>
        </a:bodyPr>
        <a:lstStyle/>
        <a:p>
          <a:pPr algn="ctr"/>
          <a:r>
            <a:rPr lang="de-DE" sz="1800" b="1" cap="none" spc="0">
              <a:ln w="12700">
                <a:solidFill>
                  <a:schemeClr val="tx1"/>
                </a:solidFill>
                <a:prstDash val="solid"/>
              </a:ln>
              <a:solidFill>
                <a:sysClr val="windowText" lastClr="000000"/>
              </a:solidFill>
              <a:effectLst>
                <a:outerShdw blurRad="41275" dist="20320" dir="1800000" algn="tl" rotWithShape="0">
                  <a:srgbClr val="000000">
                    <a:alpha val="40000"/>
                  </a:srgbClr>
                </a:outerShdw>
              </a:effectLst>
            </a:rPr>
            <a:t>o</a:t>
          </a:r>
        </a:p>
      </xdr:txBody>
    </xdr:sp>
    <xdr:clientData/>
  </xdr:oneCellAnchor>
  <xdr:twoCellAnchor>
    <xdr:from>
      <xdr:col>214</xdr:col>
      <xdr:colOff>706381</xdr:colOff>
      <xdr:row>14</xdr:row>
      <xdr:rowOff>10530</xdr:rowOff>
    </xdr:from>
    <xdr:to>
      <xdr:col>214</xdr:col>
      <xdr:colOff>913479</xdr:colOff>
      <xdr:row>16</xdr:row>
      <xdr:rowOff>309181</xdr:rowOff>
    </xdr:to>
    <xdr:sp macro="" textlink="">
      <xdr:nvSpPr>
        <xdr:cNvPr id="182" name="Pfeil nach rechts 181"/>
        <xdr:cNvSpPr/>
      </xdr:nvSpPr>
      <xdr:spPr>
        <a:xfrm rot="3257824">
          <a:off x="4858408" y="4145253"/>
          <a:ext cx="965401" cy="207098"/>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de-CH" sz="1100"/>
        </a:p>
      </xdr:txBody>
    </xdr:sp>
    <xdr:clientData/>
  </xdr:twoCellAnchor>
  <xdr:twoCellAnchor>
    <xdr:from>
      <xdr:col>211</xdr:col>
      <xdr:colOff>1862818</xdr:colOff>
      <xdr:row>12</xdr:row>
      <xdr:rowOff>231320</xdr:rowOff>
    </xdr:from>
    <xdr:to>
      <xdr:col>212</xdr:col>
      <xdr:colOff>261257</xdr:colOff>
      <xdr:row>13</xdr:row>
      <xdr:rowOff>136071</xdr:rowOff>
    </xdr:to>
    <xdr:sp macro="" textlink="">
      <xdr:nvSpPr>
        <xdr:cNvPr id="183" name="Pfeil nach rechts 182"/>
        <xdr:cNvSpPr/>
      </xdr:nvSpPr>
      <xdr:spPr>
        <a:xfrm>
          <a:off x="2039711" y="3306534"/>
          <a:ext cx="317046" cy="244930"/>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de-CH" sz="1100"/>
        </a:p>
      </xdr:txBody>
    </xdr:sp>
    <xdr:clientData/>
  </xdr:twoCellAnchor>
  <xdr:twoCellAnchor>
    <xdr:from>
      <xdr:col>211</xdr:col>
      <xdr:colOff>175532</xdr:colOff>
      <xdr:row>12</xdr:row>
      <xdr:rowOff>51708</xdr:rowOff>
    </xdr:from>
    <xdr:to>
      <xdr:col>211</xdr:col>
      <xdr:colOff>1600200</xdr:colOff>
      <xdr:row>14</xdr:row>
      <xdr:rowOff>13608</xdr:rowOff>
    </xdr:to>
    <xdr:sp macro="" textlink="">
      <xdr:nvSpPr>
        <xdr:cNvPr id="184" name="Textfeld 183"/>
        <xdr:cNvSpPr txBox="1"/>
      </xdr:nvSpPr>
      <xdr:spPr>
        <a:xfrm>
          <a:off x="352425" y="3126922"/>
          <a:ext cx="1424668" cy="64225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de-CH" sz="1800" b="1">
              <a:latin typeface="Arial" pitchFamily="34" charset="0"/>
              <a:cs typeface="Arial" pitchFamily="34" charset="0"/>
            </a:rPr>
            <a:t>Neuer Nachtrag</a:t>
          </a:r>
        </a:p>
      </xdr:txBody>
    </xdr:sp>
    <xdr:clientData/>
  </xdr:twoCellAnchor>
  <xdr:twoCellAnchor>
    <xdr:from>
      <xdr:col>215</xdr:col>
      <xdr:colOff>122464</xdr:colOff>
      <xdr:row>12</xdr:row>
      <xdr:rowOff>244929</xdr:rowOff>
    </xdr:from>
    <xdr:to>
      <xdr:col>215</xdr:col>
      <xdr:colOff>849086</xdr:colOff>
      <xdr:row>13</xdr:row>
      <xdr:rowOff>136071</xdr:rowOff>
    </xdr:to>
    <xdr:sp macro="" textlink="">
      <xdr:nvSpPr>
        <xdr:cNvPr id="185" name="Pfeil nach rechts 184"/>
        <xdr:cNvSpPr/>
      </xdr:nvSpPr>
      <xdr:spPr>
        <a:xfrm>
          <a:off x="5701393" y="3320143"/>
          <a:ext cx="726622" cy="231321"/>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de-CH" sz="1100"/>
        </a:p>
      </xdr:txBody>
    </xdr:sp>
    <xdr:clientData/>
  </xdr:twoCellAnchor>
  <xdr:twoCellAnchor>
    <xdr:from>
      <xdr:col>215</xdr:col>
      <xdr:colOff>979456</xdr:colOff>
      <xdr:row>15</xdr:row>
      <xdr:rowOff>204915</xdr:rowOff>
    </xdr:from>
    <xdr:to>
      <xdr:col>216</xdr:col>
      <xdr:colOff>707804</xdr:colOff>
      <xdr:row>16</xdr:row>
      <xdr:rowOff>100679</xdr:rowOff>
    </xdr:to>
    <xdr:sp macro="" textlink="">
      <xdr:nvSpPr>
        <xdr:cNvPr id="186" name="Pfeil nach rechts 185"/>
        <xdr:cNvSpPr/>
      </xdr:nvSpPr>
      <xdr:spPr>
        <a:xfrm rot="8874528">
          <a:off x="6558385" y="4300665"/>
          <a:ext cx="776098" cy="222335"/>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de-CH" sz="1100"/>
        </a:p>
      </xdr:txBody>
    </xdr:sp>
    <xdr:clientData/>
  </xdr:twoCellAnchor>
  <xdr:twoCellAnchor>
    <xdr:from>
      <xdr:col>14</xdr:col>
      <xdr:colOff>706381</xdr:colOff>
      <xdr:row>14</xdr:row>
      <xdr:rowOff>10530</xdr:rowOff>
    </xdr:from>
    <xdr:to>
      <xdr:col>14</xdr:col>
      <xdr:colOff>913479</xdr:colOff>
      <xdr:row>16</xdr:row>
      <xdr:rowOff>309181</xdr:rowOff>
    </xdr:to>
    <xdr:sp macro="" textlink="">
      <xdr:nvSpPr>
        <xdr:cNvPr id="188" name="Pfeil nach rechts 187"/>
        <xdr:cNvSpPr/>
      </xdr:nvSpPr>
      <xdr:spPr>
        <a:xfrm rot="3257824">
          <a:off x="4858408" y="4145253"/>
          <a:ext cx="965401" cy="207098"/>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de-CH" sz="1100"/>
        </a:p>
      </xdr:txBody>
    </xdr:sp>
    <xdr:clientData/>
  </xdr:twoCellAnchor>
  <xdr:twoCellAnchor>
    <xdr:from>
      <xdr:col>11</xdr:col>
      <xdr:colOff>1862818</xdr:colOff>
      <xdr:row>12</xdr:row>
      <xdr:rowOff>231320</xdr:rowOff>
    </xdr:from>
    <xdr:to>
      <xdr:col>12</xdr:col>
      <xdr:colOff>261257</xdr:colOff>
      <xdr:row>13</xdr:row>
      <xdr:rowOff>136071</xdr:rowOff>
    </xdr:to>
    <xdr:sp macro="" textlink="">
      <xdr:nvSpPr>
        <xdr:cNvPr id="189" name="Pfeil nach rechts 188"/>
        <xdr:cNvSpPr/>
      </xdr:nvSpPr>
      <xdr:spPr>
        <a:xfrm>
          <a:off x="2039711" y="3306534"/>
          <a:ext cx="317046" cy="244930"/>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de-CH" sz="1100"/>
        </a:p>
      </xdr:txBody>
    </xdr:sp>
    <xdr:clientData/>
  </xdr:twoCellAnchor>
  <xdr:twoCellAnchor>
    <xdr:from>
      <xdr:col>11</xdr:col>
      <xdr:colOff>175532</xdr:colOff>
      <xdr:row>12</xdr:row>
      <xdr:rowOff>51708</xdr:rowOff>
    </xdr:from>
    <xdr:to>
      <xdr:col>11</xdr:col>
      <xdr:colOff>1600200</xdr:colOff>
      <xdr:row>14</xdr:row>
      <xdr:rowOff>13608</xdr:rowOff>
    </xdr:to>
    <xdr:sp macro="" textlink="">
      <xdr:nvSpPr>
        <xdr:cNvPr id="190" name="Textfeld 189"/>
        <xdr:cNvSpPr txBox="1"/>
      </xdr:nvSpPr>
      <xdr:spPr>
        <a:xfrm>
          <a:off x="352425" y="3126922"/>
          <a:ext cx="1424668" cy="64225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de-CH" sz="1800" b="1">
              <a:latin typeface="Arial" pitchFamily="34" charset="0"/>
              <a:cs typeface="Arial" pitchFamily="34" charset="0"/>
            </a:rPr>
            <a:t>Neuer Nachtrag</a:t>
          </a:r>
        </a:p>
      </xdr:txBody>
    </xdr:sp>
    <xdr:clientData/>
  </xdr:twoCellAnchor>
  <xdr:twoCellAnchor>
    <xdr:from>
      <xdr:col>15</xdr:col>
      <xdr:colOff>122464</xdr:colOff>
      <xdr:row>12</xdr:row>
      <xdr:rowOff>244929</xdr:rowOff>
    </xdr:from>
    <xdr:to>
      <xdr:col>15</xdr:col>
      <xdr:colOff>849086</xdr:colOff>
      <xdr:row>13</xdr:row>
      <xdr:rowOff>136071</xdr:rowOff>
    </xdr:to>
    <xdr:sp macro="" textlink="">
      <xdr:nvSpPr>
        <xdr:cNvPr id="191" name="Pfeil nach rechts 190"/>
        <xdr:cNvSpPr/>
      </xdr:nvSpPr>
      <xdr:spPr>
        <a:xfrm>
          <a:off x="5701393" y="3320143"/>
          <a:ext cx="726622" cy="231321"/>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de-CH" sz="1100"/>
        </a:p>
      </xdr:txBody>
    </xdr:sp>
    <xdr:clientData/>
  </xdr:twoCellAnchor>
  <xdr:twoCellAnchor>
    <xdr:from>
      <xdr:col>15</xdr:col>
      <xdr:colOff>979456</xdr:colOff>
      <xdr:row>15</xdr:row>
      <xdr:rowOff>204915</xdr:rowOff>
    </xdr:from>
    <xdr:to>
      <xdr:col>16</xdr:col>
      <xdr:colOff>707804</xdr:colOff>
      <xdr:row>16</xdr:row>
      <xdr:rowOff>100679</xdr:rowOff>
    </xdr:to>
    <xdr:sp macro="" textlink="">
      <xdr:nvSpPr>
        <xdr:cNvPr id="192" name="Pfeil nach rechts 191"/>
        <xdr:cNvSpPr/>
      </xdr:nvSpPr>
      <xdr:spPr>
        <a:xfrm rot="8874528">
          <a:off x="6558385" y="4300665"/>
          <a:ext cx="776098" cy="222335"/>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de-CH" sz="1100"/>
        </a:p>
      </xdr:txBody>
    </xdr:sp>
    <xdr:clientData/>
  </xdr:twoCellAnchor>
  <xdr:twoCellAnchor>
    <xdr:from>
      <xdr:col>14</xdr:col>
      <xdr:colOff>706381</xdr:colOff>
      <xdr:row>14</xdr:row>
      <xdr:rowOff>10530</xdr:rowOff>
    </xdr:from>
    <xdr:to>
      <xdr:col>14</xdr:col>
      <xdr:colOff>913479</xdr:colOff>
      <xdr:row>16</xdr:row>
      <xdr:rowOff>309181</xdr:rowOff>
    </xdr:to>
    <xdr:sp macro="" textlink="">
      <xdr:nvSpPr>
        <xdr:cNvPr id="194" name="Pfeil nach rechts 193"/>
        <xdr:cNvSpPr/>
      </xdr:nvSpPr>
      <xdr:spPr>
        <a:xfrm rot="3257824">
          <a:off x="4858408" y="4145253"/>
          <a:ext cx="965401" cy="207098"/>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de-CH" sz="1100"/>
        </a:p>
      </xdr:txBody>
    </xdr:sp>
    <xdr:clientData/>
  </xdr:twoCellAnchor>
  <xdr:twoCellAnchor>
    <xdr:from>
      <xdr:col>11</xdr:col>
      <xdr:colOff>1862818</xdr:colOff>
      <xdr:row>12</xdr:row>
      <xdr:rowOff>231320</xdr:rowOff>
    </xdr:from>
    <xdr:to>
      <xdr:col>12</xdr:col>
      <xdr:colOff>261257</xdr:colOff>
      <xdr:row>13</xdr:row>
      <xdr:rowOff>136071</xdr:rowOff>
    </xdr:to>
    <xdr:sp macro="" textlink="">
      <xdr:nvSpPr>
        <xdr:cNvPr id="195" name="Pfeil nach rechts 194"/>
        <xdr:cNvSpPr/>
      </xdr:nvSpPr>
      <xdr:spPr>
        <a:xfrm>
          <a:off x="2039711" y="3306534"/>
          <a:ext cx="317046" cy="244930"/>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de-CH" sz="1100"/>
        </a:p>
      </xdr:txBody>
    </xdr:sp>
    <xdr:clientData/>
  </xdr:twoCellAnchor>
  <xdr:twoCellAnchor>
    <xdr:from>
      <xdr:col>11</xdr:col>
      <xdr:colOff>175532</xdr:colOff>
      <xdr:row>12</xdr:row>
      <xdr:rowOff>51708</xdr:rowOff>
    </xdr:from>
    <xdr:to>
      <xdr:col>11</xdr:col>
      <xdr:colOff>1600200</xdr:colOff>
      <xdr:row>14</xdr:row>
      <xdr:rowOff>13608</xdr:rowOff>
    </xdr:to>
    <xdr:sp macro="" textlink="">
      <xdr:nvSpPr>
        <xdr:cNvPr id="196" name="Textfeld 195"/>
        <xdr:cNvSpPr txBox="1"/>
      </xdr:nvSpPr>
      <xdr:spPr>
        <a:xfrm>
          <a:off x="352425" y="3126922"/>
          <a:ext cx="1424668" cy="64225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de-CH" sz="1800" b="1">
              <a:latin typeface="Arial" pitchFamily="34" charset="0"/>
              <a:cs typeface="Arial" pitchFamily="34" charset="0"/>
            </a:rPr>
            <a:t>Nuova aggiunta</a:t>
          </a:r>
        </a:p>
      </xdr:txBody>
    </xdr:sp>
    <xdr:clientData/>
  </xdr:twoCellAnchor>
  <xdr:twoCellAnchor>
    <xdr:from>
      <xdr:col>15</xdr:col>
      <xdr:colOff>122464</xdr:colOff>
      <xdr:row>12</xdr:row>
      <xdr:rowOff>244929</xdr:rowOff>
    </xdr:from>
    <xdr:to>
      <xdr:col>15</xdr:col>
      <xdr:colOff>849086</xdr:colOff>
      <xdr:row>13</xdr:row>
      <xdr:rowOff>136071</xdr:rowOff>
    </xdr:to>
    <xdr:sp macro="" textlink="">
      <xdr:nvSpPr>
        <xdr:cNvPr id="197" name="Pfeil nach rechts 196"/>
        <xdr:cNvSpPr/>
      </xdr:nvSpPr>
      <xdr:spPr>
        <a:xfrm>
          <a:off x="5701393" y="3320143"/>
          <a:ext cx="726622" cy="231321"/>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de-CH" sz="1100"/>
        </a:p>
      </xdr:txBody>
    </xdr:sp>
    <xdr:clientData/>
  </xdr:twoCellAnchor>
  <xdr:twoCellAnchor>
    <xdr:from>
      <xdr:col>15</xdr:col>
      <xdr:colOff>979456</xdr:colOff>
      <xdr:row>15</xdr:row>
      <xdr:rowOff>204915</xdr:rowOff>
    </xdr:from>
    <xdr:to>
      <xdr:col>16</xdr:col>
      <xdr:colOff>707804</xdr:colOff>
      <xdr:row>16</xdr:row>
      <xdr:rowOff>100679</xdr:rowOff>
    </xdr:to>
    <xdr:sp macro="" textlink="">
      <xdr:nvSpPr>
        <xdr:cNvPr id="198" name="Pfeil nach rechts 197"/>
        <xdr:cNvSpPr/>
      </xdr:nvSpPr>
      <xdr:spPr>
        <a:xfrm rot="8874528">
          <a:off x="6558385" y="4300665"/>
          <a:ext cx="776098" cy="222335"/>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de-CH" sz="1100"/>
        </a:p>
      </xdr:txBody>
    </xdr:sp>
    <xdr:clientData/>
  </xdr:twoCellAnchor>
  <xdr:twoCellAnchor>
    <xdr:from>
      <xdr:col>24</xdr:col>
      <xdr:colOff>706381</xdr:colOff>
      <xdr:row>14</xdr:row>
      <xdr:rowOff>10530</xdr:rowOff>
    </xdr:from>
    <xdr:to>
      <xdr:col>24</xdr:col>
      <xdr:colOff>913479</xdr:colOff>
      <xdr:row>16</xdr:row>
      <xdr:rowOff>309181</xdr:rowOff>
    </xdr:to>
    <xdr:sp macro="" textlink="">
      <xdr:nvSpPr>
        <xdr:cNvPr id="200" name="Pfeil nach rechts 199"/>
        <xdr:cNvSpPr/>
      </xdr:nvSpPr>
      <xdr:spPr>
        <a:xfrm rot="3257824">
          <a:off x="4858408" y="4145253"/>
          <a:ext cx="965401" cy="207098"/>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de-CH" sz="1100"/>
        </a:p>
      </xdr:txBody>
    </xdr:sp>
    <xdr:clientData/>
  </xdr:twoCellAnchor>
  <xdr:twoCellAnchor>
    <xdr:from>
      <xdr:col>21</xdr:col>
      <xdr:colOff>1862818</xdr:colOff>
      <xdr:row>12</xdr:row>
      <xdr:rowOff>231320</xdr:rowOff>
    </xdr:from>
    <xdr:to>
      <xdr:col>22</xdr:col>
      <xdr:colOff>261257</xdr:colOff>
      <xdr:row>13</xdr:row>
      <xdr:rowOff>136071</xdr:rowOff>
    </xdr:to>
    <xdr:sp macro="" textlink="">
      <xdr:nvSpPr>
        <xdr:cNvPr id="201" name="Pfeil nach rechts 200"/>
        <xdr:cNvSpPr/>
      </xdr:nvSpPr>
      <xdr:spPr>
        <a:xfrm>
          <a:off x="2039711" y="3306534"/>
          <a:ext cx="317046" cy="244930"/>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de-CH" sz="1100"/>
        </a:p>
      </xdr:txBody>
    </xdr:sp>
    <xdr:clientData/>
  </xdr:twoCellAnchor>
  <xdr:twoCellAnchor>
    <xdr:from>
      <xdr:col>21</xdr:col>
      <xdr:colOff>175532</xdr:colOff>
      <xdr:row>12</xdr:row>
      <xdr:rowOff>51708</xdr:rowOff>
    </xdr:from>
    <xdr:to>
      <xdr:col>21</xdr:col>
      <xdr:colOff>1600200</xdr:colOff>
      <xdr:row>14</xdr:row>
      <xdr:rowOff>13608</xdr:rowOff>
    </xdr:to>
    <xdr:sp macro="" textlink="">
      <xdr:nvSpPr>
        <xdr:cNvPr id="202" name="Textfeld 201"/>
        <xdr:cNvSpPr txBox="1"/>
      </xdr:nvSpPr>
      <xdr:spPr>
        <a:xfrm>
          <a:off x="352425" y="3126922"/>
          <a:ext cx="1424668" cy="64225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de-CH" sz="1800" b="1">
              <a:latin typeface="Arial" pitchFamily="34" charset="0"/>
              <a:cs typeface="Arial" pitchFamily="34" charset="0"/>
            </a:rPr>
            <a:t>Nuova aggiunta</a:t>
          </a:r>
        </a:p>
      </xdr:txBody>
    </xdr:sp>
    <xdr:clientData/>
  </xdr:twoCellAnchor>
  <xdr:twoCellAnchor>
    <xdr:from>
      <xdr:col>25</xdr:col>
      <xdr:colOff>122464</xdr:colOff>
      <xdr:row>12</xdr:row>
      <xdr:rowOff>244929</xdr:rowOff>
    </xdr:from>
    <xdr:to>
      <xdr:col>25</xdr:col>
      <xdr:colOff>849086</xdr:colOff>
      <xdr:row>13</xdr:row>
      <xdr:rowOff>136071</xdr:rowOff>
    </xdr:to>
    <xdr:sp macro="" textlink="">
      <xdr:nvSpPr>
        <xdr:cNvPr id="203" name="Pfeil nach rechts 202"/>
        <xdr:cNvSpPr/>
      </xdr:nvSpPr>
      <xdr:spPr>
        <a:xfrm>
          <a:off x="5701393" y="3320143"/>
          <a:ext cx="726622" cy="231321"/>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de-CH" sz="1100"/>
        </a:p>
      </xdr:txBody>
    </xdr:sp>
    <xdr:clientData/>
  </xdr:twoCellAnchor>
  <xdr:twoCellAnchor>
    <xdr:from>
      <xdr:col>25</xdr:col>
      <xdr:colOff>979456</xdr:colOff>
      <xdr:row>15</xdr:row>
      <xdr:rowOff>204915</xdr:rowOff>
    </xdr:from>
    <xdr:to>
      <xdr:col>26</xdr:col>
      <xdr:colOff>707804</xdr:colOff>
      <xdr:row>16</xdr:row>
      <xdr:rowOff>100679</xdr:rowOff>
    </xdr:to>
    <xdr:sp macro="" textlink="">
      <xdr:nvSpPr>
        <xdr:cNvPr id="204" name="Pfeil nach rechts 203"/>
        <xdr:cNvSpPr/>
      </xdr:nvSpPr>
      <xdr:spPr>
        <a:xfrm rot="8874528">
          <a:off x="6558385" y="4300665"/>
          <a:ext cx="776098" cy="222335"/>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de-CH" sz="1100"/>
        </a:p>
      </xdr:txBody>
    </xdr:sp>
    <xdr:clientData/>
  </xdr:twoCellAnchor>
  <xdr:twoCellAnchor>
    <xdr:from>
      <xdr:col>34</xdr:col>
      <xdr:colOff>706381</xdr:colOff>
      <xdr:row>14</xdr:row>
      <xdr:rowOff>10530</xdr:rowOff>
    </xdr:from>
    <xdr:to>
      <xdr:col>34</xdr:col>
      <xdr:colOff>913479</xdr:colOff>
      <xdr:row>16</xdr:row>
      <xdr:rowOff>309181</xdr:rowOff>
    </xdr:to>
    <xdr:sp macro="" textlink="">
      <xdr:nvSpPr>
        <xdr:cNvPr id="206" name="Pfeil nach rechts 205"/>
        <xdr:cNvSpPr/>
      </xdr:nvSpPr>
      <xdr:spPr>
        <a:xfrm rot="3257824">
          <a:off x="4835729" y="4104432"/>
          <a:ext cx="965401" cy="207098"/>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de-CH" sz="1100"/>
        </a:p>
      </xdr:txBody>
    </xdr:sp>
    <xdr:clientData/>
  </xdr:twoCellAnchor>
  <xdr:twoCellAnchor>
    <xdr:from>
      <xdr:col>31</xdr:col>
      <xdr:colOff>1862818</xdr:colOff>
      <xdr:row>12</xdr:row>
      <xdr:rowOff>231320</xdr:rowOff>
    </xdr:from>
    <xdr:to>
      <xdr:col>32</xdr:col>
      <xdr:colOff>261257</xdr:colOff>
      <xdr:row>13</xdr:row>
      <xdr:rowOff>136071</xdr:rowOff>
    </xdr:to>
    <xdr:sp macro="" textlink="">
      <xdr:nvSpPr>
        <xdr:cNvPr id="207" name="Pfeil nach rechts 206"/>
        <xdr:cNvSpPr/>
      </xdr:nvSpPr>
      <xdr:spPr>
        <a:xfrm>
          <a:off x="2021568" y="3247570"/>
          <a:ext cx="303439" cy="254001"/>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de-CH" sz="1100"/>
        </a:p>
      </xdr:txBody>
    </xdr:sp>
    <xdr:clientData/>
  </xdr:twoCellAnchor>
  <xdr:twoCellAnchor>
    <xdr:from>
      <xdr:col>31</xdr:col>
      <xdr:colOff>175532</xdr:colOff>
      <xdr:row>12</xdr:row>
      <xdr:rowOff>51708</xdr:rowOff>
    </xdr:from>
    <xdr:to>
      <xdr:col>31</xdr:col>
      <xdr:colOff>1600200</xdr:colOff>
      <xdr:row>14</xdr:row>
      <xdr:rowOff>13608</xdr:rowOff>
    </xdr:to>
    <xdr:sp macro="" textlink="">
      <xdr:nvSpPr>
        <xdr:cNvPr id="208" name="Textfeld 207"/>
        <xdr:cNvSpPr txBox="1"/>
      </xdr:nvSpPr>
      <xdr:spPr>
        <a:xfrm>
          <a:off x="334282" y="3067958"/>
          <a:ext cx="1424668" cy="6604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de-CH" sz="1800" b="1">
              <a:latin typeface="Arial" pitchFamily="34" charset="0"/>
              <a:cs typeface="Arial" pitchFamily="34" charset="0"/>
            </a:rPr>
            <a:t>Nuova aggiunta</a:t>
          </a:r>
        </a:p>
      </xdr:txBody>
    </xdr:sp>
    <xdr:clientData/>
  </xdr:twoCellAnchor>
  <xdr:twoCellAnchor>
    <xdr:from>
      <xdr:col>35</xdr:col>
      <xdr:colOff>122464</xdr:colOff>
      <xdr:row>12</xdr:row>
      <xdr:rowOff>244929</xdr:rowOff>
    </xdr:from>
    <xdr:to>
      <xdr:col>35</xdr:col>
      <xdr:colOff>849086</xdr:colOff>
      <xdr:row>13</xdr:row>
      <xdr:rowOff>136071</xdr:rowOff>
    </xdr:to>
    <xdr:sp macro="" textlink="">
      <xdr:nvSpPr>
        <xdr:cNvPr id="209" name="Pfeil nach rechts 208"/>
        <xdr:cNvSpPr/>
      </xdr:nvSpPr>
      <xdr:spPr>
        <a:xfrm>
          <a:off x="5678714" y="3261179"/>
          <a:ext cx="726622" cy="240392"/>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de-CH" sz="1100"/>
        </a:p>
      </xdr:txBody>
    </xdr:sp>
    <xdr:clientData/>
  </xdr:twoCellAnchor>
  <xdr:twoCellAnchor>
    <xdr:from>
      <xdr:col>35</xdr:col>
      <xdr:colOff>979456</xdr:colOff>
      <xdr:row>15</xdr:row>
      <xdr:rowOff>204915</xdr:rowOff>
    </xdr:from>
    <xdr:to>
      <xdr:col>36</xdr:col>
      <xdr:colOff>707804</xdr:colOff>
      <xdr:row>16</xdr:row>
      <xdr:rowOff>100679</xdr:rowOff>
    </xdr:to>
    <xdr:sp macro="" textlink="">
      <xdr:nvSpPr>
        <xdr:cNvPr id="210" name="Pfeil nach rechts 209"/>
        <xdr:cNvSpPr/>
      </xdr:nvSpPr>
      <xdr:spPr>
        <a:xfrm rot="8874528">
          <a:off x="6535706" y="4268915"/>
          <a:ext cx="776098" cy="213264"/>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de-CH" sz="1100"/>
        </a:p>
      </xdr:txBody>
    </xdr:sp>
    <xdr:clientData/>
  </xdr:twoCellAnchor>
  <xdr:twoCellAnchor>
    <xdr:from>
      <xdr:col>44</xdr:col>
      <xdr:colOff>706381</xdr:colOff>
      <xdr:row>14</xdr:row>
      <xdr:rowOff>10530</xdr:rowOff>
    </xdr:from>
    <xdr:to>
      <xdr:col>44</xdr:col>
      <xdr:colOff>913479</xdr:colOff>
      <xdr:row>16</xdr:row>
      <xdr:rowOff>309181</xdr:rowOff>
    </xdr:to>
    <xdr:sp macro="" textlink="">
      <xdr:nvSpPr>
        <xdr:cNvPr id="212" name="Pfeil nach rechts 211"/>
        <xdr:cNvSpPr/>
      </xdr:nvSpPr>
      <xdr:spPr>
        <a:xfrm rot="3257824">
          <a:off x="4835729" y="4104432"/>
          <a:ext cx="965401" cy="207098"/>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de-CH" sz="1100"/>
        </a:p>
      </xdr:txBody>
    </xdr:sp>
    <xdr:clientData/>
  </xdr:twoCellAnchor>
  <xdr:twoCellAnchor>
    <xdr:from>
      <xdr:col>41</xdr:col>
      <xdr:colOff>1862818</xdr:colOff>
      <xdr:row>12</xdr:row>
      <xdr:rowOff>231320</xdr:rowOff>
    </xdr:from>
    <xdr:to>
      <xdr:col>42</xdr:col>
      <xdr:colOff>261257</xdr:colOff>
      <xdr:row>13</xdr:row>
      <xdr:rowOff>136071</xdr:rowOff>
    </xdr:to>
    <xdr:sp macro="" textlink="">
      <xdr:nvSpPr>
        <xdr:cNvPr id="213" name="Pfeil nach rechts 212"/>
        <xdr:cNvSpPr/>
      </xdr:nvSpPr>
      <xdr:spPr>
        <a:xfrm>
          <a:off x="2021568" y="3247570"/>
          <a:ext cx="303439" cy="254001"/>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de-CH" sz="1100"/>
        </a:p>
      </xdr:txBody>
    </xdr:sp>
    <xdr:clientData/>
  </xdr:twoCellAnchor>
  <xdr:twoCellAnchor>
    <xdr:from>
      <xdr:col>41</xdr:col>
      <xdr:colOff>175532</xdr:colOff>
      <xdr:row>12</xdr:row>
      <xdr:rowOff>51708</xdr:rowOff>
    </xdr:from>
    <xdr:to>
      <xdr:col>41</xdr:col>
      <xdr:colOff>1600200</xdr:colOff>
      <xdr:row>14</xdr:row>
      <xdr:rowOff>13608</xdr:rowOff>
    </xdr:to>
    <xdr:sp macro="" textlink="">
      <xdr:nvSpPr>
        <xdr:cNvPr id="214" name="Textfeld 213"/>
        <xdr:cNvSpPr txBox="1"/>
      </xdr:nvSpPr>
      <xdr:spPr>
        <a:xfrm>
          <a:off x="334282" y="3067958"/>
          <a:ext cx="1424668" cy="6604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de-CH" sz="1800" b="1">
              <a:latin typeface="Arial" pitchFamily="34" charset="0"/>
              <a:cs typeface="Arial" pitchFamily="34" charset="0"/>
            </a:rPr>
            <a:t>Nuova aggiunta</a:t>
          </a:r>
        </a:p>
      </xdr:txBody>
    </xdr:sp>
    <xdr:clientData/>
  </xdr:twoCellAnchor>
  <xdr:twoCellAnchor>
    <xdr:from>
      <xdr:col>45</xdr:col>
      <xdr:colOff>122464</xdr:colOff>
      <xdr:row>12</xdr:row>
      <xdr:rowOff>244929</xdr:rowOff>
    </xdr:from>
    <xdr:to>
      <xdr:col>45</xdr:col>
      <xdr:colOff>849086</xdr:colOff>
      <xdr:row>13</xdr:row>
      <xdr:rowOff>136071</xdr:rowOff>
    </xdr:to>
    <xdr:sp macro="" textlink="">
      <xdr:nvSpPr>
        <xdr:cNvPr id="215" name="Pfeil nach rechts 214"/>
        <xdr:cNvSpPr/>
      </xdr:nvSpPr>
      <xdr:spPr>
        <a:xfrm>
          <a:off x="5678714" y="3261179"/>
          <a:ext cx="726622" cy="240392"/>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de-CH" sz="1100"/>
        </a:p>
      </xdr:txBody>
    </xdr:sp>
    <xdr:clientData/>
  </xdr:twoCellAnchor>
  <xdr:twoCellAnchor>
    <xdr:from>
      <xdr:col>45</xdr:col>
      <xdr:colOff>979456</xdr:colOff>
      <xdr:row>15</xdr:row>
      <xdr:rowOff>204915</xdr:rowOff>
    </xdr:from>
    <xdr:to>
      <xdr:col>46</xdr:col>
      <xdr:colOff>707804</xdr:colOff>
      <xdr:row>16</xdr:row>
      <xdr:rowOff>100679</xdr:rowOff>
    </xdr:to>
    <xdr:sp macro="" textlink="">
      <xdr:nvSpPr>
        <xdr:cNvPr id="216" name="Pfeil nach rechts 215"/>
        <xdr:cNvSpPr/>
      </xdr:nvSpPr>
      <xdr:spPr>
        <a:xfrm rot="8874528">
          <a:off x="6535706" y="4268915"/>
          <a:ext cx="776098" cy="213264"/>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de-CH" sz="1100"/>
        </a:p>
      </xdr:txBody>
    </xdr:sp>
    <xdr:clientData/>
  </xdr:twoCellAnchor>
  <xdr:twoCellAnchor>
    <xdr:from>
      <xdr:col>54</xdr:col>
      <xdr:colOff>706381</xdr:colOff>
      <xdr:row>14</xdr:row>
      <xdr:rowOff>10530</xdr:rowOff>
    </xdr:from>
    <xdr:to>
      <xdr:col>54</xdr:col>
      <xdr:colOff>913479</xdr:colOff>
      <xdr:row>16</xdr:row>
      <xdr:rowOff>309181</xdr:rowOff>
    </xdr:to>
    <xdr:sp macro="" textlink="">
      <xdr:nvSpPr>
        <xdr:cNvPr id="218" name="Pfeil nach rechts 217"/>
        <xdr:cNvSpPr/>
      </xdr:nvSpPr>
      <xdr:spPr>
        <a:xfrm rot="3257824">
          <a:off x="4835729" y="4104432"/>
          <a:ext cx="965401" cy="207098"/>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de-CH" sz="1100"/>
        </a:p>
      </xdr:txBody>
    </xdr:sp>
    <xdr:clientData/>
  </xdr:twoCellAnchor>
  <xdr:twoCellAnchor>
    <xdr:from>
      <xdr:col>51</xdr:col>
      <xdr:colOff>1862818</xdr:colOff>
      <xdr:row>12</xdr:row>
      <xdr:rowOff>231320</xdr:rowOff>
    </xdr:from>
    <xdr:to>
      <xdr:col>52</xdr:col>
      <xdr:colOff>261257</xdr:colOff>
      <xdr:row>13</xdr:row>
      <xdr:rowOff>136071</xdr:rowOff>
    </xdr:to>
    <xdr:sp macro="" textlink="">
      <xdr:nvSpPr>
        <xdr:cNvPr id="219" name="Pfeil nach rechts 218"/>
        <xdr:cNvSpPr/>
      </xdr:nvSpPr>
      <xdr:spPr>
        <a:xfrm>
          <a:off x="2021568" y="3247570"/>
          <a:ext cx="303439" cy="254001"/>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de-CH" sz="1100"/>
        </a:p>
      </xdr:txBody>
    </xdr:sp>
    <xdr:clientData/>
  </xdr:twoCellAnchor>
  <xdr:twoCellAnchor>
    <xdr:from>
      <xdr:col>51</xdr:col>
      <xdr:colOff>175532</xdr:colOff>
      <xdr:row>12</xdr:row>
      <xdr:rowOff>51708</xdr:rowOff>
    </xdr:from>
    <xdr:to>
      <xdr:col>51</xdr:col>
      <xdr:colOff>1600200</xdr:colOff>
      <xdr:row>14</xdr:row>
      <xdr:rowOff>13608</xdr:rowOff>
    </xdr:to>
    <xdr:sp macro="" textlink="">
      <xdr:nvSpPr>
        <xdr:cNvPr id="220" name="Textfeld 219"/>
        <xdr:cNvSpPr txBox="1"/>
      </xdr:nvSpPr>
      <xdr:spPr>
        <a:xfrm>
          <a:off x="334282" y="3067958"/>
          <a:ext cx="1424668" cy="6604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de-CH" sz="1800" b="1">
              <a:latin typeface="Arial" pitchFamily="34" charset="0"/>
              <a:cs typeface="Arial" pitchFamily="34" charset="0"/>
            </a:rPr>
            <a:t>Nuova aggiunta</a:t>
          </a:r>
        </a:p>
      </xdr:txBody>
    </xdr:sp>
    <xdr:clientData/>
  </xdr:twoCellAnchor>
  <xdr:twoCellAnchor>
    <xdr:from>
      <xdr:col>55</xdr:col>
      <xdr:colOff>122464</xdr:colOff>
      <xdr:row>12</xdr:row>
      <xdr:rowOff>244929</xdr:rowOff>
    </xdr:from>
    <xdr:to>
      <xdr:col>55</xdr:col>
      <xdr:colOff>849086</xdr:colOff>
      <xdr:row>13</xdr:row>
      <xdr:rowOff>136071</xdr:rowOff>
    </xdr:to>
    <xdr:sp macro="" textlink="">
      <xdr:nvSpPr>
        <xdr:cNvPr id="221" name="Pfeil nach rechts 220"/>
        <xdr:cNvSpPr/>
      </xdr:nvSpPr>
      <xdr:spPr>
        <a:xfrm>
          <a:off x="5678714" y="3261179"/>
          <a:ext cx="726622" cy="240392"/>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de-CH" sz="1100"/>
        </a:p>
      </xdr:txBody>
    </xdr:sp>
    <xdr:clientData/>
  </xdr:twoCellAnchor>
  <xdr:twoCellAnchor>
    <xdr:from>
      <xdr:col>55</xdr:col>
      <xdr:colOff>979456</xdr:colOff>
      <xdr:row>15</xdr:row>
      <xdr:rowOff>204915</xdr:rowOff>
    </xdr:from>
    <xdr:to>
      <xdr:col>56</xdr:col>
      <xdr:colOff>707804</xdr:colOff>
      <xdr:row>16</xdr:row>
      <xdr:rowOff>100679</xdr:rowOff>
    </xdr:to>
    <xdr:sp macro="" textlink="">
      <xdr:nvSpPr>
        <xdr:cNvPr id="222" name="Pfeil nach rechts 221"/>
        <xdr:cNvSpPr/>
      </xdr:nvSpPr>
      <xdr:spPr>
        <a:xfrm rot="8874528">
          <a:off x="6535706" y="4268915"/>
          <a:ext cx="776098" cy="213264"/>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de-CH" sz="1100"/>
        </a:p>
      </xdr:txBody>
    </xdr:sp>
    <xdr:clientData/>
  </xdr:twoCellAnchor>
  <xdr:twoCellAnchor>
    <xdr:from>
      <xdr:col>64</xdr:col>
      <xdr:colOff>706381</xdr:colOff>
      <xdr:row>14</xdr:row>
      <xdr:rowOff>10530</xdr:rowOff>
    </xdr:from>
    <xdr:to>
      <xdr:col>64</xdr:col>
      <xdr:colOff>913479</xdr:colOff>
      <xdr:row>16</xdr:row>
      <xdr:rowOff>309181</xdr:rowOff>
    </xdr:to>
    <xdr:sp macro="" textlink="">
      <xdr:nvSpPr>
        <xdr:cNvPr id="224" name="Pfeil nach rechts 223"/>
        <xdr:cNvSpPr/>
      </xdr:nvSpPr>
      <xdr:spPr>
        <a:xfrm rot="3257824">
          <a:off x="4835729" y="4104432"/>
          <a:ext cx="965401" cy="207098"/>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de-CH" sz="1100"/>
        </a:p>
      </xdr:txBody>
    </xdr:sp>
    <xdr:clientData/>
  </xdr:twoCellAnchor>
  <xdr:twoCellAnchor>
    <xdr:from>
      <xdr:col>61</xdr:col>
      <xdr:colOff>1862818</xdr:colOff>
      <xdr:row>12</xdr:row>
      <xdr:rowOff>231320</xdr:rowOff>
    </xdr:from>
    <xdr:to>
      <xdr:col>62</xdr:col>
      <xdr:colOff>261257</xdr:colOff>
      <xdr:row>13</xdr:row>
      <xdr:rowOff>136071</xdr:rowOff>
    </xdr:to>
    <xdr:sp macro="" textlink="">
      <xdr:nvSpPr>
        <xdr:cNvPr id="225" name="Pfeil nach rechts 224"/>
        <xdr:cNvSpPr/>
      </xdr:nvSpPr>
      <xdr:spPr>
        <a:xfrm>
          <a:off x="2021568" y="3247570"/>
          <a:ext cx="303439" cy="254001"/>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de-CH" sz="1100"/>
        </a:p>
      </xdr:txBody>
    </xdr:sp>
    <xdr:clientData/>
  </xdr:twoCellAnchor>
  <xdr:twoCellAnchor>
    <xdr:from>
      <xdr:col>61</xdr:col>
      <xdr:colOff>175532</xdr:colOff>
      <xdr:row>12</xdr:row>
      <xdr:rowOff>51708</xdr:rowOff>
    </xdr:from>
    <xdr:to>
      <xdr:col>61</xdr:col>
      <xdr:colOff>1600200</xdr:colOff>
      <xdr:row>14</xdr:row>
      <xdr:rowOff>13608</xdr:rowOff>
    </xdr:to>
    <xdr:sp macro="" textlink="">
      <xdr:nvSpPr>
        <xdr:cNvPr id="226" name="Textfeld 225"/>
        <xdr:cNvSpPr txBox="1"/>
      </xdr:nvSpPr>
      <xdr:spPr>
        <a:xfrm>
          <a:off x="334282" y="3067958"/>
          <a:ext cx="1424668" cy="6604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de-CH" sz="1800" b="1">
              <a:latin typeface="Arial" pitchFamily="34" charset="0"/>
              <a:cs typeface="Arial" pitchFamily="34" charset="0"/>
            </a:rPr>
            <a:t>Nuova aggiunta</a:t>
          </a:r>
        </a:p>
      </xdr:txBody>
    </xdr:sp>
    <xdr:clientData/>
  </xdr:twoCellAnchor>
  <xdr:twoCellAnchor>
    <xdr:from>
      <xdr:col>65</xdr:col>
      <xdr:colOff>122464</xdr:colOff>
      <xdr:row>12</xdr:row>
      <xdr:rowOff>244929</xdr:rowOff>
    </xdr:from>
    <xdr:to>
      <xdr:col>65</xdr:col>
      <xdr:colOff>849086</xdr:colOff>
      <xdr:row>13</xdr:row>
      <xdr:rowOff>136071</xdr:rowOff>
    </xdr:to>
    <xdr:sp macro="" textlink="">
      <xdr:nvSpPr>
        <xdr:cNvPr id="227" name="Pfeil nach rechts 226"/>
        <xdr:cNvSpPr/>
      </xdr:nvSpPr>
      <xdr:spPr>
        <a:xfrm>
          <a:off x="5678714" y="3261179"/>
          <a:ext cx="726622" cy="240392"/>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de-CH" sz="1100"/>
        </a:p>
      </xdr:txBody>
    </xdr:sp>
    <xdr:clientData/>
  </xdr:twoCellAnchor>
  <xdr:twoCellAnchor>
    <xdr:from>
      <xdr:col>65</xdr:col>
      <xdr:colOff>979456</xdr:colOff>
      <xdr:row>15</xdr:row>
      <xdr:rowOff>204915</xdr:rowOff>
    </xdr:from>
    <xdr:to>
      <xdr:col>66</xdr:col>
      <xdr:colOff>707804</xdr:colOff>
      <xdr:row>16</xdr:row>
      <xdr:rowOff>100679</xdr:rowOff>
    </xdr:to>
    <xdr:sp macro="" textlink="">
      <xdr:nvSpPr>
        <xdr:cNvPr id="228" name="Pfeil nach rechts 227"/>
        <xdr:cNvSpPr/>
      </xdr:nvSpPr>
      <xdr:spPr>
        <a:xfrm rot="8874528">
          <a:off x="6535706" y="4268915"/>
          <a:ext cx="776098" cy="213264"/>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de-CH" sz="1100"/>
        </a:p>
      </xdr:txBody>
    </xdr:sp>
    <xdr:clientData/>
  </xdr:twoCellAnchor>
  <xdr:twoCellAnchor>
    <xdr:from>
      <xdr:col>74</xdr:col>
      <xdr:colOff>706381</xdr:colOff>
      <xdr:row>14</xdr:row>
      <xdr:rowOff>10530</xdr:rowOff>
    </xdr:from>
    <xdr:to>
      <xdr:col>74</xdr:col>
      <xdr:colOff>913479</xdr:colOff>
      <xdr:row>16</xdr:row>
      <xdr:rowOff>309181</xdr:rowOff>
    </xdr:to>
    <xdr:sp macro="" textlink="">
      <xdr:nvSpPr>
        <xdr:cNvPr id="230" name="Pfeil nach rechts 229"/>
        <xdr:cNvSpPr/>
      </xdr:nvSpPr>
      <xdr:spPr>
        <a:xfrm rot="3257824">
          <a:off x="4835729" y="4104432"/>
          <a:ext cx="965401" cy="207098"/>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de-CH" sz="1100"/>
        </a:p>
      </xdr:txBody>
    </xdr:sp>
    <xdr:clientData/>
  </xdr:twoCellAnchor>
  <xdr:twoCellAnchor>
    <xdr:from>
      <xdr:col>71</xdr:col>
      <xdr:colOff>1862818</xdr:colOff>
      <xdr:row>12</xdr:row>
      <xdr:rowOff>231320</xdr:rowOff>
    </xdr:from>
    <xdr:to>
      <xdr:col>72</xdr:col>
      <xdr:colOff>261257</xdr:colOff>
      <xdr:row>13</xdr:row>
      <xdr:rowOff>136071</xdr:rowOff>
    </xdr:to>
    <xdr:sp macro="" textlink="">
      <xdr:nvSpPr>
        <xdr:cNvPr id="231" name="Pfeil nach rechts 230"/>
        <xdr:cNvSpPr/>
      </xdr:nvSpPr>
      <xdr:spPr>
        <a:xfrm>
          <a:off x="2021568" y="3247570"/>
          <a:ext cx="303439" cy="254001"/>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de-CH" sz="1100"/>
        </a:p>
      </xdr:txBody>
    </xdr:sp>
    <xdr:clientData/>
  </xdr:twoCellAnchor>
  <xdr:twoCellAnchor>
    <xdr:from>
      <xdr:col>71</xdr:col>
      <xdr:colOff>175532</xdr:colOff>
      <xdr:row>12</xdr:row>
      <xdr:rowOff>51708</xdr:rowOff>
    </xdr:from>
    <xdr:to>
      <xdr:col>71</xdr:col>
      <xdr:colOff>1600200</xdr:colOff>
      <xdr:row>14</xdr:row>
      <xdr:rowOff>13608</xdr:rowOff>
    </xdr:to>
    <xdr:sp macro="" textlink="">
      <xdr:nvSpPr>
        <xdr:cNvPr id="232" name="Textfeld 231"/>
        <xdr:cNvSpPr txBox="1"/>
      </xdr:nvSpPr>
      <xdr:spPr>
        <a:xfrm>
          <a:off x="334282" y="3067958"/>
          <a:ext cx="1424668" cy="6604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de-CH" sz="1800" b="1">
              <a:latin typeface="Arial" pitchFamily="34" charset="0"/>
              <a:cs typeface="Arial" pitchFamily="34" charset="0"/>
            </a:rPr>
            <a:t>Nuova aggiunta</a:t>
          </a:r>
        </a:p>
      </xdr:txBody>
    </xdr:sp>
    <xdr:clientData/>
  </xdr:twoCellAnchor>
  <xdr:twoCellAnchor>
    <xdr:from>
      <xdr:col>75</xdr:col>
      <xdr:colOff>122464</xdr:colOff>
      <xdr:row>12</xdr:row>
      <xdr:rowOff>244929</xdr:rowOff>
    </xdr:from>
    <xdr:to>
      <xdr:col>75</xdr:col>
      <xdr:colOff>849086</xdr:colOff>
      <xdr:row>13</xdr:row>
      <xdr:rowOff>136071</xdr:rowOff>
    </xdr:to>
    <xdr:sp macro="" textlink="">
      <xdr:nvSpPr>
        <xdr:cNvPr id="233" name="Pfeil nach rechts 232"/>
        <xdr:cNvSpPr/>
      </xdr:nvSpPr>
      <xdr:spPr>
        <a:xfrm>
          <a:off x="5678714" y="3261179"/>
          <a:ext cx="726622" cy="240392"/>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de-CH" sz="1100"/>
        </a:p>
      </xdr:txBody>
    </xdr:sp>
    <xdr:clientData/>
  </xdr:twoCellAnchor>
  <xdr:twoCellAnchor>
    <xdr:from>
      <xdr:col>75</xdr:col>
      <xdr:colOff>979456</xdr:colOff>
      <xdr:row>15</xdr:row>
      <xdr:rowOff>204915</xdr:rowOff>
    </xdr:from>
    <xdr:to>
      <xdr:col>76</xdr:col>
      <xdr:colOff>707804</xdr:colOff>
      <xdr:row>16</xdr:row>
      <xdr:rowOff>100679</xdr:rowOff>
    </xdr:to>
    <xdr:sp macro="" textlink="">
      <xdr:nvSpPr>
        <xdr:cNvPr id="234" name="Pfeil nach rechts 233"/>
        <xdr:cNvSpPr/>
      </xdr:nvSpPr>
      <xdr:spPr>
        <a:xfrm rot="8874528">
          <a:off x="6535706" y="4268915"/>
          <a:ext cx="776098" cy="213264"/>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de-CH" sz="1100"/>
        </a:p>
      </xdr:txBody>
    </xdr:sp>
    <xdr:clientData/>
  </xdr:twoCellAnchor>
  <xdr:twoCellAnchor>
    <xdr:from>
      <xdr:col>84</xdr:col>
      <xdr:colOff>706381</xdr:colOff>
      <xdr:row>14</xdr:row>
      <xdr:rowOff>10530</xdr:rowOff>
    </xdr:from>
    <xdr:to>
      <xdr:col>84</xdr:col>
      <xdr:colOff>913479</xdr:colOff>
      <xdr:row>16</xdr:row>
      <xdr:rowOff>309181</xdr:rowOff>
    </xdr:to>
    <xdr:sp macro="" textlink="">
      <xdr:nvSpPr>
        <xdr:cNvPr id="236" name="Pfeil nach rechts 235"/>
        <xdr:cNvSpPr/>
      </xdr:nvSpPr>
      <xdr:spPr>
        <a:xfrm rot="3257824">
          <a:off x="4835729" y="4104432"/>
          <a:ext cx="965401" cy="207098"/>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de-CH" sz="1100"/>
        </a:p>
      </xdr:txBody>
    </xdr:sp>
    <xdr:clientData/>
  </xdr:twoCellAnchor>
  <xdr:twoCellAnchor>
    <xdr:from>
      <xdr:col>81</xdr:col>
      <xdr:colOff>1862818</xdr:colOff>
      <xdr:row>12</xdr:row>
      <xdr:rowOff>231320</xdr:rowOff>
    </xdr:from>
    <xdr:to>
      <xdr:col>82</xdr:col>
      <xdr:colOff>261257</xdr:colOff>
      <xdr:row>13</xdr:row>
      <xdr:rowOff>136071</xdr:rowOff>
    </xdr:to>
    <xdr:sp macro="" textlink="">
      <xdr:nvSpPr>
        <xdr:cNvPr id="237" name="Pfeil nach rechts 236"/>
        <xdr:cNvSpPr/>
      </xdr:nvSpPr>
      <xdr:spPr>
        <a:xfrm>
          <a:off x="2021568" y="3247570"/>
          <a:ext cx="303439" cy="254001"/>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de-CH" sz="1100"/>
        </a:p>
      </xdr:txBody>
    </xdr:sp>
    <xdr:clientData/>
  </xdr:twoCellAnchor>
  <xdr:twoCellAnchor>
    <xdr:from>
      <xdr:col>81</xdr:col>
      <xdr:colOff>175532</xdr:colOff>
      <xdr:row>12</xdr:row>
      <xdr:rowOff>51708</xdr:rowOff>
    </xdr:from>
    <xdr:to>
      <xdr:col>81</xdr:col>
      <xdr:colOff>1600200</xdr:colOff>
      <xdr:row>14</xdr:row>
      <xdr:rowOff>13608</xdr:rowOff>
    </xdr:to>
    <xdr:sp macro="" textlink="">
      <xdr:nvSpPr>
        <xdr:cNvPr id="238" name="Textfeld 237"/>
        <xdr:cNvSpPr txBox="1"/>
      </xdr:nvSpPr>
      <xdr:spPr>
        <a:xfrm>
          <a:off x="334282" y="3067958"/>
          <a:ext cx="1424668" cy="6604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de-CH" sz="1800" b="1">
              <a:latin typeface="Arial" pitchFamily="34" charset="0"/>
              <a:cs typeface="Arial" pitchFamily="34" charset="0"/>
            </a:rPr>
            <a:t>Nuova aggiunta</a:t>
          </a:r>
        </a:p>
      </xdr:txBody>
    </xdr:sp>
    <xdr:clientData/>
  </xdr:twoCellAnchor>
  <xdr:twoCellAnchor>
    <xdr:from>
      <xdr:col>85</xdr:col>
      <xdr:colOff>122464</xdr:colOff>
      <xdr:row>12</xdr:row>
      <xdr:rowOff>244929</xdr:rowOff>
    </xdr:from>
    <xdr:to>
      <xdr:col>85</xdr:col>
      <xdr:colOff>849086</xdr:colOff>
      <xdr:row>13</xdr:row>
      <xdr:rowOff>136071</xdr:rowOff>
    </xdr:to>
    <xdr:sp macro="" textlink="">
      <xdr:nvSpPr>
        <xdr:cNvPr id="239" name="Pfeil nach rechts 238"/>
        <xdr:cNvSpPr/>
      </xdr:nvSpPr>
      <xdr:spPr>
        <a:xfrm>
          <a:off x="5678714" y="3261179"/>
          <a:ext cx="726622" cy="240392"/>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de-CH" sz="1100"/>
        </a:p>
      </xdr:txBody>
    </xdr:sp>
    <xdr:clientData/>
  </xdr:twoCellAnchor>
  <xdr:twoCellAnchor>
    <xdr:from>
      <xdr:col>85</xdr:col>
      <xdr:colOff>979456</xdr:colOff>
      <xdr:row>15</xdr:row>
      <xdr:rowOff>204915</xdr:rowOff>
    </xdr:from>
    <xdr:to>
      <xdr:col>86</xdr:col>
      <xdr:colOff>707804</xdr:colOff>
      <xdr:row>16</xdr:row>
      <xdr:rowOff>100679</xdr:rowOff>
    </xdr:to>
    <xdr:sp macro="" textlink="">
      <xdr:nvSpPr>
        <xdr:cNvPr id="240" name="Pfeil nach rechts 239"/>
        <xdr:cNvSpPr/>
      </xdr:nvSpPr>
      <xdr:spPr>
        <a:xfrm rot="8874528">
          <a:off x="6535706" y="4268915"/>
          <a:ext cx="776098" cy="213264"/>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de-CH" sz="1100"/>
        </a:p>
      </xdr:txBody>
    </xdr:sp>
    <xdr:clientData/>
  </xdr:twoCellAnchor>
  <xdr:twoCellAnchor>
    <xdr:from>
      <xdr:col>94</xdr:col>
      <xdr:colOff>706381</xdr:colOff>
      <xdr:row>14</xdr:row>
      <xdr:rowOff>10530</xdr:rowOff>
    </xdr:from>
    <xdr:to>
      <xdr:col>94</xdr:col>
      <xdr:colOff>913479</xdr:colOff>
      <xdr:row>16</xdr:row>
      <xdr:rowOff>309181</xdr:rowOff>
    </xdr:to>
    <xdr:sp macro="" textlink="">
      <xdr:nvSpPr>
        <xdr:cNvPr id="242" name="Pfeil nach rechts 241"/>
        <xdr:cNvSpPr/>
      </xdr:nvSpPr>
      <xdr:spPr>
        <a:xfrm rot="3257824">
          <a:off x="4835729" y="4104432"/>
          <a:ext cx="965401" cy="207098"/>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de-CH" sz="1100"/>
        </a:p>
      </xdr:txBody>
    </xdr:sp>
    <xdr:clientData/>
  </xdr:twoCellAnchor>
  <xdr:twoCellAnchor>
    <xdr:from>
      <xdr:col>91</xdr:col>
      <xdr:colOff>1862818</xdr:colOff>
      <xdr:row>12</xdr:row>
      <xdr:rowOff>231320</xdr:rowOff>
    </xdr:from>
    <xdr:to>
      <xdr:col>92</xdr:col>
      <xdr:colOff>261257</xdr:colOff>
      <xdr:row>13</xdr:row>
      <xdr:rowOff>136071</xdr:rowOff>
    </xdr:to>
    <xdr:sp macro="" textlink="">
      <xdr:nvSpPr>
        <xdr:cNvPr id="243" name="Pfeil nach rechts 242"/>
        <xdr:cNvSpPr/>
      </xdr:nvSpPr>
      <xdr:spPr>
        <a:xfrm>
          <a:off x="2021568" y="3247570"/>
          <a:ext cx="303439" cy="254001"/>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de-CH" sz="1100"/>
        </a:p>
      </xdr:txBody>
    </xdr:sp>
    <xdr:clientData/>
  </xdr:twoCellAnchor>
  <xdr:twoCellAnchor>
    <xdr:from>
      <xdr:col>91</xdr:col>
      <xdr:colOff>175532</xdr:colOff>
      <xdr:row>12</xdr:row>
      <xdr:rowOff>51708</xdr:rowOff>
    </xdr:from>
    <xdr:to>
      <xdr:col>91</xdr:col>
      <xdr:colOff>1600200</xdr:colOff>
      <xdr:row>14</xdr:row>
      <xdr:rowOff>13608</xdr:rowOff>
    </xdr:to>
    <xdr:sp macro="" textlink="">
      <xdr:nvSpPr>
        <xdr:cNvPr id="244" name="Textfeld 243"/>
        <xdr:cNvSpPr txBox="1"/>
      </xdr:nvSpPr>
      <xdr:spPr>
        <a:xfrm>
          <a:off x="334282" y="3067958"/>
          <a:ext cx="1424668" cy="6604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de-CH" sz="1800" b="1">
              <a:latin typeface="Arial" pitchFamily="34" charset="0"/>
              <a:cs typeface="Arial" pitchFamily="34" charset="0"/>
            </a:rPr>
            <a:t>Nuova aggiunta</a:t>
          </a:r>
        </a:p>
      </xdr:txBody>
    </xdr:sp>
    <xdr:clientData/>
  </xdr:twoCellAnchor>
  <xdr:twoCellAnchor>
    <xdr:from>
      <xdr:col>95</xdr:col>
      <xdr:colOff>122464</xdr:colOff>
      <xdr:row>12</xdr:row>
      <xdr:rowOff>244929</xdr:rowOff>
    </xdr:from>
    <xdr:to>
      <xdr:col>95</xdr:col>
      <xdr:colOff>849086</xdr:colOff>
      <xdr:row>13</xdr:row>
      <xdr:rowOff>136071</xdr:rowOff>
    </xdr:to>
    <xdr:sp macro="" textlink="">
      <xdr:nvSpPr>
        <xdr:cNvPr id="245" name="Pfeil nach rechts 244"/>
        <xdr:cNvSpPr/>
      </xdr:nvSpPr>
      <xdr:spPr>
        <a:xfrm>
          <a:off x="5678714" y="3261179"/>
          <a:ext cx="726622" cy="240392"/>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de-CH" sz="1100"/>
        </a:p>
      </xdr:txBody>
    </xdr:sp>
    <xdr:clientData/>
  </xdr:twoCellAnchor>
  <xdr:twoCellAnchor>
    <xdr:from>
      <xdr:col>95</xdr:col>
      <xdr:colOff>979456</xdr:colOff>
      <xdr:row>15</xdr:row>
      <xdr:rowOff>204915</xdr:rowOff>
    </xdr:from>
    <xdr:to>
      <xdr:col>96</xdr:col>
      <xdr:colOff>707804</xdr:colOff>
      <xdr:row>16</xdr:row>
      <xdr:rowOff>100679</xdr:rowOff>
    </xdr:to>
    <xdr:sp macro="" textlink="">
      <xdr:nvSpPr>
        <xdr:cNvPr id="246" name="Pfeil nach rechts 245"/>
        <xdr:cNvSpPr/>
      </xdr:nvSpPr>
      <xdr:spPr>
        <a:xfrm rot="8874528">
          <a:off x="6535706" y="4268915"/>
          <a:ext cx="776098" cy="213264"/>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de-CH" sz="1100"/>
        </a:p>
      </xdr:txBody>
    </xdr:sp>
    <xdr:clientData/>
  </xdr:twoCellAnchor>
  <xdr:twoCellAnchor>
    <xdr:from>
      <xdr:col>104</xdr:col>
      <xdr:colOff>706381</xdr:colOff>
      <xdr:row>14</xdr:row>
      <xdr:rowOff>10530</xdr:rowOff>
    </xdr:from>
    <xdr:to>
      <xdr:col>104</xdr:col>
      <xdr:colOff>913479</xdr:colOff>
      <xdr:row>16</xdr:row>
      <xdr:rowOff>309181</xdr:rowOff>
    </xdr:to>
    <xdr:sp macro="" textlink="">
      <xdr:nvSpPr>
        <xdr:cNvPr id="248" name="Pfeil nach rechts 247"/>
        <xdr:cNvSpPr/>
      </xdr:nvSpPr>
      <xdr:spPr>
        <a:xfrm rot="3257824">
          <a:off x="4835729" y="4104432"/>
          <a:ext cx="965401" cy="207098"/>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de-CH" sz="1100"/>
        </a:p>
      </xdr:txBody>
    </xdr:sp>
    <xdr:clientData/>
  </xdr:twoCellAnchor>
  <xdr:twoCellAnchor>
    <xdr:from>
      <xdr:col>101</xdr:col>
      <xdr:colOff>1862818</xdr:colOff>
      <xdr:row>12</xdr:row>
      <xdr:rowOff>231320</xdr:rowOff>
    </xdr:from>
    <xdr:to>
      <xdr:col>102</xdr:col>
      <xdr:colOff>261257</xdr:colOff>
      <xdr:row>13</xdr:row>
      <xdr:rowOff>136071</xdr:rowOff>
    </xdr:to>
    <xdr:sp macro="" textlink="">
      <xdr:nvSpPr>
        <xdr:cNvPr id="249" name="Pfeil nach rechts 248"/>
        <xdr:cNvSpPr/>
      </xdr:nvSpPr>
      <xdr:spPr>
        <a:xfrm>
          <a:off x="2021568" y="3247570"/>
          <a:ext cx="303439" cy="254001"/>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de-CH" sz="1100"/>
        </a:p>
      </xdr:txBody>
    </xdr:sp>
    <xdr:clientData/>
  </xdr:twoCellAnchor>
  <xdr:twoCellAnchor>
    <xdr:from>
      <xdr:col>101</xdr:col>
      <xdr:colOff>175532</xdr:colOff>
      <xdr:row>12</xdr:row>
      <xdr:rowOff>51708</xdr:rowOff>
    </xdr:from>
    <xdr:to>
      <xdr:col>101</xdr:col>
      <xdr:colOff>1600200</xdr:colOff>
      <xdr:row>14</xdr:row>
      <xdr:rowOff>13608</xdr:rowOff>
    </xdr:to>
    <xdr:sp macro="" textlink="">
      <xdr:nvSpPr>
        <xdr:cNvPr id="250" name="Textfeld 249"/>
        <xdr:cNvSpPr txBox="1"/>
      </xdr:nvSpPr>
      <xdr:spPr>
        <a:xfrm>
          <a:off x="334282" y="3067958"/>
          <a:ext cx="1424668" cy="6604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de-CH" sz="1800" b="1">
              <a:latin typeface="Arial" pitchFamily="34" charset="0"/>
              <a:cs typeface="Arial" pitchFamily="34" charset="0"/>
            </a:rPr>
            <a:t>Nuova aggiunta</a:t>
          </a:r>
        </a:p>
      </xdr:txBody>
    </xdr:sp>
    <xdr:clientData/>
  </xdr:twoCellAnchor>
  <xdr:twoCellAnchor>
    <xdr:from>
      <xdr:col>105</xdr:col>
      <xdr:colOff>122464</xdr:colOff>
      <xdr:row>12</xdr:row>
      <xdr:rowOff>244929</xdr:rowOff>
    </xdr:from>
    <xdr:to>
      <xdr:col>105</xdr:col>
      <xdr:colOff>849086</xdr:colOff>
      <xdr:row>13</xdr:row>
      <xdr:rowOff>136071</xdr:rowOff>
    </xdr:to>
    <xdr:sp macro="" textlink="">
      <xdr:nvSpPr>
        <xdr:cNvPr id="251" name="Pfeil nach rechts 250"/>
        <xdr:cNvSpPr/>
      </xdr:nvSpPr>
      <xdr:spPr>
        <a:xfrm>
          <a:off x="5678714" y="3261179"/>
          <a:ext cx="726622" cy="240392"/>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de-CH" sz="1100"/>
        </a:p>
      </xdr:txBody>
    </xdr:sp>
    <xdr:clientData/>
  </xdr:twoCellAnchor>
  <xdr:twoCellAnchor>
    <xdr:from>
      <xdr:col>105</xdr:col>
      <xdr:colOff>979456</xdr:colOff>
      <xdr:row>15</xdr:row>
      <xdr:rowOff>204915</xdr:rowOff>
    </xdr:from>
    <xdr:to>
      <xdr:col>106</xdr:col>
      <xdr:colOff>707804</xdr:colOff>
      <xdr:row>16</xdr:row>
      <xdr:rowOff>100679</xdr:rowOff>
    </xdr:to>
    <xdr:sp macro="" textlink="">
      <xdr:nvSpPr>
        <xdr:cNvPr id="252" name="Pfeil nach rechts 251"/>
        <xdr:cNvSpPr/>
      </xdr:nvSpPr>
      <xdr:spPr>
        <a:xfrm rot="8874528">
          <a:off x="6535706" y="4268915"/>
          <a:ext cx="776098" cy="213264"/>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de-CH" sz="1100"/>
        </a:p>
      </xdr:txBody>
    </xdr:sp>
    <xdr:clientData/>
  </xdr:twoCellAnchor>
  <xdr:twoCellAnchor>
    <xdr:from>
      <xdr:col>114</xdr:col>
      <xdr:colOff>706381</xdr:colOff>
      <xdr:row>14</xdr:row>
      <xdr:rowOff>10530</xdr:rowOff>
    </xdr:from>
    <xdr:to>
      <xdr:col>114</xdr:col>
      <xdr:colOff>913479</xdr:colOff>
      <xdr:row>16</xdr:row>
      <xdr:rowOff>309181</xdr:rowOff>
    </xdr:to>
    <xdr:sp macro="" textlink="">
      <xdr:nvSpPr>
        <xdr:cNvPr id="254" name="Pfeil nach rechts 253"/>
        <xdr:cNvSpPr/>
      </xdr:nvSpPr>
      <xdr:spPr>
        <a:xfrm rot="3257824">
          <a:off x="4835729" y="4104432"/>
          <a:ext cx="965401" cy="207098"/>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de-CH" sz="1100"/>
        </a:p>
      </xdr:txBody>
    </xdr:sp>
    <xdr:clientData/>
  </xdr:twoCellAnchor>
  <xdr:twoCellAnchor>
    <xdr:from>
      <xdr:col>111</xdr:col>
      <xdr:colOff>1862818</xdr:colOff>
      <xdr:row>12</xdr:row>
      <xdr:rowOff>231320</xdr:rowOff>
    </xdr:from>
    <xdr:to>
      <xdr:col>112</xdr:col>
      <xdr:colOff>261257</xdr:colOff>
      <xdr:row>13</xdr:row>
      <xdr:rowOff>136071</xdr:rowOff>
    </xdr:to>
    <xdr:sp macro="" textlink="">
      <xdr:nvSpPr>
        <xdr:cNvPr id="255" name="Pfeil nach rechts 254"/>
        <xdr:cNvSpPr/>
      </xdr:nvSpPr>
      <xdr:spPr>
        <a:xfrm>
          <a:off x="2021568" y="3247570"/>
          <a:ext cx="303439" cy="254001"/>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de-CH" sz="1100"/>
        </a:p>
      </xdr:txBody>
    </xdr:sp>
    <xdr:clientData/>
  </xdr:twoCellAnchor>
  <xdr:twoCellAnchor>
    <xdr:from>
      <xdr:col>111</xdr:col>
      <xdr:colOff>175532</xdr:colOff>
      <xdr:row>12</xdr:row>
      <xdr:rowOff>51708</xdr:rowOff>
    </xdr:from>
    <xdr:to>
      <xdr:col>111</xdr:col>
      <xdr:colOff>1600200</xdr:colOff>
      <xdr:row>14</xdr:row>
      <xdr:rowOff>13608</xdr:rowOff>
    </xdr:to>
    <xdr:sp macro="" textlink="">
      <xdr:nvSpPr>
        <xdr:cNvPr id="256" name="Textfeld 255"/>
        <xdr:cNvSpPr txBox="1"/>
      </xdr:nvSpPr>
      <xdr:spPr>
        <a:xfrm>
          <a:off x="334282" y="3067958"/>
          <a:ext cx="1424668" cy="6604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de-CH" sz="1800" b="1">
              <a:latin typeface="Arial" pitchFamily="34" charset="0"/>
              <a:cs typeface="Arial" pitchFamily="34" charset="0"/>
            </a:rPr>
            <a:t>Nuova aggiunta</a:t>
          </a:r>
        </a:p>
      </xdr:txBody>
    </xdr:sp>
    <xdr:clientData/>
  </xdr:twoCellAnchor>
  <xdr:twoCellAnchor>
    <xdr:from>
      <xdr:col>115</xdr:col>
      <xdr:colOff>122464</xdr:colOff>
      <xdr:row>12</xdr:row>
      <xdr:rowOff>244929</xdr:rowOff>
    </xdr:from>
    <xdr:to>
      <xdr:col>115</xdr:col>
      <xdr:colOff>849086</xdr:colOff>
      <xdr:row>13</xdr:row>
      <xdr:rowOff>136071</xdr:rowOff>
    </xdr:to>
    <xdr:sp macro="" textlink="">
      <xdr:nvSpPr>
        <xdr:cNvPr id="257" name="Pfeil nach rechts 256"/>
        <xdr:cNvSpPr/>
      </xdr:nvSpPr>
      <xdr:spPr>
        <a:xfrm>
          <a:off x="5678714" y="3261179"/>
          <a:ext cx="726622" cy="240392"/>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de-CH" sz="1100"/>
        </a:p>
      </xdr:txBody>
    </xdr:sp>
    <xdr:clientData/>
  </xdr:twoCellAnchor>
  <xdr:twoCellAnchor>
    <xdr:from>
      <xdr:col>115</xdr:col>
      <xdr:colOff>979456</xdr:colOff>
      <xdr:row>15</xdr:row>
      <xdr:rowOff>204915</xdr:rowOff>
    </xdr:from>
    <xdr:to>
      <xdr:col>116</xdr:col>
      <xdr:colOff>707804</xdr:colOff>
      <xdr:row>16</xdr:row>
      <xdr:rowOff>100679</xdr:rowOff>
    </xdr:to>
    <xdr:sp macro="" textlink="">
      <xdr:nvSpPr>
        <xdr:cNvPr id="258" name="Pfeil nach rechts 257"/>
        <xdr:cNvSpPr/>
      </xdr:nvSpPr>
      <xdr:spPr>
        <a:xfrm rot="8874528">
          <a:off x="6535706" y="4268915"/>
          <a:ext cx="776098" cy="213264"/>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de-CH" sz="1100"/>
        </a:p>
      </xdr:txBody>
    </xdr:sp>
    <xdr:clientData/>
  </xdr:twoCellAnchor>
  <xdr:twoCellAnchor>
    <xdr:from>
      <xdr:col>124</xdr:col>
      <xdr:colOff>706381</xdr:colOff>
      <xdr:row>14</xdr:row>
      <xdr:rowOff>10530</xdr:rowOff>
    </xdr:from>
    <xdr:to>
      <xdr:col>124</xdr:col>
      <xdr:colOff>913479</xdr:colOff>
      <xdr:row>16</xdr:row>
      <xdr:rowOff>309181</xdr:rowOff>
    </xdr:to>
    <xdr:sp macro="" textlink="">
      <xdr:nvSpPr>
        <xdr:cNvPr id="260" name="Pfeil nach rechts 259"/>
        <xdr:cNvSpPr/>
      </xdr:nvSpPr>
      <xdr:spPr>
        <a:xfrm rot="3257824">
          <a:off x="4835729" y="4104432"/>
          <a:ext cx="965401" cy="207098"/>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de-CH" sz="1100"/>
        </a:p>
      </xdr:txBody>
    </xdr:sp>
    <xdr:clientData/>
  </xdr:twoCellAnchor>
  <xdr:twoCellAnchor>
    <xdr:from>
      <xdr:col>121</xdr:col>
      <xdr:colOff>1862818</xdr:colOff>
      <xdr:row>12</xdr:row>
      <xdr:rowOff>231320</xdr:rowOff>
    </xdr:from>
    <xdr:to>
      <xdr:col>122</xdr:col>
      <xdr:colOff>261257</xdr:colOff>
      <xdr:row>13</xdr:row>
      <xdr:rowOff>136071</xdr:rowOff>
    </xdr:to>
    <xdr:sp macro="" textlink="">
      <xdr:nvSpPr>
        <xdr:cNvPr id="261" name="Pfeil nach rechts 260"/>
        <xdr:cNvSpPr/>
      </xdr:nvSpPr>
      <xdr:spPr>
        <a:xfrm>
          <a:off x="2021568" y="3247570"/>
          <a:ext cx="303439" cy="254001"/>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de-CH" sz="1100"/>
        </a:p>
      </xdr:txBody>
    </xdr:sp>
    <xdr:clientData/>
  </xdr:twoCellAnchor>
  <xdr:twoCellAnchor>
    <xdr:from>
      <xdr:col>121</xdr:col>
      <xdr:colOff>175532</xdr:colOff>
      <xdr:row>12</xdr:row>
      <xdr:rowOff>51708</xdr:rowOff>
    </xdr:from>
    <xdr:to>
      <xdr:col>121</xdr:col>
      <xdr:colOff>1600200</xdr:colOff>
      <xdr:row>14</xdr:row>
      <xdr:rowOff>13608</xdr:rowOff>
    </xdr:to>
    <xdr:sp macro="" textlink="">
      <xdr:nvSpPr>
        <xdr:cNvPr id="262" name="Textfeld 261"/>
        <xdr:cNvSpPr txBox="1"/>
      </xdr:nvSpPr>
      <xdr:spPr>
        <a:xfrm>
          <a:off x="334282" y="3067958"/>
          <a:ext cx="1424668" cy="6604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de-CH" sz="1800" b="1">
              <a:latin typeface="Arial" pitchFamily="34" charset="0"/>
              <a:cs typeface="Arial" pitchFamily="34" charset="0"/>
            </a:rPr>
            <a:t>Nuova aggiunta</a:t>
          </a:r>
        </a:p>
      </xdr:txBody>
    </xdr:sp>
    <xdr:clientData/>
  </xdr:twoCellAnchor>
  <xdr:twoCellAnchor>
    <xdr:from>
      <xdr:col>125</xdr:col>
      <xdr:colOff>122464</xdr:colOff>
      <xdr:row>12</xdr:row>
      <xdr:rowOff>244929</xdr:rowOff>
    </xdr:from>
    <xdr:to>
      <xdr:col>125</xdr:col>
      <xdr:colOff>849086</xdr:colOff>
      <xdr:row>13</xdr:row>
      <xdr:rowOff>136071</xdr:rowOff>
    </xdr:to>
    <xdr:sp macro="" textlink="">
      <xdr:nvSpPr>
        <xdr:cNvPr id="263" name="Pfeil nach rechts 262"/>
        <xdr:cNvSpPr/>
      </xdr:nvSpPr>
      <xdr:spPr>
        <a:xfrm>
          <a:off x="5678714" y="3261179"/>
          <a:ext cx="726622" cy="240392"/>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de-CH" sz="1100"/>
        </a:p>
      </xdr:txBody>
    </xdr:sp>
    <xdr:clientData/>
  </xdr:twoCellAnchor>
  <xdr:twoCellAnchor>
    <xdr:from>
      <xdr:col>125</xdr:col>
      <xdr:colOff>979456</xdr:colOff>
      <xdr:row>15</xdr:row>
      <xdr:rowOff>204915</xdr:rowOff>
    </xdr:from>
    <xdr:to>
      <xdr:col>126</xdr:col>
      <xdr:colOff>707804</xdr:colOff>
      <xdr:row>16</xdr:row>
      <xdr:rowOff>100679</xdr:rowOff>
    </xdr:to>
    <xdr:sp macro="" textlink="">
      <xdr:nvSpPr>
        <xdr:cNvPr id="264" name="Pfeil nach rechts 263"/>
        <xdr:cNvSpPr/>
      </xdr:nvSpPr>
      <xdr:spPr>
        <a:xfrm rot="8874528">
          <a:off x="6535706" y="4268915"/>
          <a:ext cx="776098" cy="213264"/>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de-CH" sz="1100"/>
        </a:p>
      </xdr:txBody>
    </xdr:sp>
    <xdr:clientData/>
  </xdr:twoCellAnchor>
  <xdr:twoCellAnchor>
    <xdr:from>
      <xdr:col>134</xdr:col>
      <xdr:colOff>706381</xdr:colOff>
      <xdr:row>14</xdr:row>
      <xdr:rowOff>10530</xdr:rowOff>
    </xdr:from>
    <xdr:to>
      <xdr:col>134</xdr:col>
      <xdr:colOff>913479</xdr:colOff>
      <xdr:row>16</xdr:row>
      <xdr:rowOff>309181</xdr:rowOff>
    </xdr:to>
    <xdr:sp macro="" textlink="">
      <xdr:nvSpPr>
        <xdr:cNvPr id="266" name="Pfeil nach rechts 265"/>
        <xdr:cNvSpPr/>
      </xdr:nvSpPr>
      <xdr:spPr>
        <a:xfrm rot="3257824">
          <a:off x="4835729" y="4104432"/>
          <a:ext cx="965401" cy="207098"/>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de-CH" sz="1100"/>
        </a:p>
      </xdr:txBody>
    </xdr:sp>
    <xdr:clientData/>
  </xdr:twoCellAnchor>
  <xdr:twoCellAnchor>
    <xdr:from>
      <xdr:col>131</xdr:col>
      <xdr:colOff>1862818</xdr:colOff>
      <xdr:row>12</xdr:row>
      <xdr:rowOff>231320</xdr:rowOff>
    </xdr:from>
    <xdr:to>
      <xdr:col>132</xdr:col>
      <xdr:colOff>261257</xdr:colOff>
      <xdr:row>13</xdr:row>
      <xdr:rowOff>136071</xdr:rowOff>
    </xdr:to>
    <xdr:sp macro="" textlink="">
      <xdr:nvSpPr>
        <xdr:cNvPr id="267" name="Pfeil nach rechts 266"/>
        <xdr:cNvSpPr/>
      </xdr:nvSpPr>
      <xdr:spPr>
        <a:xfrm>
          <a:off x="2021568" y="3247570"/>
          <a:ext cx="303439" cy="254001"/>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de-CH" sz="1100"/>
        </a:p>
      </xdr:txBody>
    </xdr:sp>
    <xdr:clientData/>
  </xdr:twoCellAnchor>
  <xdr:twoCellAnchor>
    <xdr:from>
      <xdr:col>131</xdr:col>
      <xdr:colOff>175532</xdr:colOff>
      <xdr:row>12</xdr:row>
      <xdr:rowOff>51708</xdr:rowOff>
    </xdr:from>
    <xdr:to>
      <xdr:col>131</xdr:col>
      <xdr:colOff>1600200</xdr:colOff>
      <xdr:row>14</xdr:row>
      <xdr:rowOff>13608</xdr:rowOff>
    </xdr:to>
    <xdr:sp macro="" textlink="">
      <xdr:nvSpPr>
        <xdr:cNvPr id="268" name="Textfeld 267"/>
        <xdr:cNvSpPr txBox="1"/>
      </xdr:nvSpPr>
      <xdr:spPr>
        <a:xfrm>
          <a:off x="334282" y="3067958"/>
          <a:ext cx="1424668" cy="6604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de-CH" sz="1800" b="1">
              <a:latin typeface="Arial" pitchFamily="34" charset="0"/>
              <a:cs typeface="Arial" pitchFamily="34" charset="0"/>
            </a:rPr>
            <a:t>Nuova aggiunta</a:t>
          </a:r>
        </a:p>
      </xdr:txBody>
    </xdr:sp>
    <xdr:clientData/>
  </xdr:twoCellAnchor>
  <xdr:twoCellAnchor>
    <xdr:from>
      <xdr:col>135</xdr:col>
      <xdr:colOff>122464</xdr:colOff>
      <xdr:row>12</xdr:row>
      <xdr:rowOff>244929</xdr:rowOff>
    </xdr:from>
    <xdr:to>
      <xdr:col>135</xdr:col>
      <xdr:colOff>849086</xdr:colOff>
      <xdr:row>13</xdr:row>
      <xdr:rowOff>136071</xdr:rowOff>
    </xdr:to>
    <xdr:sp macro="" textlink="">
      <xdr:nvSpPr>
        <xdr:cNvPr id="269" name="Pfeil nach rechts 268"/>
        <xdr:cNvSpPr/>
      </xdr:nvSpPr>
      <xdr:spPr>
        <a:xfrm>
          <a:off x="5678714" y="3261179"/>
          <a:ext cx="726622" cy="240392"/>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de-CH" sz="1100"/>
        </a:p>
      </xdr:txBody>
    </xdr:sp>
    <xdr:clientData/>
  </xdr:twoCellAnchor>
  <xdr:twoCellAnchor>
    <xdr:from>
      <xdr:col>135</xdr:col>
      <xdr:colOff>979456</xdr:colOff>
      <xdr:row>15</xdr:row>
      <xdr:rowOff>204915</xdr:rowOff>
    </xdr:from>
    <xdr:to>
      <xdr:col>136</xdr:col>
      <xdr:colOff>707804</xdr:colOff>
      <xdr:row>16</xdr:row>
      <xdr:rowOff>100679</xdr:rowOff>
    </xdr:to>
    <xdr:sp macro="" textlink="">
      <xdr:nvSpPr>
        <xdr:cNvPr id="270" name="Pfeil nach rechts 269"/>
        <xdr:cNvSpPr/>
      </xdr:nvSpPr>
      <xdr:spPr>
        <a:xfrm rot="8874528">
          <a:off x="6535706" y="4268915"/>
          <a:ext cx="776098" cy="213264"/>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de-CH" sz="1100"/>
        </a:p>
      </xdr:txBody>
    </xdr:sp>
    <xdr:clientData/>
  </xdr:twoCellAnchor>
  <xdr:twoCellAnchor>
    <xdr:from>
      <xdr:col>144</xdr:col>
      <xdr:colOff>706381</xdr:colOff>
      <xdr:row>14</xdr:row>
      <xdr:rowOff>10530</xdr:rowOff>
    </xdr:from>
    <xdr:to>
      <xdr:col>144</xdr:col>
      <xdr:colOff>913479</xdr:colOff>
      <xdr:row>16</xdr:row>
      <xdr:rowOff>309181</xdr:rowOff>
    </xdr:to>
    <xdr:sp macro="" textlink="">
      <xdr:nvSpPr>
        <xdr:cNvPr id="272" name="Pfeil nach rechts 271"/>
        <xdr:cNvSpPr/>
      </xdr:nvSpPr>
      <xdr:spPr>
        <a:xfrm rot="3257824">
          <a:off x="4835729" y="4104432"/>
          <a:ext cx="965401" cy="207098"/>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de-CH" sz="1100"/>
        </a:p>
      </xdr:txBody>
    </xdr:sp>
    <xdr:clientData/>
  </xdr:twoCellAnchor>
  <xdr:twoCellAnchor>
    <xdr:from>
      <xdr:col>141</xdr:col>
      <xdr:colOff>1862818</xdr:colOff>
      <xdr:row>12</xdr:row>
      <xdr:rowOff>231320</xdr:rowOff>
    </xdr:from>
    <xdr:to>
      <xdr:col>142</xdr:col>
      <xdr:colOff>261257</xdr:colOff>
      <xdr:row>13</xdr:row>
      <xdr:rowOff>136071</xdr:rowOff>
    </xdr:to>
    <xdr:sp macro="" textlink="">
      <xdr:nvSpPr>
        <xdr:cNvPr id="273" name="Pfeil nach rechts 272"/>
        <xdr:cNvSpPr/>
      </xdr:nvSpPr>
      <xdr:spPr>
        <a:xfrm>
          <a:off x="2021568" y="3247570"/>
          <a:ext cx="303439" cy="254001"/>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de-CH" sz="1100"/>
        </a:p>
      </xdr:txBody>
    </xdr:sp>
    <xdr:clientData/>
  </xdr:twoCellAnchor>
  <xdr:twoCellAnchor>
    <xdr:from>
      <xdr:col>141</xdr:col>
      <xdr:colOff>175532</xdr:colOff>
      <xdr:row>12</xdr:row>
      <xdr:rowOff>51708</xdr:rowOff>
    </xdr:from>
    <xdr:to>
      <xdr:col>141</xdr:col>
      <xdr:colOff>1600200</xdr:colOff>
      <xdr:row>14</xdr:row>
      <xdr:rowOff>13608</xdr:rowOff>
    </xdr:to>
    <xdr:sp macro="" textlink="">
      <xdr:nvSpPr>
        <xdr:cNvPr id="274" name="Textfeld 273"/>
        <xdr:cNvSpPr txBox="1"/>
      </xdr:nvSpPr>
      <xdr:spPr>
        <a:xfrm>
          <a:off x="334282" y="3067958"/>
          <a:ext cx="1424668" cy="6604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de-CH" sz="1800" b="1">
              <a:latin typeface="Arial" pitchFamily="34" charset="0"/>
              <a:cs typeface="Arial" pitchFamily="34" charset="0"/>
            </a:rPr>
            <a:t>Nuova aggiunta</a:t>
          </a:r>
        </a:p>
      </xdr:txBody>
    </xdr:sp>
    <xdr:clientData/>
  </xdr:twoCellAnchor>
  <xdr:twoCellAnchor>
    <xdr:from>
      <xdr:col>145</xdr:col>
      <xdr:colOff>122464</xdr:colOff>
      <xdr:row>12</xdr:row>
      <xdr:rowOff>244929</xdr:rowOff>
    </xdr:from>
    <xdr:to>
      <xdr:col>145</xdr:col>
      <xdr:colOff>849086</xdr:colOff>
      <xdr:row>13</xdr:row>
      <xdr:rowOff>136071</xdr:rowOff>
    </xdr:to>
    <xdr:sp macro="" textlink="">
      <xdr:nvSpPr>
        <xdr:cNvPr id="275" name="Pfeil nach rechts 274"/>
        <xdr:cNvSpPr/>
      </xdr:nvSpPr>
      <xdr:spPr>
        <a:xfrm>
          <a:off x="5678714" y="3261179"/>
          <a:ext cx="726622" cy="240392"/>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de-CH" sz="1100"/>
        </a:p>
      </xdr:txBody>
    </xdr:sp>
    <xdr:clientData/>
  </xdr:twoCellAnchor>
  <xdr:twoCellAnchor>
    <xdr:from>
      <xdr:col>145</xdr:col>
      <xdr:colOff>979456</xdr:colOff>
      <xdr:row>15</xdr:row>
      <xdr:rowOff>204915</xdr:rowOff>
    </xdr:from>
    <xdr:to>
      <xdr:col>146</xdr:col>
      <xdr:colOff>707804</xdr:colOff>
      <xdr:row>16</xdr:row>
      <xdr:rowOff>100679</xdr:rowOff>
    </xdr:to>
    <xdr:sp macro="" textlink="">
      <xdr:nvSpPr>
        <xdr:cNvPr id="276" name="Pfeil nach rechts 275"/>
        <xdr:cNvSpPr/>
      </xdr:nvSpPr>
      <xdr:spPr>
        <a:xfrm rot="8874528">
          <a:off x="6535706" y="4268915"/>
          <a:ext cx="776098" cy="213264"/>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de-CH" sz="1100"/>
        </a:p>
      </xdr:txBody>
    </xdr:sp>
    <xdr:clientData/>
  </xdr:twoCellAnchor>
  <xdr:twoCellAnchor>
    <xdr:from>
      <xdr:col>154</xdr:col>
      <xdr:colOff>706381</xdr:colOff>
      <xdr:row>14</xdr:row>
      <xdr:rowOff>10530</xdr:rowOff>
    </xdr:from>
    <xdr:to>
      <xdr:col>154</xdr:col>
      <xdr:colOff>913479</xdr:colOff>
      <xdr:row>16</xdr:row>
      <xdr:rowOff>309181</xdr:rowOff>
    </xdr:to>
    <xdr:sp macro="" textlink="">
      <xdr:nvSpPr>
        <xdr:cNvPr id="278" name="Pfeil nach rechts 277"/>
        <xdr:cNvSpPr/>
      </xdr:nvSpPr>
      <xdr:spPr>
        <a:xfrm rot="3257824">
          <a:off x="4835729" y="4104432"/>
          <a:ext cx="965401" cy="207098"/>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de-CH" sz="1100"/>
        </a:p>
      </xdr:txBody>
    </xdr:sp>
    <xdr:clientData/>
  </xdr:twoCellAnchor>
  <xdr:twoCellAnchor>
    <xdr:from>
      <xdr:col>151</xdr:col>
      <xdr:colOff>1862818</xdr:colOff>
      <xdr:row>12</xdr:row>
      <xdr:rowOff>231320</xdr:rowOff>
    </xdr:from>
    <xdr:to>
      <xdr:col>152</xdr:col>
      <xdr:colOff>261257</xdr:colOff>
      <xdr:row>13</xdr:row>
      <xdr:rowOff>136071</xdr:rowOff>
    </xdr:to>
    <xdr:sp macro="" textlink="">
      <xdr:nvSpPr>
        <xdr:cNvPr id="279" name="Pfeil nach rechts 278"/>
        <xdr:cNvSpPr/>
      </xdr:nvSpPr>
      <xdr:spPr>
        <a:xfrm>
          <a:off x="2021568" y="3247570"/>
          <a:ext cx="303439" cy="254001"/>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de-CH" sz="1100"/>
        </a:p>
      </xdr:txBody>
    </xdr:sp>
    <xdr:clientData/>
  </xdr:twoCellAnchor>
  <xdr:twoCellAnchor>
    <xdr:from>
      <xdr:col>151</xdr:col>
      <xdr:colOff>175532</xdr:colOff>
      <xdr:row>12</xdr:row>
      <xdr:rowOff>51708</xdr:rowOff>
    </xdr:from>
    <xdr:to>
      <xdr:col>151</xdr:col>
      <xdr:colOff>1600200</xdr:colOff>
      <xdr:row>14</xdr:row>
      <xdr:rowOff>13608</xdr:rowOff>
    </xdr:to>
    <xdr:sp macro="" textlink="">
      <xdr:nvSpPr>
        <xdr:cNvPr id="280" name="Textfeld 279"/>
        <xdr:cNvSpPr txBox="1"/>
      </xdr:nvSpPr>
      <xdr:spPr>
        <a:xfrm>
          <a:off x="334282" y="3067958"/>
          <a:ext cx="1424668" cy="6604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de-CH" sz="1800" b="1">
              <a:latin typeface="Arial" pitchFamily="34" charset="0"/>
              <a:cs typeface="Arial" pitchFamily="34" charset="0"/>
            </a:rPr>
            <a:t>Nuova aggiunta</a:t>
          </a:r>
        </a:p>
      </xdr:txBody>
    </xdr:sp>
    <xdr:clientData/>
  </xdr:twoCellAnchor>
  <xdr:twoCellAnchor>
    <xdr:from>
      <xdr:col>155</xdr:col>
      <xdr:colOff>122464</xdr:colOff>
      <xdr:row>12</xdr:row>
      <xdr:rowOff>244929</xdr:rowOff>
    </xdr:from>
    <xdr:to>
      <xdr:col>155</xdr:col>
      <xdr:colOff>849086</xdr:colOff>
      <xdr:row>13</xdr:row>
      <xdr:rowOff>136071</xdr:rowOff>
    </xdr:to>
    <xdr:sp macro="" textlink="">
      <xdr:nvSpPr>
        <xdr:cNvPr id="281" name="Pfeil nach rechts 280"/>
        <xdr:cNvSpPr/>
      </xdr:nvSpPr>
      <xdr:spPr>
        <a:xfrm>
          <a:off x="5678714" y="3261179"/>
          <a:ext cx="726622" cy="240392"/>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de-CH" sz="1100"/>
        </a:p>
      </xdr:txBody>
    </xdr:sp>
    <xdr:clientData/>
  </xdr:twoCellAnchor>
  <xdr:twoCellAnchor>
    <xdr:from>
      <xdr:col>155</xdr:col>
      <xdr:colOff>979456</xdr:colOff>
      <xdr:row>15</xdr:row>
      <xdr:rowOff>204915</xdr:rowOff>
    </xdr:from>
    <xdr:to>
      <xdr:col>156</xdr:col>
      <xdr:colOff>707804</xdr:colOff>
      <xdr:row>16</xdr:row>
      <xdr:rowOff>100679</xdr:rowOff>
    </xdr:to>
    <xdr:sp macro="" textlink="">
      <xdr:nvSpPr>
        <xdr:cNvPr id="282" name="Pfeil nach rechts 281"/>
        <xdr:cNvSpPr/>
      </xdr:nvSpPr>
      <xdr:spPr>
        <a:xfrm rot="8874528">
          <a:off x="6535706" y="4268915"/>
          <a:ext cx="776098" cy="213264"/>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de-CH" sz="1100"/>
        </a:p>
      </xdr:txBody>
    </xdr:sp>
    <xdr:clientData/>
  </xdr:twoCellAnchor>
  <xdr:twoCellAnchor>
    <xdr:from>
      <xdr:col>164</xdr:col>
      <xdr:colOff>706381</xdr:colOff>
      <xdr:row>14</xdr:row>
      <xdr:rowOff>10530</xdr:rowOff>
    </xdr:from>
    <xdr:to>
      <xdr:col>164</xdr:col>
      <xdr:colOff>913479</xdr:colOff>
      <xdr:row>16</xdr:row>
      <xdr:rowOff>309181</xdr:rowOff>
    </xdr:to>
    <xdr:sp macro="" textlink="">
      <xdr:nvSpPr>
        <xdr:cNvPr id="284" name="Pfeil nach rechts 283"/>
        <xdr:cNvSpPr/>
      </xdr:nvSpPr>
      <xdr:spPr>
        <a:xfrm rot="3257824">
          <a:off x="4835729" y="4104432"/>
          <a:ext cx="965401" cy="207098"/>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de-CH" sz="1100"/>
        </a:p>
      </xdr:txBody>
    </xdr:sp>
    <xdr:clientData/>
  </xdr:twoCellAnchor>
  <xdr:twoCellAnchor>
    <xdr:from>
      <xdr:col>161</xdr:col>
      <xdr:colOff>1862818</xdr:colOff>
      <xdr:row>12</xdr:row>
      <xdr:rowOff>231320</xdr:rowOff>
    </xdr:from>
    <xdr:to>
      <xdr:col>162</xdr:col>
      <xdr:colOff>261257</xdr:colOff>
      <xdr:row>13</xdr:row>
      <xdr:rowOff>136071</xdr:rowOff>
    </xdr:to>
    <xdr:sp macro="" textlink="">
      <xdr:nvSpPr>
        <xdr:cNvPr id="285" name="Pfeil nach rechts 284"/>
        <xdr:cNvSpPr/>
      </xdr:nvSpPr>
      <xdr:spPr>
        <a:xfrm>
          <a:off x="2021568" y="3247570"/>
          <a:ext cx="303439" cy="254001"/>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de-CH" sz="1100"/>
        </a:p>
      </xdr:txBody>
    </xdr:sp>
    <xdr:clientData/>
  </xdr:twoCellAnchor>
  <xdr:twoCellAnchor>
    <xdr:from>
      <xdr:col>161</xdr:col>
      <xdr:colOff>175532</xdr:colOff>
      <xdr:row>12</xdr:row>
      <xdr:rowOff>51708</xdr:rowOff>
    </xdr:from>
    <xdr:to>
      <xdr:col>161</xdr:col>
      <xdr:colOff>1600200</xdr:colOff>
      <xdr:row>14</xdr:row>
      <xdr:rowOff>13608</xdr:rowOff>
    </xdr:to>
    <xdr:sp macro="" textlink="">
      <xdr:nvSpPr>
        <xdr:cNvPr id="286" name="Textfeld 285"/>
        <xdr:cNvSpPr txBox="1"/>
      </xdr:nvSpPr>
      <xdr:spPr>
        <a:xfrm>
          <a:off x="334282" y="3067958"/>
          <a:ext cx="1424668" cy="6604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de-CH" sz="1800" b="1">
              <a:latin typeface="Arial" pitchFamily="34" charset="0"/>
              <a:cs typeface="Arial" pitchFamily="34" charset="0"/>
            </a:rPr>
            <a:t>Nuova aggiunta</a:t>
          </a:r>
        </a:p>
      </xdr:txBody>
    </xdr:sp>
    <xdr:clientData/>
  </xdr:twoCellAnchor>
  <xdr:twoCellAnchor>
    <xdr:from>
      <xdr:col>165</xdr:col>
      <xdr:colOff>122464</xdr:colOff>
      <xdr:row>12</xdr:row>
      <xdr:rowOff>244929</xdr:rowOff>
    </xdr:from>
    <xdr:to>
      <xdr:col>165</xdr:col>
      <xdr:colOff>849086</xdr:colOff>
      <xdr:row>13</xdr:row>
      <xdr:rowOff>136071</xdr:rowOff>
    </xdr:to>
    <xdr:sp macro="" textlink="">
      <xdr:nvSpPr>
        <xdr:cNvPr id="287" name="Pfeil nach rechts 286"/>
        <xdr:cNvSpPr/>
      </xdr:nvSpPr>
      <xdr:spPr>
        <a:xfrm>
          <a:off x="5678714" y="3261179"/>
          <a:ext cx="726622" cy="240392"/>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de-CH" sz="1100"/>
        </a:p>
      </xdr:txBody>
    </xdr:sp>
    <xdr:clientData/>
  </xdr:twoCellAnchor>
  <xdr:twoCellAnchor>
    <xdr:from>
      <xdr:col>165</xdr:col>
      <xdr:colOff>979456</xdr:colOff>
      <xdr:row>15</xdr:row>
      <xdr:rowOff>204915</xdr:rowOff>
    </xdr:from>
    <xdr:to>
      <xdr:col>166</xdr:col>
      <xdr:colOff>707804</xdr:colOff>
      <xdr:row>16</xdr:row>
      <xdr:rowOff>100679</xdr:rowOff>
    </xdr:to>
    <xdr:sp macro="" textlink="">
      <xdr:nvSpPr>
        <xdr:cNvPr id="288" name="Pfeil nach rechts 287"/>
        <xdr:cNvSpPr/>
      </xdr:nvSpPr>
      <xdr:spPr>
        <a:xfrm rot="8874528">
          <a:off x="6535706" y="4268915"/>
          <a:ext cx="776098" cy="213264"/>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de-CH" sz="1100"/>
        </a:p>
      </xdr:txBody>
    </xdr:sp>
    <xdr:clientData/>
  </xdr:twoCellAnchor>
  <xdr:twoCellAnchor>
    <xdr:from>
      <xdr:col>174</xdr:col>
      <xdr:colOff>706381</xdr:colOff>
      <xdr:row>14</xdr:row>
      <xdr:rowOff>10530</xdr:rowOff>
    </xdr:from>
    <xdr:to>
      <xdr:col>174</xdr:col>
      <xdr:colOff>913479</xdr:colOff>
      <xdr:row>16</xdr:row>
      <xdr:rowOff>309181</xdr:rowOff>
    </xdr:to>
    <xdr:sp macro="" textlink="">
      <xdr:nvSpPr>
        <xdr:cNvPr id="290" name="Pfeil nach rechts 289"/>
        <xdr:cNvSpPr/>
      </xdr:nvSpPr>
      <xdr:spPr>
        <a:xfrm rot="3257824">
          <a:off x="4835729" y="4104432"/>
          <a:ext cx="965401" cy="207098"/>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de-CH" sz="1100"/>
        </a:p>
      </xdr:txBody>
    </xdr:sp>
    <xdr:clientData/>
  </xdr:twoCellAnchor>
  <xdr:twoCellAnchor>
    <xdr:from>
      <xdr:col>171</xdr:col>
      <xdr:colOff>1862818</xdr:colOff>
      <xdr:row>12</xdr:row>
      <xdr:rowOff>231320</xdr:rowOff>
    </xdr:from>
    <xdr:to>
      <xdr:col>172</xdr:col>
      <xdr:colOff>261257</xdr:colOff>
      <xdr:row>13</xdr:row>
      <xdr:rowOff>136071</xdr:rowOff>
    </xdr:to>
    <xdr:sp macro="" textlink="">
      <xdr:nvSpPr>
        <xdr:cNvPr id="291" name="Pfeil nach rechts 290"/>
        <xdr:cNvSpPr/>
      </xdr:nvSpPr>
      <xdr:spPr>
        <a:xfrm>
          <a:off x="2021568" y="3247570"/>
          <a:ext cx="303439" cy="254001"/>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de-CH" sz="1100"/>
        </a:p>
      </xdr:txBody>
    </xdr:sp>
    <xdr:clientData/>
  </xdr:twoCellAnchor>
  <xdr:twoCellAnchor>
    <xdr:from>
      <xdr:col>171</xdr:col>
      <xdr:colOff>175532</xdr:colOff>
      <xdr:row>12</xdr:row>
      <xdr:rowOff>51708</xdr:rowOff>
    </xdr:from>
    <xdr:to>
      <xdr:col>171</xdr:col>
      <xdr:colOff>1600200</xdr:colOff>
      <xdr:row>14</xdr:row>
      <xdr:rowOff>13608</xdr:rowOff>
    </xdr:to>
    <xdr:sp macro="" textlink="">
      <xdr:nvSpPr>
        <xdr:cNvPr id="292" name="Textfeld 291"/>
        <xdr:cNvSpPr txBox="1"/>
      </xdr:nvSpPr>
      <xdr:spPr>
        <a:xfrm>
          <a:off x="334282" y="3067958"/>
          <a:ext cx="1424668" cy="6604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de-CH" sz="1800" b="1">
              <a:latin typeface="Arial" pitchFamily="34" charset="0"/>
              <a:cs typeface="Arial" pitchFamily="34" charset="0"/>
            </a:rPr>
            <a:t>Nuova aggiunta</a:t>
          </a:r>
        </a:p>
      </xdr:txBody>
    </xdr:sp>
    <xdr:clientData/>
  </xdr:twoCellAnchor>
  <xdr:twoCellAnchor>
    <xdr:from>
      <xdr:col>175</xdr:col>
      <xdr:colOff>122464</xdr:colOff>
      <xdr:row>12</xdr:row>
      <xdr:rowOff>244929</xdr:rowOff>
    </xdr:from>
    <xdr:to>
      <xdr:col>175</xdr:col>
      <xdr:colOff>849086</xdr:colOff>
      <xdr:row>13</xdr:row>
      <xdr:rowOff>136071</xdr:rowOff>
    </xdr:to>
    <xdr:sp macro="" textlink="">
      <xdr:nvSpPr>
        <xdr:cNvPr id="293" name="Pfeil nach rechts 292"/>
        <xdr:cNvSpPr/>
      </xdr:nvSpPr>
      <xdr:spPr>
        <a:xfrm>
          <a:off x="5678714" y="3261179"/>
          <a:ext cx="726622" cy="240392"/>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de-CH" sz="1100"/>
        </a:p>
      </xdr:txBody>
    </xdr:sp>
    <xdr:clientData/>
  </xdr:twoCellAnchor>
  <xdr:twoCellAnchor>
    <xdr:from>
      <xdr:col>175</xdr:col>
      <xdr:colOff>979456</xdr:colOff>
      <xdr:row>15</xdr:row>
      <xdr:rowOff>204915</xdr:rowOff>
    </xdr:from>
    <xdr:to>
      <xdr:col>176</xdr:col>
      <xdr:colOff>707804</xdr:colOff>
      <xdr:row>16</xdr:row>
      <xdr:rowOff>100679</xdr:rowOff>
    </xdr:to>
    <xdr:sp macro="" textlink="">
      <xdr:nvSpPr>
        <xdr:cNvPr id="294" name="Pfeil nach rechts 293"/>
        <xdr:cNvSpPr/>
      </xdr:nvSpPr>
      <xdr:spPr>
        <a:xfrm rot="8874528">
          <a:off x="6535706" y="4268915"/>
          <a:ext cx="776098" cy="213264"/>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de-CH" sz="1100"/>
        </a:p>
      </xdr:txBody>
    </xdr:sp>
    <xdr:clientData/>
  </xdr:twoCellAnchor>
  <xdr:twoCellAnchor>
    <xdr:from>
      <xdr:col>184</xdr:col>
      <xdr:colOff>706381</xdr:colOff>
      <xdr:row>14</xdr:row>
      <xdr:rowOff>10530</xdr:rowOff>
    </xdr:from>
    <xdr:to>
      <xdr:col>184</xdr:col>
      <xdr:colOff>913479</xdr:colOff>
      <xdr:row>16</xdr:row>
      <xdr:rowOff>309181</xdr:rowOff>
    </xdr:to>
    <xdr:sp macro="" textlink="">
      <xdr:nvSpPr>
        <xdr:cNvPr id="296" name="Pfeil nach rechts 295"/>
        <xdr:cNvSpPr/>
      </xdr:nvSpPr>
      <xdr:spPr>
        <a:xfrm rot="3257824">
          <a:off x="4835729" y="4104432"/>
          <a:ext cx="965401" cy="207098"/>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de-CH" sz="1100"/>
        </a:p>
      </xdr:txBody>
    </xdr:sp>
    <xdr:clientData/>
  </xdr:twoCellAnchor>
  <xdr:twoCellAnchor>
    <xdr:from>
      <xdr:col>181</xdr:col>
      <xdr:colOff>1862818</xdr:colOff>
      <xdr:row>12</xdr:row>
      <xdr:rowOff>231320</xdr:rowOff>
    </xdr:from>
    <xdr:to>
      <xdr:col>182</xdr:col>
      <xdr:colOff>261257</xdr:colOff>
      <xdr:row>13</xdr:row>
      <xdr:rowOff>136071</xdr:rowOff>
    </xdr:to>
    <xdr:sp macro="" textlink="">
      <xdr:nvSpPr>
        <xdr:cNvPr id="297" name="Pfeil nach rechts 296"/>
        <xdr:cNvSpPr/>
      </xdr:nvSpPr>
      <xdr:spPr>
        <a:xfrm>
          <a:off x="2021568" y="3247570"/>
          <a:ext cx="303439" cy="254001"/>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de-CH" sz="1100"/>
        </a:p>
      </xdr:txBody>
    </xdr:sp>
    <xdr:clientData/>
  </xdr:twoCellAnchor>
  <xdr:twoCellAnchor>
    <xdr:from>
      <xdr:col>181</xdr:col>
      <xdr:colOff>175532</xdr:colOff>
      <xdr:row>12</xdr:row>
      <xdr:rowOff>51708</xdr:rowOff>
    </xdr:from>
    <xdr:to>
      <xdr:col>181</xdr:col>
      <xdr:colOff>1600200</xdr:colOff>
      <xdr:row>14</xdr:row>
      <xdr:rowOff>13608</xdr:rowOff>
    </xdr:to>
    <xdr:sp macro="" textlink="">
      <xdr:nvSpPr>
        <xdr:cNvPr id="298" name="Textfeld 297"/>
        <xdr:cNvSpPr txBox="1"/>
      </xdr:nvSpPr>
      <xdr:spPr>
        <a:xfrm>
          <a:off x="334282" y="3067958"/>
          <a:ext cx="1424668" cy="6604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de-CH" sz="1800" b="1">
              <a:latin typeface="Arial" pitchFamily="34" charset="0"/>
              <a:cs typeface="Arial" pitchFamily="34" charset="0"/>
            </a:rPr>
            <a:t>Nuova aggiunta</a:t>
          </a:r>
        </a:p>
      </xdr:txBody>
    </xdr:sp>
    <xdr:clientData/>
  </xdr:twoCellAnchor>
  <xdr:twoCellAnchor>
    <xdr:from>
      <xdr:col>185</xdr:col>
      <xdr:colOff>122464</xdr:colOff>
      <xdr:row>12</xdr:row>
      <xdr:rowOff>244929</xdr:rowOff>
    </xdr:from>
    <xdr:to>
      <xdr:col>185</xdr:col>
      <xdr:colOff>849086</xdr:colOff>
      <xdr:row>13</xdr:row>
      <xdr:rowOff>136071</xdr:rowOff>
    </xdr:to>
    <xdr:sp macro="" textlink="">
      <xdr:nvSpPr>
        <xdr:cNvPr id="299" name="Pfeil nach rechts 298"/>
        <xdr:cNvSpPr/>
      </xdr:nvSpPr>
      <xdr:spPr>
        <a:xfrm>
          <a:off x="5678714" y="3261179"/>
          <a:ext cx="726622" cy="240392"/>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de-CH" sz="1100"/>
        </a:p>
      </xdr:txBody>
    </xdr:sp>
    <xdr:clientData/>
  </xdr:twoCellAnchor>
  <xdr:twoCellAnchor>
    <xdr:from>
      <xdr:col>185</xdr:col>
      <xdr:colOff>979456</xdr:colOff>
      <xdr:row>15</xdr:row>
      <xdr:rowOff>204915</xdr:rowOff>
    </xdr:from>
    <xdr:to>
      <xdr:col>186</xdr:col>
      <xdr:colOff>707804</xdr:colOff>
      <xdr:row>16</xdr:row>
      <xdr:rowOff>100679</xdr:rowOff>
    </xdr:to>
    <xdr:sp macro="" textlink="">
      <xdr:nvSpPr>
        <xdr:cNvPr id="300" name="Pfeil nach rechts 299"/>
        <xdr:cNvSpPr/>
      </xdr:nvSpPr>
      <xdr:spPr>
        <a:xfrm rot="8874528">
          <a:off x="6535706" y="4268915"/>
          <a:ext cx="776098" cy="213264"/>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de-CH" sz="1100"/>
        </a:p>
      </xdr:txBody>
    </xdr:sp>
    <xdr:clientData/>
  </xdr:twoCellAnchor>
  <xdr:twoCellAnchor>
    <xdr:from>
      <xdr:col>194</xdr:col>
      <xdr:colOff>706381</xdr:colOff>
      <xdr:row>14</xdr:row>
      <xdr:rowOff>10530</xdr:rowOff>
    </xdr:from>
    <xdr:to>
      <xdr:col>194</xdr:col>
      <xdr:colOff>913479</xdr:colOff>
      <xdr:row>16</xdr:row>
      <xdr:rowOff>309181</xdr:rowOff>
    </xdr:to>
    <xdr:sp macro="" textlink="">
      <xdr:nvSpPr>
        <xdr:cNvPr id="302" name="Pfeil nach rechts 301"/>
        <xdr:cNvSpPr/>
      </xdr:nvSpPr>
      <xdr:spPr>
        <a:xfrm rot="3257824">
          <a:off x="4835729" y="4104432"/>
          <a:ext cx="965401" cy="207098"/>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de-CH" sz="1100"/>
        </a:p>
      </xdr:txBody>
    </xdr:sp>
    <xdr:clientData/>
  </xdr:twoCellAnchor>
  <xdr:twoCellAnchor>
    <xdr:from>
      <xdr:col>191</xdr:col>
      <xdr:colOff>1862818</xdr:colOff>
      <xdr:row>12</xdr:row>
      <xdr:rowOff>231320</xdr:rowOff>
    </xdr:from>
    <xdr:to>
      <xdr:col>192</xdr:col>
      <xdr:colOff>261257</xdr:colOff>
      <xdr:row>13</xdr:row>
      <xdr:rowOff>136071</xdr:rowOff>
    </xdr:to>
    <xdr:sp macro="" textlink="">
      <xdr:nvSpPr>
        <xdr:cNvPr id="303" name="Pfeil nach rechts 302"/>
        <xdr:cNvSpPr/>
      </xdr:nvSpPr>
      <xdr:spPr>
        <a:xfrm>
          <a:off x="2021568" y="3247570"/>
          <a:ext cx="303439" cy="254001"/>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de-CH" sz="1100"/>
        </a:p>
      </xdr:txBody>
    </xdr:sp>
    <xdr:clientData/>
  </xdr:twoCellAnchor>
  <xdr:twoCellAnchor>
    <xdr:from>
      <xdr:col>191</xdr:col>
      <xdr:colOff>175532</xdr:colOff>
      <xdr:row>12</xdr:row>
      <xdr:rowOff>51708</xdr:rowOff>
    </xdr:from>
    <xdr:to>
      <xdr:col>191</xdr:col>
      <xdr:colOff>1600200</xdr:colOff>
      <xdr:row>14</xdr:row>
      <xdr:rowOff>13608</xdr:rowOff>
    </xdr:to>
    <xdr:sp macro="" textlink="">
      <xdr:nvSpPr>
        <xdr:cNvPr id="304" name="Textfeld 303"/>
        <xdr:cNvSpPr txBox="1"/>
      </xdr:nvSpPr>
      <xdr:spPr>
        <a:xfrm>
          <a:off x="334282" y="3067958"/>
          <a:ext cx="1424668" cy="6604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de-CH" sz="1800" b="1">
              <a:latin typeface="Arial" pitchFamily="34" charset="0"/>
              <a:cs typeface="Arial" pitchFamily="34" charset="0"/>
            </a:rPr>
            <a:t>Nuova aggiunta</a:t>
          </a:r>
        </a:p>
      </xdr:txBody>
    </xdr:sp>
    <xdr:clientData/>
  </xdr:twoCellAnchor>
  <xdr:twoCellAnchor>
    <xdr:from>
      <xdr:col>195</xdr:col>
      <xdr:colOff>122464</xdr:colOff>
      <xdr:row>12</xdr:row>
      <xdr:rowOff>244929</xdr:rowOff>
    </xdr:from>
    <xdr:to>
      <xdr:col>195</xdr:col>
      <xdr:colOff>849086</xdr:colOff>
      <xdr:row>13</xdr:row>
      <xdr:rowOff>136071</xdr:rowOff>
    </xdr:to>
    <xdr:sp macro="" textlink="">
      <xdr:nvSpPr>
        <xdr:cNvPr id="305" name="Pfeil nach rechts 304"/>
        <xdr:cNvSpPr/>
      </xdr:nvSpPr>
      <xdr:spPr>
        <a:xfrm>
          <a:off x="5678714" y="3261179"/>
          <a:ext cx="726622" cy="240392"/>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de-CH" sz="1100"/>
        </a:p>
      </xdr:txBody>
    </xdr:sp>
    <xdr:clientData/>
  </xdr:twoCellAnchor>
  <xdr:twoCellAnchor>
    <xdr:from>
      <xdr:col>195</xdr:col>
      <xdr:colOff>979456</xdr:colOff>
      <xdr:row>15</xdr:row>
      <xdr:rowOff>204915</xdr:rowOff>
    </xdr:from>
    <xdr:to>
      <xdr:col>196</xdr:col>
      <xdr:colOff>707804</xdr:colOff>
      <xdr:row>16</xdr:row>
      <xdr:rowOff>100679</xdr:rowOff>
    </xdr:to>
    <xdr:sp macro="" textlink="">
      <xdr:nvSpPr>
        <xdr:cNvPr id="306" name="Pfeil nach rechts 305"/>
        <xdr:cNvSpPr/>
      </xdr:nvSpPr>
      <xdr:spPr>
        <a:xfrm rot="8874528">
          <a:off x="6535706" y="4268915"/>
          <a:ext cx="776098" cy="213264"/>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de-CH" sz="1100"/>
        </a:p>
      </xdr:txBody>
    </xdr:sp>
    <xdr:clientData/>
  </xdr:twoCellAnchor>
  <xdr:twoCellAnchor>
    <xdr:from>
      <xdr:col>204</xdr:col>
      <xdr:colOff>706381</xdr:colOff>
      <xdr:row>14</xdr:row>
      <xdr:rowOff>10530</xdr:rowOff>
    </xdr:from>
    <xdr:to>
      <xdr:col>204</xdr:col>
      <xdr:colOff>913479</xdr:colOff>
      <xdr:row>16</xdr:row>
      <xdr:rowOff>309181</xdr:rowOff>
    </xdr:to>
    <xdr:sp macro="" textlink="">
      <xdr:nvSpPr>
        <xdr:cNvPr id="308" name="Pfeil nach rechts 307"/>
        <xdr:cNvSpPr/>
      </xdr:nvSpPr>
      <xdr:spPr>
        <a:xfrm rot="3257824">
          <a:off x="4835729" y="4104432"/>
          <a:ext cx="965401" cy="207098"/>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de-CH" sz="1100"/>
        </a:p>
      </xdr:txBody>
    </xdr:sp>
    <xdr:clientData/>
  </xdr:twoCellAnchor>
  <xdr:twoCellAnchor>
    <xdr:from>
      <xdr:col>201</xdr:col>
      <xdr:colOff>1862818</xdr:colOff>
      <xdr:row>12</xdr:row>
      <xdr:rowOff>231320</xdr:rowOff>
    </xdr:from>
    <xdr:to>
      <xdr:col>202</xdr:col>
      <xdr:colOff>261257</xdr:colOff>
      <xdr:row>13</xdr:row>
      <xdr:rowOff>136071</xdr:rowOff>
    </xdr:to>
    <xdr:sp macro="" textlink="">
      <xdr:nvSpPr>
        <xdr:cNvPr id="309" name="Pfeil nach rechts 308"/>
        <xdr:cNvSpPr/>
      </xdr:nvSpPr>
      <xdr:spPr>
        <a:xfrm>
          <a:off x="2021568" y="3247570"/>
          <a:ext cx="303439" cy="254001"/>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de-CH" sz="1100"/>
        </a:p>
      </xdr:txBody>
    </xdr:sp>
    <xdr:clientData/>
  </xdr:twoCellAnchor>
  <xdr:twoCellAnchor>
    <xdr:from>
      <xdr:col>201</xdr:col>
      <xdr:colOff>175532</xdr:colOff>
      <xdr:row>12</xdr:row>
      <xdr:rowOff>51708</xdr:rowOff>
    </xdr:from>
    <xdr:to>
      <xdr:col>201</xdr:col>
      <xdr:colOff>1600200</xdr:colOff>
      <xdr:row>14</xdr:row>
      <xdr:rowOff>13608</xdr:rowOff>
    </xdr:to>
    <xdr:sp macro="" textlink="">
      <xdr:nvSpPr>
        <xdr:cNvPr id="310" name="Textfeld 309"/>
        <xdr:cNvSpPr txBox="1"/>
      </xdr:nvSpPr>
      <xdr:spPr>
        <a:xfrm>
          <a:off x="334282" y="3067958"/>
          <a:ext cx="1424668" cy="6604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de-CH" sz="1800" b="1">
              <a:latin typeface="Arial" pitchFamily="34" charset="0"/>
              <a:cs typeface="Arial" pitchFamily="34" charset="0"/>
            </a:rPr>
            <a:t>Nuova aggiunta</a:t>
          </a:r>
        </a:p>
      </xdr:txBody>
    </xdr:sp>
    <xdr:clientData/>
  </xdr:twoCellAnchor>
  <xdr:twoCellAnchor>
    <xdr:from>
      <xdr:col>205</xdr:col>
      <xdr:colOff>122464</xdr:colOff>
      <xdr:row>12</xdr:row>
      <xdr:rowOff>244929</xdr:rowOff>
    </xdr:from>
    <xdr:to>
      <xdr:col>205</xdr:col>
      <xdr:colOff>849086</xdr:colOff>
      <xdr:row>13</xdr:row>
      <xdr:rowOff>136071</xdr:rowOff>
    </xdr:to>
    <xdr:sp macro="" textlink="">
      <xdr:nvSpPr>
        <xdr:cNvPr id="311" name="Pfeil nach rechts 310"/>
        <xdr:cNvSpPr/>
      </xdr:nvSpPr>
      <xdr:spPr>
        <a:xfrm>
          <a:off x="5678714" y="3261179"/>
          <a:ext cx="726622" cy="240392"/>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de-CH" sz="1100"/>
        </a:p>
      </xdr:txBody>
    </xdr:sp>
    <xdr:clientData/>
  </xdr:twoCellAnchor>
  <xdr:twoCellAnchor>
    <xdr:from>
      <xdr:col>205</xdr:col>
      <xdr:colOff>979456</xdr:colOff>
      <xdr:row>15</xdr:row>
      <xdr:rowOff>204915</xdr:rowOff>
    </xdr:from>
    <xdr:to>
      <xdr:col>206</xdr:col>
      <xdr:colOff>707804</xdr:colOff>
      <xdr:row>16</xdr:row>
      <xdr:rowOff>100679</xdr:rowOff>
    </xdr:to>
    <xdr:sp macro="" textlink="">
      <xdr:nvSpPr>
        <xdr:cNvPr id="312" name="Pfeil nach rechts 311"/>
        <xdr:cNvSpPr/>
      </xdr:nvSpPr>
      <xdr:spPr>
        <a:xfrm rot="8874528">
          <a:off x="6535706" y="4268915"/>
          <a:ext cx="776098" cy="213264"/>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de-CH" sz="1100"/>
        </a:p>
      </xdr:txBody>
    </xdr:sp>
    <xdr:clientData/>
  </xdr:twoCellAnchor>
  <xdr:twoCellAnchor>
    <xdr:from>
      <xdr:col>214</xdr:col>
      <xdr:colOff>706381</xdr:colOff>
      <xdr:row>14</xdr:row>
      <xdr:rowOff>10530</xdr:rowOff>
    </xdr:from>
    <xdr:to>
      <xdr:col>214</xdr:col>
      <xdr:colOff>913479</xdr:colOff>
      <xdr:row>16</xdr:row>
      <xdr:rowOff>309181</xdr:rowOff>
    </xdr:to>
    <xdr:sp macro="" textlink="">
      <xdr:nvSpPr>
        <xdr:cNvPr id="314" name="Pfeil nach rechts 313"/>
        <xdr:cNvSpPr/>
      </xdr:nvSpPr>
      <xdr:spPr>
        <a:xfrm rot="3257824">
          <a:off x="4835729" y="4104432"/>
          <a:ext cx="965401" cy="207098"/>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de-CH" sz="1100"/>
        </a:p>
      </xdr:txBody>
    </xdr:sp>
    <xdr:clientData/>
  </xdr:twoCellAnchor>
  <xdr:twoCellAnchor>
    <xdr:from>
      <xdr:col>211</xdr:col>
      <xdr:colOff>1862818</xdr:colOff>
      <xdr:row>12</xdr:row>
      <xdr:rowOff>231320</xdr:rowOff>
    </xdr:from>
    <xdr:to>
      <xdr:col>212</xdr:col>
      <xdr:colOff>261257</xdr:colOff>
      <xdr:row>13</xdr:row>
      <xdr:rowOff>136071</xdr:rowOff>
    </xdr:to>
    <xdr:sp macro="" textlink="">
      <xdr:nvSpPr>
        <xdr:cNvPr id="315" name="Pfeil nach rechts 314"/>
        <xdr:cNvSpPr/>
      </xdr:nvSpPr>
      <xdr:spPr>
        <a:xfrm>
          <a:off x="2021568" y="3247570"/>
          <a:ext cx="303439" cy="254001"/>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de-CH" sz="1100"/>
        </a:p>
      </xdr:txBody>
    </xdr:sp>
    <xdr:clientData/>
  </xdr:twoCellAnchor>
  <xdr:twoCellAnchor>
    <xdr:from>
      <xdr:col>211</xdr:col>
      <xdr:colOff>175532</xdr:colOff>
      <xdr:row>12</xdr:row>
      <xdr:rowOff>51708</xdr:rowOff>
    </xdr:from>
    <xdr:to>
      <xdr:col>211</xdr:col>
      <xdr:colOff>1600200</xdr:colOff>
      <xdr:row>14</xdr:row>
      <xdr:rowOff>13608</xdr:rowOff>
    </xdr:to>
    <xdr:sp macro="" textlink="">
      <xdr:nvSpPr>
        <xdr:cNvPr id="316" name="Textfeld 315"/>
        <xdr:cNvSpPr txBox="1"/>
      </xdr:nvSpPr>
      <xdr:spPr>
        <a:xfrm>
          <a:off x="334282" y="3067958"/>
          <a:ext cx="1424668" cy="6604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de-CH" sz="1800" b="1">
              <a:latin typeface="Arial" pitchFamily="34" charset="0"/>
              <a:cs typeface="Arial" pitchFamily="34" charset="0"/>
            </a:rPr>
            <a:t>Nuova aggiunta</a:t>
          </a:r>
        </a:p>
      </xdr:txBody>
    </xdr:sp>
    <xdr:clientData/>
  </xdr:twoCellAnchor>
  <xdr:twoCellAnchor>
    <xdr:from>
      <xdr:col>215</xdr:col>
      <xdr:colOff>122464</xdr:colOff>
      <xdr:row>12</xdr:row>
      <xdr:rowOff>244929</xdr:rowOff>
    </xdr:from>
    <xdr:to>
      <xdr:col>215</xdr:col>
      <xdr:colOff>849086</xdr:colOff>
      <xdr:row>13</xdr:row>
      <xdr:rowOff>136071</xdr:rowOff>
    </xdr:to>
    <xdr:sp macro="" textlink="">
      <xdr:nvSpPr>
        <xdr:cNvPr id="317" name="Pfeil nach rechts 316"/>
        <xdr:cNvSpPr/>
      </xdr:nvSpPr>
      <xdr:spPr>
        <a:xfrm>
          <a:off x="5678714" y="3261179"/>
          <a:ext cx="726622" cy="240392"/>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de-CH" sz="1100"/>
        </a:p>
      </xdr:txBody>
    </xdr:sp>
    <xdr:clientData/>
  </xdr:twoCellAnchor>
  <xdr:twoCellAnchor>
    <xdr:from>
      <xdr:col>215</xdr:col>
      <xdr:colOff>979456</xdr:colOff>
      <xdr:row>15</xdr:row>
      <xdr:rowOff>204915</xdr:rowOff>
    </xdr:from>
    <xdr:to>
      <xdr:col>216</xdr:col>
      <xdr:colOff>707804</xdr:colOff>
      <xdr:row>16</xdr:row>
      <xdr:rowOff>100679</xdr:rowOff>
    </xdr:to>
    <xdr:sp macro="" textlink="">
      <xdr:nvSpPr>
        <xdr:cNvPr id="318" name="Pfeil nach rechts 317"/>
        <xdr:cNvSpPr/>
      </xdr:nvSpPr>
      <xdr:spPr>
        <a:xfrm rot="8874528">
          <a:off x="6535706" y="4268915"/>
          <a:ext cx="776098" cy="213264"/>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de-CH" sz="1100"/>
        </a:p>
      </xdr:txBody>
    </xdr:sp>
    <xdr:clientData/>
  </xdr:twoCellAnchor>
  <xdr:twoCellAnchor>
    <xdr:from>
      <xdr:col>6</xdr:col>
      <xdr:colOff>833438</xdr:colOff>
      <xdr:row>5</xdr:row>
      <xdr:rowOff>23812</xdr:rowOff>
    </xdr:from>
    <xdr:to>
      <xdr:col>8</xdr:col>
      <xdr:colOff>561295</xdr:colOff>
      <xdr:row>10</xdr:row>
      <xdr:rowOff>23813</xdr:rowOff>
    </xdr:to>
    <xdr:sp macro="" textlink="">
      <xdr:nvSpPr>
        <xdr:cNvPr id="319" name="Textfeld 318">
          <a:hlinkClick xmlns:r="http://schemas.openxmlformats.org/officeDocument/2006/relationships" r:id="rId2"/>
        </xdr:cNvPr>
        <xdr:cNvSpPr txBox="1"/>
      </xdr:nvSpPr>
      <xdr:spPr>
        <a:xfrm>
          <a:off x="7453313" y="1643062"/>
          <a:ext cx="1704295" cy="1143001"/>
        </a:xfrm>
        <a:prstGeom prst="rect">
          <a:avLst/>
        </a:prstGeom>
        <a:solidFill>
          <a:schemeClr val="accent3">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de-CH" sz="1600" b="1">
              <a:latin typeface="Arial" pitchFamily="34" charset="0"/>
              <a:cs typeface="Arial" pitchFamily="34" charset="0"/>
            </a:rPr>
            <a:t>Clicca qui per lista</a:t>
          </a:r>
          <a:r>
            <a:rPr lang="de-CH" sz="1600" b="1" baseline="0">
              <a:latin typeface="Arial" pitchFamily="34" charset="0"/>
              <a:cs typeface="Arial" pitchFamily="34" charset="0"/>
            </a:rPr>
            <a:t> commesse di base </a:t>
          </a:r>
          <a:r>
            <a:rPr lang="de-CH" sz="1600" b="1">
              <a:latin typeface="Arial" pitchFamily="34" charset="0"/>
              <a:cs typeface="Arial" pitchFamily="34" charset="0"/>
            </a:rPr>
            <a:t>(BL)</a:t>
          </a:r>
        </a:p>
      </xdr:txBody>
    </xdr:sp>
    <xdr:clientData/>
  </xdr:twoCellAnchor>
  <xdr:twoCellAnchor>
    <xdr:from>
      <xdr:col>18</xdr:col>
      <xdr:colOff>653143</xdr:colOff>
      <xdr:row>5</xdr:row>
      <xdr:rowOff>13606</xdr:rowOff>
    </xdr:from>
    <xdr:to>
      <xdr:col>20</xdr:col>
      <xdr:colOff>13609</xdr:colOff>
      <xdr:row>10</xdr:row>
      <xdr:rowOff>27213</xdr:rowOff>
    </xdr:to>
    <xdr:sp macro="" textlink="">
      <xdr:nvSpPr>
        <xdr:cNvPr id="322" name="Textfeld 321">
          <a:hlinkClick xmlns:r="http://schemas.openxmlformats.org/officeDocument/2006/relationships" r:id="rId1"/>
        </xdr:cNvPr>
        <xdr:cNvSpPr txBox="1"/>
      </xdr:nvSpPr>
      <xdr:spPr>
        <a:xfrm>
          <a:off x="9249456" y="1632856"/>
          <a:ext cx="1455966" cy="1156607"/>
        </a:xfrm>
        <a:prstGeom prst="rect">
          <a:avLst/>
        </a:prstGeom>
        <a:solidFill>
          <a:srgbClr val="FFC000"/>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de-CH" sz="1600" b="1">
              <a:latin typeface="Arial" pitchFamily="34" charset="0"/>
              <a:cs typeface="Arial" pitchFamily="34" charset="0"/>
            </a:rPr>
            <a:t>Clicca qui per tornare  a 'Riepilogo progetto'</a:t>
          </a:r>
        </a:p>
      </xdr:txBody>
    </xdr:sp>
    <xdr:clientData/>
  </xdr:twoCellAnchor>
  <xdr:twoCellAnchor>
    <xdr:from>
      <xdr:col>16</xdr:col>
      <xdr:colOff>833438</xdr:colOff>
      <xdr:row>5</xdr:row>
      <xdr:rowOff>23812</xdr:rowOff>
    </xdr:from>
    <xdr:to>
      <xdr:col>18</xdr:col>
      <xdr:colOff>561295</xdr:colOff>
      <xdr:row>10</xdr:row>
      <xdr:rowOff>23813</xdr:rowOff>
    </xdr:to>
    <xdr:sp macro="" textlink="">
      <xdr:nvSpPr>
        <xdr:cNvPr id="323" name="Textfeld 322">
          <a:hlinkClick xmlns:r="http://schemas.openxmlformats.org/officeDocument/2006/relationships" r:id="rId2"/>
        </xdr:cNvPr>
        <xdr:cNvSpPr txBox="1"/>
      </xdr:nvSpPr>
      <xdr:spPr>
        <a:xfrm>
          <a:off x="7453313" y="1643062"/>
          <a:ext cx="1704295" cy="1143001"/>
        </a:xfrm>
        <a:prstGeom prst="rect">
          <a:avLst/>
        </a:prstGeom>
        <a:solidFill>
          <a:schemeClr val="accent3">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de-CH" sz="1600" b="1">
              <a:latin typeface="Arial" pitchFamily="34" charset="0"/>
              <a:cs typeface="Arial" pitchFamily="34" charset="0"/>
            </a:rPr>
            <a:t>Clicca qui per lista commesse di base (BL)</a:t>
          </a:r>
        </a:p>
      </xdr:txBody>
    </xdr:sp>
    <xdr:clientData/>
  </xdr:twoCellAnchor>
  <xdr:twoCellAnchor>
    <xdr:from>
      <xdr:col>28</xdr:col>
      <xdr:colOff>653143</xdr:colOff>
      <xdr:row>5</xdr:row>
      <xdr:rowOff>13606</xdr:rowOff>
    </xdr:from>
    <xdr:to>
      <xdr:col>30</xdr:col>
      <xdr:colOff>13609</xdr:colOff>
      <xdr:row>10</xdr:row>
      <xdr:rowOff>27213</xdr:rowOff>
    </xdr:to>
    <xdr:sp macro="" textlink="">
      <xdr:nvSpPr>
        <xdr:cNvPr id="324" name="Textfeld 323">
          <a:hlinkClick xmlns:r="http://schemas.openxmlformats.org/officeDocument/2006/relationships" r:id="rId3"/>
        </xdr:cNvPr>
        <xdr:cNvSpPr txBox="1"/>
      </xdr:nvSpPr>
      <xdr:spPr>
        <a:xfrm>
          <a:off x="9249456" y="1632856"/>
          <a:ext cx="1455966" cy="1156607"/>
        </a:xfrm>
        <a:prstGeom prst="rect">
          <a:avLst/>
        </a:prstGeom>
        <a:solidFill>
          <a:srgbClr val="FFC000"/>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de-CH" sz="1600" b="1">
              <a:latin typeface="Arial" pitchFamily="34" charset="0"/>
              <a:cs typeface="Arial" pitchFamily="34" charset="0"/>
            </a:rPr>
            <a:t>Clicca qui per tornare  a 'Riepilogo progetto'</a:t>
          </a:r>
        </a:p>
      </xdr:txBody>
    </xdr:sp>
    <xdr:clientData/>
  </xdr:twoCellAnchor>
  <xdr:twoCellAnchor>
    <xdr:from>
      <xdr:col>26</xdr:col>
      <xdr:colOff>833438</xdr:colOff>
      <xdr:row>5</xdr:row>
      <xdr:rowOff>23812</xdr:rowOff>
    </xdr:from>
    <xdr:to>
      <xdr:col>28</xdr:col>
      <xdr:colOff>561295</xdr:colOff>
      <xdr:row>10</xdr:row>
      <xdr:rowOff>23813</xdr:rowOff>
    </xdr:to>
    <xdr:sp macro="" textlink="">
      <xdr:nvSpPr>
        <xdr:cNvPr id="325" name="Textfeld 324">
          <a:hlinkClick xmlns:r="http://schemas.openxmlformats.org/officeDocument/2006/relationships" r:id="rId4"/>
        </xdr:cNvPr>
        <xdr:cNvSpPr txBox="1"/>
      </xdr:nvSpPr>
      <xdr:spPr>
        <a:xfrm>
          <a:off x="7453313" y="1643062"/>
          <a:ext cx="1704295" cy="1143001"/>
        </a:xfrm>
        <a:prstGeom prst="rect">
          <a:avLst/>
        </a:prstGeom>
        <a:solidFill>
          <a:schemeClr val="accent3">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de-CH" sz="1600" b="1">
              <a:latin typeface="Arial" pitchFamily="34" charset="0"/>
              <a:cs typeface="Arial" pitchFamily="34" charset="0"/>
            </a:rPr>
            <a:t>Clicca qui per lista commesse di base (BL)</a:t>
          </a:r>
        </a:p>
      </xdr:txBody>
    </xdr:sp>
    <xdr:clientData/>
  </xdr:twoCellAnchor>
  <xdr:twoCellAnchor>
    <xdr:from>
      <xdr:col>38</xdr:col>
      <xdr:colOff>653143</xdr:colOff>
      <xdr:row>5</xdr:row>
      <xdr:rowOff>13606</xdr:rowOff>
    </xdr:from>
    <xdr:to>
      <xdr:col>40</xdr:col>
      <xdr:colOff>13609</xdr:colOff>
      <xdr:row>10</xdr:row>
      <xdr:rowOff>27213</xdr:rowOff>
    </xdr:to>
    <xdr:sp macro="" textlink="">
      <xdr:nvSpPr>
        <xdr:cNvPr id="326" name="Textfeld 325">
          <a:hlinkClick xmlns:r="http://schemas.openxmlformats.org/officeDocument/2006/relationships" r:id="rId3"/>
        </xdr:cNvPr>
        <xdr:cNvSpPr txBox="1"/>
      </xdr:nvSpPr>
      <xdr:spPr>
        <a:xfrm>
          <a:off x="9249456" y="1632856"/>
          <a:ext cx="1455966" cy="1156607"/>
        </a:xfrm>
        <a:prstGeom prst="rect">
          <a:avLst/>
        </a:prstGeom>
        <a:solidFill>
          <a:srgbClr val="FFC000"/>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de-CH" sz="1600" b="1">
              <a:latin typeface="Arial" pitchFamily="34" charset="0"/>
              <a:cs typeface="Arial" pitchFamily="34" charset="0"/>
            </a:rPr>
            <a:t>Clicca qui per tornare  a 'Riepilogo progetto'</a:t>
          </a:r>
        </a:p>
      </xdr:txBody>
    </xdr:sp>
    <xdr:clientData/>
  </xdr:twoCellAnchor>
  <xdr:twoCellAnchor>
    <xdr:from>
      <xdr:col>36</xdr:col>
      <xdr:colOff>833438</xdr:colOff>
      <xdr:row>5</xdr:row>
      <xdr:rowOff>23812</xdr:rowOff>
    </xdr:from>
    <xdr:to>
      <xdr:col>38</xdr:col>
      <xdr:colOff>561295</xdr:colOff>
      <xdr:row>10</xdr:row>
      <xdr:rowOff>23813</xdr:rowOff>
    </xdr:to>
    <xdr:sp macro="" textlink="">
      <xdr:nvSpPr>
        <xdr:cNvPr id="327" name="Textfeld 326">
          <a:hlinkClick xmlns:r="http://schemas.openxmlformats.org/officeDocument/2006/relationships" r:id="rId4"/>
        </xdr:cNvPr>
        <xdr:cNvSpPr txBox="1"/>
      </xdr:nvSpPr>
      <xdr:spPr>
        <a:xfrm>
          <a:off x="7453313" y="1643062"/>
          <a:ext cx="1704295" cy="1143001"/>
        </a:xfrm>
        <a:prstGeom prst="rect">
          <a:avLst/>
        </a:prstGeom>
        <a:solidFill>
          <a:schemeClr val="accent3">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de-CH" sz="1600" b="1">
              <a:latin typeface="Arial" pitchFamily="34" charset="0"/>
              <a:cs typeface="Arial" pitchFamily="34" charset="0"/>
            </a:rPr>
            <a:t>Clicca qui per lista commesse di base (BL)</a:t>
          </a:r>
        </a:p>
      </xdr:txBody>
    </xdr:sp>
    <xdr:clientData/>
  </xdr:twoCellAnchor>
  <xdr:twoCellAnchor>
    <xdr:from>
      <xdr:col>48</xdr:col>
      <xdr:colOff>653143</xdr:colOff>
      <xdr:row>5</xdr:row>
      <xdr:rowOff>13606</xdr:rowOff>
    </xdr:from>
    <xdr:to>
      <xdr:col>50</xdr:col>
      <xdr:colOff>13609</xdr:colOff>
      <xdr:row>10</xdr:row>
      <xdr:rowOff>27213</xdr:rowOff>
    </xdr:to>
    <xdr:sp macro="" textlink="">
      <xdr:nvSpPr>
        <xdr:cNvPr id="328" name="Textfeld 327">
          <a:hlinkClick xmlns:r="http://schemas.openxmlformats.org/officeDocument/2006/relationships" r:id="rId3"/>
        </xdr:cNvPr>
        <xdr:cNvSpPr txBox="1"/>
      </xdr:nvSpPr>
      <xdr:spPr>
        <a:xfrm>
          <a:off x="9249456" y="1632856"/>
          <a:ext cx="1455966" cy="1156607"/>
        </a:xfrm>
        <a:prstGeom prst="rect">
          <a:avLst/>
        </a:prstGeom>
        <a:solidFill>
          <a:srgbClr val="FFC000"/>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de-CH" sz="1600" b="1">
              <a:latin typeface="Arial" pitchFamily="34" charset="0"/>
              <a:cs typeface="Arial" pitchFamily="34" charset="0"/>
            </a:rPr>
            <a:t>Clicca qui per tornare  a 'Riepilogo progetto'</a:t>
          </a:r>
        </a:p>
      </xdr:txBody>
    </xdr:sp>
    <xdr:clientData/>
  </xdr:twoCellAnchor>
  <xdr:twoCellAnchor>
    <xdr:from>
      <xdr:col>46</xdr:col>
      <xdr:colOff>833438</xdr:colOff>
      <xdr:row>5</xdr:row>
      <xdr:rowOff>23812</xdr:rowOff>
    </xdr:from>
    <xdr:to>
      <xdr:col>48</xdr:col>
      <xdr:colOff>561295</xdr:colOff>
      <xdr:row>10</xdr:row>
      <xdr:rowOff>23813</xdr:rowOff>
    </xdr:to>
    <xdr:sp macro="" textlink="">
      <xdr:nvSpPr>
        <xdr:cNvPr id="329" name="Textfeld 328">
          <a:hlinkClick xmlns:r="http://schemas.openxmlformats.org/officeDocument/2006/relationships" r:id="rId4"/>
        </xdr:cNvPr>
        <xdr:cNvSpPr txBox="1"/>
      </xdr:nvSpPr>
      <xdr:spPr>
        <a:xfrm>
          <a:off x="7453313" y="1643062"/>
          <a:ext cx="1704295" cy="1143001"/>
        </a:xfrm>
        <a:prstGeom prst="rect">
          <a:avLst/>
        </a:prstGeom>
        <a:solidFill>
          <a:schemeClr val="accent3">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de-CH" sz="1600" b="1">
              <a:latin typeface="Arial" pitchFamily="34" charset="0"/>
              <a:cs typeface="Arial" pitchFamily="34" charset="0"/>
            </a:rPr>
            <a:t>Clicca qui per lista commesse di base (BL)</a:t>
          </a:r>
        </a:p>
      </xdr:txBody>
    </xdr:sp>
    <xdr:clientData/>
  </xdr:twoCellAnchor>
  <xdr:twoCellAnchor>
    <xdr:from>
      <xdr:col>58</xdr:col>
      <xdr:colOff>653143</xdr:colOff>
      <xdr:row>5</xdr:row>
      <xdr:rowOff>13606</xdr:rowOff>
    </xdr:from>
    <xdr:to>
      <xdr:col>60</xdr:col>
      <xdr:colOff>13609</xdr:colOff>
      <xdr:row>10</xdr:row>
      <xdr:rowOff>27213</xdr:rowOff>
    </xdr:to>
    <xdr:sp macro="" textlink="">
      <xdr:nvSpPr>
        <xdr:cNvPr id="330" name="Textfeld 329">
          <a:hlinkClick xmlns:r="http://schemas.openxmlformats.org/officeDocument/2006/relationships" r:id="rId3"/>
        </xdr:cNvPr>
        <xdr:cNvSpPr txBox="1"/>
      </xdr:nvSpPr>
      <xdr:spPr>
        <a:xfrm>
          <a:off x="9249456" y="1632856"/>
          <a:ext cx="1455966" cy="1156607"/>
        </a:xfrm>
        <a:prstGeom prst="rect">
          <a:avLst/>
        </a:prstGeom>
        <a:solidFill>
          <a:srgbClr val="FFC000"/>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de-CH" sz="1600" b="1">
              <a:latin typeface="Arial" pitchFamily="34" charset="0"/>
              <a:cs typeface="Arial" pitchFamily="34" charset="0"/>
            </a:rPr>
            <a:t>Clicca qui per tornare  a 'Riepilogo progetto'</a:t>
          </a:r>
        </a:p>
      </xdr:txBody>
    </xdr:sp>
    <xdr:clientData/>
  </xdr:twoCellAnchor>
  <xdr:twoCellAnchor>
    <xdr:from>
      <xdr:col>56</xdr:col>
      <xdr:colOff>833438</xdr:colOff>
      <xdr:row>5</xdr:row>
      <xdr:rowOff>23812</xdr:rowOff>
    </xdr:from>
    <xdr:to>
      <xdr:col>58</xdr:col>
      <xdr:colOff>561295</xdr:colOff>
      <xdr:row>10</xdr:row>
      <xdr:rowOff>23813</xdr:rowOff>
    </xdr:to>
    <xdr:sp macro="" textlink="">
      <xdr:nvSpPr>
        <xdr:cNvPr id="331" name="Textfeld 330">
          <a:hlinkClick xmlns:r="http://schemas.openxmlformats.org/officeDocument/2006/relationships" r:id="rId4"/>
        </xdr:cNvPr>
        <xdr:cNvSpPr txBox="1"/>
      </xdr:nvSpPr>
      <xdr:spPr>
        <a:xfrm>
          <a:off x="7453313" y="1643062"/>
          <a:ext cx="1704295" cy="1143001"/>
        </a:xfrm>
        <a:prstGeom prst="rect">
          <a:avLst/>
        </a:prstGeom>
        <a:solidFill>
          <a:schemeClr val="accent3">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de-CH" sz="1600" b="1">
              <a:latin typeface="Arial" pitchFamily="34" charset="0"/>
              <a:cs typeface="Arial" pitchFamily="34" charset="0"/>
            </a:rPr>
            <a:t>Clicca qui per lista commesse di base (BL)</a:t>
          </a:r>
        </a:p>
      </xdr:txBody>
    </xdr:sp>
    <xdr:clientData/>
  </xdr:twoCellAnchor>
  <xdr:twoCellAnchor>
    <xdr:from>
      <xdr:col>68</xdr:col>
      <xdr:colOff>653143</xdr:colOff>
      <xdr:row>5</xdr:row>
      <xdr:rowOff>13606</xdr:rowOff>
    </xdr:from>
    <xdr:to>
      <xdr:col>70</xdr:col>
      <xdr:colOff>13609</xdr:colOff>
      <xdr:row>10</xdr:row>
      <xdr:rowOff>27213</xdr:rowOff>
    </xdr:to>
    <xdr:sp macro="" textlink="">
      <xdr:nvSpPr>
        <xdr:cNvPr id="332" name="Textfeld 331">
          <a:hlinkClick xmlns:r="http://schemas.openxmlformats.org/officeDocument/2006/relationships" r:id="rId3"/>
        </xdr:cNvPr>
        <xdr:cNvSpPr txBox="1"/>
      </xdr:nvSpPr>
      <xdr:spPr>
        <a:xfrm>
          <a:off x="9249456" y="1632856"/>
          <a:ext cx="1455966" cy="1156607"/>
        </a:xfrm>
        <a:prstGeom prst="rect">
          <a:avLst/>
        </a:prstGeom>
        <a:solidFill>
          <a:srgbClr val="FFC000"/>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de-CH" sz="1600" b="1">
              <a:latin typeface="Arial" pitchFamily="34" charset="0"/>
              <a:cs typeface="Arial" pitchFamily="34" charset="0"/>
            </a:rPr>
            <a:t>Clicca qui per tornare  a 'Riepilogo progetto'</a:t>
          </a:r>
        </a:p>
      </xdr:txBody>
    </xdr:sp>
    <xdr:clientData/>
  </xdr:twoCellAnchor>
  <xdr:twoCellAnchor>
    <xdr:from>
      <xdr:col>66</xdr:col>
      <xdr:colOff>833438</xdr:colOff>
      <xdr:row>5</xdr:row>
      <xdr:rowOff>23812</xdr:rowOff>
    </xdr:from>
    <xdr:to>
      <xdr:col>68</xdr:col>
      <xdr:colOff>561295</xdr:colOff>
      <xdr:row>10</xdr:row>
      <xdr:rowOff>23813</xdr:rowOff>
    </xdr:to>
    <xdr:sp macro="" textlink="">
      <xdr:nvSpPr>
        <xdr:cNvPr id="333" name="Textfeld 332">
          <a:hlinkClick xmlns:r="http://schemas.openxmlformats.org/officeDocument/2006/relationships" r:id="rId4"/>
        </xdr:cNvPr>
        <xdr:cNvSpPr txBox="1"/>
      </xdr:nvSpPr>
      <xdr:spPr>
        <a:xfrm>
          <a:off x="7453313" y="1643062"/>
          <a:ext cx="1704295" cy="1143001"/>
        </a:xfrm>
        <a:prstGeom prst="rect">
          <a:avLst/>
        </a:prstGeom>
        <a:solidFill>
          <a:schemeClr val="accent3">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de-CH" sz="1600" b="1">
              <a:latin typeface="Arial" pitchFamily="34" charset="0"/>
              <a:cs typeface="Arial" pitchFamily="34" charset="0"/>
            </a:rPr>
            <a:t>Clicca qui per lista commesse di base (BL)</a:t>
          </a:r>
        </a:p>
      </xdr:txBody>
    </xdr:sp>
    <xdr:clientData/>
  </xdr:twoCellAnchor>
  <xdr:twoCellAnchor>
    <xdr:from>
      <xdr:col>78</xdr:col>
      <xdr:colOff>653143</xdr:colOff>
      <xdr:row>5</xdr:row>
      <xdr:rowOff>13606</xdr:rowOff>
    </xdr:from>
    <xdr:to>
      <xdr:col>80</xdr:col>
      <xdr:colOff>13609</xdr:colOff>
      <xdr:row>10</xdr:row>
      <xdr:rowOff>27213</xdr:rowOff>
    </xdr:to>
    <xdr:sp macro="" textlink="">
      <xdr:nvSpPr>
        <xdr:cNvPr id="334" name="Textfeld 333">
          <a:hlinkClick xmlns:r="http://schemas.openxmlformats.org/officeDocument/2006/relationships" r:id="rId3"/>
        </xdr:cNvPr>
        <xdr:cNvSpPr txBox="1"/>
      </xdr:nvSpPr>
      <xdr:spPr>
        <a:xfrm>
          <a:off x="9249456" y="1632856"/>
          <a:ext cx="1455966" cy="1156607"/>
        </a:xfrm>
        <a:prstGeom prst="rect">
          <a:avLst/>
        </a:prstGeom>
        <a:solidFill>
          <a:srgbClr val="FFC000"/>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de-CH" sz="1600" b="1">
              <a:latin typeface="Arial" pitchFamily="34" charset="0"/>
              <a:cs typeface="Arial" pitchFamily="34" charset="0"/>
            </a:rPr>
            <a:t>Clicca qui per tornare  a 'Riepilogo progetto'</a:t>
          </a:r>
        </a:p>
      </xdr:txBody>
    </xdr:sp>
    <xdr:clientData/>
  </xdr:twoCellAnchor>
  <xdr:twoCellAnchor>
    <xdr:from>
      <xdr:col>76</xdr:col>
      <xdr:colOff>833438</xdr:colOff>
      <xdr:row>5</xdr:row>
      <xdr:rowOff>23812</xdr:rowOff>
    </xdr:from>
    <xdr:to>
      <xdr:col>78</xdr:col>
      <xdr:colOff>561295</xdr:colOff>
      <xdr:row>10</xdr:row>
      <xdr:rowOff>23813</xdr:rowOff>
    </xdr:to>
    <xdr:sp macro="" textlink="">
      <xdr:nvSpPr>
        <xdr:cNvPr id="335" name="Textfeld 334">
          <a:hlinkClick xmlns:r="http://schemas.openxmlformats.org/officeDocument/2006/relationships" r:id="rId4"/>
        </xdr:cNvPr>
        <xdr:cNvSpPr txBox="1"/>
      </xdr:nvSpPr>
      <xdr:spPr>
        <a:xfrm>
          <a:off x="7453313" y="1643062"/>
          <a:ext cx="1704295" cy="1143001"/>
        </a:xfrm>
        <a:prstGeom prst="rect">
          <a:avLst/>
        </a:prstGeom>
        <a:solidFill>
          <a:schemeClr val="accent3">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de-CH" sz="1600" b="1">
              <a:latin typeface="Arial" pitchFamily="34" charset="0"/>
              <a:cs typeface="Arial" pitchFamily="34" charset="0"/>
            </a:rPr>
            <a:t>Clicca qui per lista commesse di base (BL)</a:t>
          </a:r>
        </a:p>
      </xdr:txBody>
    </xdr:sp>
    <xdr:clientData/>
  </xdr:twoCellAnchor>
  <xdr:twoCellAnchor>
    <xdr:from>
      <xdr:col>88</xdr:col>
      <xdr:colOff>653143</xdr:colOff>
      <xdr:row>5</xdr:row>
      <xdr:rowOff>13606</xdr:rowOff>
    </xdr:from>
    <xdr:to>
      <xdr:col>90</xdr:col>
      <xdr:colOff>13609</xdr:colOff>
      <xdr:row>10</xdr:row>
      <xdr:rowOff>27213</xdr:rowOff>
    </xdr:to>
    <xdr:sp macro="" textlink="">
      <xdr:nvSpPr>
        <xdr:cNvPr id="336" name="Textfeld 335">
          <a:hlinkClick xmlns:r="http://schemas.openxmlformats.org/officeDocument/2006/relationships" r:id="rId3"/>
        </xdr:cNvPr>
        <xdr:cNvSpPr txBox="1"/>
      </xdr:nvSpPr>
      <xdr:spPr>
        <a:xfrm>
          <a:off x="9249456" y="1632856"/>
          <a:ext cx="1455966" cy="1156607"/>
        </a:xfrm>
        <a:prstGeom prst="rect">
          <a:avLst/>
        </a:prstGeom>
        <a:solidFill>
          <a:srgbClr val="FFC000"/>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de-CH" sz="1600" b="1">
              <a:latin typeface="Arial" pitchFamily="34" charset="0"/>
              <a:cs typeface="Arial" pitchFamily="34" charset="0"/>
            </a:rPr>
            <a:t>Clicca qui per tornare  a 'Riepilogo progetto'</a:t>
          </a:r>
        </a:p>
      </xdr:txBody>
    </xdr:sp>
    <xdr:clientData/>
  </xdr:twoCellAnchor>
  <xdr:twoCellAnchor>
    <xdr:from>
      <xdr:col>86</xdr:col>
      <xdr:colOff>833438</xdr:colOff>
      <xdr:row>5</xdr:row>
      <xdr:rowOff>23812</xdr:rowOff>
    </xdr:from>
    <xdr:to>
      <xdr:col>88</xdr:col>
      <xdr:colOff>561295</xdr:colOff>
      <xdr:row>10</xdr:row>
      <xdr:rowOff>23813</xdr:rowOff>
    </xdr:to>
    <xdr:sp macro="" textlink="">
      <xdr:nvSpPr>
        <xdr:cNvPr id="337" name="Textfeld 336">
          <a:hlinkClick xmlns:r="http://schemas.openxmlformats.org/officeDocument/2006/relationships" r:id="rId4"/>
        </xdr:cNvPr>
        <xdr:cNvSpPr txBox="1"/>
      </xdr:nvSpPr>
      <xdr:spPr>
        <a:xfrm>
          <a:off x="7453313" y="1643062"/>
          <a:ext cx="1704295" cy="1143001"/>
        </a:xfrm>
        <a:prstGeom prst="rect">
          <a:avLst/>
        </a:prstGeom>
        <a:solidFill>
          <a:schemeClr val="accent3">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de-CH" sz="1600" b="1">
              <a:latin typeface="Arial" pitchFamily="34" charset="0"/>
              <a:cs typeface="Arial" pitchFamily="34" charset="0"/>
            </a:rPr>
            <a:t>Clicca qui per lista commesse di base (BL)</a:t>
          </a:r>
        </a:p>
      </xdr:txBody>
    </xdr:sp>
    <xdr:clientData/>
  </xdr:twoCellAnchor>
  <xdr:twoCellAnchor>
    <xdr:from>
      <xdr:col>98</xdr:col>
      <xdr:colOff>653143</xdr:colOff>
      <xdr:row>5</xdr:row>
      <xdr:rowOff>13606</xdr:rowOff>
    </xdr:from>
    <xdr:to>
      <xdr:col>100</xdr:col>
      <xdr:colOff>13609</xdr:colOff>
      <xdr:row>10</xdr:row>
      <xdr:rowOff>27213</xdr:rowOff>
    </xdr:to>
    <xdr:sp macro="" textlink="">
      <xdr:nvSpPr>
        <xdr:cNvPr id="338" name="Textfeld 337">
          <a:hlinkClick xmlns:r="http://schemas.openxmlformats.org/officeDocument/2006/relationships" r:id="rId3"/>
        </xdr:cNvPr>
        <xdr:cNvSpPr txBox="1"/>
      </xdr:nvSpPr>
      <xdr:spPr>
        <a:xfrm>
          <a:off x="9249456" y="1632856"/>
          <a:ext cx="1455966" cy="1156607"/>
        </a:xfrm>
        <a:prstGeom prst="rect">
          <a:avLst/>
        </a:prstGeom>
        <a:solidFill>
          <a:srgbClr val="FFC000"/>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de-CH" sz="1600" b="1">
              <a:latin typeface="Arial" pitchFamily="34" charset="0"/>
              <a:cs typeface="Arial" pitchFamily="34" charset="0"/>
            </a:rPr>
            <a:t>Clicca qui per tornare  a 'Riepilogo progetto'</a:t>
          </a:r>
        </a:p>
      </xdr:txBody>
    </xdr:sp>
    <xdr:clientData/>
  </xdr:twoCellAnchor>
  <xdr:twoCellAnchor>
    <xdr:from>
      <xdr:col>96</xdr:col>
      <xdr:colOff>833438</xdr:colOff>
      <xdr:row>5</xdr:row>
      <xdr:rowOff>23812</xdr:rowOff>
    </xdr:from>
    <xdr:to>
      <xdr:col>98</xdr:col>
      <xdr:colOff>561295</xdr:colOff>
      <xdr:row>10</xdr:row>
      <xdr:rowOff>23813</xdr:rowOff>
    </xdr:to>
    <xdr:sp macro="" textlink="">
      <xdr:nvSpPr>
        <xdr:cNvPr id="339" name="Textfeld 338">
          <a:hlinkClick xmlns:r="http://schemas.openxmlformats.org/officeDocument/2006/relationships" r:id="rId4"/>
        </xdr:cNvPr>
        <xdr:cNvSpPr txBox="1"/>
      </xdr:nvSpPr>
      <xdr:spPr>
        <a:xfrm>
          <a:off x="7453313" y="1643062"/>
          <a:ext cx="1704295" cy="1143001"/>
        </a:xfrm>
        <a:prstGeom prst="rect">
          <a:avLst/>
        </a:prstGeom>
        <a:solidFill>
          <a:schemeClr val="accent3">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de-CH" sz="1600" b="1">
              <a:latin typeface="Arial" pitchFamily="34" charset="0"/>
              <a:cs typeface="Arial" pitchFamily="34" charset="0"/>
            </a:rPr>
            <a:t>Clicca qui per lista commesse di base (BL)</a:t>
          </a:r>
        </a:p>
      </xdr:txBody>
    </xdr:sp>
    <xdr:clientData/>
  </xdr:twoCellAnchor>
  <xdr:twoCellAnchor>
    <xdr:from>
      <xdr:col>108</xdr:col>
      <xdr:colOff>653143</xdr:colOff>
      <xdr:row>5</xdr:row>
      <xdr:rowOff>13606</xdr:rowOff>
    </xdr:from>
    <xdr:to>
      <xdr:col>110</xdr:col>
      <xdr:colOff>13609</xdr:colOff>
      <xdr:row>10</xdr:row>
      <xdr:rowOff>27213</xdr:rowOff>
    </xdr:to>
    <xdr:sp macro="" textlink="">
      <xdr:nvSpPr>
        <xdr:cNvPr id="340" name="Textfeld 339">
          <a:hlinkClick xmlns:r="http://schemas.openxmlformats.org/officeDocument/2006/relationships" r:id="rId3"/>
        </xdr:cNvPr>
        <xdr:cNvSpPr txBox="1"/>
      </xdr:nvSpPr>
      <xdr:spPr>
        <a:xfrm>
          <a:off x="9249456" y="1632856"/>
          <a:ext cx="1455966" cy="1156607"/>
        </a:xfrm>
        <a:prstGeom prst="rect">
          <a:avLst/>
        </a:prstGeom>
        <a:solidFill>
          <a:srgbClr val="FFC000"/>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de-CH" sz="1600" b="1">
              <a:latin typeface="Arial" pitchFamily="34" charset="0"/>
              <a:cs typeface="Arial" pitchFamily="34" charset="0"/>
            </a:rPr>
            <a:t>Clicca qui per tornare  a 'Riepilogo progetto'</a:t>
          </a:r>
        </a:p>
      </xdr:txBody>
    </xdr:sp>
    <xdr:clientData/>
  </xdr:twoCellAnchor>
  <xdr:twoCellAnchor>
    <xdr:from>
      <xdr:col>106</xdr:col>
      <xdr:colOff>833438</xdr:colOff>
      <xdr:row>5</xdr:row>
      <xdr:rowOff>23812</xdr:rowOff>
    </xdr:from>
    <xdr:to>
      <xdr:col>108</xdr:col>
      <xdr:colOff>561295</xdr:colOff>
      <xdr:row>10</xdr:row>
      <xdr:rowOff>23813</xdr:rowOff>
    </xdr:to>
    <xdr:sp macro="" textlink="">
      <xdr:nvSpPr>
        <xdr:cNvPr id="341" name="Textfeld 340">
          <a:hlinkClick xmlns:r="http://schemas.openxmlformats.org/officeDocument/2006/relationships" r:id="rId4"/>
        </xdr:cNvPr>
        <xdr:cNvSpPr txBox="1"/>
      </xdr:nvSpPr>
      <xdr:spPr>
        <a:xfrm>
          <a:off x="7453313" y="1643062"/>
          <a:ext cx="1704295" cy="1143001"/>
        </a:xfrm>
        <a:prstGeom prst="rect">
          <a:avLst/>
        </a:prstGeom>
        <a:solidFill>
          <a:schemeClr val="accent3">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de-CH" sz="1600" b="1">
              <a:latin typeface="Arial" pitchFamily="34" charset="0"/>
              <a:cs typeface="Arial" pitchFamily="34" charset="0"/>
            </a:rPr>
            <a:t>Clicca qui per lista commesse di base (BL)</a:t>
          </a:r>
        </a:p>
      </xdr:txBody>
    </xdr:sp>
    <xdr:clientData/>
  </xdr:twoCellAnchor>
  <xdr:twoCellAnchor>
    <xdr:from>
      <xdr:col>118</xdr:col>
      <xdr:colOff>653143</xdr:colOff>
      <xdr:row>5</xdr:row>
      <xdr:rowOff>13606</xdr:rowOff>
    </xdr:from>
    <xdr:to>
      <xdr:col>120</xdr:col>
      <xdr:colOff>13609</xdr:colOff>
      <xdr:row>10</xdr:row>
      <xdr:rowOff>27213</xdr:rowOff>
    </xdr:to>
    <xdr:sp macro="" textlink="">
      <xdr:nvSpPr>
        <xdr:cNvPr id="342" name="Textfeld 341">
          <a:hlinkClick xmlns:r="http://schemas.openxmlformats.org/officeDocument/2006/relationships" r:id="rId3"/>
        </xdr:cNvPr>
        <xdr:cNvSpPr txBox="1"/>
      </xdr:nvSpPr>
      <xdr:spPr>
        <a:xfrm>
          <a:off x="9249456" y="1632856"/>
          <a:ext cx="1455966" cy="1156607"/>
        </a:xfrm>
        <a:prstGeom prst="rect">
          <a:avLst/>
        </a:prstGeom>
        <a:solidFill>
          <a:srgbClr val="FFC000"/>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de-CH" sz="1600" b="1">
              <a:latin typeface="Arial" pitchFamily="34" charset="0"/>
              <a:cs typeface="Arial" pitchFamily="34" charset="0"/>
            </a:rPr>
            <a:t>Clicca qui per tornare  a 'Riepilogo progetto'</a:t>
          </a:r>
        </a:p>
      </xdr:txBody>
    </xdr:sp>
    <xdr:clientData/>
  </xdr:twoCellAnchor>
  <xdr:twoCellAnchor>
    <xdr:from>
      <xdr:col>116</xdr:col>
      <xdr:colOff>833438</xdr:colOff>
      <xdr:row>5</xdr:row>
      <xdr:rowOff>23812</xdr:rowOff>
    </xdr:from>
    <xdr:to>
      <xdr:col>118</xdr:col>
      <xdr:colOff>561295</xdr:colOff>
      <xdr:row>10</xdr:row>
      <xdr:rowOff>23813</xdr:rowOff>
    </xdr:to>
    <xdr:sp macro="" textlink="">
      <xdr:nvSpPr>
        <xdr:cNvPr id="343" name="Textfeld 342">
          <a:hlinkClick xmlns:r="http://schemas.openxmlformats.org/officeDocument/2006/relationships" r:id="rId4"/>
        </xdr:cNvPr>
        <xdr:cNvSpPr txBox="1"/>
      </xdr:nvSpPr>
      <xdr:spPr>
        <a:xfrm>
          <a:off x="7453313" y="1643062"/>
          <a:ext cx="1704295" cy="1143001"/>
        </a:xfrm>
        <a:prstGeom prst="rect">
          <a:avLst/>
        </a:prstGeom>
        <a:solidFill>
          <a:schemeClr val="accent3">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de-CH" sz="1600" b="1">
              <a:latin typeface="Arial" pitchFamily="34" charset="0"/>
              <a:cs typeface="Arial" pitchFamily="34" charset="0"/>
            </a:rPr>
            <a:t>Clicca qui per lista commesse di base (BL)</a:t>
          </a:r>
        </a:p>
      </xdr:txBody>
    </xdr:sp>
    <xdr:clientData/>
  </xdr:twoCellAnchor>
  <xdr:twoCellAnchor>
    <xdr:from>
      <xdr:col>128</xdr:col>
      <xdr:colOff>653143</xdr:colOff>
      <xdr:row>5</xdr:row>
      <xdr:rowOff>13606</xdr:rowOff>
    </xdr:from>
    <xdr:to>
      <xdr:col>130</xdr:col>
      <xdr:colOff>13609</xdr:colOff>
      <xdr:row>10</xdr:row>
      <xdr:rowOff>27213</xdr:rowOff>
    </xdr:to>
    <xdr:sp macro="" textlink="">
      <xdr:nvSpPr>
        <xdr:cNvPr id="344" name="Textfeld 343">
          <a:hlinkClick xmlns:r="http://schemas.openxmlformats.org/officeDocument/2006/relationships" r:id="rId3"/>
        </xdr:cNvPr>
        <xdr:cNvSpPr txBox="1"/>
      </xdr:nvSpPr>
      <xdr:spPr>
        <a:xfrm>
          <a:off x="9249456" y="1632856"/>
          <a:ext cx="1455966" cy="1156607"/>
        </a:xfrm>
        <a:prstGeom prst="rect">
          <a:avLst/>
        </a:prstGeom>
        <a:solidFill>
          <a:srgbClr val="FFC000"/>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de-CH" sz="1600" b="1">
              <a:latin typeface="Arial" pitchFamily="34" charset="0"/>
              <a:cs typeface="Arial" pitchFamily="34" charset="0"/>
            </a:rPr>
            <a:t>Clicca qui per tornare  a 'Riepilogo progetto'</a:t>
          </a:r>
        </a:p>
      </xdr:txBody>
    </xdr:sp>
    <xdr:clientData/>
  </xdr:twoCellAnchor>
  <xdr:twoCellAnchor>
    <xdr:from>
      <xdr:col>126</xdr:col>
      <xdr:colOff>833438</xdr:colOff>
      <xdr:row>5</xdr:row>
      <xdr:rowOff>23812</xdr:rowOff>
    </xdr:from>
    <xdr:to>
      <xdr:col>128</xdr:col>
      <xdr:colOff>561295</xdr:colOff>
      <xdr:row>10</xdr:row>
      <xdr:rowOff>23813</xdr:rowOff>
    </xdr:to>
    <xdr:sp macro="" textlink="">
      <xdr:nvSpPr>
        <xdr:cNvPr id="345" name="Textfeld 344">
          <a:hlinkClick xmlns:r="http://schemas.openxmlformats.org/officeDocument/2006/relationships" r:id="rId4"/>
        </xdr:cNvPr>
        <xdr:cNvSpPr txBox="1"/>
      </xdr:nvSpPr>
      <xdr:spPr>
        <a:xfrm>
          <a:off x="7453313" y="1643062"/>
          <a:ext cx="1704295" cy="1143001"/>
        </a:xfrm>
        <a:prstGeom prst="rect">
          <a:avLst/>
        </a:prstGeom>
        <a:solidFill>
          <a:schemeClr val="accent3">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de-CH" sz="1600" b="1">
              <a:latin typeface="Arial" pitchFamily="34" charset="0"/>
              <a:cs typeface="Arial" pitchFamily="34" charset="0"/>
            </a:rPr>
            <a:t>Clicca qui per lista commesse di base (BL)</a:t>
          </a:r>
        </a:p>
      </xdr:txBody>
    </xdr:sp>
    <xdr:clientData/>
  </xdr:twoCellAnchor>
  <xdr:twoCellAnchor>
    <xdr:from>
      <xdr:col>138</xdr:col>
      <xdr:colOff>653143</xdr:colOff>
      <xdr:row>5</xdr:row>
      <xdr:rowOff>13606</xdr:rowOff>
    </xdr:from>
    <xdr:to>
      <xdr:col>140</xdr:col>
      <xdr:colOff>13609</xdr:colOff>
      <xdr:row>10</xdr:row>
      <xdr:rowOff>27213</xdr:rowOff>
    </xdr:to>
    <xdr:sp macro="" textlink="">
      <xdr:nvSpPr>
        <xdr:cNvPr id="346" name="Textfeld 345">
          <a:hlinkClick xmlns:r="http://schemas.openxmlformats.org/officeDocument/2006/relationships" r:id="rId3"/>
        </xdr:cNvPr>
        <xdr:cNvSpPr txBox="1"/>
      </xdr:nvSpPr>
      <xdr:spPr>
        <a:xfrm>
          <a:off x="9249456" y="1632856"/>
          <a:ext cx="1455966" cy="1156607"/>
        </a:xfrm>
        <a:prstGeom prst="rect">
          <a:avLst/>
        </a:prstGeom>
        <a:solidFill>
          <a:srgbClr val="FFC000"/>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de-CH" sz="1600" b="1">
              <a:latin typeface="Arial" pitchFamily="34" charset="0"/>
              <a:cs typeface="Arial" pitchFamily="34" charset="0"/>
            </a:rPr>
            <a:t>Clicca qui per tornare  a 'Riepilogo progetto'</a:t>
          </a:r>
        </a:p>
      </xdr:txBody>
    </xdr:sp>
    <xdr:clientData/>
  </xdr:twoCellAnchor>
  <xdr:twoCellAnchor>
    <xdr:from>
      <xdr:col>136</xdr:col>
      <xdr:colOff>833438</xdr:colOff>
      <xdr:row>5</xdr:row>
      <xdr:rowOff>23812</xdr:rowOff>
    </xdr:from>
    <xdr:to>
      <xdr:col>138</xdr:col>
      <xdr:colOff>561295</xdr:colOff>
      <xdr:row>10</xdr:row>
      <xdr:rowOff>23813</xdr:rowOff>
    </xdr:to>
    <xdr:sp macro="" textlink="">
      <xdr:nvSpPr>
        <xdr:cNvPr id="347" name="Textfeld 346">
          <a:hlinkClick xmlns:r="http://schemas.openxmlformats.org/officeDocument/2006/relationships" r:id="rId4"/>
        </xdr:cNvPr>
        <xdr:cNvSpPr txBox="1"/>
      </xdr:nvSpPr>
      <xdr:spPr>
        <a:xfrm>
          <a:off x="7453313" y="1643062"/>
          <a:ext cx="1704295" cy="1143001"/>
        </a:xfrm>
        <a:prstGeom prst="rect">
          <a:avLst/>
        </a:prstGeom>
        <a:solidFill>
          <a:schemeClr val="accent3">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de-CH" sz="1600" b="1">
              <a:latin typeface="Arial" pitchFamily="34" charset="0"/>
              <a:cs typeface="Arial" pitchFamily="34" charset="0"/>
            </a:rPr>
            <a:t>Clicca qui per lista commesse di base (BL)</a:t>
          </a:r>
        </a:p>
      </xdr:txBody>
    </xdr:sp>
    <xdr:clientData/>
  </xdr:twoCellAnchor>
  <xdr:twoCellAnchor>
    <xdr:from>
      <xdr:col>148</xdr:col>
      <xdr:colOff>653143</xdr:colOff>
      <xdr:row>5</xdr:row>
      <xdr:rowOff>13606</xdr:rowOff>
    </xdr:from>
    <xdr:to>
      <xdr:col>150</xdr:col>
      <xdr:colOff>13609</xdr:colOff>
      <xdr:row>10</xdr:row>
      <xdr:rowOff>27213</xdr:rowOff>
    </xdr:to>
    <xdr:sp macro="" textlink="">
      <xdr:nvSpPr>
        <xdr:cNvPr id="348" name="Textfeld 347">
          <a:hlinkClick xmlns:r="http://schemas.openxmlformats.org/officeDocument/2006/relationships" r:id="rId3"/>
        </xdr:cNvPr>
        <xdr:cNvSpPr txBox="1"/>
      </xdr:nvSpPr>
      <xdr:spPr>
        <a:xfrm>
          <a:off x="9249456" y="1632856"/>
          <a:ext cx="1455966" cy="1156607"/>
        </a:xfrm>
        <a:prstGeom prst="rect">
          <a:avLst/>
        </a:prstGeom>
        <a:solidFill>
          <a:srgbClr val="FFC000"/>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de-CH" sz="1600" b="1">
              <a:latin typeface="Arial" pitchFamily="34" charset="0"/>
              <a:cs typeface="Arial" pitchFamily="34" charset="0"/>
            </a:rPr>
            <a:t>Clicca qui per tornare  a 'Riepilogo progetto'</a:t>
          </a:r>
        </a:p>
      </xdr:txBody>
    </xdr:sp>
    <xdr:clientData/>
  </xdr:twoCellAnchor>
  <xdr:twoCellAnchor>
    <xdr:from>
      <xdr:col>146</xdr:col>
      <xdr:colOff>833438</xdr:colOff>
      <xdr:row>5</xdr:row>
      <xdr:rowOff>23812</xdr:rowOff>
    </xdr:from>
    <xdr:to>
      <xdr:col>148</xdr:col>
      <xdr:colOff>561295</xdr:colOff>
      <xdr:row>10</xdr:row>
      <xdr:rowOff>23813</xdr:rowOff>
    </xdr:to>
    <xdr:sp macro="" textlink="">
      <xdr:nvSpPr>
        <xdr:cNvPr id="349" name="Textfeld 348">
          <a:hlinkClick xmlns:r="http://schemas.openxmlformats.org/officeDocument/2006/relationships" r:id="rId4"/>
        </xdr:cNvPr>
        <xdr:cNvSpPr txBox="1"/>
      </xdr:nvSpPr>
      <xdr:spPr>
        <a:xfrm>
          <a:off x="7453313" y="1643062"/>
          <a:ext cx="1704295" cy="1143001"/>
        </a:xfrm>
        <a:prstGeom prst="rect">
          <a:avLst/>
        </a:prstGeom>
        <a:solidFill>
          <a:schemeClr val="accent3">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de-CH" sz="1600" b="1">
              <a:latin typeface="Arial" pitchFamily="34" charset="0"/>
              <a:cs typeface="Arial" pitchFamily="34" charset="0"/>
            </a:rPr>
            <a:t>Clicca qui per lista commesse di base (BL)</a:t>
          </a:r>
        </a:p>
      </xdr:txBody>
    </xdr:sp>
    <xdr:clientData/>
  </xdr:twoCellAnchor>
  <xdr:twoCellAnchor>
    <xdr:from>
      <xdr:col>158</xdr:col>
      <xdr:colOff>653143</xdr:colOff>
      <xdr:row>5</xdr:row>
      <xdr:rowOff>13606</xdr:rowOff>
    </xdr:from>
    <xdr:to>
      <xdr:col>160</xdr:col>
      <xdr:colOff>13609</xdr:colOff>
      <xdr:row>10</xdr:row>
      <xdr:rowOff>27213</xdr:rowOff>
    </xdr:to>
    <xdr:sp macro="" textlink="">
      <xdr:nvSpPr>
        <xdr:cNvPr id="350" name="Textfeld 349">
          <a:hlinkClick xmlns:r="http://schemas.openxmlformats.org/officeDocument/2006/relationships" r:id="rId3"/>
        </xdr:cNvPr>
        <xdr:cNvSpPr txBox="1"/>
      </xdr:nvSpPr>
      <xdr:spPr>
        <a:xfrm>
          <a:off x="9249456" y="1632856"/>
          <a:ext cx="1455966" cy="1156607"/>
        </a:xfrm>
        <a:prstGeom prst="rect">
          <a:avLst/>
        </a:prstGeom>
        <a:solidFill>
          <a:srgbClr val="FFC000"/>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de-CH" sz="1600" b="1">
              <a:latin typeface="Arial" pitchFamily="34" charset="0"/>
              <a:cs typeface="Arial" pitchFamily="34" charset="0"/>
            </a:rPr>
            <a:t>Clicca qui per tornare  a 'Riepilogo progetto'</a:t>
          </a:r>
        </a:p>
      </xdr:txBody>
    </xdr:sp>
    <xdr:clientData/>
  </xdr:twoCellAnchor>
  <xdr:twoCellAnchor>
    <xdr:from>
      <xdr:col>156</xdr:col>
      <xdr:colOff>833438</xdr:colOff>
      <xdr:row>5</xdr:row>
      <xdr:rowOff>23812</xdr:rowOff>
    </xdr:from>
    <xdr:to>
      <xdr:col>158</xdr:col>
      <xdr:colOff>561295</xdr:colOff>
      <xdr:row>10</xdr:row>
      <xdr:rowOff>23813</xdr:rowOff>
    </xdr:to>
    <xdr:sp macro="" textlink="">
      <xdr:nvSpPr>
        <xdr:cNvPr id="351" name="Textfeld 350">
          <a:hlinkClick xmlns:r="http://schemas.openxmlformats.org/officeDocument/2006/relationships" r:id="rId4"/>
        </xdr:cNvPr>
        <xdr:cNvSpPr txBox="1"/>
      </xdr:nvSpPr>
      <xdr:spPr>
        <a:xfrm>
          <a:off x="7453313" y="1643062"/>
          <a:ext cx="1704295" cy="1143001"/>
        </a:xfrm>
        <a:prstGeom prst="rect">
          <a:avLst/>
        </a:prstGeom>
        <a:solidFill>
          <a:schemeClr val="accent3">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de-CH" sz="1600" b="1">
              <a:latin typeface="Arial" pitchFamily="34" charset="0"/>
              <a:cs typeface="Arial" pitchFamily="34" charset="0"/>
            </a:rPr>
            <a:t>Clicca qui per lista commesse di base (BL)</a:t>
          </a:r>
        </a:p>
      </xdr:txBody>
    </xdr:sp>
    <xdr:clientData/>
  </xdr:twoCellAnchor>
  <xdr:twoCellAnchor>
    <xdr:from>
      <xdr:col>168</xdr:col>
      <xdr:colOff>653143</xdr:colOff>
      <xdr:row>5</xdr:row>
      <xdr:rowOff>13606</xdr:rowOff>
    </xdr:from>
    <xdr:to>
      <xdr:col>170</xdr:col>
      <xdr:colOff>13609</xdr:colOff>
      <xdr:row>10</xdr:row>
      <xdr:rowOff>27213</xdr:rowOff>
    </xdr:to>
    <xdr:sp macro="" textlink="">
      <xdr:nvSpPr>
        <xdr:cNvPr id="352" name="Textfeld 351">
          <a:hlinkClick xmlns:r="http://schemas.openxmlformats.org/officeDocument/2006/relationships" r:id="rId3"/>
        </xdr:cNvPr>
        <xdr:cNvSpPr txBox="1"/>
      </xdr:nvSpPr>
      <xdr:spPr>
        <a:xfrm>
          <a:off x="9249456" y="1632856"/>
          <a:ext cx="1455966" cy="1156607"/>
        </a:xfrm>
        <a:prstGeom prst="rect">
          <a:avLst/>
        </a:prstGeom>
        <a:solidFill>
          <a:srgbClr val="FFC000"/>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de-CH" sz="1600" b="1">
              <a:latin typeface="Arial" pitchFamily="34" charset="0"/>
              <a:cs typeface="Arial" pitchFamily="34" charset="0"/>
            </a:rPr>
            <a:t>Clicca qui per tornare  a 'Riepilogo progetto'</a:t>
          </a:r>
        </a:p>
      </xdr:txBody>
    </xdr:sp>
    <xdr:clientData/>
  </xdr:twoCellAnchor>
  <xdr:twoCellAnchor>
    <xdr:from>
      <xdr:col>166</xdr:col>
      <xdr:colOff>833438</xdr:colOff>
      <xdr:row>5</xdr:row>
      <xdr:rowOff>23812</xdr:rowOff>
    </xdr:from>
    <xdr:to>
      <xdr:col>168</xdr:col>
      <xdr:colOff>561295</xdr:colOff>
      <xdr:row>10</xdr:row>
      <xdr:rowOff>23813</xdr:rowOff>
    </xdr:to>
    <xdr:sp macro="" textlink="">
      <xdr:nvSpPr>
        <xdr:cNvPr id="353" name="Textfeld 352">
          <a:hlinkClick xmlns:r="http://schemas.openxmlformats.org/officeDocument/2006/relationships" r:id="rId4"/>
        </xdr:cNvPr>
        <xdr:cNvSpPr txBox="1"/>
      </xdr:nvSpPr>
      <xdr:spPr>
        <a:xfrm>
          <a:off x="7453313" y="1643062"/>
          <a:ext cx="1704295" cy="1143001"/>
        </a:xfrm>
        <a:prstGeom prst="rect">
          <a:avLst/>
        </a:prstGeom>
        <a:solidFill>
          <a:schemeClr val="accent3">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de-CH" sz="1600" b="1">
              <a:latin typeface="Arial" pitchFamily="34" charset="0"/>
              <a:cs typeface="Arial" pitchFamily="34" charset="0"/>
            </a:rPr>
            <a:t>Clicca qui per lista commesse di base (BL)</a:t>
          </a:r>
        </a:p>
      </xdr:txBody>
    </xdr:sp>
    <xdr:clientData/>
  </xdr:twoCellAnchor>
  <xdr:twoCellAnchor>
    <xdr:from>
      <xdr:col>178</xdr:col>
      <xdr:colOff>653143</xdr:colOff>
      <xdr:row>5</xdr:row>
      <xdr:rowOff>13606</xdr:rowOff>
    </xdr:from>
    <xdr:to>
      <xdr:col>180</xdr:col>
      <xdr:colOff>13609</xdr:colOff>
      <xdr:row>10</xdr:row>
      <xdr:rowOff>27213</xdr:rowOff>
    </xdr:to>
    <xdr:sp macro="" textlink="">
      <xdr:nvSpPr>
        <xdr:cNvPr id="354" name="Textfeld 353">
          <a:hlinkClick xmlns:r="http://schemas.openxmlformats.org/officeDocument/2006/relationships" r:id="rId3"/>
        </xdr:cNvPr>
        <xdr:cNvSpPr txBox="1"/>
      </xdr:nvSpPr>
      <xdr:spPr>
        <a:xfrm>
          <a:off x="9249456" y="1632856"/>
          <a:ext cx="1455966" cy="1156607"/>
        </a:xfrm>
        <a:prstGeom prst="rect">
          <a:avLst/>
        </a:prstGeom>
        <a:solidFill>
          <a:srgbClr val="FFC000"/>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de-CH" sz="1600" b="1">
              <a:latin typeface="Arial" pitchFamily="34" charset="0"/>
              <a:cs typeface="Arial" pitchFamily="34" charset="0"/>
            </a:rPr>
            <a:t>Clicca qui per tornare  a 'Riepilogo progetto'</a:t>
          </a:r>
        </a:p>
      </xdr:txBody>
    </xdr:sp>
    <xdr:clientData/>
  </xdr:twoCellAnchor>
  <xdr:twoCellAnchor>
    <xdr:from>
      <xdr:col>176</xdr:col>
      <xdr:colOff>833438</xdr:colOff>
      <xdr:row>5</xdr:row>
      <xdr:rowOff>23812</xdr:rowOff>
    </xdr:from>
    <xdr:to>
      <xdr:col>178</xdr:col>
      <xdr:colOff>561295</xdr:colOff>
      <xdr:row>10</xdr:row>
      <xdr:rowOff>23813</xdr:rowOff>
    </xdr:to>
    <xdr:sp macro="" textlink="">
      <xdr:nvSpPr>
        <xdr:cNvPr id="355" name="Textfeld 354">
          <a:hlinkClick xmlns:r="http://schemas.openxmlformats.org/officeDocument/2006/relationships" r:id="rId4"/>
        </xdr:cNvPr>
        <xdr:cNvSpPr txBox="1"/>
      </xdr:nvSpPr>
      <xdr:spPr>
        <a:xfrm>
          <a:off x="7453313" y="1643062"/>
          <a:ext cx="1704295" cy="1143001"/>
        </a:xfrm>
        <a:prstGeom prst="rect">
          <a:avLst/>
        </a:prstGeom>
        <a:solidFill>
          <a:schemeClr val="accent3">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de-CH" sz="1600" b="1">
              <a:latin typeface="Arial" pitchFamily="34" charset="0"/>
              <a:cs typeface="Arial" pitchFamily="34" charset="0"/>
            </a:rPr>
            <a:t>Clicca qui per lista commesse di base (BL)</a:t>
          </a:r>
        </a:p>
      </xdr:txBody>
    </xdr:sp>
    <xdr:clientData/>
  </xdr:twoCellAnchor>
  <xdr:twoCellAnchor>
    <xdr:from>
      <xdr:col>188</xdr:col>
      <xdr:colOff>653143</xdr:colOff>
      <xdr:row>5</xdr:row>
      <xdr:rowOff>13606</xdr:rowOff>
    </xdr:from>
    <xdr:to>
      <xdr:col>190</xdr:col>
      <xdr:colOff>13609</xdr:colOff>
      <xdr:row>10</xdr:row>
      <xdr:rowOff>27213</xdr:rowOff>
    </xdr:to>
    <xdr:sp macro="" textlink="">
      <xdr:nvSpPr>
        <xdr:cNvPr id="356" name="Textfeld 355">
          <a:hlinkClick xmlns:r="http://schemas.openxmlformats.org/officeDocument/2006/relationships" r:id="rId3"/>
        </xdr:cNvPr>
        <xdr:cNvSpPr txBox="1"/>
      </xdr:nvSpPr>
      <xdr:spPr>
        <a:xfrm>
          <a:off x="9249456" y="1632856"/>
          <a:ext cx="1455966" cy="1156607"/>
        </a:xfrm>
        <a:prstGeom prst="rect">
          <a:avLst/>
        </a:prstGeom>
        <a:solidFill>
          <a:srgbClr val="FFC000"/>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de-CH" sz="1600" b="1">
              <a:latin typeface="Arial" pitchFamily="34" charset="0"/>
              <a:cs typeface="Arial" pitchFamily="34" charset="0"/>
            </a:rPr>
            <a:t>Clicca qui per tornare  a 'Riepilogo progetto'</a:t>
          </a:r>
        </a:p>
      </xdr:txBody>
    </xdr:sp>
    <xdr:clientData/>
  </xdr:twoCellAnchor>
  <xdr:twoCellAnchor>
    <xdr:from>
      <xdr:col>186</xdr:col>
      <xdr:colOff>833438</xdr:colOff>
      <xdr:row>5</xdr:row>
      <xdr:rowOff>23812</xdr:rowOff>
    </xdr:from>
    <xdr:to>
      <xdr:col>188</xdr:col>
      <xdr:colOff>561295</xdr:colOff>
      <xdr:row>10</xdr:row>
      <xdr:rowOff>23813</xdr:rowOff>
    </xdr:to>
    <xdr:sp macro="" textlink="">
      <xdr:nvSpPr>
        <xdr:cNvPr id="357" name="Textfeld 356">
          <a:hlinkClick xmlns:r="http://schemas.openxmlformats.org/officeDocument/2006/relationships" r:id="rId4"/>
        </xdr:cNvPr>
        <xdr:cNvSpPr txBox="1"/>
      </xdr:nvSpPr>
      <xdr:spPr>
        <a:xfrm>
          <a:off x="7453313" y="1643062"/>
          <a:ext cx="1704295" cy="1143001"/>
        </a:xfrm>
        <a:prstGeom prst="rect">
          <a:avLst/>
        </a:prstGeom>
        <a:solidFill>
          <a:schemeClr val="accent3">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de-CH" sz="1600" b="1">
              <a:latin typeface="Arial" pitchFamily="34" charset="0"/>
              <a:cs typeface="Arial" pitchFamily="34" charset="0"/>
            </a:rPr>
            <a:t>Clicca qui per lista commesse di base (BL)</a:t>
          </a:r>
        </a:p>
      </xdr:txBody>
    </xdr:sp>
    <xdr:clientData/>
  </xdr:twoCellAnchor>
  <xdr:twoCellAnchor>
    <xdr:from>
      <xdr:col>198</xdr:col>
      <xdr:colOff>653143</xdr:colOff>
      <xdr:row>5</xdr:row>
      <xdr:rowOff>13606</xdr:rowOff>
    </xdr:from>
    <xdr:to>
      <xdr:col>200</xdr:col>
      <xdr:colOff>13609</xdr:colOff>
      <xdr:row>10</xdr:row>
      <xdr:rowOff>27213</xdr:rowOff>
    </xdr:to>
    <xdr:sp macro="" textlink="">
      <xdr:nvSpPr>
        <xdr:cNvPr id="358" name="Textfeld 357">
          <a:hlinkClick xmlns:r="http://schemas.openxmlformats.org/officeDocument/2006/relationships" r:id="rId3"/>
        </xdr:cNvPr>
        <xdr:cNvSpPr txBox="1"/>
      </xdr:nvSpPr>
      <xdr:spPr>
        <a:xfrm>
          <a:off x="9249456" y="1632856"/>
          <a:ext cx="1455966" cy="1156607"/>
        </a:xfrm>
        <a:prstGeom prst="rect">
          <a:avLst/>
        </a:prstGeom>
        <a:solidFill>
          <a:srgbClr val="FFC000"/>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de-CH" sz="1600" b="1">
              <a:latin typeface="Arial" pitchFamily="34" charset="0"/>
              <a:cs typeface="Arial" pitchFamily="34" charset="0"/>
            </a:rPr>
            <a:t>Clicca qui per tornare  a 'Riepilogo progetto'</a:t>
          </a:r>
        </a:p>
      </xdr:txBody>
    </xdr:sp>
    <xdr:clientData/>
  </xdr:twoCellAnchor>
  <xdr:twoCellAnchor>
    <xdr:from>
      <xdr:col>196</xdr:col>
      <xdr:colOff>833438</xdr:colOff>
      <xdr:row>5</xdr:row>
      <xdr:rowOff>23812</xdr:rowOff>
    </xdr:from>
    <xdr:to>
      <xdr:col>198</xdr:col>
      <xdr:colOff>561295</xdr:colOff>
      <xdr:row>10</xdr:row>
      <xdr:rowOff>23813</xdr:rowOff>
    </xdr:to>
    <xdr:sp macro="" textlink="">
      <xdr:nvSpPr>
        <xdr:cNvPr id="359" name="Textfeld 358">
          <a:hlinkClick xmlns:r="http://schemas.openxmlformats.org/officeDocument/2006/relationships" r:id="rId4"/>
        </xdr:cNvPr>
        <xdr:cNvSpPr txBox="1"/>
      </xdr:nvSpPr>
      <xdr:spPr>
        <a:xfrm>
          <a:off x="7453313" y="1643062"/>
          <a:ext cx="1704295" cy="1143001"/>
        </a:xfrm>
        <a:prstGeom prst="rect">
          <a:avLst/>
        </a:prstGeom>
        <a:solidFill>
          <a:schemeClr val="accent3">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de-CH" sz="1600" b="1">
              <a:latin typeface="Arial" pitchFamily="34" charset="0"/>
              <a:cs typeface="Arial" pitchFamily="34" charset="0"/>
            </a:rPr>
            <a:t>Clicca qui per lista commesse di base (BL)</a:t>
          </a:r>
        </a:p>
      </xdr:txBody>
    </xdr:sp>
    <xdr:clientData/>
  </xdr:twoCellAnchor>
  <xdr:twoCellAnchor>
    <xdr:from>
      <xdr:col>208</xdr:col>
      <xdr:colOff>653143</xdr:colOff>
      <xdr:row>5</xdr:row>
      <xdr:rowOff>13606</xdr:rowOff>
    </xdr:from>
    <xdr:to>
      <xdr:col>210</xdr:col>
      <xdr:colOff>13609</xdr:colOff>
      <xdr:row>10</xdr:row>
      <xdr:rowOff>27213</xdr:rowOff>
    </xdr:to>
    <xdr:sp macro="" textlink="">
      <xdr:nvSpPr>
        <xdr:cNvPr id="360" name="Textfeld 359">
          <a:hlinkClick xmlns:r="http://schemas.openxmlformats.org/officeDocument/2006/relationships" r:id="rId3"/>
        </xdr:cNvPr>
        <xdr:cNvSpPr txBox="1"/>
      </xdr:nvSpPr>
      <xdr:spPr>
        <a:xfrm>
          <a:off x="9249456" y="1632856"/>
          <a:ext cx="1455966" cy="1156607"/>
        </a:xfrm>
        <a:prstGeom prst="rect">
          <a:avLst/>
        </a:prstGeom>
        <a:solidFill>
          <a:srgbClr val="FFC000"/>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de-CH" sz="1600" b="1">
              <a:latin typeface="Arial" pitchFamily="34" charset="0"/>
              <a:cs typeface="Arial" pitchFamily="34" charset="0"/>
            </a:rPr>
            <a:t>Clicca qui per tornare  a 'Riepilogo progetto'</a:t>
          </a:r>
        </a:p>
      </xdr:txBody>
    </xdr:sp>
    <xdr:clientData/>
  </xdr:twoCellAnchor>
  <xdr:twoCellAnchor>
    <xdr:from>
      <xdr:col>206</xdr:col>
      <xdr:colOff>833438</xdr:colOff>
      <xdr:row>5</xdr:row>
      <xdr:rowOff>23812</xdr:rowOff>
    </xdr:from>
    <xdr:to>
      <xdr:col>208</xdr:col>
      <xdr:colOff>561295</xdr:colOff>
      <xdr:row>10</xdr:row>
      <xdr:rowOff>23813</xdr:rowOff>
    </xdr:to>
    <xdr:sp macro="" textlink="">
      <xdr:nvSpPr>
        <xdr:cNvPr id="361" name="Textfeld 360">
          <a:hlinkClick xmlns:r="http://schemas.openxmlformats.org/officeDocument/2006/relationships" r:id="rId4"/>
        </xdr:cNvPr>
        <xdr:cNvSpPr txBox="1"/>
      </xdr:nvSpPr>
      <xdr:spPr>
        <a:xfrm>
          <a:off x="7453313" y="1643062"/>
          <a:ext cx="1704295" cy="1143001"/>
        </a:xfrm>
        <a:prstGeom prst="rect">
          <a:avLst/>
        </a:prstGeom>
        <a:solidFill>
          <a:schemeClr val="accent3">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de-CH" sz="1600" b="1">
              <a:latin typeface="Arial" pitchFamily="34" charset="0"/>
              <a:cs typeface="Arial" pitchFamily="34" charset="0"/>
            </a:rPr>
            <a:t>Clicca qui per lista commesse di base (BL)</a:t>
          </a:r>
        </a:p>
      </xdr:txBody>
    </xdr:sp>
    <xdr:clientData/>
  </xdr:twoCellAnchor>
  <xdr:twoCellAnchor>
    <xdr:from>
      <xdr:col>218</xdr:col>
      <xdr:colOff>653143</xdr:colOff>
      <xdr:row>5</xdr:row>
      <xdr:rowOff>13606</xdr:rowOff>
    </xdr:from>
    <xdr:to>
      <xdr:col>220</xdr:col>
      <xdr:colOff>13609</xdr:colOff>
      <xdr:row>10</xdr:row>
      <xdr:rowOff>27213</xdr:rowOff>
    </xdr:to>
    <xdr:sp macro="" textlink="">
      <xdr:nvSpPr>
        <xdr:cNvPr id="362" name="Textfeld 361">
          <a:hlinkClick xmlns:r="http://schemas.openxmlformats.org/officeDocument/2006/relationships" r:id="rId3"/>
        </xdr:cNvPr>
        <xdr:cNvSpPr txBox="1"/>
      </xdr:nvSpPr>
      <xdr:spPr>
        <a:xfrm>
          <a:off x="9249456" y="1632856"/>
          <a:ext cx="1455966" cy="1156607"/>
        </a:xfrm>
        <a:prstGeom prst="rect">
          <a:avLst/>
        </a:prstGeom>
        <a:solidFill>
          <a:srgbClr val="FFC000"/>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de-CH" sz="1600" b="1">
              <a:latin typeface="Arial" pitchFamily="34" charset="0"/>
              <a:cs typeface="Arial" pitchFamily="34" charset="0"/>
            </a:rPr>
            <a:t>Clicca qui per tornare  a 'Riepilogo progetto'</a:t>
          </a:r>
        </a:p>
      </xdr:txBody>
    </xdr:sp>
    <xdr:clientData/>
  </xdr:twoCellAnchor>
  <xdr:twoCellAnchor>
    <xdr:from>
      <xdr:col>216</xdr:col>
      <xdr:colOff>833438</xdr:colOff>
      <xdr:row>5</xdr:row>
      <xdr:rowOff>23812</xdr:rowOff>
    </xdr:from>
    <xdr:to>
      <xdr:col>218</xdr:col>
      <xdr:colOff>561295</xdr:colOff>
      <xdr:row>10</xdr:row>
      <xdr:rowOff>23813</xdr:rowOff>
    </xdr:to>
    <xdr:sp macro="" textlink="">
      <xdr:nvSpPr>
        <xdr:cNvPr id="363" name="Textfeld 362">
          <a:hlinkClick xmlns:r="http://schemas.openxmlformats.org/officeDocument/2006/relationships" r:id="rId4"/>
        </xdr:cNvPr>
        <xdr:cNvSpPr txBox="1"/>
      </xdr:nvSpPr>
      <xdr:spPr>
        <a:xfrm>
          <a:off x="7453313" y="1643062"/>
          <a:ext cx="1704295" cy="1143001"/>
        </a:xfrm>
        <a:prstGeom prst="rect">
          <a:avLst/>
        </a:prstGeom>
        <a:solidFill>
          <a:schemeClr val="accent3">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de-CH" sz="1600" b="1">
              <a:latin typeface="Arial" pitchFamily="34" charset="0"/>
              <a:cs typeface="Arial" pitchFamily="34" charset="0"/>
            </a:rPr>
            <a:t>Clicca qui per lista commesse di base (BL)</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95251</xdr:colOff>
      <xdr:row>7</xdr:row>
      <xdr:rowOff>238124</xdr:rowOff>
    </xdr:from>
    <xdr:to>
      <xdr:col>3</xdr:col>
      <xdr:colOff>8505</xdr:colOff>
      <xdr:row>10</xdr:row>
      <xdr:rowOff>180294</xdr:rowOff>
    </xdr:to>
    <xdr:sp macro="" textlink="">
      <xdr:nvSpPr>
        <xdr:cNvPr id="2" name="Textfeld 1">
          <a:hlinkClick xmlns:r="http://schemas.openxmlformats.org/officeDocument/2006/relationships" r:id="rId1"/>
        </xdr:cNvPr>
        <xdr:cNvSpPr txBox="1"/>
      </xdr:nvSpPr>
      <xdr:spPr>
        <a:xfrm>
          <a:off x="95251" y="2786062"/>
          <a:ext cx="2615973" cy="1001826"/>
        </a:xfrm>
        <a:prstGeom prst="rect">
          <a:avLst/>
        </a:prstGeom>
        <a:solidFill>
          <a:srgbClr val="FFC000"/>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de-CH" sz="2000" b="1">
              <a:latin typeface="Arial" pitchFamily="34" charset="0"/>
              <a:cs typeface="Arial" pitchFamily="34" charset="0"/>
            </a:rPr>
            <a:t>Clicca qui per tornare a 'Riepilogo progetto'</a:t>
          </a:r>
        </a:p>
      </xdr:txBody>
    </xdr:sp>
    <xdr:clientData/>
  </xdr:twoCellAnchor>
  <xdr:oneCellAnchor>
    <xdr:from>
      <xdr:col>3</xdr:col>
      <xdr:colOff>557893</xdr:colOff>
      <xdr:row>5</xdr:row>
      <xdr:rowOff>13607</xdr:rowOff>
    </xdr:from>
    <xdr:ext cx="2585357" cy="557892"/>
    <xdr:sp macro="" textlink="">
      <xdr:nvSpPr>
        <xdr:cNvPr id="20" name="Rechteck 19"/>
        <xdr:cNvSpPr/>
      </xdr:nvSpPr>
      <xdr:spPr>
        <a:xfrm>
          <a:off x="3252107" y="1809750"/>
          <a:ext cx="2585357" cy="557892"/>
        </a:xfrm>
        <a:prstGeom prst="rect">
          <a:avLst/>
        </a:prstGeom>
        <a:noFill/>
      </xdr:spPr>
      <xdr:txBody>
        <a:bodyPr wrap="square" lIns="91440" tIns="45720" rIns="91440" bIns="45720">
          <a:noAutofit/>
        </a:bodyPr>
        <a:lstStyle/>
        <a:p>
          <a:pPr algn="ctr"/>
          <a:r>
            <a:rPr lang="de-DE" sz="3200" b="0" cap="none" spc="0">
              <a:ln w="10541" cmpd="sng">
                <a:solidFill>
                  <a:schemeClr val="tx1"/>
                </a:solidFill>
                <a:prstDash val="solid"/>
              </a:ln>
              <a:solidFill>
                <a:schemeClr val="tx1"/>
              </a:solidFill>
              <a:effectLst/>
              <a:latin typeface="Arial" pitchFamily="34" charset="0"/>
              <a:cs typeface="Arial" pitchFamily="34" charset="0"/>
            </a:rPr>
            <a:t>Acquisto</a:t>
          </a:r>
        </a:p>
      </xdr:txBody>
    </xdr:sp>
    <xdr:clientData/>
  </xdr:oneCellAnchor>
  <xdr:oneCellAnchor>
    <xdr:from>
      <xdr:col>3</xdr:col>
      <xdr:colOff>381000</xdr:colOff>
      <xdr:row>7</xdr:row>
      <xdr:rowOff>321469</xdr:rowOff>
    </xdr:from>
    <xdr:ext cx="2524125" cy="547688"/>
    <xdr:sp macro="" textlink="">
      <xdr:nvSpPr>
        <xdr:cNvPr id="21" name="Rechteck 20"/>
        <xdr:cNvSpPr/>
      </xdr:nvSpPr>
      <xdr:spPr>
        <a:xfrm>
          <a:off x="3083719" y="2869407"/>
          <a:ext cx="2524125" cy="547688"/>
        </a:xfrm>
        <a:prstGeom prst="rect">
          <a:avLst/>
        </a:prstGeom>
        <a:noFill/>
      </xdr:spPr>
      <xdr:txBody>
        <a:bodyPr wrap="square" lIns="91440" tIns="45720" rIns="91440" bIns="45720">
          <a:noAutofit/>
        </a:bodyPr>
        <a:lstStyle/>
        <a:p>
          <a:pPr algn="ctr"/>
          <a:r>
            <a:rPr lang="de-DE" sz="2800" b="0" cap="none" spc="0">
              <a:ln w="10541" cmpd="sng">
                <a:solidFill>
                  <a:schemeClr val="tx1"/>
                </a:solidFill>
                <a:prstDash val="solid"/>
              </a:ln>
              <a:solidFill>
                <a:schemeClr val="tx1"/>
              </a:solidFill>
              <a:effectLst/>
              <a:latin typeface="Arial" pitchFamily="34" charset="0"/>
              <a:cs typeface="Arial" pitchFamily="34" charset="0"/>
            </a:rPr>
            <a:t>Commessa</a:t>
          </a:r>
          <a:r>
            <a:rPr lang="de-DE" sz="2800" b="0" cap="none" spc="0" baseline="0">
              <a:ln w="10541" cmpd="sng">
                <a:solidFill>
                  <a:schemeClr val="tx1"/>
                </a:solidFill>
                <a:prstDash val="solid"/>
              </a:ln>
              <a:solidFill>
                <a:schemeClr val="tx1"/>
              </a:solidFill>
              <a:effectLst/>
              <a:latin typeface="Arial" pitchFamily="34" charset="0"/>
              <a:cs typeface="Arial" pitchFamily="34" charset="0"/>
            </a:rPr>
            <a:t> di base</a:t>
          </a:r>
          <a:r>
            <a:rPr lang="de-DE" sz="2800" b="0" cap="none" spc="0">
              <a:ln w="10541" cmpd="sng">
                <a:solidFill>
                  <a:schemeClr val="tx1"/>
                </a:solidFill>
                <a:prstDash val="solid"/>
              </a:ln>
              <a:solidFill>
                <a:schemeClr val="tx1"/>
              </a:solidFill>
              <a:effectLst/>
              <a:latin typeface="Arial" pitchFamily="34" charset="0"/>
              <a:cs typeface="Arial" pitchFamily="34" charset="0"/>
            </a:rPr>
            <a:t>?</a:t>
          </a:r>
        </a:p>
      </xdr:txBody>
    </xdr:sp>
    <xdr:clientData/>
  </xdr:oneCellAnchor>
  <xdr:oneCellAnchor>
    <xdr:from>
      <xdr:col>5</xdr:col>
      <xdr:colOff>489858</xdr:colOff>
      <xdr:row>5</xdr:row>
      <xdr:rowOff>54428</xdr:rowOff>
    </xdr:from>
    <xdr:ext cx="2272392" cy="489858"/>
    <xdr:sp macro="" textlink="">
      <xdr:nvSpPr>
        <xdr:cNvPr id="22" name="Rechteck 21"/>
        <xdr:cNvSpPr/>
      </xdr:nvSpPr>
      <xdr:spPr>
        <a:xfrm>
          <a:off x="6136822" y="1850571"/>
          <a:ext cx="2272392" cy="489858"/>
        </a:xfrm>
        <a:prstGeom prst="rect">
          <a:avLst/>
        </a:prstGeom>
        <a:noFill/>
      </xdr:spPr>
      <xdr:txBody>
        <a:bodyPr wrap="square" lIns="91440" tIns="45720" rIns="91440" bIns="45720">
          <a:noAutofit/>
        </a:bodyPr>
        <a:lstStyle/>
        <a:p>
          <a:pPr algn="ctr"/>
          <a:r>
            <a:rPr lang="de-DE" sz="2800" b="0" cap="none" spc="0">
              <a:ln w="10541" cmpd="sng">
                <a:solidFill>
                  <a:schemeClr val="tx1"/>
                </a:solidFill>
                <a:prstDash val="solid"/>
              </a:ln>
              <a:solidFill>
                <a:schemeClr val="tx1"/>
              </a:solidFill>
              <a:effectLst/>
              <a:latin typeface="Arial" pitchFamily="34" charset="0"/>
              <a:cs typeface="Arial" pitchFamily="34" charset="0"/>
            </a:rPr>
            <a:t>Aggiunta?</a:t>
          </a:r>
        </a:p>
      </xdr:txBody>
    </xdr:sp>
    <xdr:clientData/>
  </xdr:oneCellAnchor>
  <xdr:twoCellAnchor>
    <xdr:from>
      <xdr:col>5</xdr:col>
      <xdr:colOff>95250</xdr:colOff>
      <xdr:row>6</xdr:row>
      <xdr:rowOff>54428</xdr:rowOff>
    </xdr:from>
    <xdr:to>
      <xdr:col>5</xdr:col>
      <xdr:colOff>707232</xdr:colOff>
      <xdr:row>6</xdr:row>
      <xdr:rowOff>318069</xdr:rowOff>
    </xdr:to>
    <xdr:sp macro="" textlink="">
      <xdr:nvSpPr>
        <xdr:cNvPr id="23" name="Pfeil nach rechts 22"/>
        <xdr:cNvSpPr/>
      </xdr:nvSpPr>
      <xdr:spPr>
        <a:xfrm>
          <a:off x="5742214" y="2013857"/>
          <a:ext cx="611982" cy="263641"/>
        </a:xfrm>
        <a:prstGeom prst="rightArrow">
          <a:avLst/>
        </a:prstGeom>
        <a:solidFill>
          <a:schemeClr val="tx1"/>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de-CH" sz="1100"/>
        </a:p>
      </xdr:txBody>
    </xdr:sp>
    <xdr:clientData/>
  </xdr:twoCellAnchor>
  <xdr:twoCellAnchor>
    <xdr:from>
      <xdr:col>3</xdr:col>
      <xdr:colOff>1670955</xdr:colOff>
      <xdr:row>6</xdr:row>
      <xdr:rowOff>397329</xdr:rowOff>
    </xdr:from>
    <xdr:to>
      <xdr:col>4</xdr:col>
      <xdr:colOff>40820</xdr:colOff>
      <xdr:row>8</xdr:row>
      <xdr:rowOff>43204</xdr:rowOff>
    </xdr:to>
    <xdr:sp macro="" textlink="">
      <xdr:nvSpPr>
        <xdr:cNvPr id="24" name="Pfeil nach rechts 23"/>
        <xdr:cNvSpPr/>
      </xdr:nvSpPr>
      <xdr:spPr>
        <a:xfrm rot="5400000">
          <a:off x="4203414" y="2518513"/>
          <a:ext cx="611982" cy="288472"/>
        </a:xfrm>
        <a:prstGeom prst="rightArrow">
          <a:avLst/>
        </a:prstGeom>
        <a:solidFill>
          <a:schemeClr val="tx1"/>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de-CH" sz="1100"/>
        </a:p>
      </xdr:txBody>
    </xdr:sp>
    <xdr:clientData/>
  </xdr:twoCellAnchor>
  <xdr:twoCellAnchor>
    <xdr:from>
      <xdr:col>7</xdr:col>
      <xdr:colOff>566018</xdr:colOff>
      <xdr:row>6</xdr:row>
      <xdr:rowOff>510824</xdr:rowOff>
    </xdr:from>
    <xdr:to>
      <xdr:col>10</xdr:col>
      <xdr:colOff>116937</xdr:colOff>
      <xdr:row>7</xdr:row>
      <xdr:rowOff>219208</xdr:rowOff>
    </xdr:to>
    <xdr:sp macro="" textlink="">
      <xdr:nvSpPr>
        <xdr:cNvPr id="25" name="Pfeil nach rechts 24"/>
        <xdr:cNvSpPr/>
      </xdr:nvSpPr>
      <xdr:spPr>
        <a:xfrm rot="1825850">
          <a:off x="8077161" y="2470253"/>
          <a:ext cx="1986597" cy="293491"/>
        </a:xfrm>
        <a:prstGeom prst="rightArrow">
          <a:avLst/>
        </a:prstGeom>
        <a:solidFill>
          <a:schemeClr val="tx1"/>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de-CH" sz="1100"/>
        </a:p>
      </xdr:txBody>
    </xdr:sp>
    <xdr:clientData/>
  </xdr:twoCellAnchor>
  <xdr:twoCellAnchor>
    <xdr:from>
      <xdr:col>3</xdr:col>
      <xdr:colOff>1687286</xdr:colOff>
      <xdr:row>9</xdr:row>
      <xdr:rowOff>108858</xdr:rowOff>
    </xdr:from>
    <xdr:to>
      <xdr:col>4</xdr:col>
      <xdr:colOff>27215</xdr:colOff>
      <xdr:row>10</xdr:row>
      <xdr:rowOff>136071</xdr:rowOff>
    </xdr:to>
    <xdr:sp macro="" textlink="">
      <xdr:nvSpPr>
        <xdr:cNvPr id="26" name="Pfeil nach rechts 25"/>
        <xdr:cNvSpPr/>
      </xdr:nvSpPr>
      <xdr:spPr>
        <a:xfrm rot="5400000">
          <a:off x="4327072" y="3429000"/>
          <a:ext cx="367392" cy="258536"/>
        </a:xfrm>
        <a:prstGeom prst="rightArrow">
          <a:avLst/>
        </a:prstGeom>
        <a:solidFill>
          <a:schemeClr val="tx1"/>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de-CH"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228601</xdr:colOff>
      <xdr:row>12</xdr:row>
      <xdr:rowOff>104773</xdr:rowOff>
    </xdr:from>
    <xdr:to>
      <xdr:col>1</xdr:col>
      <xdr:colOff>1238250</xdr:colOff>
      <xdr:row>18</xdr:row>
      <xdr:rowOff>66674</xdr:rowOff>
    </xdr:to>
    <xdr:sp macro="" textlink="">
      <xdr:nvSpPr>
        <xdr:cNvPr id="2" name="Textfeld 1">
          <a:hlinkClick xmlns:r="http://schemas.openxmlformats.org/officeDocument/2006/relationships" r:id="rId1"/>
        </xdr:cNvPr>
        <xdr:cNvSpPr txBox="1"/>
      </xdr:nvSpPr>
      <xdr:spPr>
        <a:xfrm>
          <a:off x="228601" y="2428873"/>
          <a:ext cx="1266824" cy="933451"/>
        </a:xfrm>
        <a:prstGeom prst="rect">
          <a:avLst/>
        </a:prstGeom>
        <a:solidFill>
          <a:srgbClr val="FFC000"/>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de-CH" sz="1200" b="1">
              <a:latin typeface="Arial" pitchFamily="34" charset="0"/>
              <a:cs typeface="Arial" pitchFamily="34" charset="0"/>
            </a:rPr>
            <a:t>Clicca qui per tornare a 'Riepilogo progetto'</a:t>
          </a:r>
        </a:p>
      </xdr:txBody>
    </xdr:sp>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220;bersiOAPubht%20Projekt"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ÜbersiOAPubht Projekt"/>
    </sheetNames>
    <sheetDataSet>
      <sheetData sheetId="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1">
    <tabColor rgb="FFFFC000"/>
    <pageSetUpPr fitToPage="1"/>
  </sheetPr>
  <dimension ref="A1:AG376"/>
  <sheetViews>
    <sheetView showGridLines="0" showRowColHeaders="0" tabSelected="1" zoomScale="80" zoomScaleNormal="80" workbookViewId="0">
      <selection activeCell="E4" sqref="E4:P4"/>
    </sheetView>
  </sheetViews>
  <sheetFormatPr baseColWidth="10" defaultColWidth="11.42578125" defaultRowHeight="12.75" x14ac:dyDescent="0.2"/>
  <cols>
    <col min="1" max="1" width="1.7109375" customWidth="1"/>
    <col min="2" max="2" width="28.7109375" customWidth="1"/>
    <col min="3" max="3" width="19" customWidth="1"/>
    <col min="4" max="4" width="27.7109375" customWidth="1"/>
    <col min="5" max="5" width="12.5703125" customWidth="1"/>
    <col min="6" max="6" width="13.7109375" customWidth="1"/>
    <col min="7" max="7" width="5.7109375" customWidth="1"/>
    <col min="8" max="8" width="10.7109375" customWidth="1"/>
    <col min="9" max="9" width="15.85546875" customWidth="1"/>
    <col min="10" max="10" width="27.7109375" customWidth="1"/>
    <col min="11" max="11" width="13.85546875" customWidth="1"/>
    <col min="12" max="12" width="13.7109375" customWidth="1"/>
    <col min="13" max="13" width="5.7109375" customWidth="1"/>
    <col min="14" max="14" width="10.85546875" customWidth="1"/>
    <col min="15" max="15" width="20.7109375" customWidth="1"/>
    <col min="16" max="16" width="10.7109375" customWidth="1"/>
    <col min="17" max="17" width="13.7109375" customWidth="1"/>
    <col min="18" max="18" width="10.5703125" customWidth="1"/>
    <col min="19" max="19" width="4.42578125" customWidth="1"/>
    <col min="20" max="20" width="16.28515625" customWidth="1"/>
    <col min="22" max="22" width="20.28515625" customWidth="1"/>
    <col min="23" max="23" width="19.28515625" customWidth="1"/>
  </cols>
  <sheetData>
    <row r="1" spans="2:20" ht="9.75" customHeight="1" x14ac:dyDescent="0.2">
      <c r="Q1" s="210" t="str">
        <f>IF(P8=0,"Attenzione: definire EKP e indicare qui nome progetto","")</f>
        <v>Attenzione: definire EKP e indicare qui nome progetto</v>
      </c>
      <c r="R1" s="210"/>
      <c r="S1" s="210"/>
      <c r="T1" s="210"/>
    </row>
    <row r="2" spans="2:20" ht="41.25" customHeight="1" x14ac:dyDescent="0.5">
      <c r="B2" s="21" t="s">
        <v>2</v>
      </c>
      <c r="O2" s="183" t="s">
        <v>3</v>
      </c>
      <c r="Q2" s="210"/>
      <c r="R2" s="210"/>
      <c r="S2" s="210"/>
      <c r="T2" s="210"/>
    </row>
    <row r="3" spans="2:20" ht="8.25" customHeight="1" thickBot="1" x14ac:dyDescent="0.25">
      <c r="B3" s="1"/>
      <c r="C3" s="1"/>
      <c r="D3" s="1"/>
      <c r="Q3" s="210"/>
      <c r="R3" s="210"/>
      <c r="S3" s="210"/>
      <c r="T3" s="210"/>
    </row>
    <row r="4" spans="2:20" ht="57" customHeight="1" thickBot="1" x14ac:dyDescent="0.25">
      <c r="B4" s="217" t="s">
        <v>4</v>
      </c>
      <c r="C4" s="218"/>
      <c r="D4" s="219"/>
      <c r="E4" s="234" t="s">
        <v>5</v>
      </c>
      <c r="F4" s="235"/>
      <c r="G4" s="235"/>
      <c r="H4" s="235"/>
      <c r="I4" s="235"/>
      <c r="J4" s="235"/>
      <c r="K4" s="235"/>
      <c r="L4" s="235"/>
      <c r="M4" s="235"/>
      <c r="N4" s="235"/>
      <c r="O4" s="235"/>
      <c r="P4" s="236"/>
      <c r="Q4" s="210"/>
      <c r="R4" s="210"/>
      <c r="S4" s="210"/>
      <c r="T4" s="210"/>
    </row>
    <row r="5" spans="2:20" ht="24" customHeight="1" thickBot="1" x14ac:dyDescent="0.25">
      <c r="B5" s="220" t="s">
        <v>100</v>
      </c>
      <c r="C5" s="221"/>
      <c r="D5" s="222"/>
      <c r="E5" s="237">
        <f>D27</f>
        <v>0</v>
      </c>
      <c r="F5" s="238"/>
      <c r="G5" s="238"/>
      <c r="H5" s="238"/>
      <c r="I5" s="238"/>
      <c r="J5" s="238"/>
      <c r="K5" s="238"/>
      <c r="L5" s="238"/>
      <c r="M5" s="238"/>
      <c r="N5" s="238"/>
      <c r="O5" s="238"/>
      <c r="P5" s="239"/>
      <c r="Q5" s="210"/>
      <c r="R5" s="210"/>
      <c r="S5" s="210"/>
      <c r="T5" s="210"/>
    </row>
    <row r="6" spans="2:20" ht="13.5" thickBot="1" x14ac:dyDescent="0.25">
      <c r="O6" s="7"/>
    </row>
    <row r="7" spans="2:20" ht="30" customHeight="1" thickBot="1" x14ac:dyDescent="0.25">
      <c r="B7" s="273" t="s">
        <v>6</v>
      </c>
      <c r="C7" s="274"/>
      <c r="D7" s="274"/>
      <c r="E7" s="275"/>
      <c r="F7" s="91"/>
      <c r="H7" s="279" t="s">
        <v>7</v>
      </c>
      <c r="I7" s="280"/>
      <c r="J7" s="280"/>
      <c r="K7" s="281"/>
      <c r="L7" s="92"/>
      <c r="N7" s="231" t="s">
        <v>8</v>
      </c>
      <c r="O7" s="232"/>
      <c r="P7" s="232"/>
      <c r="Q7" s="232"/>
      <c r="R7" s="233"/>
    </row>
    <row r="8" spans="2:20" ht="30" customHeight="1" x14ac:dyDescent="0.2">
      <c r="B8" s="227" t="s">
        <v>9</v>
      </c>
      <c r="C8" s="228"/>
      <c r="D8" s="55">
        <f>Summe_BL</f>
        <v>0</v>
      </c>
      <c r="E8" s="96" t="e">
        <f>(1/D13*D8)</f>
        <v>#DIV/0!</v>
      </c>
      <c r="F8" s="94"/>
      <c r="H8" s="285" t="s">
        <v>13</v>
      </c>
      <c r="I8" s="286"/>
      <c r="J8" s="289">
        <f>SUM(D9,D11)</f>
        <v>0</v>
      </c>
      <c r="K8" s="291" t="e">
        <f>(1/P8*J8)</f>
        <v>#DIV/0!</v>
      </c>
      <c r="L8" s="240" t="e">
        <f>IF(K8&gt;R9,"STOPP - FEHLER","")</f>
        <v>#DIV/0!</v>
      </c>
      <c r="N8" s="223" t="s">
        <v>19</v>
      </c>
      <c r="O8" s="224"/>
      <c r="P8" s="241">
        <v>0</v>
      </c>
      <c r="Q8" s="241"/>
      <c r="R8" s="95" t="e">
        <f>(P8/P8*1)</f>
        <v>#DIV/0!</v>
      </c>
    </row>
    <row r="9" spans="2:20" ht="30" customHeight="1" thickBot="1" x14ac:dyDescent="0.25">
      <c r="B9" s="243" t="s">
        <v>11</v>
      </c>
      <c r="C9" s="244"/>
      <c r="D9" s="205">
        <f>Grundaufträge_Bagatell</f>
        <v>0</v>
      </c>
      <c r="E9" s="99" t="e">
        <f>(1/P8*D9)</f>
        <v>#DIV/0!</v>
      </c>
      <c r="F9" s="184" t="e">
        <f>IF(SUM(E9,E11)&gt;R9,"Fehler!","")</f>
        <v>#DIV/0!</v>
      </c>
      <c r="H9" s="287"/>
      <c r="I9" s="288"/>
      <c r="J9" s="290"/>
      <c r="K9" s="292"/>
      <c r="L9" s="240"/>
      <c r="N9" s="225" t="s">
        <v>17</v>
      </c>
      <c r="O9" s="226"/>
      <c r="P9" s="242" t="e">
        <f>(P8/R8*0.2)</f>
        <v>#DIV/0!</v>
      </c>
      <c r="Q9" s="242"/>
      <c r="R9" s="12" t="e">
        <f>(R8/P8*P9)</f>
        <v>#DIV/0!</v>
      </c>
    </row>
    <row r="10" spans="2:20" ht="30" customHeight="1" thickBot="1" x14ac:dyDescent="0.25">
      <c r="B10" s="229" t="s">
        <v>10</v>
      </c>
      <c r="C10" s="230"/>
      <c r="D10" s="104">
        <f>'Aggiunte prestazioni edili'!G3</f>
        <v>0</v>
      </c>
      <c r="E10" s="98" t="e">
        <f>(1/D13*D10)</f>
        <v>#DIV/0!</v>
      </c>
      <c r="F10" s="144" t="str">
        <f>IF(D10&gt;D8/2,"&gt; 50% GA","")</f>
        <v/>
      </c>
      <c r="N10" s="248" t="s">
        <v>18</v>
      </c>
      <c r="O10" s="249"/>
      <c r="P10" s="250">
        <v>2000000</v>
      </c>
      <c r="Q10" s="250"/>
      <c r="R10" s="93"/>
    </row>
    <row r="11" spans="2:20" ht="30" customHeight="1" x14ac:dyDescent="0.2">
      <c r="B11" s="206" t="s">
        <v>11</v>
      </c>
      <c r="C11" s="207"/>
      <c r="D11" s="208">
        <f>'Aggiunte prestazioni edili'!G4</f>
        <v>0</v>
      </c>
      <c r="E11" s="97" t="e">
        <f>(1/P8*D11)</f>
        <v>#DIV/0!</v>
      </c>
      <c r="F11" s="184" t="e">
        <f>IF(SUM(E9,E11)&gt;R9,"Fehler!","")</f>
        <v>#DIV/0!</v>
      </c>
      <c r="H11" s="301" t="s">
        <v>20</v>
      </c>
      <c r="I11" s="302"/>
      <c r="J11" s="302"/>
      <c r="K11" s="302"/>
      <c r="L11" s="303"/>
      <c r="M11" s="3"/>
    </row>
    <row r="12" spans="2:20" ht="6.75" customHeight="1" thickBot="1" x14ac:dyDescent="0.25">
      <c r="B12" s="282"/>
      <c r="C12" s="283"/>
      <c r="D12" s="283"/>
      <c r="E12" s="284"/>
      <c r="F12" s="15"/>
      <c r="H12" s="304"/>
      <c r="I12" s="305"/>
      <c r="J12" s="305"/>
      <c r="K12" s="305"/>
      <c r="L12" s="306"/>
      <c r="M12" s="3"/>
      <c r="N12" s="211" t="s">
        <v>101</v>
      </c>
      <c r="O12" s="212"/>
      <c r="P12" s="212"/>
      <c r="Q12" s="213"/>
    </row>
    <row r="13" spans="2:20" ht="30" customHeight="1" thickBot="1" x14ac:dyDescent="0.25">
      <c r="B13" s="293" t="s">
        <v>12</v>
      </c>
      <c r="C13" s="294"/>
      <c r="D13" s="101">
        <f>SUM(D8,D10)</f>
        <v>0</v>
      </c>
      <c r="E13" s="100" t="e">
        <f>(1/D27*D13)</f>
        <v>#DIV/0!</v>
      </c>
      <c r="F13" s="142" t="str">
        <f>IF(D13&gt;P8,"Überschreit-ung EKP","")</f>
        <v/>
      </c>
      <c r="H13" s="295" t="s">
        <v>102</v>
      </c>
      <c r="I13" s="296"/>
      <c r="J13" s="296"/>
      <c r="K13" s="296"/>
      <c r="L13" s="297"/>
      <c r="N13" s="214"/>
      <c r="O13" s="215"/>
      <c r="P13" s="215"/>
      <c r="Q13" s="216"/>
    </row>
    <row r="14" spans="2:20" ht="30" customHeight="1" x14ac:dyDescent="0.2">
      <c r="F14" s="119"/>
      <c r="H14" s="295"/>
      <c r="I14" s="296"/>
      <c r="J14" s="296"/>
      <c r="K14" s="296"/>
      <c r="L14" s="297"/>
      <c r="N14" s="214"/>
      <c r="O14" s="215"/>
      <c r="P14" s="215"/>
      <c r="Q14" s="216"/>
    </row>
    <row r="15" spans="2:20" ht="33" customHeight="1" thickBot="1" x14ac:dyDescent="0.25">
      <c r="H15" s="295"/>
      <c r="I15" s="296"/>
      <c r="J15" s="296"/>
      <c r="K15" s="296"/>
      <c r="L15" s="297"/>
      <c r="N15" s="214"/>
      <c r="O15" s="215"/>
      <c r="P15" s="215"/>
      <c r="Q15" s="216"/>
    </row>
    <row r="16" spans="2:20" ht="30" customHeight="1" thickBot="1" x14ac:dyDescent="0.25">
      <c r="B16" s="273" t="s">
        <v>92</v>
      </c>
      <c r="C16" s="274"/>
      <c r="D16" s="274"/>
      <c r="E16" s="275"/>
      <c r="F16" s="91"/>
      <c r="H16" s="295" t="s">
        <v>93</v>
      </c>
      <c r="I16" s="296"/>
      <c r="J16" s="296"/>
      <c r="K16" s="296"/>
      <c r="L16" s="297"/>
      <c r="N16" s="214"/>
      <c r="O16" s="215"/>
      <c r="P16" s="215"/>
      <c r="Q16" s="216"/>
    </row>
    <row r="17" spans="2:33" ht="30" customHeight="1" x14ac:dyDescent="0.2">
      <c r="B17" s="245" t="s">
        <v>14</v>
      </c>
      <c r="C17" s="246"/>
      <c r="D17" s="102">
        <f>'Servizi e forniture'!G4</f>
        <v>0</v>
      </c>
      <c r="E17" s="96" t="e">
        <f>(1/D20*D17)</f>
        <v>#DIV/0!</v>
      </c>
      <c r="F17" s="94"/>
      <c r="H17" s="295"/>
      <c r="I17" s="296"/>
      <c r="J17" s="296"/>
      <c r="K17" s="296"/>
      <c r="L17" s="297"/>
      <c r="N17" s="214"/>
      <c r="O17" s="215"/>
      <c r="P17" s="215"/>
      <c r="Q17" s="216"/>
    </row>
    <row r="18" spans="2:33" ht="30" customHeight="1" thickBot="1" x14ac:dyDescent="0.25">
      <c r="B18" s="257" t="s">
        <v>10</v>
      </c>
      <c r="C18" s="258"/>
      <c r="D18" s="103">
        <f>'Servizi e forniture'!G5</f>
        <v>0</v>
      </c>
      <c r="E18" s="97" t="e">
        <f>(1/D20*D18)</f>
        <v>#DIV/0!</v>
      </c>
      <c r="F18" s="46" t="str">
        <f>IF(D18&gt;D17/2,"&gt; 50% GA","")</f>
        <v/>
      </c>
      <c r="H18" s="298"/>
      <c r="I18" s="299"/>
      <c r="J18" s="299"/>
      <c r="K18" s="299"/>
      <c r="L18" s="300"/>
      <c r="N18" s="270" t="str">
        <f>IF(P8=0,"Inserire valore:","Kontrolle:")</f>
        <v>Inserire valore:</v>
      </c>
      <c r="O18" s="270"/>
      <c r="P18" s="270"/>
      <c r="Q18" s="247" t="str">
        <f>IF(OR(P8=0),"Errore","Ok")</f>
        <v>Errore</v>
      </c>
    </row>
    <row r="19" spans="2:33" ht="6.75" customHeight="1" thickBot="1" x14ac:dyDescent="0.25">
      <c r="B19" s="282"/>
      <c r="C19" s="283"/>
      <c r="D19" s="283"/>
      <c r="E19" s="284"/>
      <c r="F19" s="15"/>
      <c r="L19" s="15"/>
      <c r="N19" s="270"/>
      <c r="O19" s="270"/>
      <c r="P19" s="270"/>
      <c r="Q19" s="247"/>
    </row>
    <row r="20" spans="2:33" ht="30" customHeight="1" thickBot="1" x14ac:dyDescent="0.25">
      <c r="B20" s="255" t="s">
        <v>12</v>
      </c>
      <c r="C20" s="256"/>
      <c r="D20" s="101">
        <f>SUM(D17:D18)</f>
        <v>0</v>
      </c>
      <c r="E20" s="100" t="e">
        <f>(1/D27*D20)</f>
        <v>#DIV/0!</v>
      </c>
      <c r="F20" s="143" t="str">
        <f>IF(D20&gt;P8,"Überschreit-ung EKP","")</f>
        <v/>
      </c>
      <c r="L20" s="94"/>
    </row>
    <row r="21" spans="2:33" ht="33" customHeight="1" x14ac:dyDescent="0.2">
      <c r="F21" s="119"/>
      <c r="L21" s="94"/>
    </row>
    <row r="22" spans="2:33" ht="33" customHeight="1" thickBot="1" x14ac:dyDescent="0.25">
      <c r="M22" s="13"/>
      <c r="R22" s="13"/>
      <c r="S22" s="13"/>
      <c r="T22" s="13"/>
      <c r="U22" s="13"/>
      <c r="V22" s="13"/>
      <c r="W22" s="13"/>
    </row>
    <row r="23" spans="2:33" ht="33" customHeight="1" thickBot="1" x14ac:dyDescent="0.25">
      <c r="B23" s="276" t="s">
        <v>15</v>
      </c>
      <c r="C23" s="277"/>
      <c r="D23" s="277"/>
      <c r="E23" s="278"/>
      <c r="M23" s="13"/>
      <c r="T23" s="138"/>
      <c r="U23" s="138"/>
      <c r="V23" s="139"/>
      <c r="W23" s="140"/>
      <c r="X23" s="84"/>
    </row>
    <row r="24" spans="2:33" ht="33" customHeight="1" x14ac:dyDescent="0.2">
      <c r="B24" s="251" t="s">
        <v>16</v>
      </c>
      <c r="C24" s="252"/>
      <c r="D24" s="105">
        <f>D13</f>
        <v>0</v>
      </c>
      <c r="E24" s="117" t="e">
        <f>(1/D27*D24)</f>
        <v>#DIV/0!</v>
      </c>
      <c r="F24" s="6"/>
      <c r="G24" s="6"/>
      <c r="M24" s="19"/>
      <c r="T24" s="138"/>
      <c r="U24" s="138"/>
      <c r="V24" s="139"/>
      <c r="W24" s="140"/>
      <c r="X24" s="84"/>
      <c r="AC24" s="6"/>
      <c r="AD24" s="6"/>
      <c r="AE24" s="6"/>
      <c r="AF24" s="6"/>
      <c r="AG24" s="6"/>
    </row>
    <row r="25" spans="2:33" ht="33" customHeight="1" x14ac:dyDescent="0.2">
      <c r="B25" s="253" t="s">
        <v>92</v>
      </c>
      <c r="C25" s="254"/>
      <c r="D25" s="106">
        <f>D20</f>
        <v>0</v>
      </c>
      <c r="E25" s="118" t="e">
        <f>(1/D27*D25)</f>
        <v>#DIV/0!</v>
      </c>
      <c r="F25" s="6"/>
      <c r="G25" s="59"/>
      <c r="M25" s="19"/>
      <c r="T25" s="13"/>
      <c r="U25" s="13"/>
      <c r="V25" s="13"/>
      <c r="W25" s="13"/>
      <c r="X25" s="6"/>
      <c r="AC25" s="6"/>
      <c r="AD25" s="6"/>
      <c r="AE25" s="6"/>
      <c r="AF25" s="6"/>
      <c r="AG25" s="6"/>
    </row>
    <row r="26" spans="2:33" ht="15" customHeight="1" thickBot="1" x14ac:dyDescent="0.25">
      <c r="B26" s="259"/>
      <c r="C26" s="260"/>
      <c r="D26" s="260"/>
      <c r="E26" s="261"/>
      <c r="F26" s="6"/>
      <c r="G26" s="107"/>
      <c r="M26" s="19"/>
      <c r="T26" s="19"/>
      <c r="U26" s="59"/>
      <c r="V26" s="19"/>
      <c r="W26" s="19"/>
      <c r="X26" s="6"/>
      <c r="Y26" s="6"/>
      <c r="Z26" s="6"/>
      <c r="AA26" s="6"/>
      <c r="AB26" s="6"/>
      <c r="AC26" s="6"/>
      <c r="AD26" s="6"/>
      <c r="AE26" s="6"/>
      <c r="AF26" s="6"/>
      <c r="AG26" s="6"/>
    </row>
    <row r="27" spans="2:33" ht="21" customHeight="1" x14ac:dyDescent="0.2">
      <c r="B27" s="262" t="s">
        <v>15</v>
      </c>
      <c r="C27" s="263"/>
      <c r="D27" s="266">
        <f>SUM(D24:D25)</f>
        <v>0</v>
      </c>
      <c r="E27" s="268" t="e">
        <f>(1/D27*D27)</f>
        <v>#DIV/0!</v>
      </c>
      <c r="F27" s="271" t="str">
        <f>IF(D27&gt;P8,"Über-schreitung EKP","")</f>
        <v/>
      </c>
      <c r="G27" s="272" t="str">
        <f>IF(F27="Über-schreitung EKP",1/P8*(D27-P8),"")</f>
        <v/>
      </c>
      <c r="H27" s="272"/>
      <c r="M27" s="19"/>
      <c r="N27" s="141"/>
      <c r="O27" s="141"/>
      <c r="T27" s="26"/>
      <c r="U27" s="26"/>
      <c r="V27" s="34"/>
      <c r="W27" s="137"/>
      <c r="X27" s="6"/>
      <c r="Y27" s="6"/>
      <c r="Z27" s="6"/>
      <c r="AA27" s="6"/>
      <c r="AB27" s="6"/>
      <c r="AC27" s="6"/>
      <c r="AD27" s="6"/>
      <c r="AE27" s="6"/>
      <c r="AF27" s="6"/>
      <c r="AG27" s="6"/>
    </row>
    <row r="28" spans="2:33" ht="21" customHeight="1" thickBot="1" x14ac:dyDescent="0.25">
      <c r="B28" s="264"/>
      <c r="C28" s="265"/>
      <c r="D28" s="267"/>
      <c r="E28" s="269"/>
      <c r="F28" s="271"/>
      <c r="G28" s="272"/>
      <c r="H28" s="272"/>
      <c r="I28" s="6"/>
      <c r="J28" s="6"/>
      <c r="K28" s="6"/>
      <c r="L28" s="6"/>
      <c r="M28" s="19"/>
      <c r="N28" s="19"/>
      <c r="O28" s="19"/>
      <c r="T28" s="26"/>
      <c r="U28" s="26"/>
      <c r="V28" s="34"/>
      <c r="W28" s="137"/>
      <c r="X28" s="6"/>
      <c r="Y28" s="6"/>
      <c r="Z28" s="6"/>
      <c r="AA28" s="6"/>
      <c r="AB28" s="6"/>
      <c r="AC28" s="6"/>
      <c r="AD28" s="6"/>
      <c r="AE28" s="6"/>
      <c r="AF28" s="6"/>
      <c r="AG28" s="6"/>
    </row>
    <row r="29" spans="2:33" ht="34.5" customHeight="1" x14ac:dyDescent="0.2">
      <c r="B29" s="6"/>
      <c r="C29" s="6"/>
      <c r="D29" s="6"/>
      <c r="E29" s="6"/>
      <c r="F29" s="6"/>
      <c r="G29" s="59"/>
      <c r="H29" s="59"/>
      <c r="I29" s="6"/>
      <c r="J29" s="6"/>
      <c r="K29" s="6"/>
      <c r="L29" s="6"/>
      <c r="M29" s="19"/>
      <c r="N29" s="19"/>
      <c r="O29" s="19"/>
      <c r="P29" s="19"/>
      <c r="Q29" s="19"/>
      <c r="R29" s="19"/>
      <c r="S29" s="19"/>
      <c r="T29" s="59"/>
      <c r="U29" s="59"/>
      <c r="V29" s="19"/>
      <c r="W29" s="19"/>
      <c r="X29" s="6"/>
      <c r="Y29" s="84"/>
      <c r="Z29" s="74"/>
      <c r="AA29" s="74"/>
      <c r="AB29" s="74"/>
      <c r="AC29" s="74"/>
      <c r="AD29" s="74"/>
      <c r="AE29" s="74"/>
      <c r="AF29" s="74"/>
      <c r="AG29" s="19"/>
    </row>
    <row r="30" spans="2:33" ht="30" customHeight="1" x14ac:dyDescent="0.2">
      <c r="B30" s="62"/>
      <c r="C30" s="62"/>
      <c r="D30" s="62"/>
      <c r="E30" s="62"/>
      <c r="F30" s="62"/>
      <c r="G30" s="62"/>
      <c r="H30" s="62"/>
      <c r="I30" s="6"/>
      <c r="J30" s="6"/>
      <c r="K30" s="6"/>
      <c r="L30" s="6"/>
      <c r="M30" s="19"/>
      <c r="N30" s="19"/>
      <c r="O30" s="19"/>
      <c r="P30" s="19"/>
      <c r="Q30" s="19"/>
      <c r="R30" s="19"/>
      <c r="S30" s="19"/>
      <c r="T30" s="59"/>
      <c r="U30" s="108"/>
      <c r="V30" s="74"/>
      <c r="W30" s="74"/>
      <c r="X30" s="109"/>
      <c r="Y30" s="109"/>
      <c r="Z30" s="109"/>
      <c r="AA30" s="109"/>
      <c r="AB30" s="19"/>
      <c r="AC30" s="19"/>
      <c r="AD30" s="19"/>
      <c r="AE30" s="19"/>
      <c r="AF30" s="19"/>
      <c r="AG30" s="19"/>
    </row>
    <row r="31" spans="2:33" ht="42" customHeight="1" x14ac:dyDescent="0.2">
      <c r="B31" s="60"/>
      <c r="C31" s="61"/>
      <c r="D31" s="60"/>
      <c r="E31" s="61"/>
      <c r="F31" s="60"/>
      <c r="G31" s="60"/>
      <c r="H31" s="60"/>
      <c r="I31" s="6"/>
      <c r="J31" s="6"/>
      <c r="K31" s="6"/>
      <c r="L31" s="6"/>
      <c r="M31" s="6"/>
      <c r="R31" s="6"/>
      <c r="S31" s="6"/>
      <c r="T31" s="110"/>
      <c r="U31" s="111"/>
      <c r="V31" s="112"/>
      <c r="W31" s="112"/>
      <c r="X31" s="112"/>
      <c r="Y31" s="112"/>
      <c r="Z31" s="112"/>
      <c r="AA31" s="112"/>
      <c r="AB31" s="74"/>
      <c r="AC31" s="74"/>
      <c r="AD31" s="74"/>
      <c r="AE31" s="74"/>
      <c r="AF31" s="74"/>
      <c r="AG31" s="19"/>
    </row>
    <row r="32" spans="2:33" ht="33" customHeight="1" x14ac:dyDescent="0.2">
      <c r="B32" s="113"/>
      <c r="C32" s="60"/>
      <c r="D32" s="6"/>
      <c r="E32" s="6"/>
      <c r="F32" s="6"/>
      <c r="G32" s="6"/>
      <c r="H32" s="6"/>
      <c r="I32" s="64"/>
      <c r="J32" s="6"/>
      <c r="K32" s="6"/>
      <c r="L32" s="6"/>
      <c r="M32" s="6"/>
      <c r="R32" s="6"/>
      <c r="S32" s="6"/>
      <c r="T32" s="6"/>
      <c r="U32" s="111"/>
      <c r="V32" s="112"/>
      <c r="W32" s="112"/>
      <c r="X32" s="112"/>
      <c r="Y32" s="112"/>
      <c r="Z32" s="112"/>
      <c r="AA32" s="112"/>
      <c r="AB32" s="19"/>
      <c r="AC32" s="19"/>
      <c r="AD32" s="19"/>
      <c r="AE32" s="19"/>
      <c r="AF32" s="19"/>
      <c r="AG32" s="19"/>
    </row>
    <row r="33" spans="2:33" ht="18.75" customHeight="1" x14ac:dyDescent="0.2">
      <c r="B33" s="113"/>
      <c r="C33" s="60"/>
      <c r="D33" s="6"/>
      <c r="E33" s="6"/>
      <c r="F33" s="6"/>
      <c r="G33" s="6"/>
      <c r="H33" s="6"/>
      <c r="I33" s="64"/>
      <c r="J33" s="6"/>
      <c r="K33" s="6"/>
      <c r="L33" s="6"/>
      <c r="M33" s="6"/>
      <c r="R33" s="6"/>
      <c r="S33" s="6"/>
      <c r="T33" s="6"/>
      <c r="U33" s="59"/>
      <c r="V33" s="112"/>
      <c r="W33" s="112"/>
      <c r="X33" s="112"/>
      <c r="Y33" s="112"/>
      <c r="Z33" s="112"/>
      <c r="AA33" s="112"/>
      <c r="AB33" s="19"/>
      <c r="AC33" s="19"/>
      <c r="AD33" s="19"/>
      <c r="AE33" s="19"/>
      <c r="AF33" s="19"/>
      <c r="AG33" s="19"/>
    </row>
    <row r="34" spans="2:33" ht="18.75" customHeight="1" x14ac:dyDescent="0.2">
      <c r="B34" s="113"/>
      <c r="C34" s="60"/>
      <c r="D34" s="6"/>
      <c r="E34" s="6"/>
      <c r="F34" s="6"/>
      <c r="G34" s="6"/>
      <c r="H34" s="6"/>
      <c r="I34" s="64"/>
      <c r="J34" s="6"/>
      <c r="K34" s="6"/>
      <c r="L34" s="6"/>
      <c r="M34" s="6"/>
      <c r="R34" s="6"/>
      <c r="S34" s="6"/>
      <c r="T34" s="6"/>
      <c r="U34" s="111"/>
      <c r="V34" s="112"/>
      <c r="W34" s="112"/>
      <c r="X34" s="112"/>
      <c r="Y34" s="112"/>
      <c r="Z34" s="112"/>
      <c r="AA34" s="112"/>
      <c r="AB34" s="19"/>
      <c r="AC34" s="19"/>
      <c r="AD34" s="19"/>
      <c r="AE34" s="19"/>
      <c r="AF34" s="19"/>
      <c r="AG34" s="19"/>
    </row>
    <row r="35" spans="2:33" ht="33" customHeight="1" x14ac:dyDescent="0.2">
      <c r="B35" s="113"/>
      <c r="C35" s="60"/>
      <c r="D35" s="6"/>
      <c r="E35" s="6"/>
      <c r="F35" s="6"/>
      <c r="G35" s="6"/>
      <c r="H35" s="6"/>
      <c r="I35" s="64"/>
      <c r="J35" s="6"/>
      <c r="K35" s="6"/>
      <c r="L35" s="6"/>
      <c r="M35" s="6"/>
      <c r="R35" s="6"/>
      <c r="S35" s="6"/>
      <c r="T35" s="6"/>
      <c r="U35" s="111"/>
      <c r="V35" s="112"/>
      <c r="W35" s="112"/>
      <c r="X35" s="112"/>
      <c r="Y35" s="112"/>
      <c r="Z35" s="112"/>
      <c r="AA35" s="112"/>
      <c r="AB35" s="19"/>
      <c r="AC35" s="19"/>
      <c r="AD35" s="19"/>
      <c r="AE35" s="19"/>
      <c r="AF35" s="19"/>
      <c r="AG35" s="19"/>
    </row>
    <row r="36" spans="2:33" ht="18.75" customHeight="1" x14ac:dyDescent="0.2">
      <c r="B36" s="113"/>
      <c r="C36" s="60"/>
      <c r="D36" s="6"/>
      <c r="E36" s="6"/>
      <c r="F36" s="6"/>
      <c r="G36" s="6"/>
      <c r="H36" s="6"/>
      <c r="I36" s="64"/>
      <c r="J36" s="6"/>
      <c r="K36" s="6"/>
      <c r="L36" s="6"/>
      <c r="M36" s="6"/>
      <c r="R36" s="6"/>
      <c r="S36" s="6"/>
      <c r="T36" s="6"/>
      <c r="U36" s="111"/>
      <c r="V36" s="112"/>
      <c r="W36" s="112"/>
      <c r="X36" s="112"/>
      <c r="Y36" s="112"/>
      <c r="Z36" s="112"/>
      <c r="AA36" s="112"/>
      <c r="AB36" s="6"/>
      <c r="AC36" s="6"/>
      <c r="AD36" s="6"/>
      <c r="AE36" s="6"/>
      <c r="AF36" s="6"/>
      <c r="AG36" s="6"/>
    </row>
    <row r="37" spans="2:33" ht="18.75" customHeight="1" x14ac:dyDescent="0.2">
      <c r="B37" s="113"/>
      <c r="C37" s="60"/>
      <c r="D37" s="6"/>
      <c r="E37" s="6"/>
      <c r="F37" s="6"/>
      <c r="G37" s="6"/>
      <c r="H37" s="6"/>
      <c r="I37" s="64"/>
      <c r="J37" s="6"/>
      <c r="K37" s="6"/>
      <c r="L37" s="6"/>
      <c r="M37" s="6"/>
      <c r="N37" s="65"/>
      <c r="O37" s="60"/>
      <c r="P37" s="67"/>
      <c r="Q37" s="67"/>
      <c r="R37" s="60"/>
      <c r="S37" s="60"/>
      <c r="T37" s="111"/>
      <c r="U37" s="111"/>
      <c r="V37" s="112"/>
      <c r="W37" s="112"/>
      <c r="X37" s="112"/>
      <c r="Y37" s="112"/>
      <c r="Z37" s="112"/>
      <c r="AA37" s="112"/>
      <c r="AB37" s="6"/>
      <c r="AC37" s="6"/>
      <c r="AD37" s="6"/>
      <c r="AE37" s="6"/>
      <c r="AF37" s="6"/>
      <c r="AG37" s="6"/>
    </row>
    <row r="38" spans="2:33" ht="33" customHeight="1" x14ac:dyDescent="0.2">
      <c r="B38" s="113"/>
      <c r="C38" s="60"/>
      <c r="D38" s="6"/>
      <c r="E38" s="6"/>
      <c r="F38" s="6"/>
      <c r="G38" s="6"/>
      <c r="H38" s="6"/>
      <c r="I38" s="64"/>
      <c r="J38" s="6"/>
      <c r="K38" s="6"/>
      <c r="L38" s="6"/>
      <c r="M38" s="6"/>
      <c r="N38" s="65"/>
      <c r="O38" s="60"/>
      <c r="P38" s="66"/>
      <c r="Q38" s="66"/>
      <c r="R38" s="60"/>
      <c r="S38" s="60"/>
      <c r="T38" s="111"/>
      <c r="U38" s="111"/>
      <c r="V38" s="112"/>
      <c r="W38" s="112"/>
      <c r="X38" s="112"/>
      <c r="Y38" s="112"/>
      <c r="Z38" s="112"/>
      <c r="AA38" s="112"/>
      <c r="AB38" s="6"/>
      <c r="AC38" s="6"/>
      <c r="AD38" s="6"/>
      <c r="AE38" s="6"/>
      <c r="AF38" s="6"/>
      <c r="AG38" s="6"/>
    </row>
    <row r="39" spans="2:33" ht="18.75" customHeight="1" x14ac:dyDescent="0.2">
      <c r="B39" s="113"/>
      <c r="C39" s="60"/>
      <c r="D39" s="6"/>
      <c r="E39" s="6"/>
      <c r="F39" s="6"/>
      <c r="G39" s="6"/>
      <c r="H39" s="6"/>
      <c r="I39" s="64"/>
      <c r="J39" s="6"/>
      <c r="K39" s="6"/>
      <c r="L39" s="6"/>
      <c r="M39" s="6"/>
      <c r="N39" s="65"/>
      <c r="O39" s="60"/>
      <c r="P39" s="67"/>
      <c r="Q39" s="67"/>
      <c r="R39" s="60"/>
      <c r="S39" s="60"/>
      <c r="T39" s="111"/>
      <c r="U39" s="111"/>
      <c r="V39" s="112"/>
      <c r="W39" s="112"/>
      <c r="X39" s="112"/>
      <c r="Y39" s="112"/>
      <c r="Z39" s="112"/>
      <c r="AA39" s="112"/>
      <c r="AB39" s="6"/>
      <c r="AC39" s="6"/>
      <c r="AD39" s="6"/>
      <c r="AE39" s="6"/>
      <c r="AF39" s="6"/>
      <c r="AG39" s="6"/>
    </row>
    <row r="40" spans="2:33" ht="18.75" customHeight="1" x14ac:dyDescent="0.2">
      <c r="B40" s="113"/>
      <c r="C40" s="60"/>
      <c r="D40" s="114"/>
      <c r="E40" s="60"/>
      <c r="F40" s="67"/>
      <c r="G40" s="67"/>
      <c r="H40" s="64"/>
      <c r="I40" s="64"/>
      <c r="J40" s="59"/>
      <c r="K40" s="68"/>
      <c r="L40" s="60"/>
      <c r="M40" s="114"/>
      <c r="N40" s="65"/>
      <c r="O40" s="60"/>
      <c r="P40" s="67"/>
      <c r="Q40" s="67"/>
      <c r="R40" s="60"/>
      <c r="S40" s="60"/>
      <c r="T40" s="59"/>
      <c r="U40" s="59"/>
      <c r="V40" s="6"/>
      <c r="W40" s="6"/>
      <c r="X40" s="6"/>
      <c r="Y40" s="6"/>
      <c r="Z40" s="6"/>
      <c r="AA40" s="6"/>
      <c r="AB40" s="6"/>
      <c r="AC40" s="6"/>
      <c r="AD40" s="6"/>
      <c r="AE40" s="6"/>
      <c r="AF40" s="6"/>
      <c r="AG40" s="6"/>
    </row>
    <row r="41" spans="2:33" ht="33" customHeight="1" x14ac:dyDescent="0.2">
      <c r="B41" s="113"/>
      <c r="C41" s="60"/>
      <c r="D41" s="114"/>
      <c r="E41" s="60"/>
      <c r="F41" s="63"/>
      <c r="G41" s="63"/>
      <c r="H41" s="64"/>
      <c r="I41" s="64"/>
      <c r="J41" s="59"/>
      <c r="K41" s="68"/>
      <c r="L41" s="60"/>
      <c r="M41" s="114"/>
      <c r="N41" s="65"/>
      <c r="O41" s="60"/>
      <c r="P41" s="66"/>
      <c r="Q41" s="66"/>
      <c r="R41" s="60"/>
      <c r="S41" s="60"/>
      <c r="T41" s="59"/>
      <c r="U41" s="59"/>
      <c r="V41" s="6"/>
      <c r="W41" s="6"/>
      <c r="X41" s="6"/>
      <c r="Y41" s="6"/>
      <c r="Z41" s="6"/>
      <c r="AA41" s="6"/>
      <c r="AB41" s="6"/>
      <c r="AC41" s="6"/>
      <c r="AD41" s="6"/>
      <c r="AE41" s="6"/>
      <c r="AF41" s="6"/>
      <c r="AG41" s="6"/>
    </row>
    <row r="42" spans="2:33" ht="18.75" customHeight="1" x14ac:dyDescent="0.2">
      <c r="B42" s="113"/>
      <c r="C42" s="60"/>
      <c r="D42" s="114"/>
      <c r="E42" s="60"/>
      <c r="F42" s="69"/>
      <c r="G42" s="69"/>
      <c r="H42" s="64"/>
      <c r="I42" s="64"/>
      <c r="J42" s="59"/>
      <c r="K42" s="68"/>
      <c r="L42" s="60"/>
      <c r="M42" s="114"/>
      <c r="N42" s="65"/>
      <c r="O42" s="60"/>
      <c r="P42" s="67"/>
      <c r="Q42" s="67"/>
      <c r="R42" s="60"/>
      <c r="S42" s="60"/>
      <c r="T42" s="59"/>
      <c r="U42" s="59"/>
      <c r="V42" s="6"/>
      <c r="W42" s="6"/>
      <c r="X42" s="6"/>
      <c r="Y42" s="6"/>
      <c r="Z42" s="6"/>
      <c r="AA42" s="6"/>
      <c r="AB42" s="6"/>
      <c r="AC42" s="6"/>
      <c r="AD42" s="6"/>
      <c r="AE42" s="6"/>
      <c r="AF42" s="6"/>
      <c r="AG42" s="6"/>
    </row>
    <row r="43" spans="2:33" ht="18.75" customHeight="1" x14ac:dyDescent="0.2">
      <c r="B43" s="113"/>
      <c r="C43" s="60"/>
      <c r="D43" s="114"/>
      <c r="E43" s="60"/>
      <c r="F43" s="69"/>
      <c r="G43" s="69"/>
      <c r="H43" s="64"/>
      <c r="I43" s="64"/>
      <c r="J43" s="59"/>
      <c r="K43" s="68"/>
      <c r="L43" s="60"/>
      <c r="M43" s="114"/>
      <c r="N43" s="65"/>
      <c r="O43" s="60"/>
      <c r="P43" s="67"/>
      <c r="Q43" s="67"/>
      <c r="R43" s="60"/>
      <c r="S43" s="60"/>
      <c r="T43" s="59"/>
      <c r="U43" s="59"/>
      <c r="V43" s="6"/>
      <c r="W43" s="6"/>
      <c r="X43" s="6"/>
      <c r="Y43" s="6"/>
      <c r="Z43" s="6"/>
      <c r="AA43" s="6"/>
      <c r="AB43" s="6"/>
      <c r="AC43" s="6"/>
      <c r="AD43" s="6"/>
      <c r="AE43" s="6"/>
      <c r="AF43" s="6"/>
      <c r="AG43" s="6"/>
    </row>
    <row r="44" spans="2:33" ht="33" customHeight="1" x14ac:dyDescent="0.2">
      <c r="B44" s="90"/>
      <c r="C44" s="36"/>
      <c r="D44" s="78"/>
      <c r="E44" s="36"/>
      <c r="F44" s="72"/>
      <c r="G44" s="72"/>
      <c r="H44" s="73"/>
      <c r="I44" s="73"/>
      <c r="J44" s="19"/>
      <c r="K44" s="77"/>
      <c r="L44" s="36"/>
      <c r="M44" s="78"/>
      <c r="N44" s="71"/>
      <c r="O44" s="36"/>
      <c r="P44" s="74"/>
      <c r="Q44" s="74"/>
      <c r="R44" s="36"/>
      <c r="S44" s="36"/>
      <c r="T44" s="115"/>
      <c r="U44" s="6"/>
      <c r="V44" s="6"/>
      <c r="W44" s="6"/>
      <c r="X44" s="6"/>
      <c r="Y44" s="6"/>
      <c r="Z44" s="6"/>
      <c r="AA44" s="6"/>
      <c r="AB44" s="6"/>
      <c r="AC44" s="6"/>
      <c r="AD44" s="6"/>
      <c r="AE44" s="6"/>
      <c r="AF44" s="6"/>
      <c r="AG44" s="6"/>
    </row>
    <row r="45" spans="2:33" ht="18.75" customHeight="1" x14ac:dyDescent="0.2">
      <c r="B45" s="90"/>
      <c r="C45" s="36"/>
      <c r="D45" s="78"/>
      <c r="E45" s="36"/>
      <c r="F45" s="75"/>
      <c r="G45" s="75"/>
      <c r="H45" s="73"/>
      <c r="I45" s="73"/>
      <c r="J45" s="19"/>
      <c r="K45" s="77"/>
      <c r="L45" s="36"/>
      <c r="M45" s="78"/>
      <c r="N45" s="71"/>
      <c r="O45" s="36"/>
      <c r="P45" s="76"/>
      <c r="Q45" s="76"/>
      <c r="R45" s="36"/>
      <c r="S45" s="36"/>
      <c r="T45" s="115"/>
      <c r="U45" s="6"/>
      <c r="V45" s="6"/>
      <c r="W45" s="6"/>
      <c r="X45" s="6"/>
      <c r="Y45" s="6"/>
      <c r="Z45" s="6"/>
      <c r="AA45" s="6"/>
      <c r="AB45" s="6"/>
      <c r="AC45" s="6"/>
      <c r="AD45" s="6"/>
      <c r="AE45" s="6"/>
      <c r="AF45" s="6"/>
      <c r="AG45" s="6"/>
    </row>
    <row r="46" spans="2:33" ht="18.75" customHeight="1" x14ac:dyDescent="0.2">
      <c r="B46" s="90"/>
      <c r="C46" s="36"/>
      <c r="D46" s="78"/>
      <c r="E46" s="36"/>
      <c r="F46" s="75"/>
      <c r="G46" s="75"/>
      <c r="H46" s="73"/>
      <c r="I46" s="73"/>
      <c r="J46" s="19"/>
      <c r="K46" s="77"/>
      <c r="L46" s="36"/>
      <c r="M46" s="78"/>
      <c r="N46" s="71"/>
      <c r="O46" s="36"/>
      <c r="P46" s="76"/>
      <c r="Q46" s="76"/>
      <c r="R46" s="36"/>
      <c r="S46" s="36"/>
      <c r="T46" s="115"/>
      <c r="U46" s="6"/>
      <c r="V46" s="6"/>
      <c r="W46" s="6"/>
      <c r="X46" s="6"/>
      <c r="Y46" s="6"/>
      <c r="Z46" s="6"/>
      <c r="AA46" s="6"/>
      <c r="AB46" s="6"/>
      <c r="AC46" s="6"/>
      <c r="AD46" s="6"/>
      <c r="AE46" s="6"/>
      <c r="AF46" s="6"/>
      <c r="AG46" s="6"/>
    </row>
    <row r="47" spans="2:33" ht="33" customHeight="1" x14ac:dyDescent="0.2">
      <c r="B47" s="90"/>
      <c r="C47" s="36"/>
      <c r="D47" s="78"/>
      <c r="E47" s="36"/>
      <c r="F47" s="72"/>
      <c r="G47" s="72"/>
      <c r="H47" s="73"/>
      <c r="I47" s="73"/>
      <c r="J47" s="19"/>
      <c r="K47" s="77"/>
      <c r="L47" s="36"/>
      <c r="M47" s="78"/>
      <c r="N47" s="71"/>
      <c r="O47" s="36"/>
      <c r="P47" s="74"/>
      <c r="Q47" s="74"/>
      <c r="R47" s="36"/>
      <c r="S47" s="36"/>
      <c r="T47" s="115"/>
      <c r="U47" s="6"/>
      <c r="V47" s="6"/>
      <c r="W47" s="6"/>
      <c r="X47" s="6"/>
      <c r="Y47" s="6"/>
      <c r="Z47" s="6"/>
      <c r="AA47" s="6"/>
      <c r="AB47" s="6"/>
      <c r="AC47" s="6"/>
      <c r="AD47" s="6"/>
      <c r="AE47" s="6"/>
      <c r="AF47" s="6"/>
      <c r="AG47" s="6"/>
    </row>
    <row r="48" spans="2:33" ht="18.75" customHeight="1" x14ac:dyDescent="0.2">
      <c r="B48" s="90"/>
      <c r="C48" s="36"/>
      <c r="D48" s="78"/>
      <c r="E48" s="36"/>
      <c r="F48" s="75"/>
      <c r="G48" s="75"/>
      <c r="H48" s="73"/>
      <c r="I48" s="73"/>
      <c r="J48" s="19"/>
      <c r="K48" s="77"/>
      <c r="L48" s="36"/>
      <c r="M48" s="78"/>
      <c r="N48" s="71"/>
      <c r="O48" s="36"/>
      <c r="P48" s="76"/>
      <c r="Q48" s="76"/>
      <c r="R48" s="36"/>
      <c r="S48" s="36"/>
      <c r="T48" s="115"/>
      <c r="U48" s="6"/>
      <c r="V48" s="6"/>
      <c r="W48" s="6"/>
      <c r="X48" s="6"/>
      <c r="Y48" s="6"/>
      <c r="Z48" s="6"/>
      <c r="AA48" s="6"/>
      <c r="AB48" s="6"/>
      <c r="AC48" s="6"/>
      <c r="AD48" s="6"/>
      <c r="AE48" s="6"/>
      <c r="AF48" s="6"/>
      <c r="AG48" s="6"/>
    </row>
    <row r="49" spans="1:33" ht="18.75" customHeight="1" x14ac:dyDescent="0.2">
      <c r="B49" s="90"/>
      <c r="C49" s="36"/>
      <c r="D49" s="78"/>
      <c r="E49" s="36"/>
      <c r="F49" s="75"/>
      <c r="G49" s="75"/>
      <c r="H49" s="73"/>
      <c r="I49" s="73"/>
      <c r="J49" s="19"/>
      <c r="K49" s="77"/>
      <c r="L49" s="36"/>
      <c r="M49" s="78"/>
      <c r="N49" s="71"/>
      <c r="O49" s="36"/>
      <c r="P49" s="76"/>
      <c r="Q49" s="76"/>
      <c r="R49" s="36"/>
      <c r="S49" s="36"/>
      <c r="T49" s="115"/>
      <c r="U49" s="6"/>
      <c r="V49" s="6"/>
      <c r="W49" s="6"/>
      <c r="X49" s="6"/>
      <c r="Y49" s="6"/>
      <c r="Z49" s="6"/>
      <c r="AA49" s="6"/>
      <c r="AB49" s="6"/>
      <c r="AC49" s="6"/>
      <c r="AD49" s="6"/>
      <c r="AE49" s="6"/>
      <c r="AF49" s="6"/>
      <c r="AG49" s="6"/>
    </row>
    <row r="50" spans="1:33" ht="33" customHeight="1" x14ac:dyDescent="0.2">
      <c r="B50" s="90"/>
      <c r="C50" s="36"/>
      <c r="D50" s="78"/>
      <c r="E50" s="36"/>
      <c r="F50" s="72"/>
      <c r="G50" s="72"/>
      <c r="H50" s="73"/>
      <c r="I50" s="73"/>
      <c r="J50" s="19"/>
      <c r="K50" s="77"/>
      <c r="L50" s="36"/>
      <c r="M50" s="78"/>
      <c r="N50" s="71"/>
      <c r="O50" s="36"/>
      <c r="P50" s="74"/>
      <c r="Q50" s="74"/>
      <c r="R50" s="36"/>
      <c r="S50" s="36"/>
      <c r="T50" s="115"/>
      <c r="U50" s="6"/>
      <c r="V50" s="6"/>
      <c r="W50" s="6"/>
      <c r="X50" s="6"/>
      <c r="Y50" s="6"/>
      <c r="Z50" s="6"/>
      <c r="AA50" s="6"/>
      <c r="AB50" s="6"/>
      <c r="AC50" s="6"/>
      <c r="AD50" s="6"/>
      <c r="AE50" s="6"/>
      <c r="AF50" s="6"/>
      <c r="AG50" s="6"/>
    </row>
    <row r="51" spans="1:33" ht="18.75" customHeight="1" x14ac:dyDescent="0.2">
      <c r="B51" s="90"/>
      <c r="C51" s="36"/>
      <c r="D51" s="78"/>
      <c r="E51" s="36"/>
      <c r="F51" s="75"/>
      <c r="G51" s="75"/>
      <c r="H51" s="73"/>
      <c r="I51" s="73"/>
      <c r="J51" s="19"/>
      <c r="K51" s="77"/>
      <c r="L51" s="36"/>
      <c r="M51" s="78"/>
      <c r="N51" s="71"/>
      <c r="O51" s="36"/>
      <c r="P51" s="76"/>
      <c r="Q51" s="76"/>
      <c r="R51" s="36"/>
      <c r="S51" s="36"/>
      <c r="T51" s="115"/>
      <c r="U51" s="6"/>
      <c r="V51" s="6"/>
      <c r="W51" s="6"/>
      <c r="X51" s="6"/>
      <c r="Y51" s="6"/>
      <c r="Z51" s="6"/>
      <c r="AA51" s="6"/>
      <c r="AB51" s="6"/>
      <c r="AC51" s="6"/>
      <c r="AD51" s="6"/>
      <c r="AE51" s="6"/>
      <c r="AF51" s="6"/>
      <c r="AG51" s="6"/>
    </row>
    <row r="52" spans="1:33" ht="18.75" customHeight="1" x14ac:dyDescent="0.2">
      <c r="B52" s="90"/>
      <c r="C52" s="36"/>
      <c r="D52" s="78"/>
      <c r="E52" s="36"/>
      <c r="F52" s="75"/>
      <c r="G52" s="75"/>
      <c r="H52" s="73"/>
      <c r="I52" s="73"/>
      <c r="J52" s="19"/>
      <c r="K52" s="77"/>
      <c r="L52" s="36"/>
      <c r="M52" s="78"/>
      <c r="N52" s="71"/>
      <c r="O52" s="36"/>
      <c r="P52" s="76"/>
      <c r="Q52" s="76"/>
      <c r="R52" s="36"/>
      <c r="S52" s="36"/>
      <c r="T52" s="115"/>
      <c r="U52" s="6"/>
      <c r="V52" s="6"/>
      <c r="W52" s="6"/>
      <c r="X52" s="6"/>
      <c r="Y52" s="6"/>
      <c r="Z52" s="6"/>
      <c r="AA52" s="6"/>
      <c r="AB52" s="6"/>
      <c r="AC52" s="6"/>
      <c r="AD52" s="6"/>
      <c r="AE52" s="6"/>
      <c r="AF52" s="6"/>
      <c r="AG52" s="6"/>
    </row>
    <row r="53" spans="1:33" ht="18.75" customHeight="1" x14ac:dyDescent="0.2">
      <c r="A53" s="13"/>
      <c r="B53" s="36"/>
      <c r="C53" s="36"/>
      <c r="D53" s="78"/>
      <c r="E53" s="36"/>
      <c r="F53" s="78"/>
      <c r="G53" s="78"/>
      <c r="H53" s="71"/>
      <c r="I53" s="71"/>
      <c r="J53" s="19"/>
      <c r="K53" s="36"/>
      <c r="L53" s="36"/>
      <c r="M53" s="78"/>
      <c r="N53" s="71"/>
      <c r="O53" s="36"/>
      <c r="P53" s="36"/>
      <c r="Q53" s="36"/>
      <c r="R53" s="36"/>
      <c r="S53" s="19"/>
      <c r="T53" s="115"/>
      <c r="U53" s="6"/>
      <c r="V53" s="6"/>
      <c r="W53" s="6"/>
      <c r="X53" s="6"/>
      <c r="Y53" s="6"/>
      <c r="Z53" s="6"/>
      <c r="AA53" s="6"/>
      <c r="AB53" s="6"/>
      <c r="AC53" s="6"/>
      <c r="AD53" s="6"/>
      <c r="AE53" s="6"/>
      <c r="AF53" s="6"/>
      <c r="AG53" s="6"/>
    </row>
    <row r="54" spans="1:33" ht="18.75" customHeight="1" x14ac:dyDescent="0.2">
      <c r="A54" s="13"/>
      <c r="B54" s="36"/>
      <c r="C54" s="36"/>
      <c r="D54" s="78"/>
      <c r="E54" s="36"/>
      <c r="F54" s="78"/>
      <c r="G54" s="78"/>
      <c r="H54" s="71"/>
      <c r="I54" s="71"/>
      <c r="J54" s="19"/>
      <c r="K54" s="36"/>
      <c r="L54" s="36"/>
      <c r="M54" s="78"/>
      <c r="N54" s="71"/>
      <c r="O54" s="36"/>
      <c r="P54" s="36"/>
      <c r="Q54" s="36"/>
      <c r="R54" s="36"/>
      <c r="S54" s="19"/>
      <c r="T54" s="6"/>
      <c r="U54" s="6"/>
      <c r="V54" s="6"/>
      <c r="W54" s="6"/>
      <c r="X54" s="6"/>
      <c r="Y54" s="6"/>
      <c r="Z54" s="6"/>
      <c r="AA54" s="6"/>
      <c r="AB54" s="6"/>
      <c r="AC54" s="6"/>
      <c r="AD54" s="6"/>
      <c r="AE54" s="6"/>
      <c r="AF54" s="6"/>
      <c r="AG54" s="6"/>
    </row>
    <row r="55" spans="1:33" ht="18.75" customHeight="1" x14ac:dyDescent="0.2">
      <c r="A55" s="13"/>
      <c r="B55" s="36"/>
      <c r="C55" s="36"/>
      <c r="D55" s="78"/>
      <c r="E55" s="36"/>
      <c r="F55" s="78"/>
      <c r="G55" s="78"/>
      <c r="H55" s="71"/>
      <c r="I55" s="71"/>
      <c r="J55" s="53"/>
      <c r="K55" s="36"/>
      <c r="L55" s="36"/>
      <c r="M55" s="78"/>
      <c r="N55" s="71"/>
      <c r="O55" s="36"/>
      <c r="P55" s="36"/>
      <c r="Q55" s="36"/>
      <c r="R55" s="36"/>
      <c r="S55" s="6"/>
      <c r="T55" s="6"/>
      <c r="U55" s="6"/>
      <c r="V55" s="6"/>
      <c r="W55" s="6"/>
      <c r="X55" s="6"/>
      <c r="Y55" s="6"/>
      <c r="Z55" s="6"/>
      <c r="AA55" s="6"/>
      <c r="AB55" s="6"/>
      <c r="AC55" s="6"/>
      <c r="AD55" s="6"/>
      <c r="AE55" s="6"/>
      <c r="AF55" s="6"/>
      <c r="AG55" s="6"/>
    </row>
    <row r="56" spans="1:33" ht="18.75" customHeight="1" x14ac:dyDescent="0.2">
      <c r="A56" s="13"/>
      <c r="B56" s="36"/>
      <c r="C56" s="36"/>
      <c r="D56" s="78"/>
      <c r="E56" s="36"/>
      <c r="F56" s="78"/>
      <c r="G56" s="78"/>
      <c r="H56" s="71"/>
      <c r="I56" s="71"/>
      <c r="J56" s="53"/>
      <c r="K56" s="36"/>
      <c r="L56" s="36"/>
      <c r="M56" s="78"/>
      <c r="N56" s="71"/>
      <c r="O56" s="36"/>
      <c r="P56" s="36"/>
      <c r="Q56" s="36"/>
      <c r="R56" s="36"/>
      <c r="S56" s="6"/>
      <c r="T56" s="6"/>
      <c r="U56" s="6"/>
      <c r="V56" s="6"/>
      <c r="W56" s="6"/>
      <c r="X56" s="6"/>
      <c r="Y56" s="6"/>
      <c r="Z56" s="6"/>
      <c r="AA56" s="6"/>
      <c r="AB56" s="6"/>
      <c r="AC56" s="6"/>
      <c r="AD56" s="6"/>
      <c r="AE56" s="6"/>
      <c r="AF56" s="6"/>
      <c r="AG56" s="6"/>
    </row>
    <row r="57" spans="1:33" ht="18.75" customHeight="1" x14ac:dyDescent="0.2">
      <c r="A57" s="13"/>
      <c r="B57" s="36"/>
      <c r="C57" s="36"/>
      <c r="D57" s="78"/>
      <c r="E57" s="36"/>
      <c r="F57" s="78"/>
      <c r="G57" s="78"/>
      <c r="H57" s="71"/>
      <c r="I57" s="71"/>
      <c r="J57" s="19"/>
      <c r="K57" s="36"/>
      <c r="L57" s="36"/>
      <c r="M57" s="78"/>
      <c r="N57" s="71"/>
      <c r="O57" s="36"/>
      <c r="P57" s="36"/>
      <c r="Q57" s="36"/>
      <c r="R57" s="36"/>
      <c r="S57" s="6"/>
      <c r="T57" s="6"/>
      <c r="U57" s="6"/>
      <c r="V57" s="6"/>
      <c r="W57" s="6"/>
      <c r="X57" s="6"/>
      <c r="Y57" s="6"/>
      <c r="Z57" s="6"/>
      <c r="AA57" s="6"/>
      <c r="AB57" s="6"/>
      <c r="AC57" s="6"/>
      <c r="AD57" s="6"/>
      <c r="AE57" s="6"/>
      <c r="AF57" s="6"/>
      <c r="AG57" s="6"/>
    </row>
    <row r="58" spans="1:33" ht="18.75" customHeight="1" x14ac:dyDescent="0.2">
      <c r="A58" s="13"/>
      <c r="B58" s="36"/>
      <c r="C58" s="36"/>
      <c r="D58" s="78"/>
      <c r="E58" s="36"/>
      <c r="F58" s="78"/>
      <c r="G58" s="78"/>
      <c r="H58" s="71"/>
      <c r="I58" s="71"/>
      <c r="J58" s="19"/>
      <c r="K58" s="36"/>
      <c r="L58" s="36"/>
      <c r="M58" s="78"/>
      <c r="N58" s="71"/>
      <c r="O58" s="36"/>
      <c r="P58" s="36"/>
      <c r="Q58" s="36"/>
      <c r="R58" s="36"/>
      <c r="S58" s="6"/>
      <c r="T58" s="6"/>
      <c r="U58" s="6"/>
      <c r="V58" s="6"/>
      <c r="W58" s="6"/>
      <c r="X58" s="6"/>
      <c r="Y58" s="6"/>
      <c r="Z58" s="6"/>
      <c r="AA58" s="6"/>
      <c r="AB58" s="6"/>
      <c r="AC58" s="6"/>
      <c r="AD58" s="6"/>
      <c r="AE58" s="6"/>
      <c r="AF58" s="6"/>
      <c r="AG58" s="6"/>
    </row>
    <row r="59" spans="1:33" ht="18.75" customHeight="1" x14ac:dyDescent="0.2">
      <c r="A59" s="13"/>
      <c r="B59" s="36"/>
      <c r="C59" s="36"/>
      <c r="D59" s="78"/>
      <c r="E59" s="36"/>
      <c r="F59" s="78"/>
      <c r="G59" s="78"/>
      <c r="H59" s="71"/>
      <c r="I59" s="71"/>
      <c r="J59" s="19"/>
      <c r="K59" s="36"/>
      <c r="L59" s="36"/>
      <c r="M59" s="78"/>
      <c r="N59" s="71"/>
      <c r="O59" s="36"/>
      <c r="P59" s="36"/>
      <c r="Q59" s="36"/>
      <c r="R59" s="36"/>
      <c r="S59" s="6"/>
      <c r="T59" s="6"/>
      <c r="U59" s="6"/>
      <c r="V59" s="6"/>
      <c r="W59" s="6"/>
      <c r="X59" s="6"/>
      <c r="Y59" s="6"/>
      <c r="Z59" s="6"/>
      <c r="AA59" s="6"/>
      <c r="AB59" s="6"/>
      <c r="AC59" s="6"/>
      <c r="AD59" s="6"/>
      <c r="AE59" s="6"/>
      <c r="AF59" s="6"/>
      <c r="AG59" s="6"/>
    </row>
    <row r="60" spans="1:33" ht="18.75" customHeight="1" x14ac:dyDescent="0.2">
      <c r="A60" s="13"/>
      <c r="B60" s="36"/>
      <c r="C60" s="36"/>
      <c r="D60" s="78"/>
      <c r="E60" s="36"/>
      <c r="F60" s="78"/>
      <c r="G60" s="78"/>
      <c r="H60" s="71"/>
      <c r="I60" s="71"/>
      <c r="J60" s="19"/>
      <c r="K60" s="36"/>
      <c r="L60" s="36"/>
      <c r="M60" s="78"/>
      <c r="N60" s="71"/>
      <c r="O60" s="36"/>
      <c r="P60" s="36"/>
      <c r="Q60" s="36"/>
      <c r="R60" s="36"/>
      <c r="S60" s="6"/>
      <c r="T60" s="6"/>
      <c r="U60" s="6"/>
      <c r="V60" s="6"/>
      <c r="W60" s="6"/>
      <c r="X60" s="6"/>
      <c r="Y60" s="6"/>
      <c r="Z60" s="6"/>
      <c r="AA60" s="6"/>
      <c r="AB60" s="6"/>
      <c r="AC60" s="6"/>
      <c r="AD60" s="6"/>
      <c r="AE60" s="6"/>
      <c r="AF60" s="6"/>
      <c r="AG60" s="6"/>
    </row>
    <row r="61" spans="1:33" ht="18.75" customHeight="1" x14ac:dyDescent="0.2">
      <c r="A61" s="13"/>
      <c r="B61" s="36"/>
      <c r="C61" s="36"/>
      <c r="D61" s="78"/>
      <c r="E61" s="36"/>
      <c r="F61" s="78"/>
      <c r="G61" s="78"/>
      <c r="H61" s="71"/>
      <c r="I61" s="71"/>
      <c r="J61" s="19"/>
      <c r="K61" s="36"/>
      <c r="L61" s="36"/>
      <c r="M61" s="78"/>
      <c r="N61" s="71"/>
      <c r="O61" s="36"/>
      <c r="P61" s="36"/>
      <c r="Q61" s="36"/>
      <c r="R61" s="36"/>
      <c r="S61" s="6"/>
      <c r="T61" s="6"/>
      <c r="U61" s="6"/>
      <c r="V61" s="6"/>
      <c r="W61" s="6"/>
      <c r="X61" s="6"/>
      <c r="Y61" s="6"/>
      <c r="Z61" s="6"/>
      <c r="AA61" s="6"/>
      <c r="AB61" s="6"/>
      <c r="AC61" s="6"/>
      <c r="AD61" s="6"/>
      <c r="AE61" s="6"/>
      <c r="AF61" s="6"/>
      <c r="AG61" s="6"/>
    </row>
    <row r="62" spans="1:33" ht="18.75" customHeight="1" x14ac:dyDescent="0.2">
      <c r="A62" s="13"/>
      <c r="B62" s="36"/>
      <c r="C62" s="36"/>
      <c r="D62" s="78"/>
      <c r="E62" s="36"/>
      <c r="F62" s="78"/>
      <c r="G62" s="78"/>
      <c r="H62" s="71"/>
      <c r="I62" s="71"/>
      <c r="J62" s="19"/>
      <c r="K62" s="36"/>
      <c r="L62" s="36"/>
      <c r="M62" s="78"/>
      <c r="N62" s="71"/>
      <c r="O62" s="36"/>
      <c r="P62" s="36"/>
      <c r="Q62" s="36"/>
      <c r="R62" s="36"/>
      <c r="S62" s="6"/>
      <c r="T62" s="6"/>
      <c r="U62" s="6"/>
      <c r="V62" s="6"/>
      <c r="W62" s="6"/>
      <c r="X62" s="6"/>
      <c r="Y62" s="6"/>
      <c r="Z62" s="6"/>
      <c r="AA62" s="6"/>
      <c r="AB62" s="6"/>
      <c r="AC62" s="6"/>
      <c r="AD62" s="6"/>
      <c r="AE62" s="6"/>
      <c r="AF62" s="6"/>
      <c r="AG62" s="6"/>
    </row>
    <row r="63" spans="1:33" ht="18.75" customHeight="1" x14ac:dyDescent="0.2">
      <c r="A63" s="13"/>
      <c r="B63" s="36"/>
      <c r="C63" s="36"/>
      <c r="D63" s="78"/>
      <c r="E63" s="36"/>
      <c r="F63" s="78"/>
      <c r="G63" s="78"/>
      <c r="H63" s="71"/>
      <c r="I63" s="71"/>
      <c r="J63" s="19"/>
      <c r="K63" s="36"/>
      <c r="L63" s="36"/>
      <c r="M63" s="78"/>
      <c r="N63" s="71"/>
      <c r="O63" s="36"/>
      <c r="P63" s="36"/>
      <c r="Q63" s="36"/>
      <c r="R63" s="36"/>
      <c r="S63" s="6"/>
      <c r="T63" s="6"/>
      <c r="U63" s="6"/>
      <c r="V63" s="6"/>
      <c r="W63" s="6"/>
      <c r="X63" s="6"/>
      <c r="Y63" s="6"/>
      <c r="Z63" s="6"/>
      <c r="AA63" s="6"/>
      <c r="AB63" s="6"/>
      <c r="AC63" s="6"/>
      <c r="AD63" s="6"/>
      <c r="AE63" s="6"/>
      <c r="AF63" s="6"/>
      <c r="AG63" s="6"/>
    </row>
    <row r="64" spans="1:33" ht="18.75" customHeight="1" x14ac:dyDescent="0.2">
      <c r="A64" s="13"/>
      <c r="B64" s="36"/>
      <c r="C64" s="36"/>
      <c r="D64" s="78"/>
      <c r="E64" s="36"/>
      <c r="F64" s="78"/>
      <c r="G64" s="78"/>
      <c r="H64" s="71"/>
      <c r="I64" s="71"/>
      <c r="J64" s="19"/>
      <c r="K64" s="36"/>
      <c r="L64" s="36"/>
      <c r="M64" s="78"/>
      <c r="N64" s="71"/>
      <c r="O64" s="36"/>
      <c r="P64" s="36"/>
      <c r="Q64" s="36"/>
      <c r="R64" s="36"/>
      <c r="S64" s="6"/>
      <c r="T64" s="6"/>
      <c r="U64" s="6"/>
      <c r="V64" s="6"/>
      <c r="W64" s="6"/>
      <c r="X64" s="6"/>
      <c r="Y64" s="6"/>
      <c r="Z64" s="6"/>
      <c r="AA64" s="6"/>
      <c r="AB64" s="6"/>
      <c r="AC64" s="6"/>
      <c r="AD64" s="6"/>
      <c r="AE64" s="6"/>
      <c r="AF64" s="6"/>
      <c r="AG64" s="6"/>
    </row>
    <row r="65" spans="1:33" ht="18.75" customHeight="1" x14ac:dyDescent="0.2">
      <c r="A65" s="13"/>
      <c r="B65" s="36"/>
      <c r="C65" s="36"/>
      <c r="D65" s="78"/>
      <c r="E65" s="36"/>
      <c r="F65" s="78"/>
      <c r="G65" s="78"/>
      <c r="H65" s="71"/>
      <c r="I65" s="71"/>
      <c r="J65" s="19"/>
      <c r="K65" s="36"/>
      <c r="L65" s="36"/>
      <c r="M65" s="78"/>
      <c r="N65" s="71"/>
      <c r="O65" s="36"/>
      <c r="P65" s="36"/>
      <c r="Q65" s="36"/>
      <c r="R65" s="36"/>
      <c r="S65" s="6"/>
      <c r="T65" s="6"/>
      <c r="U65" s="6"/>
      <c r="V65" s="6"/>
      <c r="W65" s="6"/>
      <c r="X65" s="6"/>
      <c r="Y65" s="6"/>
      <c r="Z65" s="6"/>
      <c r="AA65" s="6"/>
      <c r="AB65" s="6"/>
      <c r="AC65" s="6"/>
      <c r="AD65" s="6"/>
      <c r="AE65" s="6"/>
      <c r="AF65" s="6"/>
      <c r="AG65" s="6"/>
    </row>
    <row r="66" spans="1:33" ht="18.75" customHeight="1" x14ac:dyDescent="0.2">
      <c r="A66" s="13"/>
      <c r="B66" s="36"/>
      <c r="C66" s="36"/>
      <c r="D66" s="78"/>
      <c r="E66" s="36"/>
      <c r="F66" s="78"/>
      <c r="G66" s="78"/>
      <c r="H66" s="71"/>
      <c r="I66" s="71"/>
      <c r="J66" s="19"/>
      <c r="K66" s="36"/>
      <c r="L66" s="36"/>
      <c r="M66" s="78"/>
      <c r="N66" s="71"/>
      <c r="O66" s="36"/>
      <c r="P66" s="36"/>
      <c r="Q66" s="36"/>
      <c r="R66" s="36"/>
      <c r="S66" s="6"/>
      <c r="T66" s="6"/>
      <c r="U66" s="6"/>
      <c r="V66" s="6"/>
      <c r="W66" s="6"/>
      <c r="X66" s="6"/>
      <c r="Y66" s="6"/>
      <c r="Z66" s="6"/>
      <c r="AA66" s="6"/>
      <c r="AB66" s="6"/>
      <c r="AC66" s="6"/>
      <c r="AD66" s="6"/>
      <c r="AE66" s="6"/>
      <c r="AF66" s="6"/>
      <c r="AG66" s="6"/>
    </row>
    <row r="67" spans="1:33" ht="18.75" customHeight="1" x14ac:dyDescent="0.2">
      <c r="A67" s="13"/>
      <c r="B67" s="36"/>
      <c r="C67" s="36"/>
      <c r="D67" s="78"/>
      <c r="E67" s="36"/>
      <c r="F67" s="78"/>
      <c r="G67" s="78"/>
      <c r="H67" s="71"/>
      <c r="I67" s="71"/>
      <c r="J67" s="19"/>
      <c r="K67" s="36"/>
      <c r="L67" s="36"/>
      <c r="M67" s="78"/>
      <c r="N67" s="71"/>
      <c r="O67" s="36"/>
      <c r="P67" s="36"/>
      <c r="Q67" s="36"/>
      <c r="R67" s="36"/>
      <c r="S67" s="6"/>
      <c r="T67" s="6"/>
      <c r="U67" s="6"/>
      <c r="V67" s="6"/>
      <c r="W67" s="6"/>
      <c r="X67" s="6"/>
      <c r="Y67" s="6"/>
      <c r="Z67" s="6"/>
      <c r="AA67" s="6"/>
      <c r="AB67" s="6"/>
      <c r="AC67" s="6"/>
      <c r="AD67" s="6"/>
      <c r="AE67" s="6"/>
      <c r="AF67" s="6"/>
      <c r="AG67" s="6"/>
    </row>
    <row r="68" spans="1:33" ht="18.75" customHeight="1" x14ac:dyDescent="0.2">
      <c r="A68" s="13"/>
      <c r="B68" s="36"/>
      <c r="C68" s="36"/>
      <c r="D68" s="78"/>
      <c r="E68" s="36"/>
      <c r="F68" s="78"/>
      <c r="G68" s="78"/>
      <c r="H68" s="71"/>
      <c r="I68" s="71"/>
      <c r="J68" s="53"/>
      <c r="K68" s="36"/>
      <c r="L68" s="36"/>
      <c r="M68" s="78"/>
      <c r="N68" s="71"/>
      <c r="O68" s="36"/>
      <c r="P68" s="36"/>
      <c r="Q68" s="36"/>
      <c r="R68" s="36"/>
      <c r="S68" s="6"/>
      <c r="T68" s="6"/>
      <c r="U68" s="6"/>
      <c r="V68" s="6"/>
      <c r="W68" s="6"/>
      <c r="X68" s="6"/>
      <c r="Y68" s="6"/>
      <c r="Z68" s="6"/>
      <c r="AA68" s="6"/>
      <c r="AB68" s="6"/>
      <c r="AC68" s="6"/>
      <c r="AD68" s="6"/>
      <c r="AE68" s="6"/>
      <c r="AF68" s="6"/>
      <c r="AG68" s="6"/>
    </row>
    <row r="69" spans="1:33" ht="18.75" customHeight="1" x14ac:dyDescent="0.2">
      <c r="A69" s="13"/>
      <c r="B69" s="36"/>
      <c r="C69" s="36"/>
      <c r="D69" s="78"/>
      <c r="E69" s="36"/>
      <c r="F69" s="78"/>
      <c r="G69" s="78"/>
      <c r="H69" s="71"/>
      <c r="I69" s="71"/>
      <c r="J69" s="19"/>
      <c r="K69" s="36"/>
      <c r="L69" s="36"/>
      <c r="M69" s="78"/>
      <c r="N69" s="71"/>
      <c r="O69" s="36"/>
      <c r="P69" s="36"/>
      <c r="Q69" s="36"/>
      <c r="R69" s="36"/>
      <c r="S69" s="6"/>
      <c r="T69" s="6"/>
      <c r="U69" s="6"/>
      <c r="V69" s="6"/>
      <c r="W69" s="6"/>
      <c r="X69" s="6"/>
      <c r="Y69" s="6"/>
      <c r="Z69" s="6"/>
      <c r="AA69" s="6"/>
      <c r="AB69" s="6"/>
      <c r="AC69" s="6"/>
      <c r="AD69" s="6"/>
      <c r="AE69" s="6"/>
      <c r="AF69" s="6"/>
      <c r="AG69" s="6"/>
    </row>
    <row r="70" spans="1:33" ht="18.75" customHeight="1" x14ac:dyDescent="0.2">
      <c r="A70" s="13"/>
      <c r="B70" s="36"/>
      <c r="C70" s="36"/>
      <c r="D70" s="78"/>
      <c r="E70" s="36"/>
      <c r="F70" s="78"/>
      <c r="G70" s="78"/>
      <c r="H70" s="71"/>
      <c r="I70" s="71"/>
      <c r="J70" s="19"/>
      <c r="K70" s="36"/>
      <c r="L70" s="36"/>
      <c r="M70" s="78"/>
      <c r="N70" s="71"/>
      <c r="O70" s="36"/>
      <c r="P70" s="36"/>
      <c r="Q70" s="36"/>
      <c r="R70" s="36"/>
      <c r="S70" s="6"/>
      <c r="T70" s="6"/>
      <c r="U70" s="6"/>
      <c r="V70" s="6"/>
      <c r="W70" s="6"/>
      <c r="X70" s="6"/>
      <c r="Y70" s="6"/>
      <c r="Z70" s="6"/>
      <c r="AA70" s="6"/>
      <c r="AB70" s="6"/>
      <c r="AC70" s="6"/>
      <c r="AD70" s="6"/>
      <c r="AE70" s="6"/>
      <c r="AF70" s="6"/>
      <c r="AG70" s="6"/>
    </row>
    <row r="71" spans="1:33" ht="18.75" customHeight="1" x14ac:dyDescent="0.2">
      <c r="A71" s="13"/>
      <c r="B71" s="36"/>
      <c r="C71" s="36"/>
      <c r="D71" s="78"/>
      <c r="E71" s="36"/>
      <c r="F71" s="78"/>
      <c r="G71" s="78"/>
      <c r="H71" s="71"/>
      <c r="I71" s="71"/>
      <c r="J71" s="19"/>
      <c r="K71" s="36"/>
      <c r="L71" s="36"/>
      <c r="M71" s="78"/>
      <c r="N71" s="71"/>
      <c r="O71" s="36"/>
      <c r="P71" s="36"/>
      <c r="Q71" s="36"/>
      <c r="R71" s="36"/>
      <c r="S71" s="6"/>
      <c r="T71" s="6"/>
      <c r="U71" s="6"/>
      <c r="V71" s="6"/>
      <c r="W71" s="6"/>
      <c r="X71" s="6"/>
      <c r="Y71" s="6"/>
      <c r="Z71" s="6"/>
      <c r="AA71" s="6"/>
      <c r="AB71" s="6"/>
      <c r="AC71" s="6"/>
      <c r="AD71" s="6"/>
      <c r="AE71" s="6"/>
      <c r="AF71" s="6"/>
      <c r="AG71" s="6"/>
    </row>
    <row r="72" spans="1:33" ht="18.75" customHeight="1" x14ac:dyDescent="0.2">
      <c r="A72" s="13"/>
      <c r="B72" s="36"/>
      <c r="C72" s="36"/>
      <c r="D72" s="78"/>
      <c r="E72" s="36"/>
      <c r="F72" s="78"/>
      <c r="G72" s="78"/>
      <c r="H72" s="71"/>
      <c r="I72" s="71"/>
      <c r="J72" s="19"/>
      <c r="K72" s="36"/>
      <c r="L72" s="36"/>
      <c r="M72" s="78"/>
      <c r="N72" s="71"/>
      <c r="O72" s="36"/>
      <c r="P72" s="36"/>
      <c r="Q72" s="36"/>
      <c r="R72" s="36"/>
      <c r="S72" s="6"/>
      <c r="T72" s="6"/>
      <c r="U72" s="6"/>
      <c r="V72" s="6"/>
      <c r="W72" s="6"/>
      <c r="X72" s="6"/>
      <c r="Y72" s="6"/>
      <c r="Z72" s="6"/>
      <c r="AA72" s="6"/>
      <c r="AB72" s="6"/>
      <c r="AC72" s="6"/>
      <c r="AD72" s="6"/>
      <c r="AE72" s="6"/>
      <c r="AF72" s="6"/>
      <c r="AG72" s="6"/>
    </row>
    <row r="73" spans="1:33" ht="18.75" customHeight="1" x14ac:dyDescent="0.2">
      <c r="A73" s="13"/>
      <c r="B73" s="36"/>
      <c r="C73" s="36"/>
      <c r="D73" s="78"/>
      <c r="E73" s="36"/>
      <c r="F73" s="78"/>
      <c r="G73" s="78"/>
      <c r="H73" s="71"/>
      <c r="I73" s="71"/>
      <c r="J73" s="19"/>
      <c r="K73" s="36"/>
      <c r="L73" s="36"/>
      <c r="M73" s="78"/>
      <c r="N73" s="71"/>
      <c r="O73" s="36"/>
      <c r="P73" s="36"/>
      <c r="Q73" s="36"/>
      <c r="R73" s="36"/>
      <c r="S73" s="6"/>
      <c r="T73" s="6"/>
      <c r="U73" s="6"/>
      <c r="V73" s="6"/>
      <c r="W73" s="6"/>
      <c r="X73" s="6"/>
      <c r="Y73" s="6"/>
      <c r="Z73" s="6"/>
      <c r="AA73" s="6"/>
      <c r="AB73" s="6"/>
      <c r="AC73" s="6"/>
      <c r="AD73" s="6"/>
      <c r="AE73" s="6"/>
      <c r="AF73" s="6"/>
      <c r="AG73" s="6"/>
    </row>
    <row r="74" spans="1:33" ht="18.75" customHeight="1" x14ac:dyDescent="0.2">
      <c r="A74" s="13"/>
      <c r="B74" s="36"/>
      <c r="C74" s="36"/>
      <c r="D74" s="78"/>
      <c r="E74" s="36"/>
      <c r="F74" s="78"/>
      <c r="G74" s="78"/>
      <c r="H74" s="71"/>
      <c r="I74" s="71"/>
      <c r="J74" s="19"/>
      <c r="K74" s="36"/>
      <c r="L74" s="36"/>
      <c r="M74" s="78"/>
      <c r="N74" s="71"/>
      <c r="O74" s="36"/>
      <c r="P74" s="36"/>
      <c r="Q74" s="36"/>
      <c r="R74" s="36"/>
      <c r="S74" s="6"/>
      <c r="T74" s="6"/>
      <c r="U74" s="6"/>
      <c r="V74" s="6"/>
      <c r="W74" s="6"/>
      <c r="X74" s="6"/>
      <c r="Y74" s="6"/>
      <c r="Z74" s="6"/>
      <c r="AA74" s="6"/>
      <c r="AB74" s="6"/>
      <c r="AC74" s="6"/>
      <c r="AD74" s="6"/>
      <c r="AE74" s="6"/>
      <c r="AF74" s="6"/>
      <c r="AG74" s="6"/>
    </row>
    <row r="75" spans="1:33" ht="18.75" customHeight="1" x14ac:dyDescent="0.2">
      <c r="A75" s="13"/>
      <c r="B75" s="36"/>
      <c r="C75" s="36"/>
      <c r="D75" s="78"/>
      <c r="E75" s="36"/>
      <c r="F75" s="78"/>
      <c r="G75" s="78"/>
      <c r="H75" s="71"/>
      <c r="I75" s="71"/>
      <c r="J75" s="19"/>
      <c r="K75" s="36"/>
      <c r="L75" s="36"/>
      <c r="M75" s="78"/>
      <c r="N75" s="71"/>
      <c r="O75" s="36"/>
      <c r="P75" s="36"/>
      <c r="Q75" s="36"/>
      <c r="R75" s="36"/>
      <c r="S75" s="6"/>
      <c r="T75" s="6"/>
      <c r="U75" s="6"/>
      <c r="V75" s="6"/>
      <c r="W75" s="6"/>
      <c r="X75" s="6"/>
      <c r="Y75" s="6"/>
      <c r="Z75" s="6"/>
      <c r="AA75" s="6"/>
      <c r="AB75" s="6"/>
      <c r="AC75" s="6"/>
      <c r="AD75" s="6"/>
      <c r="AE75" s="6"/>
      <c r="AF75" s="6"/>
      <c r="AG75" s="6"/>
    </row>
    <row r="76" spans="1:33" ht="18.75" customHeight="1" x14ac:dyDescent="0.2">
      <c r="A76" s="13"/>
      <c r="B76" s="36"/>
      <c r="C76" s="36"/>
      <c r="D76" s="78"/>
      <c r="E76" s="36"/>
      <c r="F76" s="78"/>
      <c r="G76" s="78"/>
      <c r="H76" s="71"/>
      <c r="I76" s="71"/>
      <c r="J76" s="19"/>
      <c r="K76" s="36"/>
      <c r="L76" s="36"/>
      <c r="M76" s="78"/>
      <c r="N76" s="71"/>
      <c r="O76" s="36"/>
      <c r="P76" s="36"/>
      <c r="Q76" s="36"/>
      <c r="R76" s="36"/>
      <c r="S76" s="6"/>
      <c r="T76" s="6"/>
      <c r="U76" s="6"/>
      <c r="V76" s="6"/>
      <c r="W76" s="6"/>
      <c r="X76" s="6"/>
      <c r="Y76" s="6"/>
      <c r="Z76" s="6"/>
      <c r="AA76" s="6"/>
      <c r="AB76" s="6"/>
      <c r="AC76" s="6"/>
      <c r="AD76" s="6"/>
      <c r="AE76" s="6"/>
      <c r="AF76" s="6"/>
      <c r="AG76" s="6"/>
    </row>
    <row r="77" spans="1:33" ht="18.75" customHeight="1" x14ac:dyDescent="0.2">
      <c r="A77" s="13"/>
      <c r="B77" s="36"/>
      <c r="C77" s="36"/>
      <c r="D77" s="78"/>
      <c r="E77" s="36"/>
      <c r="F77" s="78"/>
      <c r="G77" s="78"/>
      <c r="H77" s="71"/>
      <c r="I77" s="71"/>
      <c r="J77" s="19"/>
      <c r="K77" s="36"/>
      <c r="L77" s="36"/>
      <c r="M77" s="78"/>
      <c r="N77" s="71"/>
      <c r="O77" s="36"/>
      <c r="P77" s="36"/>
      <c r="Q77" s="36"/>
      <c r="R77" s="36"/>
      <c r="S77" s="6"/>
      <c r="T77" s="6"/>
      <c r="U77" s="6"/>
      <c r="V77" s="6"/>
      <c r="W77" s="6"/>
      <c r="X77" s="6"/>
      <c r="Y77" s="6"/>
      <c r="Z77" s="6"/>
      <c r="AA77" s="6"/>
      <c r="AB77" s="6"/>
      <c r="AC77" s="6"/>
      <c r="AD77" s="6"/>
      <c r="AE77" s="6"/>
      <c r="AF77" s="6"/>
      <c r="AG77" s="6"/>
    </row>
    <row r="78" spans="1:33" ht="18.75" customHeight="1" x14ac:dyDescent="0.2">
      <c r="A78" s="13"/>
      <c r="B78" s="36"/>
      <c r="C78" s="36"/>
      <c r="D78" s="78"/>
      <c r="E78" s="36"/>
      <c r="F78" s="78"/>
      <c r="G78" s="78"/>
      <c r="H78" s="71"/>
      <c r="I78" s="71"/>
      <c r="J78" s="19"/>
      <c r="K78" s="36"/>
      <c r="L78" s="36"/>
      <c r="M78" s="78"/>
      <c r="N78" s="71"/>
      <c r="O78" s="36"/>
      <c r="P78" s="36"/>
      <c r="Q78" s="36"/>
      <c r="R78" s="36"/>
      <c r="S78" s="6"/>
      <c r="T78" s="6"/>
      <c r="U78" s="6"/>
      <c r="V78" s="6"/>
      <c r="W78" s="6"/>
      <c r="X78" s="6"/>
      <c r="Y78" s="6"/>
      <c r="Z78" s="6"/>
      <c r="AA78" s="6"/>
      <c r="AB78" s="6"/>
      <c r="AC78" s="6"/>
      <c r="AD78" s="6"/>
      <c r="AE78" s="6"/>
      <c r="AF78" s="6"/>
      <c r="AG78" s="6"/>
    </row>
    <row r="79" spans="1:33" ht="18.75" customHeight="1" x14ac:dyDescent="0.2">
      <c r="A79" s="13"/>
      <c r="B79" s="36"/>
      <c r="C79" s="36"/>
      <c r="D79" s="78"/>
      <c r="E79" s="36"/>
      <c r="F79" s="78"/>
      <c r="G79" s="78"/>
      <c r="H79" s="71"/>
      <c r="I79" s="71"/>
      <c r="J79" s="19"/>
      <c r="K79" s="36"/>
      <c r="L79" s="36"/>
      <c r="M79" s="78"/>
      <c r="N79" s="71"/>
      <c r="O79" s="36"/>
      <c r="P79" s="36"/>
      <c r="Q79" s="36"/>
      <c r="R79" s="36"/>
      <c r="S79" s="6"/>
      <c r="T79" s="6"/>
      <c r="U79" s="6"/>
      <c r="V79" s="6"/>
      <c r="W79" s="6"/>
      <c r="X79" s="6"/>
      <c r="Y79" s="6"/>
      <c r="Z79" s="6"/>
      <c r="AA79" s="6"/>
      <c r="AB79" s="6"/>
      <c r="AC79" s="6"/>
      <c r="AD79" s="6"/>
      <c r="AE79" s="6"/>
      <c r="AF79" s="6"/>
      <c r="AG79" s="6"/>
    </row>
    <row r="80" spans="1:33" ht="18.75" customHeight="1" x14ac:dyDescent="0.2">
      <c r="A80" s="13"/>
      <c r="B80" s="36"/>
      <c r="C80" s="36"/>
      <c r="D80" s="78"/>
      <c r="E80" s="36"/>
      <c r="F80" s="78"/>
      <c r="G80" s="78"/>
      <c r="H80" s="71"/>
      <c r="I80" s="71"/>
      <c r="J80" s="19"/>
      <c r="K80" s="36"/>
      <c r="L80" s="36"/>
      <c r="M80" s="78"/>
      <c r="N80" s="71"/>
      <c r="O80" s="36"/>
      <c r="P80" s="36"/>
      <c r="Q80" s="36"/>
      <c r="R80" s="36"/>
      <c r="S80" s="6"/>
      <c r="T80" s="6"/>
      <c r="U80" s="6"/>
      <c r="V80" s="6"/>
      <c r="W80" s="6"/>
      <c r="X80" s="6"/>
      <c r="Y80" s="6"/>
      <c r="Z80" s="6"/>
      <c r="AA80" s="6"/>
      <c r="AB80" s="6"/>
      <c r="AC80" s="6"/>
      <c r="AD80" s="6"/>
      <c r="AE80" s="6"/>
      <c r="AF80" s="6"/>
      <c r="AG80" s="6"/>
    </row>
    <row r="81" spans="1:33" ht="18.75" customHeight="1" x14ac:dyDescent="0.2">
      <c r="A81" s="13"/>
      <c r="B81" s="36"/>
      <c r="C81" s="36"/>
      <c r="D81" s="78"/>
      <c r="E81" s="36"/>
      <c r="F81" s="78"/>
      <c r="G81" s="78"/>
      <c r="H81" s="71"/>
      <c r="I81" s="71"/>
      <c r="J81" s="19"/>
      <c r="K81" s="36"/>
      <c r="L81" s="36"/>
      <c r="M81" s="78"/>
      <c r="N81" s="71"/>
      <c r="O81" s="36"/>
      <c r="P81" s="36"/>
      <c r="Q81" s="36"/>
      <c r="R81" s="36"/>
      <c r="S81" s="6"/>
      <c r="T81" s="6"/>
      <c r="U81" s="6"/>
      <c r="V81" s="6"/>
      <c r="W81" s="6"/>
      <c r="X81" s="6"/>
      <c r="Y81" s="6"/>
      <c r="Z81" s="6"/>
      <c r="AA81" s="6"/>
      <c r="AB81" s="6"/>
      <c r="AC81" s="6"/>
      <c r="AD81" s="6"/>
      <c r="AE81" s="6"/>
      <c r="AF81" s="6"/>
      <c r="AG81" s="6"/>
    </row>
    <row r="82" spans="1:33" ht="18.75" customHeight="1" x14ac:dyDescent="0.2">
      <c r="A82" s="13"/>
      <c r="B82" s="36"/>
      <c r="C82" s="36"/>
      <c r="D82" s="78"/>
      <c r="E82" s="36"/>
      <c r="F82" s="78"/>
      <c r="G82" s="78"/>
      <c r="H82" s="71"/>
      <c r="I82" s="71"/>
      <c r="J82" s="19"/>
      <c r="K82" s="36"/>
      <c r="L82" s="36"/>
      <c r="M82" s="78"/>
      <c r="N82" s="71"/>
      <c r="O82" s="36"/>
      <c r="P82" s="36"/>
      <c r="Q82" s="36"/>
      <c r="R82" s="36"/>
      <c r="S82" s="6"/>
      <c r="T82" s="6"/>
      <c r="U82" s="6"/>
      <c r="V82" s="6"/>
      <c r="W82" s="6"/>
      <c r="X82" s="6"/>
      <c r="Y82" s="6"/>
      <c r="Z82" s="6"/>
      <c r="AA82" s="6"/>
      <c r="AB82" s="6"/>
      <c r="AC82" s="6"/>
      <c r="AD82" s="6"/>
      <c r="AE82" s="6"/>
      <c r="AF82" s="6"/>
      <c r="AG82" s="6"/>
    </row>
    <row r="83" spans="1:33" ht="18.75" customHeight="1" x14ac:dyDescent="0.2">
      <c r="A83" s="13"/>
      <c r="B83" s="36"/>
      <c r="C83" s="36"/>
      <c r="D83" s="78"/>
      <c r="E83" s="36"/>
      <c r="F83" s="78"/>
      <c r="G83" s="78"/>
      <c r="H83" s="71"/>
      <c r="I83" s="71"/>
      <c r="J83" s="19"/>
      <c r="K83" s="36"/>
      <c r="L83" s="36"/>
      <c r="M83" s="78"/>
      <c r="N83" s="71"/>
      <c r="O83" s="36"/>
      <c r="P83" s="36"/>
      <c r="Q83" s="36"/>
      <c r="R83" s="36"/>
      <c r="S83" s="6"/>
      <c r="T83" s="6"/>
      <c r="U83" s="6"/>
      <c r="V83" s="6"/>
      <c r="W83" s="6"/>
      <c r="X83" s="6"/>
      <c r="Y83" s="6"/>
      <c r="Z83" s="6"/>
      <c r="AA83" s="6"/>
      <c r="AB83" s="6"/>
      <c r="AC83" s="6"/>
      <c r="AD83" s="6"/>
      <c r="AE83" s="6"/>
      <c r="AF83" s="6"/>
      <c r="AG83" s="6"/>
    </row>
    <row r="84" spans="1:33" ht="18.75" customHeight="1" x14ac:dyDescent="0.2">
      <c r="A84" s="13"/>
      <c r="B84" s="36"/>
      <c r="C84" s="36"/>
      <c r="D84" s="78"/>
      <c r="E84" s="36"/>
      <c r="F84" s="78"/>
      <c r="G84" s="78"/>
      <c r="H84" s="71"/>
      <c r="I84" s="71"/>
      <c r="J84" s="19"/>
      <c r="K84" s="36"/>
      <c r="L84" s="36"/>
      <c r="M84" s="78"/>
      <c r="N84" s="71"/>
      <c r="O84" s="36"/>
      <c r="P84" s="36"/>
      <c r="Q84" s="36"/>
      <c r="R84" s="36"/>
      <c r="S84" s="6"/>
      <c r="T84" s="6"/>
      <c r="U84" s="6"/>
      <c r="V84" s="6"/>
      <c r="W84" s="6"/>
      <c r="X84" s="6"/>
      <c r="Y84" s="6"/>
      <c r="Z84" s="6"/>
      <c r="AA84" s="6"/>
      <c r="AB84" s="6"/>
      <c r="AC84" s="6"/>
      <c r="AD84" s="6"/>
      <c r="AE84" s="6"/>
      <c r="AF84" s="6"/>
      <c r="AG84" s="6"/>
    </row>
    <row r="85" spans="1:33" ht="18.75" customHeight="1" x14ac:dyDescent="0.2">
      <c r="A85" s="13"/>
      <c r="B85" s="36"/>
      <c r="C85" s="36"/>
      <c r="D85" s="78"/>
      <c r="E85" s="36"/>
      <c r="F85" s="78"/>
      <c r="G85" s="78"/>
      <c r="H85" s="71"/>
      <c r="I85" s="71"/>
      <c r="J85" s="19"/>
      <c r="K85" s="36"/>
      <c r="L85" s="36"/>
      <c r="M85" s="78"/>
      <c r="N85" s="71"/>
      <c r="O85" s="36"/>
      <c r="P85" s="36"/>
      <c r="Q85" s="36"/>
      <c r="R85" s="36"/>
      <c r="S85" s="6"/>
      <c r="T85" s="6"/>
      <c r="U85" s="6"/>
      <c r="V85" s="6"/>
      <c r="W85" s="6"/>
      <c r="X85" s="6"/>
      <c r="Y85" s="6"/>
      <c r="Z85" s="6"/>
      <c r="AA85" s="6"/>
      <c r="AB85" s="6"/>
      <c r="AC85" s="6"/>
      <c r="AD85" s="6"/>
      <c r="AE85" s="6"/>
      <c r="AF85" s="6"/>
      <c r="AG85" s="6"/>
    </row>
    <row r="86" spans="1:33" ht="18.75" customHeight="1" x14ac:dyDescent="0.2">
      <c r="A86" s="13"/>
      <c r="B86" s="36"/>
      <c r="C86" s="36"/>
      <c r="D86" s="78"/>
      <c r="E86" s="36"/>
      <c r="F86" s="78"/>
      <c r="G86" s="78"/>
      <c r="H86" s="71"/>
      <c r="I86" s="71"/>
      <c r="J86" s="19"/>
      <c r="K86" s="36"/>
      <c r="L86" s="36"/>
      <c r="M86" s="78"/>
      <c r="N86" s="71"/>
      <c r="O86" s="36"/>
      <c r="P86" s="36"/>
      <c r="Q86" s="36"/>
      <c r="R86" s="36"/>
      <c r="S86" s="6"/>
      <c r="T86" s="6"/>
      <c r="U86" s="6"/>
      <c r="V86" s="6"/>
      <c r="W86" s="6"/>
      <c r="X86" s="6"/>
      <c r="Y86" s="6"/>
      <c r="Z86" s="6"/>
      <c r="AA86" s="6"/>
      <c r="AB86" s="6"/>
      <c r="AC86" s="6"/>
      <c r="AD86" s="6"/>
      <c r="AE86" s="6"/>
      <c r="AF86" s="6"/>
      <c r="AG86" s="6"/>
    </row>
    <row r="87" spans="1:33" ht="18.75" customHeight="1" x14ac:dyDescent="0.2">
      <c r="A87" s="13"/>
      <c r="B87" s="36"/>
      <c r="C87" s="36"/>
      <c r="D87" s="78"/>
      <c r="E87" s="36"/>
      <c r="F87" s="78"/>
      <c r="G87" s="78"/>
      <c r="H87" s="71"/>
      <c r="I87" s="71"/>
      <c r="J87" s="19"/>
      <c r="K87" s="36"/>
      <c r="L87" s="36"/>
      <c r="M87" s="78"/>
      <c r="N87" s="71"/>
      <c r="O87" s="36"/>
      <c r="P87" s="36"/>
      <c r="Q87" s="36"/>
      <c r="R87" s="36"/>
      <c r="S87" s="6"/>
      <c r="T87" s="6"/>
      <c r="U87" s="6"/>
      <c r="V87" s="6"/>
      <c r="W87" s="6"/>
      <c r="X87" s="6"/>
      <c r="Y87" s="6"/>
      <c r="Z87" s="6"/>
      <c r="AA87" s="6"/>
      <c r="AB87" s="6"/>
      <c r="AC87" s="6"/>
      <c r="AD87" s="6"/>
      <c r="AE87" s="6"/>
      <c r="AF87" s="6"/>
      <c r="AG87" s="6"/>
    </row>
    <row r="88" spans="1:33" ht="18.75" customHeight="1" x14ac:dyDescent="0.2">
      <c r="A88" s="13"/>
      <c r="B88" s="36"/>
      <c r="C88" s="36"/>
      <c r="D88" s="78"/>
      <c r="E88" s="36"/>
      <c r="F88" s="78"/>
      <c r="G88" s="78"/>
      <c r="H88" s="71"/>
      <c r="I88" s="71"/>
      <c r="J88" s="19"/>
      <c r="K88" s="36"/>
      <c r="L88" s="36"/>
      <c r="M88" s="78"/>
      <c r="N88" s="71"/>
      <c r="O88" s="36"/>
      <c r="P88" s="36"/>
      <c r="Q88" s="36"/>
      <c r="R88" s="36"/>
      <c r="S88" s="6"/>
      <c r="T88" s="6"/>
      <c r="U88" s="6"/>
      <c r="V88" s="6"/>
      <c r="W88" s="6"/>
      <c r="X88" s="6"/>
      <c r="Y88" s="6"/>
      <c r="Z88" s="6"/>
      <c r="AA88" s="6"/>
      <c r="AB88" s="6"/>
      <c r="AC88" s="6"/>
      <c r="AD88" s="6"/>
      <c r="AE88" s="6"/>
      <c r="AF88" s="6"/>
      <c r="AG88" s="6"/>
    </row>
    <row r="89" spans="1:33" ht="18.75" customHeight="1" x14ac:dyDescent="0.2">
      <c r="A89" s="13"/>
      <c r="B89" s="36"/>
      <c r="C89" s="36"/>
      <c r="D89" s="78"/>
      <c r="E89" s="36"/>
      <c r="F89" s="78"/>
      <c r="G89" s="78"/>
      <c r="H89" s="71"/>
      <c r="I89" s="71"/>
      <c r="J89" s="19"/>
      <c r="K89" s="36"/>
      <c r="L89" s="36"/>
      <c r="M89" s="78"/>
      <c r="N89" s="71"/>
      <c r="O89" s="36"/>
      <c r="P89" s="36"/>
      <c r="Q89" s="36"/>
      <c r="R89" s="36"/>
      <c r="S89" s="6"/>
      <c r="T89" s="6"/>
      <c r="U89" s="6"/>
      <c r="V89" s="6"/>
      <c r="W89" s="6"/>
      <c r="X89" s="6"/>
      <c r="Y89" s="6"/>
      <c r="Z89" s="6"/>
      <c r="AA89" s="6"/>
      <c r="AB89" s="6"/>
      <c r="AC89" s="6"/>
      <c r="AD89" s="6"/>
      <c r="AE89" s="6"/>
      <c r="AF89" s="6"/>
      <c r="AG89" s="6"/>
    </row>
    <row r="90" spans="1:33" ht="18.75" customHeight="1" x14ac:dyDescent="0.2">
      <c r="A90" s="13"/>
      <c r="B90" s="36"/>
      <c r="C90" s="36"/>
      <c r="D90" s="78"/>
      <c r="E90" s="36"/>
      <c r="F90" s="78"/>
      <c r="G90" s="78"/>
      <c r="H90" s="71"/>
      <c r="I90" s="71"/>
      <c r="J90" s="19"/>
      <c r="K90" s="36"/>
      <c r="L90" s="36"/>
      <c r="M90" s="78"/>
      <c r="N90" s="71"/>
      <c r="O90" s="36"/>
      <c r="P90" s="36"/>
      <c r="Q90" s="36"/>
      <c r="R90" s="36"/>
      <c r="S90" s="6"/>
      <c r="T90" s="6"/>
      <c r="U90" s="6"/>
      <c r="V90" s="6"/>
      <c r="W90" s="6"/>
      <c r="X90" s="6"/>
      <c r="Y90" s="6"/>
      <c r="Z90" s="6"/>
      <c r="AA90" s="6"/>
      <c r="AB90" s="6"/>
      <c r="AC90" s="6"/>
      <c r="AD90" s="6"/>
      <c r="AE90" s="6"/>
      <c r="AF90" s="6"/>
      <c r="AG90" s="6"/>
    </row>
    <row r="91" spans="1:33" ht="18.75" customHeight="1" x14ac:dyDescent="0.2">
      <c r="A91" s="13"/>
      <c r="B91" s="36"/>
      <c r="C91" s="36"/>
      <c r="D91" s="78"/>
      <c r="E91" s="36"/>
      <c r="F91" s="78"/>
      <c r="G91" s="78"/>
      <c r="H91" s="71"/>
      <c r="I91" s="71"/>
      <c r="J91" s="19"/>
      <c r="K91" s="36"/>
      <c r="L91" s="36"/>
      <c r="M91" s="78"/>
      <c r="N91" s="71"/>
      <c r="O91" s="36"/>
      <c r="P91" s="36"/>
      <c r="Q91" s="36"/>
      <c r="R91" s="36"/>
      <c r="S91" s="6"/>
      <c r="T91" s="6"/>
      <c r="U91" s="6"/>
      <c r="V91" s="6"/>
      <c r="W91" s="6"/>
      <c r="X91" s="6"/>
      <c r="Y91" s="6"/>
      <c r="Z91" s="6"/>
      <c r="AA91" s="6"/>
      <c r="AB91" s="6"/>
      <c r="AC91" s="6"/>
      <c r="AD91" s="6"/>
      <c r="AE91" s="6"/>
      <c r="AF91" s="6"/>
      <c r="AG91" s="6"/>
    </row>
    <row r="92" spans="1:33" ht="18.75" customHeight="1" x14ac:dyDescent="0.2">
      <c r="A92" s="13"/>
      <c r="B92" s="36"/>
      <c r="C92" s="36"/>
      <c r="D92" s="78"/>
      <c r="E92" s="36"/>
      <c r="F92" s="78"/>
      <c r="G92" s="78"/>
      <c r="H92" s="71"/>
      <c r="I92" s="71"/>
      <c r="J92" s="19"/>
      <c r="K92" s="36"/>
      <c r="L92" s="36"/>
      <c r="M92" s="78"/>
      <c r="N92" s="71"/>
      <c r="O92" s="36"/>
      <c r="P92" s="36"/>
      <c r="Q92" s="36"/>
      <c r="R92" s="36"/>
      <c r="S92" s="6"/>
      <c r="T92" s="6"/>
      <c r="U92" s="6"/>
      <c r="V92" s="6"/>
      <c r="W92" s="6"/>
      <c r="X92" s="6"/>
      <c r="Y92" s="6"/>
      <c r="Z92" s="6"/>
      <c r="AA92" s="6"/>
      <c r="AB92" s="6"/>
      <c r="AC92" s="6"/>
      <c r="AD92" s="6"/>
      <c r="AE92" s="6"/>
      <c r="AF92" s="6"/>
      <c r="AG92" s="6"/>
    </row>
    <row r="93" spans="1:33" ht="18.75" customHeight="1" x14ac:dyDescent="0.2">
      <c r="A93" s="13"/>
      <c r="B93" s="36"/>
      <c r="C93" s="36"/>
      <c r="D93" s="78"/>
      <c r="E93" s="36"/>
      <c r="F93" s="77"/>
      <c r="G93" s="77"/>
      <c r="H93" s="71"/>
      <c r="I93" s="71"/>
      <c r="J93" s="19"/>
      <c r="K93" s="36"/>
      <c r="L93" s="36"/>
      <c r="M93" s="78"/>
      <c r="N93" s="71"/>
      <c r="O93" s="36"/>
      <c r="P93" s="36"/>
      <c r="Q93" s="36"/>
      <c r="R93" s="36"/>
      <c r="S93" s="6"/>
      <c r="T93" s="6"/>
      <c r="U93" s="6"/>
      <c r="V93" s="6"/>
      <c r="W93" s="6"/>
      <c r="X93" s="6"/>
      <c r="Y93" s="6"/>
      <c r="Z93" s="6"/>
      <c r="AA93" s="6"/>
      <c r="AB93" s="6"/>
      <c r="AC93" s="6"/>
      <c r="AD93" s="87"/>
      <c r="AE93" s="6"/>
      <c r="AF93" s="6"/>
      <c r="AG93" s="6"/>
    </row>
    <row r="94" spans="1:33" ht="18.75" customHeight="1" x14ac:dyDescent="0.2">
      <c r="A94" s="13"/>
      <c r="B94" s="36"/>
      <c r="C94" s="36"/>
      <c r="D94" s="78"/>
      <c r="E94" s="36"/>
      <c r="F94" s="77"/>
      <c r="G94" s="77"/>
      <c r="H94" s="71"/>
      <c r="I94" s="71"/>
      <c r="J94" s="19"/>
      <c r="K94" s="36"/>
      <c r="L94" s="36"/>
      <c r="M94" s="78"/>
      <c r="N94" s="71"/>
      <c r="O94" s="36"/>
      <c r="P94" s="36"/>
      <c r="Q94" s="36"/>
      <c r="R94" s="36"/>
      <c r="S94" s="6"/>
      <c r="T94" s="6"/>
      <c r="U94" s="6"/>
      <c r="V94" s="6"/>
      <c r="W94" s="6"/>
      <c r="X94" s="6"/>
      <c r="Y94" s="6"/>
      <c r="Z94" s="6"/>
      <c r="AA94" s="6"/>
      <c r="AB94" s="6"/>
      <c r="AC94" s="6"/>
      <c r="AD94" s="87"/>
      <c r="AE94" s="6"/>
      <c r="AF94" s="6"/>
      <c r="AG94" s="6"/>
    </row>
    <row r="95" spans="1:33" ht="18.75" customHeight="1" x14ac:dyDescent="0.2">
      <c r="A95" s="13"/>
      <c r="B95" s="36"/>
      <c r="C95" s="36"/>
      <c r="D95" s="78"/>
      <c r="E95" s="36"/>
      <c r="F95" s="77"/>
      <c r="G95" s="77"/>
      <c r="H95" s="71"/>
      <c r="I95" s="71"/>
      <c r="J95" s="19"/>
      <c r="K95" s="36"/>
      <c r="L95" s="36"/>
      <c r="M95" s="78"/>
      <c r="N95" s="71"/>
      <c r="O95" s="36"/>
      <c r="P95" s="36"/>
      <c r="Q95" s="36"/>
      <c r="R95" s="36"/>
      <c r="S95" s="6"/>
      <c r="T95" s="6"/>
      <c r="U95" s="6"/>
      <c r="V95" s="6"/>
      <c r="W95" s="6"/>
      <c r="X95" s="6"/>
      <c r="Y95" s="6"/>
      <c r="Z95" s="6"/>
      <c r="AA95" s="6"/>
      <c r="AB95" s="6"/>
      <c r="AC95" s="6"/>
      <c r="AD95" s="6"/>
      <c r="AE95" s="6"/>
      <c r="AF95" s="6"/>
      <c r="AG95" s="6"/>
    </row>
    <row r="96" spans="1:33" ht="18.75" customHeight="1" x14ac:dyDescent="0.2">
      <c r="A96" s="13"/>
      <c r="B96" s="36"/>
      <c r="C96" s="36"/>
      <c r="D96" s="78"/>
      <c r="E96" s="36"/>
      <c r="F96" s="77"/>
      <c r="G96" s="77"/>
      <c r="H96" s="71"/>
      <c r="I96" s="71"/>
      <c r="J96" s="19"/>
      <c r="K96" s="36"/>
      <c r="L96" s="36"/>
      <c r="M96" s="78"/>
      <c r="N96" s="71"/>
      <c r="O96" s="36"/>
      <c r="P96" s="36"/>
      <c r="Q96" s="36"/>
      <c r="R96" s="36"/>
      <c r="S96" s="6"/>
      <c r="T96" s="6"/>
      <c r="U96" s="6"/>
      <c r="V96" s="6"/>
      <c r="W96" s="6"/>
      <c r="X96" s="6"/>
      <c r="Y96" s="6"/>
      <c r="Z96" s="6"/>
      <c r="AA96" s="6"/>
      <c r="AB96" s="6"/>
      <c r="AC96" s="6"/>
      <c r="AD96" s="6"/>
      <c r="AE96" s="6"/>
      <c r="AF96" s="6"/>
      <c r="AG96" s="6"/>
    </row>
    <row r="97" spans="1:33" ht="18.75" customHeight="1" x14ac:dyDescent="0.2">
      <c r="A97" s="13"/>
      <c r="B97" s="36"/>
      <c r="C97" s="36"/>
      <c r="D97" s="78"/>
      <c r="E97" s="36"/>
      <c r="F97" s="77"/>
      <c r="G97" s="77"/>
      <c r="H97" s="71"/>
      <c r="I97" s="71"/>
      <c r="J97" s="19"/>
      <c r="K97" s="36"/>
      <c r="L97" s="36"/>
      <c r="M97" s="78"/>
      <c r="N97" s="71"/>
      <c r="O97" s="36"/>
      <c r="P97" s="36"/>
      <c r="Q97" s="36"/>
      <c r="R97" s="36"/>
      <c r="S97" s="6"/>
      <c r="T97" s="6"/>
      <c r="U97" s="6"/>
      <c r="V97" s="6"/>
      <c r="W97" s="6"/>
      <c r="X97" s="6"/>
      <c r="Y97" s="6"/>
      <c r="Z97" s="6"/>
      <c r="AA97" s="6"/>
      <c r="AB97" s="6"/>
      <c r="AC97" s="6"/>
      <c r="AD97" s="6"/>
      <c r="AE97" s="6"/>
      <c r="AF97" s="6"/>
      <c r="AG97" s="6"/>
    </row>
    <row r="98" spans="1:33" ht="18.75" customHeight="1" x14ac:dyDescent="0.2">
      <c r="A98" s="13"/>
      <c r="B98" s="36"/>
      <c r="C98" s="36"/>
      <c r="D98" s="78"/>
      <c r="E98" s="36"/>
      <c r="F98" s="77"/>
      <c r="G98" s="77"/>
      <c r="H98" s="71"/>
      <c r="I98" s="71"/>
      <c r="J98" s="19"/>
      <c r="K98" s="36"/>
      <c r="L98" s="36"/>
      <c r="M98" s="78"/>
      <c r="N98" s="71"/>
      <c r="O98" s="36"/>
      <c r="P98" s="36"/>
      <c r="Q98" s="36"/>
      <c r="R98" s="36"/>
      <c r="S98" s="6"/>
      <c r="T98" s="6"/>
      <c r="U98" s="6"/>
      <c r="V98" s="6"/>
      <c r="W98" s="6"/>
      <c r="X98" s="6"/>
      <c r="Y98" s="6"/>
      <c r="Z98" s="6"/>
      <c r="AA98" s="6"/>
      <c r="AB98" s="6"/>
      <c r="AC98" s="6"/>
      <c r="AD98" s="6"/>
      <c r="AE98" s="6"/>
      <c r="AF98" s="6"/>
      <c r="AG98" s="6"/>
    </row>
    <row r="99" spans="1:33" ht="18.75" customHeight="1" x14ac:dyDescent="0.2">
      <c r="A99" s="13"/>
      <c r="B99" s="36"/>
      <c r="C99" s="36"/>
      <c r="D99" s="78"/>
      <c r="E99" s="36"/>
      <c r="F99" s="77"/>
      <c r="G99" s="77"/>
      <c r="H99" s="71"/>
      <c r="I99" s="71"/>
      <c r="J99" s="19"/>
      <c r="K99" s="36"/>
      <c r="L99" s="36"/>
      <c r="M99" s="78"/>
      <c r="N99" s="71"/>
      <c r="O99" s="36"/>
      <c r="P99" s="36"/>
      <c r="Q99" s="36"/>
      <c r="R99" s="36"/>
      <c r="S99" s="6"/>
      <c r="T99" s="6"/>
      <c r="U99" s="6"/>
      <c r="V99" s="6"/>
      <c r="W99" s="6"/>
      <c r="X99" s="6"/>
      <c r="Y99" s="6"/>
      <c r="Z99" s="6"/>
      <c r="AA99" s="6"/>
      <c r="AB99" s="6"/>
      <c r="AC99" s="6"/>
      <c r="AD99" s="6"/>
      <c r="AE99" s="6"/>
      <c r="AF99" s="6"/>
      <c r="AG99" s="6"/>
    </row>
    <row r="100" spans="1:33" ht="18.75" customHeight="1" x14ac:dyDescent="0.2">
      <c r="A100" s="13"/>
      <c r="B100" s="36"/>
      <c r="C100" s="36"/>
      <c r="D100" s="78"/>
      <c r="E100" s="36"/>
      <c r="F100" s="77"/>
      <c r="G100" s="77"/>
      <c r="H100" s="71"/>
      <c r="I100" s="71"/>
      <c r="J100" s="19"/>
      <c r="K100" s="36"/>
      <c r="L100" s="36"/>
      <c r="M100" s="78"/>
      <c r="N100" s="71"/>
      <c r="O100" s="36"/>
      <c r="P100" s="36"/>
      <c r="Q100" s="36"/>
      <c r="R100" s="36"/>
      <c r="S100" s="6"/>
      <c r="T100" s="6"/>
      <c r="U100" s="6"/>
      <c r="V100" s="6"/>
      <c r="W100" s="6"/>
      <c r="X100" s="6"/>
      <c r="Y100" s="6"/>
      <c r="Z100" s="6"/>
      <c r="AA100" s="6"/>
      <c r="AB100" s="6"/>
      <c r="AC100" s="6"/>
      <c r="AD100" s="6"/>
      <c r="AE100" s="6"/>
      <c r="AF100" s="6"/>
      <c r="AG100" s="6"/>
    </row>
    <row r="101" spans="1:33" ht="18.75" customHeight="1" x14ac:dyDescent="0.2">
      <c r="A101" s="13"/>
      <c r="B101" s="36"/>
      <c r="C101" s="36"/>
      <c r="D101" s="78"/>
      <c r="E101" s="36"/>
      <c r="F101" s="77"/>
      <c r="G101" s="77"/>
      <c r="H101" s="71"/>
      <c r="I101" s="71"/>
      <c r="J101" s="19"/>
      <c r="K101" s="36"/>
      <c r="L101" s="36"/>
      <c r="M101" s="78"/>
      <c r="N101" s="71"/>
      <c r="O101" s="36"/>
      <c r="P101" s="36"/>
      <c r="Q101" s="36"/>
      <c r="R101" s="36"/>
      <c r="S101" s="6"/>
      <c r="T101" s="6"/>
      <c r="U101" s="6"/>
      <c r="V101" s="6"/>
      <c r="W101" s="6"/>
      <c r="X101" s="6"/>
      <c r="Y101" s="6"/>
      <c r="Z101" s="6"/>
      <c r="AA101" s="6"/>
      <c r="AB101" s="6"/>
      <c r="AC101" s="6"/>
      <c r="AD101" s="6"/>
      <c r="AE101" s="6"/>
      <c r="AF101" s="6"/>
      <c r="AG101" s="6"/>
    </row>
    <row r="102" spans="1:33" ht="18.75" customHeight="1" x14ac:dyDescent="0.2">
      <c r="A102" s="13"/>
      <c r="B102" s="36"/>
      <c r="C102" s="36"/>
      <c r="D102" s="78"/>
      <c r="E102" s="36"/>
      <c r="F102" s="77"/>
      <c r="G102" s="77"/>
      <c r="H102" s="71"/>
      <c r="I102" s="71"/>
      <c r="J102" s="19"/>
      <c r="K102" s="36"/>
      <c r="L102" s="36"/>
      <c r="M102" s="78"/>
      <c r="N102" s="71"/>
      <c r="O102" s="36"/>
      <c r="P102" s="36"/>
      <c r="Q102" s="36"/>
      <c r="R102" s="36"/>
      <c r="S102" s="6"/>
      <c r="T102" s="6"/>
      <c r="U102" s="6"/>
      <c r="V102" s="6"/>
      <c r="W102" s="6"/>
      <c r="X102" s="6"/>
      <c r="Y102" s="6"/>
      <c r="Z102" s="6"/>
      <c r="AA102" s="6"/>
      <c r="AB102" s="6"/>
      <c r="AC102" s="6"/>
      <c r="AD102" s="6"/>
      <c r="AE102" s="6"/>
      <c r="AF102" s="6"/>
      <c r="AG102" s="6"/>
    </row>
    <row r="103" spans="1:33" ht="18.75" customHeight="1" x14ac:dyDescent="0.2">
      <c r="A103" s="13"/>
      <c r="B103" s="36"/>
      <c r="C103" s="36"/>
      <c r="D103" s="78"/>
      <c r="E103" s="36"/>
      <c r="F103" s="77"/>
      <c r="G103" s="77"/>
      <c r="H103" s="71"/>
      <c r="I103" s="71"/>
      <c r="J103" s="19"/>
      <c r="K103" s="36"/>
      <c r="L103" s="36"/>
      <c r="M103" s="78"/>
      <c r="N103" s="71"/>
      <c r="O103" s="36"/>
      <c r="P103" s="36"/>
      <c r="Q103" s="36"/>
      <c r="R103" s="36"/>
      <c r="S103" s="6"/>
      <c r="T103" s="6"/>
      <c r="U103" s="6"/>
      <c r="V103" s="6"/>
      <c r="W103" s="6"/>
      <c r="X103" s="6"/>
      <c r="Y103" s="6"/>
      <c r="Z103" s="6"/>
      <c r="AA103" s="6"/>
      <c r="AB103" s="6"/>
      <c r="AC103" s="6"/>
      <c r="AD103" s="6"/>
      <c r="AE103" s="6"/>
      <c r="AF103" s="6"/>
      <c r="AG103" s="6"/>
    </row>
    <row r="104" spans="1:33" ht="18.75" customHeight="1" x14ac:dyDescent="0.2">
      <c r="A104" s="13"/>
      <c r="B104" s="36"/>
      <c r="C104" s="36"/>
      <c r="D104" s="78"/>
      <c r="E104" s="36"/>
      <c r="F104" s="77"/>
      <c r="G104" s="77"/>
      <c r="H104" s="71"/>
      <c r="I104" s="71"/>
      <c r="J104" s="19"/>
      <c r="K104" s="36"/>
      <c r="L104" s="36"/>
      <c r="M104" s="78"/>
      <c r="N104" s="71"/>
      <c r="O104" s="36"/>
      <c r="P104" s="36"/>
      <c r="Q104" s="36"/>
      <c r="R104" s="36"/>
      <c r="S104" s="6"/>
      <c r="T104" s="6"/>
      <c r="U104" s="6"/>
      <c r="V104" s="6"/>
      <c r="W104" s="6"/>
      <c r="X104" s="6"/>
      <c r="Y104" s="6"/>
      <c r="Z104" s="6"/>
      <c r="AA104" s="6"/>
      <c r="AB104" s="6"/>
      <c r="AC104" s="6"/>
      <c r="AD104" s="6"/>
      <c r="AE104" s="6"/>
      <c r="AF104" s="6"/>
      <c r="AG104" s="6"/>
    </row>
    <row r="105" spans="1:33" ht="18.75" customHeight="1" x14ac:dyDescent="0.2">
      <c r="A105" s="13"/>
      <c r="B105" s="36"/>
      <c r="C105" s="36"/>
      <c r="D105" s="78"/>
      <c r="E105" s="36"/>
      <c r="F105" s="77"/>
      <c r="G105" s="77"/>
      <c r="H105" s="71"/>
      <c r="I105" s="71"/>
      <c r="J105" s="19"/>
      <c r="K105" s="36"/>
      <c r="L105" s="36"/>
      <c r="M105" s="78"/>
      <c r="N105" s="71"/>
      <c r="O105" s="36"/>
      <c r="P105" s="36"/>
      <c r="Q105" s="36"/>
      <c r="R105" s="36"/>
      <c r="S105" s="6"/>
      <c r="T105" s="6"/>
      <c r="U105" s="6"/>
      <c r="V105" s="6"/>
      <c r="W105" s="6"/>
      <c r="X105" s="6"/>
      <c r="Y105" s="6"/>
      <c r="Z105" s="6"/>
      <c r="AA105" s="6"/>
      <c r="AB105" s="6"/>
      <c r="AC105" s="6"/>
      <c r="AD105" s="6"/>
      <c r="AE105" s="6"/>
      <c r="AF105" s="6"/>
      <c r="AG105" s="6"/>
    </row>
    <row r="106" spans="1:33" ht="18.75" customHeight="1" x14ac:dyDescent="0.2">
      <c r="A106" s="13"/>
      <c r="B106" s="36"/>
      <c r="C106" s="36"/>
      <c r="D106" s="78"/>
      <c r="E106" s="36"/>
      <c r="F106" s="77"/>
      <c r="G106" s="77"/>
      <c r="H106" s="71"/>
      <c r="I106" s="71"/>
      <c r="J106" s="19"/>
      <c r="K106" s="36"/>
      <c r="L106" s="36"/>
      <c r="M106" s="78"/>
      <c r="N106" s="71"/>
      <c r="O106" s="36"/>
      <c r="P106" s="36"/>
      <c r="Q106" s="36"/>
      <c r="R106" s="36"/>
      <c r="S106" s="6"/>
      <c r="T106" s="6"/>
      <c r="U106" s="6"/>
      <c r="V106" s="6"/>
      <c r="W106" s="6"/>
      <c r="X106" s="6"/>
      <c r="Y106" s="6"/>
      <c r="Z106" s="6"/>
      <c r="AA106" s="6"/>
      <c r="AB106" s="6"/>
      <c r="AC106" s="6"/>
      <c r="AD106" s="6"/>
      <c r="AE106" s="6"/>
      <c r="AF106" s="6"/>
      <c r="AG106" s="6"/>
    </row>
    <row r="107" spans="1:33" ht="18.75" customHeight="1" x14ac:dyDescent="0.2">
      <c r="A107" s="13"/>
      <c r="B107" s="36"/>
      <c r="C107" s="36"/>
      <c r="D107" s="78"/>
      <c r="E107" s="36"/>
      <c r="F107" s="77"/>
      <c r="G107" s="77"/>
      <c r="H107" s="71"/>
      <c r="I107" s="71"/>
      <c r="J107" s="19"/>
      <c r="K107" s="36"/>
      <c r="L107" s="36"/>
      <c r="M107" s="78"/>
      <c r="N107" s="71"/>
      <c r="O107" s="36"/>
      <c r="P107" s="36"/>
      <c r="Q107" s="36"/>
      <c r="R107" s="36"/>
      <c r="S107" s="6"/>
      <c r="T107" s="6"/>
      <c r="U107" s="6"/>
      <c r="V107" s="6"/>
      <c r="W107" s="6"/>
      <c r="X107" s="6"/>
      <c r="Y107" s="6"/>
      <c r="Z107" s="6"/>
      <c r="AA107" s="6"/>
      <c r="AB107" s="6"/>
      <c r="AC107" s="6"/>
      <c r="AD107" s="6"/>
      <c r="AE107" s="6"/>
      <c r="AF107" s="6"/>
      <c r="AG107" s="6"/>
    </row>
    <row r="108" spans="1:33" ht="18.75" customHeight="1" x14ac:dyDescent="0.2">
      <c r="A108" s="13"/>
      <c r="B108" s="36"/>
      <c r="C108" s="36"/>
      <c r="D108" s="78"/>
      <c r="E108" s="36"/>
      <c r="F108" s="77"/>
      <c r="G108" s="77"/>
      <c r="H108" s="71"/>
      <c r="I108" s="71"/>
      <c r="J108" s="19"/>
      <c r="K108" s="36"/>
      <c r="L108" s="36"/>
      <c r="M108" s="78"/>
      <c r="N108" s="71"/>
      <c r="O108" s="36"/>
      <c r="P108" s="36"/>
      <c r="Q108" s="36"/>
      <c r="R108" s="36"/>
      <c r="S108" s="6"/>
      <c r="T108" s="6"/>
      <c r="U108" s="6"/>
      <c r="V108" s="6"/>
      <c r="W108" s="6"/>
      <c r="X108" s="6"/>
      <c r="Y108" s="6"/>
      <c r="Z108" s="6"/>
      <c r="AA108" s="6"/>
      <c r="AB108" s="6"/>
      <c r="AC108" s="6"/>
      <c r="AD108" s="6"/>
      <c r="AE108" s="6"/>
      <c r="AF108" s="6"/>
      <c r="AG108" s="6"/>
    </row>
    <row r="109" spans="1:33" ht="18.75" customHeight="1" x14ac:dyDescent="0.2">
      <c r="A109" s="13"/>
      <c r="B109" s="36"/>
      <c r="C109" s="36"/>
      <c r="D109" s="78"/>
      <c r="E109" s="36"/>
      <c r="F109" s="77"/>
      <c r="G109" s="77"/>
      <c r="H109" s="71"/>
      <c r="I109" s="71"/>
      <c r="J109" s="19"/>
      <c r="K109" s="36"/>
      <c r="L109" s="36"/>
      <c r="M109" s="78"/>
      <c r="N109" s="71"/>
      <c r="O109" s="36"/>
      <c r="P109" s="36"/>
      <c r="Q109" s="36"/>
      <c r="R109" s="36"/>
      <c r="S109" s="6"/>
      <c r="T109" s="6"/>
      <c r="U109" s="6"/>
      <c r="V109" s="6"/>
      <c r="W109" s="6"/>
      <c r="X109" s="6"/>
      <c r="Y109" s="6"/>
      <c r="Z109" s="6"/>
      <c r="AA109" s="6"/>
      <c r="AB109" s="6"/>
      <c r="AC109" s="6"/>
      <c r="AD109" s="6"/>
      <c r="AE109" s="6"/>
      <c r="AF109" s="6"/>
      <c r="AG109" s="6"/>
    </row>
    <row r="110" spans="1:33" ht="18.75" customHeight="1" x14ac:dyDescent="0.2">
      <c r="A110" s="13"/>
      <c r="B110" s="36"/>
      <c r="C110" s="36"/>
      <c r="D110" s="78"/>
      <c r="E110" s="36"/>
      <c r="F110" s="77"/>
      <c r="G110" s="77"/>
      <c r="H110" s="71"/>
      <c r="I110" s="71"/>
      <c r="J110" s="19"/>
      <c r="K110" s="36"/>
      <c r="L110" s="36"/>
      <c r="M110" s="78"/>
      <c r="N110" s="71"/>
      <c r="O110" s="36"/>
      <c r="P110" s="36"/>
      <c r="Q110" s="36"/>
      <c r="R110" s="36"/>
      <c r="S110" s="6"/>
      <c r="T110" s="6"/>
      <c r="U110" s="6"/>
      <c r="V110" s="6"/>
      <c r="W110" s="6"/>
      <c r="X110" s="6"/>
      <c r="Y110" s="6"/>
      <c r="Z110" s="6"/>
      <c r="AA110" s="6"/>
      <c r="AB110" s="6"/>
      <c r="AC110" s="6"/>
      <c r="AD110" s="6"/>
      <c r="AE110" s="6"/>
      <c r="AF110" s="6"/>
      <c r="AG110" s="6"/>
    </row>
    <row r="111" spans="1:33" ht="18.75" customHeight="1" x14ac:dyDescent="0.2">
      <c r="A111" s="13"/>
      <c r="B111" s="36"/>
      <c r="C111" s="36"/>
      <c r="D111" s="78"/>
      <c r="E111" s="36"/>
      <c r="F111" s="77"/>
      <c r="G111" s="77"/>
      <c r="H111" s="71"/>
      <c r="I111" s="71"/>
      <c r="J111" s="19"/>
      <c r="K111" s="36"/>
      <c r="L111" s="36"/>
      <c r="M111" s="78"/>
      <c r="N111" s="71"/>
      <c r="O111" s="36"/>
      <c r="P111" s="36"/>
      <c r="Q111" s="36"/>
      <c r="R111" s="36"/>
      <c r="S111" s="6"/>
      <c r="T111" s="6"/>
      <c r="U111" s="6"/>
      <c r="V111" s="6"/>
      <c r="W111" s="6"/>
      <c r="X111" s="6"/>
      <c r="Y111" s="6"/>
      <c r="Z111" s="6"/>
      <c r="AA111" s="6"/>
      <c r="AB111" s="6"/>
      <c r="AC111" s="6"/>
      <c r="AD111" s="6"/>
      <c r="AE111" s="6"/>
      <c r="AF111" s="6"/>
      <c r="AG111" s="6"/>
    </row>
    <row r="112" spans="1:33" ht="18.75" customHeight="1" x14ac:dyDescent="0.2">
      <c r="A112" s="13"/>
      <c r="B112" s="36"/>
      <c r="C112" s="36"/>
      <c r="D112" s="78"/>
      <c r="E112" s="36"/>
      <c r="F112" s="77"/>
      <c r="G112" s="77"/>
      <c r="H112" s="71"/>
      <c r="I112" s="71"/>
      <c r="J112" s="19"/>
      <c r="K112" s="36"/>
      <c r="L112" s="36"/>
      <c r="M112" s="78"/>
      <c r="N112" s="71"/>
      <c r="O112" s="36"/>
      <c r="P112" s="36"/>
      <c r="Q112" s="36"/>
      <c r="R112" s="36"/>
      <c r="S112" s="6"/>
      <c r="T112" s="6"/>
      <c r="U112" s="6"/>
      <c r="V112" s="6"/>
      <c r="W112" s="6"/>
      <c r="X112" s="6"/>
      <c r="Y112" s="6"/>
      <c r="Z112" s="6"/>
      <c r="AA112" s="6"/>
      <c r="AB112" s="6"/>
      <c r="AC112" s="6"/>
      <c r="AD112" s="6"/>
      <c r="AE112" s="6"/>
      <c r="AF112" s="6"/>
      <c r="AG112" s="6"/>
    </row>
    <row r="113" spans="1:33" ht="18.75" customHeight="1" x14ac:dyDescent="0.2">
      <c r="A113" s="13"/>
      <c r="B113" s="36"/>
      <c r="C113" s="36"/>
      <c r="D113" s="78"/>
      <c r="E113" s="36"/>
      <c r="F113" s="77"/>
      <c r="G113" s="77"/>
      <c r="H113" s="71"/>
      <c r="I113" s="71"/>
      <c r="J113" s="19"/>
      <c r="K113" s="36"/>
      <c r="L113" s="36"/>
      <c r="M113" s="78"/>
      <c r="N113" s="71"/>
      <c r="O113" s="36"/>
      <c r="P113" s="36"/>
      <c r="Q113" s="36"/>
      <c r="R113" s="36"/>
      <c r="S113" s="6"/>
      <c r="T113" s="6"/>
      <c r="U113" s="6"/>
      <c r="V113" s="6"/>
      <c r="W113" s="6"/>
      <c r="X113" s="6"/>
      <c r="Y113" s="6"/>
      <c r="Z113" s="6"/>
      <c r="AA113" s="6"/>
      <c r="AB113" s="6"/>
      <c r="AC113" s="6"/>
      <c r="AD113" s="6"/>
      <c r="AE113" s="6"/>
      <c r="AF113" s="6"/>
      <c r="AG113" s="6"/>
    </row>
    <row r="114" spans="1:33" ht="18.75" customHeight="1" x14ac:dyDescent="0.2">
      <c r="A114" s="13"/>
      <c r="B114" s="36"/>
      <c r="C114" s="36"/>
      <c r="D114" s="78"/>
      <c r="E114" s="36"/>
      <c r="F114" s="77"/>
      <c r="G114" s="77"/>
      <c r="H114" s="71"/>
      <c r="I114" s="71"/>
      <c r="J114" s="19"/>
      <c r="K114" s="36"/>
      <c r="L114" s="36"/>
      <c r="M114" s="78"/>
      <c r="N114" s="71"/>
      <c r="O114" s="36"/>
      <c r="P114" s="36"/>
      <c r="Q114" s="36"/>
      <c r="R114" s="36"/>
      <c r="S114" s="6"/>
      <c r="T114" s="6"/>
      <c r="U114" s="6"/>
      <c r="V114" s="6"/>
      <c r="W114" s="6"/>
      <c r="X114" s="6"/>
      <c r="Y114" s="6"/>
      <c r="Z114" s="6"/>
      <c r="AA114" s="6"/>
      <c r="AB114" s="6"/>
      <c r="AC114" s="6"/>
      <c r="AD114" s="6"/>
      <c r="AE114" s="6"/>
      <c r="AF114" s="6"/>
      <c r="AG114" s="6"/>
    </row>
    <row r="115" spans="1:33" ht="18.75" customHeight="1" x14ac:dyDescent="0.2">
      <c r="A115" s="13"/>
      <c r="B115" s="36"/>
      <c r="C115" s="36"/>
      <c r="D115" s="78"/>
      <c r="E115" s="36"/>
      <c r="F115" s="77"/>
      <c r="G115" s="77"/>
      <c r="H115" s="71"/>
      <c r="I115" s="71"/>
      <c r="J115" s="19"/>
      <c r="K115" s="36"/>
      <c r="L115" s="36"/>
      <c r="M115" s="78"/>
      <c r="N115" s="71"/>
      <c r="O115" s="36"/>
      <c r="P115" s="36"/>
      <c r="Q115" s="36"/>
      <c r="R115" s="36"/>
      <c r="S115" s="6"/>
      <c r="T115" s="6"/>
      <c r="U115" s="6"/>
      <c r="V115" s="6"/>
      <c r="W115" s="6"/>
      <c r="X115" s="6"/>
      <c r="Y115" s="6"/>
      <c r="Z115" s="6"/>
      <c r="AA115" s="6"/>
      <c r="AB115" s="6"/>
      <c r="AC115" s="6"/>
      <c r="AD115" s="6"/>
      <c r="AE115" s="6"/>
      <c r="AF115" s="6"/>
      <c r="AG115" s="6"/>
    </row>
    <row r="116" spans="1:33" ht="18.75" customHeight="1" x14ac:dyDescent="0.2">
      <c r="A116" s="13"/>
      <c r="B116" s="36"/>
      <c r="C116" s="36"/>
      <c r="D116" s="78"/>
      <c r="E116" s="36"/>
      <c r="F116" s="77"/>
      <c r="G116" s="77"/>
      <c r="H116" s="71"/>
      <c r="I116" s="71"/>
      <c r="J116" s="19"/>
      <c r="K116" s="36"/>
      <c r="L116" s="36"/>
      <c r="M116" s="78"/>
      <c r="N116" s="71"/>
      <c r="O116" s="36"/>
      <c r="P116" s="36"/>
      <c r="Q116" s="36"/>
      <c r="R116" s="36"/>
      <c r="S116" s="6"/>
      <c r="T116" s="6"/>
      <c r="U116" s="6"/>
      <c r="V116" s="6"/>
      <c r="W116" s="6"/>
      <c r="X116" s="6"/>
      <c r="Y116" s="6"/>
      <c r="Z116" s="6"/>
      <c r="AA116" s="6"/>
      <c r="AB116" s="6"/>
      <c r="AC116" s="6"/>
      <c r="AD116" s="6"/>
      <c r="AE116" s="6"/>
      <c r="AF116" s="6"/>
      <c r="AG116" s="6"/>
    </row>
    <row r="117" spans="1:33" ht="18.75" customHeight="1" x14ac:dyDescent="0.2">
      <c r="A117" s="13"/>
      <c r="B117" s="36"/>
      <c r="C117" s="36"/>
      <c r="D117" s="78"/>
      <c r="E117" s="36"/>
      <c r="F117" s="77"/>
      <c r="G117" s="77"/>
      <c r="H117" s="71"/>
      <c r="I117" s="71"/>
      <c r="J117" s="19"/>
      <c r="K117" s="36"/>
      <c r="L117" s="36"/>
      <c r="M117" s="78"/>
      <c r="N117" s="71"/>
      <c r="O117" s="36"/>
      <c r="P117" s="36"/>
      <c r="Q117" s="36"/>
      <c r="R117" s="36"/>
      <c r="S117" s="6"/>
      <c r="T117" s="6"/>
      <c r="U117" s="6"/>
      <c r="V117" s="6"/>
      <c r="W117" s="6"/>
      <c r="X117" s="6"/>
      <c r="Y117" s="6"/>
      <c r="Z117" s="6"/>
      <c r="AA117" s="6"/>
      <c r="AB117" s="6"/>
      <c r="AC117" s="6"/>
      <c r="AD117" s="6"/>
      <c r="AE117" s="6"/>
      <c r="AF117" s="6"/>
      <c r="AG117" s="6"/>
    </row>
    <row r="118" spans="1:33" ht="18.75" customHeight="1" x14ac:dyDescent="0.2">
      <c r="A118" s="13"/>
      <c r="B118" s="36"/>
      <c r="C118" s="36"/>
      <c r="D118" s="78"/>
      <c r="E118" s="36"/>
      <c r="F118" s="77"/>
      <c r="G118" s="77"/>
      <c r="H118" s="71"/>
      <c r="I118" s="71"/>
      <c r="J118" s="19"/>
      <c r="K118" s="36"/>
      <c r="L118" s="36"/>
      <c r="M118" s="78"/>
      <c r="N118" s="71"/>
      <c r="O118" s="36"/>
      <c r="P118" s="36"/>
      <c r="Q118" s="36"/>
      <c r="R118" s="36"/>
      <c r="S118" s="6"/>
      <c r="T118" s="6"/>
      <c r="U118" s="6"/>
      <c r="V118" s="6"/>
      <c r="W118" s="6"/>
      <c r="X118" s="6"/>
      <c r="Y118" s="6"/>
      <c r="Z118" s="6"/>
      <c r="AA118" s="6"/>
      <c r="AB118" s="6"/>
      <c r="AC118" s="6"/>
      <c r="AD118" s="6"/>
      <c r="AE118" s="6"/>
      <c r="AF118" s="6"/>
      <c r="AG118" s="6"/>
    </row>
    <row r="119" spans="1:33" ht="18.75" customHeight="1" x14ac:dyDescent="0.2">
      <c r="A119" s="13"/>
      <c r="B119" s="36"/>
      <c r="C119" s="36"/>
      <c r="D119" s="78"/>
      <c r="E119" s="36"/>
      <c r="F119" s="77"/>
      <c r="G119" s="77"/>
      <c r="H119" s="71"/>
      <c r="I119" s="71"/>
      <c r="J119" s="19"/>
      <c r="K119" s="36"/>
      <c r="L119" s="36"/>
      <c r="M119" s="78"/>
      <c r="N119" s="71"/>
      <c r="O119" s="36"/>
      <c r="P119" s="36"/>
      <c r="Q119" s="36"/>
      <c r="R119" s="36"/>
      <c r="S119" s="6"/>
      <c r="T119" s="6"/>
      <c r="U119" s="6"/>
      <c r="V119" s="6"/>
      <c r="W119" s="6"/>
      <c r="X119" s="6"/>
      <c r="Y119" s="6"/>
      <c r="Z119" s="6"/>
      <c r="AA119" s="6"/>
      <c r="AB119" s="6"/>
      <c r="AC119" s="6"/>
      <c r="AD119" s="6"/>
      <c r="AE119" s="6"/>
      <c r="AF119" s="6"/>
      <c r="AG119" s="6"/>
    </row>
    <row r="120" spans="1:33" ht="18.75" customHeight="1" x14ac:dyDescent="0.2">
      <c r="A120" s="13"/>
      <c r="B120" s="36"/>
      <c r="C120" s="36"/>
      <c r="D120" s="78"/>
      <c r="E120" s="36"/>
      <c r="F120" s="77"/>
      <c r="G120" s="77"/>
      <c r="H120" s="71"/>
      <c r="I120" s="71"/>
      <c r="J120" s="19"/>
      <c r="K120" s="36"/>
      <c r="L120" s="36"/>
      <c r="M120" s="78"/>
      <c r="N120" s="71"/>
      <c r="O120" s="36"/>
      <c r="P120" s="36"/>
      <c r="Q120" s="36"/>
      <c r="R120" s="36"/>
      <c r="S120" s="6"/>
      <c r="T120" s="6"/>
      <c r="U120" s="6"/>
      <c r="V120" s="6"/>
      <c r="W120" s="6"/>
      <c r="X120" s="6"/>
      <c r="Y120" s="6"/>
      <c r="Z120" s="6"/>
      <c r="AA120" s="6"/>
      <c r="AB120" s="6"/>
      <c r="AC120" s="6"/>
      <c r="AD120" s="6"/>
      <c r="AE120" s="6"/>
      <c r="AF120" s="6"/>
      <c r="AG120" s="6"/>
    </row>
    <row r="121" spans="1:33" ht="18.75" customHeight="1" x14ac:dyDescent="0.2">
      <c r="A121" s="13"/>
      <c r="B121" s="36"/>
      <c r="C121" s="36"/>
      <c r="D121" s="78"/>
      <c r="E121" s="36"/>
      <c r="F121" s="77"/>
      <c r="G121" s="77"/>
      <c r="H121" s="71"/>
      <c r="I121" s="71"/>
      <c r="J121" s="19"/>
      <c r="K121" s="36"/>
      <c r="L121" s="36"/>
      <c r="M121" s="78"/>
      <c r="N121" s="71"/>
      <c r="O121" s="36"/>
      <c r="P121" s="36"/>
      <c r="Q121" s="36"/>
      <c r="R121" s="36"/>
      <c r="S121" s="6"/>
      <c r="T121" s="6"/>
      <c r="U121" s="6"/>
      <c r="V121" s="6"/>
      <c r="W121" s="6"/>
      <c r="X121" s="6"/>
      <c r="Y121" s="6"/>
      <c r="Z121" s="6"/>
      <c r="AA121" s="6"/>
      <c r="AB121" s="6"/>
      <c r="AC121" s="6"/>
      <c r="AD121" s="6"/>
      <c r="AE121" s="6"/>
      <c r="AF121" s="6"/>
      <c r="AG121" s="6"/>
    </row>
    <row r="122" spans="1:33" ht="18.75" customHeight="1" x14ac:dyDescent="0.2">
      <c r="A122" s="13"/>
      <c r="B122" s="36"/>
      <c r="C122" s="36"/>
      <c r="D122" s="78"/>
      <c r="E122" s="36"/>
      <c r="F122" s="77"/>
      <c r="G122" s="77"/>
      <c r="H122" s="71"/>
      <c r="I122" s="71"/>
      <c r="J122" s="19"/>
      <c r="K122" s="36"/>
      <c r="L122" s="36"/>
      <c r="M122" s="78"/>
      <c r="N122" s="71"/>
      <c r="O122" s="36"/>
      <c r="P122" s="36"/>
      <c r="Q122" s="36"/>
      <c r="R122" s="36"/>
      <c r="S122" s="6"/>
      <c r="T122" s="6"/>
      <c r="U122" s="6"/>
      <c r="V122" s="6"/>
      <c r="W122" s="6"/>
      <c r="X122" s="6"/>
      <c r="Y122" s="6"/>
      <c r="Z122" s="6"/>
      <c r="AA122" s="6"/>
      <c r="AB122" s="6"/>
      <c r="AC122" s="6"/>
      <c r="AD122" s="6"/>
      <c r="AE122" s="6"/>
      <c r="AF122" s="6"/>
      <c r="AG122" s="6"/>
    </row>
    <row r="123" spans="1:33" ht="18.75" customHeight="1" x14ac:dyDescent="0.2">
      <c r="A123" s="13"/>
      <c r="B123" s="36"/>
      <c r="C123" s="36"/>
      <c r="D123" s="78"/>
      <c r="E123" s="36"/>
      <c r="F123" s="77"/>
      <c r="G123" s="77"/>
      <c r="H123" s="71"/>
      <c r="I123" s="71"/>
      <c r="J123" s="19"/>
      <c r="K123" s="36"/>
      <c r="L123" s="36"/>
      <c r="M123" s="78"/>
      <c r="N123" s="71"/>
      <c r="O123" s="36"/>
      <c r="P123" s="36"/>
      <c r="Q123" s="36"/>
      <c r="R123" s="36"/>
      <c r="S123" s="6"/>
      <c r="T123" s="6"/>
      <c r="U123" s="6"/>
      <c r="V123" s="6"/>
      <c r="W123" s="6"/>
      <c r="X123" s="6"/>
      <c r="Y123" s="6"/>
      <c r="Z123" s="6"/>
      <c r="AA123" s="6"/>
      <c r="AB123" s="6"/>
      <c r="AC123" s="6"/>
      <c r="AD123" s="6"/>
      <c r="AE123" s="6"/>
      <c r="AF123" s="6"/>
      <c r="AG123" s="6"/>
    </row>
    <row r="124" spans="1:33" ht="18.75" customHeight="1" x14ac:dyDescent="0.2">
      <c r="A124" s="13"/>
      <c r="B124" s="36"/>
      <c r="C124" s="36"/>
      <c r="D124" s="78"/>
      <c r="E124" s="36"/>
      <c r="F124" s="77"/>
      <c r="G124" s="77"/>
      <c r="H124" s="71"/>
      <c r="I124" s="71"/>
      <c r="J124" s="19"/>
      <c r="K124" s="36"/>
      <c r="L124" s="36"/>
      <c r="M124" s="78"/>
      <c r="N124" s="71"/>
      <c r="O124" s="36"/>
      <c r="P124" s="36"/>
      <c r="Q124" s="36"/>
      <c r="R124" s="36"/>
      <c r="S124" s="6"/>
      <c r="T124" s="6"/>
      <c r="U124" s="6"/>
      <c r="V124" s="6"/>
      <c r="W124" s="6"/>
      <c r="X124" s="6"/>
      <c r="Y124" s="6"/>
      <c r="Z124" s="6"/>
      <c r="AA124" s="6"/>
      <c r="AB124" s="6"/>
      <c r="AC124" s="6"/>
      <c r="AD124" s="6"/>
      <c r="AE124" s="6"/>
      <c r="AF124" s="6"/>
      <c r="AG124" s="6"/>
    </row>
    <row r="125" spans="1:33" ht="18.75" customHeight="1" x14ac:dyDescent="0.2">
      <c r="A125" s="13"/>
      <c r="B125" s="36"/>
      <c r="C125" s="36"/>
      <c r="D125" s="78"/>
      <c r="E125" s="36"/>
      <c r="F125" s="77"/>
      <c r="G125" s="77"/>
      <c r="H125" s="71"/>
      <c r="I125" s="71"/>
      <c r="J125" s="19"/>
      <c r="K125" s="36"/>
      <c r="L125" s="36"/>
      <c r="M125" s="78"/>
      <c r="N125" s="71"/>
      <c r="O125" s="36"/>
      <c r="P125" s="36"/>
      <c r="Q125" s="36"/>
      <c r="R125" s="36"/>
      <c r="S125" s="6"/>
      <c r="T125" s="6"/>
      <c r="U125" s="6"/>
      <c r="V125" s="6"/>
      <c r="W125" s="6"/>
      <c r="X125" s="6"/>
      <c r="Y125" s="6"/>
      <c r="Z125" s="6"/>
      <c r="AA125" s="6"/>
      <c r="AB125" s="6"/>
      <c r="AC125" s="6"/>
      <c r="AD125" s="6"/>
      <c r="AE125" s="6"/>
      <c r="AF125" s="6"/>
      <c r="AG125" s="6"/>
    </row>
    <row r="126" spans="1:33" ht="18.75" customHeight="1" x14ac:dyDescent="0.2">
      <c r="A126" s="13"/>
      <c r="B126" s="36"/>
      <c r="C126" s="36"/>
      <c r="D126" s="78"/>
      <c r="E126" s="36"/>
      <c r="F126" s="77"/>
      <c r="G126" s="77"/>
      <c r="H126" s="71"/>
      <c r="I126" s="71"/>
      <c r="J126" s="19"/>
      <c r="K126" s="36"/>
      <c r="L126" s="36"/>
      <c r="M126" s="78"/>
      <c r="N126" s="71"/>
      <c r="O126" s="36"/>
      <c r="P126" s="36"/>
      <c r="Q126" s="36"/>
      <c r="R126" s="36"/>
      <c r="S126" s="6"/>
      <c r="T126" s="6"/>
      <c r="U126" s="6"/>
      <c r="V126" s="6"/>
      <c r="W126" s="6"/>
      <c r="X126" s="6"/>
      <c r="Y126" s="6"/>
      <c r="Z126" s="6"/>
      <c r="AA126" s="6"/>
      <c r="AB126" s="6"/>
      <c r="AC126" s="6"/>
      <c r="AD126" s="6"/>
      <c r="AE126" s="6"/>
      <c r="AF126" s="6"/>
      <c r="AG126" s="6"/>
    </row>
    <row r="127" spans="1:33" ht="18.75" customHeight="1" x14ac:dyDescent="0.2">
      <c r="A127" s="13"/>
      <c r="B127" s="36"/>
      <c r="C127" s="36"/>
      <c r="D127" s="78"/>
      <c r="E127" s="36"/>
      <c r="F127" s="77"/>
      <c r="G127" s="77"/>
      <c r="H127" s="71"/>
      <c r="I127" s="71"/>
      <c r="J127" s="19"/>
      <c r="K127" s="36"/>
      <c r="L127" s="36"/>
      <c r="M127" s="78"/>
      <c r="N127" s="71"/>
      <c r="O127" s="36"/>
      <c r="P127" s="36"/>
      <c r="Q127" s="36"/>
      <c r="R127" s="36"/>
      <c r="S127" s="6"/>
      <c r="T127" s="6"/>
      <c r="U127" s="6"/>
      <c r="V127" s="6"/>
      <c r="W127" s="6"/>
      <c r="X127" s="6"/>
      <c r="Y127" s="6"/>
      <c r="Z127" s="6"/>
      <c r="AA127" s="6"/>
      <c r="AB127" s="6"/>
      <c r="AC127" s="6"/>
      <c r="AD127" s="6"/>
      <c r="AE127" s="6"/>
      <c r="AF127" s="6"/>
      <c r="AG127" s="6"/>
    </row>
    <row r="128" spans="1:33" ht="18.75" customHeight="1" x14ac:dyDescent="0.2">
      <c r="A128" s="13"/>
      <c r="B128" s="36"/>
      <c r="C128" s="36"/>
      <c r="D128" s="78"/>
      <c r="E128" s="36"/>
      <c r="F128" s="77"/>
      <c r="G128" s="77"/>
      <c r="H128" s="71"/>
      <c r="I128" s="71"/>
      <c r="J128" s="19"/>
      <c r="K128" s="36"/>
      <c r="L128" s="36"/>
      <c r="M128" s="78"/>
      <c r="N128" s="71"/>
      <c r="O128" s="36"/>
      <c r="P128" s="36"/>
      <c r="Q128" s="36"/>
      <c r="R128" s="36"/>
      <c r="S128" s="6"/>
      <c r="T128" s="6"/>
      <c r="U128" s="6"/>
      <c r="V128" s="6"/>
      <c r="W128" s="6"/>
      <c r="X128" s="6"/>
      <c r="Y128" s="6"/>
      <c r="Z128" s="6"/>
      <c r="AA128" s="6"/>
      <c r="AB128" s="6"/>
      <c r="AC128" s="6"/>
      <c r="AD128" s="6"/>
      <c r="AE128" s="6"/>
      <c r="AF128" s="6"/>
      <c r="AG128" s="6"/>
    </row>
    <row r="129" spans="1:33" ht="18.75" customHeight="1" x14ac:dyDescent="0.2">
      <c r="A129" s="13"/>
      <c r="B129" s="36"/>
      <c r="C129" s="36"/>
      <c r="D129" s="78"/>
      <c r="E129" s="36"/>
      <c r="F129" s="77"/>
      <c r="G129" s="77"/>
      <c r="H129" s="71"/>
      <c r="I129" s="71"/>
      <c r="J129" s="19"/>
      <c r="K129" s="36"/>
      <c r="L129" s="36"/>
      <c r="M129" s="78"/>
      <c r="N129" s="71"/>
      <c r="O129" s="36"/>
      <c r="P129" s="36"/>
      <c r="Q129" s="36"/>
      <c r="R129" s="36"/>
      <c r="S129" s="6"/>
      <c r="T129" s="6"/>
      <c r="U129" s="6"/>
      <c r="V129" s="6"/>
      <c r="W129" s="6"/>
      <c r="X129" s="6"/>
      <c r="Y129" s="6"/>
      <c r="Z129" s="6"/>
      <c r="AA129" s="6"/>
      <c r="AB129" s="6"/>
      <c r="AC129" s="6"/>
      <c r="AD129" s="6"/>
      <c r="AE129" s="6"/>
      <c r="AF129" s="6"/>
      <c r="AG129" s="6"/>
    </row>
    <row r="130" spans="1:33" ht="18.75" customHeight="1" x14ac:dyDescent="0.2">
      <c r="A130" s="13"/>
      <c r="B130" s="36"/>
      <c r="C130" s="36"/>
      <c r="D130" s="78"/>
      <c r="E130" s="36"/>
      <c r="F130" s="77"/>
      <c r="G130" s="77"/>
      <c r="H130" s="71"/>
      <c r="I130" s="71"/>
      <c r="J130" s="19"/>
      <c r="K130" s="36"/>
      <c r="L130" s="36"/>
      <c r="M130" s="78"/>
      <c r="N130" s="71"/>
      <c r="O130" s="36"/>
      <c r="P130" s="36"/>
      <c r="Q130" s="36"/>
      <c r="R130" s="36"/>
      <c r="S130" s="6"/>
      <c r="T130" s="6"/>
      <c r="U130" s="6"/>
      <c r="V130" s="6"/>
      <c r="W130" s="6"/>
      <c r="X130" s="6"/>
      <c r="Y130" s="6"/>
      <c r="Z130" s="6"/>
      <c r="AA130" s="6"/>
      <c r="AB130" s="6"/>
      <c r="AC130" s="6"/>
      <c r="AD130" s="6"/>
      <c r="AE130" s="6"/>
      <c r="AF130" s="6"/>
      <c r="AG130" s="6"/>
    </row>
    <row r="131" spans="1:33" ht="18.75" customHeight="1" x14ac:dyDescent="0.2">
      <c r="A131" s="13"/>
      <c r="B131" s="36"/>
      <c r="C131" s="36"/>
      <c r="D131" s="78"/>
      <c r="E131" s="36"/>
      <c r="F131" s="77"/>
      <c r="G131" s="77"/>
      <c r="H131" s="71"/>
      <c r="I131" s="71"/>
      <c r="J131" s="19"/>
      <c r="K131" s="36"/>
      <c r="L131" s="36"/>
      <c r="M131" s="78"/>
      <c r="N131" s="71"/>
      <c r="O131" s="36"/>
      <c r="P131" s="36"/>
      <c r="Q131" s="36"/>
      <c r="R131" s="36"/>
      <c r="S131" s="6"/>
      <c r="T131" s="6"/>
      <c r="U131" s="6"/>
      <c r="V131" s="6"/>
      <c r="W131" s="6"/>
      <c r="X131" s="6"/>
      <c r="Y131" s="6"/>
      <c r="Z131" s="6"/>
      <c r="AA131" s="6"/>
      <c r="AB131" s="6"/>
      <c r="AC131" s="6"/>
      <c r="AD131" s="6"/>
      <c r="AE131" s="6"/>
      <c r="AF131" s="6"/>
      <c r="AG131" s="6"/>
    </row>
    <row r="132" spans="1:33" ht="18.75" customHeight="1" x14ac:dyDescent="0.2">
      <c r="A132" s="13"/>
      <c r="B132" s="36"/>
      <c r="C132" s="36"/>
      <c r="D132" s="78"/>
      <c r="E132" s="36"/>
      <c r="F132" s="77"/>
      <c r="G132" s="77"/>
      <c r="H132" s="71"/>
      <c r="I132" s="71"/>
      <c r="J132" s="19"/>
      <c r="K132" s="36"/>
      <c r="L132" s="36"/>
      <c r="M132" s="78"/>
      <c r="N132" s="71"/>
      <c r="O132" s="36"/>
      <c r="P132" s="36"/>
      <c r="Q132" s="36"/>
      <c r="R132" s="36"/>
      <c r="S132" s="6"/>
      <c r="T132" s="6"/>
      <c r="U132" s="6"/>
      <c r="V132" s="6"/>
      <c r="W132" s="6"/>
      <c r="X132" s="6"/>
      <c r="Y132" s="6"/>
      <c r="Z132" s="6"/>
      <c r="AA132" s="6"/>
      <c r="AB132" s="6"/>
      <c r="AC132" s="6"/>
      <c r="AD132" s="6"/>
      <c r="AE132" s="6"/>
      <c r="AF132" s="6"/>
      <c r="AG132" s="6"/>
    </row>
    <row r="133" spans="1:33" ht="18.75" customHeight="1" x14ac:dyDescent="0.2">
      <c r="A133" s="13"/>
      <c r="B133" s="36"/>
      <c r="C133" s="36"/>
      <c r="D133" s="78"/>
      <c r="E133" s="36"/>
      <c r="F133" s="77"/>
      <c r="G133" s="77"/>
      <c r="H133" s="71"/>
      <c r="I133" s="71"/>
      <c r="J133" s="19"/>
      <c r="K133" s="36"/>
      <c r="L133" s="36"/>
      <c r="M133" s="78"/>
      <c r="N133" s="71"/>
      <c r="O133" s="36"/>
      <c r="P133" s="36"/>
      <c r="Q133" s="36"/>
      <c r="R133" s="36"/>
      <c r="S133" s="6"/>
      <c r="T133" s="6"/>
      <c r="U133" s="6"/>
      <c r="V133" s="6"/>
      <c r="W133" s="6"/>
      <c r="X133" s="6"/>
      <c r="Y133" s="6"/>
      <c r="Z133" s="6"/>
      <c r="AA133" s="6"/>
      <c r="AB133" s="6"/>
      <c r="AC133" s="6"/>
      <c r="AD133" s="6"/>
      <c r="AE133" s="6"/>
      <c r="AF133" s="6"/>
      <c r="AG133" s="6"/>
    </row>
    <row r="134" spans="1:33" ht="18.75" customHeight="1" x14ac:dyDescent="0.2">
      <c r="A134" s="13"/>
      <c r="B134" s="36"/>
      <c r="C134" s="36"/>
      <c r="D134" s="78"/>
      <c r="E134" s="36"/>
      <c r="F134" s="77"/>
      <c r="G134" s="77"/>
      <c r="H134" s="71"/>
      <c r="I134" s="71"/>
      <c r="J134" s="19"/>
      <c r="K134" s="36"/>
      <c r="L134" s="36"/>
      <c r="M134" s="78"/>
      <c r="N134" s="71"/>
      <c r="O134" s="36"/>
      <c r="P134" s="36"/>
      <c r="Q134" s="36"/>
      <c r="R134" s="36"/>
      <c r="S134" s="6"/>
      <c r="T134" s="6"/>
      <c r="U134" s="6"/>
      <c r="V134" s="6"/>
      <c r="W134" s="6"/>
      <c r="X134" s="6"/>
      <c r="Y134" s="6"/>
      <c r="Z134" s="6"/>
      <c r="AA134" s="6"/>
      <c r="AB134" s="6"/>
      <c r="AC134" s="6"/>
      <c r="AD134" s="6"/>
      <c r="AE134" s="6"/>
      <c r="AF134" s="6"/>
      <c r="AG134" s="6"/>
    </row>
    <row r="135" spans="1:33" ht="18.75" customHeight="1" x14ac:dyDescent="0.2">
      <c r="A135" s="13"/>
      <c r="B135" s="36"/>
      <c r="C135" s="36"/>
      <c r="D135" s="78"/>
      <c r="E135" s="36"/>
      <c r="F135" s="77"/>
      <c r="G135" s="77"/>
      <c r="H135" s="71"/>
      <c r="I135" s="71"/>
      <c r="J135" s="19"/>
      <c r="K135" s="36"/>
      <c r="L135" s="36"/>
      <c r="M135" s="78"/>
      <c r="N135" s="71"/>
      <c r="O135" s="36"/>
      <c r="P135" s="36"/>
      <c r="Q135" s="36"/>
      <c r="R135" s="36"/>
      <c r="S135" s="6"/>
      <c r="T135" s="6"/>
      <c r="U135" s="6"/>
      <c r="V135" s="6"/>
      <c r="W135" s="6"/>
      <c r="X135" s="6"/>
      <c r="Y135" s="6"/>
      <c r="Z135" s="6"/>
      <c r="AA135" s="6"/>
      <c r="AB135" s="6"/>
      <c r="AC135" s="6"/>
      <c r="AD135" s="6"/>
      <c r="AE135" s="6"/>
      <c r="AF135" s="6"/>
      <c r="AG135" s="6"/>
    </row>
    <row r="136" spans="1:33" ht="18.75" customHeight="1" x14ac:dyDescent="0.2">
      <c r="A136" s="13"/>
      <c r="B136" s="36"/>
      <c r="C136" s="36"/>
      <c r="D136" s="78"/>
      <c r="E136" s="36"/>
      <c r="F136" s="77"/>
      <c r="G136" s="77"/>
      <c r="H136" s="71"/>
      <c r="I136" s="71"/>
      <c r="J136" s="19"/>
      <c r="K136" s="36"/>
      <c r="L136" s="36"/>
      <c r="M136" s="78"/>
      <c r="N136" s="71"/>
      <c r="O136" s="36"/>
      <c r="P136" s="36"/>
      <c r="Q136" s="36"/>
      <c r="R136" s="36"/>
      <c r="S136" s="6"/>
      <c r="T136" s="6"/>
      <c r="U136" s="6"/>
      <c r="V136" s="6"/>
      <c r="W136" s="6"/>
      <c r="X136" s="6"/>
      <c r="Y136" s="6"/>
      <c r="Z136" s="6"/>
      <c r="AA136" s="6"/>
      <c r="AB136" s="6"/>
      <c r="AC136" s="6"/>
      <c r="AD136" s="6"/>
      <c r="AE136" s="6"/>
      <c r="AF136" s="6"/>
      <c r="AG136" s="6"/>
    </row>
    <row r="137" spans="1:33" ht="18.75" customHeight="1" x14ac:dyDescent="0.2">
      <c r="A137" s="13"/>
      <c r="B137" s="36"/>
      <c r="C137" s="36"/>
      <c r="D137" s="78"/>
      <c r="E137" s="36"/>
      <c r="F137" s="77"/>
      <c r="G137" s="77"/>
      <c r="H137" s="71"/>
      <c r="I137" s="71"/>
      <c r="J137" s="19"/>
      <c r="K137" s="36"/>
      <c r="L137" s="36"/>
      <c r="M137" s="78"/>
      <c r="N137" s="71"/>
      <c r="O137" s="36"/>
      <c r="P137" s="36"/>
      <c r="Q137" s="36"/>
      <c r="R137" s="36"/>
      <c r="S137" s="6"/>
      <c r="T137" s="6"/>
      <c r="U137" s="6"/>
      <c r="V137" s="6"/>
      <c r="W137" s="6"/>
      <c r="X137" s="6"/>
      <c r="Y137" s="6"/>
      <c r="Z137" s="6"/>
      <c r="AA137" s="6"/>
      <c r="AB137" s="6"/>
      <c r="AC137" s="6"/>
      <c r="AD137" s="6"/>
      <c r="AE137" s="6"/>
      <c r="AF137" s="6"/>
      <c r="AG137" s="6"/>
    </row>
    <row r="138" spans="1:33" ht="18.75" customHeight="1" x14ac:dyDescent="0.2">
      <c r="A138" s="13"/>
      <c r="B138" s="36"/>
      <c r="C138" s="36"/>
      <c r="D138" s="78"/>
      <c r="E138" s="36"/>
      <c r="F138" s="77"/>
      <c r="G138" s="77"/>
      <c r="H138" s="71"/>
      <c r="I138" s="71"/>
      <c r="J138" s="19"/>
      <c r="K138" s="36"/>
      <c r="L138" s="36"/>
      <c r="M138" s="78"/>
      <c r="N138" s="71"/>
      <c r="O138" s="36"/>
      <c r="P138" s="36"/>
      <c r="Q138" s="36"/>
      <c r="R138" s="36"/>
      <c r="S138" s="6"/>
      <c r="T138" s="6"/>
      <c r="U138" s="6"/>
      <c r="V138" s="6"/>
      <c r="W138" s="6"/>
      <c r="X138" s="6"/>
      <c r="Y138" s="6"/>
      <c r="Z138" s="6"/>
      <c r="AA138" s="6"/>
      <c r="AB138" s="6"/>
      <c r="AC138" s="6"/>
      <c r="AD138" s="6"/>
      <c r="AE138" s="6"/>
      <c r="AF138" s="6"/>
      <c r="AG138" s="6"/>
    </row>
    <row r="139" spans="1:33" ht="18.75" customHeight="1" x14ac:dyDescent="0.2">
      <c r="A139" s="13"/>
      <c r="B139" s="36"/>
      <c r="C139" s="36"/>
      <c r="D139" s="78"/>
      <c r="E139" s="36"/>
      <c r="F139" s="77"/>
      <c r="G139" s="77"/>
      <c r="H139" s="71"/>
      <c r="I139" s="71"/>
      <c r="J139" s="19"/>
      <c r="K139" s="36"/>
      <c r="L139" s="36"/>
      <c r="M139" s="78"/>
      <c r="N139" s="71"/>
      <c r="O139" s="36"/>
      <c r="P139" s="36"/>
      <c r="Q139" s="36"/>
      <c r="R139" s="36"/>
      <c r="S139" s="6"/>
      <c r="T139" s="6"/>
      <c r="U139" s="6"/>
      <c r="V139" s="6"/>
      <c r="W139" s="6"/>
      <c r="X139" s="6"/>
      <c r="Y139" s="6"/>
      <c r="Z139" s="6"/>
      <c r="AA139" s="6"/>
      <c r="AB139" s="6"/>
      <c r="AC139" s="6"/>
      <c r="AD139" s="6"/>
      <c r="AE139" s="6"/>
      <c r="AF139" s="6"/>
      <c r="AG139" s="6"/>
    </row>
    <row r="140" spans="1:33" ht="18.75" customHeight="1" x14ac:dyDescent="0.2">
      <c r="A140" s="13"/>
      <c r="B140" s="36"/>
      <c r="C140" s="36"/>
      <c r="D140" s="78"/>
      <c r="E140" s="36"/>
      <c r="F140" s="77"/>
      <c r="G140" s="77"/>
      <c r="H140" s="71"/>
      <c r="I140" s="71"/>
      <c r="J140" s="19"/>
      <c r="K140" s="36"/>
      <c r="L140" s="36"/>
      <c r="M140" s="78"/>
      <c r="N140" s="71"/>
      <c r="O140" s="36"/>
      <c r="P140" s="36"/>
      <c r="Q140" s="36"/>
      <c r="R140" s="36"/>
      <c r="S140" s="6"/>
      <c r="T140" s="6"/>
      <c r="U140" s="6"/>
      <c r="V140" s="6"/>
      <c r="W140" s="6"/>
      <c r="X140" s="6"/>
      <c r="Y140" s="6"/>
      <c r="Z140" s="6"/>
      <c r="AA140" s="6"/>
      <c r="AB140" s="6"/>
      <c r="AC140" s="6"/>
      <c r="AD140" s="6"/>
      <c r="AE140" s="6"/>
      <c r="AF140" s="6"/>
      <c r="AG140" s="6"/>
    </row>
    <row r="141" spans="1:33" ht="18.75" customHeight="1" x14ac:dyDescent="0.2">
      <c r="A141" s="13"/>
      <c r="B141" s="36"/>
      <c r="C141" s="36"/>
      <c r="D141" s="78"/>
      <c r="E141" s="36"/>
      <c r="F141" s="77"/>
      <c r="G141" s="77"/>
      <c r="H141" s="71"/>
      <c r="I141" s="71"/>
      <c r="J141" s="19"/>
      <c r="K141" s="36"/>
      <c r="L141" s="36"/>
      <c r="M141" s="78"/>
      <c r="N141" s="71"/>
      <c r="O141" s="36"/>
      <c r="P141" s="36"/>
      <c r="Q141" s="36"/>
      <c r="R141" s="36"/>
      <c r="S141" s="6"/>
      <c r="T141" s="6"/>
      <c r="U141" s="6"/>
      <c r="V141" s="6"/>
      <c r="W141" s="6"/>
      <c r="X141" s="6"/>
      <c r="Y141" s="6"/>
      <c r="Z141" s="6"/>
      <c r="AA141" s="6"/>
      <c r="AB141" s="6"/>
      <c r="AC141" s="6"/>
      <c r="AD141" s="6"/>
      <c r="AE141" s="6"/>
      <c r="AF141" s="6"/>
      <c r="AG141" s="6"/>
    </row>
    <row r="142" spans="1:33" ht="18.75" customHeight="1" x14ac:dyDescent="0.2">
      <c r="A142" s="13"/>
      <c r="B142" s="36"/>
      <c r="C142" s="36"/>
      <c r="D142" s="78"/>
      <c r="E142" s="36"/>
      <c r="F142" s="77"/>
      <c r="G142" s="77"/>
      <c r="H142" s="71"/>
      <c r="I142" s="71"/>
      <c r="J142" s="19"/>
      <c r="K142" s="36"/>
      <c r="L142" s="36"/>
      <c r="M142" s="78"/>
      <c r="N142" s="71"/>
      <c r="O142" s="36"/>
      <c r="P142" s="36"/>
      <c r="Q142" s="36"/>
      <c r="R142" s="36"/>
      <c r="S142" s="6"/>
      <c r="T142" s="6"/>
      <c r="U142" s="6"/>
      <c r="V142" s="6"/>
      <c r="W142" s="6"/>
      <c r="X142" s="6"/>
      <c r="Y142" s="6"/>
      <c r="Z142" s="6"/>
      <c r="AA142" s="6"/>
      <c r="AB142" s="6"/>
      <c r="AC142" s="6"/>
      <c r="AD142" s="6"/>
      <c r="AE142" s="6"/>
      <c r="AF142" s="6"/>
      <c r="AG142" s="6"/>
    </row>
    <row r="143" spans="1:33" ht="18.75" customHeight="1" x14ac:dyDescent="0.2">
      <c r="A143" s="13"/>
      <c r="B143" s="36"/>
      <c r="C143" s="36"/>
      <c r="D143" s="78"/>
      <c r="E143" s="36"/>
      <c r="F143" s="77"/>
      <c r="G143" s="77"/>
      <c r="H143" s="71"/>
      <c r="I143" s="71"/>
      <c r="J143" s="19"/>
      <c r="K143" s="36"/>
      <c r="L143" s="36"/>
      <c r="M143" s="78"/>
      <c r="N143" s="71"/>
      <c r="O143" s="36"/>
      <c r="P143" s="36"/>
      <c r="Q143" s="36"/>
      <c r="R143" s="36"/>
      <c r="S143" s="6"/>
      <c r="T143" s="6"/>
      <c r="U143" s="6"/>
      <c r="V143" s="6"/>
      <c r="W143" s="6"/>
      <c r="X143" s="6"/>
      <c r="Y143" s="6"/>
      <c r="Z143" s="6"/>
      <c r="AA143" s="6"/>
      <c r="AB143" s="6"/>
      <c r="AC143" s="6"/>
      <c r="AD143" s="6"/>
      <c r="AE143" s="6"/>
      <c r="AF143" s="6"/>
      <c r="AG143" s="6"/>
    </row>
    <row r="144" spans="1:33" ht="18.75" customHeight="1" x14ac:dyDescent="0.2">
      <c r="A144" s="13"/>
      <c r="B144" s="36"/>
      <c r="C144" s="36"/>
      <c r="D144" s="78"/>
      <c r="E144" s="36"/>
      <c r="F144" s="77"/>
      <c r="G144" s="77"/>
      <c r="H144" s="71"/>
      <c r="I144" s="71"/>
      <c r="J144" s="19"/>
      <c r="K144" s="36"/>
      <c r="L144" s="36"/>
      <c r="M144" s="78"/>
      <c r="N144" s="71"/>
      <c r="O144" s="36"/>
      <c r="P144" s="36"/>
      <c r="Q144" s="36"/>
      <c r="R144" s="36"/>
      <c r="S144" s="6"/>
      <c r="T144" s="6"/>
      <c r="U144" s="6"/>
      <c r="V144" s="6"/>
      <c r="W144" s="6"/>
      <c r="X144" s="6"/>
      <c r="Y144" s="6"/>
      <c r="Z144" s="6"/>
      <c r="AA144" s="6"/>
      <c r="AB144" s="6"/>
      <c r="AC144" s="6"/>
      <c r="AD144" s="6"/>
      <c r="AE144" s="6"/>
      <c r="AF144" s="6"/>
      <c r="AG144" s="6"/>
    </row>
    <row r="145" spans="1:33" ht="18.75" customHeight="1" x14ac:dyDescent="0.2">
      <c r="A145" s="13"/>
      <c r="B145" s="36"/>
      <c r="C145" s="36"/>
      <c r="D145" s="78"/>
      <c r="E145" s="36"/>
      <c r="F145" s="77"/>
      <c r="G145" s="77"/>
      <c r="H145" s="71"/>
      <c r="I145" s="71"/>
      <c r="J145" s="19"/>
      <c r="K145" s="36"/>
      <c r="L145" s="36"/>
      <c r="M145" s="78"/>
      <c r="N145" s="71"/>
      <c r="O145" s="36"/>
      <c r="P145" s="36"/>
      <c r="Q145" s="36"/>
      <c r="R145" s="36"/>
      <c r="S145" s="6"/>
      <c r="T145" s="6"/>
      <c r="U145" s="6"/>
      <c r="V145" s="6"/>
      <c r="W145" s="6"/>
      <c r="X145" s="6"/>
      <c r="Y145" s="6"/>
      <c r="Z145" s="6"/>
      <c r="AA145" s="6"/>
      <c r="AB145" s="6"/>
      <c r="AC145" s="6"/>
      <c r="AD145" s="6"/>
      <c r="AE145" s="6"/>
      <c r="AF145" s="6"/>
      <c r="AG145" s="6"/>
    </row>
    <row r="146" spans="1:33" ht="18.75" customHeight="1" x14ac:dyDescent="0.2">
      <c r="A146" s="13"/>
      <c r="B146" s="36"/>
      <c r="C146" s="36"/>
      <c r="D146" s="78"/>
      <c r="E146" s="36"/>
      <c r="F146" s="77"/>
      <c r="G146" s="77"/>
      <c r="H146" s="71"/>
      <c r="I146" s="71"/>
      <c r="J146" s="19"/>
      <c r="K146" s="36"/>
      <c r="L146" s="36"/>
      <c r="M146" s="78"/>
      <c r="N146" s="71"/>
      <c r="O146" s="36"/>
      <c r="P146" s="36"/>
      <c r="Q146" s="36"/>
      <c r="R146" s="36"/>
      <c r="S146" s="6"/>
      <c r="T146" s="6"/>
      <c r="U146" s="6"/>
      <c r="V146" s="6"/>
      <c r="W146" s="6"/>
      <c r="X146" s="6"/>
      <c r="Y146" s="6"/>
      <c r="Z146" s="6"/>
      <c r="AA146" s="6"/>
      <c r="AB146" s="6"/>
      <c r="AC146" s="6"/>
      <c r="AD146" s="6"/>
      <c r="AE146" s="6"/>
      <c r="AF146" s="6"/>
      <c r="AG146" s="6"/>
    </row>
    <row r="147" spans="1:33" ht="18.75" customHeight="1" x14ac:dyDescent="0.2">
      <c r="A147" s="13"/>
      <c r="B147" s="36"/>
      <c r="C147" s="36"/>
      <c r="D147" s="78"/>
      <c r="E147" s="36"/>
      <c r="F147" s="77"/>
      <c r="G147" s="77"/>
      <c r="H147" s="71"/>
      <c r="I147" s="71"/>
      <c r="J147" s="19"/>
      <c r="K147" s="36"/>
      <c r="L147" s="36"/>
      <c r="M147" s="78"/>
      <c r="N147" s="71"/>
      <c r="O147" s="36"/>
      <c r="P147" s="36"/>
      <c r="Q147" s="36"/>
      <c r="R147" s="36"/>
      <c r="S147" s="6"/>
      <c r="T147" s="6"/>
      <c r="U147" s="6"/>
      <c r="V147" s="6"/>
      <c r="W147" s="6"/>
      <c r="X147" s="6"/>
      <c r="Y147" s="6"/>
      <c r="Z147" s="6"/>
      <c r="AA147" s="6"/>
      <c r="AB147" s="6"/>
      <c r="AC147" s="6"/>
      <c r="AD147" s="6"/>
      <c r="AE147" s="6"/>
      <c r="AF147" s="6"/>
      <c r="AG147" s="6"/>
    </row>
    <row r="148" spans="1:33" ht="18.75" customHeight="1" x14ac:dyDescent="0.2">
      <c r="A148" s="13"/>
      <c r="B148" s="36"/>
      <c r="C148" s="36"/>
      <c r="D148" s="78"/>
      <c r="E148" s="36"/>
      <c r="F148" s="77"/>
      <c r="G148" s="77"/>
      <c r="H148" s="71"/>
      <c r="I148" s="71"/>
      <c r="J148" s="19"/>
      <c r="K148" s="36"/>
      <c r="L148" s="36"/>
      <c r="M148" s="78"/>
      <c r="N148" s="71"/>
      <c r="O148" s="36"/>
      <c r="P148" s="36"/>
      <c r="Q148" s="36"/>
      <c r="R148" s="36"/>
      <c r="S148" s="6"/>
      <c r="T148" s="6"/>
      <c r="U148" s="6"/>
      <c r="V148" s="6"/>
      <c r="W148" s="6"/>
      <c r="X148" s="6"/>
      <c r="Y148" s="6"/>
      <c r="Z148" s="6"/>
      <c r="AA148" s="6"/>
      <c r="AB148" s="6"/>
      <c r="AC148" s="6"/>
      <c r="AD148" s="6"/>
      <c r="AE148" s="6"/>
      <c r="AF148" s="6"/>
      <c r="AG148" s="6"/>
    </row>
    <row r="149" spans="1:33" ht="18.75" customHeight="1" x14ac:dyDescent="0.2">
      <c r="A149" s="13"/>
      <c r="B149" s="36"/>
      <c r="C149" s="36"/>
      <c r="D149" s="78"/>
      <c r="E149" s="36"/>
      <c r="F149" s="77"/>
      <c r="G149" s="77"/>
      <c r="H149" s="71"/>
      <c r="I149" s="71"/>
      <c r="J149" s="19"/>
      <c r="K149" s="36"/>
      <c r="L149" s="36"/>
      <c r="M149" s="78"/>
      <c r="N149" s="71"/>
      <c r="O149" s="36"/>
      <c r="P149" s="36"/>
      <c r="Q149" s="36"/>
      <c r="R149" s="36"/>
      <c r="S149" s="6"/>
      <c r="T149" s="6"/>
      <c r="U149" s="6"/>
      <c r="V149" s="6"/>
      <c r="W149" s="6"/>
      <c r="X149" s="6"/>
      <c r="Y149" s="6"/>
      <c r="Z149" s="6"/>
      <c r="AA149" s="6"/>
      <c r="AB149" s="6"/>
      <c r="AC149" s="6"/>
      <c r="AD149" s="6"/>
      <c r="AE149" s="6"/>
      <c r="AF149" s="6"/>
      <c r="AG149" s="6"/>
    </row>
    <row r="150" spans="1:33" ht="18.75" customHeight="1" x14ac:dyDescent="0.2">
      <c r="A150" s="13"/>
      <c r="B150" s="36"/>
      <c r="C150" s="36"/>
      <c r="D150" s="78"/>
      <c r="E150" s="36"/>
      <c r="F150" s="77"/>
      <c r="G150" s="77"/>
      <c r="H150" s="71"/>
      <c r="I150" s="71"/>
      <c r="J150" s="19"/>
      <c r="K150" s="36"/>
      <c r="L150" s="36"/>
      <c r="M150" s="78"/>
      <c r="N150" s="71"/>
      <c r="O150" s="36"/>
      <c r="P150" s="36"/>
      <c r="Q150" s="36"/>
      <c r="R150" s="36"/>
      <c r="S150" s="6"/>
      <c r="T150" s="6"/>
      <c r="U150" s="6"/>
      <c r="V150" s="6"/>
      <c r="W150" s="6"/>
      <c r="X150" s="6"/>
      <c r="Y150" s="6"/>
      <c r="Z150" s="6"/>
      <c r="AA150" s="6"/>
      <c r="AB150" s="6"/>
      <c r="AC150" s="6"/>
      <c r="AD150" s="6"/>
      <c r="AE150" s="6"/>
      <c r="AF150" s="6"/>
      <c r="AG150" s="6"/>
    </row>
    <row r="151" spans="1:33" ht="18.75" customHeight="1" x14ac:dyDescent="0.2">
      <c r="A151" s="13"/>
      <c r="B151" s="36"/>
      <c r="C151" s="36"/>
      <c r="D151" s="78"/>
      <c r="E151" s="36"/>
      <c r="F151" s="77"/>
      <c r="G151" s="77"/>
      <c r="H151" s="71"/>
      <c r="I151" s="71"/>
      <c r="J151" s="19"/>
      <c r="K151" s="36"/>
      <c r="L151" s="36"/>
      <c r="M151" s="78"/>
      <c r="N151" s="71"/>
      <c r="O151" s="36"/>
      <c r="P151" s="36"/>
      <c r="Q151" s="36"/>
      <c r="R151" s="36"/>
      <c r="S151" s="6"/>
      <c r="T151" s="6"/>
      <c r="U151" s="6"/>
      <c r="V151" s="6"/>
      <c r="W151" s="6"/>
      <c r="X151" s="6"/>
      <c r="Y151" s="6"/>
      <c r="Z151" s="6"/>
      <c r="AA151" s="6"/>
      <c r="AB151" s="6"/>
      <c r="AC151" s="6"/>
      <c r="AD151" s="6"/>
      <c r="AE151" s="6"/>
      <c r="AF151" s="6"/>
      <c r="AG151" s="6"/>
    </row>
    <row r="152" spans="1:33" ht="18.75" customHeight="1" x14ac:dyDescent="0.2">
      <c r="A152" s="13"/>
      <c r="B152" s="36"/>
      <c r="C152" s="36"/>
      <c r="D152" s="78"/>
      <c r="E152" s="36"/>
      <c r="F152" s="77"/>
      <c r="G152" s="77"/>
      <c r="H152" s="71"/>
      <c r="I152" s="71"/>
      <c r="J152" s="19"/>
      <c r="K152" s="36"/>
      <c r="L152" s="36"/>
      <c r="M152" s="78"/>
      <c r="N152" s="71"/>
      <c r="O152" s="36"/>
      <c r="P152" s="36"/>
      <c r="Q152" s="36"/>
      <c r="R152" s="36"/>
      <c r="S152" s="6"/>
      <c r="T152" s="6"/>
      <c r="U152" s="6"/>
      <c r="V152" s="6"/>
      <c r="W152" s="6"/>
      <c r="X152" s="6"/>
      <c r="Y152" s="6"/>
      <c r="Z152" s="6"/>
      <c r="AA152" s="6"/>
      <c r="AB152" s="6"/>
      <c r="AC152" s="6"/>
      <c r="AD152" s="6"/>
      <c r="AE152" s="6"/>
      <c r="AF152" s="6"/>
      <c r="AG152" s="6"/>
    </row>
    <row r="153" spans="1:33" ht="18.75" customHeight="1" x14ac:dyDescent="0.2">
      <c r="A153" s="13"/>
      <c r="B153" s="36"/>
      <c r="C153" s="36"/>
      <c r="D153" s="78"/>
      <c r="E153" s="36"/>
      <c r="F153" s="77"/>
      <c r="G153" s="77"/>
      <c r="H153" s="71"/>
      <c r="I153" s="71"/>
      <c r="J153" s="19"/>
      <c r="K153" s="36"/>
      <c r="L153" s="36"/>
      <c r="M153" s="78"/>
      <c r="N153" s="71"/>
      <c r="O153" s="36"/>
      <c r="P153" s="36"/>
      <c r="Q153" s="36"/>
      <c r="R153" s="36"/>
      <c r="S153" s="6"/>
      <c r="T153" s="6"/>
      <c r="U153" s="6"/>
      <c r="V153" s="6"/>
      <c r="W153" s="6"/>
      <c r="X153" s="6"/>
      <c r="Y153" s="6"/>
      <c r="Z153" s="6"/>
      <c r="AA153" s="6"/>
      <c r="AB153" s="6"/>
      <c r="AC153" s="6"/>
      <c r="AD153" s="6"/>
      <c r="AE153" s="6"/>
      <c r="AF153" s="6"/>
      <c r="AG153" s="6"/>
    </row>
    <row r="154" spans="1:33" ht="18.75" customHeight="1" x14ac:dyDescent="0.2">
      <c r="A154" s="13"/>
      <c r="B154" s="36"/>
      <c r="C154" s="36"/>
      <c r="D154" s="78"/>
      <c r="E154" s="36"/>
      <c r="F154" s="77"/>
      <c r="G154" s="77"/>
      <c r="H154" s="71"/>
      <c r="I154" s="71"/>
      <c r="J154" s="19"/>
      <c r="K154" s="36"/>
      <c r="L154" s="36"/>
      <c r="M154" s="78"/>
      <c r="N154" s="71"/>
      <c r="O154" s="36"/>
      <c r="P154" s="36"/>
      <c r="Q154" s="36"/>
      <c r="R154" s="36"/>
      <c r="S154" s="6"/>
      <c r="T154" s="6"/>
      <c r="U154" s="6"/>
      <c r="V154" s="6"/>
      <c r="W154" s="6"/>
      <c r="X154" s="6"/>
      <c r="Y154" s="6"/>
      <c r="Z154" s="6"/>
      <c r="AA154" s="6"/>
      <c r="AB154" s="6"/>
      <c r="AC154" s="6"/>
      <c r="AD154" s="6"/>
      <c r="AE154" s="6"/>
      <c r="AF154" s="6"/>
      <c r="AG154" s="6"/>
    </row>
    <row r="155" spans="1:33" ht="18.75" customHeight="1" x14ac:dyDescent="0.2">
      <c r="A155" s="13"/>
      <c r="B155" s="36"/>
      <c r="C155" s="36"/>
      <c r="D155" s="78"/>
      <c r="E155" s="36"/>
      <c r="F155" s="77"/>
      <c r="G155" s="77"/>
      <c r="H155" s="71"/>
      <c r="I155" s="71"/>
      <c r="J155" s="19"/>
      <c r="K155" s="36"/>
      <c r="L155" s="36"/>
      <c r="M155" s="78"/>
      <c r="N155" s="71"/>
      <c r="O155" s="36"/>
      <c r="P155" s="36"/>
      <c r="Q155" s="36"/>
      <c r="R155" s="36"/>
      <c r="S155" s="6"/>
      <c r="T155" s="6"/>
      <c r="U155" s="6"/>
      <c r="V155" s="6"/>
      <c r="W155" s="6"/>
      <c r="X155" s="6"/>
      <c r="Y155" s="6"/>
      <c r="Z155" s="6"/>
      <c r="AA155" s="6"/>
      <c r="AB155" s="6"/>
      <c r="AC155" s="6"/>
      <c r="AD155" s="6"/>
      <c r="AE155" s="6"/>
      <c r="AF155" s="6"/>
      <c r="AG155" s="6"/>
    </row>
    <row r="156" spans="1:33" ht="18.75" customHeight="1" x14ac:dyDescent="0.2">
      <c r="A156" s="13"/>
      <c r="B156" s="36"/>
      <c r="C156" s="36"/>
      <c r="D156" s="78"/>
      <c r="E156" s="36"/>
      <c r="F156" s="77"/>
      <c r="G156" s="77"/>
      <c r="H156" s="71"/>
      <c r="I156" s="71"/>
      <c r="J156" s="19"/>
      <c r="K156" s="36"/>
      <c r="L156" s="36"/>
      <c r="M156" s="78"/>
      <c r="N156" s="71"/>
      <c r="O156" s="36"/>
      <c r="P156" s="36"/>
      <c r="Q156" s="36"/>
      <c r="R156" s="36"/>
      <c r="S156" s="6"/>
      <c r="T156" s="6"/>
      <c r="U156" s="6"/>
      <c r="V156" s="6"/>
      <c r="W156" s="6"/>
      <c r="X156" s="6"/>
      <c r="Y156" s="6"/>
      <c r="Z156" s="6"/>
      <c r="AA156" s="6"/>
      <c r="AB156" s="6"/>
      <c r="AC156" s="6"/>
      <c r="AD156" s="6"/>
      <c r="AE156" s="6"/>
      <c r="AF156" s="6"/>
      <c r="AG156" s="6"/>
    </row>
    <row r="157" spans="1:33" ht="18.75" customHeight="1" x14ac:dyDescent="0.2">
      <c r="A157" s="13"/>
      <c r="B157" s="36"/>
      <c r="C157" s="36"/>
      <c r="D157" s="78"/>
      <c r="E157" s="36"/>
      <c r="F157" s="77"/>
      <c r="G157" s="77"/>
      <c r="H157" s="71"/>
      <c r="I157" s="71"/>
      <c r="J157" s="19"/>
      <c r="K157" s="36"/>
      <c r="L157" s="36"/>
      <c r="M157" s="78"/>
      <c r="N157" s="71"/>
      <c r="O157" s="36"/>
      <c r="P157" s="36"/>
      <c r="Q157" s="36"/>
      <c r="R157" s="36"/>
      <c r="S157" s="6"/>
      <c r="T157" s="6"/>
      <c r="U157" s="6"/>
      <c r="V157" s="6"/>
      <c r="W157" s="6"/>
      <c r="X157" s="6"/>
      <c r="Y157" s="6"/>
      <c r="Z157" s="6"/>
      <c r="AA157" s="6"/>
      <c r="AB157" s="6"/>
      <c r="AC157" s="6"/>
      <c r="AD157" s="6"/>
      <c r="AE157" s="6"/>
      <c r="AF157" s="6"/>
      <c r="AG157" s="6"/>
    </row>
    <row r="158" spans="1:33" ht="18.75" customHeight="1" x14ac:dyDescent="0.2">
      <c r="A158" s="13"/>
      <c r="B158" s="36"/>
      <c r="C158" s="36"/>
      <c r="D158" s="78"/>
      <c r="E158" s="36"/>
      <c r="F158" s="77"/>
      <c r="G158" s="77"/>
      <c r="H158" s="71"/>
      <c r="I158" s="71"/>
      <c r="J158" s="19"/>
      <c r="K158" s="36"/>
      <c r="L158" s="36"/>
      <c r="M158" s="78"/>
      <c r="N158" s="71"/>
      <c r="O158" s="36"/>
      <c r="P158" s="36"/>
      <c r="Q158" s="36"/>
      <c r="R158" s="36"/>
      <c r="S158" s="6"/>
      <c r="T158" s="6"/>
      <c r="U158" s="6"/>
      <c r="V158" s="6"/>
      <c r="W158" s="6"/>
      <c r="X158" s="6"/>
      <c r="Y158" s="6"/>
      <c r="Z158" s="6"/>
      <c r="AA158" s="6"/>
      <c r="AB158" s="6"/>
      <c r="AC158" s="6"/>
      <c r="AD158" s="6"/>
      <c r="AE158" s="6"/>
      <c r="AF158" s="6"/>
      <c r="AG158" s="6"/>
    </row>
    <row r="159" spans="1:33" ht="18.75" customHeight="1" x14ac:dyDescent="0.2">
      <c r="A159" s="13"/>
      <c r="B159" s="36"/>
      <c r="C159" s="36"/>
      <c r="D159" s="78"/>
      <c r="E159" s="36"/>
      <c r="F159" s="77"/>
      <c r="G159" s="77"/>
      <c r="H159" s="71"/>
      <c r="I159" s="71"/>
      <c r="J159" s="19"/>
      <c r="K159" s="36"/>
      <c r="L159" s="36"/>
      <c r="M159" s="78"/>
      <c r="N159" s="71"/>
      <c r="O159" s="36"/>
      <c r="P159" s="36"/>
      <c r="Q159" s="36"/>
      <c r="R159" s="36"/>
      <c r="S159" s="6"/>
      <c r="T159" s="6"/>
      <c r="U159" s="6"/>
      <c r="V159" s="6"/>
      <c r="W159" s="6"/>
      <c r="X159" s="6"/>
      <c r="Y159" s="6"/>
      <c r="Z159" s="6"/>
      <c r="AA159" s="6"/>
      <c r="AB159" s="6"/>
      <c r="AC159" s="6"/>
      <c r="AD159" s="6"/>
      <c r="AE159" s="6"/>
      <c r="AF159" s="6"/>
      <c r="AG159" s="6"/>
    </row>
    <row r="160" spans="1:33" ht="18.75" customHeight="1" x14ac:dyDescent="0.2">
      <c r="A160" s="13"/>
      <c r="B160" s="36"/>
      <c r="C160" s="36"/>
      <c r="D160" s="78"/>
      <c r="E160" s="36"/>
      <c r="F160" s="77"/>
      <c r="G160" s="77"/>
      <c r="H160" s="71"/>
      <c r="I160" s="71"/>
      <c r="J160" s="19"/>
      <c r="K160" s="36"/>
      <c r="L160" s="36"/>
      <c r="M160" s="78"/>
      <c r="N160" s="71"/>
      <c r="O160" s="36"/>
      <c r="P160" s="36"/>
      <c r="Q160" s="36"/>
      <c r="R160" s="36"/>
      <c r="S160" s="6"/>
      <c r="T160" s="6"/>
      <c r="U160" s="6"/>
      <c r="V160" s="6"/>
      <c r="W160" s="6"/>
      <c r="X160" s="6"/>
      <c r="Y160" s="6"/>
      <c r="Z160" s="6"/>
      <c r="AA160" s="6"/>
      <c r="AB160" s="6"/>
      <c r="AC160" s="6"/>
      <c r="AD160" s="6"/>
      <c r="AE160" s="6"/>
      <c r="AF160" s="6"/>
      <c r="AG160" s="6"/>
    </row>
    <row r="161" spans="1:33" ht="18.75" customHeight="1" x14ac:dyDescent="0.2">
      <c r="A161" s="13"/>
      <c r="B161" s="36"/>
      <c r="C161" s="36"/>
      <c r="D161" s="78"/>
      <c r="E161" s="36"/>
      <c r="F161" s="77"/>
      <c r="G161" s="77"/>
      <c r="H161" s="71"/>
      <c r="I161" s="71"/>
      <c r="J161" s="19"/>
      <c r="K161" s="36"/>
      <c r="L161" s="36"/>
      <c r="M161" s="78"/>
      <c r="N161" s="71"/>
      <c r="O161" s="36"/>
      <c r="P161" s="36"/>
      <c r="Q161" s="36"/>
      <c r="R161" s="36"/>
      <c r="S161" s="6"/>
      <c r="T161" s="6"/>
      <c r="U161" s="6"/>
      <c r="V161" s="6"/>
      <c r="W161" s="6"/>
      <c r="X161" s="6"/>
      <c r="Y161" s="6"/>
      <c r="Z161" s="6"/>
      <c r="AA161" s="6"/>
      <c r="AB161" s="6"/>
      <c r="AC161" s="6"/>
      <c r="AD161" s="6"/>
      <c r="AE161" s="6"/>
      <c r="AF161" s="6"/>
      <c r="AG161" s="6"/>
    </row>
    <row r="162" spans="1:33" ht="18.75" customHeight="1" x14ac:dyDescent="0.2">
      <c r="A162" s="13"/>
      <c r="B162" s="36"/>
      <c r="C162" s="36"/>
      <c r="D162" s="78"/>
      <c r="E162" s="36"/>
      <c r="F162" s="77"/>
      <c r="G162" s="77"/>
      <c r="H162" s="71"/>
      <c r="I162" s="71"/>
      <c r="J162" s="19"/>
      <c r="K162" s="36"/>
      <c r="L162" s="36"/>
      <c r="M162" s="78"/>
      <c r="N162" s="71"/>
      <c r="O162" s="36"/>
      <c r="P162" s="36"/>
      <c r="Q162" s="36"/>
      <c r="R162" s="36"/>
      <c r="S162" s="6"/>
      <c r="T162" s="6"/>
      <c r="U162" s="6"/>
      <c r="V162" s="6"/>
      <c r="W162" s="6"/>
      <c r="X162" s="6"/>
      <c r="Y162" s="6"/>
      <c r="Z162" s="6"/>
      <c r="AA162" s="6"/>
      <c r="AB162" s="6"/>
      <c r="AC162" s="6"/>
      <c r="AD162" s="6"/>
      <c r="AE162" s="6"/>
      <c r="AF162" s="6"/>
      <c r="AG162" s="6"/>
    </row>
    <row r="163" spans="1:33" ht="18.75" customHeight="1" x14ac:dyDescent="0.2">
      <c r="A163" s="13"/>
      <c r="B163" s="36"/>
      <c r="C163" s="36"/>
      <c r="D163" s="78"/>
      <c r="E163" s="36"/>
      <c r="F163" s="77"/>
      <c r="G163" s="77"/>
      <c r="H163" s="71"/>
      <c r="I163" s="71"/>
      <c r="J163" s="19"/>
      <c r="K163" s="36"/>
      <c r="L163" s="36"/>
      <c r="M163" s="78"/>
      <c r="N163" s="71"/>
      <c r="O163" s="36"/>
      <c r="P163" s="36"/>
      <c r="Q163" s="36"/>
      <c r="R163" s="36"/>
      <c r="S163" s="6"/>
      <c r="T163" s="6"/>
      <c r="U163" s="6"/>
      <c r="V163" s="6"/>
      <c r="W163" s="6"/>
      <c r="X163" s="6"/>
      <c r="Y163" s="6"/>
      <c r="Z163" s="6"/>
      <c r="AA163" s="6"/>
      <c r="AB163" s="6"/>
      <c r="AC163" s="6"/>
      <c r="AD163" s="6"/>
      <c r="AE163" s="6"/>
      <c r="AF163" s="6"/>
      <c r="AG163" s="6"/>
    </row>
    <row r="164" spans="1:33" ht="18.75" customHeight="1" x14ac:dyDescent="0.2">
      <c r="A164" s="13"/>
      <c r="B164" s="36"/>
      <c r="C164" s="36"/>
      <c r="D164" s="78"/>
      <c r="E164" s="36"/>
      <c r="F164" s="77"/>
      <c r="G164" s="77"/>
      <c r="H164" s="71"/>
      <c r="I164" s="71"/>
      <c r="J164" s="19"/>
      <c r="K164" s="36"/>
      <c r="L164" s="36"/>
      <c r="M164" s="78"/>
      <c r="N164" s="71"/>
      <c r="O164" s="36"/>
      <c r="P164" s="36"/>
      <c r="Q164" s="36"/>
      <c r="R164" s="36"/>
      <c r="S164" s="6"/>
      <c r="T164" s="6"/>
      <c r="U164" s="6"/>
      <c r="V164" s="6"/>
      <c r="W164" s="6"/>
      <c r="X164" s="6"/>
      <c r="Y164" s="6"/>
      <c r="Z164" s="6"/>
      <c r="AA164" s="6"/>
      <c r="AB164" s="6"/>
      <c r="AC164" s="6"/>
      <c r="AD164" s="6"/>
      <c r="AE164" s="6"/>
      <c r="AF164" s="6"/>
      <c r="AG164" s="6"/>
    </row>
    <row r="165" spans="1:33" ht="18.75" customHeight="1" x14ac:dyDescent="0.2">
      <c r="A165" s="13"/>
      <c r="B165" s="36"/>
      <c r="C165" s="36"/>
      <c r="D165" s="78"/>
      <c r="E165" s="36"/>
      <c r="F165" s="77"/>
      <c r="G165" s="77"/>
      <c r="H165" s="71"/>
      <c r="I165" s="71"/>
      <c r="J165" s="19"/>
      <c r="K165" s="36"/>
      <c r="L165" s="36"/>
      <c r="M165" s="78"/>
      <c r="N165" s="71"/>
      <c r="O165" s="36"/>
      <c r="P165" s="36"/>
      <c r="Q165" s="36"/>
      <c r="R165" s="36"/>
      <c r="S165" s="6"/>
      <c r="T165" s="6"/>
      <c r="U165" s="6"/>
      <c r="V165" s="6"/>
      <c r="W165" s="6"/>
      <c r="X165" s="6"/>
      <c r="Y165" s="6"/>
      <c r="Z165" s="6"/>
      <c r="AA165" s="6"/>
      <c r="AB165" s="6"/>
      <c r="AC165" s="6"/>
      <c r="AD165" s="6"/>
      <c r="AE165" s="6"/>
      <c r="AF165" s="6"/>
      <c r="AG165" s="6"/>
    </row>
    <row r="166" spans="1:33" ht="18.75" customHeight="1" x14ac:dyDescent="0.2">
      <c r="A166" s="13"/>
      <c r="B166" s="36"/>
      <c r="C166" s="36"/>
      <c r="D166" s="78"/>
      <c r="E166" s="36"/>
      <c r="F166" s="77"/>
      <c r="G166" s="77"/>
      <c r="H166" s="71"/>
      <c r="I166" s="71"/>
      <c r="J166" s="19"/>
      <c r="K166" s="36"/>
      <c r="L166" s="36"/>
      <c r="M166" s="78"/>
      <c r="N166" s="71"/>
      <c r="O166" s="36"/>
      <c r="P166" s="36"/>
      <c r="Q166" s="36"/>
      <c r="R166" s="36"/>
      <c r="S166" s="6"/>
      <c r="T166" s="6"/>
      <c r="U166" s="6"/>
      <c r="V166" s="6"/>
      <c r="W166" s="6"/>
      <c r="X166" s="6"/>
      <c r="Y166" s="6"/>
      <c r="Z166" s="6"/>
      <c r="AA166" s="6"/>
      <c r="AB166" s="6"/>
      <c r="AC166" s="6"/>
      <c r="AD166" s="6"/>
      <c r="AE166" s="6"/>
      <c r="AF166" s="6"/>
      <c r="AG166" s="6"/>
    </row>
    <row r="167" spans="1:33" ht="18.75" customHeight="1" x14ac:dyDescent="0.2">
      <c r="A167" s="13"/>
      <c r="B167" s="36"/>
      <c r="C167" s="36"/>
      <c r="D167" s="78"/>
      <c r="E167" s="36"/>
      <c r="F167" s="77"/>
      <c r="G167" s="77"/>
      <c r="H167" s="71"/>
      <c r="I167" s="71"/>
      <c r="J167" s="19"/>
      <c r="K167" s="36"/>
      <c r="L167" s="36"/>
      <c r="M167" s="78"/>
      <c r="N167" s="71"/>
      <c r="O167" s="36"/>
      <c r="P167" s="36"/>
      <c r="Q167" s="36"/>
      <c r="R167" s="36"/>
      <c r="S167" s="6"/>
      <c r="T167" s="6"/>
      <c r="U167" s="6"/>
      <c r="V167" s="6"/>
      <c r="W167" s="6"/>
      <c r="X167" s="6"/>
      <c r="Y167" s="6"/>
      <c r="Z167" s="6"/>
      <c r="AA167" s="6"/>
      <c r="AB167" s="6"/>
      <c r="AC167" s="6"/>
      <c r="AD167" s="6"/>
      <c r="AE167" s="6"/>
      <c r="AF167" s="6"/>
      <c r="AG167" s="6"/>
    </row>
    <row r="168" spans="1:33" ht="18.75" customHeight="1" x14ac:dyDescent="0.2">
      <c r="A168" s="13"/>
      <c r="B168" s="36"/>
      <c r="C168" s="36"/>
      <c r="D168" s="78"/>
      <c r="E168" s="36"/>
      <c r="F168" s="77"/>
      <c r="G168" s="77"/>
      <c r="H168" s="71"/>
      <c r="I168" s="71"/>
      <c r="J168" s="19"/>
      <c r="K168" s="36"/>
      <c r="L168" s="36"/>
      <c r="M168" s="78"/>
      <c r="N168" s="71"/>
      <c r="O168" s="36"/>
      <c r="P168" s="36"/>
      <c r="Q168" s="36"/>
      <c r="R168" s="36"/>
      <c r="S168" s="6"/>
      <c r="T168" s="6"/>
      <c r="U168" s="6"/>
      <c r="V168" s="6"/>
      <c r="W168" s="6"/>
      <c r="X168" s="6"/>
      <c r="Y168" s="6"/>
      <c r="Z168" s="6"/>
      <c r="AA168" s="6"/>
      <c r="AB168" s="6"/>
      <c r="AC168" s="6"/>
      <c r="AD168" s="6"/>
      <c r="AE168" s="6"/>
      <c r="AF168" s="6"/>
      <c r="AG168" s="6"/>
    </row>
    <row r="169" spans="1:33" ht="18.75" customHeight="1" x14ac:dyDescent="0.2">
      <c r="A169" s="13"/>
      <c r="B169" s="36"/>
      <c r="C169" s="36"/>
      <c r="D169" s="78"/>
      <c r="E169" s="36"/>
      <c r="F169" s="77"/>
      <c r="G169" s="77"/>
      <c r="H169" s="71"/>
      <c r="I169" s="71"/>
      <c r="J169" s="19"/>
      <c r="K169" s="36"/>
      <c r="L169" s="36"/>
      <c r="M169" s="78"/>
      <c r="N169" s="71"/>
      <c r="O169" s="36"/>
      <c r="P169" s="36"/>
      <c r="Q169" s="36"/>
      <c r="R169" s="36"/>
      <c r="S169" s="6"/>
      <c r="T169" s="6"/>
      <c r="U169" s="6"/>
      <c r="V169" s="6"/>
      <c r="W169" s="6"/>
      <c r="X169" s="6"/>
      <c r="Y169" s="6"/>
      <c r="Z169" s="6"/>
      <c r="AA169" s="6"/>
      <c r="AB169" s="6"/>
      <c r="AC169" s="6"/>
      <c r="AD169" s="6"/>
      <c r="AE169" s="6"/>
      <c r="AF169" s="6"/>
      <c r="AG169" s="6"/>
    </row>
    <row r="170" spans="1:33" ht="18.75" customHeight="1" x14ac:dyDescent="0.2">
      <c r="A170" s="13"/>
      <c r="B170" s="36"/>
      <c r="C170" s="36"/>
      <c r="D170" s="78"/>
      <c r="E170" s="36"/>
      <c r="F170" s="77"/>
      <c r="G170" s="77"/>
      <c r="H170" s="71"/>
      <c r="I170" s="71"/>
      <c r="J170" s="19"/>
      <c r="K170" s="36"/>
      <c r="L170" s="36"/>
      <c r="M170" s="78"/>
      <c r="N170" s="71"/>
      <c r="O170" s="36"/>
      <c r="P170" s="36"/>
      <c r="Q170" s="36"/>
      <c r="R170" s="36"/>
      <c r="S170" s="6"/>
      <c r="T170" s="6"/>
      <c r="U170" s="6"/>
      <c r="V170" s="6"/>
      <c r="W170" s="6"/>
      <c r="X170" s="6"/>
      <c r="Y170" s="6"/>
      <c r="Z170" s="6"/>
      <c r="AA170" s="6"/>
      <c r="AB170" s="6"/>
      <c r="AC170" s="6"/>
      <c r="AD170" s="6"/>
      <c r="AE170" s="6"/>
      <c r="AF170" s="6"/>
      <c r="AG170" s="6"/>
    </row>
    <row r="171" spans="1:33" ht="18.75" customHeight="1" x14ac:dyDescent="0.2">
      <c r="A171" s="13"/>
      <c r="B171" s="36"/>
      <c r="C171" s="36"/>
      <c r="D171" s="78"/>
      <c r="E171" s="36"/>
      <c r="F171" s="77"/>
      <c r="G171" s="77"/>
      <c r="H171" s="71"/>
      <c r="I171" s="71"/>
      <c r="J171" s="19"/>
      <c r="K171" s="36"/>
      <c r="L171" s="36"/>
      <c r="M171" s="78"/>
      <c r="N171" s="71"/>
      <c r="O171" s="36"/>
      <c r="P171" s="36"/>
      <c r="Q171" s="36"/>
      <c r="R171" s="36"/>
      <c r="S171" s="6"/>
      <c r="T171" s="6"/>
      <c r="U171" s="6"/>
      <c r="V171" s="6"/>
      <c r="W171" s="6"/>
      <c r="X171" s="6"/>
      <c r="Y171" s="6"/>
      <c r="Z171" s="6"/>
      <c r="AA171" s="6"/>
      <c r="AB171" s="6"/>
      <c r="AC171" s="6"/>
      <c r="AD171" s="6"/>
      <c r="AE171" s="6"/>
      <c r="AF171" s="6"/>
      <c r="AG171" s="6"/>
    </row>
    <row r="172" spans="1:33" ht="18.75" customHeight="1" x14ac:dyDescent="0.2">
      <c r="A172" s="13"/>
      <c r="B172" s="36"/>
      <c r="C172" s="36"/>
      <c r="D172" s="78"/>
      <c r="E172" s="36"/>
      <c r="F172" s="77"/>
      <c r="G172" s="77"/>
      <c r="H172" s="71"/>
      <c r="I172" s="71"/>
      <c r="J172" s="19"/>
      <c r="K172" s="36"/>
      <c r="L172" s="36"/>
      <c r="M172" s="78"/>
      <c r="N172" s="71"/>
      <c r="O172" s="36"/>
      <c r="P172" s="36"/>
      <c r="Q172" s="36"/>
      <c r="R172" s="36"/>
      <c r="S172" s="6"/>
      <c r="T172" s="6"/>
      <c r="U172" s="6"/>
      <c r="V172" s="6"/>
      <c r="W172" s="6"/>
      <c r="X172" s="6"/>
      <c r="Y172" s="6"/>
      <c r="Z172" s="6"/>
      <c r="AA172" s="6"/>
      <c r="AB172" s="6"/>
      <c r="AC172" s="6"/>
      <c r="AD172" s="6"/>
      <c r="AE172" s="6"/>
      <c r="AF172" s="6"/>
      <c r="AG172" s="6"/>
    </row>
    <row r="173" spans="1:33" ht="18.75" customHeight="1" x14ac:dyDescent="0.2">
      <c r="A173" s="13"/>
      <c r="B173" s="36"/>
      <c r="C173" s="36"/>
      <c r="D173" s="78"/>
      <c r="E173" s="36"/>
      <c r="F173" s="77"/>
      <c r="G173" s="77"/>
      <c r="H173" s="71"/>
      <c r="I173" s="71"/>
      <c r="J173" s="19"/>
      <c r="K173" s="36"/>
      <c r="L173" s="36"/>
      <c r="M173" s="78"/>
      <c r="N173" s="71"/>
      <c r="O173" s="36"/>
      <c r="P173" s="36"/>
      <c r="Q173" s="36"/>
      <c r="R173" s="36"/>
      <c r="S173" s="6"/>
      <c r="T173" s="6"/>
      <c r="U173" s="6"/>
      <c r="V173" s="6"/>
      <c r="W173" s="6"/>
      <c r="X173" s="6"/>
      <c r="Y173" s="6"/>
      <c r="Z173" s="6"/>
      <c r="AA173" s="6"/>
      <c r="AB173" s="6"/>
      <c r="AC173" s="6"/>
      <c r="AD173" s="6"/>
      <c r="AE173" s="6"/>
      <c r="AF173" s="6"/>
      <c r="AG173" s="6"/>
    </row>
    <row r="174" spans="1:33" ht="18.75" customHeight="1" x14ac:dyDescent="0.2">
      <c r="A174" s="13"/>
      <c r="B174" s="36"/>
      <c r="C174" s="36"/>
      <c r="D174" s="78"/>
      <c r="E174" s="36"/>
      <c r="F174" s="77"/>
      <c r="G174" s="77"/>
      <c r="H174" s="71"/>
      <c r="I174" s="71"/>
      <c r="J174" s="19"/>
      <c r="K174" s="36"/>
      <c r="L174" s="36"/>
      <c r="M174" s="78"/>
      <c r="N174" s="71"/>
      <c r="O174" s="36"/>
      <c r="P174" s="36"/>
      <c r="Q174" s="36"/>
      <c r="R174" s="36"/>
      <c r="S174" s="6"/>
      <c r="T174" s="6"/>
      <c r="U174" s="6"/>
      <c r="V174" s="6"/>
      <c r="W174" s="6"/>
      <c r="X174" s="6"/>
      <c r="Y174" s="6"/>
      <c r="Z174" s="6"/>
      <c r="AA174" s="6"/>
      <c r="AB174" s="6"/>
      <c r="AC174" s="6"/>
      <c r="AD174" s="6"/>
      <c r="AE174" s="6"/>
      <c r="AF174" s="6"/>
      <c r="AG174" s="6"/>
    </row>
    <row r="175" spans="1:33" ht="18.75" customHeight="1" x14ac:dyDescent="0.2">
      <c r="A175" s="13"/>
      <c r="B175" s="36"/>
      <c r="C175" s="36"/>
      <c r="D175" s="78"/>
      <c r="E175" s="36"/>
      <c r="F175" s="77"/>
      <c r="G175" s="77"/>
      <c r="H175" s="71"/>
      <c r="I175" s="71"/>
      <c r="J175" s="19"/>
      <c r="K175" s="36"/>
      <c r="L175" s="36"/>
      <c r="M175" s="78"/>
      <c r="N175" s="71"/>
      <c r="O175" s="36"/>
      <c r="P175" s="36"/>
      <c r="Q175" s="36"/>
      <c r="R175" s="36"/>
      <c r="S175" s="6"/>
      <c r="T175" s="6"/>
      <c r="U175" s="6"/>
      <c r="V175" s="6"/>
      <c r="W175" s="6"/>
      <c r="X175" s="6"/>
      <c r="Y175" s="6"/>
      <c r="Z175" s="6"/>
      <c r="AA175" s="6"/>
      <c r="AB175" s="6"/>
      <c r="AC175" s="6"/>
      <c r="AD175" s="6"/>
      <c r="AE175" s="6"/>
      <c r="AF175" s="6"/>
      <c r="AG175" s="6"/>
    </row>
    <row r="176" spans="1:33" ht="18.75" customHeight="1" x14ac:dyDescent="0.2">
      <c r="A176" s="13"/>
      <c r="B176" s="36"/>
      <c r="C176" s="36"/>
      <c r="D176" s="78"/>
      <c r="E176" s="36"/>
      <c r="F176" s="77"/>
      <c r="G176" s="77"/>
      <c r="H176" s="71"/>
      <c r="I176" s="71"/>
      <c r="J176" s="19"/>
      <c r="K176" s="36"/>
      <c r="L176" s="36"/>
      <c r="M176" s="78"/>
      <c r="N176" s="71"/>
      <c r="O176" s="36"/>
      <c r="P176" s="36"/>
      <c r="Q176" s="36"/>
      <c r="R176" s="36"/>
      <c r="S176" s="6"/>
      <c r="T176" s="6"/>
      <c r="U176" s="6"/>
      <c r="V176" s="6"/>
      <c r="W176" s="6"/>
      <c r="X176" s="6"/>
      <c r="Y176" s="6"/>
      <c r="Z176" s="6"/>
      <c r="AA176" s="6"/>
      <c r="AB176" s="6"/>
      <c r="AC176" s="6"/>
      <c r="AD176" s="6"/>
      <c r="AE176" s="6"/>
      <c r="AF176" s="6"/>
      <c r="AG176" s="6"/>
    </row>
    <row r="177" spans="1:33" ht="18.75" customHeight="1" x14ac:dyDescent="0.2">
      <c r="A177" s="13"/>
      <c r="B177" s="36"/>
      <c r="C177" s="36"/>
      <c r="D177" s="78"/>
      <c r="E177" s="36"/>
      <c r="F177" s="77"/>
      <c r="G177" s="77"/>
      <c r="H177" s="71"/>
      <c r="I177" s="71"/>
      <c r="J177" s="19"/>
      <c r="K177" s="36"/>
      <c r="L177" s="36"/>
      <c r="M177" s="78"/>
      <c r="N177" s="71"/>
      <c r="O177" s="36"/>
      <c r="P177" s="36"/>
      <c r="Q177" s="36"/>
      <c r="R177" s="36"/>
      <c r="S177" s="6"/>
      <c r="T177" s="6"/>
      <c r="U177" s="6"/>
      <c r="V177" s="6"/>
      <c r="W177" s="6"/>
      <c r="X177" s="6"/>
      <c r="Y177" s="6"/>
      <c r="Z177" s="6"/>
      <c r="AA177" s="6"/>
      <c r="AB177" s="6"/>
      <c r="AC177" s="6"/>
      <c r="AD177" s="6"/>
      <c r="AE177" s="6"/>
      <c r="AF177" s="6"/>
      <c r="AG177" s="6"/>
    </row>
    <row r="178" spans="1:33" ht="18.75" customHeight="1" x14ac:dyDescent="0.2">
      <c r="A178" s="13"/>
      <c r="B178" s="36"/>
      <c r="C178" s="36"/>
      <c r="D178" s="78"/>
      <c r="E178" s="36"/>
      <c r="F178" s="77"/>
      <c r="G178" s="77"/>
      <c r="H178" s="71"/>
      <c r="I178" s="71"/>
      <c r="J178" s="19"/>
      <c r="K178" s="36"/>
      <c r="L178" s="36"/>
      <c r="M178" s="78"/>
      <c r="N178" s="71"/>
      <c r="O178" s="36"/>
      <c r="P178" s="36"/>
      <c r="Q178" s="36"/>
      <c r="R178" s="36"/>
      <c r="S178" s="6"/>
      <c r="T178" s="6"/>
      <c r="U178" s="6"/>
      <c r="V178" s="6"/>
      <c r="W178" s="6"/>
      <c r="X178" s="6"/>
      <c r="Y178" s="6"/>
      <c r="Z178" s="6"/>
      <c r="AA178" s="6"/>
      <c r="AB178" s="6"/>
      <c r="AC178" s="6"/>
      <c r="AD178" s="6"/>
      <c r="AE178" s="6"/>
      <c r="AF178" s="6"/>
      <c r="AG178" s="6"/>
    </row>
    <row r="179" spans="1:33" ht="18.75" customHeight="1" x14ac:dyDescent="0.2">
      <c r="A179" s="13"/>
      <c r="B179" s="36"/>
      <c r="C179" s="36"/>
      <c r="D179" s="78"/>
      <c r="E179" s="36"/>
      <c r="F179" s="77"/>
      <c r="G179" s="77"/>
      <c r="H179" s="71"/>
      <c r="I179" s="71"/>
      <c r="J179" s="19"/>
      <c r="K179" s="36"/>
      <c r="L179" s="36"/>
      <c r="M179" s="78"/>
      <c r="N179" s="71"/>
      <c r="O179" s="36"/>
      <c r="P179" s="36"/>
      <c r="Q179" s="36"/>
      <c r="R179" s="36"/>
      <c r="S179" s="6"/>
      <c r="T179" s="6"/>
      <c r="U179" s="6"/>
      <c r="V179" s="6"/>
      <c r="W179" s="6"/>
      <c r="X179" s="6"/>
      <c r="Y179" s="6"/>
      <c r="Z179" s="6"/>
      <c r="AA179" s="6"/>
      <c r="AB179" s="6"/>
      <c r="AC179" s="6"/>
      <c r="AD179" s="6"/>
      <c r="AE179" s="6"/>
      <c r="AF179" s="6"/>
      <c r="AG179" s="6"/>
    </row>
    <row r="180" spans="1:33" ht="18.75" customHeight="1" x14ac:dyDescent="0.2">
      <c r="A180" s="13"/>
      <c r="B180" s="36"/>
      <c r="C180" s="36"/>
      <c r="D180" s="78"/>
      <c r="E180" s="36"/>
      <c r="F180" s="77"/>
      <c r="G180" s="77"/>
      <c r="H180" s="71"/>
      <c r="I180" s="71"/>
      <c r="J180" s="19"/>
      <c r="K180" s="36"/>
      <c r="L180" s="36"/>
      <c r="M180" s="78"/>
      <c r="N180" s="71"/>
      <c r="O180" s="36"/>
      <c r="P180" s="36"/>
      <c r="Q180" s="36"/>
      <c r="R180" s="36"/>
      <c r="S180" s="6"/>
      <c r="T180" s="6"/>
      <c r="U180" s="6"/>
      <c r="V180" s="6"/>
      <c r="W180" s="6"/>
      <c r="X180" s="6"/>
      <c r="Y180" s="6"/>
      <c r="Z180" s="6"/>
      <c r="AA180" s="6"/>
      <c r="AB180" s="6"/>
      <c r="AC180" s="6"/>
      <c r="AD180" s="6"/>
      <c r="AE180" s="6"/>
      <c r="AF180" s="6"/>
      <c r="AG180" s="6"/>
    </row>
    <row r="181" spans="1:33" ht="18.75" customHeight="1" x14ac:dyDescent="0.2">
      <c r="A181" s="13"/>
      <c r="B181" s="36"/>
      <c r="C181" s="36"/>
      <c r="D181" s="78"/>
      <c r="E181" s="36"/>
      <c r="F181" s="77"/>
      <c r="G181" s="77"/>
      <c r="H181" s="71"/>
      <c r="I181" s="71"/>
      <c r="J181" s="19"/>
      <c r="K181" s="36"/>
      <c r="L181" s="36"/>
      <c r="M181" s="78"/>
      <c r="N181" s="71"/>
      <c r="O181" s="36"/>
      <c r="P181" s="36"/>
      <c r="Q181" s="36"/>
      <c r="R181" s="36"/>
      <c r="S181" s="6"/>
      <c r="T181" s="6"/>
      <c r="U181" s="6"/>
      <c r="V181" s="6"/>
      <c r="W181" s="6"/>
      <c r="X181" s="6"/>
      <c r="Y181" s="6"/>
      <c r="Z181" s="6"/>
      <c r="AA181" s="6"/>
      <c r="AB181" s="6"/>
      <c r="AC181" s="6"/>
      <c r="AD181" s="6"/>
      <c r="AE181" s="6"/>
      <c r="AF181" s="6"/>
      <c r="AG181" s="6"/>
    </row>
    <row r="182" spans="1:33" ht="18.75" customHeight="1" x14ac:dyDescent="0.2">
      <c r="A182" s="13"/>
      <c r="B182" s="36"/>
      <c r="C182" s="36"/>
      <c r="D182" s="78"/>
      <c r="E182" s="36"/>
      <c r="F182" s="77"/>
      <c r="G182" s="77"/>
      <c r="H182" s="71"/>
      <c r="I182" s="71"/>
      <c r="J182" s="19"/>
      <c r="K182" s="36"/>
      <c r="L182" s="36"/>
      <c r="M182" s="78"/>
      <c r="N182" s="71"/>
      <c r="O182" s="36"/>
      <c r="P182" s="36"/>
      <c r="Q182" s="36"/>
      <c r="R182" s="36"/>
      <c r="S182" s="6"/>
      <c r="T182" s="6"/>
      <c r="U182" s="6"/>
      <c r="V182" s="6"/>
      <c r="W182" s="6"/>
      <c r="X182" s="6"/>
      <c r="Y182" s="6"/>
      <c r="Z182" s="6"/>
      <c r="AA182" s="6"/>
      <c r="AB182" s="6"/>
      <c r="AC182" s="6"/>
      <c r="AD182" s="6"/>
      <c r="AE182" s="6"/>
      <c r="AF182" s="6"/>
      <c r="AG182" s="6"/>
    </row>
    <row r="183" spans="1:33" ht="18.75" customHeight="1" x14ac:dyDescent="0.2">
      <c r="A183" s="13"/>
      <c r="B183" s="36"/>
      <c r="C183" s="36"/>
      <c r="D183" s="78"/>
      <c r="E183" s="36"/>
      <c r="F183" s="77"/>
      <c r="G183" s="77"/>
      <c r="H183" s="71"/>
      <c r="I183" s="71"/>
      <c r="J183" s="19"/>
      <c r="K183" s="36"/>
      <c r="L183" s="36"/>
      <c r="M183" s="78"/>
      <c r="N183" s="71"/>
      <c r="O183" s="36"/>
      <c r="P183" s="36"/>
      <c r="Q183" s="36"/>
      <c r="R183" s="36"/>
      <c r="S183" s="6"/>
      <c r="T183" s="6"/>
      <c r="U183" s="6"/>
      <c r="V183" s="6"/>
      <c r="W183" s="6"/>
      <c r="X183" s="6"/>
      <c r="Y183" s="6"/>
      <c r="Z183" s="6"/>
      <c r="AA183" s="6"/>
      <c r="AB183" s="6"/>
      <c r="AC183" s="6"/>
      <c r="AD183" s="6"/>
      <c r="AE183" s="6"/>
      <c r="AF183" s="6"/>
      <c r="AG183" s="6"/>
    </row>
    <row r="184" spans="1:33" ht="18.75" customHeight="1" x14ac:dyDescent="0.2">
      <c r="A184" s="13"/>
      <c r="B184" s="36"/>
      <c r="C184" s="36"/>
      <c r="D184" s="78"/>
      <c r="E184" s="36"/>
      <c r="F184" s="77"/>
      <c r="G184" s="77"/>
      <c r="H184" s="71"/>
      <c r="I184" s="71"/>
      <c r="J184" s="19"/>
      <c r="K184" s="36"/>
      <c r="L184" s="36"/>
      <c r="M184" s="78"/>
      <c r="N184" s="71"/>
      <c r="O184" s="36"/>
      <c r="P184" s="36"/>
      <c r="Q184" s="36"/>
      <c r="R184" s="36"/>
      <c r="S184" s="6"/>
      <c r="T184" s="6"/>
      <c r="U184" s="6"/>
      <c r="V184" s="6"/>
      <c r="W184" s="6"/>
      <c r="X184" s="6"/>
      <c r="Y184" s="6"/>
      <c r="Z184" s="6"/>
      <c r="AA184" s="6"/>
      <c r="AB184" s="6"/>
      <c r="AC184" s="6"/>
      <c r="AD184" s="6"/>
      <c r="AE184" s="6"/>
      <c r="AF184" s="6"/>
      <c r="AG184" s="6"/>
    </row>
    <row r="185" spans="1:33" ht="18.75" customHeight="1" x14ac:dyDescent="0.2">
      <c r="A185" s="13"/>
      <c r="B185" s="36"/>
      <c r="C185" s="36"/>
      <c r="D185" s="78"/>
      <c r="E185" s="36"/>
      <c r="F185" s="77"/>
      <c r="G185" s="77"/>
      <c r="H185" s="71"/>
      <c r="I185" s="71"/>
      <c r="J185" s="19"/>
      <c r="K185" s="36"/>
      <c r="L185" s="36"/>
      <c r="M185" s="78"/>
      <c r="N185" s="71"/>
      <c r="O185" s="36"/>
      <c r="P185" s="36"/>
      <c r="Q185" s="36"/>
      <c r="R185" s="36"/>
      <c r="S185" s="6"/>
      <c r="T185" s="6"/>
      <c r="U185" s="6"/>
      <c r="V185" s="6"/>
      <c r="W185" s="6"/>
      <c r="X185" s="6"/>
      <c r="Y185" s="6"/>
      <c r="Z185" s="6"/>
      <c r="AA185" s="6"/>
      <c r="AB185" s="6"/>
      <c r="AC185" s="6"/>
      <c r="AD185" s="6"/>
      <c r="AE185" s="6"/>
      <c r="AF185" s="6"/>
      <c r="AG185" s="6"/>
    </row>
    <row r="186" spans="1:33" ht="18.75" customHeight="1" x14ac:dyDescent="0.2">
      <c r="A186" s="13"/>
      <c r="B186" s="36"/>
      <c r="C186" s="36"/>
      <c r="D186" s="78"/>
      <c r="E186" s="36"/>
      <c r="F186" s="77"/>
      <c r="G186" s="77"/>
      <c r="H186" s="71"/>
      <c r="I186" s="71"/>
      <c r="J186" s="19"/>
      <c r="K186" s="36"/>
      <c r="L186" s="36"/>
      <c r="M186" s="78"/>
      <c r="N186" s="71"/>
      <c r="O186" s="36"/>
      <c r="P186" s="36"/>
      <c r="Q186" s="36"/>
      <c r="R186" s="36"/>
      <c r="S186" s="6"/>
      <c r="T186" s="6"/>
      <c r="U186" s="6"/>
      <c r="V186" s="6"/>
      <c r="W186" s="6"/>
      <c r="X186" s="6"/>
      <c r="Y186" s="6"/>
      <c r="Z186" s="6"/>
      <c r="AA186" s="6"/>
      <c r="AB186" s="6"/>
      <c r="AC186" s="6"/>
      <c r="AD186" s="6"/>
      <c r="AE186" s="6"/>
      <c r="AF186" s="6"/>
      <c r="AG186" s="6"/>
    </row>
    <row r="187" spans="1:33" ht="18.75" customHeight="1" x14ac:dyDescent="0.2">
      <c r="A187" s="13"/>
      <c r="B187" s="36"/>
      <c r="C187" s="36"/>
      <c r="D187" s="78"/>
      <c r="E187" s="36"/>
      <c r="F187" s="77"/>
      <c r="G187" s="77"/>
      <c r="H187" s="71"/>
      <c r="I187" s="71"/>
      <c r="J187" s="19"/>
      <c r="K187" s="36"/>
      <c r="L187" s="36"/>
      <c r="M187" s="78"/>
      <c r="N187" s="71"/>
      <c r="O187" s="36"/>
      <c r="P187" s="36"/>
      <c r="Q187" s="36"/>
      <c r="R187" s="36"/>
      <c r="S187" s="6"/>
      <c r="T187" s="6"/>
      <c r="U187" s="6"/>
      <c r="V187" s="6"/>
      <c r="W187" s="6"/>
      <c r="X187" s="6"/>
      <c r="Y187" s="6"/>
      <c r="Z187" s="6"/>
      <c r="AA187" s="6"/>
      <c r="AB187" s="6"/>
      <c r="AC187" s="6"/>
      <c r="AD187" s="6"/>
      <c r="AE187" s="6"/>
      <c r="AF187" s="6"/>
      <c r="AG187" s="6"/>
    </row>
    <row r="188" spans="1:33" ht="18.75" customHeight="1" x14ac:dyDescent="0.2">
      <c r="A188" s="13"/>
      <c r="B188" s="36"/>
      <c r="C188" s="36"/>
      <c r="D188" s="78"/>
      <c r="E188" s="36"/>
      <c r="F188" s="77"/>
      <c r="G188" s="77"/>
      <c r="H188" s="71"/>
      <c r="I188" s="71"/>
      <c r="J188" s="19"/>
      <c r="K188" s="36"/>
      <c r="L188" s="36"/>
      <c r="M188" s="78"/>
      <c r="N188" s="71"/>
      <c r="O188" s="36"/>
      <c r="P188" s="36"/>
      <c r="Q188" s="36"/>
      <c r="R188" s="36"/>
      <c r="S188" s="6"/>
      <c r="T188" s="6"/>
      <c r="U188" s="6"/>
      <c r="V188" s="6"/>
      <c r="W188" s="6"/>
      <c r="X188" s="6"/>
      <c r="Y188" s="6"/>
      <c r="Z188" s="6"/>
      <c r="AA188" s="6"/>
      <c r="AB188" s="6"/>
      <c r="AC188" s="6"/>
      <c r="AD188" s="6"/>
      <c r="AE188" s="6"/>
      <c r="AF188" s="6"/>
      <c r="AG188" s="6"/>
    </row>
    <row r="189" spans="1:33" ht="18.75" customHeight="1" x14ac:dyDescent="0.2">
      <c r="A189" s="13"/>
      <c r="B189" s="36"/>
      <c r="C189" s="36"/>
      <c r="D189" s="78"/>
      <c r="E189" s="36"/>
      <c r="F189" s="77"/>
      <c r="G189" s="77"/>
      <c r="H189" s="71"/>
      <c r="I189" s="71"/>
      <c r="J189" s="19"/>
      <c r="K189" s="36"/>
      <c r="L189" s="36"/>
      <c r="M189" s="78"/>
      <c r="N189" s="71"/>
      <c r="O189" s="36"/>
      <c r="P189" s="36"/>
      <c r="Q189" s="36"/>
      <c r="R189" s="36"/>
      <c r="S189" s="6"/>
      <c r="T189" s="6"/>
      <c r="U189" s="6"/>
      <c r="V189" s="6"/>
      <c r="W189" s="6"/>
      <c r="X189" s="6"/>
      <c r="Y189" s="6"/>
      <c r="Z189" s="6"/>
      <c r="AA189" s="6"/>
      <c r="AB189" s="6"/>
      <c r="AC189" s="6"/>
      <c r="AD189" s="6"/>
      <c r="AE189" s="6"/>
      <c r="AF189" s="6"/>
      <c r="AG189" s="6"/>
    </row>
    <row r="190" spans="1:33" ht="18.75" customHeight="1" x14ac:dyDescent="0.2">
      <c r="A190" s="13"/>
      <c r="B190" s="36"/>
      <c r="C190" s="36"/>
      <c r="D190" s="78"/>
      <c r="E190" s="36"/>
      <c r="F190" s="77"/>
      <c r="G190" s="77"/>
      <c r="H190" s="71"/>
      <c r="I190" s="71"/>
      <c r="J190" s="19"/>
      <c r="K190" s="36"/>
      <c r="L190" s="36"/>
      <c r="M190" s="78"/>
      <c r="N190" s="71"/>
      <c r="O190" s="36"/>
      <c r="P190" s="36"/>
      <c r="Q190" s="36"/>
      <c r="R190" s="36"/>
      <c r="S190" s="6"/>
      <c r="T190" s="6"/>
      <c r="U190" s="6"/>
      <c r="V190" s="6"/>
      <c r="W190" s="6"/>
      <c r="X190" s="6"/>
      <c r="Y190" s="6"/>
      <c r="Z190" s="6"/>
      <c r="AA190" s="6"/>
      <c r="AB190" s="6"/>
      <c r="AC190" s="6"/>
      <c r="AD190" s="6"/>
      <c r="AE190" s="6"/>
      <c r="AF190" s="6"/>
      <c r="AG190" s="6"/>
    </row>
    <row r="191" spans="1:33" ht="18.75" customHeight="1" x14ac:dyDescent="0.2">
      <c r="A191" s="13"/>
      <c r="B191" s="36"/>
      <c r="C191" s="36"/>
      <c r="D191" s="78"/>
      <c r="E191" s="36"/>
      <c r="F191" s="77"/>
      <c r="G191" s="77"/>
      <c r="H191" s="71"/>
      <c r="I191" s="71"/>
      <c r="J191" s="19"/>
      <c r="K191" s="36"/>
      <c r="L191" s="36"/>
      <c r="M191" s="78"/>
      <c r="N191" s="71"/>
      <c r="O191" s="36"/>
      <c r="P191" s="36"/>
      <c r="Q191" s="36"/>
      <c r="R191" s="36"/>
      <c r="S191" s="6"/>
      <c r="T191" s="6"/>
      <c r="U191" s="6"/>
      <c r="V191" s="6"/>
      <c r="W191" s="6"/>
      <c r="X191" s="6"/>
      <c r="Y191" s="6"/>
      <c r="Z191" s="6"/>
      <c r="AA191" s="6"/>
      <c r="AB191" s="6"/>
      <c r="AC191" s="6"/>
      <c r="AD191" s="6"/>
      <c r="AE191" s="6"/>
      <c r="AF191" s="6"/>
      <c r="AG191" s="6"/>
    </row>
    <row r="192" spans="1:33" ht="18.75" customHeight="1" x14ac:dyDescent="0.2">
      <c r="A192" s="13"/>
      <c r="B192" s="36"/>
      <c r="C192" s="36"/>
      <c r="D192" s="78"/>
      <c r="E192" s="36"/>
      <c r="F192" s="77"/>
      <c r="G192" s="77"/>
      <c r="H192" s="71"/>
      <c r="I192" s="71"/>
      <c r="J192" s="19"/>
      <c r="K192" s="36"/>
      <c r="L192" s="36"/>
      <c r="M192" s="78"/>
      <c r="N192" s="71"/>
      <c r="O192" s="36"/>
      <c r="P192" s="36"/>
      <c r="Q192" s="36"/>
      <c r="R192" s="36"/>
      <c r="S192" s="6"/>
      <c r="T192" s="6"/>
      <c r="U192" s="6"/>
      <c r="V192" s="6"/>
      <c r="W192" s="6"/>
      <c r="X192" s="6"/>
      <c r="Y192" s="6"/>
      <c r="Z192" s="6"/>
      <c r="AA192" s="6"/>
      <c r="AB192" s="6"/>
      <c r="AC192" s="6"/>
      <c r="AD192" s="6"/>
      <c r="AE192" s="6"/>
      <c r="AF192" s="6"/>
      <c r="AG192" s="6"/>
    </row>
    <row r="193" spans="1:33" ht="18.75" customHeight="1" x14ac:dyDescent="0.2">
      <c r="A193" s="13"/>
      <c r="B193" s="36"/>
      <c r="C193" s="36"/>
      <c r="D193" s="78"/>
      <c r="E193" s="36"/>
      <c r="F193" s="77"/>
      <c r="G193" s="77"/>
      <c r="H193" s="71"/>
      <c r="I193" s="71"/>
      <c r="J193" s="19"/>
      <c r="K193" s="36"/>
      <c r="L193" s="36"/>
      <c r="M193" s="78"/>
      <c r="N193" s="71"/>
      <c r="O193" s="36"/>
      <c r="P193" s="36"/>
      <c r="Q193" s="36"/>
      <c r="R193" s="36"/>
      <c r="S193" s="6"/>
      <c r="T193" s="6"/>
      <c r="U193" s="6"/>
      <c r="V193" s="6"/>
      <c r="W193" s="6"/>
      <c r="X193" s="6"/>
      <c r="Y193" s="6"/>
      <c r="Z193" s="6"/>
      <c r="AA193" s="6"/>
      <c r="AB193" s="6"/>
      <c r="AC193" s="6"/>
      <c r="AD193" s="6"/>
      <c r="AE193" s="6"/>
      <c r="AF193" s="6"/>
      <c r="AG193" s="6"/>
    </row>
    <row r="194" spans="1:33" ht="18.75" customHeight="1" x14ac:dyDescent="0.2">
      <c r="A194" s="13"/>
      <c r="B194" s="36"/>
      <c r="C194" s="36"/>
      <c r="D194" s="78"/>
      <c r="E194" s="36"/>
      <c r="F194" s="77"/>
      <c r="G194" s="77"/>
      <c r="H194" s="71"/>
      <c r="I194" s="71"/>
      <c r="J194" s="19"/>
      <c r="K194" s="36"/>
      <c r="L194" s="36"/>
      <c r="M194" s="78"/>
      <c r="N194" s="71"/>
      <c r="O194" s="36"/>
      <c r="P194" s="36"/>
      <c r="Q194" s="36"/>
      <c r="R194" s="36"/>
      <c r="S194" s="6"/>
      <c r="T194" s="6"/>
      <c r="U194" s="6"/>
      <c r="V194" s="6"/>
      <c r="W194" s="6"/>
      <c r="X194" s="6"/>
      <c r="Y194" s="6"/>
      <c r="Z194" s="6"/>
      <c r="AA194" s="6"/>
      <c r="AB194" s="6"/>
      <c r="AC194" s="6"/>
      <c r="AD194" s="6"/>
      <c r="AE194" s="6"/>
      <c r="AF194" s="6"/>
      <c r="AG194" s="6"/>
    </row>
    <row r="195" spans="1:33" ht="18.75" customHeight="1" x14ac:dyDescent="0.2">
      <c r="A195" s="13"/>
      <c r="B195" s="36"/>
      <c r="C195" s="36"/>
      <c r="D195" s="78"/>
      <c r="E195" s="36"/>
      <c r="F195" s="77"/>
      <c r="G195" s="77"/>
      <c r="H195" s="71"/>
      <c r="I195" s="71"/>
      <c r="J195" s="19"/>
      <c r="K195" s="36"/>
      <c r="L195" s="36"/>
      <c r="M195" s="78"/>
      <c r="N195" s="71"/>
      <c r="O195" s="36"/>
      <c r="P195" s="36"/>
      <c r="Q195" s="36"/>
      <c r="R195" s="36"/>
      <c r="S195" s="6"/>
      <c r="T195" s="6"/>
      <c r="U195" s="6"/>
      <c r="V195" s="6"/>
      <c r="W195" s="6"/>
      <c r="X195" s="6"/>
      <c r="Y195" s="6"/>
      <c r="Z195" s="6"/>
      <c r="AA195" s="6"/>
      <c r="AB195" s="6"/>
      <c r="AC195" s="6"/>
      <c r="AD195" s="6"/>
      <c r="AE195" s="6"/>
      <c r="AF195" s="6"/>
      <c r="AG195" s="6"/>
    </row>
    <row r="196" spans="1:33" ht="18.75" customHeight="1" x14ac:dyDescent="0.2">
      <c r="A196" s="13"/>
      <c r="B196" s="36"/>
      <c r="C196" s="36"/>
      <c r="D196" s="78"/>
      <c r="E196" s="36"/>
      <c r="F196" s="77"/>
      <c r="G196" s="77"/>
      <c r="H196" s="71"/>
      <c r="I196" s="71"/>
      <c r="J196" s="19"/>
      <c r="K196" s="36"/>
      <c r="L196" s="36"/>
      <c r="M196" s="78"/>
      <c r="N196" s="71"/>
      <c r="O196" s="36"/>
      <c r="P196" s="36"/>
      <c r="Q196" s="36"/>
      <c r="R196" s="36"/>
      <c r="S196" s="6"/>
      <c r="T196" s="6"/>
      <c r="U196" s="6"/>
      <c r="V196" s="6"/>
      <c r="W196" s="6"/>
      <c r="X196" s="6"/>
      <c r="Y196" s="6"/>
      <c r="Z196" s="6"/>
      <c r="AA196" s="6"/>
      <c r="AB196" s="6"/>
      <c r="AC196" s="6"/>
      <c r="AD196" s="6"/>
      <c r="AE196" s="6"/>
      <c r="AF196" s="6"/>
      <c r="AG196" s="6"/>
    </row>
    <row r="197" spans="1:33" ht="18.75" customHeight="1" x14ac:dyDescent="0.2">
      <c r="A197" s="13"/>
      <c r="B197" s="36"/>
      <c r="C197" s="36"/>
      <c r="D197" s="78"/>
      <c r="E197" s="36"/>
      <c r="F197" s="77"/>
      <c r="G197" s="77"/>
      <c r="H197" s="71"/>
      <c r="I197" s="71"/>
      <c r="J197" s="19"/>
      <c r="K197" s="36"/>
      <c r="L197" s="36"/>
      <c r="M197" s="78"/>
      <c r="N197" s="71"/>
      <c r="O197" s="36"/>
      <c r="P197" s="36"/>
      <c r="Q197" s="36"/>
      <c r="R197" s="36"/>
      <c r="S197" s="6"/>
      <c r="T197" s="6"/>
      <c r="U197" s="6"/>
      <c r="V197" s="6"/>
      <c r="W197" s="6"/>
      <c r="X197" s="6"/>
      <c r="Y197" s="6"/>
      <c r="Z197" s="6"/>
      <c r="AA197" s="6"/>
      <c r="AB197" s="6"/>
      <c r="AC197" s="6"/>
      <c r="AD197" s="6"/>
      <c r="AE197" s="6"/>
      <c r="AF197" s="6"/>
      <c r="AG197" s="6"/>
    </row>
    <row r="198" spans="1:33" ht="18.75" customHeight="1" x14ac:dyDescent="0.2">
      <c r="A198" s="13"/>
      <c r="B198" s="36"/>
      <c r="C198" s="36"/>
      <c r="D198" s="78"/>
      <c r="E198" s="36"/>
      <c r="F198" s="77"/>
      <c r="G198" s="77"/>
      <c r="H198" s="71"/>
      <c r="I198" s="71"/>
      <c r="J198" s="19"/>
      <c r="K198" s="36"/>
      <c r="L198" s="36"/>
      <c r="M198" s="78"/>
      <c r="N198" s="71"/>
      <c r="O198" s="36"/>
      <c r="P198" s="36"/>
      <c r="Q198" s="36"/>
      <c r="R198" s="36"/>
      <c r="S198" s="6"/>
      <c r="T198" s="6"/>
      <c r="U198" s="6"/>
      <c r="V198" s="6"/>
      <c r="W198" s="6"/>
      <c r="X198" s="6"/>
      <c r="Y198" s="6"/>
      <c r="Z198" s="6"/>
      <c r="AA198" s="6"/>
      <c r="AB198" s="6"/>
      <c r="AC198" s="6"/>
      <c r="AD198" s="6"/>
      <c r="AE198" s="6"/>
      <c r="AF198" s="6"/>
      <c r="AG198" s="6"/>
    </row>
    <row r="199" spans="1:33" ht="18.75" customHeight="1" x14ac:dyDescent="0.2">
      <c r="A199" s="13"/>
      <c r="B199" s="36"/>
      <c r="C199" s="36"/>
      <c r="D199" s="78"/>
      <c r="E199" s="36"/>
      <c r="F199" s="77"/>
      <c r="G199" s="77"/>
      <c r="H199" s="71"/>
      <c r="I199" s="71"/>
      <c r="J199" s="19"/>
      <c r="K199" s="36"/>
      <c r="L199" s="36"/>
      <c r="M199" s="78"/>
      <c r="N199" s="71"/>
      <c r="O199" s="36"/>
      <c r="P199" s="36"/>
      <c r="Q199" s="36"/>
      <c r="R199" s="36"/>
      <c r="S199" s="6"/>
      <c r="T199" s="6"/>
      <c r="U199" s="6"/>
      <c r="V199" s="6"/>
      <c r="W199" s="6"/>
      <c r="X199" s="6"/>
      <c r="Y199" s="6"/>
      <c r="Z199" s="6"/>
      <c r="AA199" s="6"/>
      <c r="AB199" s="6"/>
      <c r="AC199" s="6"/>
      <c r="AD199" s="6"/>
      <c r="AE199" s="6"/>
      <c r="AF199" s="6"/>
      <c r="AG199" s="6"/>
    </row>
    <row r="200" spans="1:33" ht="18.75" customHeight="1" x14ac:dyDescent="0.2">
      <c r="A200" s="13"/>
      <c r="B200" s="36"/>
      <c r="C200" s="36"/>
      <c r="D200" s="78"/>
      <c r="E200" s="36"/>
      <c r="F200" s="77"/>
      <c r="G200" s="77"/>
      <c r="H200" s="71"/>
      <c r="I200" s="71"/>
      <c r="J200" s="19"/>
      <c r="K200" s="36"/>
      <c r="L200" s="36"/>
      <c r="M200" s="78"/>
      <c r="N200" s="71"/>
      <c r="O200" s="36"/>
      <c r="P200" s="36"/>
      <c r="Q200" s="36"/>
      <c r="R200" s="36"/>
      <c r="S200" s="6"/>
      <c r="T200" s="6"/>
      <c r="U200" s="6"/>
      <c r="V200" s="6"/>
      <c r="W200" s="6"/>
      <c r="X200" s="6"/>
      <c r="Y200" s="6"/>
      <c r="Z200" s="6"/>
      <c r="AA200" s="6"/>
      <c r="AB200" s="6"/>
      <c r="AC200" s="6"/>
      <c r="AD200" s="6"/>
      <c r="AE200" s="6"/>
      <c r="AF200" s="6"/>
      <c r="AG200" s="6"/>
    </row>
    <row r="201" spans="1:33" ht="18.75" customHeight="1" x14ac:dyDescent="0.2">
      <c r="A201" s="13"/>
      <c r="B201" s="36"/>
      <c r="C201" s="36"/>
      <c r="D201" s="78"/>
      <c r="E201" s="36"/>
      <c r="F201" s="77"/>
      <c r="G201" s="77"/>
      <c r="H201" s="71"/>
      <c r="I201" s="71"/>
      <c r="J201" s="19"/>
      <c r="K201" s="36"/>
      <c r="L201" s="36"/>
      <c r="M201" s="78"/>
      <c r="N201" s="71"/>
      <c r="O201" s="36"/>
      <c r="P201" s="36"/>
      <c r="Q201" s="36"/>
      <c r="R201" s="36"/>
      <c r="S201" s="6"/>
      <c r="T201" s="6"/>
      <c r="U201" s="6"/>
      <c r="V201" s="6"/>
      <c r="W201" s="6"/>
      <c r="X201" s="6"/>
      <c r="Y201" s="6"/>
      <c r="Z201" s="6"/>
      <c r="AA201" s="6"/>
      <c r="AB201" s="6"/>
      <c r="AC201" s="6"/>
      <c r="AD201" s="6"/>
      <c r="AE201" s="6"/>
      <c r="AF201" s="6"/>
      <c r="AG201" s="6"/>
    </row>
    <row r="202" spans="1:33" ht="18.75" customHeight="1" x14ac:dyDescent="0.2">
      <c r="A202" s="13"/>
      <c r="B202" s="36"/>
      <c r="C202" s="36"/>
      <c r="D202" s="78"/>
      <c r="E202" s="36"/>
      <c r="F202" s="77"/>
      <c r="G202" s="77"/>
      <c r="H202" s="71"/>
      <c r="I202" s="71"/>
      <c r="J202" s="19"/>
      <c r="K202" s="36"/>
      <c r="L202" s="36"/>
      <c r="M202" s="78"/>
      <c r="N202" s="71"/>
      <c r="O202" s="36"/>
      <c r="P202" s="36"/>
      <c r="Q202" s="36"/>
      <c r="R202" s="36"/>
      <c r="S202" s="6"/>
      <c r="T202" s="6"/>
      <c r="U202" s="6"/>
      <c r="V202" s="6"/>
      <c r="W202" s="6"/>
      <c r="X202" s="6"/>
      <c r="Y202" s="6"/>
      <c r="Z202" s="6"/>
      <c r="AA202" s="6"/>
      <c r="AB202" s="6"/>
      <c r="AC202" s="6"/>
      <c r="AD202" s="6"/>
      <c r="AE202" s="6"/>
      <c r="AF202" s="6"/>
      <c r="AG202" s="6"/>
    </row>
    <row r="203" spans="1:33" ht="18.75" customHeight="1" x14ac:dyDescent="0.2">
      <c r="A203" s="13"/>
      <c r="B203" s="36"/>
      <c r="C203" s="36"/>
      <c r="D203" s="78"/>
      <c r="E203" s="36"/>
      <c r="F203" s="77"/>
      <c r="G203" s="77"/>
      <c r="H203" s="71"/>
      <c r="I203" s="71"/>
      <c r="J203" s="19"/>
      <c r="K203" s="36"/>
      <c r="L203" s="36"/>
      <c r="M203" s="78"/>
      <c r="N203" s="71"/>
      <c r="O203" s="36"/>
      <c r="P203" s="36"/>
      <c r="Q203" s="36"/>
      <c r="R203" s="36"/>
      <c r="S203" s="6"/>
      <c r="T203" s="6"/>
      <c r="U203" s="6"/>
      <c r="V203" s="6"/>
      <c r="W203" s="6"/>
      <c r="X203" s="6"/>
      <c r="Y203" s="6"/>
      <c r="Z203" s="6"/>
      <c r="AA203" s="6"/>
      <c r="AB203" s="6"/>
      <c r="AC203" s="6"/>
      <c r="AD203" s="6"/>
      <c r="AE203" s="6"/>
      <c r="AF203" s="6"/>
      <c r="AG203" s="6"/>
    </row>
    <row r="204" spans="1:33" ht="18.75" customHeight="1" x14ac:dyDescent="0.2">
      <c r="A204" s="13"/>
      <c r="B204" s="36"/>
      <c r="C204" s="36"/>
      <c r="D204" s="78"/>
      <c r="E204" s="36"/>
      <c r="F204" s="77"/>
      <c r="G204" s="77"/>
      <c r="H204" s="71"/>
      <c r="I204" s="71"/>
      <c r="J204" s="19"/>
      <c r="K204" s="36"/>
      <c r="L204" s="36"/>
      <c r="M204" s="78"/>
      <c r="N204" s="71"/>
      <c r="O204" s="36"/>
      <c r="P204" s="36"/>
      <c r="Q204" s="36"/>
      <c r="R204" s="36"/>
      <c r="S204" s="6"/>
      <c r="T204" s="6"/>
      <c r="U204" s="6"/>
      <c r="V204" s="6"/>
      <c r="W204" s="6"/>
      <c r="X204" s="6"/>
      <c r="Y204" s="6"/>
      <c r="Z204" s="6"/>
      <c r="AA204" s="6"/>
      <c r="AB204" s="6"/>
      <c r="AC204" s="6"/>
      <c r="AD204" s="6"/>
      <c r="AE204" s="6"/>
      <c r="AF204" s="6"/>
      <c r="AG204" s="6"/>
    </row>
    <row r="205" spans="1:33" ht="18.75" customHeight="1" x14ac:dyDescent="0.2">
      <c r="A205" s="13"/>
      <c r="B205" s="36"/>
      <c r="C205" s="36"/>
      <c r="D205" s="78"/>
      <c r="E205" s="36"/>
      <c r="F205" s="77"/>
      <c r="G205" s="77"/>
      <c r="H205" s="71"/>
      <c r="I205" s="71"/>
      <c r="J205" s="19"/>
      <c r="K205" s="36"/>
      <c r="L205" s="36"/>
      <c r="M205" s="78"/>
      <c r="N205" s="71"/>
      <c r="O205" s="36"/>
      <c r="P205" s="36"/>
      <c r="Q205" s="36"/>
      <c r="R205" s="36"/>
      <c r="S205" s="6"/>
      <c r="T205" s="6"/>
      <c r="U205" s="6"/>
      <c r="V205" s="6"/>
      <c r="W205" s="6"/>
      <c r="X205" s="6"/>
      <c r="Y205" s="6"/>
      <c r="Z205" s="6"/>
      <c r="AA205" s="6"/>
      <c r="AB205" s="6"/>
      <c r="AC205" s="6"/>
      <c r="AD205" s="6"/>
      <c r="AE205" s="6"/>
      <c r="AF205" s="6"/>
      <c r="AG205" s="6"/>
    </row>
    <row r="206" spans="1:33" ht="18.75" customHeight="1" x14ac:dyDescent="0.2">
      <c r="A206" s="13"/>
      <c r="B206" s="36"/>
      <c r="C206" s="36"/>
      <c r="D206" s="78"/>
      <c r="E206" s="36"/>
      <c r="F206" s="77"/>
      <c r="G206" s="77"/>
      <c r="H206" s="71"/>
      <c r="I206" s="71"/>
      <c r="J206" s="19"/>
      <c r="K206" s="36"/>
      <c r="L206" s="36"/>
      <c r="M206" s="78"/>
      <c r="N206" s="71"/>
      <c r="O206" s="36"/>
      <c r="P206" s="36"/>
      <c r="Q206" s="36"/>
      <c r="R206" s="36"/>
      <c r="S206" s="6"/>
      <c r="T206" s="6"/>
      <c r="U206" s="6"/>
      <c r="V206" s="6"/>
      <c r="W206" s="6"/>
      <c r="X206" s="6"/>
      <c r="Y206" s="6"/>
      <c r="Z206" s="6"/>
      <c r="AA206" s="6"/>
      <c r="AB206" s="6"/>
      <c r="AC206" s="6"/>
      <c r="AD206" s="6"/>
      <c r="AE206" s="6"/>
      <c r="AF206" s="6"/>
      <c r="AG206" s="6"/>
    </row>
    <row r="207" spans="1:33" ht="18.75" customHeight="1" x14ac:dyDescent="0.2">
      <c r="A207" s="13"/>
      <c r="B207" s="36"/>
      <c r="C207" s="36"/>
      <c r="D207" s="78"/>
      <c r="E207" s="36"/>
      <c r="F207" s="77"/>
      <c r="G207" s="77"/>
      <c r="H207" s="71"/>
      <c r="I207" s="71"/>
      <c r="J207" s="19"/>
      <c r="K207" s="36"/>
      <c r="L207" s="36"/>
      <c r="M207" s="78"/>
      <c r="N207" s="71"/>
      <c r="O207" s="36"/>
      <c r="P207" s="36"/>
      <c r="Q207" s="36"/>
      <c r="R207" s="36"/>
      <c r="S207" s="6"/>
      <c r="T207" s="6"/>
      <c r="U207" s="6"/>
      <c r="V207" s="6"/>
      <c r="W207" s="6"/>
      <c r="X207" s="6"/>
      <c r="Y207" s="6"/>
      <c r="Z207" s="6"/>
      <c r="AA207" s="6"/>
      <c r="AB207" s="6"/>
      <c r="AC207" s="6"/>
      <c r="AD207" s="6"/>
      <c r="AE207" s="6"/>
      <c r="AF207" s="6"/>
      <c r="AG207" s="6"/>
    </row>
    <row r="208" spans="1:33" ht="18.75" customHeight="1" x14ac:dyDescent="0.2">
      <c r="A208" s="13"/>
      <c r="B208" s="36"/>
      <c r="C208" s="36"/>
      <c r="D208" s="78"/>
      <c r="E208" s="36"/>
      <c r="F208" s="77"/>
      <c r="G208" s="77"/>
      <c r="H208" s="71"/>
      <c r="I208" s="71"/>
      <c r="J208" s="19"/>
      <c r="K208" s="36"/>
      <c r="L208" s="36"/>
      <c r="M208" s="78"/>
      <c r="N208" s="71"/>
      <c r="O208" s="36"/>
      <c r="P208" s="36"/>
      <c r="Q208" s="36"/>
      <c r="R208" s="36"/>
      <c r="S208" s="6"/>
      <c r="T208" s="6"/>
      <c r="U208" s="6"/>
      <c r="V208" s="6"/>
      <c r="W208" s="6"/>
      <c r="X208" s="6"/>
      <c r="Y208" s="6"/>
      <c r="Z208" s="6"/>
      <c r="AA208" s="6"/>
      <c r="AB208" s="6"/>
      <c r="AC208" s="6"/>
      <c r="AD208" s="6"/>
      <c r="AE208" s="6"/>
      <c r="AF208" s="6"/>
      <c r="AG208" s="6"/>
    </row>
    <row r="209" spans="1:33" ht="18.75" customHeight="1" x14ac:dyDescent="0.2">
      <c r="A209" s="13"/>
      <c r="B209" s="36"/>
      <c r="C209" s="36"/>
      <c r="D209" s="78"/>
      <c r="E209" s="36"/>
      <c r="F209" s="77"/>
      <c r="G209" s="77"/>
      <c r="H209" s="71"/>
      <c r="I209" s="71"/>
      <c r="J209" s="19"/>
      <c r="K209" s="36"/>
      <c r="L209" s="36"/>
      <c r="M209" s="78"/>
      <c r="N209" s="71"/>
      <c r="O209" s="36"/>
      <c r="P209" s="36"/>
      <c r="Q209" s="36"/>
      <c r="R209" s="36"/>
      <c r="S209" s="6"/>
      <c r="T209" s="6"/>
      <c r="U209" s="6"/>
      <c r="V209" s="6"/>
      <c r="W209" s="6"/>
      <c r="X209" s="6"/>
      <c r="Y209" s="6"/>
      <c r="Z209" s="6"/>
      <c r="AA209" s="6"/>
      <c r="AB209" s="6"/>
      <c r="AC209" s="6"/>
      <c r="AD209" s="6"/>
      <c r="AE209" s="6"/>
      <c r="AF209" s="6"/>
      <c r="AG209" s="6"/>
    </row>
    <row r="210" spans="1:33" ht="18.75" customHeight="1" x14ac:dyDescent="0.2">
      <c r="A210" s="13"/>
      <c r="B210" s="36"/>
      <c r="C210" s="36"/>
      <c r="D210" s="78"/>
      <c r="E210" s="36"/>
      <c r="F210" s="77"/>
      <c r="G210" s="77"/>
      <c r="H210" s="71"/>
      <c r="I210" s="71"/>
      <c r="J210" s="19"/>
      <c r="K210" s="36"/>
      <c r="L210" s="36"/>
      <c r="M210" s="78"/>
      <c r="N210" s="71"/>
      <c r="O210" s="36"/>
      <c r="P210" s="36"/>
      <c r="Q210" s="36"/>
      <c r="R210" s="36"/>
      <c r="S210" s="6"/>
      <c r="T210" s="6"/>
      <c r="U210" s="6"/>
      <c r="V210" s="6"/>
      <c r="W210" s="6"/>
      <c r="X210" s="6"/>
      <c r="Y210" s="6"/>
      <c r="Z210" s="6"/>
      <c r="AA210" s="6"/>
      <c r="AB210" s="6"/>
      <c r="AC210" s="6"/>
      <c r="AD210" s="6"/>
      <c r="AE210" s="6"/>
      <c r="AF210" s="6"/>
      <c r="AG210" s="6"/>
    </row>
    <row r="211" spans="1:33" ht="18.75" customHeight="1" x14ac:dyDescent="0.2">
      <c r="A211" s="13"/>
      <c r="B211" s="36"/>
      <c r="C211" s="36"/>
      <c r="D211" s="78"/>
      <c r="E211" s="36"/>
      <c r="F211" s="77"/>
      <c r="G211" s="77"/>
      <c r="H211" s="71"/>
      <c r="I211" s="71"/>
      <c r="J211" s="19"/>
      <c r="K211" s="36"/>
      <c r="L211" s="36"/>
      <c r="M211" s="78"/>
      <c r="N211" s="71"/>
      <c r="O211" s="36"/>
      <c r="P211" s="36"/>
      <c r="Q211" s="36"/>
      <c r="R211" s="36"/>
      <c r="S211" s="6"/>
      <c r="T211" s="6"/>
      <c r="U211" s="6"/>
      <c r="V211" s="6"/>
      <c r="W211" s="6"/>
      <c r="X211" s="6"/>
      <c r="Y211" s="6"/>
      <c r="Z211" s="6"/>
      <c r="AA211" s="6"/>
      <c r="AB211" s="6"/>
      <c r="AC211" s="6"/>
      <c r="AD211" s="6"/>
      <c r="AE211" s="6"/>
      <c r="AF211" s="6"/>
      <c r="AG211" s="6"/>
    </row>
    <row r="212" spans="1:33" ht="18.75" customHeight="1" x14ac:dyDescent="0.2">
      <c r="A212" s="13"/>
      <c r="B212" s="36"/>
      <c r="C212" s="36"/>
      <c r="D212" s="78"/>
      <c r="E212" s="36"/>
      <c r="F212" s="77"/>
      <c r="G212" s="77"/>
      <c r="H212" s="71"/>
      <c r="I212" s="71"/>
      <c r="J212" s="19"/>
      <c r="K212" s="36"/>
      <c r="L212" s="36"/>
      <c r="M212" s="78"/>
      <c r="N212" s="71"/>
      <c r="O212" s="36"/>
      <c r="P212" s="36"/>
      <c r="Q212" s="36"/>
      <c r="R212" s="36"/>
      <c r="S212" s="6"/>
      <c r="T212" s="6"/>
      <c r="U212" s="6"/>
      <c r="V212" s="6"/>
      <c r="W212" s="6"/>
      <c r="X212" s="6"/>
      <c r="Y212" s="6"/>
      <c r="Z212" s="6"/>
      <c r="AA212" s="6"/>
      <c r="AB212" s="6"/>
      <c r="AC212" s="6"/>
      <c r="AD212" s="6"/>
      <c r="AE212" s="6"/>
      <c r="AF212" s="6"/>
      <c r="AG212" s="6"/>
    </row>
    <row r="213" spans="1:33" ht="18.75" customHeight="1" x14ac:dyDescent="0.2">
      <c r="A213" s="13"/>
      <c r="B213" s="36"/>
      <c r="C213" s="36"/>
      <c r="D213" s="78"/>
      <c r="E213" s="36"/>
      <c r="F213" s="77"/>
      <c r="G213" s="77"/>
      <c r="H213" s="71"/>
      <c r="I213" s="71"/>
      <c r="J213" s="19"/>
      <c r="K213" s="36"/>
      <c r="L213" s="36"/>
      <c r="M213" s="78"/>
      <c r="N213" s="71"/>
      <c r="O213" s="36"/>
      <c r="P213" s="36"/>
      <c r="Q213" s="36"/>
      <c r="R213" s="36"/>
      <c r="S213" s="6"/>
      <c r="T213" s="6"/>
      <c r="U213" s="6"/>
      <c r="V213" s="6"/>
      <c r="W213" s="6"/>
      <c r="X213" s="6"/>
      <c r="Y213" s="6"/>
      <c r="Z213" s="6"/>
      <c r="AA213" s="6"/>
      <c r="AB213" s="6"/>
      <c r="AC213" s="6"/>
      <c r="AD213" s="6"/>
      <c r="AE213" s="6"/>
      <c r="AF213" s="6"/>
      <c r="AG213" s="6"/>
    </row>
    <row r="214" spans="1:33" ht="18.75" customHeight="1" x14ac:dyDescent="0.2">
      <c r="A214" s="13"/>
      <c r="B214" s="36"/>
      <c r="C214" s="36"/>
      <c r="D214" s="78"/>
      <c r="E214" s="36"/>
      <c r="F214" s="77"/>
      <c r="G214" s="77"/>
      <c r="H214" s="71"/>
      <c r="I214" s="71"/>
      <c r="J214" s="19"/>
      <c r="K214" s="36"/>
      <c r="L214" s="36"/>
      <c r="M214" s="78"/>
      <c r="N214" s="71"/>
      <c r="O214" s="36"/>
      <c r="P214" s="36"/>
      <c r="Q214" s="36"/>
      <c r="R214" s="36"/>
      <c r="S214" s="6"/>
      <c r="T214" s="6"/>
      <c r="U214" s="6"/>
      <c r="V214" s="6"/>
      <c r="W214" s="6"/>
      <c r="X214" s="6"/>
      <c r="Y214" s="6"/>
      <c r="Z214" s="6"/>
      <c r="AA214" s="6"/>
      <c r="AB214" s="6"/>
      <c r="AC214" s="6"/>
      <c r="AD214" s="6"/>
      <c r="AE214" s="6"/>
      <c r="AF214" s="6"/>
      <c r="AG214" s="6"/>
    </row>
    <row r="215" spans="1:33" ht="18.75" customHeight="1" x14ac:dyDescent="0.2">
      <c r="A215" s="13"/>
      <c r="B215" s="36"/>
      <c r="C215" s="36"/>
      <c r="D215" s="78"/>
      <c r="E215" s="36"/>
      <c r="F215" s="77"/>
      <c r="G215" s="77"/>
      <c r="H215" s="71"/>
      <c r="I215" s="71"/>
      <c r="J215" s="19"/>
      <c r="K215" s="36"/>
      <c r="L215" s="36"/>
      <c r="M215" s="78"/>
      <c r="N215" s="71"/>
      <c r="O215" s="36"/>
      <c r="P215" s="36"/>
      <c r="Q215" s="36"/>
      <c r="R215" s="36"/>
      <c r="S215" s="6"/>
      <c r="T215" s="6"/>
      <c r="U215" s="6"/>
      <c r="V215" s="6"/>
      <c r="W215" s="6"/>
      <c r="X215" s="6"/>
      <c r="Y215" s="6"/>
      <c r="Z215" s="6"/>
      <c r="AA215" s="6"/>
      <c r="AB215" s="6"/>
      <c r="AC215" s="6"/>
      <c r="AD215" s="6"/>
      <c r="AE215" s="6"/>
      <c r="AF215" s="6"/>
      <c r="AG215" s="6"/>
    </row>
    <row r="216" spans="1:33" ht="18.75" customHeight="1" x14ac:dyDescent="0.2">
      <c r="A216" s="13"/>
      <c r="B216" s="36"/>
      <c r="C216" s="36"/>
      <c r="D216" s="78"/>
      <c r="E216" s="36"/>
      <c r="F216" s="77"/>
      <c r="G216" s="77"/>
      <c r="H216" s="71"/>
      <c r="I216" s="71"/>
      <c r="J216" s="19"/>
      <c r="K216" s="36"/>
      <c r="L216" s="36"/>
      <c r="M216" s="78"/>
      <c r="N216" s="71"/>
      <c r="O216" s="36"/>
      <c r="P216" s="36"/>
      <c r="Q216" s="36"/>
      <c r="R216" s="36"/>
      <c r="S216" s="6"/>
      <c r="T216" s="6"/>
      <c r="U216" s="6"/>
      <c r="V216" s="6"/>
      <c r="W216" s="6"/>
      <c r="X216" s="6"/>
      <c r="Y216" s="6"/>
      <c r="Z216" s="6"/>
      <c r="AA216" s="6"/>
      <c r="AB216" s="6"/>
      <c r="AC216" s="6"/>
      <c r="AD216" s="6"/>
      <c r="AE216" s="6"/>
      <c r="AF216" s="6"/>
      <c r="AG216" s="6"/>
    </row>
    <row r="217" spans="1:33" ht="18.75" customHeight="1" x14ac:dyDescent="0.2">
      <c r="A217" s="13"/>
      <c r="B217" s="36"/>
      <c r="C217" s="36"/>
      <c r="D217" s="78"/>
      <c r="E217" s="36"/>
      <c r="F217" s="77"/>
      <c r="G217" s="77"/>
      <c r="H217" s="71"/>
      <c r="I217" s="71"/>
      <c r="J217" s="19"/>
      <c r="K217" s="36"/>
      <c r="L217" s="36"/>
      <c r="M217" s="78"/>
      <c r="N217" s="71"/>
      <c r="O217" s="36"/>
      <c r="P217" s="36"/>
      <c r="Q217" s="36"/>
      <c r="R217" s="36"/>
      <c r="S217" s="6"/>
      <c r="T217" s="6"/>
      <c r="U217" s="6"/>
      <c r="V217" s="6"/>
      <c r="W217" s="6"/>
      <c r="X217" s="6"/>
      <c r="Y217" s="6"/>
      <c r="Z217" s="6"/>
      <c r="AA217" s="6"/>
      <c r="AB217" s="6"/>
      <c r="AC217" s="6"/>
      <c r="AD217" s="6"/>
      <c r="AE217" s="6"/>
      <c r="AF217" s="6"/>
      <c r="AG217" s="6"/>
    </row>
    <row r="218" spans="1:33" ht="18.75" customHeight="1" x14ac:dyDescent="0.2">
      <c r="A218" s="13"/>
      <c r="B218" s="36"/>
      <c r="C218" s="36"/>
      <c r="D218" s="78"/>
      <c r="E218" s="36"/>
      <c r="F218" s="77"/>
      <c r="G218" s="77"/>
      <c r="H218" s="71"/>
      <c r="I218" s="71"/>
      <c r="J218" s="19"/>
      <c r="K218" s="36"/>
      <c r="L218" s="36"/>
      <c r="M218" s="78"/>
      <c r="N218" s="71"/>
      <c r="O218" s="36"/>
      <c r="P218" s="36"/>
      <c r="Q218" s="36"/>
      <c r="R218" s="36"/>
      <c r="S218" s="6"/>
      <c r="T218" s="6"/>
      <c r="U218" s="6"/>
      <c r="V218" s="6"/>
      <c r="W218" s="6"/>
      <c r="X218" s="6"/>
      <c r="Y218" s="6"/>
      <c r="Z218" s="6"/>
      <c r="AA218" s="6"/>
      <c r="AB218" s="6"/>
      <c r="AC218" s="6"/>
      <c r="AD218" s="6"/>
      <c r="AE218" s="6"/>
      <c r="AF218" s="6"/>
      <c r="AG218" s="6"/>
    </row>
    <row r="219" spans="1:33" ht="18.75" customHeight="1" x14ac:dyDescent="0.2">
      <c r="A219" s="13"/>
      <c r="B219" s="36"/>
      <c r="C219" s="36"/>
      <c r="D219" s="78"/>
      <c r="E219" s="36"/>
      <c r="F219" s="77"/>
      <c r="G219" s="77"/>
      <c r="H219" s="71"/>
      <c r="I219" s="71"/>
      <c r="J219" s="19"/>
      <c r="K219" s="36"/>
      <c r="L219" s="36"/>
      <c r="M219" s="78"/>
      <c r="N219" s="71"/>
      <c r="O219" s="36"/>
      <c r="P219" s="36"/>
      <c r="Q219" s="36"/>
      <c r="R219" s="36"/>
      <c r="S219" s="6"/>
      <c r="T219" s="6"/>
      <c r="U219" s="6"/>
      <c r="V219" s="6"/>
      <c r="W219" s="6"/>
      <c r="X219" s="6"/>
      <c r="Y219" s="6"/>
      <c r="Z219" s="6"/>
      <c r="AA219" s="6"/>
      <c r="AB219" s="6"/>
      <c r="AC219" s="6"/>
      <c r="AD219" s="6"/>
      <c r="AE219" s="6"/>
      <c r="AF219" s="6"/>
      <c r="AG219" s="6"/>
    </row>
    <row r="220" spans="1:33" ht="18.75" customHeight="1" x14ac:dyDescent="0.2">
      <c r="A220" s="13"/>
      <c r="B220" s="36"/>
      <c r="C220" s="36"/>
      <c r="D220" s="78"/>
      <c r="E220" s="36"/>
      <c r="F220" s="77"/>
      <c r="G220" s="77"/>
      <c r="H220" s="71"/>
      <c r="I220" s="71"/>
      <c r="J220" s="19"/>
      <c r="K220" s="36"/>
      <c r="L220" s="36"/>
      <c r="M220" s="78"/>
      <c r="N220" s="71"/>
      <c r="O220" s="36"/>
      <c r="P220" s="36"/>
      <c r="Q220" s="36"/>
      <c r="R220" s="36"/>
      <c r="S220" s="6"/>
      <c r="T220" s="6"/>
      <c r="U220" s="6"/>
      <c r="V220" s="6"/>
      <c r="W220" s="6"/>
      <c r="X220" s="6"/>
      <c r="Y220" s="6"/>
      <c r="Z220" s="6"/>
      <c r="AA220" s="6"/>
      <c r="AB220" s="6"/>
      <c r="AC220" s="6"/>
      <c r="AD220" s="6"/>
      <c r="AE220" s="6"/>
      <c r="AF220" s="6"/>
      <c r="AG220" s="6"/>
    </row>
    <row r="221" spans="1:33" ht="18.75" customHeight="1" x14ac:dyDescent="0.2">
      <c r="A221" s="13"/>
      <c r="B221" s="36"/>
      <c r="C221" s="36"/>
      <c r="D221" s="78"/>
      <c r="E221" s="36"/>
      <c r="F221" s="77"/>
      <c r="G221" s="77"/>
      <c r="H221" s="71"/>
      <c r="I221" s="71"/>
      <c r="J221" s="19"/>
      <c r="K221" s="36"/>
      <c r="L221" s="36"/>
      <c r="M221" s="78"/>
      <c r="N221" s="71"/>
      <c r="O221" s="36"/>
      <c r="P221" s="36"/>
      <c r="Q221" s="36"/>
      <c r="R221" s="36"/>
      <c r="S221" s="6"/>
      <c r="T221" s="6"/>
      <c r="U221" s="6"/>
      <c r="V221" s="6"/>
      <c r="W221" s="6"/>
      <c r="X221" s="6"/>
      <c r="Y221" s="6"/>
      <c r="Z221" s="6"/>
      <c r="AA221" s="6"/>
      <c r="AB221" s="6"/>
      <c r="AC221" s="6"/>
      <c r="AD221" s="6"/>
      <c r="AE221" s="6"/>
      <c r="AF221" s="6"/>
      <c r="AG221" s="6"/>
    </row>
    <row r="222" spans="1:33" ht="18.75" customHeight="1" x14ac:dyDescent="0.2">
      <c r="A222" s="13"/>
      <c r="B222" s="36"/>
      <c r="C222" s="36"/>
      <c r="D222" s="78"/>
      <c r="E222" s="36"/>
      <c r="F222" s="77"/>
      <c r="G222" s="77"/>
      <c r="H222" s="71"/>
      <c r="I222" s="71"/>
      <c r="J222" s="19"/>
      <c r="K222" s="36"/>
      <c r="L222" s="36"/>
      <c r="M222" s="78"/>
      <c r="N222" s="71"/>
      <c r="O222" s="36"/>
      <c r="P222" s="36"/>
      <c r="Q222" s="36"/>
      <c r="R222" s="36"/>
      <c r="S222" s="6"/>
      <c r="T222" s="6"/>
      <c r="U222" s="6"/>
      <c r="V222" s="6"/>
      <c r="W222" s="6"/>
      <c r="X222" s="6"/>
      <c r="Y222" s="6"/>
      <c r="Z222" s="6"/>
      <c r="AA222" s="6"/>
      <c r="AB222" s="6"/>
      <c r="AC222" s="6"/>
      <c r="AD222" s="6"/>
      <c r="AE222" s="6"/>
      <c r="AF222" s="6"/>
      <c r="AG222" s="6"/>
    </row>
    <row r="223" spans="1:33" ht="18.75" customHeight="1" x14ac:dyDescent="0.2">
      <c r="A223" s="13"/>
      <c r="B223" s="36"/>
      <c r="C223" s="36"/>
      <c r="D223" s="78"/>
      <c r="E223" s="36"/>
      <c r="F223" s="77"/>
      <c r="G223" s="77"/>
      <c r="H223" s="71"/>
      <c r="I223" s="71"/>
      <c r="J223" s="19"/>
      <c r="K223" s="36"/>
      <c r="L223" s="36"/>
      <c r="M223" s="78"/>
      <c r="N223" s="71"/>
      <c r="O223" s="36"/>
      <c r="P223" s="36"/>
      <c r="Q223" s="36"/>
      <c r="R223" s="36"/>
      <c r="S223" s="6"/>
      <c r="T223" s="6"/>
      <c r="U223" s="6"/>
      <c r="V223" s="6"/>
      <c r="W223" s="6"/>
      <c r="X223" s="6"/>
      <c r="Y223" s="6"/>
      <c r="Z223" s="6"/>
      <c r="AA223" s="6"/>
      <c r="AB223" s="6"/>
      <c r="AC223" s="6"/>
      <c r="AD223" s="6"/>
      <c r="AE223" s="6"/>
      <c r="AF223" s="6"/>
      <c r="AG223" s="6"/>
    </row>
    <row r="224" spans="1:33" ht="18.75" customHeight="1" x14ac:dyDescent="0.2">
      <c r="A224" s="13"/>
      <c r="B224" s="36"/>
      <c r="C224" s="36"/>
      <c r="D224" s="78"/>
      <c r="E224" s="36"/>
      <c r="F224" s="77"/>
      <c r="G224" s="77"/>
      <c r="H224" s="71"/>
      <c r="I224" s="71"/>
      <c r="J224" s="19"/>
      <c r="K224" s="36"/>
      <c r="L224" s="36"/>
      <c r="M224" s="78"/>
      <c r="N224" s="71"/>
      <c r="O224" s="36"/>
      <c r="P224" s="36"/>
      <c r="Q224" s="36"/>
      <c r="R224" s="36"/>
      <c r="S224" s="6"/>
      <c r="T224" s="6"/>
      <c r="U224" s="6"/>
      <c r="V224" s="6"/>
      <c r="W224" s="6"/>
      <c r="X224" s="6"/>
      <c r="Y224" s="6"/>
      <c r="Z224" s="6"/>
      <c r="AA224" s="6"/>
      <c r="AB224" s="6"/>
      <c r="AC224" s="6"/>
      <c r="AD224" s="6"/>
      <c r="AE224" s="6"/>
      <c r="AF224" s="6"/>
      <c r="AG224" s="6"/>
    </row>
    <row r="225" spans="1:33" ht="18.75" customHeight="1" x14ac:dyDescent="0.2">
      <c r="A225" s="13"/>
      <c r="B225" s="36"/>
      <c r="C225" s="36"/>
      <c r="D225" s="78"/>
      <c r="E225" s="36"/>
      <c r="F225" s="77"/>
      <c r="G225" s="77"/>
      <c r="H225" s="71"/>
      <c r="I225" s="71"/>
      <c r="J225" s="19"/>
      <c r="K225" s="36"/>
      <c r="L225" s="36"/>
      <c r="M225" s="78"/>
      <c r="N225" s="71"/>
      <c r="O225" s="36"/>
      <c r="P225" s="36"/>
      <c r="Q225" s="36"/>
      <c r="R225" s="36"/>
      <c r="S225" s="6"/>
      <c r="T225" s="6"/>
      <c r="U225" s="6"/>
      <c r="V225" s="6"/>
      <c r="W225" s="6"/>
      <c r="X225" s="6"/>
      <c r="Y225" s="6"/>
      <c r="Z225" s="6"/>
      <c r="AA225" s="6"/>
      <c r="AB225" s="6"/>
      <c r="AC225" s="6"/>
      <c r="AD225" s="6"/>
      <c r="AE225" s="6"/>
      <c r="AF225" s="6"/>
      <c r="AG225" s="6"/>
    </row>
    <row r="226" spans="1:33" ht="18.75" customHeight="1" x14ac:dyDescent="0.2">
      <c r="A226" s="13"/>
      <c r="B226" s="36"/>
      <c r="C226" s="36"/>
      <c r="D226" s="78"/>
      <c r="E226" s="36"/>
      <c r="F226" s="77"/>
      <c r="G226" s="77"/>
      <c r="H226" s="71"/>
      <c r="I226" s="71"/>
      <c r="J226" s="19"/>
      <c r="K226" s="36"/>
      <c r="L226" s="36"/>
      <c r="M226" s="78"/>
      <c r="N226" s="71"/>
      <c r="O226" s="36"/>
      <c r="P226" s="36"/>
      <c r="Q226" s="36"/>
      <c r="R226" s="36"/>
      <c r="S226" s="6"/>
      <c r="T226" s="6"/>
      <c r="U226" s="6"/>
      <c r="V226" s="6"/>
      <c r="W226" s="6"/>
      <c r="X226" s="6"/>
      <c r="Y226" s="6"/>
      <c r="Z226" s="6"/>
      <c r="AA226" s="6"/>
      <c r="AB226" s="6"/>
      <c r="AC226" s="6"/>
      <c r="AD226" s="6"/>
      <c r="AE226" s="6"/>
      <c r="AF226" s="6"/>
      <c r="AG226" s="6"/>
    </row>
    <row r="227" spans="1:33" ht="18.75" customHeight="1" x14ac:dyDescent="0.2">
      <c r="A227" s="13"/>
      <c r="B227" s="36"/>
      <c r="C227" s="36"/>
      <c r="D227" s="78"/>
      <c r="E227" s="36"/>
      <c r="F227" s="77"/>
      <c r="G227" s="77"/>
      <c r="H227" s="71"/>
      <c r="I227" s="71"/>
      <c r="J227" s="19"/>
      <c r="K227" s="36"/>
      <c r="L227" s="36"/>
      <c r="M227" s="78"/>
      <c r="N227" s="71"/>
      <c r="O227" s="36"/>
      <c r="P227" s="36"/>
      <c r="Q227" s="36"/>
      <c r="R227" s="36"/>
      <c r="S227" s="6"/>
      <c r="T227" s="6"/>
      <c r="U227" s="6"/>
      <c r="V227" s="6"/>
      <c r="W227" s="6"/>
      <c r="X227" s="6"/>
      <c r="Y227" s="6"/>
      <c r="Z227" s="6"/>
      <c r="AA227" s="6"/>
      <c r="AB227" s="6"/>
      <c r="AC227" s="6"/>
      <c r="AD227" s="6"/>
      <c r="AE227" s="6"/>
      <c r="AF227" s="6"/>
      <c r="AG227" s="6"/>
    </row>
    <row r="228" spans="1:33" ht="18.75" customHeight="1" x14ac:dyDescent="0.2">
      <c r="A228" s="13"/>
      <c r="B228" s="36"/>
      <c r="C228" s="36"/>
      <c r="D228" s="78"/>
      <c r="E228" s="36"/>
      <c r="F228" s="77"/>
      <c r="G228" s="77"/>
      <c r="H228" s="71"/>
      <c r="I228" s="71"/>
      <c r="J228" s="19"/>
      <c r="K228" s="36"/>
      <c r="L228" s="36"/>
      <c r="M228" s="78"/>
      <c r="N228" s="71"/>
      <c r="O228" s="36"/>
      <c r="P228" s="36"/>
      <c r="Q228" s="36"/>
      <c r="R228" s="36"/>
      <c r="S228" s="6"/>
      <c r="T228" s="6"/>
      <c r="U228" s="6"/>
      <c r="V228" s="6"/>
      <c r="W228" s="6"/>
      <c r="X228" s="6"/>
      <c r="Y228" s="6"/>
      <c r="Z228" s="6"/>
      <c r="AA228" s="6"/>
      <c r="AB228" s="6"/>
      <c r="AC228" s="6"/>
      <c r="AD228" s="6"/>
      <c r="AE228" s="6"/>
      <c r="AF228" s="6"/>
      <c r="AG228" s="6"/>
    </row>
    <row r="229" spans="1:33" ht="18.75" customHeight="1" x14ac:dyDescent="0.2">
      <c r="A229" s="13"/>
      <c r="B229" s="36"/>
      <c r="C229" s="36"/>
      <c r="D229" s="78"/>
      <c r="E229" s="36"/>
      <c r="F229" s="77"/>
      <c r="G229" s="77"/>
      <c r="H229" s="71"/>
      <c r="I229" s="71"/>
      <c r="J229" s="19"/>
      <c r="K229" s="36"/>
      <c r="L229" s="36"/>
      <c r="M229" s="78"/>
      <c r="N229" s="71"/>
      <c r="O229" s="36"/>
      <c r="P229" s="36"/>
      <c r="Q229" s="36"/>
      <c r="R229" s="36"/>
      <c r="S229" s="6"/>
      <c r="T229" s="6"/>
      <c r="U229" s="6"/>
      <c r="V229" s="6"/>
      <c r="W229" s="6"/>
      <c r="X229" s="6"/>
      <c r="Y229" s="6"/>
      <c r="Z229" s="6"/>
      <c r="AA229" s="6"/>
      <c r="AB229" s="6"/>
      <c r="AC229" s="6"/>
      <c r="AD229" s="6"/>
      <c r="AE229" s="6"/>
      <c r="AF229" s="6"/>
      <c r="AG229" s="6"/>
    </row>
    <row r="230" spans="1:33" ht="18.75" customHeight="1" x14ac:dyDescent="0.2">
      <c r="A230" s="13"/>
      <c r="B230" s="36"/>
      <c r="C230" s="36"/>
      <c r="D230" s="78"/>
      <c r="E230" s="36"/>
      <c r="F230" s="77"/>
      <c r="G230" s="77"/>
      <c r="H230" s="71"/>
      <c r="I230" s="71"/>
      <c r="J230" s="19"/>
      <c r="K230" s="36"/>
      <c r="L230" s="36"/>
      <c r="M230" s="78"/>
      <c r="N230" s="71"/>
      <c r="O230" s="36"/>
      <c r="P230" s="36"/>
      <c r="Q230" s="36"/>
      <c r="R230" s="36"/>
      <c r="S230" s="6"/>
      <c r="T230" s="6"/>
      <c r="U230" s="6"/>
      <c r="V230" s="6"/>
      <c r="W230" s="6"/>
      <c r="X230" s="6"/>
      <c r="Y230" s="6"/>
      <c r="Z230" s="6"/>
      <c r="AA230" s="6"/>
      <c r="AB230" s="6"/>
      <c r="AC230" s="6"/>
      <c r="AD230" s="6"/>
      <c r="AE230" s="6"/>
      <c r="AF230" s="6"/>
      <c r="AG230" s="6"/>
    </row>
    <row r="231" spans="1:33" ht="18.75" customHeight="1" x14ac:dyDescent="0.2">
      <c r="A231" s="13"/>
      <c r="B231" s="36"/>
      <c r="C231" s="36"/>
      <c r="D231" s="78"/>
      <c r="E231" s="36"/>
      <c r="F231" s="77"/>
      <c r="G231" s="77"/>
      <c r="H231" s="71"/>
      <c r="I231" s="71"/>
      <c r="J231" s="19"/>
      <c r="K231" s="36"/>
      <c r="L231" s="36"/>
      <c r="M231" s="78"/>
      <c r="N231" s="71"/>
      <c r="O231" s="36"/>
      <c r="P231" s="36"/>
      <c r="Q231" s="36"/>
      <c r="R231" s="36"/>
      <c r="S231" s="6"/>
      <c r="T231" s="6"/>
      <c r="U231" s="6"/>
      <c r="V231" s="6"/>
      <c r="W231" s="6"/>
      <c r="X231" s="6"/>
      <c r="Y231" s="6"/>
      <c r="Z231" s="6"/>
      <c r="AA231" s="6"/>
      <c r="AB231" s="6"/>
      <c r="AC231" s="6"/>
      <c r="AD231" s="6"/>
      <c r="AE231" s="6"/>
      <c r="AF231" s="6"/>
      <c r="AG231" s="6"/>
    </row>
    <row r="232" spans="1:33" ht="18.75" customHeight="1" x14ac:dyDescent="0.2">
      <c r="A232" s="13"/>
      <c r="B232" s="36"/>
      <c r="C232" s="36"/>
      <c r="D232" s="78"/>
      <c r="E232" s="36"/>
      <c r="F232" s="77"/>
      <c r="G232" s="77"/>
      <c r="H232" s="71"/>
      <c r="I232" s="71"/>
      <c r="J232" s="19"/>
      <c r="K232" s="36"/>
      <c r="L232" s="36"/>
      <c r="M232" s="78"/>
      <c r="N232" s="71"/>
      <c r="O232" s="36"/>
      <c r="P232" s="36"/>
      <c r="Q232" s="36"/>
      <c r="R232" s="36"/>
      <c r="S232" s="6"/>
      <c r="T232" s="6"/>
      <c r="U232" s="6"/>
      <c r="V232" s="6"/>
      <c r="W232" s="6"/>
      <c r="X232" s="6"/>
      <c r="Y232" s="6"/>
      <c r="Z232" s="6"/>
      <c r="AA232" s="6"/>
      <c r="AB232" s="6"/>
      <c r="AC232" s="6"/>
      <c r="AD232" s="6"/>
      <c r="AE232" s="6"/>
      <c r="AF232" s="6"/>
      <c r="AG232" s="6"/>
    </row>
    <row r="233" spans="1:33" ht="18.75" customHeight="1" x14ac:dyDescent="0.2">
      <c r="A233" s="13"/>
      <c r="B233" s="36"/>
      <c r="C233" s="36"/>
      <c r="D233" s="78"/>
      <c r="E233" s="36"/>
      <c r="F233" s="77"/>
      <c r="G233" s="77"/>
      <c r="H233" s="71"/>
      <c r="I233" s="71"/>
      <c r="J233" s="19"/>
      <c r="K233" s="36"/>
      <c r="L233" s="36"/>
      <c r="M233" s="78"/>
      <c r="N233" s="71"/>
      <c r="O233" s="36"/>
      <c r="P233" s="36"/>
      <c r="Q233" s="36"/>
      <c r="R233" s="36"/>
      <c r="S233" s="6"/>
      <c r="T233" s="6"/>
      <c r="U233" s="6"/>
      <c r="V233" s="6"/>
      <c r="W233" s="6"/>
      <c r="X233" s="6"/>
      <c r="Y233" s="6"/>
      <c r="Z233" s="6"/>
      <c r="AA233" s="6"/>
      <c r="AB233" s="6"/>
      <c r="AC233" s="6"/>
      <c r="AD233" s="6"/>
      <c r="AE233" s="6"/>
      <c r="AF233" s="6"/>
      <c r="AG233" s="6"/>
    </row>
    <row r="234" spans="1:33" ht="18.75" customHeight="1" x14ac:dyDescent="0.2">
      <c r="A234" s="13"/>
      <c r="B234" s="36"/>
      <c r="C234" s="36"/>
      <c r="D234" s="78"/>
      <c r="E234" s="36"/>
      <c r="F234" s="77"/>
      <c r="G234" s="77"/>
      <c r="H234" s="71"/>
      <c r="I234" s="71"/>
      <c r="J234" s="19"/>
      <c r="K234" s="36"/>
      <c r="L234" s="36"/>
      <c r="M234" s="78"/>
      <c r="N234" s="71"/>
      <c r="O234" s="36"/>
      <c r="P234" s="36"/>
      <c r="Q234" s="36"/>
      <c r="R234" s="36"/>
      <c r="S234" s="6"/>
      <c r="T234" s="6"/>
      <c r="U234" s="6"/>
      <c r="V234" s="6"/>
      <c r="W234" s="6"/>
      <c r="X234" s="6"/>
      <c r="Y234" s="6"/>
      <c r="Z234" s="6"/>
      <c r="AA234" s="6"/>
      <c r="AB234" s="6"/>
      <c r="AC234" s="6"/>
      <c r="AD234" s="6"/>
      <c r="AE234" s="6"/>
      <c r="AF234" s="6"/>
      <c r="AG234" s="6"/>
    </row>
    <row r="235" spans="1:33" ht="18.75" customHeight="1" x14ac:dyDescent="0.2">
      <c r="A235" s="13"/>
      <c r="B235" s="36"/>
      <c r="C235" s="36"/>
      <c r="D235" s="78"/>
      <c r="E235" s="36"/>
      <c r="F235" s="77"/>
      <c r="G235" s="77"/>
      <c r="H235" s="71"/>
      <c r="I235" s="71"/>
      <c r="J235" s="19"/>
      <c r="K235" s="36"/>
      <c r="L235" s="36"/>
      <c r="M235" s="78"/>
      <c r="N235" s="71"/>
      <c r="O235" s="36"/>
      <c r="P235" s="36"/>
      <c r="Q235" s="36"/>
      <c r="R235" s="36"/>
      <c r="S235" s="6"/>
      <c r="T235" s="6"/>
      <c r="U235" s="6"/>
      <c r="V235" s="6"/>
      <c r="W235" s="6"/>
      <c r="X235" s="6"/>
      <c r="Y235" s="6"/>
      <c r="Z235" s="6"/>
      <c r="AA235" s="6"/>
      <c r="AB235" s="6"/>
      <c r="AC235" s="6"/>
      <c r="AD235" s="6"/>
      <c r="AE235" s="6"/>
      <c r="AF235" s="6"/>
      <c r="AG235" s="6"/>
    </row>
    <row r="236" spans="1:33" ht="18.75" customHeight="1" x14ac:dyDescent="0.2">
      <c r="A236" s="13"/>
      <c r="B236" s="36"/>
      <c r="C236" s="36"/>
      <c r="D236" s="78"/>
      <c r="E236" s="36"/>
      <c r="F236" s="77"/>
      <c r="G236" s="77"/>
      <c r="H236" s="71"/>
      <c r="I236" s="71"/>
      <c r="J236" s="19"/>
      <c r="K236" s="36"/>
      <c r="L236" s="36"/>
      <c r="M236" s="78"/>
      <c r="N236" s="71"/>
      <c r="O236" s="36"/>
      <c r="P236" s="36"/>
      <c r="Q236" s="36"/>
      <c r="R236" s="36"/>
      <c r="S236" s="6"/>
      <c r="T236" s="6"/>
      <c r="U236" s="6"/>
      <c r="V236" s="6"/>
      <c r="W236" s="6"/>
      <c r="X236" s="6"/>
      <c r="Y236" s="6"/>
      <c r="Z236" s="6"/>
      <c r="AA236" s="6"/>
      <c r="AB236" s="6"/>
      <c r="AC236" s="6"/>
      <c r="AD236" s="6"/>
      <c r="AE236" s="6"/>
      <c r="AF236" s="6"/>
      <c r="AG236" s="6"/>
    </row>
    <row r="237" spans="1:33" ht="18.75" customHeight="1" x14ac:dyDescent="0.2">
      <c r="A237" s="13"/>
      <c r="B237" s="36"/>
      <c r="C237" s="36"/>
      <c r="D237" s="78"/>
      <c r="E237" s="36"/>
      <c r="F237" s="77"/>
      <c r="G237" s="77"/>
      <c r="H237" s="71"/>
      <c r="I237" s="71"/>
      <c r="J237" s="19"/>
      <c r="K237" s="36"/>
      <c r="L237" s="36"/>
      <c r="M237" s="78"/>
      <c r="N237" s="71"/>
      <c r="O237" s="36"/>
      <c r="P237" s="36"/>
      <c r="Q237" s="36"/>
      <c r="R237" s="36"/>
      <c r="S237" s="6"/>
      <c r="T237" s="6"/>
      <c r="U237" s="6"/>
      <c r="V237" s="6"/>
      <c r="W237" s="6"/>
      <c r="X237" s="6"/>
      <c r="Y237" s="6"/>
      <c r="Z237" s="6"/>
      <c r="AA237" s="6"/>
      <c r="AB237" s="6"/>
      <c r="AC237" s="6"/>
      <c r="AD237" s="6"/>
      <c r="AE237" s="6"/>
      <c r="AF237" s="6"/>
      <c r="AG237" s="6"/>
    </row>
    <row r="238" spans="1:33" ht="18.75" customHeight="1" x14ac:dyDescent="0.2">
      <c r="A238" s="13"/>
      <c r="B238" s="36"/>
      <c r="C238" s="36"/>
      <c r="D238" s="78"/>
      <c r="E238" s="36"/>
      <c r="F238" s="77"/>
      <c r="G238" s="77"/>
      <c r="H238" s="71"/>
      <c r="I238" s="71"/>
      <c r="J238" s="19"/>
      <c r="K238" s="36"/>
      <c r="L238" s="36"/>
      <c r="M238" s="78"/>
      <c r="N238" s="71"/>
      <c r="O238" s="36"/>
      <c r="P238" s="36"/>
      <c r="Q238" s="36"/>
      <c r="R238" s="36"/>
      <c r="S238" s="6"/>
      <c r="T238" s="6"/>
      <c r="U238" s="6"/>
      <c r="V238" s="6"/>
      <c r="W238" s="6"/>
      <c r="X238" s="6"/>
      <c r="Y238" s="6"/>
      <c r="Z238" s="6"/>
      <c r="AA238" s="6"/>
      <c r="AB238" s="6"/>
      <c r="AC238" s="6"/>
      <c r="AD238" s="6"/>
      <c r="AE238" s="6"/>
      <c r="AF238" s="6"/>
      <c r="AG238" s="6"/>
    </row>
    <row r="239" spans="1:33" ht="18.75" customHeight="1" x14ac:dyDescent="0.2">
      <c r="A239" s="13"/>
      <c r="B239" s="36"/>
      <c r="C239" s="36"/>
      <c r="D239" s="78"/>
      <c r="E239" s="36"/>
      <c r="F239" s="77"/>
      <c r="G239" s="77"/>
      <c r="H239" s="71"/>
      <c r="I239" s="71"/>
      <c r="J239" s="19"/>
      <c r="K239" s="36"/>
      <c r="L239" s="36"/>
      <c r="M239" s="78"/>
      <c r="N239" s="71"/>
      <c r="O239" s="36"/>
      <c r="P239" s="36"/>
      <c r="Q239" s="36"/>
      <c r="R239" s="36"/>
      <c r="S239" s="6"/>
      <c r="T239" s="6"/>
      <c r="U239" s="6"/>
      <c r="V239" s="6"/>
      <c r="W239" s="6"/>
      <c r="X239" s="6"/>
      <c r="Y239" s="6"/>
      <c r="Z239" s="6"/>
      <c r="AA239" s="6"/>
      <c r="AB239" s="6"/>
      <c r="AC239" s="6"/>
      <c r="AD239" s="6"/>
      <c r="AE239" s="6"/>
      <c r="AF239" s="6"/>
      <c r="AG239" s="6"/>
    </row>
    <row r="240" spans="1:33" ht="18.75" customHeight="1" x14ac:dyDescent="0.2">
      <c r="A240" s="13"/>
      <c r="B240" s="36"/>
      <c r="C240" s="36"/>
      <c r="D240" s="78"/>
      <c r="E240" s="36"/>
      <c r="F240" s="77"/>
      <c r="G240" s="77"/>
      <c r="H240" s="71"/>
      <c r="I240" s="71"/>
      <c r="J240" s="19"/>
      <c r="K240" s="36"/>
      <c r="L240" s="36"/>
      <c r="M240" s="78"/>
      <c r="N240" s="71"/>
      <c r="O240" s="36"/>
      <c r="P240" s="36"/>
      <c r="Q240" s="36"/>
      <c r="R240" s="36"/>
      <c r="S240" s="6"/>
      <c r="T240" s="6"/>
      <c r="U240" s="6"/>
      <c r="V240" s="6"/>
      <c r="W240" s="6"/>
      <c r="X240" s="6"/>
      <c r="Y240" s="6"/>
      <c r="Z240" s="6"/>
      <c r="AA240" s="6"/>
      <c r="AB240" s="6"/>
      <c r="AC240" s="6"/>
      <c r="AD240" s="6"/>
      <c r="AE240" s="6"/>
      <c r="AF240" s="6"/>
      <c r="AG240" s="6"/>
    </row>
    <row r="241" spans="1:33" ht="18.75" customHeight="1" x14ac:dyDescent="0.2">
      <c r="A241" s="13"/>
      <c r="B241" s="36"/>
      <c r="C241" s="36"/>
      <c r="D241" s="78"/>
      <c r="E241" s="36"/>
      <c r="F241" s="77"/>
      <c r="G241" s="77"/>
      <c r="H241" s="71"/>
      <c r="I241" s="71"/>
      <c r="J241" s="19"/>
      <c r="K241" s="36"/>
      <c r="L241" s="36"/>
      <c r="M241" s="78"/>
      <c r="N241" s="71"/>
      <c r="O241" s="36"/>
      <c r="P241" s="36"/>
      <c r="Q241" s="36"/>
      <c r="R241" s="36"/>
      <c r="S241" s="6"/>
      <c r="T241" s="6"/>
      <c r="U241" s="6"/>
      <c r="V241" s="6"/>
      <c r="W241" s="6"/>
      <c r="X241" s="6"/>
      <c r="Y241" s="6"/>
      <c r="Z241" s="6"/>
      <c r="AA241" s="6"/>
      <c r="AB241" s="6"/>
      <c r="AC241" s="6"/>
      <c r="AD241" s="6"/>
      <c r="AE241" s="6"/>
      <c r="AF241" s="6"/>
      <c r="AG241" s="6"/>
    </row>
    <row r="242" spans="1:33" ht="18.75" customHeight="1" x14ac:dyDescent="0.2">
      <c r="A242" s="13"/>
      <c r="B242" s="36"/>
      <c r="C242" s="36"/>
      <c r="D242" s="78"/>
      <c r="E242" s="36"/>
      <c r="F242" s="77"/>
      <c r="G242" s="77"/>
      <c r="H242" s="71"/>
      <c r="I242" s="71"/>
      <c r="J242" s="19"/>
      <c r="K242" s="36"/>
      <c r="L242" s="36"/>
      <c r="M242" s="78"/>
      <c r="N242" s="71"/>
      <c r="O242" s="36"/>
      <c r="P242" s="36"/>
      <c r="Q242" s="36"/>
      <c r="R242" s="36"/>
      <c r="S242" s="6"/>
      <c r="T242" s="6"/>
      <c r="U242" s="6"/>
      <c r="V242" s="6"/>
      <c r="W242" s="6"/>
      <c r="X242" s="6"/>
      <c r="Y242" s="6"/>
      <c r="Z242" s="6"/>
      <c r="AA242" s="6"/>
      <c r="AB242" s="6"/>
      <c r="AC242" s="6"/>
      <c r="AD242" s="6"/>
      <c r="AE242" s="6"/>
      <c r="AF242" s="6"/>
      <c r="AG242" s="6"/>
    </row>
    <row r="243" spans="1:33" ht="18.75" customHeight="1" x14ac:dyDescent="0.2">
      <c r="A243" s="13"/>
      <c r="B243" s="36"/>
      <c r="C243" s="36"/>
      <c r="D243" s="78"/>
      <c r="E243" s="36"/>
      <c r="F243" s="77"/>
      <c r="G243" s="77"/>
      <c r="H243" s="71"/>
      <c r="I243" s="71"/>
      <c r="J243" s="53"/>
      <c r="K243" s="36"/>
      <c r="L243" s="36"/>
      <c r="M243" s="78"/>
      <c r="N243" s="71"/>
      <c r="O243" s="36"/>
      <c r="P243" s="36"/>
      <c r="Q243" s="36"/>
      <c r="R243" s="36"/>
      <c r="S243" s="6"/>
      <c r="T243" s="6"/>
      <c r="U243" s="6"/>
      <c r="V243" s="6"/>
      <c r="W243" s="6"/>
      <c r="X243" s="6"/>
      <c r="Y243" s="6"/>
      <c r="Z243" s="6"/>
      <c r="AA243" s="6"/>
      <c r="AB243" s="6"/>
      <c r="AC243" s="6"/>
      <c r="AD243" s="6"/>
      <c r="AE243" s="6"/>
      <c r="AF243" s="6"/>
      <c r="AG243" s="6"/>
    </row>
    <row r="244" spans="1:33" ht="18.75" customHeight="1" x14ac:dyDescent="0.2">
      <c r="A244" s="13"/>
      <c r="B244" s="36"/>
      <c r="C244" s="36"/>
      <c r="D244" s="78"/>
      <c r="E244" s="36"/>
      <c r="F244" s="77"/>
      <c r="G244" s="77"/>
      <c r="H244" s="71"/>
      <c r="I244" s="71"/>
      <c r="J244" s="53"/>
      <c r="K244" s="36"/>
      <c r="L244" s="36"/>
      <c r="M244" s="78"/>
      <c r="N244" s="71"/>
      <c r="O244" s="36"/>
      <c r="P244" s="36"/>
      <c r="Q244" s="36"/>
      <c r="R244" s="36"/>
      <c r="S244" s="6"/>
      <c r="T244" s="6"/>
      <c r="U244" s="6"/>
      <c r="V244" s="6"/>
      <c r="W244" s="6"/>
      <c r="X244" s="6"/>
      <c r="Y244" s="6"/>
      <c r="Z244" s="6"/>
      <c r="AA244" s="6"/>
      <c r="AB244" s="6"/>
      <c r="AC244" s="6"/>
      <c r="AD244" s="6"/>
      <c r="AE244" s="6"/>
      <c r="AF244" s="6"/>
      <c r="AG244" s="6"/>
    </row>
    <row r="245" spans="1:33" ht="18.75" customHeight="1" x14ac:dyDescent="0.2">
      <c r="A245" s="13"/>
      <c r="B245" s="36"/>
      <c r="C245" s="36"/>
      <c r="D245" s="78"/>
      <c r="E245" s="36"/>
      <c r="F245" s="77"/>
      <c r="G245" s="77"/>
      <c r="H245" s="71"/>
      <c r="I245" s="71"/>
      <c r="J245" s="19"/>
      <c r="K245" s="36"/>
      <c r="L245" s="36"/>
      <c r="M245" s="78"/>
      <c r="N245" s="71"/>
      <c r="O245" s="36"/>
      <c r="P245" s="36"/>
      <c r="Q245" s="36"/>
      <c r="R245" s="36"/>
      <c r="S245" s="6"/>
      <c r="T245" s="6"/>
      <c r="U245" s="6"/>
      <c r="V245" s="6"/>
      <c r="W245" s="6"/>
      <c r="X245" s="6"/>
      <c r="Y245" s="6"/>
      <c r="Z245" s="6"/>
      <c r="AA245" s="6"/>
      <c r="AB245" s="6"/>
      <c r="AC245" s="6"/>
      <c r="AD245" s="6"/>
      <c r="AE245" s="6"/>
      <c r="AF245" s="6"/>
      <c r="AG245" s="6"/>
    </row>
    <row r="246" spans="1:33" ht="18.75" customHeight="1" x14ac:dyDescent="0.2">
      <c r="A246" s="13"/>
      <c r="B246" s="36"/>
      <c r="C246" s="36"/>
      <c r="D246" s="78"/>
      <c r="E246" s="36"/>
      <c r="F246" s="77"/>
      <c r="G246" s="77"/>
      <c r="H246" s="71"/>
      <c r="I246" s="71"/>
      <c r="J246" s="19"/>
      <c r="K246" s="36"/>
      <c r="L246" s="36"/>
      <c r="M246" s="78"/>
      <c r="N246" s="71"/>
      <c r="O246" s="36"/>
      <c r="P246" s="36"/>
      <c r="Q246" s="36"/>
      <c r="R246" s="36"/>
      <c r="S246" s="6"/>
      <c r="T246" s="6"/>
      <c r="U246" s="6"/>
      <c r="V246" s="6"/>
      <c r="W246" s="6"/>
      <c r="X246" s="6"/>
      <c r="Y246" s="6"/>
      <c r="Z246" s="6"/>
      <c r="AA246" s="6"/>
      <c r="AB246" s="6"/>
      <c r="AC246" s="6"/>
      <c r="AD246" s="6"/>
      <c r="AE246" s="6"/>
      <c r="AF246" s="6"/>
      <c r="AG246" s="6"/>
    </row>
    <row r="247" spans="1:33" ht="18.75" customHeight="1" x14ac:dyDescent="0.2">
      <c r="A247" s="13"/>
      <c r="B247" s="36"/>
      <c r="C247" s="36"/>
      <c r="D247" s="78"/>
      <c r="E247" s="36"/>
      <c r="F247" s="77"/>
      <c r="G247" s="77"/>
      <c r="H247" s="71"/>
      <c r="I247" s="71"/>
      <c r="J247" s="19"/>
      <c r="K247" s="36"/>
      <c r="L247" s="36"/>
      <c r="M247" s="78"/>
      <c r="N247" s="71"/>
      <c r="O247" s="36"/>
      <c r="P247" s="36"/>
      <c r="Q247" s="36"/>
      <c r="R247" s="36"/>
      <c r="S247" s="6"/>
      <c r="T247" s="6"/>
      <c r="U247" s="6"/>
      <c r="V247" s="6"/>
      <c r="W247" s="6"/>
      <c r="X247" s="6"/>
      <c r="Y247" s="6"/>
      <c r="Z247" s="6"/>
      <c r="AA247" s="6"/>
      <c r="AB247" s="6"/>
      <c r="AC247" s="6"/>
      <c r="AD247" s="6"/>
      <c r="AE247" s="6"/>
      <c r="AF247" s="6"/>
      <c r="AG247" s="6"/>
    </row>
    <row r="248" spans="1:33" ht="18.75" customHeight="1" x14ac:dyDescent="0.2">
      <c r="A248" s="13"/>
      <c r="B248" s="36"/>
      <c r="C248" s="36"/>
      <c r="D248" s="78"/>
      <c r="E248" s="36"/>
      <c r="F248" s="77"/>
      <c r="G248" s="77"/>
      <c r="H248" s="71"/>
      <c r="I248" s="71"/>
      <c r="J248" s="19"/>
      <c r="K248" s="36"/>
      <c r="L248" s="36"/>
      <c r="M248" s="78"/>
      <c r="N248" s="71"/>
      <c r="O248" s="36"/>
      <c r="P248" s="36"/>
      <c r="Q248" s="36"/>
      <c r="R248" s="36"/>
      <c r="S248" s="6"/>
      <c r="T248" s="6"/>
      <c r="U248" s="6"/>
      <c r="V248" s="6"/>
      <c r="W248" s="6"/>
      <c r="X248" s="6"/>
      <c r="Y248" s="6"/>
      <c r="Z248" s="6"/>
      <c r="AA248" s="6"/>
      <c r="AB248" s="6"/>
      <c r="AC248" s="6"/>
      <c r="AD248" s="6"/>
      <c r="AE248" s="6"/>
      <c r="AF248" s="6"/>
      <c r="AG248" s="6"/>
    </row>
    <row r="249" spans="1:33" ht="18.75" customHeight="1" x14ac:dyDescent="0.2">
      <c r="A249" s="13"/>
      <c r="B249" s="36"/>
      <c r="C249" s="36"/>
      <c r="D249" s="78"/>
      <c r="E249" s="36"/>
      <c r="F249" s="77"/>
      <c r="G249" s="77"/>
      <c r="H249" s="71"/>
      <c r="I249" s="71"/>
      <c r="J249" s="19"/>
      <c r="K249" s="36"/>
      <c r="L249" s="36"/>
      <c r="M249" s="78"/>
      <c r="N249" s="71"/>
      <c r="O249" s="36"/>
      <c r="P249" s="36"/>
      <c r="Q249" s="36"/>
      <c r="R249" s="36"/>
      <c r="S249" s="6"/>
      <c r="T249" s="6"/>
      <c r="U249" s="6"/>
      <c r="V249" s="6"/>
      <c r="W249" s="6"/>
      <c r="X249" s="6"/>
      <c r="Y249" s="6"/>
      <c r="Z249" s="6"/>
      <c r="AA249" s="6"/>
      <c r="AB249" s="6"/>
      <c r="AC249" s="6"/>
      <c r="AD249" s="6"/>
      <c r="AE249" s="6"/>
      <c r="AF249" s="6"/>
      <c r="AG249" s="6"/>
    </row>
    <row r="250" spans="1:33" ht="18.75" customHeight="1" x14ac:dyDescent="0.2">
      <c r="A250" s="13"/>
      <c r="B250" s="36"/>
      <c r="C250" s="36"/>
      <c r="D250" s="78"/>
      <c r="E250" s="36"/>
      <c r="F250" s="77"/>
      <c r="G250" s="77"/>
      <c r="H250" s="71"/>
      <c r="I250" s="71"/>
      <c r="J250" s="19"/>
      <c r="K250" s="36"/>
      <c r="L250" s="36"/>
      <c r="M250" s="78"/>
      <c r="N250" s="71"/>
      <c r="O250" s="36"/>
      <c r="P250" s="36"/>
      <c r="Q250" s="36"/>
      <c r="R250" s="36"/>
      <c r="S250" s="6"/>
      <c r="T250" s="6"/>
      <c r="U250" s="6"/>
      <c r="V250" s="6"/>
      <c r="W250" s="6"/>
      <c r="X250" s="6"/>
      <c r="Y250" s="6"/>
      <c r="Z250" s="6"/>
      <c r="AA250" s="6"/>
      <c r="AB250" s="6"/>
      <c r="AC250" s="6"/>
      <c r="AD250" s="6"/>
      <c r="AE250" s="6"/>
      <c r="AF250" s="6"/>
      <c r="AG250" s="6"/>
    </row>
    <row r="251" spans="1:33" ht="18.75" customHeight="1" x14ac:dyDescent="0.2">
      <c r="A251" s="13"/>
      <c r="B251" s="83"/>
      <c r="C251" s="36"/>
      <c r="D251" s="78"/>
      <c r="E251" s="36"/>
      <c r="F251" s="77"/>
      <c r="G251" s="77"/>
      <c r="H251" s="71"/>
      <c r="I251" s="71"/>
      <c r="J251" s="19"/>
      <c r="K251" s="83"/>
      <c r="L251" s="36"/>
      <c r="M251" s="78"/>
      <c r="N251" s="71"/>
      <c r="O251" s="36"/>
      <c r="P251" s="36"/>
      <c r="Q251" s="36"/>
      <c r="R251" s="36"/>
      <c r="S251" s="6"/>
      <c r="T251" s="6"/>
      <c r="U251" s="6"/>
      <c r="V251" s="6"/>
      <c r="W251" s="6"/>
      <c r="X251" s="6"/>
      <c r="Y251" s="6"/>
      <c r="Z251" s="6"/>
      <c r="AA251" s="6"/>
      <c r="AB251" s="6"/>
      <c r="AC251" s="6"/>
      <c r="AD251" s="6"/>
      <c r="AE251" s="6"/>
      <c r="AF251" s="6"/>
      <c r="AG251" s="6"/>
    </row>
    <row r="252" spans="1:33" ht="18.75" customHeight="1" x14ac:dyDescent="0.2">
      <c r="A252" s="13"/>
      <c r="B252" s="83"/>
      <c r="C252" s="36"/>
      <c r="D252" s="78"/>
      <c r="E252" s="36"/>
      <c r="F252" s="77"/>
      <c r="G252" s="77"/>
      <c r="H252" s="71"/>
      <c r="I252" s="71"/>
      <c r="J252" s="19"/>
      <c r="K252" s="83"/>
      <c r="L252" s="36"/>
      <c r="M252" s="78"/>
      <c r="N252" s="71"/>
      <c r="O252" s="36"/>
      <c r="P252" s="36"/>
      <c r="Q252" s="36"/>
      <c r="R252" s="36"/>
      <c r="S252" s="6"/>
      <c r="T252" s="6"/>
      <c r="U252" s="6"/>
      <c r="V252" s="6"/>
      <c r="W252" s="6"/>
      <c r="X252" s="6"/>
      <c r="Y252" s="6"/>
      <c r="Z252" s="6"/>
      <c r="AA252" s="6"/>
      <c r="AB252" s="6"/>
      <c r="AC252" s="6"/>
      <c r="AD252" s="6"/>
      <c r="AE252" s="6"/>
      <c r="AF252" s="6"/>
      <c r="AG252" s="6"/>
    </row>
    <row r="253" spans="1:33" x14ac:dyDescent="0.2">
      <c r="A253" s="13"/>
      <c r="B253" s="19"/>
      <c r="C253" s="19"/>
      <c r="D253" s="19"/>
      <c r="E253" s="19"/>
      <c r="F253" s="19"/>
      <c r="G253" s="19"/>
      <c r="H253" s="19"/>
      <c r="I253" s="19"/>
      <c r="J253" s="19"/>
      <c r="K253" s="19"/>
      <c r="L253" s="19"/>
      <c r="M253" s="19"/>
      <c r="N253" s="19"/>
      <c r="O253" s="19"/>
      <c r="P253" s="19"/>
      <c r="Q253" s="19"/>
      <c r="R253" s="19"/>
      <c r="S253" s="6"/>
      <c r="T253" s="6"/>
      <c r="U253" s="6"/>
      <c r="V253" s="6"/>
      <c r="W253" s="6"/>
      <c r="X253" s="6"/>
      <c r="Y253" s="6"/>
      <c r="Z253" s="6"/>
      <c r="AA253" s="6"/>
      <c r="AB253" s="6"/>
      <c r="AC253" s="6"/>
      <c r="AD253" s="6"/>
      <c r="AE253" s="6"/>
      <c r="AF253" s="6"/>
      <c r="AG253" s="6"/>
    </row>
    <row r="254" spans="1:33" x14ac:dyDescent="0.2">
      <c r="A254" s="13"/>
      <c r="B254" s="19"/>
      <c r="C254" s="19"/>
      <c r="D254" s="19"/>
      <c r="E254" s="19"/>
      <c r="F254" s="19"/>
      <c r="G254" s="19"/>
      <c r="H254" s="19"/>
      <c r="I254" s="19"/>
      <c r="J254" s="19"/>
      <c r="K254" s="19"/>
      <c r="L254" s="19"/>
      <c r="M254" s="19"/>
      <c r="N254" s="19"/>
      <c r="O254" s="19"/>
      <c r="P254" s="19"/>
      <c r="Q254" s="19"/>
      <c r="R254" s="19"/>
      <c r="S254" s="6"/>
      <c r="T254" s="6"/>
      <c r="U254" s="6"/>
      <c r="V254" s="6"/>
      <c r="W254" s="6"/>
      <c r="X254" s="6"/>
      <c r="Y254" s="6"/>
      <c r="Z254" s="6"/>
      <c r="AA254" s="6"/>
      <c r="AB254" s="6"/>
      <c r="AC254" s="6"/>
      <c r="AD254" s="6"/>
      <c r="AE254" s="6"/>
      <c r="AF254" s="6"/>
      <c r="AG254" s="6"/>
    </row>
    <row r="255" spans="1:33" ht="42.75" customHeight="1" x14ac:dyDescent="0.2">
      <c r="A255" s="13"/>
      <c r="B255" s="84"/>
      <c r="C255" s="84"/>
      <c r="D255" s="85"/>
      <c r="E255" s="19"/>
      <c r="F255" s="19"/>
      <c r="G255" s="19"/>
      <c r="H255" s="19"/>
      <c r="I255" s="19"/>
      <c r="J255" s="19"/>
      <c r="K255" s="84"/>
      <c r="L255" s="84"/>
      <c r="M255" s="85"/>
      <c r="N255" s="19"/>
      <c r="O255" s="19"/>
      <c r="P255" s="19"/>
      <c r="Q255" s="19"/>
      <c r="R255" s="19"/>
      <c r="S255" s="6"/>
      <c r="T255" s="6"/>
      <c r="U255" s="6"/>
      <c r="V255" s="6"/>
      <c r="W255" s="6"/>
      <c r="X255" s="6"/>
      <c r="Y255" s="6"/>
      <c r="Z255" s="6"/>
      <c r="AA255" s="6"/>
      <c r="AB255" s="6"/>
      <c r="AC255" s="6"/>
      <c r="AD255" s="6"/>
      <c r="AE255" s="6"/>
      <c r="AF255" s="6"/>
      <c r="AG255" s="6"/>
    </row>
    <row r="256" spans="1:33" x14ac:dyDescent="0.2">
      <c r="A256" s="13"/>
      <c r="B256" s="19"/>
      <c r="C256" s="19"/>
      <c r="D256" s="19"/>
      <c r="E256" s="19"/>
      <c r="F256" s="19"/>
      <c r="G256" s="19"/>
      <c r="H256" s="19"/>
      <c r="I256" s="19"/>
      <c r="J256" s="19"/>
      <c r="K256" s="19"/>
      <c r="L256" s="19"/>
      <c r="M256" s="19"/>
      <c r="N256" s="19"/>
      <c r="O256" s="19"/>
      <c r="P256" s="19"/>
      <c r="Q256" s="19"/>
      <c r="R256" s="19"/>
      <c r="S256" s="6"/>
      <c r="T256" s="6"/>
      <c r="U256" s="6"/>
      <c r="V256" s="6"/>
      <c r="W256" s="6"/>
      <c r="X256" s="6"/>
      <c r="Y256" s="6"/>
      <c r="Z256" s="6"/>
      <c r="AA256" s="6"/>
      <c r="AB256" s="6"/>
      <c r="AC256" s="6"/>
      <c r="AD256" s="6"/>
      <c r="AE256" s="6"/>
      <c r="AF256" s="6"/>
      <c r="AG256" s="6"/>
    </row>
    <row r="257" spans="1:33" x14ac:dyDescent="0.2">
      <c r="A257" s="13"/>
      <c r="B257" s="19"/>
      <c r="C257" s="19"/>
      <c r="D257" s="19"/>
      <c r="E257" s="19"/>
      <c r="F257" s="116"/>
      <c r="G257" s="19"/>
      <c r="H257" s="19"/>
      <c r="I257" s="19"/>
      <c r="J257" s="19"/>
      <c r="K257" s="19"/>
      <c r="L257" s="19"/>
      <c r="M257" s="19"/>
      <c r="N257" s="19"/>
      <c r="O257" s="19"/>
      <c r="P257" s="19"/>
      <c r="Q257" s="19"/>
      <c r="R257" s="19"/>
      <c r="S257" s="6"/>
      <c r="T257" s="6"/>
      <c r="U257" s="6"/>
      <c r="V257" s="6"/>
      <c r="W257" s="6"/>
      <c r="X257" s="6"/>
      <c r="Y257" s="6"/>
      <c r="Z257" s="6"/>
      <c r="AA257" s="6"/>
      <c r="AB257" s="6"/>
      <c r="AC257" s="6"/>
      <c r="AD257" s="6"/>
      <c r="AE257" s="6"/>
      <c r="AF257" s="6"/>
      <c r="AG257" s="6"/>
    </row>
    <row r="258" spans="1:33" x14ac:dyDescent="0.2">
      <c r="A258" s="13"/>
      <c r="B258" s="19"/>
      <c r="C258" s="19"/>
      <c r="D258" s="19"/>
      <c r="E258" s="19"/>
      <c r="F258" s="19"/>
      <c r="G258" s="19"/>
      <c r="H258" s="19"/>
      <c r="I258" s="19"/>
      <c r="J258" s="19"/>
      <c r="K258" s="19"/>
      <c r="L258" s="19"/>
      <c r="M258" s="19"/>
      <c r="N258" s="19"/>
      <c r="O258" s="19"/>
      <c r="P258" s="19"/>
      <c r="Q258" s="19"/>
      <c r="R258" s="19"/>
      <c r="S258" s="6"/>
      <c r="T258" s="6"/>
      <c r="U258" s="6"/>
      <c r="V258" s="6"/>
      <c r="W258" s="6"/>
      <c r="X258" s="6"/>
      <c r="Y258" s="6"/>
      <c r="Z258" s="6"/>
      <c r="AA258" s="6"/>
      <c r="AB258" s="6"/>
      <c r="AC258" s="6"/>
      <c r="AD258" s="6"/>
      <c r="AE258" s="6"/>
      <c r="AF258" s="6"/>
      <c r="AG258" s="6"/>
    </row>
    <row r="259" spans="1:33" x14ac:dyDescent="0.2">
      <c r="B259" s="6"/>
      <c r="C259" s="6"/>
      <c r="D259" s="6"/>
      <c r="E259" s="6"/>
      <c r="F259" s="6"/>
      <c r="G259" s="6"/>
      <c r="H259" s="6"/>
      <c r="I259" s="6"/>
      <c r="J259" s="6"/>
      <c r="K259" s="6"/>
      <c r="L259" s="6"/>
      <c r="M259" s="6"/>
      <c r="N259" s="6"/>
      <c r="O259" s="6"/>
      <c r="P259" s="6"/>
      <c r="Q259" s="6"/>
      <c r="R259" s="6"/>
      <c r="S259" s="6"/>
      <c r="T259" s="6"/>
      <c r="U259" s="6"/>
      <c r="V259" s="6"/>
      <c r="W259" s="6"/>
      <c r="X259" s="6"/>
      <c r="Y259" s="6"/>
      <c r="Z259" s="6"/>
      <c r="AA259" s="6"/>
      <c r="AB259" s="6"/>
      <c r="AC259" s="6"/>
      <c r="AD259" s="6"/>
      <c r="AE259" s="6"/>
      <c r="AF259" s="6"/>
      <c r="AG259" s="6"/>
    </row>
    <row r="260" spans="1:33" x14ac:dyDescent="0.2">
      <c r="B260" s="6"/>
      <c r="C260" s="6"/>
      <c r="D260" s="6"/>
      <c r="E260" s="6"/>
      <c r="F260" s="6"/>
      <c r="G260" s="6"/>
      <c r="H260" s="6"/>
      <c r="I260" s="6"/>
      <c r="J260" s="6"/>
      <c r="K260" s="6"/>
      <c r="L260" s="6"/>
      <c r="M260" s="6"/>
      <c r="N260" s="6"/>
      <c r="O260" s="6"/>
      <c r="P260" s="6"/>
      <c r="Q260" s="6"/>
      <c r="R260" s="6"/>
      <c r="S260" s="6"/>
      <c r="T260" s="6"/>
      <c r="U260" s="6"/>
      <c r="V260" s="6"/>
      <c r="W260" s="6"/>
      <c r="X260" s="6"/>
      <c r="Y260" s="6"/>
      <c r="Z260" s="6"/>
      <c r="AA260" s="6"/>
      <c r="AB260" s="6"/>
      <c r="AC260" s="6"/>
      <c r="AD260" s="6"/>
      <c r="AE260" s="6"/>
      <c r="AF260" s="6"/>
      <c r="AG260" s="6"/>
    </row>
    <row r="261" spans="1:33" x14ac:dyDescent="0.2">
      <c r="B261" s="6"/>
      <c r="C261" s="6"/>
      <c r="D261" s="6"/>
      <c r="E261" s="6"/>
      <c r="F261" s="6"/>
      <c r="G261" s="6"/>
      <c r="H261" s="6"/>
      <c r="I261" s="6"/>
      <c r="J261" s="6"/>
      <c r="K261" s="6"/>
      <c r="L261" s="6"/>
      <c r="M261" s="6"/>
      <c r="N261" s="6"/>
      <c r="O261" s="6"/>
      <c r="P261" s="6"/>
      <c r="Q261" s="6"/>
      <c r="R261" s="6"/>
      <c r="S261" s="6"/>
      <c r="T261" s="6"/>
      <c r="U261" s="6"/>
      <c r="V261" s="6"/>
      <c r="W261" s="6"/>
      <c r="X261" s="6"/>
      <c r="Y261" s="6"/>
      <c r="Z261" s="6"/>
      <c r="AA261" s="6"/>
      <c r="AB261" s="6"/>
      <c r="AC261" s="6"/>
      <c r="AD261" s="6"/>
      <c r="AE261" s="6"/>
      <c r="AF261" s="6"/>
      <c r="AG261" s="6"/>
    </row>
    <row r="262" spans="1:33" x14ac:dyDescent="0.2">
      <c r="B262" s="6"/>
      <c r="C262" s="6"/>
      <c r="D262" s="6"/>
      <c r="E262" s="6"/>
      <c r="F262" s="6"/>
      <c r="G262" s="6"/>
      <c r="H262" s="6"/>
      <c r="I262" s="6"/>
      <c r="J262" s="6"/>
      <c r="K262" s="6"/>
      <c r="L262" s="6"/>
      <c r="M262" s="6"/>
      <c r="N262" s="6"/>
      <c r="O262" s="6"/>
      <c r="P262" s="6"/>
      <c r="Q262" s="6"/>
      <c r="R262" s="19"/>
      <c r="S262" s="19"/>
      <c r="T262" s="19"/>
      <c r="U262" s="19"/>
      <c r="V262" s="19"/>
      <c r="W262" s="19"/>
      <c r="X262" s="19"/>
      <c r="Y262" s="19"/>
      <c r="Z262" s="19"/>
      <c r="AA262" s="19"/>
      <c r="AB262" s="19"/>
      <c r="AC262" s="19"/>
      <c r="AD262" s="19"/>
      <c r="AE262" s="6"/>
      <c r="AF262" s="6"/>
      <c r="AG262" s="6"/>
    </row>
    <row r="263" spans="1:33" x14ac:dyDescent="0.2">
      <c r="B263" s="6"/>
      <c r="C263" s="6"/>
      <c r="D263" s="6"/>
      <c r="E263" s="6"/>
      <c r="F263" s="6"/>
      <c r="G263" s="6"/>
      <c r="H263" s="6"/>
      <c r="I263" s="6"/>
      <c r="J263" s="6"/>
      <c r="K263" s="6"/>
      <c r="L263" s="6"/>
      <c r="M263" s="6"/>
      <c r="N263" s="6"/>
      <c r="O263" s="6"/>
      <c r="P263" s="6"/>
      <c r="Q263" s="6"/>
      <c r="R263" s="19"/>
      <c r="S263" s="19"/>
      <c r="T263" s="19"/>
      <c r="U263" s="19"/>
      <c r="V263" s="19"/>
      <c r="W263" s="19"/>
      <c r="X263" s="19"/>
      <c r="Y263" s="19"/>
      <c r="Z263" s="19"/>
      <c r="AA263" s="19"/>
      <c r="AB263" s="19"/>
      <c r="AC263" s="19"/>
      <c r="AD263" s="19"/>
      <c r="AE263" s="6"/>
      <c r="AF263" s="6"/>
      <c r="AG263" s="6"/>
    </row>
    <row r="264" spans="1:33" ht="15.75" x14ac:dyDescent="0.2">
      <c r="B264" s="6"/>
      <c r="C264" s="6"/>
      <c r="D264" s="6"/>
      <c r="E264" s="6"/>
      <c r="F264" s="6"/>
      <c r="G264" s="6"/>
      <c r="H264" s="6"/>
      <c r="I264" s="6"/>
      <c r="J264" s="6"/>
      <c r="K264" s="6"/>
      <c r="L264" s="6"/>
      <c r="M264" s="6"/>
      <c r="N264" s="6"/>
      <c r="O264" s="6"/>
      <c r="P264" s="6"/>
      <c r="Q264" s="6"/>
      <c r="R264" s="89"/>
      <c r="S264" s="74"/>
      <c r="T264" s="74"/>
      <c r="U264" s="74"/>
      <c r="V264" s="74"/>
      <c r="W264" s="74"/>
      <c r="X264" s="74"/>
      <c r="Y264" s="74"/>
      <c r="Z264" s="19"/>
      <c r="AA264" s="19"/>
      <c r="AB264" s="19"/>
      <c r="AC264" s="19"/>
      <c r="AD264" s="19"/>
      <c r="AE264" s="6"/>
      <c r="AF264" s="6"/>
      <c r="AG264" s="6"/>
    </row>
    <row r="265" spans="1:33" ht="60.75" customHeight="1" x14ac:dyDescent="0.2">
      <c r="B265" s="6"/>
      <c r="C265" s="6"/>
      <c r="D265" s="6"/>
      <c r="E265" s="6"/>
      <c r="F265" s="6"/>
      <c r="G265" s="6"/>
      <c r="H265" s="6"/>
      <c r="I265" s="6"/>
      <c r="J265" s="6"/>
      <c r="K265" s="6"/>
      <c r="L265" s="6"/>
      <c r="M265" s="6"/>
      <c r="N265" s="6"/>
      <c r="O265" s="6"/>
      <c r="P265" s="6"/>
      <c r="Q265" s="6"/>
      <c r="R265" s="84"/>
      <c r="S265" s="74"/>
      <c r="T265" s="74"/>
      <c r="U265" s="74"/>
      <c r="V265" s="74"/>
      <c r="W265" s="74"/>
      <c r="X265" s="74"/>
      <c r="Y265" s="74"/>
      <c r="Z265" s="19"/>
      <c r="AA265" s="19"/>
      <c r="AB265" s="19"/>
      <c r="AC265" s="19"/>
      <c r="AD265" s="19"/>
      <c r="AE265" s="6"/>
      <c r="AF265" s="6"/>
      <c r="AG265" s="6"/>
    </row>
    <row r="266" spans="1:33" ht="72" customHeight="1" x14ac:dyDescent="0.2">
      <c r="B266" s="6"/>
      <c r="C266" s="6"/>
      <c r="D266" s="6"/>
      <c r="E266" s="6"/>
      <c r="F266" s="6"/>
      <c r="G266" s="6"/>
      <c r="H266" s="6"/>
      <c r="I266" s="6"/>
      <c r="J266" s="6"/>
      <c r="K266" s="6"/>
      <c r="L266" s="6"/>
      <c r="M266" s="6"/>
      <c r="N266" s="6"/>
      <c r="O266" s="6"/>
      <c r="P266" s="6"/>
      <c r="Q266" s="6"/>
      <c r="R266" s="84"/>
      <c r="S266" s="74"/>
      <c r="T266" s="74"/>
      <c r="U266" s="74"/>
      <c r="V266" s="74"/>
      <c r="W266" s="74"/>
      <c r="X266" s="74"/>
      <c r="Y266" s="74"/>
      <c r="Z266" s="19"/>
      <c r="AA266" s="19"/>
      <c r="AB266" s="19"/>
      <c r="AC266" s="19"/>
      <c r="AD266" s="19"/>
      <c r="AE266" s="6"/>
      <c r="AF266" s="6"/>
      <c r="AG266" s="6"/>
    </row>
    <row r="267" spans="1:33" x14ac:dyDescent="0.2">
      <c r="B267" s="6"/>
      <c r="C267" s="6"/>
      <c r="D267" s="6"/>
      <c r="E267" s="6"/>
      <c r="F267" s="6"/>
      <c r="G267" s="6"/>
      <c r="H267" s="6"/>
      <c r="I267" s="6"/>
      <c r="J267" s="6"/>
      <c r="K267" s="6"/>
      <c r="L267" s="6"/>
      <c r="M267" s="6"/>
      <c r="N267" s="6"/>
      <c r="O267" s="6"/>
      <c r="P267" s="6"/>
      <c r="Q267" s="6"/>
      <c r="R267" s="19"/>
      <c r="S267" s="19"/>
      <c r="T267" s="19"/>
      <c r="U267" s="19"/>
      <c r="V267" s="19"/>
      <c r="W267" s="19"/>
      <c r="X267" s="19"/>
      <c r="Y267" s="19"/>
      <c r="Z267" s="19"/>
      <c r="AA267" s="19"/>
      <c r="AB267" s="19"/>
      <c r="AC267" s="19"/>
      <c r="AD267" s="19"/>
      <c r="AE267" s="6"/>
      <c r="AF267" s="6"/>
      <c r="AG267" s="6"/>
    </row>
    <row r="268" spans="1:33" x14ac:dyDescent="0.2">
      <c r="B268" s="6"/>
      <c r="C268" s="6"/>
      <c r="D268" s="6"/>
      <c r="E268" s="6"/>
      <c r="F268" s="6"/>
      <c r="G268" s="6"/>
      <c r="H268" s="6"/>
      <c r="I268" s="6"/>
      <c r="J268" s="6"/>
      <c r="K268" s="6"/>
      <c r="L268" s="6"/>
      <c r="M268" s="6"/>
      <c r="N268" s="6"/>
      <c r="O268" s="6"/>
      <c r="P268" s="6"/>
      <c r="Q268" s="6"/>
      <c r="R268" s="19"/>
      <c r="S268" s="19"/>
      <c r="T268" s="19"/>
      <c r="U268" s="19"/>
      <c r="V268" s="19"/>
      <c r="W268" s="19"/>
      <c r="X268" s="19"/>
      <c r="Y268" s="19"/>
      <c r="Z268" s="19"/>
      <c r="AA268" s="19"/>
      <c r="AB268" s="19"/>
      <c r="AC268" s="19"/>
      <c r="AD268" s="19"/>
      <c r="AE268" s="6"/>
      <c r="AF268" s="6"/>
      <c r="AG268" s="6"/>
    </row>
    <row r="269" spans="1:33" x14ac:dyDescent="0.2">
      <c r="B269" s="6"/>
      <c r="C269" s="6"/>
      <c r="D269" s="6"/>
      <c r="E269" s="6"/>
      <c r="F269" s="6"/>
      <c r="G269" s="6"/>
      <c r="H269" s="6"/>
      <c r="I269" s="6"/>
      <c r="J269" s="6"/>
      <c r="K269" s="6"/>
      <c r="L269" s="6"/>
      <c r="M269" s="6"/>
      <c r="N269" s="6"/>
      <c r="O269" s="6"/>
      <c r="P269" s="6"/>
      <c r="Q269" s="6"/>
      <c r="R269" s="19"/>
      <c r="S269" s="19"/>
      <c r="T269" s="19"/>
      <c r="U269" s="19"/>
      <c r="V269" s="19"/>
      <c r="W269" s="19"/>
      <c r="X269" s="19"/>
      <c r="Y269" s="19"/>
      <c r="Z269" s="19"/>
      <c r="AA269" s="19"/>
      <c r="AB269" s="19"/>
      <c r="AC269" s="19"/>
      <c r="AD269" s="19"/>
      <c r="AE269" s="6"/>
      <c r="AF269" s="6"/>
      <c r="AG269" s="6"/>
    </row>
    <row r="270" spans="1:33" x14ac:dyDescent="0.2">
      <c r="B270" s="6"/>
      <c r="C270" s="6"/>
      <c r="D270" s="6"/>
      <c r="E270" s="6"/>
      <c r="F270" s="6"/>
      <c r="G270" s="6"/>
      <c r="H270" s="6"/>
      <c r="I270" s="6"/>
      <c r="J270" s="6"/>
      <c r="K270" s="6"/>
      <c r="L270" s="6"/>
      <c r="M270" s="6"/>
      <c r="N270" s="6"/>
      <c r="O270" s="6"/>
      <c r="P270" s="6"/>
      <c r="Q270" s="6"/>
      <c r="R270" s="19"/>
      <c r="S270" s="19"/>
      <c r="T270" s="19"/>
      <c r="U270" s="19"/>
      <c r="V270" s="19"/>
      <c r="W270" s="19"/>
      <c r="X270" s="19"/>
      <c r="Y270" s="19"/>
      <c r="Z270" s="19"/>
      <c r="AA270" s="19"/>
      <c r="AB270" s="19"/>
      <c r="AC270" s="19"/>
      <c r="AD270" s="19"/>
      <c r="AE270" s="6"/>
      <c r="AF270" s="6"/>
      <c r="AG270" s="6"/>
    </row>
    <row r="271" spans="1:33" x14ac:dyDescent="0.2">
      <c r="B271" s="6"/>
      <c r="C271" s="6"/>
      <c r="D271" s="6"/>
      <c r="E271" s="6"/>
      <c r="F271" s="6"/>
      <c r="G271" s="6"/>
      <c r="H271" s="6"/>
      <c r="I271" s="6"/>
      <c r="J271" s="6"/>
      <c r="K271" s="6"/>
      <c r="L271" s="6"/>
      <c r="M271" s="6"/>
      <c r="N271" s="6"/>
      <c r="O271" s="6"/>
      <c r="P271" s="6"/>
      <c r="Q271" s="6"/>
      <c r="R271" s="19"/>
      <c r="S271" s="19"/>
      <c r="T271" s="19"/>
      <c r="U271" s="19"/>
      <c r="V271" s="19"/>
      <c r="W271" s="19"/>
      <c r="X271" s="19"/>
      <c r="Y271" s="19"/>
      <c r="Z271" s="19"/>
      <c r="AA271" s="19"/>
      <c r="AB271" s="19"/>
      <c r="AC271" s="19"/>
      <c r="AD271" s="19"/>
      <c r="AE271" s="6"/>
      <c r="AF271" s="6"/>
      <c r="AG271" s="6"/>
    </row>
    <row r="272" spans="1:33" x14ac:dyDescent="0.2">
      <c r="B272" s="6"/>
      <c r="C272" s="6"/>
      <c r="D272" s="6"/>
      <c r="E272" s="6"/>
      <c r="F272" s="6"/>
      <c r="G272" s="6"/>
      <c r="H272" s="6"/>
      <c r="I272" s="6"/>
      <c r="J272" s="6"/>
      <c r="K272" s="6"/>
      <c r="L272" s="6"/>
      <c r="M272" s="6"/>
      <c r="N272" s="6"/>
      <c r="O272" s="6"/>
      <c r="P272" s="6"/>
      <c r="Q272" s="6"/>
      <c r="R272" s="19"/>
      <c r="S272" s="19"/>
      <c r="T272" s="19"/>
      <c r="U272" s="19"/>
      <c r="V272" s="19"/>
      <c r="W272" s="19"/>
      <c r="X272" s="19"/>
      <c r="Y272" s="19"/>
      <c r="Z272" s="19"/>
      <c r="AA272" s="19"/>
      <c r="AB272" s="19"/>
      <c r="AC272" s="19"/>
      <c r="AD272" s="19"/>
      <c r="AE272" s="6"/>
      <c r="AF272" s="6"/>
      <c r="AG272" s="6"/>
    </row>
    <row r="273" spans="2:33" x14ac:dyDescent="0.2">
      <c r="B273" s="6"/>
      <c r="C273" s="6"/>
      <c r="D273" s="6"/>
      <c r="E273" s="6"/>
      <c r="F273" s="6"/>
      <c r="G273" s="6"/>
      <c r="H273" s="6"/>
      <c r="I273" s="6"/>
      <c r="J273" s="6"/>
      <c r="K273" s="6"/>
      <c r="L273" s="6"/>
      <c r="M273" s="6"/>
      <c r="N273" s="6"/>
      <c r="O273" s="6"/>
      <c r="P273" s="6"/>
      <c r="Q273" s="6"/>
      <c r="R273" s="19"/>
      <c r="S273" s="19"/>
      <c r="T273" s="19"/>
      <c r="U273" s="19"/>
      <c r="V273" s="19"/>
      <c r="W273" s="19"/>
      <c r="X273" s="19"/>
      <c r="Y273" s="19"/>
      <c r="Z273" s="19"/>
      <c r="AA273" s="19"/>
      <c r="AB273" s="19"/>
      <c r="AC273" s="19"/>
      <c r="AD273" s="19"/>
      <c r="AE273" s="6"/>
      <c r="AF273" s="6"/>
      <c r="AG273" s="6"/>
    </row>
    <row r="274" spans="2:33" x14ac:dyDescent="0.2">
      <c r="B274" s="6"/>
      <c r="C274" s="6"/>
      <c r="D274" s="6"/>
      <c r="E274" s="6"/>
      <c r="F274" s="6"/>
      <c r="G274" s="6"/>
      <c r="H274" s="6"/>
      <c r="I274" s="6"/>
      <c r="J274" s="6"/>
      <c r="K274" s="6"/>
      <c r="L274" s="6"/>
      <c r="M274" s="6"/>
      <c r="N274" s="6"/>
      <c r="O274" s="6"/>
      <c r="P274" s="6"/>
      <c r="Q274" s="6"/>
      <c r="R274" s="19"/>
      <c r="S274" s="19"/>
      <c r="T274" s="19"/>
      <c r="U274" s="19"/>
      <c r="V274" s="19"/>
      <c r="W274" s="19"/>
      <c r="X274" s="19"/>
      <c r="Y274" s="19"/>
      <c r="Z274" s="19"/>
      <c r="AA274" s="19"/>
      <c r="AB274" s="19"/>
      <c r="AC274" s="19"/>
      <c r="AD274" s="19"/>
      <c r="AE274" s="6"/>
      <c r="AF274" s="6"/>
      <c r="AG274" s="6"/>
    </row>
    <row r="275" spans="2:33" x14ac:dyDescent="0.2">
      <c r="B275" s="6"/>
      <c r="C275" s="6"/>
      <c r="D275" s="6"/>
      <c r="E275" s="6"/>
      <c r="F275" s="6"/>
      <c r="G275" s="6"/>
      <c r="H275" s="6"/>
      <c r="I275" s="6"/>
      <c r="J275" s="6"/>
      <c r="K275" s="6"/>
      <c r="L275" s="6"/>
      <c r="M275" s="6"/>
      <c r="N275" s="6"/>
      <c r="O275" s="6"/>
      <c r="P275" s="6"/>
      <c r="Q275" s="6"/>
      <c r="R275" s="19"/>
      <c r="S275" s="19"/>
      <c r="T275" s="19"/>
      <c r="U275" s="19"/>
      <c r="V275" s="19"/>
      <c r="W275" s="19"/>
      <c r="X275" s="19"/>
      <c r="Y275" s="19"/>
      <c r="Z275" s="19"/>
      <c r="AA275" s="19"/>
      <c r="AB275" s="19"/>
      <c r="AC275" s="19"/>
      <c r="AD275" s="19"/>
      <c r="AE275" s="6"/>
      <c r="AF275" s="6"/>
      <c r="AG275" s="6"/>
    </row>
    <row r="276" spans="2:33" x14ac:dyDescent="0.2">
      <c r="B276" s="6"/>
      <c r="C276" s="6"/>
      <c r="D276" s="6"/>
      <c r="E276" s="6"/>
      <c r="F276" s="6"/>
      <c r="G276" s="6"/>
      <c r="H276" s="6"/>
      <c r="I276" s="6"/>
      <c r="J276" s="6"/>
      <c r="K276" s="6"/>
      <c r="L276" s="6"/>
      <c r="M276" s="6"/>
      <c r="N276" s="6"/>
      <c r="O276" s="6"/>
      <c r="P276" s="6"/>
      <c r="Q276" s="6"/>
      <c r="R276" s="19"/>
      <c r="S276" s="19"/>
      <c r="T276" s="19"/>
      <c r="U276" s="19"/>
      <c r="V276" s="19"/>
      <c r="W276" s="19"/>
      <c r="X276" s="19"/>
      <c r="Y276" s="19"/>
      <c r="Z276" s="19"/>
      <c r="AA276" s="19"/>
      <c r="AB276" s="19"/>
      <c r="AC276" s="19"/>
      <c r="AD276" s="19"/>
      <c r="AE276" s="6"/>
      <c r="AF276" s="6"/>
      <c r="AG276" s="6"/>
    </row>
    <row r="277" spans="2:33" x14ac:dyDescent="0.2">
      <c r="B277" s="6"/>
      <c r="C277" s="6"/>
      <c r="D277" s="6"/>
      <c r="E277" s="6"/>
      <c r="F277" s="6"/>
      <c r="G277" s="6"/>
      <c r="H277" s="6"/>
      <c r="I277" s="6"/>
      <c r="J277" s="6"/>
      <c r="K277" s="6"/>
      <c r="L277" s="6"/>
      <c r="M277" s="6"/>
      <c r="N277" s="6"/>
      <c r="O277" s="6"/>
      <c r="P277" s="6"/>
      <c r="Q277" s="6"/>
      <c r="R277" s="19"/>
      <c r="S277" s="19"/>
      <c r="T277" s="19"/>
      <c r="U277" s="19"/>
      <c r="V277" s="19"/>
      <c r="W277" s="19"/>
      <c r="X277" s="19"/>
      <c r="Y277" s="19"/>
      <c r="Z277" s="19"/>
      <c r="AA277" s="19"/>
      <c r="AB277" s="19"/>
      <c r="AC277" s="19"/>
      <c r="AD277" s="19"/>
      <c r="AE277" s="6"/>
      <c r="AF277" s="6"/>
      <c r="AG277" s="6"/>
    </row>
    <row r="278" spans="2:33" x14ac:dyDescent="0.2">
      <c r="B278" s="6"/>
      <c r="C278" s="6"/>
      <c r="D278" s="6"/>
      <c r="E278" s="6"/>
      <c r="F278" s="6"/>
      <c r="G278" s="6"/>
      <c r="H278" s="6"/>
      <c r="I278" s="6"/>
      <c r="J278" s="6"/>
      <c r="K278" s="6"/>
      <c r="L278" s="6"/>
      <c r="M278" s="6"/>
      <c r="N278" s="6"/>
      <c r="O278" s="6"/>
      <c r="P278" s="6"/>
      <c r="Q278" s="6"/>
      <c r="R278" s="6"/>
      <c r="S278" s="6"/>
      <c r="T278" s="6"/>
      <c r="U278" s="6"/>
      <c r="V278" s="6"/>
      <c r="W278" s="6"/>
      <c r="X278" s="6"/>
      <c r="Y278" s="6"/>
      <c r="Z278" s="6"/>
      <c r="AA278" s="6"/>
      <c r="AB278" s="6"/>
      <c r="AC278" s="6"/>
      <c r="AD278" s="6"/>
      <c r="AE278" s="6"/>
      <c r="AF278" s="6"/>
      <c r="AG278" s="6"/>
    </row>
    <row r="279" spans="2:33" x14ac:dyDescent="0.2">
      <c r="B279" s="6"/>
      <c r="C279" s="6"/>
      <c r="D279" s="6"/>
      <c r="E279" s="6"/>
      <c r="F279" s="6"/>
      <c r="G279" s="6"/>
      <c r="H279" s="6"/>
      <c r="I279" s="6"/>
      <c r="J279" s="6"/>
      <c r="K279" s="6"/>
      <c r="L279" s="6"/>
      <c r="M279" s="6"/>
      <c r="N279" s="6"/>
      <c r="O279" s="6"/>
      <c r="P279" s="6"/>
      <c r="Q279" s="6"/>
      <c r="R279" s="6"/>
      <c r="S279" s="6"/>
      <c r="T279" s="6"/>
      <c r="U279" s="6"/>
      <c r="V279" s="6"/>
      <c r="W279" s="6"/>
      <c r="X279" s="6"/>
      <c r="Y279" s="6"/>
      <c r="Z279" s="6"/>
      <c r="AA279" s="6"/>
      <c r="AB279" s="6"/>
      <c r="AC279" s="6"/>
      <c r="AD279" s="6"/>
      <c r="AE279" s="6"/>
      <c r="AF279" s="6"/>
      <c r="AG279" s="6"/>
    </row>
    <row r="280" spans="2:33" x14ac:dyDescent="0.2">
      <c r="B280" s="6"/>
      <c r="C280" s="6"/>
      <c r="D280" s="6"/>
      <c r="E280" s="6"/>
      <c r="F280" s="6"/>
      <c r="G280" s="6"/>
      <c r="H280" s="6"/>
      <c r="I280" s="6"/>
      <c r="J280" s="6"/>
      <c r="K280" s="6"/>
      <c r="L280" s="6"/>
      <c r="M280" s="6"/>
      <c r="N280" s="6"/>
      <c r="O280" s="6"/>
      <c r="P280" s="6"/>
      <c r="Q280" s="6"/>
      <c r="R280" s="6"/>
      <c r="S280" s="6"/>
      <c r="T280" s="6"/>
      <c r="U280" s="6"/>
      <c r="V280" s="6"/>
      <c r="W280" s="6"/>
      <c r="X280" s="6"/>
      <c r="Y280" s="6"/>
      <c r="Z280" s="6"/>
      <c r="AA280" s="6"/>
      <c r="AB280" s="6"/>
      <c r="AC280" s="6"/>
      <c r="AD280" s="6"/>
      <c r="AE280" s="6"/>
      <c r="AF280" s="6"/>
      <c r="AG280" s="6"/>
    </row>
    <row r="281" spans="2:33" x14ac:dyDescent="0.2">
      <c r="B281" s="6"/>
      <c r="C281" s="6"/>
      <c r="D281" s="6"/>
      <c r="E281" s="6"/>
      <c r="F281" s="6"/>
      <c r="G281" s="6"/>
      <c r="H281" s="6"/>
      <c r="I281" s="6"/>
      <c r="J281" s="6"/>
      <c r="K281" s="6"/>
      <c r="L281" s="6"/>
      <c r="M281" s="6"/>
      <c r="N281" s="6"/>
      <c r="O281" s="6"/>
      <c r="P281" s="6"/>
      <c r="Q281" s="6"/>
      <c r="R281" s="6"/>
      <c r="S281" s="6"/>
      <c r="T281" s="6"/>
      <c r="U281" s="6"/>
      <c r="V281" s="6"/>
      <c r="W281" s="6"/>
      <c r="X281" s="6"/>
      <c r="Y281" s="6"/>
      <c r="Z281" s="6"/>
      <c r="AA281" s="6"/>
      <c r="AB281" s="6"/>
      <c r="AC281" s="6"/>
      <c r="AD281" s="6"/>
      <c r="AE281" s="6"/>
      <c r="AF281" s="6"/>
      <c r="AG281" s="6"/>
    </row>
    <row r="282" spans="2:33" x14ac:dyDescent="0.2">
      <c r="B282" s="6"/>
      <c r="C282" s="6"/>
      <c r="D282" s="6"/>
      <c r="E282" s="6"/>
      <c r="F282" s="6"/>
      <c r="G282" s="6"/>
      <c r="H282" s="6"/>
      <c r="I282" s="6"/>
      <c r="J282" s="6"/>
      <c r="K282" s="6"/>
      <c r="L282" s="6"/>
      <c r="M282" s="6"/>
      <c r="N282" s="6"/>
      <c r="O282" s="6"/>
      <c r="P282" s="6"/>
      <c r="Q282" s="6"/>
      <c r="R282" s="6"/>
      <c r="S282" s="6"/>
      <c r="T282" s="6"/>
      <c r="U282" s="6"/>
      <c r="V282" s="6"/>
      <c r="W282" s="6"/>
      <c r="X282" s="6"/>
      <c r="Y282" s="6"/>
      <c r="Z282" s="6"/>
      <c r="AA282" s="6"/>
      <c r="AB282" s="6"/>
      <c r="AC282" s="6"/>
      <c r="AD282" s="6"/>
      <c r="AE282" s="6"/>
      <c r="AF282" s="6"/>
      <c r="AG282" s="6"/>
    </row>
    <row r="283" spans="2:33" x14ac:dyDescent="0.2">
      <c r="B283" s="6"/>
      <c r="C283" s="6"/>
      <c r="D283" s="6"/>
      <c r="E283" s="6"/>
      <c r="F283" s="6"/>
      <c r="G283" s="6"/>
      <c r="H283" s="6"/>
      <c r="I283" s="6"/>
      <c r="J283" s="6"/>
      <c r="K283" s="6"/>
      <c r="L283" s="6"/>
      <c r="M283" s="6"/>
      <c r="N283" s="6"/>
      <c r="O283" s="6"/>
      <c r="P283" s="6"/>
      <c r="Q283" s="6"/>
      <c r="R283" s="6"/>
      <c r="S283" s="6"/>
      <c r="T283" s="6"/>
      <c r="U283" s="6"/>
      <c r="V283" s="6"/>
      <c r="W283" s="6"/>
      <c r="X283" s="6"/>
      <c r="Y283" s="6"/>
      <c r="Z283" s="6"/>
      <c r="AA283" s="6"/>
      <c r="AB283" s="6"/>
      <c r="AC283" s="6"/>
      <c r="AD283" s="6"/>
      <c r="AE283" s="6"/>
      <c r="AF283" s="6"/>
      <c r="AG283" s="6"/>
    </row>
    <row r="284" spans="2:33" x14ac:dyDescent="0.2">
      <c r="B284" s="6"/>
      <c r="C284" s="6"/>
      <c r="D284" s="6"/>
      <c r="E284" s="6"/>
      <c r="F284" s="6"/>
      <c r="G284" s="6"/>
      <c r="H284" s="6"/>
      <c r="I284" s="6"/>
      <c r="J284" s="6"/>
      <c r="K284" s="6"/>
      <c r="L284" s="6"/>
      <c r="M284" s="6"/>
      <c r="N284" s="6"/>
      <c r="O284" s="6"/>
      <c r="P284" s="6"/>
      <c r="Q284" s="6"/>
      <c r="R284" s="6"/>
      <c r="S284" s="6"/>
      <c r="T284" s="6"/>
      <c r="U284" s="6"/>
      <c r="V284" s="6"/>
      <c r="W284" s="6"/>
      <c r="X284" s="6"/>
      <c r="Y284" s="6"/>
      <c r="Z284" s="6"/>
      <c r="AA284" s="6"/>
      <c r="AB284" s="6"/>
      <c r="AC284" s="6"/>
      <c r="AD284" s="6"/>
      <c r="AE284" s="6"/>
      <c r="AF284" s="6"/>
      <c r="AG284" s="6"/>
    </row>
    <row r="285" spans="2:33" x14ac:dyDescent="0.2">
      <c r="B285" s="6"/>
      <c r="C285" s="6"/>
      <c r="D285" s="6"/>
      <c r="E285" s="6"/>
      <c r="F285" s="6"/>
      <c r="G285" s="6"/>
      <c r="H285" s="6"/>
      <c r="I285" s="6"/>
      <c r="J285" s="6"/>
      <c r="K285" s="6"/>
      <c r="L285" s="6"/>
      <c r="M285" s="6"/>
      <c r="N285" s="6"/>
      <c r="O285" s="6"/>
      <c r="P285" s="6"/>
      <c r="Q285" s="6"/>
      <c r="R285" s="6"/>
      <c r="S285" s="6"/>
      <c r="T285" s="6"/>
      <c r="U285" s="6"/>
      <c r="V285" s="6"/>
      <c r="W285" s="6"/>
      <c r="X285" s="6"/>
      <c r="Y285" s="6"/>
      <c r="Z285" s="6"/>
      <c r="AA285" s="6"/>
      <c r="AB285" s="6"/>
      <c r="AC285" s="6"/>
      <c r="AD285" s="6"/>
      <c r="AE285" s="6"/>
      <c r="AF285" s="6"/>
      <c r="AG285" s="6"/>
    </row>
    <row r="286" spans="2:33" x14ac:dyDescent="0.2">
      <c r="B286" s="6"/>
      <c r="C286" s="6"/>
      <c r="D286" s="6"/>
      <c r="E286" s="6"/>
      <c r="F286" s="6"/>
      <c r="G286" s="6"/>
      <c r="H286" s="6"/>
      <c r="I286" s="6"/>
      <c r="J286" s="6"/>
      <c r="K286" s="6"/>
      <c r="L286" s="6"/>
      <c r="M286" s="6"/>
      <c r="N286" s="6"/>
      <c r="O286" s="6"/>
      <c r="P286" s="6"/>
      <c r="Q286" s="6"/>
      <c r="R286" s="6"/>
      <c r="S286" s="6"/>
      <c r="T286" s="6"/>
      <c r="U286" s="6"/>
      <c r="V286" s="6"/>
      <c r="W286" s="6"/>
      <c r="X286" s="6"/>
      <c r="Y286" s="6"/>
      <c r="Z286" s="6"/>
      <c r="AA286" s="6"/>
      <c r="AB286" s="6"/>
      <c r="AC286" s="6"/>
      <c r="AD286" s="6"/>
      <c r="AE286" s="6"/>
      <c r="AF286" s="6"/>
      <c r="AG286" s="6"/>
    </row>
    <row r="287" spans="2:33" x14ac:dyDescent="0.2">
      <c r="B287" s="6"/>
      <c r="C287" s="6"/>
      <c r="D287" s="6"/>
      <c r="E287" s="6"/>
      <c r="F287" s="6"/>
      <c r="G287" s="6"/>
      <c r="H287" s="6"/>
      <c r="I287" s="6"/>
      <c r="J287" s="6"/>
      <c r="K287" s="6"/>
      <c r="L287" s="6"/>
      <c r="M287" s="6"/>
      <c r="N287" s="6"/>
      <c r="O287" s="6"/>
      <c r="P287" s="6"/>
      <c r="Q287" s="6"/>
      <c r="R287" s="6"/>
      <c r="S287" s="6"/>
      <c r="T287" s="6"/>
      <c r="U287" s="6"/>
      <c r="V287" s="6"/>
      <c r="W287" s="6"/>
      <c r="X287" s="6"/>
      <c r="Y287" s="6"/>
      <c r="Z287" s="6"/>
      <c r="AA287" s="6"/>
      <c r="AB287" s="6"/>
      <c r="AC287" s="6"/>
      <c r="AD287" s="6"/>
      <c r="AE287" s="6"/>
      <c r="AF287" s="6"/>
      <c r="AG287" s="6"/>
    </row>
    <row r="288" spans="2:33" x14ac:dyDescent="0.2">
      <c r="B288" s="6"/>
      <c r="C288" s="6"/>
      <c r="D288" s="6"/>
      <c r="E288" s="6"/>
      <c r="F288" s="6"/>
      <c r="G288" s="6"/>
      <c r="H288" s="6"/>
      <c r="I288" s="6"/>
      <c r="J288" s="6"/>
      <c r="K288" s="6"/>
      <c r="L288" s="6"/>
      <c r="M288" s="6"/>
      <c r="N288" s="6"/>
      <c r="O288" s="6"/>
      <c r="P288" s="6"/>
      <c r="Q288" s="6"/>
      <c r="R288" s="6"/>
      <c r="S288" s="6"/>
      <c r="T288" s="6"/>
      <c r="U288" s="6"/>
      <c r="V288" s="6"/>
      <c r="W288" s="6"/>
      <c r="X288" s="6"/>
      <c r="Y288" s="6"/>
      <c r="Z288" s="6"/>
      <c r="AA288" s="6"/>
      <c r="AB288" s="6"/>
      <c r="AC288" s="6"/>
      <c r="AD288" s="6"/>
      <c r="AE288" s="6"/>
      <c r="AF288" s="6"/>
      <c r="AG288" s="6"/>
    </row>
    <row r="289" spans="2:33" x14ac:dyDescent="0.2">
      <c r="B289" s="6"/>
      <c r="C289" s="6"/>
      <c r="D289" s="6"/>
      <c r="E289" s="6"/>
      <c r="F289" s="6"/>
      <c r="G289" s="6"/>
      <c r="H289" s="6"/>
      <c r="I289" s="6"/>
      <c r="J289" s="6"/>
      <c r="K289" s="6"/>
      <c r="L289" s="6"/>
      <c r="M289" s="6"/>
      <c r="N289" s="6"/>
      <c r="O289" s="6"/>
      <c r="P289" s="6"/>
      <c r="Q289" s="6"/>
      <c r="R289" s="6"/>
      <c r="S289" s="6"/>
      <c r="T289" s="6"/>
      <c r="U289" s="6"/>
      <c r="V289" s="6"/>
      <c r="W289" s="6"/>
      <c r="X289" s="6"/>
      <c r="Y289" s="6"/>
      <c r="Z289" s="6"/>
      <c r="AA289" s="6"/>
      <c r="AB289" s="6"/>
      <c r="AC289" s="6"/>
      <c r="AD289" s="6"/>
      <c r="AE289" s="6"/>
      <c r="AF289" s="6"/>
      <c r="AG289" s="6"/>
    </row>
    <row r="290" spans="2:33" x14ac:dyDescent="0.2">
      <c r="B290" s="6"/>
      <c r="C290" s="6"/>
      <c r="D290" s="6"/>
      <c r="E290" s="6"/>
      <c r="F290" s="6"/>
      <c r="G290" s="6"/>
      <c r="H290" s="6"/>
      <c r="I290" s="6"/>
      <c r="J290" s="6"/>
      <c r="K290" s="6"/>
      <c r="L290" s="6"/>
      <c r="M290" s="6"/>
      <c r="N290" s="6"/>
      <c r="O290" s="6"/>
      <c r="P290" s="6"/>
      <c r="Q290" s="6"/>
      <c r="R290" s="6"/>
      <c r="S290" s="6"/>
      <c r="T290" s="6"/>
      <c r="U290" s="6"/>
      <c r="V290" s="6"/>
      <c r="W290" s="6"/>
      <c r="X290" s="6"/>
      <c r="Y290" s="6"/>
      <c r="Z290" s="6"/>
      <c r="AA290" s="6"/>
      <c r="AB290" s="6"/>
      <c r="AC290" s="6"/>
      <c r="AD290" s="6"/>
      <c r="AE290" s="6"/>
      <c r="AF290" s="6"/>
      <c r="AG290" s="6"/>
    </row>
    <row r="291" spans="2:33" x14ac:dyDescent="0.2">
      <c r="B291" s="6"/>
      <c r="C291" s="6"/>
      <c r="D291" s="6"/>
      <c r="E291" s="6"/>
      <c r="F291" s="6"/>
      <c r="G291" s="6"/>
      <c r="H291" s="6"/>
      <c r="I291" s="6"/>
      <c r="J291" s="6"/>
      <c r="K291" s="6"/>
      <c r="L291" s="6"/>
      <c r="M291" s="6"/>
      <c r="N291" s="6"/>
      <c r="O291" s="6"/>
      <c r="P291" s="6"/>
      <c r="Q291" s="6"/>
      <c r="R291" s="6"/>
      <c r="S291" s="6"/>
      <c r="T291" s="6"/>
      <c r="U291" s="6"/>
      <c r="V291" s="6"/>
      <c r="W291" s="6"/>
      <c r="X291" s="6"/>
      <c r="Y291" s="6"/>
      <c r="Z291" s="6"/>
      <c r="AA291" s="6"/>
      <c r="AB291" s="6"/>
      <c r="AC291" s="6"/>
      <c r="AD291" s="6"/>
      <c r="AE291" s="6"/>
      <c r="AF291" s="6"/>
      <c r="AG291" s="6"/>
    </row>
    <row r="292" spans="2:33" x14ac:dyDescent="0.2">
      <c r="B292" s="6"/>
      <c r="C292" s="6"/>
      <c r="D292" s="6"/>
      <c r="E292" s="6"/>
      <c r="F292" s="6"/>
      <c r="G292" s="6"/>
      <c r="H292" s="6"/>
      <c r="I292" s="6"/>
      <c r="J292" s="6"/>
      <c r="K292" s="6"/>
      <c r="L292" s="6"/>
      <c r="M292" s="6"/>
      <c r="N292" s="6"/>
      <c r="O292" s="6"/>
      <c r="P292" s="6"/>
      <c r="Q292" s="6"/>
      <c r="R292" s="6"/>
      <c r="S292" s="6"/>
      <c r="T292" s="6"/>
      <c r="U292" s="6"/>
      <c r="V292" s="6"/>
      <c r="W292" s="6"/>
      <c r="X292" s="6"/>
      <c r="Y292" s="6"/>
      <c r="Z292" s="6"/>
      <c r="AA292" s="6"/>
      <c r="AB292" s="6"/>
      <c r="AC292" s="6"/>
      <c r="AD292" s="6"/>
      <c r="AE292" s="6"/>
      <c r="AF292" s="6"/>
      <c r="AG292" s="6"/>
    </row>
    <row r="293" spans="2:33" x14ac:dyDescent="0.2">
      <c r="B293" s="6"/>
      <c r="C293" s="6"/>
      <c r="D293" s="6"/>
      <c r="E293" s="6"/>
      <c r="F293" s="6"/>
      <c r="G293" s="6"/>
      <c r="H293" s="6"/>
      <c r="I293" s="6"/>
      <c r="J293" s="6"/>
      <c r="K293" s="6"/>
      <c r="L293" s="6"/>
      <c r="M293" s="6"/>
      <c r="N293" s="6"/>
      <c r="O293" s="6"/>
      <c r="P293" s="6"/>
      <c r="Q293" s="6"/>
      <c r="R293" s="6"/>
      <c r="S293" s="6"/>
      <c r="T293" s="6"/>
      <c r="U293" s="6"/>
      <c r="V293" s="6"/>
      <c r="W293" s="6"/>
      <c r="X293" s="6"/>
      <c r="Y293" s="6"/>
      <c r="Z293" s="6"/>
      <c r="AA293" s="6"/>
      <c r="AB293" s="6"/>
      <c r="AC293" s="6"/>
      <c r="AD293" s="6"/>
      <c r="AE293" s="6"/>
      <c r="AF293" s="6"/>
      <c r="AG293" s="6"/>
    </row>
    <row r="294" spans="2:33" x14ac:dyDescent="0.2">
      <c r="B294" s="6"/>
      <c r="C294" s="6"/>
      <c r="D294" s="6"/>
      <c r="E294" s="6"/>
      <c r="F294" s="6"/>
      <c r="G294" s="6"/>
      <c r="H294" s="6"/>
      <c r="I294" s="6"/>
      <c r="J294" s="6"/>
      <c r="K294" s="6"/>
      <c r="L294" s="6"/>
      <c r="M294" s="6"/>
      <c r="N294" s="6"/>
      <c r="O294" s="6"/>
      <c r="P294" s="6"/>
      <c r="Q294" s="6"/>
      <c r="R294" s="6"/>
      <c r="S294" s="6"/>
      <c r="T294" s="6"/>
      <c r="U294" s="6"/>
      <c r="V294" s="6"/>
      <c r="W294" s="6"/>
      <c r="X294" s="6"/>
      <c r="Y294" s="6"/>
      <c r="Z294" s="6"/>
      <c r="AA294" s="6"/>
      <c r="AB294" s="6"/>
      <c r="AC294" s="6"/>
      <c r="AD294" s="6"/>
      <c r="AE294" s="6"/>
      <c r="AF294" s="6"/>
      <c r="AG294" s="6"/>
    </row>
    <row r="295" spans="2:33" x14ac:dyDescent="0.2">
      <c r="B295" s="6"/>
      <c r="C295" s="6"/>
      <c r="D295" s="6"/>
      <c r="E295" s="6"/>
      <c r="F295" s="6"/>
      <c r="G295" s="6"/>
      <c r="H295" s="6"/>
      <c r="I295" s="6"/>
      <c r="J295" s="6"/>
      <c r="K295" s="6"/>
      <c r="L295" s="6"/>
      <c r="M295" s="6"/>
      <c r="N295" s="6"/>
      <c r="O295" s="6"/>
      <c r="P295" s="6"/>
      <c r="Q295" s="6"/>
      <c r="R295" s="6"/>
      <c r="S295" s="6"/>
      <c r="T295" s="6"/>
      <c r="U295" s="6"/>
      <c r="V295" s="6"/>
      <c r="W295" s="6"/>
      <c r="X295" s="6"/>
      <c r="Y295" s="6"/>
      <c r="Z295" s="6"/>
      <c r="AA295" s="6"/>
      <c r="AB295" s="6"/>
      <c r="AC295" s="6"/>
      <c r="AD295" s="6"/>
      <c r="AE295" s="6"/>
      <c r="AF295" s="6"/>
      <c r="AG295" s="6"/>
    </row>
    <row r="296" spans="2:33" x14ac:dyDescent="0.2">
      <c r="B296" s="6"/>
      <c r="C296" s="6"/>
      <c r="D296" s="6"/>
      <c r="E296" s="6"/>
      <c r="F296" s="6"/>
      <c r="G296" s="6"/>
      <c r="H296" s="6"/>
      <c r="I296" s="6"/>
      <c r="J296" s="6"/>
      <c r="K296" s="6"/>
      <c r="L296" s="6"/>
      <c r="M296" s="6"/>
      <c r="N296" s="6"/>
      <c r="O296" s="6"/>
      <c r="P296" s="6"/>
      <c r="Q296" s="6"/>
      <c r="R296" s="6"/>
      <c r="S296" s="6"/>
      <c r="T296" s="6"/>
      <c r="U296" s="6"/>
      <c r="V296" s="6"/>
      <c r="W296" s="6"/>
      <c r="X296" s="6"/>
      <c r="Y296" s="6"/>
      <c r="Z296" s="6"/>
      <c r="AA296" s="6"/>
      <c r="AB296" s="6"/>
      <c r="AC296" s="6"/>
      <c r="AD296" s="6"/>
      <c r="AE296" s="6"/>
      <c r="AF296" s="6"/>
      <c r="AG296" s="6"/>
    </row>
    <row r="297" spans="2:33" x14ac:dyDescent="0.2">
      <c r="B297" s="6"/>
      <c r="C297" s="6"/>
      <c r="D297" s="6"/>
      <c r="E297" s="6"/>
      <c r="F297" s="6"/>
      <c r="G297" s="6"/>
      <c r="H297" s="6"/>
      <c r="I297" s="6"/>
      <c r="J297" s="6"/>
      <c r="K297" s="6"/>
      <c r="L297" s="6"/>
      <c r="M297" s="6"/>
      <c r="N297" s="6"/>
      <c r="O297" s="6"/>
      <c r="P297" s="6"/>
      <c r="Q297" s="6"/>
      <c r="R297" s="6"/>
      <c r="S297" s="6"/>
      <c r="T297" s="6"/>
      <c r="U297" s="6"/>
      <c r="V297" s="6"/>
      <c r="W297" s="6"/>
      <c r="X297" s="6"/>
      <c r="Y297" s="6"/>
      <c r="Z297" s="6"/>
      <c r="AA297" s="6"/>
      <c r="AB297" s="6"/>
      <c r="AC297" s="6"/>
      <c r="AD297" s="6"/>
      <c r="AE297" s="6"/>
      <c r="AF297" s="6"/>
      <c r="AG297" s="6"/>
    </row>
    <row r="298" spans="2:33" x14ac:dyDescent="0.2">
      <c r="B298" s="6"/>
      <c r="C298" s="6"/>
      <c r="D298" s="6"/>
      <c r="E298" s="6"/>
      <c r="F298" s="6"/>
      <c r="G298" s="6"/>
      <c r="H298" s="6"/>
      <c r="I298" s="6"/>
      <c r="J298" s="6"/>
      <c r="K298" s="6"/>
      <c r="L298" s="6"/>
      <c r="M298" s="6"/>
      <c r="N298" s="6"/>
      <c r="O298" s="6"/>
      <c r="P298" s="6"/>
      <c r="Q298" s="6"/>
      <c r="R298" s="6"/>
      <c r="S298" s="6"/>
      <c r="T298" s="6"/>
      <c r="U298" s="6"/>
      <c r="V298" s="6"/>
      <c r="W298" s="6"/>
      <c r="X298" s="6"/>
      <c r="Y298" s="6"/>
      <c r="Z298" s="6"/>
      <c r="AA298" s="6"/>
      <c r="AB298" s="6"/>
      <c r="AC298" s="6"/>
      <c r="AD298" s="6"/>
      <c r="AE298" s="6"/>
      <c r="AF298" s="6"/>
      <c r="AG298" s="6"/>
    </row>
    <row r="299" spans="2:33" x14ac:dyDescent="0.2">
      <c r="B299" s="6"/>
      <c r="C299" s="6"/>
      <c r="D299" s="6"/>
      <c r="E299" s="6"/>
      <c r="F299" s="6"/>
      <c r="G299" s="6"/>
      <c r="H299" s="6"/>
      <c r="I299" s="6"/>
      <c r="J299" s="6"/>
      <c r="K299" s="6"/>
      <c r="L299" s="6"/>
      <c r="M299" s="6"/>
      <c r="N299" s="6"/>
      <c r="O299" s="6"/>
      <c r="P299" s="6"/>
      <c r="Q299" s="6"/>
      <c r="R299" s="6"/>
      <c r="S299" s="6"/>
      <c r="T299" s="6"/>
      <c r="U299" s="6"/>
      <c r="V299" s="6"/>
      <c r="W299" s="6"/>
      <c r="X299" s="6"/>
      <c r="Y299" s="6"/>
      <c r="Z299" s="6"/>
      <c r="AA299" s="6"/>
      <c r="AB299" s="6"/>
      <c r="AC299" s="6"/>
      <c r="AD299" s="6"/>
      <c r="AE299" s="6"/>
      <c r="AF299" s="6"/>
      <c r="AG299" s="6"/>
    </row>
    <row r="300" spans="2:33" x14ac:dyDescent="0.2">
      <c r="B300" s="6"/>
      <c r="C300" s="6"/>
      <c r="D300" s="6"/>
      <c r="E300" s="6"/>
      <c r="F300" s="6"/>
      <c r="G300" s="6"/>
      <c r="H300" s="6"/>
      <c r="I300" s="6"/>
      <c r="J300" s="6"/>
      <c r="K300" s="6"/>
      <c r="L300" s="6"/>
      <c r="M300" s="6"/>
      <c r="N300" s="6"/>
      <c r="O300" s="6"/>
      <c r="P300" s="6"/>
      <c r="Q300" s="6"/>
      <c r="R300" s="6"/>
      <c r="S300" s="6"/>
      <c r="T300" s="6"/>
      <c r="U300" s="6"/>
      <c r="V300" s="6"/>
      <c r="W300" s="6"/>
      <c r="X300" s="6"/>
      <c r="Y300" s="6"/>
      <c r="Z300" s="6"/>
      <c r="AA300" s="6"/>
      <c r="AB300" s="6"/>
      <c r="AC300" s="6"/>
      <c r="AD300" s="6"/>
      <c r="AE300" s="6"/>
      <c r="AF300" s="6"/>
      <c r="AG300" s="6"/>
    </row>
    <row r="301" spans="2:33" x14ac:dyDescent="0.2">
      <c r="B301" s="6"/>
      <c r="C301" s="6"/>
      <c r="D301" s="6"/>
      <c r="E301" s="6"/>
      <c r="F301" s="6"/>
      <c r="G301" s="6"/>
      <c r="H301" s="6"/>
      <c r="I301" s="6"/>
      <c r="J301" s="6"/>
      <c r="K301" s="6"/>
      <c r="L301" s="6"/>
      <c r="M301" s="6"/>
      <c r="N301" s="6"/>
      <c r="O301" s="6"/>
      <c r="P301" s="6"/>
      <c r="Q301" s="6"/>
      <c r="R301" s="6"/>
      <c r="S301" s="6"/>
      <c r="T301" s="6"/>
      <c r="U301" s="6"/>
      <c r="V301" s="6"/>
      <c r="W301" s="6"/>
      <c r="X301" s="6"/>
      <c r="Y301" s="6"/>
      <c r="Z301" s="6"/>
      <c r="AA301" s="6"/>
      <c r="AB301" s="6"/>
      <c r="AC301" s="6"/>
      <c r="AD301" s="6"/>
      <c r="AE301" s="6"/>
      <c r="AF301" s="6"/>
      <c r="AG301" s="6"/>
    </row>
    <row r="302" spans="2:33" x14ac:dyDescent="0.2">
      <c r="B302" s="6"/>
      <c r="C302" s="6"/>
      <c r="D302" s="6"/>
      <c r="E302" s="6"/>
      <c r="F302" s="6"/>
      <c r="G302" s="6"/>
      <c r="H302" s="6"/>
      <c r="I302" s="6"/>
      <c r="J302" s="6"/>
      <c r="K302" s="6"/>
      <c r="L302" s="6"/>
      <c r="M302" s="6"/>
      <c r="N302" s="6"/>
      <c r="O302" s="6"/>
      <c r="P302" s="6"/>
      <c r="Q302" s="6"/>
      <c r="R302" s="6"/>
      <c r="S302" s="6"/>
      <c r="T302" s="6"/>
      <c r="U302" s="6"/>
      <c r="V302" s="6"/>
      <c r="W302" s="6"/>
      <c r="X302" s="6"/>
      <c r="Y302" s="6"/>
      <c r="Z302" s="6"/>
      <c r="AA302" s="6"/>
      <c r="AB302" s="6"/>
      <c r="AC302" s="6"/>
      <c r="AD302" s="6"/>
      <c r="AE302" s="6"/>
      <c r="AF302" s="6"/>
      <c r="AG302" s="6"/>
    </row>
    <row r="303" spans="2:33" x14ac:dyDescent="0.2">
      <c r="B303" s="6"/>
      <c r="C303" s="6"/>
      <c r="D303" s="6"/>
      <c r="E303" s="6"/>
      <c r="F303" s="6"/>
      <c r="G303" s="6"/>
      <c r="H303" s="6"/>
      <c r="I303" s="6"/>
      <c r="J303" s="6"/>
      <c r="K303" s="6"/>
      <c r="L303" s="6"/>
      <c r="M303" s="6"/>
      <c r="N303" s="6"/>
      <c r="O303" s="6"/>
      <c r="P303" s="6"/>
      <c r="Q303" s="6"/>
      <c r="R303" s="6"/>
      <c r="S303" s="6"/>
      <c r="T303" s="6"/>
      <c r="U303" s="6"/>
      <c r="V303" s="6"/>
      <c r="W303" s="6"/>
      <c r="X303" s="6"/>
      <c r="Y303" s="6"/>
      <c r="Z303" s="6"/>
      <c r="AA303" s="6"/>
      <c r="AB303" s="6"/>
      <c r="AC303" s="6"/>
      <c r="AD303" s="6"/>
      <c r="AE303" s="6"/>
      <c r="AF303" s="6"/>
      <c r="AG303" s="6"/>
    </row>
    <row r="304" spans="2:33" x14ac:dyDescent="0.2">
      <c r="B304" s="6"/>
      <c r="C304" s="6"/>
      <c r="D304" s="6"/>
      <c r="E304" s="6"/>
      <c r="F304" s="6"/>
      <c r="G304" s="6"/>
      <c r="H304" s="6"/>
      <c r="I304" s="6"/>
      <c r="J304" s="6"/>
      <c r="K304" s="6"/>
      <c r="L304" s="6"/>
      <c r="M304" s="6"/>
      <c r="N304" s="6"/>
      <c r="O304" s="6"/>
      <c r="P304" s="6"/>
      <c r="Q304" s="6"/>
      <c r="R304" s="6"/>
      <c r="S304" s="6"/>
      <c r="T304" s="6"/>
      <c r="U304" s="6"/>
      <c r="V304" s="6"/>
      <c r="W304" s="6"/>
      <c r="X304" s="6"/>
      <c r="Y304" s="6"/>
      <c r="Z304" s="6"/>
      <c r="AA304" s="6"/>
      <c r="AB304" s="6"/>
      <c r="AC304" s="6"/>
      <c r="AD304" s="6"/>
      <c r="AE304" s="6"/>
      <c r="AF304" s="6"/>
      <c r="AG304" s="6"/>
    </row>
    <row r="305" spans="2:33" x14ac:dyDescent="0.2">
      <c r="B305" s="6"/>
      <c r="C305" s="6"/>
      <c r="D305" s="6"/>
      <c r="E305" s="6"/>
      <c r="F305" s="6"/>
      <c r="G305" s="6"/>
      <c r="H305" s="6"/>
      <c r="I305" s="6"/>
      <c r="J305" s="6"/>
      <c r="K305" s="6"/>
      <c r="L305" s="6"/>
      <c r="M305" s="6"/>
      <c r="N305" s="6"/>
      <c r="O305" s="6"/>
      <c r="P305" s="6"/>
      <c r="Q305" s="6"/>
      <c r="R305" s="6"/>
      <c r="S305" s="6"/>
      <c r="T305" s="6"/>
      <c r="U305" s="6"/>
      <c r="V305" s="6"/>
      <c r="W305" s="6"/>
      <c r="X305" s="6"/>
      <c r="Y305" s="6"/>
      <c r="Z305" s="6"/>
      <c r="AA305" s="6"/>
      <c r="AB305" s="6"/>
      <c r="AC305" s="6"/>
      <c r="AD305" s="6"/>
      <c r="AE305" s="6"/>
      <c r="AF305" s="6"/>
      <c r="AG305" s="6"/>
    </row>
    <row r="306" spans="2:33" x14ac:dyDescent="0.2">
      <c r="B306" s="6"/>
      <c r="C306" s="6"/>
      <c r="D306" s="6"/>
      <c r="E306" s="6"/>
      <c r="F306" s="6"/>
      <c r="G306" s="6"/>
      <c r="H306" s="6"/>
      <c r="I306" s="6"/>
      <c r="J306" s="6"/>
      <c r="K306" s="6"/>
      <c r="L306" s="6"/>
      <c r="M306" s="6"/>
      <c r="N306" s="6"/>
      <c r="O306" s="6"/>
      <c r="P306" s="6"/>
      <c r="Q306" s="6"/>
      <c r="R306" s="6"/>
      <c r="S306" s="6"/>
      <c r="T306" s="6"/>
      <c r="U306" s="6"/>
      <c r="V306" s="6"/>
      <c r="W306" s="6"/>
      <c r="X306" s="6"/>
      <c r="Y306" s="6"/>
      <c r="Z306" s="6"/>
      <c r="AA306" s="6"/>
      <c r="AB306" s="6"/>
      <c r="AC306" s="6"/>
      <c r="AD306" s="6"/>
      <c r="AE306" s="6"/>
      <c r="AF306" s="6"/>
      <c r="AG306" s="6"/>
    </row>
    <row r="307" spans="2:33" x14ac:dyDescent="0.2">
      <c r="B307" s="6"/>
      <c r="C307" s="6"/>
      <c r="D307" s="6"/>
      <c r="E307" s="6"/>
      <c r="F307" s="6"/>
      <c r="G307" s="6"/>
      <c r="H307" s="6"/>
      <c r="I307" s="6"/>
      <c r="J307" s="6"/>
      <c r="K307" s="6"/>
      <c r="L307" s="6"/>
      <c r="M307" s="6"/>
      <c r="N307" s="6"/>
      <c r="O307" s="6"/>
      <c r="P307" s="6"/>
      <c r="Q307" s="6"/>
      <c r="R307" s="6"/>
      <c r="S307" s="6"/>
      <c r="T307" s="6"/>
      <c r="U307" s="6"/>
      <c r="V307" s="6"/>
      <c r="W307" s="6"/>
      <c r="X307" s="6"/>
      <c r="Y307" s="6"/>
      <c r="Z307" s="6"/>
      <c r="AA307" s="6"/>
      <c r="AB307" s="6"/>
      <c r="AC307" s="6"/>
      <c r="AD307" s="6"/>
      <c r="AE307" s="6"/>
      <c r="AF307" s="6"/>
      <c r="AG307" s="6"/>
    </row>
    <row r="308" spans="2:33" x14ac:dyDescent="0.2">
      <c r="B308" s="6"/>
      <c r="C308" s="6"/>
      <c r="D308" s="6"/>
      <c r="E308" s="6"/>
      <c r="F308" s="6"/>
      <c r="G308" s="6"/>
      <c r="H308" s="6"/>
      <c r="I308" s="6"/>
      <c r="J308" s="6"/>
      <c r="K308" s="6"/>
      <c r="L308" s="6"/>
      <c r="M308" s="6"/>
      <c r="N308" s="6"/>
      <c r="O308" s="6"/>
      <c r="P308" s="6"/>
      <c r="Q308" s="6"/>
      <c r="R308" s="6"/>
      <c r="S308" s="6"/>
      <c r="T308" s="6"/>
      <c r="U308" s="6"/>
      <c r="V308" s="6"/>
      <c r="W308" s="6"/>
      <c r="X308" s="6"/>
      <c r="Y308" s="6"/>
      <c r="Z308" s="6"/>
      <c r="AA308" s="6"/>
      <c r="AB308" s="6"/>
      <c r="AC308" s="6"/>
      <c r="AD308" s="6"/>
      <c r="AE308" s="6"/>
      <c r="AF308" s="6"/>
      <c r="AG308" s="6"/>
    </row>
    <row r="309" spans="2:33" x14ac:dyDescent="0.2">
      <c r="B309" s="6"/>
      <c r="C309" s="6"/>
      <c r="D309" s="6"/>
      <c r="E309" s="6"/>
      <c r="F309" s="6"/>
      <c r="G309" s="6"/>
      <c r="H309" s="6"/>
      <c r="I309" s="6"/>
      <c r="J309" s="6"/>
      <c r="K309" s="6"/>
      <c r="L309" s="6"/>
      <c r="M309" s="6"/>
      <c r="N309" s="6"/>
      <c r="O309" s="6"/>
      <c r="P309" s="6"/>
      <c r="Q309" s="6"/>
      <c r="R309" s="6"/>
      <c r="S309" s="6"/>
      <c r="T309" s="6"/>
      <c r="U309" s="6"/>
      <c r="V309" s="6"/>
      <c r="W309" s="6"/>
      <c r="X309" s="6"/>
      <c r="Y309" s="6"/>
      <c r="Z309" s="6"/>
      <c r="AA309" s="6"/>
      <c r="AB309" s="6"/>
      <c r="AC309" s="6"/>
      <c r="AD309" s="6"/>
      <c r="AE309" s="6"/>
      <c r="AF309" s="6"/>
      <c r="AG309" s="6"/>
    </row>
    <row r="310" spans="2:33" x14ac:dyDescent="0.2">
      <c r="B310" s="6"/>
      <c r="C310" s="6"/>
      <c r="D310" s="6"/>
      <c r="E310" s="6"/>
      <c r="F310" s="6"/>
      <c r="G310" s="6"/>
      <c r="H310" s="6"/>
      <c r="I310" s="6"/>
      <c r="J310" s="6"/>
      <c r="K310" s="6"/>
      <c r="L310" s="6"/>
      <c r="M310" s="6"/>
      <c r="N310" s="6"/>
      <c r="O310" s="6"/>
      <c r="P310" s="6"/>
      <c r="Q310" s="6"/>
      <c r="R310" s="6"/>
      <c r="S310" s="6"/>
      <c r="T310" s="6"/>
      <c r="U310" s="6"/>
      <c r="V310" s="6"/>
      <c r="W310" s="6"/>
      <c r="X310" s="6"/>
      <c r="Y310" s="6"/>
      <c r="Z310" s="6"/>
      <c r="AA310" s="6"/>
      <c r="AB310" s="6"/>
      <c r="AC310" s="6"/>
      <c r="AD310" s="6"/>
      <c r="AE310" s="6"/>
      <c r="AF310" s="6"/>
      <c r="AG310" s="6"/>
    </row>
    <row r="311" spans="2:33" x14ac:dyDescent="0.2">
      <c r="B311" s="6"/>
      <c r="C311" s="6"/>
      <c r="D311" s="6"/>
      <c r="E311" s="6"/>
      <c r="F311" s="6"/>
      <c r="G311" s="6"/>
      <c r="H311" s="6"/>
      <c r="I311" s="6"/>
      <c r="J311" s="6"/>
      <c r="K311" s="6"/>
      <c r="L311" s="6"/>
      <c r="M311" s="6"/>
      <c r="N311" s="6"/>
      <c r="O311" s="6"/>
      <c r="P311" s="6"/>
      <c r="Q311" s="6"/>
      <c r="R311" s="6"/>
      <c r="S311" s="6"/>
      <c r="T311" s="6"/>
      <c r="U311" s="6"/>
      <c r="V311" s="6"/>
      <c r="W311" s="6"/>
      <c r="X311" s="6"/>
      <c r="Y311" s="6"/>
      <c r="Z311" s="6"/>
      <c r="AA311" s="6"/>
      <c r="AB311" s="6"/>
      <c r="AC311" s="6"/>
      <c r="AD311" s="6"/>
      <c r="AE311" s="6"/>
      <c r="AF311" s="6"/>
      <c r="AG311" s="6"/>
    </row>
    <row r="312" spans="2:33" x14ac:dyDescent="0.2">
      <c r="B312" s="6"/>
      <c r="C312" s="6"/>
      <c r="D312" s="6"/>
      <c r="E312" s="6"/>
      <c r="F312" s="6"/>
      <c r="G312" s="6"/>
      <c r="H312" s="6"/>
      <c r="I312" s="6"/>
      <c r="J312" s="6"/>
      <c r="K312" s="6"/>
      <c r="L312" s="6"/>
      <c r="M312" s="6"/>
      <c r="N312" s="6"/>
      <c r="O312" s="6"/>
      <c r="P312" s="6"/>
      <c r="Q312" s="6"/>
      <c r="R312" s="6"/>
      <c r="S312" s="6"/>
      <c r="T312" s="6"/>
      <c r="U312" s="6"/>
      <c r="V312" s="6"/>
      <c r="W312" s="6"/>
      <c r="X312" s="6"/>
      <c r="Y312" s="6"/>
      <c r="Z312" s="6"/>
      <c r="AA312" s="6"/>
      <c r="AB312" s="6"/>
      <c r="AC312" s="6"/>
      <c r="AD312" s="6"/>
      <c r="AE312" s="6"/>
      <c r="AF312" s="6"/>
      <c r="AG312" s="6"/>
    </row>
    <row r="313" spans="2:33" x14ac:dyDescent="0.2">
      <c r="B313" s="6"/>
      <c r="C313" s="6"/>
      <c r="D313" s="6"/>
      <c r="E313" s="6"/>
      <c r="F313" s="6"/>
      <c r="G313" s="6"/>
      <c r="H313" s="6"/>
      <c r="I313" s="6"/>
      <c r="J313" s="6"/>
      <c r="K313" s="6"/>
      <c r="L313" s="6"/>
      <c r="M313" s="6"/>
      <c r="N313" s="6"/>
      <c r="O313" s="6"/>
      <c r="P313" s="6"/>
      <c r="Q313" s="6"/>
      <c r="R313" s="6"/>
      <c r="S313" s="6"/>
      <c r="T313" s="6"/>
      <c r="U313" s="6"/>
      <c r="V313" s="6"/>
      <c r="W313" s="6"/>
      <c r="X313" s="6"/>
      <c r="Y313" s="6"/>
      <c r="Z313" s="6"/>
      <c r="AA313" s="6"/>
      <c r="AB313" s="6"/>
      <c r="AC313" s="6"/>
      <c r="AD313" s="6"/>
      <c r="AE313" s="6"/>
      <c r="AF313" s="6"/>
      <c r="AG313" s="6"/>
    </row>
    <row r="314" spans="2:33" x14ac:dyDescent="0.2">
      <c r="B314" s="6"/>
      <c r="C314" s="6"/>
      <c r="D314" s="6"/>
      <c r="E314" s="6"/>
      <c r="F314" s="6"/>
      <c r="G314" s="6"/>
      <c r="H314" s="6"/>
      <c r="I314" s="6"/>
      <c r="J314" s="6"/>
      <c r="K314" s="6"/>
      <c r="L314" s="6"/>
      <c r="M314" s="6"/>
      <c r="N314" s="6"/>
      <c r="O314" s="6"/>
      <c r="P314" s="6"/>
      <c r="Q314" s="6"/>
      <c r="R314" s="6"/>
      <c r="S314" s="6"/>
      <c r="T314" s="6"/>
      <c r="U314" s="6"/>
      <c r="V314" s="6"/>
      <c r="W314" s="6"/>
      <c r="X314" s="6"/>
      <c r="Y314" s="6"/>
      <c r="Z314" s="6"/>
      <c r="AA314" s="6"/>
      <c r="AB314" s="6"/>
      <c r="AC314" s="6"/>
      <c r="AD314" s="6"/>
      <c r="AE314" s="6"/>
      <c r="AF314" s="6"/>
      <c r="AG314" s="6"/>
    </row>
    <row r="315" spans="2:33" x14ac:dyDescent="0.2">
      <c r="B315" s="6"/>
      <c r="C315" s="6"/>
      <c r="D315" s="6"/>
      <c r="E315" s="6"/>
      <c r="F315" s="6"/>
      <c r="G315" s="6"/>
      <c r="H315" s="6"/>
      <c r="I315" s="6"/>
      <c r="J315" s="6"/>
      <c r="K315" s="6"/>
      <c r="L315" s="6"/>
      <c r="M315" s="6"/>
      <c r="N315" s="6"/>
      <c r="O315" s="6"/>
      <c r="P315" s="6"/>
      <c r="Q315" s="6"/>
      <c r="R315" s="6"/>
      <c r="S315" s="6"/>
      <c r="T315" s="6"/>
      <c r="U315" s="6"/>
      <c r="V315" s="6"/>
      <c r="W315" s="6"/>
      <c r="X315" s="6"/>
      <c r="Y315" s="6"/>
      <c r="Z315" s="6"/>
      <c r="AA315" s="6"/>
      <c r="AB315" s="6"/>
      <c r="AC315" s="6"/>
      <c r="AD315" s="6"/>
      <c r="AE315" s="6"/>
      <c r="AF315" s="6"/>
      <c r="AG315" s="6"/>
    </row>
    <row r="316" spans="2:33" x14ac:dyDescent="0.2">
      <c r="B316" s="6"/>
      <c r="C316" s="6"/>
      <c r="D316" s="6"/>
      <c r="E316" s="6"/>
      <c r="F316" s="6"/>
      <c r="G316" s="6"/>
      <c r="H316" s="6"/>
      <c r="I316" s="6"/>
      <c r="J316" s="6"/>
      <c r="K316" s="6"/>
      <c r="L316" s="6"/>
      <c r="M316" s="6"/>
      <c r="N316" s="6"/>
      <c r="O316" s="6"/>
      <c r="P316" s="6"/>
      <c r="Q316" s="6"/>
      <c r="R316" s="6"/>
      <c r="S316" s="6"/>
      <c r="T316" s="6"/>
      <c r="U316" s="6"/>
      <c r="V316" s="6"/>
      <c r="W316" s="6"/>
      <c r="X316" s="6"/>
      <c r="Y316" s="6"/>
      <c r="Z316" s="6"/>
      <c r="AA316" s="6"/>
      <c r="AB316" s="6"/>
      <c r="AC316" s="6"/>
      <c r="AD316" s="6"/>
      <c r="AE316" s="6"/>
      <c r="AF316" s="6"/>
      <c r="AG316" s="6"/>
    </row>
    <row r="317" spans="2:33" x14ac:dyDescent="0.2">
      <c r="B317" s="6"/>
      <c r="C317" s="6"/>
      <c r="D317" s="6"/>
      <c r="E317" s="6"/>
      <c r="F317" s="6"/>
      <c r="G317" s="6"/>
      <c r="H317" s="6"/>
      <c r="I317" s="6"/>
      <c r="J317" s="6"/>
      <c r="K317" s="6"/>
      <c r="L317" s="6"/>
      <c r="M317" s="6"/>
      <c r="N317" s="6"/>
      <c r="O317" s="6"/>
      <c r="P317" s="6"/>
      <c r="Q317" s="6"/>
      <c r="R317" s="6"/>
      <c r="S317" s="6"/>
      <c r="T317" s="6"/>
      <c r="U317" s="6"/>
      <c r="V317" s="6"/>
      <c r="W317" s="6"/>
      <c r="X317" s="6"/>
      <c r="Y317" s="6"/>
      <c r="Z317" s="6"/>
      <c r="AA317" s="6"/>
      <c r="AB317" s="6"/>
      <c r="AC317" s="6"/>
      <c r="AD317" s="6"/>
      <c r="AE317" s="6"/>
      <c r="AF317" s="6"/>
      <c r="AG317" s="6"/>
    </row>
    <row r="318" spans="2:33" x14ac:dyDescent="0.2">
      <c r="B318" s="6"/>
      <c r="C318" s="6"/>
      <c r="D318" s="6"/>
      <c r="E318" s="6"/>
      <c r="F318" s="6"/>
      <c r="G318" s="6"/>
      <c r="H318" s="6"/>
      <c r="I318" s="6"/>
      <c r="J318" s="6"/>
      <c r="K318" s="6"/>
      <c r="L318" s="6"/>
      <c r="M318" s="6"/>
      <c r="N318" s="6"/>
      <c r="O318" s="6"/>
      <c r="P318" s="6"/>
      <c r="Q318" s="6"/>
      <c r="R318" s="6"/>
      <c r="S318" s="6"/>
      <c r="T318" s="6"/>
      <c r="U318" s="6"/>
      <c r="V318" s="6"/>
      <c r="W318" s="6"/>
      <c r="X318" s="6"/>
      <c r="Y318" s="6"/>
      <c r="Z318" s="6"/>
      <c r="AA318" s="6"/>
      <c r="AB318" s="6"/>
      <c r="AC318" s="6"/>
      <c r="AD318" s="6"/>
      <c r="AE318" s="6"/>
      <c r="AF318" s="6"/>
      <c r="AG318" s="6"/>
    </row>
    <row r="319" spans="2:33" x14ac:dyDescent="0.2">
      <c r="B319" s="6"/>
      <c r="C319" s="6"/>
      <c r="D319" s="6"/>
      <c r="E319" s="6"/>
      <c r="F319" s="6"/>
      <c r="G319" s="6"/>
      <c r="H319" s="6"/>
      <c r="I319" s="6"/>
      <c r="J319" s="6"/>
      <c r="K319" s="6"/>
      <c r="L319" s="6"/>
      <c r="M319" s="6"/>
      <c r="N319" s="6"/>
      <c r="O319" s="6"/>
      <c r="P319" s="6"/>
      <c r="Q319" s="6"/>
      <c r="R319" s="6"/>
      <c r="S319" s="6"/>
      <c r="T319" s="6"/>
      <c r="U319" s="6"/>
      <c r="V319" s="6"/>
      <c r="W319" s="6"/>
      <c r="X319" s="6"/>
      <c r="Y319" s="6"/>
      <c r="Z319" s="6"/>
      <c r="AA319" s="6"/>
      <c r="AB319" s="6"/>
      <c r="AC319" s="6"/>
      <c r="AD319" s="6"/>
      <c r="AE319" s="6"/>
      <c r="AF319" s="6"/>
      <c r="AG319" s="6"/>
    </row>
    <row r="320" spans="2:33" x14ac:dyDescent="0.2">
      <c r="B320" s="6"/>
      <c r="C320" s="6"/>
      <c r="D320" s="6"/>
      <c r="E320" s="6"/>
      <c r="F320" s="6"/>
      <c r="G320" s="6"/>
      <c r="H320" s="6"/>
      <c r="I320" s="6"/>
      <c r="J320" s="6"/>
      <c r="K320" s="6"/>
      <c r="L320" s="6"/>
      <c r="M320" s="6"/>
      <c r="N320" s="6"/>
      <c r="O320" s="6"/>
      <c r="P320" s="6"/>
      <c r="Q320" s="6"/>
      <c r="R320" s="6"/>
      <c r="S320" s="6"/>
      <c r="T320" s="6"/>
      <c r="U320" s="6"/>
      <c r="V320" s="6"/>
      <c r="W320" s="6"/>
      <c r="X320" s="6"/>
      <c r="Y320" s="6"/>
      <c r="Z320" s="6"/>
      <c r="AA320" s="6"/>
      <c r="AB320" s="6"/>
      <c r="AC320" s="6"/>
      <c r="AD320" s="6"/>
      <c r="AE320" s="6"/>
      <c r="AF320" s="6"/>
      <c r="AG320" s="6"/>
    </row>
    <row r="321" spans="2:33" x14ac:dyDescent="0.2">
      <c r="B321" s="6"/>
      <c r="C321" s="6"/>
      <c r="D321" s="6"/>
      <c r="E321" s="6"/>
      <c r="F321" s="6"/>
      <c r="G321" s="6"/>
      <c r="H321" s="6"/>
      <c r="I321" s="6"/>
      <c r="J321" s="6"/>
      <c r="K321" s="6"/>
      <c r="L321" s="6"/>
      <c r="M321" s="6"/>
      <c r="N321" s="6"/>
      <c r="O321" s="6"/>
      <c r="P321" s="6"/>
      <c r="Q321" s="6"/>
      <c r="R321" s="6"/>
      <c r="S321" s="6"/>
      <c r="T321" s="6"/>
      <c r="U321" s="6"/>
      <c r="V321" s="6"/>
      <c r="W321" s="6"/>
      <c r="X321" s="6"/>
      <c r="Y321" s="6"/>
      <c r="Z321" s="6"/>
      <c r="AA321" s="6"/>
      <c r="AB321" s="6"/>
      <c r="AC321" s="6"/>
      <c r="AD321" s="6"/>
      <c r="AE321" s="6"/>
      <c r="AF321" s="6"/>
      <c r="AG321" s="6"/>
    </row>
    <row r="322" spans="2:33" x14ac:dyDescent="0.2">
      <c r="B322" s="6"/>
      <c r="C322" s="6"/>
      <c r="D322" s="6"/>
      <c r="E322" s="6"/>
      <c r="F322" s="6"/>
      <c r="G322" s="6"/>
      <c r="H322" s="6"/>
      <c r="I322" s="6"/>
      <c r="J322" s="6"/>
      <c r="K322" s="6"/>
      <c r="L322" s="6"/>
      <c r="M322" s="6"/>
      <c r="N322" s="6"/>
      <c r="O322" s="6"/>
      <c r="P322" s="6"/>
      <c r="Q322" s="6"/>
      <c r="R322" s="6"/>
      <c r="S322" s="6"/>
      <c r="T322" s="6"/>
      <c r="U322" s="6"/>
      <c r="V322" s="6"/>
      <c r="W322" s="6"/>
      <c r="X322" s="6"/>
      <c r="Y322" s="6"/>
      <c r="Z322" s="6"/>
      <c r="AA322" s="6"/>
      <c r="AB322" s="6"/>
      <c r="AC322" s="6"/>
      <c r="AD322" s="6"/>
      <c r="AE322" s="6"/>
      <c r="AF322" s="6"/>
      <c r="AG322" s="6"/>
    </row>
    <row r="323" spans="2:33" x14ac:dyDescent="0.2">
      <c r="B323" s="6"/>
      <c r="C323" s="6"/>
      <c r="D323" s="6"/>
      <c r="E323" s="6"/>
      <c r="F323" s="6"/>
      <c r="G323" s="6"/>
      <c r="H323" s="6"/>
      <c r="I323" s="6"/>
      <c r="J323" s="6"/>
      <c r="K323" s="6"/>
      <c r="L323" s="6"/>
      <c r="M323" s="6"/>
      <c r="N323" s="6"/>
      <c r="O323" s="6"/>
      <c r="P323" s="6"/>
      <c r="Q323" s="6"/>
      <c r="R323" s="6"/>
      <c r="S323" s="6"/>
      <c r="T323" s="6"/>
      <c r="U323" s="6"/>
      <c r="V323" s="6"/>
      <c r="W323" s="6"/>
      <c r="X323" s="6"/>
      <c r="Y323" s="6"/>
      <c r="Z323" s="6"/>
      <c r="AA323" s="6"/>
      <c r="AB323" s="6"/>
      <c r="AC323" s="6"/>
      <c r="AD323" s="6"/>
      <c r="AE323" s="6"/>
      <c r="AF323" s="6"/>
      <c r="AG323" s="6"/>
    </row>
    <row r="324" spans="2:33" x14ac:dyDescent="0.2">
      <c r="B324" s="6"/>
      <c r="C324" s="6"/>
      <c r="D324" s="6"/>
      <c r="E324" s="6"/>
      <c r="F324" s="6"/>
      <c r="G324" s="6"/>
      <c r="H324" s="6"/>
      <c r="I324" s="6"/>
      <c r="J324" s="6"/>
      <c r="K324" s="6"/>
      <c r="L324" s="6"/>
      <c r="M324" s="6"/>
      <c r="N324" s="6"/>
      <c r="O324" s="6"/>
      <c r="P324" s="6"/>
      <c r="Q324" s="6"/>
      <c r="R324" s="6"/>
      <c r="S324" s="6"/>
      <c r="T324" s="6"/>
      <c r="U324" s="6"/>
      <c r="V324" s="6"/>
      <c r="W324" s="6"/>
      <c r="X324" s="6"/>
      <c r="Y324" s="6"/>
      <c r="Z324" s="6"/>
      <c r="AA324" s="6"/>
      <c r="AB324" s="6"/>
      <c r="AC324" s="6"/>
      <c r="AD324" s="6"/>
      <c r="AE324" s="6"/>
      <c r="AF324" s="6"/>
      <c r="AG324" s="6"/>
    </row>
    <row r="325" spans="2:33" x14ac:dyDescent="0.2">
      <c r="B325" s="6"/>
      <c r="C325" s="6"/>
      <c r="D325" s="6"/>
      <c r="E325" s="6"/>
      <c r="F325" s="6"/>
      <c r="G325" s="6"/>
      <c r="H325" s="6"/>
      <c r="I325" s="6"/>
      <c r="J325" s="6"/>
      <c r="K325" s="6"/>
      <c r="L325" s="6"/>
      <c r="M325" s="6"/>
      <c r="N325" s="6"/>
      <c r="O325" s="6"/>
      <c r="P325" s="6"/>
      <c r="Q325" s="6"/>
      <c r="R325" s="6"/>
      <c r="S325" s="6"/>
      <c r="T325" s="6"/>
      <c r="U325" s="6"/>
      <c r="V325" s="6"/>
      <c r="W325" s="6"/>
      <c r="X325" s="6"/>
      <c r="Y325" s="6"/>
      <c r="Z325" s="6"/>
      <c r="AA325" s="6"/>
      <c r="AB325" s="6"/>
      <c r="AC325" s="6"/>
      <c r="AD325" s="6"/>
      <c r="AE325" s="6"/>
      <c r="AF325" s="6"/>
      <c r="AG325" s="6"/>
    </row>
    <row r="326" spans="2:33" x14ac:dyDescent="0.2">
      <c r="B326" s="6"/>
      <c r="C326" s="6"/>
      <c r="D326" s="6"/>
      <c r="E326" s="6"/>
      <c r="F326" s="6"/>
      <c r="G326" s="6"/>
      <c r="H326" s="6"/>
      <c r="I326" s="6"/>
      <c r="J326" s="6"/>
      <c r="K326" s="6"/>
      <c r="L326" s="6"/>
      <c r="M326" s="6"/>
      <c r="N326" s="6"/>
      <c r="O326" s="6"/>
      <c r="P326" s="6"/>
      <c r="Q326" s="6"/>
      <c r="R326" s="6"/>
      <c r="S326" s="6"/>
      <c r="T326" s="6"/>
      <c r="U326" s="6"/>
      <c r="V326" s="6"/>
      <c r="W326" s="6"/>
      <c r="X326" s="6"/>
      <c r="Y326" s="6"/>
      <c r="Z326" s="6"/>
      <c r="AA326" s="6"/>
      <c r="AB326" s="6"/>
      <c r="AC326" s="6"/>
      <c r="AD326" s="6"/>
      <c r="AE326" s="6"/>
      <c r="AF326" s="6"/>
      <c r="AG326" s="6"/>
    </row>
    <row r="327" spans="2:33" x14ac:dyDescent="0.2">
      <c r="B327" s="6"/>
      <c r="C327" s="6"/>
      <c r="D327" s="6"/>
      <c r="E327" s="6"/>
      <c r="F327" s="6"/>
      <c r="G327" s="6"/>
      <c r="H327" s="6"/>
      <c r="I327" s="6"/>
      <c r="J327" s="6"/>
      <c r="K327" s="6"/>
      <c r="L327" s="6"/>
      <c r="M327" s="6"/>
      <c r="N327" s="6"/>
      <c r="O327" s="6"/>
      <c r="P327" s="6"/>
      <c r="Q327" s="6"/>
      <c r="R327" s="6"/>
      <c r="S327" s="6"/>
      <c r="T327" s="6"/>
      <c r="U327" s="6"/>
      <c r="V327" s="6"/>
      <c r="W327" s="6"/>
      <c r="X327" s="6"/>
      <c r="Y327" s="6"/>
      <c r="Z327" s="6"/>
      <c r="AA327" s="6"/>
      <c r="AB327" s="6"/>
      <c r="AC327" s="6"/>
      <c r="AD327" s="6"/>
      <c r="AE327" s="6"/>
      <c r="AF327" s="6"/>
      <c r="AG327" s="6"/>
    </row>
    <row r="328" spans="2:33" x14ac:dyDescent="0.2">
      <c r="B328" s="6"/>
      <c r="C328" s="6"/>
      <c r="D328" s="6"/>
      <c r="E328" s="6"/>
      <c r="F328" s="6"/>
      <c r="G328" s="6"/>
      <c r="H328" s="6"/>
      <c r="I328" s="6"/>
      <c r="J328" s="6"/>
      <c r="K328" s="6"/>
      <c r="L328" s="6"/>
      <c r="M328" s="6"/>
      <c r="N328" s="6"/>
      <c r="O328" s="6"/>
      <c r="P328" s="6"/>
      <c r="Q328" s="6"/>
      <c r="R328" s="6"/>
      <c r="S328" s="6"/>
      <c r="T328" s="6"/>
      <c r="U328" s="6"/>
      <c r="V328" s="6"/>
      <c r="W328" s="6"/>
      <c r="X328" s="6"/>
      <c r="Y328" s="6"/>
      <c r="Z328" s="6"/>
      <c r="AA328" s="6"/>
      <c r="AB328" s="6"/>
      <c r="AC328" s="6"/>
      <c r="AD328" s="6"/>
      <c r="AE328" s="6"/>
      <c r="AF328" s="6"/>
      <c r="AG328" s="6"/>
    </row>
    <row r="329" spans="2:33" x14ac:dyDescent="0.2">
      <c r="B329" s="6"/>
      <c r="C329" s="6"/>
      <c r="D329" s="6"/>
      <c r="E329" s="6"/>
      <c r="F329" s="6"/>
      <c r="G329" s="6"/>
      <c r="H329" s="6"/>
      <c r="I329" s="6"/>
      <c r="J329" s="6"/>
      <c r="K329" s="6"/>
      <c r="L329" s="6"/>
      <c r="M329" s="6"/>
      <c r="N329" s="6"/>
      <c r="O329" s="6"/>
      <c r="P329" s="6"/>
      <c r="Q329" s="6"/>
      <c r="R329" s="6"/>
      <c r="S329" s="6"/>
      <c r="T329" s="6"/>
      <c r="U329" s="6"/>
      <c r="V329" s="6"/>
      <c r="W329" s="6"/>
      <c r="X329" s="6"/>
      <c r="Y329" s="6"/>
      <c r="Z329" s="6"/>
      <c r="AA329" s="6"/>
      <c r="AB329" s="6"/>
      <c r="AC329" s="6"/>
      <c r="AD329" s="6"/>
      <c r="AE329" s="6"/>
      <c r="AF329" s="6"/>
      <c r="AG329" s="6"/>
    </row>
    <row r="330" spans="2:33" x14ac:dyDescent="0.2">
      <c r="B330" s="6"/>
      <c r="C330" s="6"/>
      <c r="D330" s="6"/>
      <c r="E330" s="6"/>
      <c r="F330" s="6"/>
      <c r="G330" s="6"/>
      <c r="H330" s="6"/>
      <c r="I330" s="6"/>
      <c r="J330" s="6"/>
      <c r="K330" s="6"/>
      <c r="L330" s="6"/>
      <c r="M330" s="6"/>
      <c r="N330" s="6"/>
      <c r="O330" s="6"/>
      <c r="P330" s="6"/>
      <c r="Q330" s="6"/>
      <c r="R330" s="6"/>
      <c r="S330" s="6"/>
      <c r="T330" s="6"/>
      <c r="U330" s="6"/>
      <c r="V330" s="6"/>
      <c r="W330" s="6"/>
      <c r="X330" s="6"/>
      <c r="Y330" s="6"/>
      <c r="Z330" s="6"/>
      <c r="AA330" s="6"/>
      <c r="AB330" s="6"/>
      <c r="AC330" s="6"/>
      <c r="AD330" s="6"/>
      <c r="AE330" s="6"/>
      <c r="AF330" s="6"/>
      <c r="AG330" s="6"/>
    </row>
    <row r="331" spans="2:33" x14ac:dyDescent="0.2">
      <c r="B331" s="6"/>
      <c r="C331" s="6"/>
      <c r="D331" s="6"/>
      <c r="E331" s="6"/>
      <c r="F331" s="6"/>
      <c r="G331" s="6"/>
      <c r="H331" s="6"/>
      <c r="I331" s="6"/>
      <c r="J331" s="6"/>
      <c r="K331" s="6"/>
      <c r="L331" s="6"/>
      <c r="M331" s="6"/>
      <c r="N331" s="6"/>
      <c r="O331" s="6"/>
      <c r="P331" s="6"/>
      <c r="Q331" s="6"/>
      <c r="R331" s="6"/>
      <c r="S331" s="6"/>
      <c r="T331" s="6"/>
      <c r="U331" s="6"/>
      <c r="V331" s="6"/>
      <c r="W331" s="6"/>
      <c r="X331" s="6"/>
      <c r="Y331" s="6"/>
      <c r="Z331" s="6"/>
      <c r="AA331" s="6"/>
      <c r="AB331" s="6"/>
      <c r="AC331" s="6"/>
      <c r="AD331" s="6"/>
      <c r="AE331" s="6"/>
      <c r="AF331" s="6"/>
      <c r="AG331" s="6"/>
    </row>
    <row r="332" spans="2:33" x14ac:dyDescent="0.2">
      <c r="B332" s="6"/>
      <c r="C332" s="6"/>
      <c r="D332" s="6"/>
      <c r="E332" s="6"/>
      <c r="F332" s="6"/>
      <c r="G332" s="6"/>
      <c r="H332" s="6"/>
      <c r="I332" s="6"/>
      <c r="J332" s="6"/>
      <c r="K332" s="6"/>
      <c r="L332" s="6"/>
      <c r="M332" s="6"/>
      <c r="N332" s="6"/>
      <c r="O332" s="6"/>
      <c r="P332" s="6"/>
      <c r="Q332" s="6"/>
      <c r="R332" s="6"/>
      <c r="S332" s="6"/>
      <c r="T332" s="6"/>
      <c r="U332" s="6"/>
      <c r="V332" s="6"/>
      <c r="W332" s="6"/>
      <c r="X332" s="6"/>
      <c r="Y332" s="6"/>
      <c r="Z332" s="6"/>
      <c r="AA332" s="6"/>
      <c r="AB332" s="6"/>
      <c r="AC332" s="6"/>
      <c r="AD332" s="6"/>
      <c r="AE332" s="6"/>
      <c r="AF332" s="6"/>
      <c r="AG332" s="6"/>
    </row>
    <row r="333" spans="2:33" x14ac:dyDescent="0.2">
      <c r="B333" s="6"/>
      <c r="C333" s="6"/>
      <c r="D333" s="6"/>
      <c r="E333" s="6"/>
      <c r="F333" s="6"/>
      <c r="G333" s="6"/>
      <c r="H333" s="6"/>
      <c r="I333" s="6"/>
      <c r="J333" s="6"/>
      <c r="K333" s="6"/>
      <c r="L333" s="6"/>
      <c r="M333" s="6"/>
      <c r="N333" s="6"/>
      <c r="O333" s="6"/>
      <c r="P333" s="6"/>
      <c r="Q333" s="6"/>
      <c r="R333" s="6"/>
      <c r="S333" s="6"/>
      <c r="T333" s="6"/>
      <c r="U333" s="6"/>
      <c r="V333" s="6"/>
      <c r="W333" s="6"/>
      <c r="X333" s="6"/>
      <c r="Y333" s="6"/>
      <c r="Z333" s="6"/>
      <c r="AA333" s="6"/>
      <c r="AB333" s="6"/>
      <c r="AC333" s="6"/>
      <c r="AD333" s="6"/>
      <c r="AE333" s="6"/>
      <c r="AF333" s="6"/>
      <c r="AG333" s="6"/>
    </row>
    <row r="334" spans="2:33" x14ac:dyDescent="0.2">
      <c r="B334" s="6"/>
      <c r="C334" s="6"/>
      <c r="D334" s="6"/>
      <c r="E334" s="6"/>
      <c r="F334" s="6"/>
      <c r="G334" s="6"/>
      <c r="H334" s="6"/>
      <c r="I334" s="6"/>
      <c r="J334" s="6"/>
      <c r="K334" s="6"/>
      <c r="L334" s="6"/>
      <c r="M334" s="6"/>
      <c r="N334" s="6"/>
      <c r="O334" s="6"/>
      <c r="P334" s="6"/>
      <c r="Q334" s="6"/>
      <c r="R334" s="6"/>
      <c r="S334" s="6"/>
      <c r="T334" s="6"/>
      <c r="U334" s="6"/>
      <c r="V334" s="6"/>
      <c r="W334" s="6"/>
      <c r="X334" s="6"/>
      <c r="Y334" s="6"/>
      <c r="Z334" s="6"/>
      <c r="AA334" s="6"/>
      <c r="AB334" s="6"/>
      <c r="AC334" s="6"/>
      <c r="AD334" s="6"/>
      <c r="AE334" s="6"/>
      <c r="AF334" s="6"/>
      <c r="AG334" s="6"/>
    </row>
    <row r="335" spans="2:33" x14ac:dyDescent="0.2">
      <c r="B335" s="6"/>
      <c r="C335" s="6"/>
      <c r="D335" s="6"/>
      <c r="E335" s="6"/>
      <c r="F335" s="6"/>
      <c r="G335" s="6"/>
      <c r="H335" s="6"/>
      <c r="I335" s="6"/>
      <c r="J335" s="6"/>
      <c r="K335" s="6"/>
      <c r="L335" s="6"/>
      <c r="M335" s="6"/>
      <c r="N335" s="6"/>
      <c r="O335" s="6"/>
      <c r="P335" s="6"/>
      <c r="Q335" s="6"/>
      <c r="R335" s="6"/>
      <c r="S335" s="6"/>
      <c r="T335" s="6"/>
      <c r="U335" s="6"/>
      <c r="V335" s="6"/>
      <c r="W335" s="6"/>
      <c r="X335" s="6"/>
      <c r="Y335" s="6"/>
      <c r="Z335" s="6"/>
      <c r="AA335" s="6"/>
      <c r="AB335" s="6"/>
      <c r="AC335" s="6"/>
      <c r="AD335" s="6"/>
      <c r="AE335" s="6"/>
      <c r="AF335" s="6"/>
      <c r="AG335" s="6"/>
    </row>
    <row r="336" spans="2:33" x14ac:dyDescent="0.2">
      <c r="B336" s="6"/>
      <c r="C336" s="6"/>
      <c r="D336" s="6"/>
      <c r="E336" s="6"/>
      <c r="F336" s="6"/>
      <c r="G336" s="6"/>
      <c r="H336" s="6"/>
      <c r="I336" s="6"/>
      <c r="J336" s="6"/>
      <c r="K336" s="6"/>
      <c r="L336" s="6"/>
      <c r="M336" s="6"/>
      <c r="N336" s="6"/>
      <c r="O336" s="6"/>
      <c r="P336" s="6"/>
      <c r="Q336" s="6"/>
      <c r="R336" s="6"/>
      <c r="S336" s="6"/>
      <c r="T336" s="6"/>
      <c r="U336" s="6"/>
      <c r="V336" s="6"/>
      <c r="W336" s="6"/>
      <c r="X336" s="6"/>
      <c r="Y336" s="6"/>
      <c r="Z336" s="6"/>
      <c r="AA336" s="6"/>
      <c r="AB336" s="6"/>
      <c r="AC336" s="6"/>
      <c r="AD336" s="6"/>
      <c r="AE336" s="6"/>
      <c r="AF336" s="6"/>
      <c r="AG336" s="6"/>
    </row>
    <row r="337" spans="2:33" x14ac:dyDescent="0.2">
      <c r="B337" s="6"/>
      <c r="C337" s="6"/>
      <c r="D337" s="6"/>
      <c r="E337" s="6"/>
      <c r="F337" s="6"/>
      <c r="G337" s="6"/>
      <c r="H337" s="6"/>
      <c r="I337" s="6"/>
      <c r="J337" s="6"/>
      <c r="K337" s="6"/>
      <c r="L337" s="6"/>
      <c r="M337" s="6"/>
      <c r="N337" s="6"/>
      <c r="O337" s="6"/>
      <c r="P337" s="6"/>
      <c r="Q337" s="6"/>
      <c r="R337" s="6"/>
      <c r="S337" s="6"/>
      <c r="T337" s="6"/>
      <c r="U337" s="6"/>
      <c r="V337" s="6"/>
      <c r="W337" s="6"/>
      <c r="X337" s="6"/>
      <c r="Y337" s="6"/>
      <c r="Z337" s="6"/>
      <c r="AA337" s="6"/>
      <c r="AB337" s="6"/>
      <c r="AC337" s="6"/>
      <c r="AD337" s="6"/>
      <c r="AE337" s="6"/>
      <c r="AF337" s="6"/>
      <c r="AG337" s="6"/>
    </row>
    <row r="338" spans="2:33" x14ac:dyDescent="0.2">
      <c r="B338" s="6"/>
      <c r="C338" s="6"/>
      <c r="D338" s="6"/>
      <c r="E338" s="6"/>
      <c r="F338" s="6"/>
      <c r="G338" s="6"/>
      <c r="H338" s="6"/>
      <c r="I338" s="6"/>
      <c r="J338" s="6"/>
      <c r="K338" s="6"/>
      <c r="L338" s="6"/>
      <c r="M338" s="6"/>
      <c r="N338" s="6"/>
      <c r="O338" s="6"/>
      <c r="P338" s="6"/>
      <c r="Q338" s="6"/>
      <c r="R338" s="6"/>
      <c r="S338" s="6"/>
      <c r="T338" s="6"/>
      <c r="U338" s="6"/>
      <c r="V338" s="6"/>
      <c r="W338" s="6"/>
      <c r="X338" s="6"/>
      <c r="Y338" s="6"/>
      <c r="Z338" s="6"/>
      <c r="AA338" s="6"/>
      <c r="AB338" s="6"/>
      <c r="AC338" s="6"/>
      <c r="AD338" s="6"/>
      <c r="AE338" s="6"/>
      <c r="AF338" s="6"/>
      <c r="AG338" s="6"/>
    </row>
    <row r="339" spans="2:33" x14ac:dyDescent="0.2">
      <c r="B339" s="6"/>
      <c r="C339" s="6"/>
      <c r="D339" s="6"/>
      <c r="E339" s="6"/>
      <c r="F339" s="6"/>
      <c r="G339" s="6"/>
      <c r="H339" s="6"/>
      <c r="I339" s="6"/>
      <c r="J339" s="6"/>
      <c r="K339" s="6"/>
      <c r="L339" s="6"/>
      <c r="M339" s="6"/>
      <c r="N339" s="6"/>
      <c r="O339" s="6"/>
      <c r="P339" s="6"/>
      <c r="Q339" s="6"/>
      <c r="R339" s="6"/>
      <c r="S339" s="6"/>
      <c r="T339" s="6"/>
      <c r="U339" s="6"/>
      <c r="V339" s="6"/>
      <c r="W339" s="6"/>
      <c r="X339" s="6"/>
      <c r="Y339" s="6"/>
      <c r="Z339" s="6"/>
      <c r="AA339" s="6"/>
      <c r="AB339" s="6"/>
      <c r="AC339" s="6"/>
      <c r="AD339" s="6"/>
      <c r="AE339" s="6"/>
      <c r="AF339" s="6"/>
      <c r="AG339" s="6"/>
    </row>
    <row r="340" spans="2:33" x14ac:dyDescent="0.2">
      <c r="B340" s="6"/>
      <c r="C340" s="6"/>
      <c r="D340" s="6"/>
      <c r="E340" s="6"/>
      <c r="F340" s="6"/>
      <c r="G340" s="6"/>
      <c r="H340" s="6"/>
      <c r="I340" s="6"/>
      <c r="J340" s="6"/>
      <c r="K340" s="6"/>
      <c r="L340" s="6"/>
      <c r="M340" s="6"/>
      <c r="N340" s="6"/>
      <c r="O340" s="6"/>
      <c r="P340" s="6"/>
      <c r="Q340" s="6"/>
      <c r="R340" s="6"/>
      <c r="S340" s="6"/>
      <c r="T340" s="6"/>
      <c r="U340" s="6"/>
      <c r="V340" s="6"/>
      <c r="W340" s="6"/>
      <c r="X340" s="6"/>
      <c r="Y340" s="6"/>
      <c r="Z340" s="6"/>
      <c r="AA340" s="6"/>
      <c r="AB340" s="6"/>
      <c r="AC340" s="6"/>
      <c r="AD340" s="6"/>
      <c r="AE340" s="6"/>
      <c r="AF340" s="6"/>
      <c r="AG340" s="6"/>
    </row>
    <row r="341" spans="2:33" x14ac:dyDescent="0.2">
      <c r="B341" s="6"/>
      <c r="C341" s="6"/>
      <c r="D341" s="6"/>
      <c r="E341" s="6"/>
      <c r="F341" s="6"/>
      <c r="G341" s="6"/>
      <c r="H341" s="6"/>
      <c r="I341" s="6"/>
      <c r="J341" s="6"/>
      <c r="K341" s="6"/>
      <c r="L341" s="6"/>
      <c r="M341" s="6"/>
      <c r="N341" s="6"/>
      <c r="O341" s="6"/>
      <c r="P341" s="6"/>
      <c r="Q341" s="6"/>
      <c r="R341" s="6"/>
      <c r="S341" s="6"/>
      <c r="T341" s="6"/>
      <c r="U341" s="6"/>
      <c r="V341" s="6"/>
      <c r="W341" s="6"/>
      <c r="X341" s="6"/>
      <c r="Y341" s="6"/>
      <c r="Z341" s="6"/>
      <c r="AA341" s="6"/>
      <c r="AB341" s="6"/>
      <c r="AC341" s="6"/>
      <c r="AD341" s="6"/>
      <c r="AE341" s="6"/>
      <c r="AF341" s="6"/>
      <c r="AG341" s="6"/>
    </row>
    <row r="342" spans="2:33" x14ac:dyDescent="0.2">
      <c r="B342" s="6"/>
      <c r="C342" s="6"/>
      <c r="D342" s="6"/>
      <c r="E342" s="6"/>
      <c r="F342" s="6"/>
      <c r="G342" s="6"/>
      <c r="H342" s="6"/>
      <c r="I342" s="6"/>
      <c r="J342" s="6"/>
      <c r="K342" s="6"/>
      <c r="L342" s="6"/>
      <c r="M342" s="6"/>
      <c r="N342" s="6"/>
      <c r="O342" s="6"/>
      <c r="P342" s="6"/>
      <c r="Q342" s="6"/>
      <c r="R342" s="6"/>
      <c r="S342" s="6"/>
      <c r="T342" s="6"/>
      <c r="U342" s="6"/>
      <c r="V342" s="6"/>
      <c r="W342" s="6"/>
      <c r="X342" s="6"/>
      <c r="Y342" s="6"/>
      <c r="Z342" s="6"/>
      <c r="AA342" s="6"/>
      <c r="AB342" s="6"/>
      <c r="AC342" s="6"/>
      <c r="AD342" s="6"/>
      <c r="AE342" s="6"/>
      <c r="AF342" s="6"/>
      <c r="AG342" s="6"/>
    </row>
    <row r="343" spans="2:33" x14ac:dyDescent="0.2">
      <c r="B343" s="6"/>
      <c r="C343" s="6"/>
      <c r="D343" s="6"/>
      <c r="E343" s="6"/>
      <c r="F343" s="6"/>
      <c r="G343" s="6"/>
      <c r="H343" s="6"/>
      <c r="I343" s="6"/>
      <c r="J343" s="6"/>
      <c r="K343" s="6"/>
      <c r="L343" s="6"/>
      <c r="M343" s="6"/>
      <c r="N343" s="6"/>
      <c r="O343" s="6"/>
      <c r="P343" s="6"/>
      <c r="Q343" s="6"/>
      <c r="R343" s="6"/>
      <c r="S343" s="6"/>
      <c r="T343" s="6"/>
      <c r="U343" s="6"/>
      <c r="V343" s="6"/>
      <c r="W343" s="6"/>
      <c r="X343" s="6"/>
      <c r="Y343" s="6"/>
      <c r="Z343" s="6"/>
      <c r="AA343" s="6"/>
      <c r="AB343" s="6"/>
      <c r="AC343" s="6"/>
      <c r="AD343" s="6"/>
      <c r="AE343" s="6"/>
      <c r="AF343" s="6"/>
      <c r="AG343" s="6"/>
    </row>
    <row r="344" spans="2:33" x14ac:dyDescent="0.2">
      <c r="B344" s="6"/>
      <c r="C344" s="6"/>
      <c r="D344" s="6"/>
      <c r="E344" s="6"/>
      <c r="F344" s="6"/>
      <c r="G344" s="6"/>
      <c r="H344" s="6"/>
      <c r="I344" s="6"/>
      <c r="J344" s="6"/>
      <c r="K344" s="6"/>
      <c r="L344" s="6"/>
      <c r="M344" s="6"/>
      <c r="N344" s="6"/>
      <c r="O344" s="6"/>
      <c r="P344" s="6"/>
      <c r="Q344" s="6"/>
      <c r="R344" s="6"/>
      <c r="S344" s="6"/>
      <c r="T344" s="6"/>
      <c r="U344" s="6"/>
      <c r="V344" s="6"/>
      <c r="W344" s="6"/>
      <c r="X344" s="6"/>
      <c r="Y344" s="6"/>
      <c r="Z344" s="6"/>
      <c r="AA344" s="6"/>
      <c r="AB344" s="6"/>
      <c r="AC344" s="6"/>
      <c r="AD344" s="6"/>
      <c r="AE344" s="6"/>
      <c r="AF344" s="6"/>
      <c r="AG344" s="6"/>
    </row>
    <row r="345" spans="2:33" x14ac:dyDescent="0.2">
      <c r="B345" s="6"/>
      <c r="C345" s="6"/>
      <c r="D345" s="6"/>
      <c r="E345" s="6"/>
      <c r="F345" s="6"/>
      <c r="G345" s="6"/>
      <c r="H345" s="6"/>
      <c r="I345" s="6"/>
      <c r="J345" s="6"/>
      <c r="K345" s="6"/>
      <c r="L345" s="6"/>
      <c r="M345" s="6"/>
      <c r="N345" s="6"/>
      <c r="O345" s="6"/>
      <c r="P345" s="6"/>
      <c r="Q345" s="6"/>
      <c r="R345" s="6"/>
      <c r="S345" s="6"/>
      <c r="T345" s="6"/>
      <c r="U345" s="6"/>
      <c r="V345" s="6"/>
      <c r="W345" s="6"/>
      <c r="X345" s="6"/>
      <c r="Y345" s="6"/>
      <c r="Z345" s="6"/>
      <c r="AA345" s="6"/>
      <c r="AB345" s="6"/>
      <c r="AC345" s="6"/>
      <c r="AD345" s="6"/>
      <c r="AE345" s="6"/>
      <c r="AF345" s="6"/>
      <c r="AG345" s="6"/>
    </row>
    <row r="346" spans="2:33" x14ac:dyDescent="0.2">
      <c r="B346" s="6"/>
      <c r="C346" s="6"/>
      <c r="D346" s="6"/>
      <c r="E346" s="6"/>
      <c r="F346" s="6"/>
      <c r="G346" s="6"/>
      <c r="H346" s="6"/>
      <c r="I346" s="6"/>
      <c r="J346" s="6"/>
      <c r="K346" s="6"/>
      <c r="L346" s="6"/>
      <c r="M346" s="6"/>
      <c r="N346" s="6"/>
      <c r="O346" s="6"/>
      <c r="P346" s="6"/>
      <c r="Q346" s="6"/>
      <c r="R346" s="6"/>
      <c r="S346" s="6"/>
      <c r="T346" s="6"/>
      <c r="U346" s="6"/>
      <c r="V346" s="6"/>
      <c r="W346" s="6"/>
      <c r="X346" s="6"/>
      <c r="Y346" s="6"/>
      <c r="Z346" s="6"/>
      <c r="AA346" s="6"/>
      <c r="AB346" s="6"/>
      <c r="AC346" s="6"/>
      <c r="AD346" s="6"/>
      <c r="AE346" s="6"/>
      <c r="AF346" s="6"/>
      <c r="AG346" s="6"/>
    </row>
    <row r="347" spans="2:33" x14ac:dyDescent="0.2">
      <c r="B347" s="6"/>
      <c r="C347" s="6"/>
      <c r="D347" s="6"/>
      <c r="E347" s="6"/>
      <c r="F347" s="6"/>
      <c r="G347" s="6"/>
      <c r="H347" s="6"/>
      <c r="I347" s="6"/>
      <c r="J347" s="6"/>
      <c r="K347" s="6"/>
      <c r="L347" s="6"/>
      <c r="M347" s="6"/>
      <c r="N347" s="6"/>
      <c r="O347" s="6"/>
      <c r="P347" s="6"/>
      <c r="Q347" s="6"/>
      <c r="R347" s="6"/>
      <c r="S347" s="6"/>
      <c r="T347" s="6"/>
      <c r="U347" s="6"/>
      <c r="V347" s="6"/>
      <c r="W347" s="6"/>
      <c r="X347" s="6"/>
      <c r="Y347" s="6"/>
      <c r="Z347" s="6"/>
      <c r="AA347" s="6"/>
      <c r="AB347" s="6"/>
      <c r="AC347" s="6"/>
      <c r="AD347" s="6"/>
      <c r="AE347" s="6"/>
      <c r="AF347" s="6"/>
      <c r="AG347" s="6"/>
    </row>
    <row r="348" spans="2:33" x14ac:dyDescent="0.2">
      <c r="B348" s="6"/>
      <c r="C348" s="6"/>
      <c r="D348" s="6"/>
      <c r="E348" s="6"/>
      <c r="F348" s="6"/>
      <c r="G348" s="6"/>
      <c r="H348" s="6"/>
      <c r="I348" s="6"/>
      <c r="J348" s="6"/>
      <c r="K348" s="6"/>
      <c r="L348" s="6"/>
      <c r="M348" s="6"/>
      <c r="N348" s="6"/>
      <c r="O348" s="6"/>
      <c r="P348" s="6"/>
      <c r="Q348" s="6"/>
      <c r="R348" s="6"/>
      <c r="S348" s="6"/>
      <c r="T348" s="6"/>
      <c r="U348" s="6"/>
      <c r="V348" s="6"/>
      <c r="W348" s="6"/>
      <c r="X348" s="6"/>
      <c r="Y348" s="6"/>
      <c r="Z348" s="6"/>
      <c r="AA348" s="6"/>
      <c r="AB348" s="6"/>
      <c r="AC348" s="6"/>
      <c r="AD348" s="6"/>
      <c r="AE348" s="6"/>
      <c r="AF348" s="6"/>
      <c r="AG348" s="6"/>
    </row>
    <row r="349" spans="2:33" x14ac:dyDescent="0.2">
      <c r="B349" s="6"/>
      <c r="C349" s="6"/>
      <c r="D349" s="6"/>
      <c r="E349" s="6"/>
      <c r="F349" s="6"/>
      <c r="G349" s="6"/>
      <c r="H349" s="6"/>
      <c r="I349" s="6"/>
      <c r="J349" s="6"/>
      <c r="K349" s="6"/>
      <c r="L349" s="6"/>
      <c r="M349" s="6"/>
      <c r="N349" s="6"/>
      <c r="O349" s="6"/>
      <c r="P349" s="6"/>
      <c r="Q349" s="6"/>
      <c r="R349" s="6"/>
      <c r="S349" s="6"/>
      <c r="T349" s="6"/>
      <c r="U349" s="6"/>
      <c r="V349" s="6"/>
      <c r="W349" s="6"/>
      <c r="X349" s="6"/>
      <c r="Y349" s="6"/>
      <c r="Z349" s="6"/>
      <c r="AA349" s="6"/>
      <c r="AB349" s="6"/>
      <c r="AC349" s="6"/>
      <c r="AD349" s="6"/>
      <c r="AE349" s="6"/>
      <c r="AF349" s="6"/>
      <c r="AG349" s="6"/>
    </row>
    <row r="350" spans="2:33" x14ac:dyDescent="0.2">
      <c r="B350" s="6"/>
      <c r="C350" s="6"/>
      <c r="D350" s="6"/>
      <c r="E350" s="6"/>
      <c r="F350" s="6"/>
      <c r="G350" s="6"/>
      <c r="H350" s="6"/>
      <c r="I350" s="6"/>
      <c r="J350" s="6"/>
      <c r="K350" s="6"/>
      <c r="L350" s="6"/>
      <c r="M350" s="6"/>
      <c r="N350" s="6"/>
      <c r="O350" s="6"/>
      <c r="P350" s="6"/>
      <c r="Q350" s="6"/>
      <c r="R350" s="6"/>
      <c r="S350" s="6"/>
      <c r="T350" s="6"/>
      <c r="U350" s="6"/>
      <c r="V350" s="6"/>
      <c r="W350" s="6"/>
      <c r="X350" s="6"/>
      <c r="Y350" s="6"/>
      <c r="Z350" s="6"/>
      <c r="AA350" s="6"/>
      <c r="AB350" s="6"/>
      <c r="AC350" s="6"/>
      <c r="AD350" s="6"/>
      <c r="AE350" s="6"/>
      <c r="AF350" s="6"/>
      <c r="AG350" s="6"/>
    </row>
    <row r="351" spans="2:33" x14ac:dyDescent="0.2">
      <c r="B351" s="6"/>
      <c r="C351" s="6"/>
      <c r="D351" s="6"/>
      <c r="E351" s="6"/>
      <c r="F351" s="6"/>
      <c r="G351" s="6"/>
      <c r="H351" s="6"/>
      <c r="I351" s="6"/>
      <c r="J351" s="6"/>
      <c r="K351" s="6"/>
      <c r="L351" s="6"/>
      <c r="M351" s="6"/>
      <c r="N351" s="6"/>
      <c r="O351" s="6"/>
      <c r="P351" s="6"/>
      <c r="Q351" s="6"/>
      <c r="R351" s="6"/>
      <c r="S351" s="6"/>
      <c r="T351" s="6"/>
      <c r="U351" s="6"/>
      <c r="V351" s="6"/>
      <c r="W351" s="6"/>
      <c r="X351" s="6"/>
      <c r="Y351" s="6"/>
      <c r="Z351" s="6"/>
      <c r="AA351" s="6"/>
      <c r="AB351" s="6"/>
      <c r="AC351" s="6"/>
      <c r="AD351" s="6"/>
      <c r="AE351" s="6"/>
      <c r="AF351" s="6"/>
      <c r="AG351" s="6"/>
    </row>
    <row r="352" spans="2:33" x14ac:dyDescent="0.2">
      <c r="B352" s="6"/>
      <c r="C352" s="6"/>
      <c r="D352" s="6"/>
      <c r="E352" s="6"/>
      <c r="F352" s="6"/>
      <c r="G352" s="6"/>
      <c r="H352" s="6"/>
      <c r="I352" s="6"/>
      <c r="J352" s="6"/>
      <c r="K352" s="6"/>
      <c r="L352" s="6"/>
      <c r="M352" s="6"/>
      <c r="N352" s="6"/>
      <c r="O352" s="6"/>
      <c r="P352" s="6"/>
      <c r="Q352" s="6"/>
      <c r="R352" s="6"/>
      <c r="S352" s="6"/>
      <c r="T352" s="6"/>
      <c r="U352" s="6"/>
      <c r="V352" s="6"/>
      <c r="W352" s="6"/>
      <c r="X352" s="6"/>
      <c r="Y352" s="6"/>
      <c r="Z352" s="6"/>
      <c r="AA352" s="6"/>
      <c r="AB352" s="6"/>
      <c r="AC352" s="6"/>
      <c r="AD352" s="6"/>
      <c r="AE352" s="6"/>
      <c r="AF352" s="6"/>
      <c r="AG352" s="6"/>
    </row>
    <row r="353" spans="2:33" x14ac:dyDescent="0.2">
      <c r="B353" s="6"/>
      <c r="C353" s="6"/>
      <c r="D353" s="6"/>
      <c r="E353" s="6"/>
      <c r="F353" s="6"/>
      <c r="G353" s="6"/>
      <c r="H353" s="6"/>
      <c r="I353" s="6"/>
      <c r="J353" s="6"/>
      <c r="K353" s="6"/>
      <c r="L353" s="6"/>
      <c r="M353" s="6"/>
      <c r="N353" s="6"/>
      <c r="O353" s="6"/>
      <c r="P353" s="6"/>
      <c r="Q353" s="6"/>
      <c r="R353" s="6"/>
      <c r="S353" s="6"/>
      <c r="T353" s="6"/>
      <c r="U353" s="6"/>
      <c r="V353" s="6"/>
      <c r="W353" s="6"/>
      <c r="X353" s="6"/>
      <c r="Y353" s="6"/>
      <c r="Z353" s="6"/>
      <c r="AA353" s="6"/>
      <c r="AB353" s="6"/>
      <c r="AC353" s="6"/>
      <c r="AD353" s="6"/>
      <c r="AE353" s="6"/>
      <c r="AF353" s="6"/>
      <c r="AG353" s="6"/>
    </row>
    <row r="354" spans="2:33" x14ac:dyDescent="0.2">
      <c r="B354" s="6"/>
      <c r="C354" s="6"/>
      <c r="D354" s="6"/>
      <c r="E354" s="6"/>
      <c r="F354" s="6"/>
      <c r="G354" s="6"/>
      <c r="H354" s="6"/>
      <c r="I354" s="6"/>
      <c r="J354" s="6"/>
      <c r="K354" s="6"/>
      <c r="L354" s="6"/>
      <c r="M354" s="6"/>
      <c r="N354" s="6"/>
      <c r="O354" s="6"/>
      <c r="P354" s="6"/>
      <c r="Q354" s="6"/>
      <c r="R354" s="6"/>
      <c r="S354" s="6"/>
      <c r="T354" s="6"/>
      <c r="U354" s="6"/>
      <c r="V354" s="6"/>
      <c r="W354" s="6"/>
      <c r="X354" s="6"/>
      <c r="Y354" s="6"/>
      <c r="Z354" s="6"/>
      <c r="AA354" s="6"/>
      <c r="AB354" s="6"/>
      <c r="AC354" s="6"/>
      <c r="AD354" s="6"/>
      <c r="AE354" s="6"/>
      <c r="AF354" s="6"/>
      <c r="AG354" s="6"/>
    </row>
    <row r="355" spans="2:33" x14ac:dyDescent="0.2">
      <c r="B355" s="6"/>
      <c r="C355" s="6"/>
      <c r="D355" s="6"/>
      <c r="E355" s="6"/>
      <c r="F355" s="6"/>
      <c r="G355" s="6"/>
      <c r="H355" s="6"/>
      <c r="I355" s="6"/>
      <c r="J355" s="6"/>
      <c r="K355" s="6"/>
      <c r="L355" s="6"/>
      <c r="M355" s="6"/>
      <c r="N355" s="6"/>
      <c r="O355" s="6"/>
      <c r="P355" s="6"/>
      <c r="Q355" s="6"/>
      <c r="R355" s="6"/>
      <c r="S355" s="6"/>
      <c r="T355" s="6"/>
      <c r="U355" s="6"/>
      <c r="V355" s="6"/>
      <c r="W355" s="6"/>
      <c r="X355" s="6"/>
      <c r="Y355" s="6"/>
      <c r="Z355" s="6"/>
      <c r="AA355" s="6"/>
      <c r="AB355" s="6"/>
      <c r="AC355" s="6"/>
      <c r="AD355" s="6"/>
      <c r="AE355" s="6"/>
      <c r="AF355" s="6"/>
      <c r="AG355" s="6"/>
    </row>
    <row r="356" spans="2:33" x14ac:dyDescent="0.2">
      <c r="B356" s="6"/>
      <c r="C356" s="6"/>
      <c r="D356" s="6"/>
      <c r="E356" s="6"/>
      <c r="F356" s="6"/>
      <c r="G356" s="6"/>
      <c r="H356" s="6"/>
      <c r="I356" s="6"/>
      <c r="J356" s="6"/>
      <c r="K356" s="6"/>
      <c r="L356" s="6"/>
      <c r="M356" s="6"/>
      <c r="N356" s="6"/>
      <c r="O356" s="6"/>
      <c r="P356" s="6"/>
      <c r="Q356" s="6"/>
      <c r="R356" s="6"/>
      <c r="S356" s="6"/>
      <c r="T356" s="6"/>
      <c r="U356" s="6"/>
      <c r="V356" s="6"/>
      <c r="W356" s="6"/>
      <c r="X356" s="6"/>
      <c r="Y356" s="6"/>
      <c r="Z356" s="6"/>
      <c r="AA356" s="6"/>
      <c r="AB356" s="6"/>
      <c r="AC356" s="6"/>
      <c r="AD356" s="6"/>
      <c r="AE356" s="6"/>
      <c r="AF356" s="6"/>
      <c r="AG356" s="6"/>
    </row>
    <row r="357" spans="2:33" x14ac:dyDescent="0.2">
      <c r="B357" s="6"/>
      <c r="C357" s="6"/>
      <c r="D357" s="6"/>
      <c r="E357" s="6"/>
      <c r="F357" s="6"/>
      <c r="G357" s="6"/>
      <c r="H357" s="6"/>
      <c r="I357" s="6"/>
      <c r="J357" s="6"/>
      <c r="K357" s="6"/>
      <c r="L357" s="6"/>
      <c r="M357" s="6"/>
      <c r="N357" s="6"/>
      <c r="O357" s="6"/>
      <c r="P357" s="6"/>
      <c r="Q357" s="6"/>
      <c r="R357" s="6"/>
      <c r="S357" s="6"/>
      <c r="T357" s="6"/>
      <c r="U357" s="6"/>
      <c r="V357" s="6"/>
      <c r="W357" s="6"/>
      <c r="X357" s="6"/>
      <c r="Y357" s="6"/>
      <c r="Z357" s="6"/>
      <c r="AA357" s="6"/>
      <c r="AB357" s="6"/>
      <c r="AC357" s="6"/>
      <c r="AD357" s="6"/>
      <c r="AE357" s="6"/>
      <c r="AF357" s="6"/>
      <c r="AG357" s="6"/>
    </row>
    <row r="358" spans="2:33" x14ac:dyDescent="0.2">
      <c r="B358" s="6"/>
      <c r="C358" s="6"/>
      <c r="D358" s="6"/>
      <c r="E358" s="6"/>
      <c r="F358" s="6"/>
      <c r="G358" s="6"/>
      <c r="H358" s="6"/>
      <c r="I358" s="6"/>
      <c r="J358" s="6"/>
      <c r="K358" s="6"/>
      <c r="L358" s="6"/>
      <c r="M358" s="6"/>
      <c r="N358" s="6"/>
      <c r="O358" s="6"/>
      <c r="P358" s="6"/>
      <c r="Q358" s="6"/>
      <c r="R358" s="6"/>
      <c r="S358" s="6"/>
      <c r="T358" s="6"/>
      <c r="U358" s="6"/>
      <c r="V358" s="6"/>
      <c r="W358" s="6"/>
      <c r="X358" s="6"/>
      <c r="Y358" s="6"/>
      <c r="Z358" s="6"/>
      <c r="AA358" s="6"/>
      <c r="AB358" s="6"/>
      <c r="AC358" s="6"/>
      <c r="AD358" s="6"/>
      <c r="AE358" s="6"/>
      <c r="AF358" s="6"/>
      <c r="AG358" s="6"/>
    </row>
    <row r="359" spans="2:33" x14ac:dyDescent="0.2">
      <c r="B359" s="6"/>
      <c r="C359" s="6"/>
      <c r="D359" s="6"/>
      <c r="E359" s="6"/>
      <c r="F359" s="6"/>
      <c r="G359" s="6"/>
      <c r="H359" s="6"/>
      <c r="I359" s="6"/>
      <c r="J359" s="6"/>
      <c r="K359" s="6"/>
      <c r="L359" s="6"/>
      <c r="M359" s="6"/>
      <c r="N359" s="6"/>
      <c r="O359" s="6"/>
      <c r="P359" s="6"/>
      <c r="Q359" s="6"/>
      <c r="R359" s="6"/>
      <c r="S359" s="6"/>
      <c r="T359" s="6"/>
      <c r="U359" s="6"/>
      <c r="V359" s="6"/>
      <c r="W359" s="6"/>
      <c r="X359" s="6"/>
      <c r="Y359" s="6"/>
      <c r="Z359" s="6"/>
      <c r="AA359" s="6"/>
      <c r="AB359" s="6"/>
      <c r="AC359" s="6"/>
      <c r="AD359" s="6"/>
      <c r="AE359" s="6"/>
      <c r="AF359" s="6"/>
      <c r="AG359" s="6"/>
    </row>
    <row r="360" spans="2:33" x14ac:dyDescent="0.2">
      <c r="B360" s="6"/>
      <c r="C360" s="6"/>
      <c r="D360" s="6"/>
      <c r="E360" s="6"/>
      <c r="F360" s="6"/>
      <c r="G360" s="6"/>
      <c r="H360" s="6"/>
      <c r="I360" s="6"/>
      <c r="J360" s="6"/>
      <c r="K360" s="6"/>
      <c r="L360" s="6"/>
      <c r="M360" s="6"/>
      <c r="N360" s="6"/>
      <c r="O360" s="6"/>
      <c r="P360" s="6"/>
      <c r="Q360" s="6"/>
      <c r="R360" s="6"/>
      <c r="S360" s="6"/>
      <c r="T360" s="6"/>
      <c r="U360" s="6"/>
      <c r="V360" s="6"/>
      <c r="W360" s="6"/>
      <c r="X360" s="6"/>
      <c r="Y360" s="6"/>
      <c r="Z360" s="6"/>
      <c r="AA360" s="6"/>
      <c r="AB360" s="6"/>
      <c r="AC360" s="6"/>
      <c r="AD360" s="6"/>
      <c r="AE360" s="6"/>
      <c r="AF360" s="6"/>
      <c r="AG360" s="6"/>
    </row>
    <row r="361" spans="2:33" x14ac:dyDescent="0.2">
      <c r="B361" s="6"/>
      <c r="C361" s="6"/>
      <c r="D361" s="6"/>
      <c r="E361" s="6"/>
      <c r="F361" s="6"/>
      <c r="G361" s="6"/>
      <c r="H361" s="6"/>
      <c r="I361" s="6"/>
      <c r="J361" s="6"/>
      <c r="K361" s="6"/>
      <c r="L361" s="6"/>
      <c r="M361" s="6"/>
      <c r="N361" s="6"/>
      <c r="O361" s="6"/>
      <c r="P361" s="6"/>
      <c r="Q361" s="6"/>
      <c r="R361" s="6"/>
      <c r="S361" s="6"/>
      <c r="T361" s="6"/>
      <c r="U361" s="6"/>
      <c r="V361" s="6"/>
      <c r="W361" s="6"/>
      <c r="X361" s="6"/>
      <c r="Y361" s="6"/>
      <c r="Z361" s="6"/>
      <c r="AA361" s="6"/>
      <c r="AB361" s="6"/>
      <c r="AC361" s="6"/>
      <c r="AD361" s="6"/>
      <c r="AE361" s="6"/>
      <c r="AF361" s="6"/>
      <c r="AG361" s="6"/>
    </row>
    <row r="362" spans="2:33" x14ac:dyDescent="0.2">
      <c r="B362" s="6"/>
      <c r="C362" s="6"/>
      <c r="D362" s="6"/>
      <c r="E362" s="6"/>
      <c r="F362" s="6"/>
      <c r="G362" s="6"/>
      <c r="H362" s="6"/>
      <c r="I362" s="6"/>
      <c r="J362" s="6"/>
      <c r="K362" s="6"/>
      <c r="L362" s="6"/>
      <c r="M362" s="6"/>
      <c r="N362" s="6"/>
      <c r="O362" s="6"/>
      <c r="P362" s="6"/>
      <c r="Q362" s="6"/>
      <c r="R362" s="6"/>
      <c r="S362" s="6"/>
      <c r="T362" s="6"/>
      <c r="U362" s="6"/>
      <c r="V362" s="6"/>
      <c r="W362" s="6"/>
      <c r="X362" s="6"/>
      <c r="Y362" s="6"/>
      <c r="Z362" s="6"/>
      <c r="AA362" s="6"/>
      <c r="AB362" s="6"/>
      <c r="AC362" s="6"/>
      <c r="AD362" s="6"/>
      <c r="AE362" s="6"/>
      <c r="AF362" s="6"/>
      <c r="AG362" s="6"/>
    </row>
    <row r="363" spans="2:33" x14ac:dyDescent="0.2">
      <c r="B363" s="6"/>
      <c r="C363" s="6"/>
      <c r="D363" s="6"/>
      <c r="E363" s="6"/>
      <c r="F363" s="6"/>
      <c r="G363" s="6"/>
      <c r="H363" s="6"/>
      <c r="I363" s="6"/>
      <c r="J363" s="6"/>
      <c r="K363" s="6"/>
      <c r="L363" s="6"/>
      <c r="M363" s="6"/>
      <c r="N363" s="6"/>
      <c r="O363" s="6"/>
      <c r="P363" s="6"/>
      <c r="Q363" s="6"/>
      <c r="R363" s="6"/>
      <c r="S363" s="6"/>
      <c r="T363" s="6"/>
      <c r="U363" s="6"/>
      <c r="V363" s="6"/>
      <c r="W363" s="6"/>
      <c r="X363" s="6"/>
      <c r="Y363" s="6"/>
      <c r="Z363" s="6"/>
      <c r="AA363" s="6"/>
      <c r="AB363" s="6"/>
      <c r="AC363" s="6"/>
      <c r="AD363" s="6"/>
      <c r="AE363" s="6"/>
      <c r="AF363" s="6"/>
      <c r="AG363" s="6"/>
    </row>
    <row r="364" spans="2:33" x14ac:dyDescent="0.2">
      <c r="B364" s="6"/>
      <c r="C364" s="6"/>
      <c r="D364" s="6"/>
      <c r="E364" s="6"/>
      <c r="F364" s="6"/>
      <c r="G364" s="6"/>
      <c r="H364" s="6"/>
      <c r="I364" s="6"/>
      <c r="J364" s="6"/>
      <c r="K364" s="6"/>
      <c r="L364" s="6"/>
      <c r="M364" s="6"/>
      <c r="N364" s="6"/>
      <c r="O364" s="6"/>
      <c r="P364" s="6"/>
      <c r="Q364" s="6"/>
      <c r="R364" s="6"/>
      <c r="S364" s="6"/>
      <c r="T364" s="6"/>
      <c r="U364" s="6"/>
      <c r="V364" s="6"/>
      <c r="W364" s="6"/>
      <c r="X364" s="6"/>
      <c r="Y364" s="6"/>
      <c r="Z364" s="6"/>
      <c r="AA364" s="6"/>
      <c r="AB364" s="6"/>
      <c r="AC364" s="6"/>
      <c r="AD364" s="6"/>
      <c r="AE364" s="6"/>
      <c r="AF364" s="6"/>
      <c r="AG364" s="6"/>
    </row>
    <row r="365" spans="2:33" x14ac:dyDescent="0.2">
      <c r="B365" s="6"/>
      <c r="C365" s="6"/>
      <c r="D365" s="6"/>
      <c r="E365" s="6"/>
      <c r="F365" s="6"/>
      <c r="G365" s="6"/>
      <c r="H365" s="6"/>
      <c r="I365" s="6"/>
      <c r="J365" s="6"/>
      <c r="K365" s="6"/>
      <c r="L365" s="6"/>
      <c r="M365" s="6"/>
      <c r="N365" s="6"/>
      <c r="O365" s="6"/>
      <c r="P365" s="6"/>
      <c r="Q365" s="6"/>
      <c r="R365" s="6"/>
      <c r="S365" s="6"/>
      <c r="T365" s="6"/>
      <c r="U365" s="6"/>
      <c r="V365" s="6"/>
      <c r="W365" s="6"/>
      <c r="X365" s="6"/>
      <c r="Y365" s="6"/>
      <c r="Z365" s="6"/>
      <c r="AA365" s="6"/>
      <c r="AB365" s="6"/>
      <c r="AC365" s="6"/>
      <c r="AD365" s="6"/>
      <c r="AE365" s="6"/>
      <c r="AF365" s="6"/>
      <c r="AG365" s="6"/>
    </row>
    <row r="366" spans="2:33" x14ac:dyDescent="0.2">
      <c r="B366" s="6"/>
      <c r="C366" s="6"/>
      <c r="D366" s="6"/>
      <c r="E366" s="6"/>
      <c r="F366" s="6"/>
      <c r="G366" s="6"/>
      <c r="H366" s="6"/>
      <c r="I366" s="6"/>
      <c r="J366" s="6"/>
      <c r="K366" s="6"/>
      <c r="L366" s="6"/>
      <c r="M366" s="6"/>
      <c r="N366" s="6"/>
      <c r="O366" s="6"/>
      <c r="P366" s="6"/>
      <c r="Q366" s="6"/>
      <c r="R366" s="6"/>
      <c r="S366" s="6"/>
      <c r="T366" s="6"/>
      <c r="U366" s="6"/>
      <c r="V366" s="6"/>
      <c r="W366" s="6"/>
      <c r="X366" s="6"/>
      <c r="Y366" s="6"/>
      <c r="Z366" s="6"/>
      <c r="AA366" s="6"/>
      <c r="AB366" s="6"/>
      <c r="AC366" s="6"/>
      <c r="AD366" s="6"/>
      <c r="AE366" s="6"/>
      <c r="AF366" s="6"/>
      <c r="AG366" s="6"/>
    </row>
    <row r="367" spans="2:33" x14ac:dyDescent="0.2">
      <c r="B367" s="6"/>
      <c r="C367" s="6"/>
      <c r="D367" s="6"/>
      <c r="E367" s="6"/>
      <c r="F367" s="6"/>
      <c r="G367" s="6"/>
      <c r="H367" s="6"/>
      <c r="I367" s="6"/>
      <c r="J367" s="6"/>
      <c r="K367" s="6"/>
      <c r="L367" s="6"/>
      <c r="M367" s="6"/>
      <c r="N367" s="6"/>
      <c r="O367" s="6"/>
      <c r="P367" s="6"/>
      <c r="Q367" s="6"/>
      <c r="R367" s="6"/>
      <c r="S367" s="6"/>
      <c r="T367" s="6"/>
      <c r="U367" s="6"/>
      <c r="V367" s="6"/>
      <c r="W367" s="6"/>
      <c r="X367" s="6"/>
      <c r="Y367" s="6"/>
      <c r="Z367" s="6"/>
      <c r="AA367" s="6"/>
      <c r="AB367" s="6"/>
      <c r="AC367" s="6"/>
      <c r="AD367" s="6"/>
      <c r="AE367" s="6"/>
      <c r="AF367" s="6"/>
      <c r="AG367" s="6"/>
    </row>
    <row r="368" spans="2:33" x14ac:dyDescent="0.2">
      <c r="B368" s="6"/>
      <c r="C368" s="6"/>
      <c r="D368" s="6"/>
      <c r="E368" s="6"/>
      <c r="F368" s="6"/>
      <c r="G368" s="6"/>
      <c r="H368" s="6"/>
      <c r="I368" s="6"/>
      <c r="J368" s="6"/>
      <c r="K368" s="6"/>
      <c r="L368" s="6"/>
      <c r="M368" s="6"/>
      <c r="N368" s="6"/>
      <c r="O368" s="6"/>
      <c r="P368" s="6"/>
      <c r="Q368" s="6"/>
      <c r="R368" s="6"/>
      <c r="S368" s="6"/>
      <c r="T368" s="6"/>
      <c r="U368" s="6"/>
      <c r="V368" s="6"/>
      <c r="W368" s="6"/>
      <c r="X368" s="6"/>
      <c r="Y368" s="6"/>
      <c r="Z368" s="6"/>
      <c r="AA368" s="6"/>
      <c r="AB368" s="6"/>
      <c r="AC368" s="6"/>
      <c r="AD368" s="6"/>
      <c r="AE368" s="6"/>
      <c r="AF368" s="6"/>
      <c r="AG368" s="6"/>
    </row>
    <row r="369" spans="2:33" x14ac:dyDescent="0.2">
      <c r="B369" s="6"/>
      <c r="C369" s="6"/>
      <c r="D369" s="6"/>
      <c r="E369" s="6"/>
      <c r="F369" s="6"/>
      <c r="G369" s="6"/>
      <c r="H369" s="6"/>
      <c r="I369" s="6"/>
      <c r="J369" s="6"/>
      <c r="K369" s="6"/>
      <c r="L369" s="6"/>
      <c r="M369" s="6"/>
      <c r="N369" s="6"/>
      <c r="O369" s="6"/>
      <c r="P369" s="6"/>
      <c r="Q369" s="6"/>
      <c r="R369" s="6"/>
      <c r="S369" s="6"/>
      <c r="T369" s="6"/>
      <c r="U369" s="6"/>
      <c r="V369" s="6"/>
      <c r="W369" s="6"/>
      <c r="X369" s="6"/>
      <c r="Y369" s="6"/>
      <c r="Z369" s="6"/>
      <c r="AA369" s="6"/>
      <c r="AB369" s="6"/>
      <c r="AC369" s="6"/>
      <c r="AD369" s="6"/>
      <c r="AE369" s="6"/>
      <c r="AF369" s="6"/>
      <c r="AG369" s="6"/>
    </row>
    <row r="370" spans="2:33" x14ac:dyDescent="0.2">
      <c r="B370" s="6"/>
      <c r="C370" s="6"/>
      <c r="D370" s="6"/>
      <c r="E370" s="6"/>
      <c r="F370" s="6"/>
      <c r="G370" s="6"/>
      <c r="H370" s="6"/>
      <c r="I370" s="6"/>
      <c r="J370" s="6"/>
      <c r="K370" s="6"/>
      <c r="L370" s="6"/>
      <c r="M370" s="6"/>
      <c r="N370" s="6"/>
      <c r="O370" s="6"/>
      <c r="P370" s="6"/>
      <c r="Q370" s="6"/>
      <c r="R370" s="6"/>
      <c r="S370" s="6"/>
      <c r="T370" s="6"/>
      <c r="U370" s="6"/>
      <c r="V370" s="6"/>
      <c r="W370" s="6"/>
      <c r="X370" s="6"/>
      <c r="Y370" s="6"/>
      <c r="Z370" s="6"/>
      <c r="AA370" s="6"/>
      <c r="AB370" s="6"/>
      <c r="AC370" s="6"/>
      <c r="AD370" s="6"/>
      <c r="AE370" s="6"/>
      <c r="AF370" s="6"/>
      <c r="AG370" s="6"/>
    </row>
    <row r="371" spans="2:33" x14ac:dyDescent="0.2">
      <c r="B371" s="6"/>
      <c r="C371" s="6"/>
      <c r="D371" s="6"/>
      <c r="E371" s="6"/>
      <c r="F371" s="6"/>
      <c r="G371" s="6"/>
      <c r="H371" s="6"/>
      <c r="I371" s="6"/>
      <c r="J371" s="6"/>
      <c r="K371" s="6"/>
      <c r="L371" s="6"/>
      <c r="M371" s="6"/>
      <c r="N371" s="6"/>
      <c r="O371" s="6"/>
      <c r="P371" s="6"/>
      <c r="Q371" s="6"/>
      <c r="R371" s="6"/>
      <c r="S371" s="6"/>
      <c r="T371" s="6"/>
      <c r="U371" s="6"/>
      <c r="V371" s="6"/>
      <c r="W371" s="6"/>
      <c r="X371" s="6"/>
      <c r="Y371" s="6"/>
      <c r="Z371" s="6"/>
      <c r="AA371" s="6"/>
      <c r="AB371" s="6"/>
      <c r="AC371" s="6"/>
      <c r="AD371" s="6"/>
      <c r="AE371" s="6"/>
      <c r="AF371" s="6"/>
      <c r="AG371" s="6"/>
    </row>
    <row r="372" spans="2:33" x14ac:dyDescent="0.2">
      <c r="B372" s="6"/>
      <c r="C372" s="6"/>
      <c r="D372" s="6"/>
      <c r="E372" s="6"/>
      <c r="F372" s="6"/>
      <c r="G372" s="6"/>
      <c r="H372" s="6"/>
      <c r="I372" s="6"/>
      <c r="J372" s="6"/>
      <c r="K372" s="6"/>
      <c r="L372" s="6"/>
      <c r="M372" s="6"/>
      <c r="N372" s="6"/>
      <c r="O372" s="6"/>
      <c r="P372" s="6"/>
      <c r="Q372" s="6"/>
      <c r="R372" s="6"/>
      <c r="S372" s="6"/>
      <c r="T372" s="6"/>
      <c r="U372" s="6"/>
      <c r="V372" s="6"/>
      <c r="W372" s="6"/>
      <c r="X372" s="6"/>
      <c r="Y372" s="6"/>
      <c r="Z372" s="6"/>
      <c r="AA372" s="6"/>
      <c r="AB372" s="6"/>
      <c r="AC372" s="6"/>
      <c r="AD372" s="6"/>
      <c r="AE372" s="6"/>
      <c r="AF372" s="6"/>
      <c r="AG372" s="6"/>
    </row>
    <row r="373" spans="2:33" x14ac:dyDescent="0.2">
      <c r="B373" s="6"/>
      <c r="C373" s="6"/>
      <c r="D373" s="6"/>
      <c r="E373" s="6"/>
      <c r="F373" s="6"/>
      <c r="G373" s="6"/>
      <c r="H373" s="6"/>
      <c r="I373" s="6"/>
      <c r="J373" s="6"/>
      <c r="K373" s="6"/>
      <c r="L373" s="6"/>
      <c r="M373" s="6"/>
      <c r="N373" s="6"/>
      <c r="O373" s="6"/>
      <c r="P373" s="6"/>
      <c r="Q373" s="6"/>
      <c r="R373" s="6"/>
      <c r="S373" s="6"/>
      <c r="T373" s="6"/>
      <c r="U373" s="6"/>
      <c r="V373" s="6"/>
      <c r="W373" s="6"/>
      <c r="X373" s="6"/>
      <c r="Y373" s="6"/>
      <c r="Z373" s="6"/>
      <c r="AA373" s="6"/>
      <c r="AB373" s="6"/>
      <c r="AC373" s="6"/>
      <c r="AD373" s="6"/>
      <c r="AE373" s="6"/>
      <c r="AF373" s="6"/>
      <c r="AG373" s="6"/>
    </row>
    <row r="374" spans="2:33" x14ac:dyDescent="0.2">
      <c r="B374" s="6"/>
      <c r="C374" s="6"/>
      <c r="D374" s="6"/>
      <c r="E374" s="6"/>
      <c r="F374" s="6"/>
      <c r="G374" s="6"/>
      <c r="H374" s="6"/>
      <c r="I374" s="6"/>
      <c r="J374" s="6"/>
      <c r="K374" s="6"/>
      <c r="L374" s="6"/>
      <c r="M374" s="6"/>
      <c r="N374" s="6"/>
      <c r="O374" s="6"/>
      <c r="P374" s="6"/>
      <c r="Q374" s="6"/>
      <c r="R374" s="6"/>
      <c r="S374" s="6"/>
      <c r="T374" s="6"/>
      <c r="U374" s="6"/>
      <c r="V374" s="6"/>
      <c r="W374" s="6"/>
      <c r="X374" s="6"/>
      <c r="Y374" s="6"/>
      <c r="Z374" s="6"/>
      <c r="AA374" s="6"/>
      <c r="AB374" s="6"/>
      <c r="AC374" s="6"/>
      <c r="AD374" s="6"/>
      <c r="AE374" s="6"/>
      <c r="AF374" s="6"/>
      <c r="AG374" s="6"/>
    </row>
    <row r="375" spans="2:33" x14ac:dyDescent="0.2">
      <c r="B375" s="6"/>
      <c r="C375" s="6"/>
      <c r="D375" s="6"/>
      <c r="E375" s="6"/>
      <c r="F375" s="6"/>
      <c r="G375" s="6"/>
      <c r="H375" s="6"/>
      <c r="I375" s="6"/>
      <c r="J375" s="6"/>
      <c r="K375" s="6"/>
      <c r="L375" s="6"/>
      <c r="M375" s="6"/>
      <c r="N375" s="6"/>
      <c r="O375" s="6"/>
      <c r="P375" s="6"/>
      <c r="Q375" s="6"/>
      <c r="R375" s="6"/>
      <c r="S375" s="6"/>
      <c r="T375" s="6"/>
      <c r="U375" s="6"/>
      <c r="V375" s="6"/>
      <c r="W375" s="6"/>
      <c r="X375" s="6"/>
      <c r="Y375" s="6"/>
      <c r="Z375" s="6"/>
      <c r="AA375" s="6"/>
      <c r="AB375" s="6"/>
      <c r="AC375" s="6"/>
      <c r="AD375" s="6"/>
      <c r="AE375" s="6"/>
      <c r="AF375" s="6"/>
      <c r="AG375" s="6"/>
    </row>
    <row r="376" spans="2:33" x14ac:dyDescent="0.2">
      <c r="B376" s="6"/>
      <c r="C376" s="6"/>
      <c r="D376" s="6"/>
      <c r="E376" s="6"/>
      <c r="F376" s="6"/>
      <c r="G376" s="6"/>
      <c r="H376" s="6"/>
      <c r="I376" s="6"/>
      <c r="J376" s="6"/>
      <c r="K376" s="6"/>
      <c r="L376" s="6"/>
      <c r="M376" s="6"/>
      <c r="N376" s="6"/>
      <c r="O376" s="6"/>
      <c r="P376" s="6"/>
      <c r="Q376" s="6"/>
      <c r="R376" s="6"/>
      <c r="S376" s="6"/>
      <c r="T376" s="6"/>
      <c r="U376" s="6"/>
      <c r="V376" s="6"/>
      <c r="W376" s="6"/>
      <c r="X376" s="6"/>
      <c r="Y376" s="6"/>
      <c r="Z376" s="6"/>
      <c r="AA376" s="6"/>
      <c r="AB376" s="6"/>
      <c r="AC376" s="6"/>
      <c r="AD376" s="6"/>
      <c r="AE376" s="6"/>
      <c r="AF376" s="6"/>
      <c r="AG376" s="6"/>
    </row>
  </sheetData>
  <sheetProtection algorithmName="SHA-512" hashValue="7wunhxX4ogH5gRCPmN0p0r97QkWBaE/7tNPh8ngz3InR67SNMfyNfPI8LbhPNN2mYqvzpqeombBqTqtcAETikQ==" saltValue="Cfl+xJTFd52t8fEgBbEu0A==" spinCount="100000" sheet="1" objects="1" scenarios="1" selectLockedCells="1"/>
  <customSheetViews>
    <customSheetView guid="{14332F09-9A89-43AB-B53E-7CC0E8472ADD}" scale="70" showPageBreaks="1" showGridLines="0" fitToPage="1">
      <selection activeCell="O5" sqref="O5"/>
      <pageMargins left="0.70866141732283472" right="0.70866141732283472" top="0.78740157480314965" bottom="0.78740157480314965" header="0.31496062992125984" footer="0.31496062992125984"/>
      <pageSetup paperSize="8" scale="62" fitToHeight="2" orientation="portrait" r:id="rId1"/>
    </customSheetView>
  </customSheetViews>
  <mergeCells count="43">
    <mergeCell ref="B7:E7"/>
    <mergeCell ref="B16:E16"/>
    <mergeCell ref="B23:E23"/>
    <mergeCell ref="H7:K7"/>
    <mergeCell ref="B12:E12"/>
    <mergeCell ref="B19:E19"/>
    <mergeCell ref="H8:I9"/>
    <mergeCell ref="J8:J9"/>
    <mergeCell ref="K8:K9"/>
    <mergeCell ref="B13:C13"/>
    <mergeCell ref="H16:L18"/>
    <mergeCell ref="H13:L15"/>
    <mergeCell ref="H11:L12"/>
    <mergeCell ref="B26:E26"/>
    <mergeCell ref="B27:C28"/>
    <mergeCell ref="D27:D28"/>
    <mergeCell ref="E27:E28"/>
    <mergeCell ref="N18:P19"/>
    <mergeCell ref="F27:F28"/>
    <mergeCell ref="G27:H28"/>
    <mergeCell ref="Q18:Q19"/>
    <mergeCell ref="N10:O10"/>
    <mergeCell ref="P10:Q10"/>
    <mergeCell ref="B24:C24"/>
    <mergeCell ref="B25:C25"/>
    <mergeCell ref="B20:C20"/>
    <mergeCell ref="B18:C18"/>
    <mergeCell ref="Q1:T5"/>
    <mergeCell ref="N12:Q17"/>
    <mergeCell ref="B4:D4"/>
    <mergeCell ref="B5:D5"/>
    <mergeCell ref="N8:O8"/>
    <mergeCell ref="N9:O9"/>
    <mergeCell ref="B8:C8"/>
    <mergeCell ref="B10:C10"/>
    <mergeCell ref="N7:R7"/>
    <mergeCell ref="E4:P4"/>
    <mergeCell ref="E5:P5"/>
    <mergeCell ref="L8:L9"/>
    <mergeCell ref="P8:Q8"/>
    <mergeCell ref="P9:Q9"/>
    <mergeCell ref="B9:C9"/>
    <mergeCell ref="B17:C17"/>
  </mergeCells>
  <conditionalFormatting sqref="N44:O44 N249 N47:O47 N50:O50 N53:N247 O53:O249 N251:O251">
    <cfRule type="containsText" dxfId="253" priority="31" operator="containsText" text="Fehler">
      <formula>NOT(ISERROR(SEARCH("Fehler",N44)))</formula>
    </cfRule>
  </conditionalFormatting>
  <conditionalFormatting sqref="F10:F11">
    <cfRule type="containsText" dxfId="252" priority="28" operator="containsText" text="&gt; 50% GA">
      <formula>NOT(ISERROR(SEARCH("&gt; 50% GA",F10)))</formula>
    </cfRule>
  </conditionalFormatting>
  <conditionalFormatting sqref="F11">
    <cfRule type="containsText" dxfId="251" priority="26" operator="containsText" text="STOPP">
      <formula>NOT(ISERROR(SEARCH("STOPP",F11)))</formula>
    </cfRule>
    <cfRule type="containsText" dxfId="250" priority="3" operator="containsText" text="Fehler">
      <formula>NOT(ISERROR(SEARCH("Fehler",F11)))</formula>
    </cfRule>
  </conditionalFormatting>
  <conditionalFormatting sqref="E11">
    <cfRule type="cellIs" dxfId="249" priority="25" operator="greaterThan">
      <formula>0.2</formula>
    </cfRule>
  </conditionalFormatting>
  <conditionalFormatting sqref="Q1:T5">
    <cfRule type="containsText" dxfId="248" priority="21" operator="containsText" text="Hinweis">
      <formula>NOT(ISERROR(SEARCH("Hinweis",Q1)))</formula>
    </cfRule>
  </conditionalFormatting>
  <conditionalFormatting sqref="Q18">
    <cfRule type="containsText" dxfId="247" priority="19" operator="containsText" text="Ok">
      <formula>NOT(ISERROR(SEARCH("Ok",Q18)))</formula>
    </cfRule>
    <cfRule type="containsText" dxfId="246" priority="20" operator="containsText" text="Fehler">
      <formula>NOT(ISERROR(SEARCH("Fehler",Q18)))</formula>
    </cfRule>
  </conditionalFormatting>
  <conditionalFormatting sqref="E44:E47 E53 E251 E50 E55:E249">
    <cfRule type="containsText" dxfId="245" priority="16" operator="containsText" text="BöB">
      <formula>NOT(ISERROR(SEARCH("BöB",E44)))</formula>
    </cfRule>
  </conditionalFormatting>
  <conditionalFormatting sqref="Q18">
    <cfRule type="containsText" dxfId="244" priority="15" operator="containsText" text="kein wert">
      <formula>NOT(ISERROR(SEARCH("kein wert",Q18)))</formula>
    </cfRule>
  </conditionalFormatting>
  <conditionalFormatting sqref="X23">
    <cfRule type="containsText" dxfId="243" priority="9" operator="containsText" text="Stopp">
      <formula>NOT(ISERROR(SEARCH("Stopp",X23)))</formula>
    </cfRule>
  </conditionalFormatting>
  <conditionalFormatting sqref="L8:L9">
    <cfRule type="containsText" dxfId="242" priority="8" operator="containsText" text="Stopp">
      <formula>NOT(ISERROR(SEARCH("Stopp",L8)))</formula>
    </cfRule>
  </conditionalFormatting>
  <conditionalFormatting sqref="F18">
    <cfRule type="containsText" dxfId="241" priority="7" operator="containsText" text="&gt;">
      <formula>NOT(ISERROR(SEARCH("&gt;",F18)))</formula>
    </cfRule>
  </conditionalFormatting>
  <conditionalFormatting sqref="F9">
    <cfRule type="containsText" dxfId="240" priority="4" operator="containsText" text="Fehler">
      <formula>NOT(ISERROR(SEARCH("Fehler",F9)))</formula>
    </cfRule>
  </conditionalFormatting>
  <conditionalFormatting sqref="G27:H28">
    <cfRule type="containsText" dxfId="239" priority="2" operator="containsText" text="Über-schreitung">
      <formula>NOT(ISERROR(SEARCH("Über-schreitung",G27)))</formula>
    </cfRule>
    <cfRule type="cellIs" dxfId="238" priority="1" operator="greaterThan">
      <formula>0</formula>
    </cfRule>
  </conditionalFormatting>
  <dataValidations count="2">
    <dataValidation type="custom" allowBlank="1" showInputMessage="1" showErrorMessage="1" sqref="D17">
      <formula1>Summe_DL</formula1>
    </dataValidation>
    <dataValidation type="list" allowBlank="1" showInputMessage="1" showErrorMessage="1" sqref="B32:B52 K40:K52">
      <formula1>Aufträge</formula1>
    </dataValidation>
  </dataValidations>
  <hyperlinks>
    <hyperlink ref="B8:C8" location="'Grundaufträge Bauleistungen'!A1" display="Grundaufträge BL (bisher) *"/>
    <hyperlink ref="B10:C10" location="'Nachträge Bauleistungen'!A1" display="Nachträge (bisher) *"/>
    <hyperlink ref="B17:C17" location="'DL + Lieferungen'!A1" display="Grundaufträge"/>
    <hyperlink ref="B18:C18" location="'DL + Lieferungen'!A1" display="Nachträge"/>
  </hyperlinks>
  <pageMargins left="0.70866141732283472" right="0.70866141732283472" top="0.78740157480314965" bottom="0.78740157480314965" header="0.31496062992125984" footer="0.31496062992125984"/>
  <pageSetup paperSize="8" scale="69" orientation="landscape" r:id="rId2"/>
  <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oglio2">
    <tabColor rgb="FF92D050"/>
    <pageSetUpPr fitToPage="1"/>
  </sheetPr>
  <dimension ref="B1:AE260"/>
  <sheetViews>
    <sheetView showGridLines="0" showRowColHeaders="0" zoomScale="70" zoomScaleNormal="70" workbookViewId="0">
      <pane ySplit="14" topLeftCell="A15" activePane="bottomLeft" state="frozen"/>
      <selection pane="bottomLeft" activeCell="S108" sqref="S108"/>
    </sheetView>
  </sheetViews>
  <sheetFormatPr baseColWidth="10" defaultColWidth="11.42578125" defaultRowHeight="12.75" x14ac:dyDescent="0.2"/>
  <cols>
    <col min="1" max="1" width="1.7109375" customWidth="1"/>
    <col min="2" max="2" width="28.7109375" customWidth="1"/>
    <col min="3" max="3" width="7.7109375" customWidth="1"/>
    <col min="4" max="4" width="30.85546875" customWidth="1"/>
    <col min="5" max="5" width="15.42578125" customWidth="1"/>
    <col min="6" max="6" width="13.7109375" customWidth="1"/>
    <col min="7" max="7" width="14.28515625" customWidth="1"/>
    <col min="8" max="8" width="14" customWidth="1"/>
    <col min="9" max="9" width="21.28515625" customWidth="1"/>
    <col min="10" max="10" width="5.7109375" customWidth="1"/>
    <col min="11" max="11" width="28.7109375" customWidth="1"/>
    <col min="12" max="12" width="7.7109375" customWidth="1"/>
    <col min="13" max="13" width="28.85546875" style="4" customWidth="1"/>
    <col min="14" max="14" width="12.7109375" customWidth="1"/>
    <col min="15" max="15" width="12.5703125" customWidth="1"/>
    <col min="16" max="16" width="12" customWidth="1"/>
    <col min="17" max="17" width="1" customWidth="1"/>
    <col min="18" max="18" width="28.7109375" customWidth="1"/>
    <col min="19" max="19" width="7.7109375" customWidth="1"/>
    <col min="20" max="20" width="28.85546875" customWidth="1"/>
    <col min="21" max="21" width="19.28515625" customWidth="1"/>
    <col min="24" max="24" width="12.5703125" customWidth="1"/>
    <col min="25" max="25" width="21.28515625" customWidth="1"/>
  </cols>
  <sheetData>
    <row r="1" spans="2:31" ht="13.5" thickBot="1" x14ac:dyDescent="0.25">
      <c r="B1" s="1"/>
      <c r="C1" s="1"/>
      <c r="D1" s="1"/>
    </row>
    <row r="2" spans="2:31" ht="57" customHeight="1" thickBot="1" x14ac:dyDescent="0.25">
      <c r="B2" s="217" t="s">
        <v>4</v>
      </c>
      <c r="C2" s="218"/>
      <c r="D2" s="219"/>
      <c r="E2" s="390" t="str">
        <f>'Riepilogo progetto'!E4</f>
        <v>Nome esempio</v>
      </c>
      <c r="F2" s="391"/>
      <c r="G2" s="391"/>
      <c r="H2" s="391"/>
      <c r="I2" s="391"/>
      <c r="J2" s="391"/>
      <c r="K2" s="391"/>
      <c r="L2" s="391"/>
      <c r="M2" s="391"/>
      <c r="N2" s="391"/>
      <c r="O2" s="391"/>
      <c r="P2" s="392"/>
      <c r="R2" s="344" t="str">
        <f>IF(OR(SUM(D15:D167,M15:M167)=0,B15="Tipo di commessa:",K15="Tipo di commessa:",K13="Tipo di commessa:",B18="Tipo di commessa:",K18="Tipo di commessa:",B21="Tipo di commessa:",K21="Tipo di commessa:",OR(E15="Procedura secondo:",E18="Procedura secondo:",E21="Procedura secondo:",E24="Procedura secondo:")="Procedura secondo:"),"Attenzione: compilare i campi 'Tipo di commessa: N., Importo e Procedura'","")</f>
        <v>Attenzione: compilare i campi 'Tipo di commessa: N., Importo e Procedura'</v>
      </c>
      <c r="S2" s="344"/>
      <c r="T2" s="344"/>
      <c r="U2" s="40"/>
    </row>
    <row r="3" spans="2:31" ht="27" customHeight="1" thickBot="1" x14ac:dyDescent="0.25">
      <c r="B3" s="220" t="s">
        <v>107</v>
      </c>
      <c r="C3" s="221"/>
      <c r="D3" s="222"/>
      <c r="E3" s="394">
        <f>SUM(D15:D167,M15:M167)</f>
        <v>0</v>
      </c>
      <c r="F3" s="395"/>
      <c r="G3" s="395"/>
      <c r="H3" s="395"/>
      <c r="I3" s="395"/>
      <c r="J3" s="395"/>
      <c r="K3" s="395"/>
      <c r="L3" s="395"/>
      <c r="M3" s="395"/>
      <c r="N3" s="395"/>
      <c r="O3" s="395"/>
      <c r="P3" s="396"/>
      <c r="R3" s="344"/>
      <c r="S3" s="344"/>
      <c r="T3" s="344"/>
      <c r="U3" s="40"/>
    </row>
    <row r="4" spans="2:31" ht="27" customHeight="1" thickBot="1" x14ac:dyDescent="0.25">
      <c r="B4" s="345" t="s">
        <v>21</v>
      </c>
      <c r="C4" s="346"/>
      <c r="D4" s="346"/>
      <c r="E4" s="347">
        <f>SUM(M15:M167)</f>
        <v>0</v>
      </c>
      <c r="F4" s="348"/>
      <c r="G4" s="348"/>
      <c r="H4" s="348"/>
      <c r="I4" s="348"/>
      <c r="J4" s="348"/>
      <c r="K4" s="348"/>
      <c r="L4" s="348"/>
      <c r="M4" s="348"/>
      <c r="N4" s="348"/>
      <c r="O4" s="348"/>
      <c r="P4" s="349"/>
      <c r="R4" s="344"/>
      <c r="S4" s="344"/>
      <c r="T4" s="344"/>
      <c r="U4" s="40"/>
    </row>
    <row r="5" spans="2:31" ht="26.25" customHeight="1" x14ac:dyDescent="0.2">
      <c r="R5" s="308" t="s">
        <v>105</v>
      </c>
      <c r="S5" s="309"/>
      <c r="T5" s="310"/>
      <c r="U5" s="40"/>
    </row>
    <row r="6" spans="2:31" ht="30" customHeight="1" x14ac:dyDescent="0.2">
      <c r="D6" s="327" t="str">
        <f>IF(AND('Riepilogo progetto'!P8&lt;'Valori soglia'!D7,'Riepilogo progetto'!D13&lt;'Valori soglia'!D7),"Procedura attuale secondo OAPub capitolo 3","Procedura attuale secondo LAPub")</f>
        <v>Procedura attuale secondo OAPub capitolo 3</v>
      </c>
      <c r="H6" s="329" t="str">
        <f>IF(AND('Riepilogo progetto'!P8&lt;'Valori soglia'!D7,'Riepilogo progetto'!D13&lt;'Valori soglia'!D7),"Non applicare clausola bagatellare","Decidere se applicazione clausola bagatellare *")</f>
        <v>Non applicare clausola bagatellare</v>
      </c>
      <c r="I6" s="329"/>
      <c r="M6" s="320" t="s">
        <v>22</v>
      </c>
      <c r="N6" s="320"/>
      <c r="O6" s="320"/>
      <c r="P6" s="127" t="e">
        <f>IF(OR(AND('Riepilogo progetto'!J8&lt;'Riepilogo progetto'!P9,'Riepilogo progetto'!P8&gt;='Valori soglia'!D7),AND('Riepilogo progetto'!J8&lt;'Riepilogo progetto'!P9,'Riepilogo progetto'!D13&gt;='Valori soglia'!D7)),"Sì","No")</f>
        <v>#DIV/0!</v>
      </c>
      <c r="R6" s="311"/>
      <c r="S6" s="312"/>
      <c r="T6" s="313"/>
      <c r="U6" s="13"/>
      <c r="X6" s="70"/>
      <c r="Y6" s="70"/>
    </row>
    <row r="7" spans="2:31" ht="26.25" customHeight="1" x14ac:dyDescent="0.2">
      <c r="D7" s="328"/>
      <c r="H7" s="329"/>
      <c r="I7" s="329"/>
      <c r="K7" s="13"/>
      <c r="M7" s="132" t="s">
        <v>94</v>
      </c>
      <c r="N7" s="319" t="e">
        <f>('Riepilogo progetto'!P9-'Riepilogo progetto'!J8)</f>
        <v>#DIV/0!</v>
      </c>
      <c r="O7" s="319"/>
      <c r="P7" s="319"/>
      <c r="Q7" s="13"/>
      <c r="R7" s="314"/>
      <c r="S7" s="315"/>
      <c r="T7" s="316"/>
      <c r="U7" s="70"/>
    </row>
    <row r="8" spans="2:31" ht="12" customHeight="1" x14ac:dyDescent="0.2">
      <c r="D8" s="129"/>
      <c r="J8" s="330" t="e">
        <f>IF(N7&lt;=0,"Bagatellklausel aufgebraucht","")</f>
        <v>#DIV/0!</v>
      </c>
      <c r="K8" s="330"/>
      <c r="L8" s="330"/>
      <c r="M8" s="23"/>
      <c r="O8" s="13"/>
      <c r="P8" s="130"/>
      <c r="Q8" s="13"/>
      <c r="R8" s="307" t="s">
        <v>86</v>
      </c>
      <c r="S8" s="307"/>
      <c r="T8" s="307"/>
      <c r="U8" s="40"/>
    </row>
    <row r="9" spans="2:31" ht="26.25" customHeight="1" x14ac:dyDescent="0.2">
      <c r="D9" s="129"/>
      <c r="J9" s="330"/>
      <c r="K9" s="330"/>
      <c r="L9" s="330"/>
      <c r="M9" s="318" t="str">
        <f>IF(OR('Riepilogo progetto'!P8&gt;='Valori soglia'!D7,'Riepilogo progetto'!D13&gt;='Valori soglia'!D7),"Sempre Procedura secondo:OAPub capitolo 3","---")</f>
        <v>---</v>
      </c>
      <c r="N9" s="13"/>
      <c r="O9" s="130"/>
      <c r="P9" s="130"/>
      <c r="Q9" s="13"/>
      <c r="R9" s="307"/>
      <c r="S9" s="307"/>
      <c r="T9" s="307"/>
      <c r="U9" s="131"/>
    </row>
    <row r="10" spans="2:31" ht="26.25" customHeight="1" x14ac:dyDescent="0.2">
      <c r="J10" s="330"/>
      <c r="K10" s="330"/>
      <c r="L10" s="330"/>
      <c r="M10" s="318"/>
      <c r="N10" s="13"/>
      <c r="O10" s="13"/>
      <c r="P10" s="13"/>
      <c r="Q10" s="13"/>
      <c r="R10" s="41"/>
      <c r="S10" s="41"/>
      <c r="T10" s="131"/>
      <c r="U10" s="131"/>
    </row>
    <row r="11" spans="2:31" ht="49.5" customHeight="1" thickBot="1" x14ac:dyDescent="0.25">
      <c r="R11" s="41"/>
      <c r="S11" s="41"/>
      <c r="T11" s="41"/>
    </row>
    <row r="12" spans="2:31" ht="30" customHeight="1" thickBot="1" x14ac:dyDescent="0.25">
      <c r="B12" s="360" t="s">
        <v>24</v>
      </c>
      <c r="C12" s="361"/>
      <c r="D12" s="361"/>
      <c r="E12" s="361"/>
      <c r="F12" s="361"/>
      <c r="G12" s="361"/>
      <c r="H12" s="361"/>
      <c r="I12" s="362"/>
      <c r="J12" s="6"/>
      <c r="K12" s="360" t="s">
        <v>25</v>
      </c>
      <c r="L12" s="361"/>
      <c r="M12" s="361"/>
      <c r="N12" s="361"/>
      <c r="O12" s="361"/>
      <c r="P12" s="362"/>
      <c r="T12" s="182">
        <f>'Riepilogo progetto'!D11</f>
        <v>0</v>
      </c>
      <c r="U12" s="40"/>
      <c r="V12" s="29"/>
      <c r="W12" s="29"/>
      <c r="AA12" s="13"/>
      <c r="AB12" s="13"/>
      <c r="AC12" s="13"/>
      <c r="AD12" s="13"/>
      <c r="AE12" s="13"/>
    </row>
    <row r="13" spans="2:31" ht="3" customHeight="1" thickBot="1" x14ac:dyDescent="0.25">
      <c r="B13" s="331"/>
      <c r="C13" s="332"/>
      <c r="D13" s="332"/>
      <c r="E13" s="332"/>
      <c r="F13" s="332"/>
      <c r="G13" s="332"/>
      <c r="H13" s="332"/>
      <c r="I13" s="333"/>
      <c r="K13" s="331"/>
      <c r="L13" s="332"/>
      <c r="M13" s="332"/>
      <c r="N13" s="332"/>
      <c r="O13" s="332"/>
      <c r="P13" s="333"/>
    </row>
    <row r="14" spans="2:31" ht="42" customHeight="1" thickBot="1" x14ac:dyDescent="0.25">
      <c r="B14" s="120" t="s">
        <v>26</v>
      </c>
      <c r="C14" s="121" t="s">
        <v>27</v>
      </c>
      <c r="D14" s="121" t="s">
        <v>28</v>
      </c>
      <c r="E14" s="121" t="s">
        <v>29</v>
      </c>
      <c r="F14" s="363" t="s">
        <v>30</v>
      </c>
      <c r="G14" s="363"/>
      <c r="H14" s="121" t="s">
        <v>31</v>
      </c>
      <c r="I14" s="122" t="s">
        <v>32</v>
      </c>
      <c r="J14" s="6"/>
      <c r="K14" s="120" t="s">
        <v>26</v>
      </c>
      <c r="L14" s="121" t="s">
        <v>27</v>
      </c>
      <c r="M14" s="121" t="s">
        <v>28</v>
      </c>
      <c r="N14" s="364" t="s">
        <v>30</v>
      </c>
      <c r="O14" s="364"/>
      <c r="P14" s="136" t="s">
        <v>33</v>
      </c>
      <c r="Q14" s="11"/>
      <c r="R14" s="40"/>
      <c r="S14" s="40"/>
      <c r="T14" s="40"/>
      <c r="U14" s="40"/>
      <c r="V14" s="17"/>
      <c r="W14" s="17"/>
      <c r="X14" s="18"/>
      <c r="Y14" s="18"/>
      <c r="Z14" s="15"/>
      <c r="AA14" s="15"/>
      <c r="AB14" s="15"/>
      <c r="AC14" s="15"/>
      <c r="AD14" s="15"/>
      <c r="AE14" s="13"/>
    </row>
    <row r="15" spans="2:31" ht="26.25" customHeight="1" x14ac:dyDescent="0.2">
      <c r="B15" s="134" t="s">
        <v>103</v>
      </c>
      <c r="C15" s="365"/>
      <c r="D15" s="366">
        <v>0</v>
      </c>
      <c r="E15" s="367" t="s">
        <v>104</v>
      </c>
      <c r="F15" s="334" t="str">
        <f>IF(OR(AND(B15="Grundvertrag",D15&gt;='Valori soglia'!$D$6),AND(B15="Los",D15&gt;='Valori soglia'!$D$6),AND(E15="BöB",B15="Grundvertrag"),AND(E15="BöB",B15="Los")),"Offenes Verfahren **","")</f>
        <v/>
      </c>
      <c r="G15" s="335"/>
      <c r="H15" s="368" t="str">
        <f>IF(OR(D15&gt;='Valori soglia'!$D$6,E15="BöB"),"Ja","No")</f>
        <v>No</v>
      </c>
      <c r="I15" s="356" t="str">
        <f>IF(OR(AND(D15&gt;='Valori soglia'!$D$7,H15="Ja"),E15="BöB"),"Ja","No")</f>
        <v>No</v>
      </c>
      <c r="J15" s="341" t="str">
        <f>IF(AND(E15="VöB",D6="Aktuelles Procedura secondo:BöB"),"Kontrolle!","")</f>
        <v/>
      </c>
      <c r="K15" s="133" t="s">
        <v>103</v>
      </c>
      <c r="L15" s="359"/>
      <c r="M15" s="352">
        <v>0</v>
      </c>
      <c r="N15" s="321" t="str">
        <f>IF(OR(AND(K15="Grundvertrag",M15&gt;='Valori soglia'!$D$5),AND(K15="Los",M15&gt;='Valori soglia'!$D$5)),"Einladungsverfahren / Freihändig nach Art. 13 VöB","")</f>
        <v/>
      </c>
      <c r="O15" s="322"/>
      <c r="P15" s="393" t="s">
        <v>23</v>
      </c>
      <c r="Q15" s="317"/>
      <c r="R15" s="340" t="e">
        <f>IF(OR('Riepilogo progetto'!P10&lt;=M15,SUM(M15,T12)&gt;'Riepilogo progetto'!P9,AND(M15&gt;0,H6="Keine Anwendung der Bagatellklausel!")),"Fehler Bagatellklausel","")</f>
        <v>#DIV/0!</v>
      </c>
      <c r="V15" s="37"/>
      <c r="W15" s="37"/>
      <c r="X15" s="37"/>
      <c r="Y15" s="37"/>
      <c r="Z15" s="13"/>
      <c r="AA15" s="13"/>
      <c r="AB15" s="13"/>
      <c r="AC15" s="13"/>
      <c r="AD15" s="13"/>
      <c r="AE15" s="13"/>
    </row>
    <row r="16" spans="2:31" ht="26.25" customHeight="1" x14ac:dyDescent="0.2">
      <c r="B16" s="342" t="s">
        <v>34</v>
      </c>
      <c r="C16" s="351"/>
      <c r="D16" s="352"/>
      <c r="E16" s="353"/>
      <c r="F16" s="336" t="str">
        <f>IF(OR(AND(B15="Grundvertrag",D15&gt;='Valori soglia'!$D$5,D15&lt;'Valori soglia'!$D$6,E15="VöB"),AND(B15="Los",D15&gt;='Valori soglia'!$D$5,D15&lt;'Valori soglia'!$D$6,E15="VöB")),"Einladungverfahren *","")</f>
        <v/>
      </c>
      <c r="G16" s="337"/>
      <c r="H16" s="355"/>
      <c r="I16" s="357"/>
      <c r="J16" s="341"/>
      <c r="K16" s="350" t="s">
        <v>34</v>
      </c>
      <c r="L16" s="351"/>
      <c r="M16" s="352"/>
      <c r="N16" s="323"/>
      <c r="O16" s="324"/>
      <c r="P16" s="375"/>
      <c r="Q16" s="317"/>
      <c r="R16" s="340"/>
      <c r="V16" s="37"/>
      <c r="W16" s="37"/>
      <c r="X16" s="37"/>
      <c r="Y16" s="37"/>
      <c r="Z16" s="13"/>
      <c r="AA16" s="13"/>
      <c r="AB16" s="13"/>
      <c r="AC16" s="13"/>
      <c r="AD16" s="13"/>
      <c r="AE16" s="13"/>
    </row>
    <row r="17" spans="2:31" ht="26.25" customHeight="1" x14ac:dyDescent="0.2">
      <c r="B17" s="343"/>
      <c r="C17" s="351"/>
      <c r="D17" s="352"/>
      <c r="E17" s="353"/>
      <c r="F17" s="338" t="str">
        <f>IF(OR(AND(B15="Grundvertrag",D15&lt;'Valori soglia'!$D$5,E15="VöB"),AND(B15="Los",D15&lt;'Valori soglia'!$D$5,E15="VöB")),"Freihändig","")</f>
        <v/>
      </c>
      <c r="G17" s="339"/>
      <c r="H17" s="369"/>
      <c r="I17" s="358"/>
      <c r="J17" s="341"/>
      <c r="K17" s="350"/>
      <c r="L17" s="351"/>
      <c r="M17" s="352"/>
      <c r="N17" s="325" t="str">
        <f>IF(OR(AND(K15="Grundvertrag",M15&lt;'Valori soglia'!$D$5),AND(K15="Los",M15&lt;'Valori soglia'!$D$5)),"Freihändig","")</f>
        <v/>
      </c>
      <c r="O17" s="326"/>
      <c r="P17" s="375"/>
      <c r="Q17" s="317"/>
      <c r="R17" s="340"/>
      <c r="V17" s="37"/>
      <c r="W17" s="37"/>
      <c r="X17" s="37"/>
      <c r="Y17" s="37"/>
      <c r="Z17" s="13"/>
      <c r="AA17" s="13"/>
      <c r="AB17" s="13"/>
      <c r="AC17" s="13"/>
      <c r="AD17" s="13"/>
      <c r="AE17" s="13"/>
    </row>
    <row r="18" spans="2:31" ht="26.25" customHeight="1" x14ac:dyDescent="0.2">
      <c r="B18" s="134" t="s">
        <v>103</v>
      </c>
      <c r="C18" s="351"/>
      <c r="D18" s="352">
        <v>0</v>
      </c>
      <c r="E18" s="353" t="s">
        <v>104</v>
      </c>
      <c r="F18" s="370" t="str">
        <f>IF(OR(AND(B18="Grundvertrag",D18&gt;='Valori soglia'!$D$6),AND(B18="Los",D18&gt;='Valori soglia'!$D$6),AND(E18="BöB",B18="Grundvertrag"),AND(E18="BöB",B18="Los")),"Offenes Verfahren **","")</f>
        <v/>
      </c>
      <c r="G18" s="371"/>
      <c r="H18" s="354" t="str">
        <f>IF(OR(D18&gt;='Valori soglia'!$D$6,E18="BöB"),"Ja","No")</f>
        <v>No</v>
      </c>
      <c r="I18" s="357" t="str">
        <f>IF(OR(AND(D18&gt;='Valori soglia'!$D$7,H18="Ja"),E18="BöB"),"Ja","No")</f>
        <v>No</v>
      </c>
      <c r="J18" s="374" t="str">
        <f>IF(AND(E18="VöB",D6="Aktuelles Procedura secondo:BöB"),"Kontrolle!","")</f>
        <v/>
      </c>
      <c r="K18" s="134" t="s">
        <v>103</v>
      </c>
      <c r="L18" s="351"/>
      <c r="M18" s="378">
        <v>0</v>
      </c>
      <c r="N18" s="376" t="str">
        <f>IF(OR(AND(K18="Grundvertrag",M18&gt;='Valori soglia'!$D$5),AND(K18="Los",M18&gt;='Valori soglia'!$D$5)),"Einladungsverfahren / Freihändig nach Art. 13 VöB","")</f>
        <v/>
      </c>
      <c r="O18" s="377"/>
      <c r="P18" s="375" t="s">
        <v>23</v>
      </c>
      <c r="Q18" s="10"/>
      <c r="R18" s="340" t="e">
        <f>IF(OR('Riepilogo progetto'!P10&lt;=M18,SUM(M15,M18,T12)&gt;'Riepilogo progetto'!P9,AND(M18&gt;0,H6="Keine Anwendung der Bagatellklausel!")),"Fehler Bagatellklausel","")</f>
        <v>#DIV/0!</v>
      </c>
      <c r="V18" s="37"/>
      <c r="W18" s="37"/>
      <c r="X18" s="37"/>
      <c r="Y18" s="37"/>
      <c r="Z18" s="13"/>
      <c r="AA18" s="13"/>
      <c r="AB18" s="13"/>
      <c r="AC18" s="13"/>
      <c r="AD18" s="13"/>
      <c r="AE18" s="13"/>
    </row>
    <row r="19" spans="2:31" ht="26.25" customHeight="1" x14ac:dyDescent="0.2">
      <c r="B19" s="342" t="s">
        <v>34</v>
      </c>
      <c r="C19" s="351"/>
      <c r="D19" s="352"/>
      <c r="E19" s="353"/>
      <c r="F19" s="336" t="str">
        <f>IF(OR(AND(B18="Grundvertrag",D18&gt;='Valori soglia'!$D$5,D18&lt;'Valori soglia'!$D$6,E18="VöB"),AND(B18="Los",D18&gt;='Valori soglia'!$D$5,D18&lt;'Valori soglia'!$D$6,E18="VöB")),"Einladungverfahren *","")</f>
        <v/>
      </c>
      <c r="G19" s="337"/>
      <c r="H19" s="355"/>
      <c r="I19" s="357"/>
      <c r="J19" s="374"/>
      <c r="K19" s="350" t="s">
        <v>34</v>
      </c>
      <c r="L19" s="351"/>
      <c r="M19" s="378"/>
      <c r="N19" s="323"/>
      <c r="O19" s="324"/>
      <c r="P19" s="375"/>
      <c r="Q19" s="10"/>
      <c r="R19" s="340"/>
      <c r="U19" s="39"/>
      <c r="V19" s="37"/>
      <c r="W19" s="37"/>
      <c r="X19" s="37"/>
      <c r="Y19" s="37"/>
    </row>
    <row r="20" spans="2:31" ht="26.25" customHeight="1" x14ac:dyDescent="0.2">
      <c r="B20" s="343"/>
      <c r="C20" s="351"/>
      <c r="D20" s="352"/>
      <c r="E20" s="353"/>
      <c r="F20" s="372" t="str">
        <f>IF(OR(AND(B18="Grundvertrag",D18&lt;'Valori soglia'!$D$5,E18="VöB"),AND(B18="Los",D18&lt;'Valori soglia'!$D$5,E18="VöB")),"Freihändig","")</f>
        <v/>
      </c>
      <c r="G20" s="373"/>
      <c r="H20" s="355"/>
      <c r="I20" s="357"/>
      <c r="J20" s="374"/>
      <c r="K20" s="350"/>
      <c r="L20" s="351"/>
      <c r="M20" s="378"/>
      <c r="N20" s="325" t="str">
        <f>IF(OR(AND(K18="Grundvertrag",M18&lt;'Valori soglia'!$D$5),AND(K18="Los",M18&lt;'Valori soglia'!$D$5)),"Freihändig","")</f>
        <v/>
      </c>
      <c r="O20" s="326"/>
      <c r="P20" s="375"/>
      <c r="Q20" s="10"/>
      <c r="R20" s="340"/>
      <c r="V20" s="37"/>
      <c r="W20" s="37"/>
      <c r="X20" s="37"/>
      <c r="Y20" s="37"/>
    </row>
    <row r="21" spans="2:31" ht="26.25" customHeight="1" x14ac:dyDescent="0.2">
      <c r="B21" s="134" t="s">
        <v>103</v>
      </c>
      <c r="C21" s="351"/>
      <c r="D21" s="352">
        <v>0</v>
      </c>
      <c r="E21" s="353" t="s">
        <v>104</v>
      </c>
      <c r="F21" s="370" t="str">
        <f>IF(OR(AND(B21="Grundvertrag",D21&gt;='Valori soglia'!$D$6),AND(B21="Los",D21&gt;='Valori soglia'!$D$6),AND(E21="BöB",B21="Grundvertrag"),AND(E21="BöB",B21="Los")),"Offenes Verfahren **","")</f>
        <v/>
      </c>
      <c r="G21" s="371"/>
      <c r="H21" s="354" t="str">
        <f>IF(OR(D21&gt;='Valori soglia'!$D$6,E21="BöB"),"Ja","No")</f>
        <v>No</v>
      </c>
      <c r="I21" s="357" t="str">
        <f>IF(OR(AND(D21&gt;='Valori soglia'!$D$7,H21="Ja"),E21="BöB"),"Ja","No")</f>
        <v>No</v>
      </c>
      <c r="J21" s="374" t="str">
        <f>IF(AND(E21="VöB",D6="Aktuelles Procedura secondo:BöB"),"Kontrolle!","")</f>
        <v/>
      </c>
      <c r="K21" s="134" t="s">
        <v>103</v>
      </c>
      <c r="L21" s="351"/>
      <c r="M21" s="378">
        <v>0</v>
      </c>
      <c r="N21" s="376" t="str">
        <f>IF(OR(AND(K21="Grundvertrag",M21&gt;='Valori soglia'!$D$5),AND(K21="Los",M21&gt;='Valori soglia'!$D$5)),"Einladungsverfahren / Freihändig nach Art. 13 VöB","")</f>
        <v/>
      </c>
      <c r="O21" s="377"/>
      <c r="P21" s="375" t="s">
        <v>23</v>
      </c>
      <c r="Q21" s="10"/>
      <c r="R21" s="340" t="e">
        <f>IF(OR('Riepilogo progetto'!P10&lt;=M21,SUM(M15,M18,M21,T12)&gt;'Riepilogo progetto'!P9,AND(M21&gt;0,H6="Keine Anwendung der Bagatellklausel!")),"Fehler Bagatellklausel","")</f>
        <v>#DIV/0!</v>
      </c>
      <c r="V21" s="37"/>
      <c r="W21" s="37"/>
      <c r="X21" s="37"/>
      <c r="Y21" s="37"/>
    </row>
    <row r="22" spans="2:31" ht="26.25" customHeight="1" x14ac:dyDescent="0.2">
      <c r="B22" s="342" t="s">
        <v>34</v>
      </c>
      <c r="C22" s="351"/>
      <c r="D22" s="352"/>
      <c r="E22" s="353"/>
      <c r="F22" s="336" t="str">
        <f>IF(OR(AND(B21="Grundvertrag",D21&gt;='Valori soglia'!$D$5,D21&lt;'Valori soglia'!$D$6,E21="VöB"),AND(B21="Los",D21&gt;='Valori soglia'!$D$5,D21&lt;'Valori soglia'!$D$6,E21="VöB")),"Einladungverfahren *","")</f>
        <v/>
      </c>
      <c r="G22" s="337"/>
      <c r="H22" s="355"/>
      <c r="I22" s="357"/>
      <c r="J22" s="374"/>
      <c r="K22" s="350" t="s">
        <v>34</v>
      </c>
      <c r="L22" s="351"/>
      <c r="M22" s="378"/>
      <c r="N22" s="323"/>
      <c r="O22" s="324"/>
      <c r="P22" s="375"/>
      <c r="Q22" s="10"/>
      <c r="R22" s="340"/>
      <c r="V22" s="37"/>
      <c r="W22" s="37"/>
      <c r="X22" s="37"/>
      <c r="Y22" s="37"/>
    </row>
    <row r="23" spans="2:31" ht="26.25" customHeight="1" x14ac:dyDescent="0.2">
      <c r="B23" s="343"/>
      <c r="C23" s="351"/>
      <c r="D23" s="352"/>
      <c r="E23" s="353"/>
      <c r="F23" s="372" t="str">
        <f>IF(OR(AND(B21="Grundvertrag",D21&lt;'Valori soglia'!$D$5,E21="VöB"),AND(B21="Los",D21&lt;'Valori soglia'!$D$5,E21="VöB")),"Freihändig","")</f>
        <v/>
      </c>
      <c r="G23" s="373"/>
      <c r="H23" s="355"/>
      <c r="I23" s="357"/>
      <c r="J23" s="374"/>
      <c r="K23" s="350"/>
      <c r="L23" s="351"/>
      <c r="M23" s="378"/>
      <c r="N23" s="325" t="str">
        <f>IF(OR(AND(K21="Grundvertrag",M21&lt;'Valori soglia'!$D$5),AND(K21="Los",M21&lt;'Valori soglia'!$D$5)),"Freihändig","")</f>
        <v/>
      </c>
      <c r="O23" s="326"/>
      <c r="P23" s="375"/>
      <c r="Q23" s="10"/>
      <c r="R23" s="340"/>
      <c r="V23" s="37"/>
      <c r="W23" s="37"/>
      <c r="X23" s="37"/>
      <c r="Y23" s="37"/>
    </row>
    <row r="24" spans="2:31" ht="26.25" customHeight="1" x14ac:dyDescent="0.2">
      <c r="B24" s="134" t="s">
        <v>103</v>
      </c>
      <c r="C24" s="351"/>
      <c r="D24" s="352">
        <v>0</v>
      </c>
      <c r="E24" s="353" t="s">
        <v>104</v>
      </c>
      <c r="F24" s="370" t="str">
        <f>IF(OR(AND(B24="Grundvertrag",D24&gt;='Valori soglia'!$D$6),AND(B24="Los",D24&gt;='Valori soglia'!$D$6),AND(E24="BöB",B24="Grundvertrag"),AND(E24="BöB",B24="Los")),"Offenes Verfahren **","")</f>
        <v/>
      </c>
      <c r="G24" s="371"/>
      <c r="H24" s="354" t="str">
        <f>IF(OR(D24&gt;='Valori soglia'!$D$6,E24="BöB"),"Ja","No")</f>
        <v>No</v>
      </c>
      <c r="I24" s="357" t="str">
        <f>IF(OR(AND(D24&gt;='Valori soglia'!$D$7,H24="Ja"),E24="BöB"),"Ja","No")</f>
        <v>No</v>
      </c>
      <c r="J24" s="374" t="str">
        <f>IF(AND(E24="VöB",D6="Aktuelles Procedura secondo:BöB"),"Kontrolle!","")</f>
        <v/>
      </c>
      <c r="K24" s="134" t="s">
        <v>103</v>
      </c>
      <c r="L24" s="351"/>
      <c r="M24" s="378">
        <v>0</v>
      </c>
      <c r="N24" s="376" t="str">
        <f>IF(OR(AND(K24="Grundvertrag",M24&gt;='Valori soglia'!$D$5),AND(K24="Los",M24&gt;='Valori soglia'!$D$5)),"Einladungsverfahren / Freihändig nach Art. 13 VöB","")</f>
        <v/>
      </c>
      <c r="O24" s="377"/>
      <c r="P24" s="375" t="s">
        <v>23</v>
      </c>
      <c r="Q24" s="10"/>
      <c r="R24" s="340" t="e">
        <f>IF(OR('Riepilogo progetto'!P10&lt;=M24,SUM(M24,M21,M18,M15,T12)&gt;'Riepilogo progetto'!P9,AND(M24&gt;0,H6="Keine Anwendung der Bagatellklausel!")),"Fehler Bagatellklausel","")</f>
        <v>#DIV/0!</v>
      </c>
      <c r="V24" s="37"/>
      <c r="W24" s="37"/>
      <c r="X24" s="37"/>
      <c r="Y24" s="37"/>
    </row>
    <row r="25" spans="2:31" ht="26.25" customHeight="1" x14ac:dyDescent="0.2">
      <c r="B25" s="342" t="s">
        <v>34</v>
      </c>
      <c r="C25" s="351"/>
      <c r="D25" s="352"/>
      <c r="E25" s="353"/>
      <c r="F25" s="336" t="str">
        <f>IF(OR(AND(B24="Grundvertrag",D24&gt;='Valori soglia'!$D$5,D24&lt;'Valori soglia'!$D$6,E24="VöB"),AND(B24="Los",D24&gt;='Valori soglia'!$D$5,D24&lt;'Valori soglia'!$D$6,E24="VöB")),"Einladungverfahren *","")</f>
        <v/>
      </c>
      <c r="G25" s="337"/>
      <c r="H25" s="355"/>
      <c r="I25" s="357"/>
      <c r="J25" s="374"/>
      <c r="K25" s="350" t="s">
        <v>34</v>
      </c>
      <c r="L25" s="351"/>
      <c r="M25" s="378"/>
      <c r="N25" s="323"/>
      <c r="O25" s="324"/>
      <c r="P25" s="375"/>
      <c r="Q25" s="10"/>
      <c r="R25" s="340"/>
      <c r="S25" s="27"/>
      <c r="T25" s="28"/>
      <c r="U25" s="35"/>
      <c r="V25" s="37"/>
      <c r="W25" s="37"/>
      <c r="X25" s="37"/>
      <c r="Y25" s="37"/>
    </row>
    <row r="26" spans="2:31" ht="26.25" customHeight="1" x14ac:dyDescent="0.2">
      <c r="B26" s="343"/>
      <c r="C26" s="351"/>
      <c r="D26" s="352"/>
      <c r="E26" s="353"/>
      <c r="F26" s="372" t="str">
        <f>IF(OR(AND(B24="Grundvertrag",D24&lt;'Valori soglia'!$D$5,E24="VöB"),AND(B24="Los",D24&lt;'Valori soglia'!$D$5,E24="VöB")),"Freihändig","")</f>
        <v/>
      </c>
      <c r="G26" s="373"/>
      <c r="H26" s="355"/>
      <c r="I26" s="357"/>
      <c r="J26" s="374"/>
      <c r="K26" s="350"/>
      <c r="L26" s="351"/>
      <c r="M26" s="378"/>
      <c r="N26" s="325" t="str">
        <f>IF(OR(AND(K24="Grundvertrag",M24&lt;'Valori soglia'!$D$5),AND(K24="Los",M24&lt;'Valori soglia'!$D$5)),"Freihändig","")</f>
        <v/>
      </c>
      <c r="O26" s="326"/>
      <c r="P26" s="375"/>
      <c r="Q26" s="10"/>
      <c r="R26" s="340"/>
      <c r="S26" s="27"/>
      <c r="T26" s="28"/>
      <c r="U26" s="35"/>
      <c r="V26" s="37"/>
      <c r="W26" s="37"/>
      <c r="X26" s="37"/>
      <c r="Y26" s="37"/>
    </row>
    <row r="27" spans="2:31" ht="26.25" customHeight="1" x14ac:dyDescent="0.2">
      <c r="B27" s="134" t="s">
        <v>103</v>
      </c>
      <c r="C27" s="351"/>
      <c r="D27" s="352">
        <v>0</v>
      </c>
      <c r="E27" s="353" t="s">
        <v>104</v>
      </c>
      <c r="F27" s="370" t="str">
        <f>IF(OR(AND(B27="Grundvertrag",D27&gt;='Valori soglia'!$D$6),AND(B27="Los",D27&gt;='Valori soglia'!$D$6),AND(E27="BöB",B27="Grundvertrag"),AND(E27="BöB",B27="Los")),"Offenes Verfahren **","")</f>
        <v/>
      </c>
      <c r="G27" s="371"/>
      <c r="H27" s="354" t="str">
        <f>IF(OR(D27&gt;='Valori soglia'!$D$6,E27="BöB"),"Ja","No")</f>
        <v>No</v>
      </c>
      <c r="I27" s="357" t="str">
        <f>IF(OR(AND(D27&gt;='Valori soglia'!$D$7,H27="Ja"),E27="BöB"),"Ja","No")</f>
        <v>No</v>
      </c>
      <c r="J27" s="374" t="str">
        <f>IF(AND(E27="VöB",D6="Aktuelles Procedura secondo:BöB"),"Kontrolle!","")</f>
        <v/>
      </c>
      <c r="K27" s="134" t="s">
        <v>103</v>
      </c>
      <c r="L27" s="351"/>
      <c r="M27" s="378">
        <v>0</v>
      </c>
      <c r="N27" s="376" t="str">
        <f>IF(OR(AND(K27="Grundvertrag",M27&gt;='Valori soglia'!$D$5),AND(K27="Los",M27&gt;='Valori soglia'!$D$5)),"Einladungsverfahren / Freihändig nach Art. 13 VöB","")</f>
        <v/>
      </c>
      <c r="O27" s="377"/>
      <c r="P27" s="375" t="s">
        <v>23</v>
      </c>
      <c r="Q27" s="10"/>
      <c r="R27" s="340" t="e">
        <f>IF(OR('Riepilogo progetto'!P10&lt;=M27,SUM(M15:M29,T12)&gt;'Riepilogo progetto'!P9,AND(M27&gt;0,H6="Keine Anwendung der Bagatellklausel!")),"Fehler Bagatellklausel","")</f>
        <v>#DIV/0!</v>
      </c>
      <c r="S27" s="27"/>
      <c r="T27" s="28"/>
      <c r="U27" s="35"/>
      <c r="V27" s="37"/>
      <c r="W27" s="37"/>
      <c r="X27" s="37"/>
      <c r="Y27" s="37"/>
    </row>
    <row r="28" spans="2:31" ht="26.25" customHeight="1" x14ac:dyDescent="0.2">
      <c r="B28" s="342" t="s">
        <v>34</v>
      </c>
      <c r="C28" s="351"/>
      <c r="D28" s="352"/>
      <c r="E28" s="353"/>
      <c r="F28" s="336" t="str">
        <f>IF(OR(AND(B27="Grundvertrag",D27&gt;='Valori soglia'!$D$5,D27&lt;'Valori soglia'!$D$6,E27="VöB"),AND(B27="Los",D27&gt;='Valori soglia'!$D$5,D27&lt;'Valori soglia'!$D$6,E27="VöB")),"Einladungverfahren *","")</f>
        <v/>
      </c>
      <c r="G28" s="337"/>
      <c r="H28" s="355"/>
      <c r="I28" s="357"/>
      <c r="J28" s="374"/>
      <c r="K28" s="350" t="s">
        <v>34</v>
      </c>
      <c r="L28" s="351"/>
      <c r="M28" s="378"/>
      <c r="N28" s="323"/>
      <c r="O28" s="324"/>
      <c r="P28" s="375"/>
      <c r="Q28" s="10"/>
      <c r="R28" s="340"/>
      <c r="S28" s="27"/>
      <c r="T28" s="28"/>
      <c r="U28" s="35"/>
      <c r="V28" s="37"/>
      <c r="W28" s="37"/>
      <c r="X28" s="37"/>
      <c r="Y28" s="37"/>
    </row>
    <row r="29" spans="2:31" ht="26.25" customHeight="1" x14ac:dyDescent="0.2">
      <c r="B29" s="343"/>
      <c r="C29" s="351"/>
      <c r="D29" s="352"/>
      <c r="E29" s="353"/>
      <c r="F29" s="372" t="str">
        <f>IF(OR(AND(B27="Grundvertrag",D27&lt;'Valori soglia'!$D$5,E27="VöB"),AND(B27="Los",D27&lt;'Valori soglia'!$D$5,E27="VöB")),"Freihändig","")</f>
        <v/>
      </c>
      <c r="G29" s="373"/>
      <c r="H29" s="355"/>
      <c r="I29" s="357"/>
      <c r="J29" s="374"/>
      <c r="K29" s="350"/>
      <c r="L29" s="351"/>
      <c r="M29" s="378"/>
      <c r="N29" s="325" t="str">
        <f>IF(OR(AND(K27="Grundvertrag",M27&lt;'Valori soglia'!$D$5),AND(K27="Los",M27&lt;'Valori soglia'!$D$5)),"Freihändig","")</f>
        <v/>
      </c>
      <c r="O29" s="326"/>
      <c r="P29" s="375"/>
      <c r="Q29" s="10"/>
      <c r="R29" s="340"/>
      <c r="S29" s="27"/>
      <c r="T29" s="28"/>
      <c r="U29" s="35"/>
      <c r="V29" s="37"/>
      <c r="W29" s="37"/>
      <c r="X29" s="37"/>
      <c r="Y29" s="37"/>
    </row>
    <row r="30" spans="2:31" ht="26.25" customHeight="1" x14ac:dyDescent="0.2">
      <c r="B30" s="134" t="s">
        <v>103</v>
      </c>
      <c r="C30" s="351"/>
      <c r="D30" s="352">
        <v>0</v>
      </c>
      <c r="E30" s="353" t="s">
        <v>104</v>
      </c>
      <c r="F30" s="370" t="str">
        <f>IF(OR(AND(B30="Grundvertrag",D30&gt;='Valori soglia'!$D$6),AND(B30="Los",D30&gt;='Valori soglia'!$D$6),AND(E30="BöB",B30="Grundvertrag"),AND(E30="BöB",B30="Los")),"Offenes Verfahren **","")</f>
        <v/>
      </c>
      <c r="G30" s="371"/>
      <c r="H30" s="354" t="str">
        <f>IF(OR(D30&gt;='Valori soglia'!$D$6,E30="BöB"),"Ja","No")</f>
        <v>No</v>
      </c>
      <c r="I30" s="357" t="str">
        <f>IF(OR(AND(D30&gt;='Valori soglia'!$D$7,H30="Ja"),E30="BöB"),"Ja","No")</f>
        <v>No</v>
      </c>
      <c r="J30" s="374" t="str">
        <f>IF(AND(E30="VöB",D6="Aktuelles Procedura secondo:BöB"),"Kontrolle!","")</f>
        <v/>
      </c>
      <c r="K30" s="134" t="s">
        <v>103</v>
      </c>
      <c r="L30" s="351"/>
      <c r="M30" s="378">
        <v>0</v>
      </c>
      <c r="N30" s="376" t="str">
        <f>IF(OR(AND(K30="Grundvertrag",M30&gt;='Valori soglia'!$D$5),AND(K30="Los",M30&gt;='Valori soglia'!$D$5)),"Einladungsverfahren / Freihändig nach Art. 13 VöB","")</f>
        <v/>
      </c>
      <c r="O30" s="377"/>
      <c r="P30" s="375" t="s">
        <v>23</v>
      </c>
      <c r="Q30" s="10"/>
      <c r="R30" s="340" t="e">
        <f>IF(OR('Riepilogo progetto'!P10&lt;=M30,SUM(M15:M32,T12)&gt;'Riepilogo progetto'!P9,AND(M30&gt;0,H6="Keine Anwendung der Bagatellklausel!")),"Fehler Bagatellklausel","")</f>
        <v>#DIV/0!</v>
      </c>
      <c r="S30" s="27"/>
      <c r="T30" s="28"/>
      <c r="U30" s="35"/>
      <c r="V30" s="37"/>
      <c r="W30" s="37"/>
      <c r="X30" s="37"/>
      <c r="Y30" s="37"/>
    </row>
    <row r="31" spans="2:31" ht="26.25" customHeight="1" x14ac:dyDescent="0.2">
      <c r="B31" s="342" t="s">
        <v>34</v>
      </c>
      <c r="C31" s="351"/>
      <c r="D31" s="352"/>
      <c r="E31" s="353"/>
      <c r="F31" s="336" t="str">
        <f>IF(OR(AND(B30="Grundvertrag",D30&gt;='Valori soglia'!$D$5,D30&lt;'Valori soglia'!$D$6,E30="VöB"),AND(B30="Los",D30&gt;='Valori soglia'!$D$5,D30&lt;'Valori soglia'!$D$6,E30="VöB")),"Einladungverfahren *","")</f>
        <v/>
      </c>
      <c r="G31" s="337"/>
      <c r="H31" s="355"/>
      <c r="I31" s="357"/>
      <c r="J31" s="374"/>
      <c r="K31" s="350" t="s">
        <v>34</v>
      </c>
      <c r="L31" s="351"/>
      <c r="M31" s="378"/>
      <c r="N31" s="323"/>
      <c r="O31" s="324"/>
      <c r="P31" s="375"/>
      <c r="Q31" s="10"/>
      <c r="R31" s="340"/>
      <c r="S31" s="27"/>
      <c r="T31" s="28"/>
      <c r="U31" s="35"/>
      <c r="V31" s="37"/>
      <c r="W31" s="37"/>
      <c r="X31" s="37"/>
      <c r="Y31" s="37"/>
    </row>
    <row r="32" spans="2:31" ht="26.25" customHeight="1" x14ac:dyDescent="0.2">
      <c r="B32" s="343"/>
      <c r="C32" s="351"/>
      <c r="D32" s="352"/>
      <c r="E32" s="353"/>
      <c r="F32" s="372" t="str">
        <f>IF(OR(AND(B30="Grundvertrag",D30&lt;'Valori soglia'!$D$5,E30="VöB"),AND(B30="Los",D30&lt;'Valori soglia'!$D$5,E30="VöB")),"Freihändig","")</f>
        <v/>
      </c>
      <c r="G32" s="373"/>
      <c r="H32" s="355"/>
      <c r="I32" s="357"/>
      <c r="J32" s="374"/>
      <c r="K32" s="350"/>
      <c r="L32" s="351"/>
      <c r="M32" s="378"/>
      <c r="N32" s="325" t="str">
        <f>IF(OR(AND(K30="Grundvertrag",M30&lt;'Valori soglia'!$D$5),AND(K30="Los",M30&lt;'Valori soglia'!$D$5)),"Freihändig","")</f>
        <v/>
      </c>
      <c r="O32" s="326"/>
      <c r="P32" s="375"/>
      <c r="Q32" s="10"/>
      <c r="R32" s="340"/>
      <c r="S32" s="27"/>
      <c r="T32" s="28"/>
      <c r="U32" s="35"/>
      <c r="V32" s="37"/>
      <c r="W32" s="37"/>
      <c r="X32" s="37"/>
      <c r="Y32" s="37"/>
    </row>
    <row r="33" spans="2:25" ht="26.25" customHeight="1" x14ac:dyDescent="0.2">
      <c r="B33" s="134" t="s">
        <v>103</v>
      </c>
      <c r="C33" s="351"/>
      <c r="D33" s="352">
        <v>0</v>
      </c>
      <c r="E33" s="353" t="s">
        <v>104</v>
      </c>
      <c r="F33" s="370" t="str">
        <f>IF(OR(AND(B33="Grundvertrag",D33&gt;='Valori soglia'!$D$6),AND(B33="Los",D33&gt;='Valori soglia'!$D$6),AND(E33="BöB",B33="Grundvertrag"),AND(E33="BöB",B33="Los")),"Offenes Verfahren **","")</f>
        <v/>
      </c>
      <c r="G33" s="371"/>
      <c r="H33" s="354" t="str">
        <f>IF(OR(D33&gt;='Valori soglia'!$D$6,E33="BöB"),"Ja","No")</f>
        <v>No</v>
      </c>
      <c r="I33" s="357" t="str">
        <f>IF(OR(AND(D33&gt;='Valori soglia'!$D$7,H33="Ja"),E33="BöB"),"Ja","No")</f>
        <v>No</v>
      </c>
      <c r="J33" s="374" t="str">
        <f>IF(AND(E33="VöB",D6="Aktuelles Procedura secondo:BöB"),"Kontrolle!","")</f>
        <v/>
      </c>
      <c r="K33" s="134" t="s">
        <v>103</v>
      </c>
      <c r="L33" s="351"/>
      <c r="M33" s="378">
        <v>0</v>
      </c>
      <c r="N33" s="376" t="str">
        <f>IF(OR(AND(K33="Grundvertrag",M33&gt;='Valori soglia'!$D$5),AND(K33="Los",M33&gt;='Valori soglia'!$D$5)),"Einladungsverfahren / Freihändig nach Art. 13 VöB","")</f>
        <v/>
      </c>
      <c r="O33" s="377"/>
      <c r="P33" s="375" t="s">
        <v>23</v>
      </c>
      <c r="Q33" s="10"/>
      <c r="R33" s="340" t="e">
        <f>IF(OR('Riepilogo progetto'!P10&lt;=M33,SUM(M15:M35,T12)&gt;'Riepilogo progetto'!P9,AND(M33&gt;0,H6="Keine Anwendung der Bagatellklausel!")),"Fehler Bagatellklausel","")</f>
        <v>#DIV/0!</v>
      </c>
      <c r="S33" s="27"/>
      <c r="T33" s="28"/>
      <c r="U33" s="35"/>
      <c r="V33" s="37"/>
      <c r="W33" s="37"/>
      <c r="X33" s="37"/>
      <c r="Y33" s="37"/>
    </row>
    <row r="34" spans="2:25" ht="26.25" customHeight="1" x14ac:dyDescent="0.2">
      <c r="B34" s="342" t="s">
        <v>34</v>
      </c>
      <c r="C34" s="351"/>
      <c r="D34" s="352"/>
      <c r="E34" s="353"/>
      <c r="F34" s="336" t="str">
        <f>IF(OR(AND(B33="Grundvertrag",D33&gt;='Valori soglia'!$D$5,D33&lt;'Valori soglia'!$D$6,E33="VöB"),AND(B33="Los",D33&gt;='Valori soglia'!$D$5,D33&lt;'Valori soglia'!$D$6,E33="VöB")),"Einladungverfahren *","")</f>
        <v/>
      </c>
      <c r="G34" s="337"/>
      <c r="H34" s="355"/>
      <c r="I34" s="357"/>
      <c r="J34" s="374"/>
      <c r="K34" s="350" t="s">
        <v>34</v>
      </c>
      <c r="L34" s="351"/>
      <c r="M34" s="378"/>
      <c r="N34" s="323"/>
      <c r="O34" s="324"/>
      <c r="P34" s="375"/>
      <c r="Q34" s="10"/>
      <c r="R34" s="340"/>
      <c r="S34" s="27"/>
      <c r="T34" s="28"/>
      <c r="U34" s="35"/>
      <c r="V34" s="37"/>
      <c r="W34" s="37"/>
      <c r="X34" s="37"/>
      <c r="Y34" s="37"/>
    </row>
    <row r="35" spans="2:25" ht="26.25" customHeight="1" x14ac:dyDescent="0.2">
      <c r="B35" s="343"/>
      <c r="C35" s="351"/>
      <c r="D35" s="352"/>
      <c r="E35" s="353"/>
      <c r="F35" s="372" t="str">
        <f>IF(OR(AND(B33="Grundvertrag",D33&lt;'Valori soglia'!$D$5,E33="VöB"),AND(B33="Los",D33&lt;'Valori soglia'!$D$5,E33="VöB")),"Freihändig","")</f>
        <v/>
      </c>
      <c r="G35" s="373"/>
      <c r="H35" s="355"/>
      <c r="I35" s="357"/>
      <c r="J35" s="374"/>
      <c r="K35" s="350"/>
      <c r="L35" s="351"/>
      <c r="M35" s="378"/>
      <c r="N35" s="325" t="str">
        <f>IF(OR(AND(K33="Grundvertrag",M33&lt;'Valori soglia'!$D$5),AND(K33="Los",M33&lt;'Valori soglia'!$D$5)),"Freihändig","")</f>
        <v/>
      </c>
      <c r="O35" s="326"/>
      <c r="P35" s="375"/>
      <c r="Q35" s="10"/>
      <c r="R35" s="340"/>
      <c r="S35" s="27"/>
      <c r="T35" s="28"/>
      <c r="U35" s="35"/>
      <c r="V35" s="37"/>
      <c r="W35" s="37"/>
      <c r="X35" s="37"/>
      <c r="Y35" s="37"/>
    </row>
    <row r="36" spans="2:25" ht="26.25" customHeight="1" x14ac:dyDescent="0.2">
      <c r="B36" s="134" t="s">
        <v>103</v>
      </c>
      <c r="C36" s="351"/>
      <c r="D36" s="352">
        <v>0</v>
      </c>
      <c r="E36" s="353" t="s">
        <v>104</v>
      </c>
      <c r="F36" s="370" t="str">
        <f>IF(OR(AND(B36="Grundvertrag",D36&gt;='Valori soglia'!$D$6),AND(B36="Los",D36&gt;='Valori soglia'!$D$6),AND(E36="BöB",B36="Grundvertrag"),AND(E36="BöB",B36="Los")),"Offenes Verfahren **","")</f>
        <v/>
      </c>
      <c r="G36" s="371"/>
      <c r="H36" s="354" t="str">
        <f>IF(OR(D36&gt;='Valori soglia'!$D$6,E36="BöB"),"Ja","No")</f>
        <v>No</v>
      </c>
      <c r="I36" s="357" t="str">
        <f>IF(OR(AND(D36&gt;='Valori soglia'!$D$7,H36="Ja"),E36="BöB"),"Ja","No")</f>
        <v>No</v>
      </c>
      <c r="J36" s="374" t="str">
        <f>IF(AND(E36="VöB",D6="Aktuelles Procedura secondo:BöB"),"Kontrolle!","")</f>
        <v/>
      </c>
      <c r="K36" s="134" t="s">
        <v>103</v>
      </c>
      <c r="L36" s="351"/>
      <c r="M36" s="378">
        <v>0</v>
      </c>
      <c r="N36" s="376" t="str">
        <f>IF(OR(AND(K36="Grundvertrag",M36&gt;='Valori soglia'!$D$5),AND(K36="Los",M36&gt;='Valori soglia'!$D$5)),"Einladungsverfahren / Freihändig nach Art. 13 VöB","")</f>
        <v/>
      </c>
      <c r="O36" s="377"/>
      <c r="P36" s="375" t="s">
        <v>23</v>
      </c>
      <c r="Q36" s="5"/>
      <c r="R36" s="340" t="e">
        <f>IF(OR('Riepilogo progetto'!P10&lt;=M36,SUM(M15:M38,T12)&gt;'Riepilogo progetto'!P9,AND(M36&gt;0,H6="Keine Anwendung der Bagatellklausel!")),"Fehler Bagatellklausel","")</f>
        <v>#DIV/0!</v>
      </c>
      <c r="S36" s="27"/>
      <c r="T36" s="28"/>
      <c r="U36" s="35"/>
      <c r="V36" s="37"/>
      <c r="W36" s="37"/>
      <c r="X36" s="37"/>
      <c r="Y36" s="37"/>
    </row>
    <row r="37" spans="2:25" ht="26.25" customHeight="1" x14ac:dyDescent="0.2">
      <c r="B37" s="342" t="s">
        <v>34</v>
      </c>
      <c r="C37" s="351"/>
      <c r="D37" s="352"/>
      <c r="E37" s="353"/>
      <c r="F37" s="336" t="str">
        <f>IF(OR(AND(B36="Grundvertrag",D36&gt;='Valori soglia'!$D$5,D36&lt;'Valori soglia'!$D$6,E36="VöB"),AND(B36="Los",D36&gt;='Valori soglia'!$D$5,D36&lt;'Valori soglia'!$D$6,E36="VöB")),"Einladungverfahren *","")</f>
        <v/>
      </c>
      <c r="G37" s="337"/>
      <c r="H37" s="355"/>
      <c r="I37" s="357"/>
      <c r="J37" s="374"/>
      <c r="K37" s="350" t="s">
        <v>34</v>
      </c>
      <c r="L37" s="351"/>
      <c r="M37" s="378"/>
      <c r="N37" s="323"/>
      <c r="O37" s="324"/>
      <c r="P37" s="375"/>
      <c r="R37" s="340"/>
      <c r="S37" s="27"/>
      <c r="T37" s="28"/>
      <c r="U37" s="35"/>
      <c r="V37" s="37"/>
      <c r="W37" s="37"/>
      <c r="X37" s="37"/>
      <c r="Y37" s="37"/>
    </row>
    <row r="38" spans="2:25" ht="26.25" customHeight="1" x14ac:dyDescent="0.2">
      <c r="B38" s="343"/>
      <c r="C38" s="351"/>
      <c r="D38" s="352"/>
      <c r="E38" s="353"/>
      <c r="F38" s="372" t="str">
        <f>IF(OR(AND(B36="Grundvertrag",D36&lt;'Valori soglia'!$D$5,E36="VöB"),AND(B36="Los",D36&lt;'Valori soglia'!$D$5,E36="VöB")),"Freihändig","")</f>
        <v/>
      </c>
      <c r="G38" s="373"/>
      <c r="H38" s="355"/>
      <c r="I38" s="357"/>
      <c r="J38" s="374"/>
      <c r="K38" s="350"/>
      <c r="L38" s="351"/>
      <c r="M38" s="378"/>
      <c r="N38" s="325" t="str">
        <f>IF(OR(AND(K36="Grundvertrag",M36&lt;'Valori soglia'!$D$5),AND(K36="Los",M36&lt;'Valori soglia'!$D$5)),"Freihändig","")</f>
        <v/>
      </c>
      <c r="O38" s="326"/>
      <c r="P38" s="375"/>
      <c r="R38" s="340"/>
      <c r="S38" s="27"/>
      <c r="T38" s="28"/>
      <c r="U38" s="35"/>
      <c r="V38" s="37"/>
      <c r="W38" s="37"/>
      <c r="X38" s="37"/>
      <c r="Y38" s="37"/>
    </row>
    <row r="39" spans="2:25" ht="26.25" customHeight="1" x14ac:dyDescent="0.2">
      <c r="B39" s="134" t="s">
        <v>103</v>
      </c>
      <c r="C39" s="351"/>
      <c r="D39" s="352">
        <v>0</v>
      </c>
      <c r="E39" s="353" t="s">
        <v>104</v>
      </c>
      <c r="F39" s="370" t="str">
        <f>IF(OR(AND(B39="Grundvertrag",D39&gt;='Valori soglia'!$D$6),AND(B39="Los",D39&gt;='Valori soglia'!$D$6),AND(E39="BöB",B39="Grundvertrag"),AND(E39="BöB",B39="Los")),"Offenes Verfahren **","")</f>
        <v/>
      </c>
      <c r="G39" s="371"/>
      <c r="H39" s="354" t="str">
        <f>IF(OR(D39&gt;='Valori soglia'!$D$6,E39="BöB"),"Ja","No")</f>
        <v>No</v>
      </c>
      <c r="I39" s="357" t="str">
        <f>IF(OR(AND(D39&gt;='Valori soglia'!$D$7,H39="Ja"),E39="BöB"),"Ja","No")</f>
        <v>No</v>
      </c>
      <c r="J39" s="374" t="str">
        <f>IF(AND(E39="VöB",D6="Aktuelles Procedura secondo:BöB"),"Kontrolle!","")</f>
        <v/>
      </c>
      <c r="K39" s="134" t="s">
        <v>103</v>
      </c>
      <c r="L39" s="351"/>
      <c r="M39" s="378">
        <v>0</v>
      </c>
      <c r="N39" s="376" t="str">
        <f>IF(OR(AND(K39="Grundvertrag",M39&gt;='Valori soglia'!$D$5),AND(K39="Los",M39&gt;='Valori soglia'!$D$5)),"Einladungsverfahren / Freihändig nach Art. 13 VöB","")</f>
        <v/>
      </c>
      <c r="O39" s="377"/>
      <c r="P39" s="375" t="s">
        <v>23</v>
      </c>
      <c r="R39" s="340" t="e">
        <f>IF(OR('Riepilogo progetto'!P10&lt;=M39,SUM(M15:M41,T12)&gt;'Riepilogo progetto'!P9,AND(M39&gt;0,H6="Keine Anwendung der Bagatellklausel!")),"Fehler Bagatellklausel","")</f>
        <v>#DIV/0!</v>
      </c>
      <c r="S39" s="27"/>
      <c r="T39" s="28"/>
      <c r="U39" s="35"/>
      <c r="V39" s="37"/>
      <c r="W39" s="37"/>
      <c r="X39" s="37"/>
      <c r="Y39" s="37"/>
    </row>
    <row r="40" spans="2:25" ht="26.25" customHeight="1" x14ac:dyDescent="0.2">
      <c r="B40" s="342" t="s">
        <v>34</v>
      </c>
      <c r="C40" s="351"/>
      <c r="D40" s="352"/>
      <c r="E40" s="353"/>
      <c r="F40" s="336" t="str">
        <f>IF(OR(AND(B39="Grundvertrag",D39&gt;='Valori soglia'!$D$5,D39&lt;'Valori soglia'!$D$6,E39="VöB"),AND(B39="Los",D39&gt;='Valori soglia'!$D$5,D39&lt;'Valori soglia'!$D$6,E39="VöB")),"Einladungverfahren *","")</f>
        <v/>
      </c>
      <c r="G40" s="337"/>
      <c r="H40" s="355"/>
      <c r="I40" s="357"/>
      <c r="J40" s="374"/>
      <c r="K40" s="350" t="s">
        <v>34</v>
      </c>
      <c r="L40" s="351"/>
      <c r="M40" s="378"/>
      <c r="N40" s="323"/>
      <c r="O40" s="324"/>
      <c r="P40" s="375"/>
      <c r="R40" s="340"/>
      <c r="S40" s="27"/>
      <c r="T40" s="28"/>
      <c r="U40" s="35"/>
      <c r="V40" s="37"/>
      <c r="W40" s="37"/>
      <c r="X40" s="37"/>
      <c r="Y40" s="37"/>
    </row>
    <row r="41" spans="2:25" ht="26.25" customHeight="1" x14ac:dyDescent="0.2">
      <c r="B41" s="343"/>
      <c r="C41" s="351"/>
      <c r="D41" s="352"/>
      <c r="E41" s="353"/>
      <c r="F41" s="372" t="str">
        <f>IF(OR(AND(B39="Grundvertrag",D39&lt;'Valori soglia'!$D$5,E39="VöB"),AND(B39="Los",D39&lt;'Valori soglia'!$D$5,E39="VöB")),"Freihändig","")</f>
        <v/>
      </c>
      <c r="G41" s="373"/>
      <c r="H41" s="355"/>
      <c r="I41" s="357"/>
      <c r="J41" s="374"/>
      <c r="K41" s="350"/>
      <c r="L41" s="351"/>
      <c r="M41" s="378"/>
      <c r="N41" s="325" t="str">
        <f>IF(OR(AND(K39="Grundvertrag",M39&lt;'Valori soglia'!$D$5),AND(K39="Los",M39&lt;'Valori soglia'!$D$5)),"Freihändig","")</f>
        <v/>
      </c>
      <c r="O41" s="326"/>
      <c r="P41" s="375"/>
      <c r="R41" s="340"/>
      <c r="S41" s="27"/>
      <c r="T41" s="28"/>
      <c r="U41" s="35"/>
      <c r="V41" s="37"/>
      <c r="W41" s="37"/>
      <c r="X41" s="37"/>
      <c r="Y41" s="37"/>
    </row>
    <row r="42" spans="2:25" ht="26.25" customHeight="1" x14ac:dyDescent="0.2">
      <c r="B42" s="134" t="s">
        <v>103</v>
      </c>
      <c r="C42" s="351"/>
      <c r="D42" s="352">
        <v>0</v>
      </c>
      <c r="E42" s="353" t="s">
        <v>104</v>
      </c>
      <c r="F42" s="370" t="str">
        <f>IF(OR(AND(B42="Grundvertrag",D42&gt;='Valori soglia'!$D$6),AND(B42="Los",D42&gt;='Valori soglia'!$D$6),AND(E42="BöB",B42="Grundvertrag"),AND(E42="BöB",B42="Los")),"Offenes Verfahren **","")</f>
        <v/>
      </c>
      <c r="G42" s="371"/>
      <c r="H42" s="354" t="str">
        <f>IF(OR(D42&gt;='Valori soglia'!$D$6,E42="BöB"),"Ja","No")</f>
        <v>No</v>
      </c>
      <c r="I42" s="357" t="str">
        <f>IF(OR(AND(D42&gt;='Valori soglia'!$D$7,H42="Ja"),E42="BöB"),"Ja","No")</f>
        <v>No</v>
      </c>
      <c r="J42" s="374" t="str">
        <f>IF(AND(E42="VöB",D6="Aktuelles Procedura secondo:BöB"),"Kontrolle!","")</f>
        <v/>
      </c>
      <c r="K42" s="134" t="s">
        <v>103</v>
      </c>
      <c r="L42" s="351"/>
      <c r="M42" s="378">
        <v>0</v>
      </c>
      <c r="N42" s="376" t="str">
        <f>IF(OR(AND(K42="Grundvertrag",M42&gt;='Valori soglia'!$D$5),AND(K42="Los",M42&gt;='Valori soglia'!$D$5)),"Einladungsverfahren / Freihändig nach Art. 13 VöB","")</f>
        <v/>
      </c>
      <c r="O42" s="377"/>
      <c r="P42" s="375" t="s">
        <v>23</v>
      </c>
      <c r="R42" s="340" t="e">
        <f>IF(OR('Riepilogo progetto'!P10&lt;=M42,SUM(M15:M44,T12)&gt;'Riepilogo progetto'!P9,AND(M42&gt;0,H6="Keine Anwendung der Bagatellklausel!")),"Fehler Bagatellklausel","")</f>
        <v>#DIV/0!</v>
      </c>
      <c r="S42" s="27"/>
      <c r="T42" s="28"/>
      <c r="U42" s="35"/>
      <c r="V42" s="37"/>
      <c r="W42" s="37"/>
      <c r="X42" s="37"/>
      <c r="Y42" s="37"/>
    </row>
    <row r="43" spans="2:25" ht="26.25" customHeight="1" x14ac:dyDescent="0.2">
      <c r="B43" s="342" t="s">
        <v>34</v>
      </c>
      <c r="C43" s="351"/>
      <c r="D43" s="352"/>
      <c r="E43" s="353"/>
      <c r="F43" s="336" t="str">
        <f>IF(OR(AND(B42="Grundvertrag",D42&gt;='Valori soglia'!$D$5,D42&lt;'Valori soglia'!$D$6,E42="VöB"),AND(B42="Los",D42&gt;='Valori soglia'!$D$5,D42&lt;'Valori soglia'!$D$6,E42="VöB")),"Einladungverfahren *","")</f>
        <v/>
      </c>
      <c r="G43" s="337"/>
      <c r="H43" s="355"/>
      <c r="I43" s="357"/>
      <c r="J43" s="374"/>
      <c r="K43" s="350" t="s">
        <v>34</v>
      </c>
      <c r="L43" s="351"/>
      <c r="M43" s="378"/>
      <c r="N43" s="323"/>
      <c r="O43" s="324"/>
      <c r="P43" s="375"/>
      <c r="R43" s="340"/>
      <c r="S43" s="27"/>
      <c r="T43" s="28"/>
      <c r="U43" s="35"/>
      <c r="V43" s="37"/>
      <c r="W43" s="37"/>
      <c r="X43" s="37"/>
      <c r="Y43" s="37"/>
    </row>
    <row r="44" spans="2:25" ht="26.25" customHeight="1" x14ac:dyDescent="0.2">
      <c r="B44" s="343"/>
      <c r="C44" s="351"/>
      <c r="D44" s="352"/>
      <c r="E44" s="353"/>
      <c r="F44" s="372" t="str">
        <f>IF(OR(AND(B42="Grundvertrag",D42&lt;'Valori soglia'!$D$5,E42="VöB"),AND(B42="Los",D42&lt;'Valori soglia'!$D$5,E42="VöB")),"Freihändig","")</f>
        <v/>
      </c>
      <c r="G44" s="373"/>
      <c r="H44" s="355"/>
      <c r="I44" s="357"/>
      <c r="J44" s="374"/>
      <c r="K44" s="350"/>
      <c r="L44" s="351"/>
      <c r="M44" s="378"/>
      <c r="N44" s="325" t="str">
        <f>IF(OR(AND(K42="Grundvertrag",M42&lt;'Valori soglia'!$D$5),AND(K42="Los",M42&lt;'Valori soglia'!$D$5)),"Freihändig","")</f>
        <v/>
      </c>
      <c r="O44" s="326"/>
      <c r="P44" s="375"/>
      <c r="R44" s="340"/>
      <c r="S44" s="27"/>
      <c r="T44" s="28"/>
      <c r="U44" s="35"/>
      <c r="V44" s="37"/>
      <c r="W44" s="37"/>
      <c r="X44" s="37"/>
      <c r="Y44" s="37"/>
    </row>
    <row r="45" spans="2:25" ht="26.25" customHeight="1" x14ac:dyDescent="0.2">
      <c r="B45" s="134" t="s">
        <v>103</v>
      </c>
      <c r="C45" s="351"/>
      <c r="D45" s="352">
        <v>0</v>
      </c>
      <c r="E45" s="353" t="s">
        <v>104</v>
      </c>
      <c r="F45" s="370" t="str">
        <f>IF(OR(AND(B45="Grundvertrag",D45&gt;='Valori soglia'!$D$6),AND(B45="Los",D45&gt;='Valori soglia'!$D$6),AND(E45="BöB",B45="Grundvertrag"),AND(E45="BöB",B45="Los")),"Offenes Verfahren **","")</f>
        <v/>
      </c>
      <c r="G45" s="371"/>
      <c r="H45" s="354" t="str">
        <f>IF(OR(D45&gt;='Valori soglia'!$D$6,E45="BöB"),"Ja","No")</f>
        <v>No</v>
      </c>
      <c r="I45" s="357" t="str">
        <f>IF(OR(AND(D45&gt;='Valori soglia'!$D$7,H45="Ja"),E45="BöB"),"Ja","No")</f>
        <v>No</v>
      </c>
      <c r="J45" s="374" t="str">
        <f>IF(AND(E45="VöB",D6="Aktuelles Procedura secondo:BöB"),"Kontrolle!","")</f>
        <v/>
      </c>
      <c r="K45" s="134" t="s">
        <v>103</v>
      </c>
      <c r="L45" s="351"/>
      <c r="M45" s="378">
        <v>0</v>
      </c>
      <c r="N45" s="376" t="str">
        <f>IF(OR(AND(K45="Grundvertrag",M45&gt;='Valori soglia'!$D$5),AND(K45="Los",M45&gt;='Valori soglia'!$D$5)),"Einladungsverfahren / Freihändig nach Art. 13 VöB","")</f>
        <v/>
      </c>
      <c r="O45" s="377"/>
      <c r="P45" s="375" t="s">
        <v>23</v>
      </c>
      <c r="R45" s="340" t="e">
        <f>IF(OR('Riepilogo progetto'!P10&lt;=M45,SUM(M15:M47,T12)&gt;'Riepilogo progetto'!P9,AND(M45&gt;0,H6="Keine Anwendung der Bagatellklausel!")),"Fehler Bagatellklausel","")</f>
        <v>#DIV/0!</v>
      </c>
      <c r="S45" s="27"/>
      <c r="T45" s="28"/>
      <c r="U45" s="35"/>
      <c r="V45" s="37"/>
      <c r="W45" s="37"/>
      <c r="X45" s="37"/>
      <c r="Y45" s="37"/>
    </row>
    <row r="46" spans="2:25" ht="26.25" customHeight="1" x14ac:dyDescent="0.2">
      <c r="B46" s="342" t="s">
        <v>34</v>
      </c>
      <c r="C46" s="351"/>
      <c r="D46" s="352"/>
      <c r="E46" s="353"/>
      <c r="F46" s="336" t="str">
        <f>IF(OR(AND(B45="Grundvertrag",D45&gt;='Valori soglia'!$D$5,D45&lt;'Valori soglia'!$D$6,E45="VöB"),AND(B45="Los",D45&gt;='Valori soglia'!$D$5,D45&lt;'Valori soglia'!$D$6,E45="VöB")),"Einladungverfahren *","")</f>
        <v/>
      </c>
      <c r="G46" s="337"/>
      <c r="H46" s="355"/>
      <c r="I46" s="357"/>
      <c r="J46" s="374"/>
      <c r="K46" s="350" t="s">
        <v>34</v>
      </c>
      <c r="L46" s="351"/>
      <c r="M46" s="378"/>
      <c r="N46" s="323"/>
      <c r="O46" s="324"/>
      <c r="P46" s="375"/>
      <c r="R46" s="340"/>
      <c r="S46" s="27"/>
      <c r="T46" s="28"/>
      <c r="U46" s="35"/>
      <c r="V46" s="37"/>
      <c r="W46" s="37"/>
      <c r="X46" s="37"/>
      <c r="Y46" s="37"/>
    </row>
    <row r="47" spans="2:25" ht="26.25" customHeight="1" x14ac:dyDescent="0.2">
      <c r="B47" s="343"/>
      <c r="C47" s="351"/>
      <c r="D47" s="352"/>
      <c r="E47" s="353"/>
      <c r="F47" s="372" t="str">
        <f>IF(OR(AND(B45="Grundvertrag",D45&lt;'Valori soglia'!$D$5,E45="VöB"),AND(B45="Los",D45&lt;'Valori soglia'!$D$5,E45="VöB")),"Freihändig","")</f>
        <v/>
      </c>
      <c r="G47" s="373"/>
      <c r="H47" s="355"/>
      <c r="I47" s="357"/>
      <c r="J47" s="374"/>
      <c r="K47" s="350"/>
      <c r="L47" s="351"/>
      <c r="M47" s="378"/>
      <c r="N47" s="325" t="str">
        <f>IF(OR(AND(K45="Grundvertrag",M45&lt;'Valori soglia'!$D$5),AND(K45="Los",M45&lt;'Valori soglia'!$D$5)),"Freihändig","")</f>
        <v/>
      </c>
      <c r="O47" s="326"/>
      <c r="P47" s="375"/>
      <c r="R47" s="340"/>
      <c r="S47" s="27"/>
      <c r="T47" s="28"/>
      <c r="U47" s="35"/>
      <c r="V47" s="37"/>
      <c r="W47" s="37"/>
      <c r="X47" s="37"/>
      <c r="Y47" s="37"/>
    </row>
    <row r="48" spans="2:25" ht="26.25" customHeight="1" x14ac:dyDescent="0.2">
      <c r="B48" s="134" t="s">
        <v>103</v>
      </c>
      <c r="C48" s="351"/>
      <c r="D48" s="352">
        <v>0</v>
      </c>
      <c r="E48" s="353" t="s">
        <v>104</v>
      </c>
      <c r="F48" s="370" t="str">
        <f>IF(OR(AND(B48="Grundvertrag",D48&gt;='Valori soglia'!$D$6),AND(B48="Los",D48&gt;='Valori soglia'!$D$6),AND(E48="BöB",B48="Grundvertrag"),AND(E48="BöB",B48="Los")),"Offenes Verfahren **","")</f>
        <v/>
      </c>
      <c r="G48" s="371"/>
      <c r="H48" s="354" t="str">
        <f>IF(OR(D48&gt;='Valori soglia'!$D$6,E48="BöB"),"Ja","No")</f>
        <v>No</v>
      </c>
      <c r="I48" s="357" t="str">
        <f>IF(OR(AND(D48&gt;='Valori soglia'!$D$7,H48="Ja"),E48="BöB"),"Ja","No")</f>
        <v>No</v>
      </c>
      <c r="J48" s="374" t="str">
        <f>IF(AND(E48="VöB",D6="Aktuelles Procedura secondo:BöB"),"Kontrolle!","")</f>
        <v/>
      </c>
      <c r="K48" s="134" t="s">
        <v>103</v>
      </c>
      <c r="L48" s="351"/>
      <c r="M48" s="378">
        <v>0</v>
      </c>
      <c r="N48" s="376" t="str">
        <f>IF(OR(AND(K48="Grundvertrag",M48&gt;='Valori soglia'!$D$5),AND(K48="Los",M48&gt;='Valori soglia'!$D$5)),"Einladungsverfahren / Freihändig nach Art. 13 VöB","")</f>
        <v/>
      </c>
      <c r="O48" s="377"/>
      <c r="P48" s="375" t="s">
        <v>23</v>
      </c>
      <c r="R48" s="340" t="e">
        <f>IF(OR('Riepilogo progetto'!P10&lt;=M48,SUM(M15:M50,T12)&gt;'Riepilogo progetto'!P9,AND(M48&gt;0,H6="Keine Anwendung der Bagatellklausel!")),"Fehler Bagatellklausel","")</f>
        <v>#DIV/0!</v>
      </c>
      <c r="S48" s="27"/>
      <c r="T48" s="28"/>
      <c r="U48" s="35"/>
      <c r="V48" s="37"/>
      <c r="W48" s="37"/>
      <c r="X48" s="37"/>
      <c r="Y48" s="37"/>
    </row>
    <row r="49" spans="2:25" ht="26.25" customHeight="1" x14ac:dyDescent="0.2">
      <c r="B49" s="342" t="s">
        <v>34</v>
      </c>
      <c r="C49" s="351"/>
      <c r="D49" s="352"/>
      <c r="E49" s="353"/>
      <c r="F49" s="336" t="str">
        <f>IF(OR(AND(B48="Grundvertrag",D48&gt;='Valori soglia'!$D$5,D48&lt;'Valori soglia'!$D$6,E48="VöB"),AND(B48="Los",D48&gt;='Valori soglia'!$D$5,D48&lt;'Valori soglia'!$D$6,E48="VöB")),"Einladungverfahren *","")</f>
        <v/>
      </c>
      <c r="G49" s="337"/>
      <c r="H49" s="355"/>
      <c r="I49" s="357"/>
      <c r="J49" s="374"/>
      <c r="K49" s="350" t="s">
        <v>34</v>
      </c>
      <c r="L49" s="351"/>
      <c r="M49" s="378"/>
      <c r="N49" s="323"/>
      <c r="O49" s="324"/>
      <c r="P49" s="375"/>
      <c r="R49" s="340"/>
      <c r="S49" s="27"/>
      <c r="T49" s="28"/>
      <c r="U49" s="35"/>
      <c r="V49" s="37"/>
      <c r="W49" s="37"/>
      <c r="X49" s="37"/>
      <c r="Y49" s="37"/>
    </row>
    <row r="50" spans="2:25" ht="26.25" customHeight="1" x14ac:dyDescent="0.2">
      <c r="B50" s="343"/>
      <c r="C50" s="351"/>
      <c r="D50" s="352"/>
      <c r="E50" s="353"/>
      <c r="F50" s="372" t="str">
        <f>IF(OR(AND(B48="Grundvertrag",D48&lt;'Valori soglia'!$D$5,E48="VöB"),AND(B48="Los",D48&lt;'Valori soglia'!$D$5,E48="VöB")),"Freihändig","")</f>
        <v/>
      </c>
      <c r="G50" s="373"/>
      <c r="H50" s="355"/>
      <c r="I50" s="357"/>
      <c r="J50" s="374"/>
      <c r="K50" s="350"/>
      <c r="L50" s="351"/>
      <c r="M50" s="378"/>
      <c r="N50" s="325" t="str">
        <f>IF(OR(AND(K48="Grundvertrag",M48&lt;'Valori soglia'!$D$5),AND(K48="Los",M48&lt;'Valori soglia'!$D$5)),"Freihändig","")</f>
        <v/>
      </c>
      <c r="O50" s="326"/>
      <c r="P50" s="375"/>
      <c r="R50" s="340"/>
      <c r="S50" s="27"/>
      <c r="T50" s="28"/>
      <c r="U50" s="35"/>
      <c r="V50" s="37"/>
      <c r="W50" s="37"/>
      <c r="X50" s="37"/>
      <c r="Y50" s="37"/>
    </row>
    <row r="51" spans="2:25" ht="26.25" customHeight="1" x14ac:dyDescent="0.2">
      <c r="B51" s="134" t="s">
        <v>103</v>
      </c>
      <c r="C51" s="351"/>
      <c r="D51" s="352">
        <v>0</v>
      </c>
      <c r="E51" s="353" t="s">
        <v>104</v>
      </c>
      <c r="F51" s="370" t="str">
        <f>IF(OR(AND(B51="Grundvertrag",D51&gt;='Valori soglia'!$D$6),AND(B51="Los",D51&gt;='Valori soglia'!$D$6),AND(E51="BöB",B51="Grundvertrag"),AND(E51="BöB",B51="Los")),"Offenes Verfahren **","")</f>
        <v/>
      </c>
      <c r="G51" s="371"/>
      <c r="H51" s="354" t="str">
        <f>IF(OR(D51&gt;='Valori soglia'!$D$6,E51="BöB"),"Ja","No")</f>
        <v>No</v>
      </c>
      <c r="I51" s="357" t="str">
        <f>IF(OR(AND(D51&gt;='Valori soglia'!$D$7,H51="Ja"),E51="BöB"),"Ja","No")</f>
        <v>No</v>
      </c>
      <c r="J51" s="374" t="str">
        <f>IF(AND(E51="VöB",D6="Aktuelles Procedura secondo:BöB"),"Kontrolle!","")</f>
        <v/>
      </c>
      <c r="K51" s="134" t="s">
        <v>103</v>
      </c>
      <c r="L51" s="351"/>
      <c r="M51" s="378">
        <v>0</v>
      </c>
      <c r="N51" s="376" t="str">
        <f>IF(OR(AND(K51="Grundvertrag",M51&gt;='Valori soglia'!$D$5),AND(K51="Los",M51&gt;='Valori soglia'!$D$5)),"Einladungsverfahren / Freihändig nach Art. 13 VöB","")</f>
        <v/>
      </c>
      <c r="O51" s="377"/>
      <c r="P51" s="375" t="s">
        <v>23</v>
      </c>
      <c r="R51" s="340" t="e">
        <f>IF(OR('Riepilogo progetto'!P10&lt;=M51,SUM(M15:M53,T12)&gt;'Riepilogo progetto'!P9,AND(M51&gt;0,H6="Keine Anwendung der Bagatellklausel!")),"Fehler Bagatellklausel","")</f>
        <v>#DIV/0!</v>
      </c>
      <c r="S51" s="27"/>
      <c r="T51" s="28"/>
      <c r="U51" s="35"/>
      <c r="V51" s="37"/>
      <c r="W51" s="37"/>
      <c r="X51" s="37"/>
      <c r="Y51" s="37"/>
    </row>
    <row r="52" spans="2:25" ht="26.25" customHeight="1" x14ac:dyDescent="0.2">
      <c r="B52" s="342" t="s">
        <v>34</v>
      </c>
      <c r="C52" s="351"/>
      <c r="D52" s="352"/>
      <c r="E52" s="353"/>
      <c r="F52" s="336" t="str">
        <f>IF(OR(AND(B51="Grundvertrag",D51&gt;='Valori soglia'!$D$5,D51&lt;'Valori soglia'!$D$6,E51="VöB"),AND(B51="Los",D51&gt;='Valori soglia'!$D$5,D51&lt;'Valori soglia'!$D$6,E51="VöB")),"Einladungverfahren *","")</f>
        <v/>
      </c>
      <c r="G52" s="337"/>
      <c r="H52" s="355"/>
      <c r="I52" s="357"/>
      <c r="J52" s="374"/>
      <c r="K52" s="350" t="s">
        <v>34</v>
      </c>
      <c r="L52" s="351"/>
      <c r="M52" s="378"/>
      <c r="N52" s="323"/>
      <c r="O52" s="324"/>
      <c r="P52" s="375"/>
      <c r="R52" s="340"/>
      <c r="S52" s="27"/>
      <c r="T52" s="28"/>
      <c r="U52" s="35"/>
      <c r="V52" s="37"/>
      <c r="W52" s="37"/>
      <c r="X52" s="37"/>
      <c r="Y52" s="37"/>
    </row>
    <row r="53" spans="2:25" ht="26.25" customHeight="1" x14ac:dyDescent="0.2">
      <c r="B53" s="343"/>
      <c r="C53" s="351"/>
      <c r="D53" s="352"/>
      <c r="E53" s="353"/>
      <c r="F53" s="372" t="str">
        <f>IF(OR(AND(B51="Grundvertrag",D51&lt;'Valori soglia'!$D$5,E51="VöB"),AND(B51="Los",D51&lt;'Valori soglia'!$D$5,E51="VöB")),"Freihändig","")</f>
        <v/>
      </c>
      <c r="G53" s="373"/>
      <c r="H53" s="355"/>
      <c r="I53" s="357"/>
      <c r="J53" s="374"/>
      <c r="K53" s="350"/>
      <c r="L53" s="351"/>
      <c r="M53" s="378"/>
      <c r="N53" s="325" t="str">
        <f>IF(OR(AND(K51="Grundvertrag",M51&lt;'Valori soglia'!$D$5),AND(K51="Los",M51&lt;'Valori soglia'!$D$5)),"Freihändig","")</f>
        <v/>
      </c>
      <c r="O53" s="326"/>
      <c r="P53" s="375"/>
      <c r="R53" s="340"/>
      <c r="S53" s="27"/>
      <c r="T53" s="28"/>
      <c r="U53" s="35"/>
      <c r="V53" s="37"/>
      <c r="W53" s="37"/>
      <c r="X53" s="37"/>
      <c r="Y53" s="37"/>
    </row>
    <row r="54" spans="2:25" ht="26.25" customHeight="1" x14ac:dyDescent="0.2">
      <c r="B54" s="134" t="s">
        <v>103</v>
      </c>
      <c r="C54" s="351"/>
      <c r="D54" s="352">
        <v>0</v>
      </c>
      <c r="E54" s="353" t="s">
        <v>104</v>
      </c>
      <c r="F54" s="370" t="str">
        <f>IF(OR(AND(B54="Grundvertrag",D54&gt;='Valori soglia'!$D$6),AND(B54="Los",D54&gt;='Valori soglia'!$D$6),AND(E54="BöB",B54="Grundvertrag"),AND(E54="BöB",B54="Los")),"Offenes Verfahren **","")</f>
        <v/>
      </c>
      <c r="G54" s="371"/>
      <c r="H54" s="354" t="str">
        <f>IF(OR(D54&gt;='Valori soglia'!$D$6,E54="BöB"),"Ja","No")</f>
        <v>No</v>
      </c>
      <c r="I54" s="357" t="str">
        <f>IF(OR(AND(D54&gt;='Valori soglia'!$D$7,H54="Ja"),E54="BöB"),"Ja","No")</f>
        <v>No</v>
      </c>
      <c r="J54" s="374" t="str">
        <f>IF(AND(E54="VöB",D6="Aktuelles Procedura secondo:BöB"),"Kontrolle!","")</f>
        <v/>
      </c>
      <c r="K54" s="134" t="s">
        <v>103</v>
      </c>
      <c r="L54" s="351"/>
      <c r="M54" s="378">
        <v>0</v>
      </c>
      <c r="N54" s="376" t="str">
        <f>IF(OR(AND(K54="Grundvertrag",M54&gt;='Valori soglia'!$D$5),AND(K54="Los",M54&gt;='Valori soglia'!$D$5)),"Einladungsverfahren / Freihändig nach Art. 13 VöB","")</f>
        <v/>
      </c>
      <c r="O54" s="377"/>
      <c r="P54" s="375" t="s">
        <v>23</v>
      </c>
      <c r="R54" s="340" t="e">
        <f>IF(OR('Riepilogo progetto'!P10&lt;=M54,SUM(M15:M56,T12)&gt;'Riepilogo progetto'!P9,AND(M54&gt;0,H6="Keine Anwendung der Bagatellklausel!")),"Fehler Bagatellklausel","")</f>
        <v>#DIV/0!</v>
      </c>
      <c r="S54" s="27"/>
      <c r="T54" s="28"/>
      <c r="U54" s="35"/>
      <c r="V54" s="37"/>
      <c r="W54" s="37"/>
      <c r="X54" s="37"/>
      <c r="Y54" s="37"/>
    </row>
    <row r="55" spans="2:25" ht="26.25" customHeight="1" x14ac:dyDescent="0.2">
      <c r="B55" s="342" t="s">
        <v>34</v>
      </c>
      <c r="C55" s="351"/>
      <c r="D55" s="352"/>
      <c r="E55" s="353"/>
      <c r="F55" s="336" t="str">
        <f>IF(OR(AND(B54="Grundvertrag",D54&gt;='Valori soglia'!$D$5,D54&lt;'Valori soglia'!$D$6,E54="VöB"),AND(B54="Los",D54&gt;='Valori soglia'!$D$5,D54&lt;'Valori soglia'!$D$6,E54="VöB")),"Einladungverfahren *","")</f>
        <v/>
      </c>
      <c r="G55" s="337"/>
      <c r="H55" s="355"/>
      <c r="I55" s="357"/>
      <c r="J55" s="374"/>
      <c r="K55" s="350" t="s">
        <v>34</v>
      </c>
      <c r="L55" s="351"/>
      <c r="M55" s="378"/>
      <c r="N55" s="323"/>
      <c r="O55" s="324"/>
      <c r="P55" s="375"/>
      <c r="R55" s="340"/>
      <c r="S55" s="27"/>
      <c r="T55" s="28"/>
      <c r="U55" s="35"/>
      <c r="V55" s="37"/>
      <c r="W55" s="37"/>
      <c r="X55" s="37"/>
      <c r="Y55" s="37"/>
    </row>
    <row r="56" spans="2:25" ht="26.25" customHeight="1" x14ac:dyDescent="0.2">
      <c r="B56" s="343"/>
      <c r="C56" s="351"/>
      <c r="D56" s="352"/>
      <c r="E56" s="353"/>
      <c r="F56" s="372" t="str">
        <f>IF(OR(AND(B54="Grundvertrag",D54&lt;'Valori soglia'!$D$5,E54="VöB"),AND(B54="Los",D54&lt;'Valori soglia'!$D$5,E54="VöB")),"Freihändig","")</f>
        <v/>
      </c>
      <c r="G56" s="373"/>
      <c r="H56" s="355"/>
      <c r="I56" s="357"/>
      <c r="J56" s="374"/>
      <c r="K56" s="350"/>
      <c r="L56" s="351"/>
      <c r="M56" s="378"/>
      <c r="N56" s="325" t="str">
        <f>IF(OR(AND(K54="Grundvertrag",M54&lt;'Valori soglia'!$D$5),AND(K54="Los",M54&lt;'Valori soglia'!$D$5)),"Freihändig","")</f>
        <v/>
      </c>
      <c r="O56" s="326"/>
      <c r="P56" s="375"/>
      <c r="R56" s="340"/>
      <c r="S56" s="27"/>
      <c r="T56" s="28"/>
      <c r="U56" s="35"/>
      <c r="V56" s="37"/>
      <c r="W56" s="37"/>
      <c r="X56" s="37"/>
      <c r="Y56" s="37"/>
    </row>
    <row r="57" spans="2:25" ht="26.25" customHeight="1" x14ac:dyDescent="0.2">
      <c r="B57" s="134" t="s">
        <v>103</v>
      </c>
      <c r="C57" s="351"/>
      <c r="D57" s="352">
        <v>0</v>
      </c>
      <c r="E57" s="353" t="s">
        <v>104</v>
      </c>
      <c r="F57" s="370" t="str">
        <f>IF(OR(AND(B57="Grundvertrag",D57&gt;='Valori soglia'!$D$6),AND(B57="Los",D57&gt;='Valori soglia'!$D$6),AND(E57="BöB",B57="Grundvertrag"),AND(E57="BöB",B57="Los")),"Offenes Verfahren **","")</f>
        <v/>
      </c>
      <c r="G57" s="371"/>
      <c r="H57" s="354" t="str">
        <f>IF(OR(D57&gt;='Valori soglia'!$D$6,E57="BöB"),"Ja","No")</f>
        <v>No</v>
      </c>
      <c r="I57" s="357" t="str">
        <f>IF(OR(AND(D57&gt;='Valori soglia'!$D$7,H57="Ja"),E57="BöB"),"Ja","No")</f>
        <v>No</v>
      </c>
      <c r="J57" s="374" t="str">
        <f>IF(AND(E57="VöB",D6="Aktuelles Procedura secondo:BöB"),"Kontrolle!","")</f>
        <v/>
      </c>
      <c r="K57" s="134" t="s">
        <v>103</v>
      </c>
      <c r="L57" s="351"/>
      <c r="M57" s="378">
        <v>0</v>
      </c>
      <c r="N57" s="376" t="str">
        <f>IF(OR(AND(K57="Grundvertrag",M57&gt;='Valori soglia'!$D$5),AND(K57="Los",M57&gt;='Valori soglia'!$D$5)),"Einladungsverfahren / Freihändig nach Art. 13 VöB","")</f>
        <v/>
      </c>
      <c r="O57" s="377"/>
      <c r="P57" s="375" t="s">
        <v>23</v>
      </c>
      <c r="R57" s="340" t="e">
        <f>IF(OR('Riepilogo progetto'!P10&lt;=M57,SUM(M15:M59,T12)&gt;'Riepilogo progetto'!P9,AND(M57&gt;0,H6="Keine Anwendung der Bagatellklausel!")),"Fehler Bagatellklausel","")</f>
        <v>#DIV/0!</v>
      </c>
      <c r="S57" s="27"/>
      <c r="T57" s="28"/>
      <c r="U57" s="35"/>
      <c r="V57" s="37"/>
      <c r="W57" s="37"/>
      <c r="X57" s="37"/>
      <c r="Y57" s="37"/>
    </row>
    <row r="58" spans="2:25" ht="26.25" customHeight="1" x14ac:dyDescent="0.2">
      <c r="B58" s="342" t="s">
        <v>34</v>
      </c>
      <c r="C58" s="351"/>
      <c r="D58" s="352"/>
      <c r="E58" s="353"/>
      <c r="F58" s="336" t="str">
        <f>IF(OR(AND(B57="Grundvertrag",D57&gt;='Valori soglia'!$D$5,D57&lt;'Valori soglia'!$D$6,E57="VöB"),AND(B57="Los",D57&gt;='Valori soglia'!$D$5,D57&lt;'Valori soglia'!$D$6,E57="VöB")),"Einladungverfahren *","")</f>
        <v/>
      </c>
      <c r="G58" s="337"/>
      <c r="H58" s="355"/>
      <c r="I58" s="357"/>
      <c r="J58" s="374"/>
      <c r="K58" s="350" t="s">
        <v>34</v>
      </c>
      <c r="L58" s="351"/>
      <c r="M58" s="378"/>
      <c r="N58" s="323"/>
      <c r="O58" s="324"/>
      <c r="P58" s="375"/>
      <c r="R58" s="340"/>
      <c r="S58" s="27"/>
      <c r="T58" s="28"/>
      <c r="U58" s="35"/>
      <c r="V58" s="37"/>
      <c r="W58" s="37"/>
      <c r="X58" s="37"/>
      <c r="Y58" s="37"/>
    </row>
    <row r="59" spans="2:25" ht="26.25" customHeight="1" x14ac:dyDescent="0.2">
      <c r="B59" s="343"/>
      <c r="C59" s="351"/>
      <c r="D59" s="352"/>
      <c r="E59" s="353"/>
      <c r="F59" s="372" t="str">
        <f>IF(OR(AND(B57="Grundvertrag",D57&lt;'Valori soglia'!$D$5,E57="VöB"),AND(B57="Los",D57&lt;'Valori soglia'!$D$5,E57="VöB")),"Freihändig","")</f>
        <v/>
      </c>
      <c r="G59" s="373"/>
      <c r="H59" s="355"/>
      <c r="I59" s="357"/>
      <c r="J59" s="374"/>
      <c r="K59" s="350"/>
      <c r="L59" s="351"/>
      <c r="M59" s="378"/>
      <c r="N59" s="325" t="str">
        <f>IF(OR(AND(K57="Grundvertrag",M57&lt;'Valori soglia'!$D$5),AND(K57="Los",M57&lt;'Valori soglia'!$D$5)),"Freihändig","")</f>
        <v/>
      </c>
      <c r="O59" s="326"/>
      <c r="P59" s="375"/>
      <c r="R59" s="340"/>
      <c r="S59" s="27"/>
      <c r="T59" s="28"/>
      <c r="U59" s="35"/>
      <c r="V59" s="37"/>
      <c r="W59" s="37"/>
      <c r="X59" s="37"/>
      <c r="Y59" s="37"/>
    </row>
    <row r="60" spans="2:25" ht="26.25" customHeight="1" x14ac:dyDescent="0.2">
      <c r="B60" s="134" t="s">
        <v>103</v>
      </c>
      <c r="C60" s="351"/>
      <c r="D60" s="352">
        <v>0</v>
      </c>
      <c r="E60" s="353" t="s">
        <v>104</v>
      </c>
      <c r="F60" s="370" t="str">
        <f>IF(OR(AND(B60="Grundvertrag",D60&gt;='Valori soglia'!$D$6),AND(B60="Los",D60&gt;='Valori soglia'!$D$6),AND(E60="BöB",B60="Grundvertrag"),AND(E60="BöB",B60="Los")),"Offenes Verfahren **","")</f>
        <v/>
      </c>
      <c r="G60" s="371"/>
      <c r="H60" s="354" t="str">
        <f>IF(OR(D60&gt;='Valori soglia'!$D$6,E60="BöB"),"Ja","No")</f>
        <v>No</v>
      </c>
      <c r="I60" s="357" t="str">
        <f>IF(OR(AND(D60&gt;='Valori soglia'!$D$7,H60="Ja"),E60="BöB"),"Ja","No")</f>
        <v>No</v>
      </c>
      <c r="J60" s="374" t="str">
        <f>IF(AND(E60="VöB",D6="Aktuelles Procedura secondo:BöB"),"Kontrolle!","")</f>
        <v/>
      </c>
      <c r="K60" s="134" t="s">
        <v>103</v>
      </c>
      <c r="L60" s="351"/>
      <c r="M60" s="378">
        <v>0</v>
      </c>
      <c r="N60" s="376" t="str">
        <f>IF(OR(AND(K60="Grundvertrag",M60&gt;='Valori soglia'!$D$5),AND(K60="Los",M60&gt;='Valori soglia'!$D$5)),"Einladungsverfahren / Freihändig nach Art. 13 VöB","")</f>
        <v/>
      </c>
      <c r="O60" s="377"/>
      <c r="P60" s="375" t="s">
        <v>23</v>
      </c>
      <c r="R60" s="340" t="e">
        <f>IF(OR('Riepilogo progetto'!P10&lt;=M60,SUM(M15:M62,T12)&gt;'Riepilogo progetto'!P9,AND(M60&gt;0,H6="Keine Anwendung der Bagatellklausel!")),"Fehler Bagatellklausel","")</f>
        <v>#DIV/0!</v>
      </c>
      <c r="S60" s="27"/>
      <c r="T60" s="28"/>
      <c r="U60" s="35"/>
      <c r="V60" s="37"/>
      <c r="W60" s="37"/>
      <c r="X60" s="37"/>
      <c r="Y60" s="37"/>
    </row>
    <row r="61" spans="2:25" ht="26.25" customHeight="1" x14ac:dyDescent="0.2">
      <c r="B61" s="342" t="s">
        <v>34</v>
      </c>
      <c r="C61" s="351"/>
      <c r="D61" s="352"/>
      <c r="E61" s="353"/>
      <c r="F61" s="336" t="str">
        <f>IF(OR(AND(B60="Grundvertrag",D60&gt;='Valori soglia'!$D$5,D60&lt;'Valori soglia'!$D$6,E60="VöB"),AND(B60="Los",D60&gt;='Valori soglia'!$D$5,D60&lt;'Valori soglia'!$D$6,E60="VöB")),"Einladungverfahren *","")</f>
        <v/>
      </c>
      <c r="G61" s="337"/>
      <c r="H61" s="355"/>
      <c r="I61" s="357"/>
      <c r="J61" s="374"/>
      <c r="K61" s="350" t="s">
        <v>34</v>
      </c>
      <c r="L61" s="351"/>
      <c r="M61" s="378"/>
      <c r="N61" s="323"/>
      <c r="O61" s="324"/>
      <c r="P61" s="375"/>
      <c r="R61" s="340"/>
      <c r="S61" s="27"/>
      <c r="T61" s="28"/>
      <c r="U61" s="35"/>
      <c r="V61" s="37"/>
      <c r="W61" s="37"/>
      <c r="X61" s="37"/>
      <c r="Y61" s="37"/>
    </row>
    <row r="62" spans="2:25" ht="26.25" customHeight="1" x14ac:dyDescent="0.2">
      <c r="B62" s="343"/>
      <c r="C62" s="351"/>
      <c r="D62" s="352"/>
      <c r="E62" s="353"/>
      <c r="F62" s="372" t="str">
        <f>IF(OR(AND(B60="Grundvertrag",D60&lt;'Valori soglia'!$D$5,E60="VöB"),AND(B60="Los",D60&lt;'Valori soglia'!$D$5,E60="VöB")),"Freihändig","")</f>
        <v/>
      </c>
      <c r="G62" s="373"/>
      <c r="H62" s="355"/>
      <c r="I62" s="357"/>
      <c r="J62" s="374"/>
      <c r="K62" s="350"/>
      <c r="L62" s="351"/>
      <c r="M62" s="378"/>
      <c r="N62" s="325" t="str">
        <f>IF(OR(AND(K60="Grundvertrag",M60&lt;'Valori soglia'!$D$5),AND(K60="Los",M60&lt;'Valori soglia'!$D$5)),"Freihändig","")</f>
        <v/>
      </c>
      <c r="O62" s="326"/>
      <c r="P62" s="375"/>
      <c r="R62" s="340"/>
      <c r="S62" s="27"/>
      <c r="T62" s="28"/>
      <c r="U62" s="35"/>
      <c r="V62" s="37"/>
      <c r="W62" s="37"/>
      <c r="X62" s="37"/>
      <c r="Y62" s="37"/>
    </row>
    <row r="63" spans="2:25" ht="26.25" customHeight="1" x14ac:dyDescent="0.2">
      <c r="B63" s="134" t="s">
        <v>103</v>
      </c>
      <c r="C63" s="351"/>
      <c r="D63" s="352">
        <v>0</v>
      </c>
      <c r="E63" s="353" t="s">
        <v>104</v>
      </c>
      <c r="F63" s="370" t="str">
        <f>IF(OR(AND(B63="Grundvertrag",D63&gt;='Valori soglia'!$D$6),AND(B63="Los",D63&gt;='Valori soglia'!$D$6),AND(E63="BöB",B63="Grundvertrag"),AND(E63="BöB",B63="Los")),"Offenes Verfahren **","")</f>
        <v/>
      </c>
      <c r="G63" s="371"/>
      <c r="H63" s="354" t="str">
        <f>IF(OR(D63&gt;='Valori soglia'!$D$6,E63="BöB"),"Ja","No")</f>
        <v>No</v>
      </c>
      <c r="I63" s="357" t="str">
        <f>IF(OR(AND(D63&gt;='Valori soglia'!$D$7,H63="Ja"),E63="BöB"),"Ja","No")</f>
        <v>No</v>
      </c>
      <c r="J63" s="374" t="str">
        <f>IF(AND(E63="VöB",D6="Aktuelles Procedura secondo:BöB"),"Kontrolle!","")</f>
        <v/>
      </c>
      <c r="K63" s="134" t="s">
        <v>103</v>
      </c>
      <c r="L63" s="351"/>
      <c r="M63" s="378">
        <v>0</v>
      </c>
      <c r="N63" s="376" t="str">
        <f>IF(OR(AND(K63="Grundvertrag",M63&gt;='Valori soglia'!$D$5),AND(K63="Los",M63&gt;='Valori soglia'!$D$5)),"Einladungsverfahren / Freihändig nach Art. 13 VöB","")</f>
        <v/>
      </c>
      <c r="O63" s="377"/>
      <c r="P63" s="375" t="s">
        <v>23</v>
      </c>
      <c r="R63" s="340" t="e">
        <f>IF(OR('Riepilogo progetto'!P10&lt;=M63,SUM(M15:M65,T12)&gt;'Riepilogo progetto'!P9,AND(M63&gt;0,H6="Keine Anwendung der Bagatellklausel!")),"Fehler Bagatellklausel","")</f>
        <v>#DIV/0!</v>
      </c>
      <c r="S63" s="27"/>
      <c r="T63" s="28"/>
      <c r="U63" s="35"/>
      <c r="V63" s="37"/>
      <c r="W63" s="37"/>
      <c r="X63" s="37"/>
      <c r="Y63" s="37"/>
    </row>
    <row r="64" spans="2:25" ht="26.25" customHeight="1" x14ac:dyDescent="0.2">
      <c r="B64" s="342" t="s">
        <v>34</v>
      </c>
      <c r="C64" s="351"/>
      <c r="D64" s="352"/>
      <c r="E64" s="353"/>
      <c r="F64" s="336" t="str">
        <f>IF(OR(AND(B63="Grundvertrag",D63&gt;='Valori soglia'!$D$5,D63&lt;'Valori soglia'!$D$6,E63="VöB"),AND(B63="Los",D63&gt;='Valori soglia'!$D$5,D63&lt;'Valori soglia'!$D$6,E63="VöB")),"Einladungverfahren *","")</f>
        <v/>
      </c>
      <c r="G64" s="337"/>
      <c r="H64" s="355"/>
      <c r="I64" s="357"/>
      <c r="J64" s="374"/>
      <c r="K64" s="350" t="s">
        <v>34</v>
      </c>
      <c r="L64" s="351"/>
      <c r="M64" s="378"/>
      <c r="N64" s="323"/>
      <c r="O64" s="324"/>
      <c r="P64" s="375"/>
      <c r="R64" s="340"/>
      <c r="S64" s="27"/>
      <c r="T64" s="28"/>
      <c r="U64" s="35"/>
      <c r="V64" s="37"/>
      <c r="W64" s="37"/>
      <c r="X64" s="37"/>
      <c r="Y64" s="37"/>
    </row>
    <row r="65" spans="2:28" ht="26.25" customHeight="1" x14ac:dyDescent="0.2">
      <c r="B65" s="343"/>
      <c r="C65" s="351"/>
      <c r="D65" s="352"/>
      <c r="E65" s="353"/>
      <c r="F65" s="372" t="str">
        <f>IF(OR(AND(B63="Grundvertrag",D63&lt;'Valori soglia'!$D$5,E63="VöB"),AND(B63="Los",D63&lt;'Valori soglia'!$D$5,E63="VöB")),"Freihändig","")</f>
        <v/>
      </c>
      <c r="G65" s="373"/>
      <c r="H65" s="355"/>
      <c r="I65" s="357"/>
      <c r="J65" s="374"/>
      <c r="K65" s="350"/>
      <c r="L65" s="351"/>
      <c r="M65" s="378"/>
      <c r="N65" s="325" t="str">
        <f>IF(OR(AND(K63="Grundvertrag",M63&lt;'Valori soglia'!$D$5),AND(K63="Los",M63&lt;'Valori soglia'!$D$5)),"Freihändig","")</f>
        <v/>
      </c>
      <c r="O65" s="326"/>
      <c r="P65" s="375"/>
      <c r="R65" s="340"/>
      <c r="S65" s="27"/>
      <c r="T65" s="28"/>
      <c r="U65" s="35"/>
      <c r="V65" s="37"/>
      <c r="W65" s="37"/>
      <c r="X65" s="37"/>
      <c r="Y65" s="37"/>
    </row>
    <row r="66" spans="2:28" ht="26.25" customHeight="1" x14ac:dyDescent="0.2">
      <c r="B66" s="134" t="s">
        <v>103</v>
      </c>
      <c r="C66" s="351"/>
      <c r="D66" s="352">
        <v>0</v>
      </c>
      <c r="E66" s="353" t="s">
        <v>104</v>
      </c>
      <c r="F66" s="370" t="str">
        <f>IF(OR(AND(B66="Grundvertrag",D66&gt;='Valori soglia'!$D$6),AND(B66="Los",D66&gt;='Valori soglia'!$D$6),AND(E66="BöB",B66="Grundvertrag"),AND(E66="BöB",B66="Los")),"Offenes Verfahren **","")</f>
        <v/>
      </c>
      <c r="G66" s="371"/>
      <c r="H66" s="354" t="str">
        <f>IF(OR(D66&gt;='Valori soglia'!$D$6,E66="BöB"),"Ja","No")</f>
        <v>No</v>
      </c>
      <c r="I66" s="357" t="str">
        <f>IF(OR(AND(D66&gt;='Valori soglia'!$D$7,H66="Ja"),E66="BöB"),"Ja","No")</f>
        <v>No</v>
      </c>
      <c r="J66" s="374" t="str">
        <f>IF(AND(E66="VöB",D6="Aktuelles Procedura secondo:BöB"),"Kontrolle!","")</f>
        <v/>
      </c>
      <c r="K66" s="134" t="s">
        <v>103</v>
      </c>
      <c r="L66" s="351"/>
      <c r="M66" s="378">
        <v>0</v>
      </c>
      <c r="N66" s="376" t="str">
        <f>IF(OR(AND(K66="Grundvertrag",M66&gt;='Valori soglia'!$D$5),AND(K66="Los",M66&gt;='Valori soglia'!$D$5)),"Einladungsverfahren / Freihändig nach Art. 13 VöB","")</f>
        <v/>
      </c>
      <c r="O66" s="377"/>
      <c r="P66" s="375" t="s">
        <v>23</v>
      </c>
      <c r="R66" s="340" t="e">
        <f>IF(OR('Riepilogo progetto'!P10&lt;=M66,SUM(M15:M68,T12)&gt;'Riepilogo progetto'!P9,AND(M66&gt;0,H6="Keine Anwendung der Bagatellklausel!")),"Fehler Bagatellklausel","")</f>
        <v>#DIV/0!</v>
      </c>
      <c r="S66" s="27"/>
      <c r="T66" s="28"/>
      <c r="U66" s="35"/>
      <c r="V66" s="37"/>
      <c r="W66" s="37"/>
      <c r="X66" s="37"/>
      <c r="Y66" s="37"/>
    </row>
    <row r="67" spans="2:28" ht="26.25" customHeight="1" x14ac:dyDescent="0.2">
      <c r="B67" s="342" t="s">
        <v>34</v>
      </c>
      <c r="C67" s="351"/>
      <c r="D67" s="352"/>
      <c r="E67" s="353"/>
      <c r="F67" s="336" t="str">
        <f>IF(OR(AND(B66="Grundvertrag",D66&gt;='Valori soglia'!$D$5,D66&lt;'Valori soglia'!$D$6,E66="VöB"),AND(B66="Los",D66&gt;='Valori soglia'!$D$5,D66&lt;'Valori soglia'!$D$6,E66="VöB")),"Einladungverfahren *","")</f>
        <v/>
      </c>
      <c r="G67" s="337"/>
      <c r="H67" s="355"/>
      <c r="I67" s="357"/>
      <c r="J67" s="374"/>
      <c r="K67" s="350" t="s">
        <v>34</v>
      </c>
      <c r="L67" s="351"/>
      <c r="M67" s="378"/>
      <c r="N67" s="323"/>
      <c r="O67" s="324"/>
      <c r="P67" s="375"/>
      <c r="R67" s="340"/>
      <c r="S67" s="27"/>
      <c r="T67" s="28"/>
      <c r="U67" s="35"/>
      <c r="V67" s="37"/>
      <c r="W67" s="37"/>
      <c r="X67" s="37"/>
      <c r="Y67" s="37"/>
    </row>
    <row r="68" spans="2:28" ht="26.25" customHeight="1" x14ac:dyDescent="0.2">
      <c r="B68" s="343"/>
      <c r="C68" s="351"/>
      <c r="D68" s="352"/>
      <c r="E68" s="353"/>
      <c r="F68" s="372" t="str">
        <f>IF(OR(AND(B66="Grundvertrag",D66&lt;'Valori soglia'!$D$5,E66="VöB"),AND(B66="Los",D66&lt;'Valori soglia'!$D$5,E66="VöB")),"Freihändig","")</f>
        <v/>
      </c>
      <c r="G68" s="373"/>
      <c r="H68" s="355"/>
      <c r="I68" s="357"/>
      <c r="J68" s="374"/>
      <c r="K68" s="350"/>
      <c r="L68" s="351"/>
      <c r="M68" s="378"/>
      <c r="N68" s="325" t="str">
        <f>IF(OR(AND(K66="Grundvertrag",M66&lt;'Valori soglia'!$D$5),AND(K66="Los",M66&lt;'Valori soglia'!$D$5)),"Freihändig","")</f>
        <v/>
      </c>
      <c r="O68" s="326"/>
      <c r="P68" s="375"/>
      <c r="R68" s="340"/>
      <c r="S68" s="27"/>
      <c r="T68" s="28"/>
      <c r="U68" s="35"/>
      <c r="V68" s="37"/>
      <c r="W68" s="37"/>
      <c r="X68" s="37"/>
      <c r="Y68" s="37"/>
    </row>
    <row r="69" spans="2:28" ht="26.25" customHeight="1" x14ac:dyDescent="0.2">
      <c r="B69" s="134" t="s">
        <v>103</v>
      </c>
      <c r="C69" s="351"/>
      <c r="D69" s="352">
        <v>0</v>
      </c>
      <c r="E69" s="353" t="s">
        <v>104</v>
      </c>
      <c r="F69" s="370" t="str">
        <f>IF(OR(AND(B69="Grundvertrag",D69&gt;='Valori soglia'!$D$6),AND(B69="Los",D69&gt;='Valori soglia'!$D$6),AND(E69="BöB",B69="Grundvertrag"),AND(E69="BöB",B69="Los")),"Offenes Verfahren **","")</f>
        <v/>
      </c>
      <c r="G69" s="371"/>
      <c r="H69" s="354" t="str">
        <f>IF(OR(D69&gt;='Valori soglia'!$D$6,E69="BöB"),"Ja","No")</f>
        <v>No</v>
      </c>
      <c r="I69" s="357" t="str">
        <f>IF(OR(AND(D69&gt;='Valori soglia'!$D$7,H69="Ja"),E69="BöB"),"Ja","No")</f>
        <v>No</v>
      </c>
      <c r="J69" s="374" t="str">
        <f>IF(AND(E69="VöB",D6="Aktuelles Procedura secondo:BöB"),"Kontrolle!","")</f>
        <v/>
      </c>
      <c r="K69" s="134" t="s">
        <v>103</v>
      </c>
      <c r="L69" s="351"/>
      <c r="M69" s="378">
        <v>0</v>
      </c>
      <c r="N69" s="376" t="str">
        <f>IF(OR(AND(K69="Grundvertrag",M69&gt;='Valori soglia'!$D$5),AND(K69="Los",M69&gt;='Valori soglia'!$D$5)),"Einladungsverfahren / Freihändig nach Art. 13 VöB","")</f>
        <v/>
      </c>
      <c r="O69" s="377"/>
      <c r="P69" s="375" t="s">
        <v>23</v>
      </c>
      <c r="R69" s="340" t="e">
        <f>IF(OR('Riepilogo progetto'!P10&lt;=M69,SUM(M15:M71,T12)&gt;'Riepilogo progetto'!P9,AND(M69&gt;0,H6="Keine Anwendung der Bagatellklausel!")),"Fehler Bagatellklausel","")</f>
        <v>#DIV/0!</v>
      </c>
      <c r="S69" s="27"/>
      <c r="T69" s="28"/>
      <c r="U69" s="35"/>
      <c r="V69" s="37"/>
      <c r="W69" s="37"/>
      <c r="X69" s="37"/>
      <c r="Y69" s="37"/>
    </row>
    <row r="70" spans="2:28" ht="26.25" customHeight="1" x14ac:dyDescent="0.2">
      <c r="B70" s="342" t="s">
        <v>34</v>
      </c>
      <c r="C70" s="351"/>
      <c r="D70" s="352"/>
      <c r="E70" s="353"/>
      <c r="F70" s="336" t="str">
        <f>IF(OR(AND(B69="Grundvertrag",D69&gt;='Valori soglia'!$D$5,D69&lt;'Valori soglia'!$D$6,E69="VöB"),AND(B69="Los",D69&gt;='Valori soglia'!$D$5,D69&lt;'Valori soglia'!$D$6,E69="VöB")),"Einladungverfahren *","")</f>
        <v/>
      </c>
      <c r="G70" s="337"/>
      <c r="H70" s="355"/>
      <c r="I70" s="357"/>
      <c r="J70" s="374"/>
      <c r="K70" s="350" t="s">
        <v>34</v>
      </c>
      <c r="L70" s="351"/>
      <c r="M70" s="378"/>
      <c r="N70" s="323"/>
      <c r="O70" s="324"/>
      <c r="P70" s="375"/>
      <c r="R70" s="340"/>
      <c r="S70" s="27"/>
      <c r="T70" s="28"/>
      <c r="U70" s="35"/>
      <c r="V70" s="37"/>
      <c r="W70" s="37"/>
      <c r="X70" s="37"/>
      <c r="Y70" s="37"/>
    </row>
    <row r="71" spans="2:28" ht="26.25" customHeight="1" x14ac:dyDescent="0.2">
      <c r="B71" s="343"/>
      <c r="C71" s="351"/>
      <c r="D71" s="352"/>
      <c r="E71" s="353"/>
      <c r="F71" s="372" t="str">
        <f>IF(OR(AND(B69="Grundvertrag",D69&lt;'Valori soglia'!$D$5,E69="VöB"),AND(B69="Los",D69&lt;'Valori soglia'!$D$5,E69="VöB")),"Freihändig","")</f>
        <v/>
      </c>
      <c r="G71" s="373"/>
      <c r="H71" s="355"/>
      <c r="I71" s="357"/>
      <c r="J71" s="374"/>
      <c r="K71" s="350"/>
      <c r="L71" s="351"/>
      <c r="M71" s="378"/>
      <c r="N71" s="325" t="str">
        <f>IF(OR(AND(K69="Grundvertrag",M69&lt;'Valori soglia'!$D$5),AND(K69="Los",M69&lt;'Valori soglia'!$D$5)),"Freihändig","")</f>
        <v/>
      </c>
      <c r="O71" s="326"/>
      <c r="P71" s="375"/>
      <c r="R71" s="340"/>
      <c r="S71" s="27"/>
      <c r="T71" s="28"/>
      <c r="U71" s="35"/>
      <c r="V71" s="37"/>
      <c r="W71" s="37"/>
      <c r="X71" s="37"/>
      <c r="Y71" s="37"/>
    </row>
    <row r="72" spans="2:28" ht="26.25" customHeight="1" x14ac:dyDescent="0.2">
      <c r="B72" s="134" t="s">
        <v>103</v>
      </c>
      <c r="C72" s="351"/>
      <c r="D72" s="352">
        <v>0</v>
      </c>
      <c r="E72" s="353" t="s">
        <v>104</v>
      </c>
      <c r="F72" s="370" t="str">
        <f>IF(OR(AND(B72="Grundvertrag",D72&gt;='Valori soglia'!$D$6),AND(B72="Los",D72&gt;='Valori soglia'!$D$6),AND(E72="BöB",B72="Grundvertrag"),AND(E72="BöB",B72="Los")),"Offenes Verfahren **","")</f>
        <v/>
      </c>
      <c r="G72" s="371"/>
      <c r="H72" s="354" t="str">
        <f>IF(OR(D72&gt;='Valori soglia'!$D$6,E72="BöB"),"Ja","No")</f>
        <v>No</v>
      </c>
      <c r="I72" s="357" t="str">
        <f>IF(OR(AND(D72&gt;='Valori soglia'!$D$7,H72="Ja"),E72="BöB"),"Ja","No")</f>
        <v>No</v>
      </c>
      <c r="J72" s="374" t="str">
        <f>IF(AND(E72="VöB",D6="Aktuelles Procedura secondo:BöB"),"Kontrolle!","")</f>
        <v/>
      </c>
      <c r="K72" s="134" t="s">
        <v>103</v>
      </c>
      <c r="L72" s="351"/>
      <c r="M72" s="378">
        <v>0</v>
      </c>
      <c r="N72" s="376" t="str">
        <f>IF(OR(AND(K72="Grundvertrag",M72&gt;='Valori soglia'!$D$5),AND(K72="Los",M72&gt;='Valori soglia'!$D$5)),"Einladungsverfahren / Freihändig nach Art. 13 VöB","")</f>
        <v/>
      </c>
      <c r="O72" s="377"/>
      <c r="P72" s="375" t="s">
        <v>23</v>
      </c>
      <c r="R72" s="340" t="e">
        <f>IF(OR('Riepilogo progetto'!P10&lt;=M72,SUM(M15:M74,T12)&gt;'Riepilogo progetto'!P9,AND(M72&gt;0,H6="Keine Anwendung der Bagatellklausel!")),"Fehler Bagatellklausel","")</f>
        <v>#DIV/0!</v>
      </c>
      <c r="S72" s="27"/>
      <c r="T72" s="28"/>
      <c r="U72" s="35"/>
      <c r="V72" s="37"/>
      <c r="W72" s="37"/>
      <c r="X72" s="37"/>
      <c r="Y72" s="37"/>
    </row>
    <row r="73" spans="2:28" ht="26.25" customHeight="1" x14ac:dyDescent="0.2">
      <c r="B73" s="342" t="s">
        <v>34</v>
      </c>
      <c r="C73" s="351"/>
      <c r="D73" s="352"/>
      <c r="E73" s="353"/>
      <c r="F73" s="336" t="str">
        <f>IF(OR(AND(B72="Grundvertrag",D72&gt;='Valori soglia'!$D$5,D72&lt;'Valori soglia'!$D$6,E72="VöB"),AND(B72="Los",D72&gt;='Valori soglia'!$D$5,D72&lt;'Valori soglia'!$D$6,E72="VöB")),"Einladungverfahren *","")</f>
        <v/>
      </c>
      <c r="G73" s="337"/>
      <c r="H73" s="355"/>
      <c r="I73" s="357"/>
      <c r="J73" s="374"/>
      <c r="K73" s="350" t="s">
        <v>34</v>
      </c>
      <c r="L73" s="351"/>
      <c r="M73" s="378"/>
      <c r="N73" s="323"/>
      <c r="O73" s="324"/>
      <c r="P73" s="375"/>
      <c r="R73" s="340"/>
      <c r="S73" s="27"/>
      <c r="T73" s="28"/>
      <c r="U73" s="35"/>
      <c r="V73" s="37"/>
      <c r="W73" s="37"/>
      <c r="X73" s="37"/>
      <c r="Y73" s="37"/>
    </row>
    <row r="74" spans="2:28" ht="26.25" customHeight="1" x14ac:dyDescent="0.2">
      <c r="B74" s="343"/>
      <c r="C74" s="351"/>
      <c r="D74" s="352"/>
      <c r="E74" s="353"/>
      <c r="F74" s="372" t="str">
        <f>IF(OR(AND(B72="Grundvertrag",D72&lt;'Valori soglia'!$D$5,E72="VöB"),AND(B72="Los",D72&lt;'Valori soglia'!$D$5,E72="VöB")),"Freihändig","")</f>
        <v/>
      </c>
      <c r="G74" s="373"/>
      <c r="H74" s="355"/>
      <c r="I74" s="357"/>
      <c r="J74" s="374"/>
      <c r="K74" s="350"/>
      <c r="L74" s="351"/>
      <c r="M74" s="378"/>
      <c r="N74" s="325" t="str">
        <f>IF(OR(AND(K72="Grundvertrag",M72&lt;'Valori soglia'!$D$5),AND(K72="Los",M72&lt;'Valori soglia'!$D$5)),"Freihändig","")</f>
        <v/>
      </c>
      <c r="O74" s="326"/>
      <c r="P74" s="375"/>
      <c r="R74" s="340"/>
      <c r="S74" s="27"/>
      <c r="T74" s="28"/>
      <c r="U74" s="35"/>
      <c r="V74" s="37"/>
      <c r="W74" s="37"/>
      <c r="X74" s="37"/>
      <c r="Y74" s="37"/>
    </row>
    <row r="75" spans="2:28" ht="26.25" customHeight="1" x14ac:dyDescent="0.2">
      <c r="B75" s="134" t="s">
        <v>103</v>
      </c>
      <c r="C75" s="351"/>
      <c r="D75" s="352">
        <v>0</v>
      </c>
      <c r="E75" s="353" t="s">
        <v>104</v>
      </c>
      <c r="F75" s="370" t="str">
        <f>IF(OR(AND(B75="Grundvertrag",D75&gt;='Valori soglia'!$D$6),AND(B75="Los",D75&gt;='Valori soglia'!$D$6),AND(E75="BöB",B75="Grundvertrag"),AND(E75="BöB",B75="Los")),"Offenes Verfahren **","")</f>
        <v/>
      </c>
      <c r="G75" s="371"/>
      <c r="H75" s="354" t="str">
        <f>IF(OR(D75&gt;='Valori soglia'!$D$6,E75="BöB"),"Ja","No")</f>
        <v>No</v>
      </c>
      <c r="I75" s="357" t="str">
        <f>IF(OR(AND(D75&gt;='Valori soglia'!$D$7,H75="Ja"),E75="BöB"),"Ja","No")</f>
        <v>No</v>
      </c>
      <c r="J75" s="374" t="str">
        <f>IF(AND(E75="VöB",D6="Aktuelles Procedura secondo:BöB"),"Kontrolle!","")</f>
        <v/>
      </c>
      <c r="K75" s="134" t="s">
        <v>103</v>
      </c>
      <c r="L75" s="351"/>
      <c r="M75" s="378">
        <v>0</v>
      </c>
      <c r="N75" s="376" t="str">
        <f>IF(OR(AND(K75="Grundvertrag",M75&gt;='Valori soglia'!$D$5),AND(K75="Los",M75&gt;='Valori soglia'!$D$5)),"Einladungsverfahren / Freihändig nach Art. 13 VöB","")</f>
        <v/>
      </c>
      <c r="O75" s="377"/>
      <c r="P75" s="375" t="s">
        <v>23</v>
      </c>
      <c r="R75" s="340" t="e">
        <f>IF(OR('Riepilogo progetto'!P10&lt;=M75,SUM(M15:M77,T12)&gt;'Riepilogo progetto'!P9,AND(M75&gt;0,H6="Keine Anwendung der Bagatellklausel!")),"Fehler Bagatellklausel","")</f>
        <v>#DIV/0!</v>
      </c>
      <c r="S75" s="27"/>
      <c r="T75" s="28"/>
      <c r="U75" s="35"/>
      <c r="V75" s="37"/>
      <c r="W75" s="37"/>
      <c r="X75" s="37"/>
      <c r="Y75" s="37"/>
    </row>
    <row r="76" spans="2:28" ht="26.25" customHeight="1" x14ac:dyDescent="0.2">
      <c r="B76" s="342" t="s">
        <v>34</v>
      </c>
      <c r="C76" s="351"/>
      <c r="D76" s="352"/>
      <c r="E76" s="353"/>
      <c r="F76" s="336" t="str">
        <f>IF(OR(AND(B75="Grundvertrag",D75&gt;='Valori soglia'!$D$5,D75&lt;'Valori soglia'!$D$6,E75="VöB"),AND(B75="Los",D75&gt;='Valori soglia'!$D$5,D75&lt;'Valori soglia'!$D$6,E75="VöB")),"Einladungverfahren *","")</f>
        <v/>
      </c>
      <c r="G76" s="337"/>
      <c r="H76" s="355"/>
      <c r="I76" s="357"/>
      <c r="J76" s="374"/>
      <c r="K76" s="350" t="s">
        <v>34</v>
      </c>
      <c r="L76" s="351"/>
      <c r="M76" s="378"/>
      <c r="N76" s="323"/>
      <c r="O76" s="324"/>
      <c r="P76" s="375"/>
      <c r="R76" s="340"/>
      <c r="S76" s="27"/>
      <c r="T76" s="28"/>
      <c r="U76" s="35"/>
      <c r="V76" s="37"/>
      <c r="W76" s="37"/>
      <c r="X76" s="37"/>
      <c r="Y76" s="37"/>
      <c r="AB76" s="2"/>
    </row>
    <row r="77" spans="2:28" ht="26.25" customHeight="1" x14ac:dyDescent="0.2">
      <c r="B77" s="343"/>
      <c r="C77" s="351"/>
      <c r="D77" s="352"/>
      <c r="E77" s="353"/>
      <c r="F77" s="372" t="str">
        <f>IF(OR(AND(B75="Grundvertrag",D75&lt;'Valori soglia'!$D$5,E75="VöB"),AND(B75="Los",D75&lt;'Valori soglia'!$D$5,E75="VöB")),"Freihändig","")</f>
        <v/>
      </c>
      <c r="G77" s="373"/>
      <c r="H77" s="355"/>
      <c r="I77" s="357"/>
      <c r="J77" s="374"/>
      <c r="K77" s="350"/>
      <c r="L77" s="351"/>
      <c r="M77" s="378"/>
      <c r="N77" s="325" t="str">
        <f>IF(OR(AND(K75="Grundvertrag",M75&lt;'Valori soglia'!$D$5),AND(K75="Los",M75&lt;'Valori soglia'!$D$5)),"Freihändig","")</f>
        <v/>
      </c>
      <c r="O77" s="326"/>
      <c r="P77" s="375"/>
      <c r="R77" s="340"/>
      <c r="S77" s="27"/>
      <c r="T77" s="28"/>
      <c r="U77" s="35"/>
      <c r="V77" s="37"/>
      <c r="W77" s="37"/>
      <c r="X77" s="37"/>
      <c r="Y77" s="37"/>
      <c r="AB77" s="2"/>
    </row>
    <row r="78" spans="2:28" ht="26.25" customHeight="1" x14ac:dyDescent="0.2">
      <c r="B78" s="134" t="s">
        <v>103</v>
      </c>
      <c r="C78" s="351"/>
      <c r="D78" s="352">
        <v>0</v>
      </c>
      <c r="E78" s="353" t="s">
        <v>104</v>
      </c>
      <c r="F78" s="370" t="str">
        <f>IF(OR(AND(B78="Grundvertrag",D78&gt;='Valori soglia'!$D$6),AND(B78="Los",D78&gt;='Valori soglia'!$D$6),AND(E78="BöB",B78="Grundvertrag"),AND(E78="BöB",B78="Los")),"Offenes Verfahren **","")</f>
        <v/>
      </c>
      <c r="G78" s="371"/>
      <c r="H78" s="354" t="str">
        <f>IF(OR(D78&gt;='Valori soglia'!$D$6,E78="BöB"),"Ja","No")</f>
        <v>No</v>
      </c>
      <c r="I78" s="357" t="str">
        <f>IF(OR(AND(D78&gt;='Valori soglia'!$D$7,H78="Ja"),E78="BöB"),"Ja","No")</f>
        <v>No</v>
      </c>
      <c r="J78" s="374" t="str">
        <f>IF(AND(E78="VöB",D6="Aktuelles Procedura secondo:BöB"),"Kontrolle!","")</f>
        <v/>
      </c>
      <c r="K78" s="134" t="s">
        <v>103</v>
      </c>
      <c r="L78" s="351"/>
      <c r="M78" s="378">
        <v>0</v>
      </c>
      <c r="N78" s="376" t="str">
        <f>IF(OR(AND(K78="Grundvertrag",M78&gt;='Valori soglia'!$D$5),AND(K78="Los",M78&gt;='Valori soglia'!$D$5)),"Einladungsverfahren / Freihändig nach Art. 13 VöB","")</f>
        <v/>
      </c>
      <c r="O78" s="377"/>
      <c r="P78" s="375" t="s">
        <v>23</v>
      </c>
      <c r="R78" s="340" t="e">
        <f>IF(OR('Riepilogo progetto'!P10&lt;=M78,SUM(M15:M80,T12)&gt;'Riepilogo progetto'!P9,AND(M78&gt;0,H6="Keine Anwendung der Bagatellklausel!")),"Fehler Bagatellklausel","")</f>
        <v>#DIV/0!</v>
      </c>
      <c r="S78" s="27"/>
      <c r="T78" s="28"/>
      <c r="U78" s="35"/>
      <c r="V78" s="37"/>
      <c r="W78" s="37"/>
      <c r="X78" s="37"/>
      <c r="Y78" s="37"/>
    </row>
    <row r="79" spans="2:28" ht="26.25" customHeight="1" x14ac:dyDescent="0.2">
      <c r="B79" s="342" t="s">
        <v>34</v>
      </c>
      <c r="C79" s="351"/>
      <c r="D79" s="352"/>
      <c r="E79" s="353"/>
      <c r="F79" s="336" t="str">
        <f>IF(OR(AND(B78="Grundvertrag",D78&gt;='Valori soglia'!$D$5,D78&lt;'Valori soglia'!$D$6,E78="VöB"),AND(B78="Los",D78&gt;='Valori soglia'!$D$5,D78&lt;'Valori soglia'!$D$6,E78="VöB")),"Einladungverfahren *","")</f>
        <v/>
      </c>
      <c r="G79" s="337"/>
      <c r="H79" s="355"/>
      <c r="I79" s="357"/>
      <c r="J79" s="374"/>
      <c r="K79" s="350" t="s">
        <v>34</v>
      </c>
      <c r="L79" s="351"/>
      <c r="M79" s="378"/>
      <c r="N79" s="323"/>
      <c r="O79" s="324"/>
      <c r="P79" s="375"/>
      <c r="R79" s="340"/>
      <c r="S79" s="27"/>
      <c r="T79" s="28"/>
      <c r="U79" s="35"/>
      <c r="V79" s="37"/>
      <c r="W79" s="37"/>
      <c r="X79" s="37"/>
      <c r="Y79" s="37"/>
    </row>
    <row r="80" spans="2:28" ht="26.25" customHeight="1" x14ac:dyDescent="0.2">
      <c r="B80" s="343"/>
      <c r="C80" s="351"/>
      <c r="D80" s="352"/>
      <c r="E80" s="353"/>
      <c r="F80" s="372" t="str">
        <f>IF(OR(AND(B78="Grundvertrag",D78&lt;'Valori soglia'!$D$5,E78="VöB"),AND(B78="Los",D78&lt;'Valori soglia'!$D$5,E78="VöB")),"Freihändig","")</f>
        <v/>
      </c>
      <c r="G80" s="373"/>
      <c r="H80" s="355"/>
      <c r="I80" s="357"/>
      <c r="J80" s="374"/>
      <c r="K80" s="350"/>
      <c r="L80" s="351"/>
      <c r="M80" s="378"/>
      <c r="N80" s="325" t="str">
        <f>IF(OR(AND(K78="Grundvertrag",M78&lt;'Valori soglia'!$D$5),AND(K78="Los",M78&lt;'Valori soglia'!$D$5)),"Freihändig","")</f>
        <v/>
      </c>
      <c r="O80" s="326"/>
      <c r="P80" s="375"/>
      <c r="R80" s="340"/>
      <c r="S80" s="27"/>
      <c r="T80" s="28"/>
      <c r="U80" s="35"/>
      <c r="V80" s="37"/>
      <c r="W80" s="37"/>
      <c r="X80" s="37"/>
      <c r="Y80" s="37"/>
    </row>
    <row r="81" spans="2:25" ht="26.25" customHeight="1" x14ac:dyDescent="0.2">
      <c r="B81" s="134" t="s">
        <v>103</v>
      </c>
      <c r="C81" s="351"/>
      <c r="D81" s="352">
        <v>0</v>
      </c>
      <c r="E81" s="353" t="s">
        <v>104</v>
      </c>
      <c r="F81" s="370" t="str">
        <f>IF(OR(AND(B81="Grundvertrag",D81&gt;='Valori soglia'!$D$6),AND(B81="Los",D81&gt;='Valori soglia'!$D$6),AND(E81="BöB",B81="Grundvertrag"),AND(E81="BöB",B81="Los")),"Offenes Verfahren **","")</f>
        <v/>
      </c>
      <c r="G81" s="371"/>
      <c r="H81" s="354" t="str">
        <f>IF(OR(D81&gt;='Valori soglia'!$D$6,E81="BöB"),"Ja","No")</f>
        <v>No</v>
      </c>
      <c r="I81" s="357" t="str">
        <f>IF(OR(AND(D81&gt;='Valori soglia'!$D$7,H81="Ja"),E81="BöB"),"Ja","No")</f>
        <v>No</v>
      </c>
      <c r="J81" s="374" t="str">
        <f>IF(AND(E81="VöB",D6="Aktuelles Procedura secondo:BöB"),"Kontrolle!","")</f>
        <v/>
      </c>
      <c r="K81" s="134" t="s">
        <v>103</v>
      </c>
      <c r="L81" s="351"/>
      <c r="M81" s="378">
        <v>0</v>
      </c>
      <c r="N81" s="376" t="str">
        <f>IF(OR(AND(K81="Grundvertrag",M81&gt;='Valori soglia'!$D$5),AND(K81="Los",M81&gt;='Valori soglia'!$D$5)),"Einladungsverfahren / Freihändig nach Art. 13 VöB","")</f>
        <v/>
      </c>
      <c r="O81" s="377"/>
      <c r="P81" s="375" t="s">
        <v>23</v>
      </c>
      <c r="R81" s="340" t="e">
        <f>IF(OR('Riepilogo progetto'!P10&lt;=M81,SUM(M15:M83,T12)&gt;'Riepilogo progetto'!P9,AND(M81&gt;0,H6="Keine Anwendung der Bagatellklausel!")),"Fehler Bagatellklausel","")</f>
        <v>#DIV/0!</v>
      </c>
      <c r="S81" s="27"/>
      <c r="T81" s="28"/>
      <c r="U81" s="35"/>
      <c r="V81" s="37"/>
      <c r="W81" s="37"/>
      <c r="X81" s="37"/>
      <c r="Y81" s="37"/>
    </row>
    <row r="82" spans="2:25" ht="26.25" customHeight="1" x14ac:dyDescent="0.2">
      <c r="B82" s="342" t="s">
        <v>34</v>
      </c>
      <c r="C82" s="351"/>
      <c r="D82" s="352"/>
      <c r="E82" s="353"/>
      <c r="F82" s="336" t="str">
        <f>IF(OR(AND(B81="Grundvertrag",D81&gt;='Valori soglia'!$D$5,D81&lt;'Valori soglia'!$D$6,E81="VöB"),AND(B81="Los",D81&gt;='Valori soglia'!$D$5,D81&lt;'Valori soglia'!$D$6,E81="VöB")),"Einladungverfahren *","")</f>
        <v/>
      </c>
      <c r="G82" s="337"/>
      <c r="H82" s="355"/>
      <c r="I82" s="357"/>
      <c r="J82" s="374"/>
      <c r="K82" s="350" t="s">
        <v>34</v>
      </c>
      <c r="L82" s="351"/>
      <c r="M82" s="378"/>
      <c r="N82" s="323"/>
      <c r="O82" s="324"/>
      <c r="P82" s="375"/>
      <c r="R82" s="340"/>
      <c r="S82" s="27"/>
      <c r="T82" s="28"/>
      <c r="U82" s="35"/>
      <c r="V82" s="37"/>
      <c r="W82" s="37"/>
      <c r="X82" s="37"/>
      <c r="Y82" s="37"/>
    </row>
    <row r="83" spans="2:25" ht="26.25" customHeight="1" x14ac:dyDescent="0.2">
      <c r="B83" s="343"/>
      <c r="C83" s="351"/>
      <c r="D83" s="352"/>
      <c r="E83" s="353"/>
      <c r="F83" s="372" t="str">
        <f>IF(OR(AND(B81="Grundvertrag",D81&lt;'Valori soglia'!$D$5,E81="VöB"),AND(B81="Los",D81&lt;'Valori soglia'!$D$5,E81="VöB")),"Freihändig","")</f>
        <v/>
      </c>
      <c r="G83" s="373"/>
      <c r="H83" s="355"/>
      <c r="I83" s="357"/>
      <c r="J83" s="374"/>
      <c r="K83" s="350"/>
      <c r="L83" s="351"/>
      <c r="M83" s="378"/>
      <c r="N83" s="325" t="str">
        <f>IF(OR(AND(K81="Grundvertrag",M81&lt;'Valori soglia'!$D$5),AND(K81="Los",M81&lt;'Valori soglia'!$D$5)),"Freihändig","")</f>
        <v/>
      </c>
      <c r="O83" s="326"/>
      <c r="P83" s="375"/>
      <c r="R83" s="340"/>
      <c r="S83" s="27"/>
      <c r="T83" s="28"/>
      <c r="U83" s="35"/>
      <c r="V83" s="37"/>
      <c r="W83" s="37"/>
      <c r="X83" s="37"/>
      <c r="Y83" s="37"/>
    </row>
    <row r="84" spans="2:25" ht="26.25" customHeight="1" x14ac:dyDescent="0.2">
      <c r="B84" s="134" t="s">
        <v>103</v>
      </c>
      <c r="C84" s="351"/>
      <c r="D84" s="352">
        <v>0</v>
      </c>
      <c r="E84" s="353" t="s">
        <v>104</v>
      </c>
      <c r="F84" s="370" t="str">
        <f>IF(OR(AND(B84="Grundvertrag",D84&gt;='Valori soglia'!$D$6),AND(B84="Los",D84&gt;='Valori soglia'!$D$6),AND(E84="BöB",B84="Grundvertrag"),AND(E84="BöB",B84="Los")),"Offenes Verfahren **","")</f>
        <v/>
      </c>
      <c r="G84" s="371"/>
      <c r="H84" s="354" t="str">
        <f>IF(OR(D84&gt;='Valori soglia'!$D$6,E84="BöB"),"Ja","No")</f>
        <v>No</v>
      </c>
      <c r="I84" s="357" t="str">
        <f>IF(OR(AND(D84&gt;='Valori soglia'!$D$7,H84="Ja"),E84="BöB"),"Ja","No")</f>
        <v>No</v>
      </c>
      <c r="J84" s="374" t="str">
        <f>IF(AND(E84="VöB",D6="Aktuelles Procedura secondo:BöB"),"Kontrolle!","")</f>
        <v/>
      </c>
      <c r="K84" s="134" t="s">
        <v>103</v>
      </c>
      <c r="L84" s="351"/>
      <c r="M84" s="378">
        <v>0</v>
      </c>
      <c r="N84" s="376" t="str">
        <f>IF(OR(AND(K84="Grundvertrag",M84&gt;='Valori soglia'!$D$5),AND(K84="Los",M84&gt;='Valori soglia'!$D$5)),"Einladungsverfahren / Freihändig nach Art. 13 VöB","")</f>
        <v/>
      </c>
      <c r="O84" s="377"/>
      <c r="P84" s="375" t="s">
        <v>23</v>
      </c>
      <c r="R84" s="340" t="e">
        <f>IF(OR('Riepilogo progetto'!P10&lt;=M84,SUM(M15:M86,T12)&gt;'Riepilogo progetto'!P9,AND(M84&gt;0,H6="Keine Anwendung der Bagatellklausel!")),"Fehler Bagatellklausel","")</f>
        <v>#DIV/0!</v>
      </c>
      <c r="S84" s="27"/>
      <c r="T84" s="28"/>
      <c r="U84" s="35"/>
      <c r="V84" s="37"/>
      <c r="W84" s="37"/>
      <c r="X84" s="37"/>
      <c r="Y84" s="37"/>
    </row>
    <row r="85" spans="2:25" ht="26.25" customHeight="1" x14ac:dyDescent="0.2">
      <c r="B85" s="342" t="s">
        <v>34</v>
      </c>
      <c r="C85" s="351"/>
      <c r="D85" s="352"/>
      <c r="E85" s="353"/>
      <c r="F85" s="336" t="str">
        <f>IF(OR(AND(B84="Grundvertrag",D84&gt;='Valori soglia'!$D$5,D84&lt;'Valori soglia'!$D$6,E84="VöB"),AND(B84="Los",D84&gt;='Valori soglia'!$D$5,D84&lt;'Valori soglia'!$D$6,E84="VöB")),"Einladungverfahren *","")</f>
        <v/>
      </c>
      <c r="G85" s="337"/>
      <c r="H85" s="355"/>
      <c r="I85" s="357"/>
      <c r="J85" s="374"/>
      <c r="K85" s="350" t="s">
        <v>34</v>
      </c>
      <c r="L85" s="351"/>
      <c r="M85" s="378"/>
      <c r="N85" s="323"/>
      <c r="O85" s="324"/>
      <c r="P85" s="375"/>
      <c r="R85" s="340"/>
      <c r="S85" s="27"/>
      <c r="T85" s="28"/>
      <c r="U85" s="35"/>
      <c r="V85" s="37"/>
      <c r="W85" s="37"/>
      <c r="X85" s="37"/>
      <c r="Y85" s="37"/>
    </row>
    <row r="86" spans="2:25" ht="26.25" customHeight="1" x14ac:dyDescent="0.2">
      <c r="B86" s="343"/>
      <c r="C86" s="351"/>
      <c r="D86" s="352"/>
      <c r="E86" s="353"/>
      <c r="F86" s="372" t="str">
        <f>IF(OR(AND(B84="Grundvertrag",D84&lt;'Valori soglia'!$D$5,E84="VöB"),AND(B84="Los",D84&lt;'Valori soglia'!$D$5,E84="VöB")),"Freihändig","")</f>
        <v/>
      </c>
      <c r="G86" s="373"/>
      <c r="H86" s="355"/>
      <c r="I86" s="357"/>
      <c r="J86" s="374"/>
      <c r="K86" s="350"/>
      <c r="L86" s="351"/>
      <c r="M86" s="378"/>
      <c r="N86" s="325" t="str">
        <f>IF(OR(AND(K84="Grundvertrag",M84&lt;'Valori soglia'!$D$5),AND(K84="Los",M84&lt;'Valori soglia'!$D$5)),"Freihändig","")</f>
        <v/>
      </c>
      <c r="O86" s="326"/>
      <c r="P86" s="375"/>
      <c r="R86" s="340"/>
      <c r="S86" s="27"/>
      <c r="T86" s="28"/>
      <c r="U86" s="35"/>
      <c r="V86" s="37"/>
      <c r="W86" s="37"/>
      <c r="X86" s="37"/>
      <c r="Y86" s="37"/>
    </row>
    <row r="87" spans="2:25" ht="26.25" customHeight="1" x14ac:dyDescent="0.2">
      <c r="B87" s="134" t="s">
        <v>103</v>
      </c>
      <c r="C87" s="351"/>
      <c r="D87" s="352">
        <v>0</v>
      </c>
      <c r="E87" s="353" t="s">
        <v>104</v>
      </c>
      <c r="F87" s="370" t="str">
        <f>IF(OR(AND(B87="Grundvertrag",D87&gt;='Valori soglia'!$D$6),AND(B87="Los",D87&gt;='Valori soglia'!$D$6),AND(E87="BöB",B87="Grundvertrag"),AND(E87="BöB",B87="Los")),"Offenes Verfahren **","")</f>
        <v/>
      </c>
      <c r="G87" s="371"/>
      <c r="H87" s="354" t="str">
        <f>IF(OR(D87&gt;='Valori soglia'!$D$6,E87="BöB"),"Ja","No")</f>
        <v>No</v>
      </c>
      <c r="I87" s="357" t="str">
        <f>IF(OR(AND(D87&gt;='Valori soglia'!$D$7,H87="Ja"),E87="BöB"),"Ja","No")</f>
        <v>No</v>
      </c>
      <c r="J87" s="374" t="str">
        <f>IF(AND(E87="VöB",D6="Aktuelles Procedura secondo:BöB"),"Kontrolle!","")</f>
        <v/>
      </c>
      <c r="K87" s="134" t="s">
        <v>103</v>
      </c>
      <c r="L87" s="351"/>
      <c r="M87" s="378">
        <v>0</v>
      </c>
      <c r="N87" s="376" t="str">
        <f>IF(OR(AND(K87="Grundvertrag",M87&gt;='Valori soglia'!$D$5),AND(K87="Los",M87&gt;='Valori soglia'!$D$5)),"Einladungsverfahren / Freihändig nach Art. 13 VöB","")</f>
        <v/>
      </c>
      <c r="O87" s="377"/>
      <c r="P87" s="375" t="s">
        <v>23</v>
      </c>
      <c r="R87" s="340" t="e">
        <f>IF(OR('Riepilogo progetto'!P10&lt;=M87,SUM(M15:M89,T12)&gt;'Riepilogo progetto'!P9,AND(M87&gt;0,H6="Keine Anwendung der Bagatellklausel!")),"Fehler Bagatellklausel","")</f>
        <v>#DIV/0!</v>
      </c>
      <c r="S87" s="27"/>
      <c r="T87" s="28"/>
      <c r="U87" s="35"/>
      <c r="V87" s="37"/>
      <c r="W87" s="37"/>
      <c r="X87" s="37"/>
      <c r="Y87" s="37"/>
    </row>
    <row r="88" spans="2:25" ht="26.25" customHeight="1" x14ac:dyDescent="0.2">
      <c r="B88" s="342" t="s">
        <v>34</v>
      </c>
      <c r="C88" s="351"/>
      <c r="D88" s="352"/>
      <c r="E88" s="353"/>
      <c r="F88" s="336" t="str">
        <f>IF(OR(AND(B87="Grundvertrag",D87&gt;='Valori soglia'!$D$5,D87&lt;'Valori soglia'!$D$6,E87="VöB"),AND(B87="Los",D87&gt;='Valori soglia'!$D$5,D87&lt;'Valori soglia'!$D$6,E87="VöB")),"Einladungverfahren *","")</f>
        <v/>
      </c>
      <c r="G88" s="337"/>
      <c r="H88" s="355"/>
      <c r="I88" s="357"/>
      <c r="J88" s="374"/>
      <c r="K88" s="350" t="s">
        <v>34</v>
      </c>
      <c r="L88" s="351"/>
      <c r="M88" s="378"/>
      <c r="N88" s="323"/>
      <c r="O88" s="324"/>
      <c r="P88" s="375"/>
      <c r="R88" s="340"/>
      <c r="S88" s="27"/>
      <c r="T88" s="28"/>
      <c r="U88" s="35"/>
      <c r="V88" s="37"/>
      <c r="W88" s="37"/>
      <c r="X88" s="37"/>
      <c r="Y88" s="37"/>
    </row>
    <row r="89" spans="2:25" ht="26.25" customHeight="1" x14ac:dyDescent="0.2">
      <c r="B89" s="343"/>
      <c r="C89" s="351"/>
      <c r="D89" s="352"/>
      <c r="E89" s="353"/>
      <c r="F89" s="372" t="str">
        <f>IF(OR(AND(B87="Grundvertrag",D87&lt;'Valori soglia'!$D$5,E87="VöB"),AND(B87="Los",D87&lt;'Valori soglia'!$D$5,E87="VöB")),"Freihändig","")</f>
        <v/>
      </c>
      <c r="G89" s="373"/>
      <c r="H89" s="355"/>
      <c r="I89" s="357"/>
      <c r="J89" s="374"/>
      <c r="K89" s="350"/>
      <c r="L89" s="351"/>
      <c r="M89" s="378"/>
      <c r="N89" s="325" t="str">
        <f>IF(OR(AND(K87="Grundvertrag",M87&lt;'Valori soglia'!$D$5),AND(K87="Los",M87&lt;'Valori soglia'!$D$5)),"Freihändig","")</f>
        <v/>
      </c>
      <c r="O89" s="326"/>
      <c r="P89" s="375"/>
      <c r="R89" s="340"/>
      <c r="S89" s="27"/>
      <c r="T89" s="28"/>
      <c r="U89" s="35"/>
      <c r="V89" s="37"/>
      <c r="W89" s="37"/>
      <c r="X89" s="37"/>
      <c r="Y89" s="37"/>
    </row>
    <row r="90" spans="2:25" ht="26.25" customHeight="1" x14ac:dyDescent="0.2">
      <c r="B90" s="134" t="s">
        <v>103</v>
      </c>
      <c r="C90" s="351"/>
      <c r="D90" s="352">
        <v>0</v>
      </c>
      <c r="E90" s="353" t="s">
        <v>104</v>
      </c>
      <c r="F90" s="370" t="str">
        <f>IF(OR(AND(B90="Grundvertrag",D90&gt;='Valori soglia'!$D$6),AND(B90="Los",D90&gt;='Valori soglia'!$D$6),AND(E90="BöB",B90="Grundvertrag"),AND(E90="BöB",B90="Los")),"Offenes Verfahren **","")</f>
        <v/>
      </c>
      <c r="G90" s="371"/>
      <c r="H90" s="354" t="str">
        <f>IF(OR(D90&gt;='Valori soglia'!$D$6,E90="BöB"),"Ja","No")</f>
        <v>No</v>
      </c>
      <c r="I90" s="357" t="str">
        <f>IF(OR(AND(D90&gt;='Valori soglia'!$D$7,H90="Ja"),E90="BöB"),"Ja","No")</f>
        <v>No</v>
      </c>
      <c r="J90" s="374" t="str">
        <f>IF(AND(E90="VöB",D6="Aktuelles Procedura secondo:BöB"),"Kontrolle!","")</f>
        <v/>
      </c>
      <c r="K90" s="134" t="s">
        <v>103</v>
      </c>
      <c r="L90" s="351"/>
      <c r="M90" s="378">
        <v>0</v>
      </c>
      <c r="N90" s="376" t="str">
        <f>IF(OR(AND(K90="Grundvertrag",M90&gt;='Valori soglia'!$D$5),AND(K90="Los",M90&gt;='Valori soglia'!$D$5)),"Einladungsverfahren / Freihändig nach Art. 13 VöB","")</f>
        <v/>
      </c>
      <c r="O90" s="377"/>
      <c r="P90" s="375" t="s">
        <v>23</v>
      </c>
      <c r="R90" s="340" t="e">
        <f>IF(OR('Riepilogo progetto'!P10&lt;=M90,SUM(M15:M92,T12)&gt;'Riepilogo progetto'!P9,AND(M90&gt;0,H6="Keine Anwendung der Bagatellklausel!")),"Fehler Bagatellklausel","")</f>
        <v>#DIV/0!</v>
      </c>
      <c r="S90" s="27"/>
      <c r="T90" s="28"/>
      <c r="U90" s="35"/>
      <c r="V90" s="37"/>
      <c r="W90" s="37"/>
      <c r="X90" s="37"/>
      <c r="Y90" s="37"/>
    </row>
    <row r="91" spans="2:25" ht="26.25" customHeight="1" x14ac:dyDescent="0.2">
      <c r="B91" s="342" t="s">
        <v>34</v>
      </c>
      <c r="C91" s="351"/>
      <c r="D91" s="352"/>
      <c r="E91" s="353"/>
      <c r="F91" s="336" t="str">
        <f>IF(OR(AND(B90="Grundvertrag",D90&gt;='Valori soglia'!$D$5,D90&lt;'Valori soglia'!$D$6,E90="VöB"),AND(B90="Los",D90&gt;='Valori soglia'!$D$5,D90&lt;'Valori soglia'!$D$6,E90="VöB")),"Einladungverfahren *","")</f>
        <v/>
      </c>
      <c r="G91" s="337"/>
      <c r="H91" s="355"/>
      <c r="I91" s="357"/>
      <c r="J91" s="374"/>
      <c r="K91" s="350" t="s">
        <v>34</v>
      </c>
      <c r="L91" s="351"/>
      <c r="M91" s="378"/>
      <c r="N91" s="323"/>
      <c r="O91" s="324"/>
      <c r="P91" s="375"/>
      <c r="R91" s="340"/>
      <c r="S91" s="27"/>
      <c r="T91" s="28"/>
      <c r="U91" s="35"/>
      <c r="V91" s="37"/>
      <c r="W91" s="37"/>
      <c r="X91" s="37"/>
      <c r="Y91" s="37"/>
    </row>
    <row r="92" spans="2:25" ht="26.25" customHeight="1" x14ac:dyDescent="0.2">
      <c r="B92" s="343"/>
      <c r="C92" s="351"/>
      <c r="D92" s="352"/>
      <c r="E92" s="353"/>
      <c r="F92" s="372" t="str">
        <f>IF(OR(AND(B90="Grundvertrag",D90&lt;'Valori soglia'!$D$5,E90="VöB"),AND(B90="Los",D90&lt;'Valori soglia'!$D$5,E90="VöB")),"Freihändig","")</f>
        <v/>
      </c>
      <c r="G92" s="373"/>
      <c r="H92" s="355"/>
      <c r="I92" s="357"/>
      <c r="J92" s="374"/>
      <c r="K92" s="350"/>
      <c r="L92" s="351"/>
      <c r="M92" s="378"/>
      <c r="N92" s="325" t="str">
        <f>IF(OR(AND(K90="Grundvertrag",M90&lt;'Valori soglia'!$D$5),AND(K90="Los",M90&lt;'Valori soglia'!$D$5)),"Freihändig","")</f>
        <v/>
      </c>
      <c r="O92" s="326"/>
      <c r="P92" s="375"/>
      <c r="R92" s="340"/>
      <c r="S92" s="27"/>
      <c r="T92" s="28"/>
      <c r="U92" s="35"/>
      <c r="V92" s="37"/>
      <c r="W92" s="37"/>
      <c r="X92" s="37"/>
      <c r="Y92" s="37"/>
    </row>
    <row r="93" spans="2:25" ht="26.25" customHeight="1" x14ac:dyDescent="0.2">
      <c r="B93" s="134" t="s">
        <v>103</v>
      </c>
      <c r="C93" s="351"/>
      <c r="D93" s="352">
        <v>0</v>
      </c>
      <c r="E93" s="353" t="s">
        <v>104</v>
      </c>
      <c r="F93" s="370" t="str">
        <f>IF(OR(AND(B93="Grundvertrag",D93&gt;='Valori soglia'!$D$6),AND(B93="Los",D93&gt;='Valori soglia'!$D$6),AND(E93="BöB",B93="Grundvertrag"),AND(E93="BöB",B93="Los")),"Offenes Verfahren **","")</f>
        <v/>
      </c>
      <c r="G93" s="371"/>
      <c r="H93" s="354" t="str">
        <f>IF(OR(D93&gt;='Valori soglia'!$D$6,E93="BöB"),"Ja","No")</f>
        <v>No</v>
      </c>
      <c r="I93" s="357" t="str">
        <f>IF(OR(AND(D93&gt;='Valori soglia'!$D$7,H93="Ja"),E93="BöB"),"Ja","No")</f>
        <v>No</v>
      </c>
      <c r="J93" s="374" t="str">
        <f>IF(AND(E93="VöB",D6="Aktuelles Procedura secondo:BöB"),"Kontrolle!","")</f>
        <v/>
      </c>
      <c r="K93" s="134" t="s">
        <v>103</v>
      </c>
      <c r="L93" s="351"/>
      <c r="M93" s="378">
        <v>0</v>
      </c>
      <c r="N93" s="376" t="str">
        <f>IF(OR(AND(K93="Grundvertrag",M93&gt;='Valori soglia'!$D$5),AND(K93="Los",M93&gt;='Valori soglia'!$D$5)),"Einladungsverfahren / Freihändig nach Art. 13 VöB","")</f>
        <v/>
      </c>
      <c r="O93" s="377"/>
      <c r="P93" s="375" t="s">
        <v>23</v>
      </c>
      <c r="R93" s="340" t="e">
        <f>IF(OR('Riepilogo progetto'!P10&lt;=M93,SUM(M15:M95,T12)&gt;'Riepilogo progetto'!P9,AND(M93&gt;0,H6="Keine Anwendung der Bagatellklausel!")),"Fehler Bagatellklausel","")</f>
        <v>#DIV/0!</v>
      </c>
      <c r="S93" s="27"/>
      <c r="T93" s="28"/>
      <c r="U93" s="35"/>
      <c r="V93" s="37"/>
      <c r="W93" s="37"/>
      <c r="X93" s="37"/>
      <c r="Y93" s="37"/>
    </row>
    <row r="94" spans="2:25" ht="26.25" customHeight="1" x14ac:dyDescent="0.2">
      <c r="B94" s="342" t="s">
        <v>34</v>
      </c>
      <c r="C94" s="351"/>
      <c r="D94" s="352"/>
      <c r="E94" s="353"/>
      <c r="F94" s="336" t="str">
        <f>IF(OR(AND(B93="Grundvertrag",D93&gt;='Valori soglia'!$D$5,D93&lt;'Valori soglia'!$D$6,E93="VöB"),AND(B93="Los",D93&gt;='Valori soglia'!$D$5,D93&lt;'Valori soglia'!$D$6,E93="VöB")),"Einladungverfahren *","")</f>
        <v/>
      </c>
      <c r="G94" s="337"/>
      <c r="H94" s="355"/>
      <c r="I94" s="357"/>
      <c r="J94" s="374"/>
      <c r="K94" s="350" t="s">
        <v>34</v>
      </c>
      <c r="L94" s="351"/>
      <c r="M94" s="378"/>
      <c r="N94" s="323"/>
      <c r="O94" s="324"/>
      <c r="P94" s="375"/>
      <c r="R94" s="340"/>
      <c r="S94" s="27"/>
      <c r="T94" s="28"/>
      <c r="U94" s="35"/>
      <c r="V94" s="37"/>
      <c r="W94" s="37"/>
      <c r="X94" s="37"/>
      <c r="Y94" s="37"/>
    </row>
    <row r="95" spans="2:25" ht="26.25" customHeight="1" x14ac:dyDescent="0.2">
      <c r="B95" s="343"/>
      <c r="C95" s="351"/>
      <c r="D95" s="352"/>
      <c r="E95" s="353"/>
      <c r="F95" s="372" t="str">
        <f>IF(OR(AND(B93="Grundvertrag",D93&lt;'Valori soglia'!$D$5,E93="VöB"),AND(B93="Los",D93&lt;'Valori soglia'!$D$5,E93="VöB")),"Freihändig","")</f>
        <v/>
      </c>
      <c r="G95" s="373"/>
      <c r="H95" s="355"/>
      <c r="I95" s="357"/>
      <c r="J95" s="374"/>
      <c r="K95" s="350"/>
      <c r="L95" s="351"/>
      <c r="M95" s="378"/>
      <c r="N95" s="325" t="str">
        <f>IF(OR(AND(K93="Grundvertrag",M93&lt;'Valori soglia'!$D$5),AND(K93="Los",M93&lt;'Valori soglia'!$D$5)),"Freihändig","")</f>
        <v/>
      </c>
      <c r="O95" s="326"/>
      <c r="P95" s="375"/>
      <c r="R95" s="340"/>
      <c r="S95" s="27"/>
      <c r="T95" s="28"/>
      <c r="U95" s="35"/>
      <c r="V95" s="37"/>
      <c r="W95" s="37"/>
      <c r="X95" s="37"/>
      <c r="Y95" s="37"/>
    </row>
    <row r="96" spans="2:25" ht="26.25" customHeight="1" x14ac:dyDescent="0.2">
      <c r="B96" s="134" t="s">
        <v>103</v>
      </c>
      <c r="C96" s="351"/>
      <c r="D96" s="352">
        <v>0</v>
      </c>
      <c r="E96" s="353" t="s">
        <v>104</v>
      </c>
      <c r="F96" s="370" t="str">
        <f>IF(OR(AND(B96="Grundvertrag",D96&gt;='Valori soglia'!$D$6),AND(B96="Los",D96&gt;='Valori soglia'!$D$6),AND(E96="BöB",B96="Grundvertrag"),AND(E96="BöB",B96="Los")),"Offenes Verfahren **","")</f>
        <v/>
      </c>
      <c r="G96" s="371"/>
      <c r="H96" s="354" t="str">
        <f>IF(OR(D96&gt;='Valori soglia'!$D$6,E96="BöB"),"Ja","No")</f>
        <v>No</v>
      </c>
      <c r="I96" s="357" t="str">
        <f>IF(OR(AND(D96&gt;='Valori soglia'!$D$7,H96="Ja"),E96="BöB"),"Ja","No")</f>
        <v>No</v>
      </c>
      <c r="J96" s="374" t="str">
        <f>IF(AND(E96="VöB",D6="Aktuelles Procedura secondo:BöB"),"Kontrolle!","")</f>
        <v/>
      </c>
      <c r="K96" s="134" t="s">
        <v>103</v>
      </c>
      <c r="L96" s="351"/>
      <c r="M96" s="378">
        <v>0</v>
      </c>
      <c r="N96" s="376" t="str">
        <f>IF(OR(AND(K96="Grundvertrag",M96&gt;='Valori soglia'!$D$5),AND(K96="Los",M96&gt;='Valori soglia'!$D$5)),"Einladungsverfahren / Freihändig nach Art. 13 VöB","")</f>
        <v/>
      </c>
      <c r="O96" s="377"/>
      <c r="P96" s="375" t="s">
        <v>23</v>
      </c>
      <c r="R96" s="340" t="e">
        <f>IF(OR('Riepilogo progetto'!P10&lt;=M96,SUM(M15:M98,T12)&gt;'Riepilogo progetto'!P9,AND(M96&gt;0,H6="Keine Anwendung der Bagatellklausel!")),"Fehler Bagatellklausel","")</f>
        <v>#DIV/0!</v>
      </c>
      <c r="S96" s="27"/>
      <c r="T96" s="28"/>
      <c r="U96" s="35"/>
      <c r="V96" s="37"/>
      <c r="W96" s="37"/>
      <c r="X96" s="37"/>
      <c r="Y96" s="37"/>
    </row>
    <row r="97" spans="2:25" ht="26.25" customHeight="1" x14ac:dyDescent="0.2">
      <c r="B97" s="342" t="s">
        <v>34</v>
      </c>
      <c r="C97" s="351"/>
      <c r="D97" s="352"/>
      <c r="E97" s="353"/>
      <c r="F97" s="336" t="str">
        <f>IF(OR(AND(B96="Grundvertrag",D96&gt;='Valori soglia'!$D$5,D96&lt;'Valori soglia'!$D$6,E96="VöB"),AND(B96="Los",D96&gt;='Valori soglia'!$D$5,D96&lt;'Valori soglia'!$D$6,E96="VöB")),"Einladungverfahren *","")</f>
        <v/>
      </c>
      <c r="G97" s="337"/>
      <c r="H97" s="355"/>
      <c r="I97" s="357"/>
      <c r="J97" s="374"/>
      <c r="K97" s="350" t="s">
        <v>34</v>
      </c>
      <c r="L97" s="351"/>
      <c r="M97" s="378"/>
      <c r="N97" s="323"/>
      <c r="O97" s="324"/>
      <c r="P97" s="375"/>
      <c r="R97" s="340"/>
      <c r="S97" s="27"/>
      <c r="T97" s="28"/>
      <c r="U97" s="35"/>
      <c r="V97" s="37"/>
      <c r="W97" s="37"/>
      <c r="X97" s="37"/>
      <c r="Y97" s="37"/>
    </row>
    <row r="98" spans="2:25" ht="26.25" customHeight="1" x14ac:dyDescent="0.2">
      <c r="B98" s="343"/>
      <c r="C98" s="351"/>
      <c r="D98" s="352"/>
      <c r="E98" s="353"/>
      <c r="F98" s="372" t="str">
        <f>IF(OR(AND(B96="Grundvertrag",D96&lt;'Valori soglia'!$D$5,E96="VöB"),AND(B96="Los",D96&lt;'Valori soglia'!$D$5,E96="VöB")),"Freihändig","")</f>
        <v/>
      </c>
      <c r="G98" s="373"/>
      <c r="H98" s="355"/>
      <c r="I98" s="357"/>
      <c r="J98" s="374"/>
      <c r="K98" s="350"/>
      <c r="L98" s="351"/>
      <c r="M98" s="378"/>
      <c r="N98" s="325" t="str">
        <f>IF(OR(AND(K96="Grundvertrag",M96&lt;'Valori soglia'!$D$5),AND(K96="Los",M96&lt;'Valori soglia'!$D$5)),"Freihändig","")</f>
        <v/>
      </c>
      <c r="O98" s="326"/>
      <c r="P98" s="375"/>
      <c r="R98" s="340"/>
      <c r="S98" s="27"/>
      <c r="T98" s="28"/>
      <c r="U98" s="35"/>
      <c r="V98" s="37"/>
      <c r="W98" s="37"/>
      <c r="X98" s="37"/>
      <c r="Y98" s="37"/>
    </row>
    <row r="99" spans="2:25" ht="26.25" customHeight="1" x14ac:dyDescent="0.2">
      <c r="B99" s="134" t="s">
        <v>103</v>
      </c>
      <c r="C99" s="351"/>
      <c r="D99" s="352">
        <v>0</v>
      </c>
      <c r="E99" s="353" t="s">
        <v>104</v>
      </c>
      <c r="F99" s="370" t="str">
        <f>IF(OR(AND(B99="Grundvertrag",D99&gt;='Valori soglia'!$D$6),AND(B99="Los",D99&gt;='Valori soglia'!$D$6),AND(E99="BöB",B99="Grundvertrag"),AND(E99="BöB",B99="Los")),"Offenes Verfahren **","")</f>
        <v/>
      </c>
      <c r="G99" s="371"/>
      <c r="H99" s="354" t="str">
        <f>IF(OR(D99&gt;='Valori soglia'!$D$6,E99="BöB"),"Ja","No")</f>
        <v>No</v>
      </c>
      <c r="I99" s="357" t="str">
        <f>IF(OR(AND(D99&gt;='Valori soglia'!$D$7,H99="Ja"),E99="BöB"),"Ja","No")</f>
        <v>No</v>
      </c>
      <c r="J99" s="374" t="str">
        <f>IF(AND(E99="VöB",D6="Aktuelles Procedura secondo:BöB"),"Kontrolle!","")</f>
        <v/>
      </c>
      <c r="K99" s="134" t="s">
        <v>103</v>
      </c>
      <c r="L99" s="351"/>
      <c r="M99" s="378">
        <v>0</v>
      </c>
      <c r="N99" s="376" t="str">
        <f>IF(OR(AND(K99="Grundvertrag",M99&gt;='Valori soglia'!$D$5),AND(K99="Los",M99&gt;='Valori soglia'!$D$5)),"Einladungsverfahren / Freihändig nach Art. 13 VöB","")</f>
        <v/>
      </c>
      <c r="O99" s="377"/>
      <c r="P99" s="375" t="s">
        <v>23</v>
      </c>
      <c r="R99" s="340" t="e">
        <f>IF(OR('Riepilogo progetto'!P10&lt;=M99,SUM(M15:M101,T12)&gt;'Riepilogo progetto'!P9,AND(M99&gt;0,H6="Keine Anwendung der Bagatellklausel!")),"Fehler Bagatellklausel","")</f>
        <v>#DIV/0!</v>
      </c>
      <c r="S99" s="27"/>
      <c r="T99" s="28"/>
      <c r="U99" s="35"/>
      <c r="V99" s="37"/>
      <c r="W99" s="37"/>
      <c r="X99" s="37"/>
      <c r="Y99" s="37"/>
    </row>
    <row r="100" spans="2:25" ht="26.25" customHeight="1" x14ac:dyDescent="0.2">
      <c r="B100" s="342" t="s">
        <v>34</v>
      </c>
      <c r="C100" s="351"/>
      <c r="D100" s="352"/>
      <c r="E100" s="353"/>
      <c r="F100" s="336" t="str">
        <f>IF(OR(AND(B99="Grundvertrag",D99&gt;='Valori soglia'!$D$5,D99&lt;'Valori soglia'!$D$6,E99="VöB"),AND(B99="Los",D99&gt;='Valori soglia'!$D$5,D99&lt;'Valori soglia'!$D$6,E99="VöB")),"Einladungverfahren *","")</f>
        <v/>
      </c>
      <c r="G100" s="337"/>
      <c r="H100" s="355"/>
      <c r="I100" s="357"/>
      <c r="J100" s="374"/>
      <c r="K100" s="350" t="s">
        <v>34</v>
      </c>
      <c r="L100" s="351"/>
      <c r="M100" s="378"/>
      <c r="N100" s="323"/>
      <c r="O100" s="324"/>
      <c r="P100" s="375"/>
      <c r="R100" s="340"/>
      <c r="S100" s="27"/>
      <c r="T100" s="28"/>
      <c r="U100" s="35"/>
      <c r="V100" s="37"/>
      <c r="W100" s="37"/>
      <c r="X100" s="37"/>
      <c r="Y100" s="37"/>
    </row>
    <row r="101" spans="2:25" ht="26.25" customHeight="1" x14ac:dyDescent="0.2">
      <c r="B101" s="343"/>
      <c r="C101" s="351"/>
      <c r="D101" s="352"/>
      <c r="E101" s="353"/>
      <c r="F101" s="372" t="str">
        <f>IF(OR(AND(B99="Grundvertrag",D99&lt;'Valori soglia'!$D$5,E99="VöB"),AND(B99="Los",D99&lt;'Valori soglia'!$D$5,E99="VöB")),"Freihändig","")</f>
        <v/>
      </c>
      <c r="G101" s="373"/>
      <c r="H101" s="355"/>
      <c r="I101" s="357"/>
      <c r="J101" s="374"/>
      <c r="K101" s="350"/>
      <c r="L101" s="351"/>
      <c r="M101" s="378"/>
      <c r="N101" s="325" t="str">
        <f>IF(OR(AND(K99="Grundvertrag",M99&lt;'Valori soglia'!$D$5),AND(K99="Los",M99&lt;'Valori soglia'!$D$5)),"Freihändig","")</f>
        <v/>
      </c>
      <c r="O101" s="326"/>
      <c r="P101" s="375"/>
      <c r="R101" s="340"/>
      <c r="S101" s="27"/>
      <c r="T101" s="28"/>
      <c r="U101" s="35"/>
      <c r="V101" s="37"/>
      <c r="W101" s="37"/>
      <c r="X101" s="37"/>
      <c r="Y101" s="37"/>
    </row>
    <row r="102" spans="2:25" ht="26.25" customHeight="1" x14ac:dyDescent="0.2">
      <c r="B102" s="134" t="s">
        <v>103</v>
      </c>
      <c r="C102" s="351"/>
      <c r="D102" s="352">
        <v>0</v>
      </c>
      <c r="E102" s="353" t="s">
        <v>104</v>
      </c>
      <c r="F102" s="370" t="str">
        <f>IF(OR(AND(B102="Grundvertrag",D102&gt;='Valori soglia'!$D$6),AND(B102="Los",D102&gt;='Valori soglia'!$D$6),AND(E102="BöB",B102="Grundvertrag"),AND(E102="BöB",B102="Los")),"Offenes Verfahren **","")</f>
        <v/>
      </c>
      <c r="G102" s="371"/>
      <c r="H102" s="354" t="str">
        <f>IF(OR(D102&gt;='Valori soglia'!$D$6,E102="BöB"),"Ja","No")</f>
        <v>No</v>
      </c>
      <c r="I102" s="357" t="str">
        <f>IF(OR(AND(D102&gt;='Valori soglia'!$D$7,H102="Ja"),E102="BöB"),"Ja","No")</f>
        <v>No</v>
      </c>
      <c r="J102" s="374" t="str">
        <f>IF(AND(E102="VöB",D6="Aktuelles Procedura secondo:BöB"),"Kontrolle!","")</f>
        <v/>
      </c>
      <c r="K102" s="134" t="s">
        <v>103</v>
      </c>
      <c r="L102" s="351"/>
      <c r="M102" s="378">
        <v>0</v>
      </c>
      <c r="N102" s="376" t="str">
        <f>IF(OR(AND(K102="Grundvertrag",M102&gt;='Valori soglia'!$D$5),AND(K102="Los",M102&gt;='Valori soglia'!$D$5)),"Einladungsverfahren / Freihändig nach Art. 13 VöB","")</f>
        <v/>
      </c>
      <c r="O102" s="377"/>
      <c r="P102" s="375" t="s">
        <v>23</v>
      </c>
      <c r="R102" s="340" t="e">
        <f>IF(OR('Riepilogo progetto'!P10&lt;=M102,SUM(M15:M104,T12)&gt;'Riepilogo progetto'!P9,AND(M102&gt;0,H6="Keine Anwendung der Bagatellklausel!")),"Fehler Bagatellklausel","")</f>
        <v>#DIV/0!</v>
      </c>
      <c r="S102" s="27"/>
      <c r="T102" s="28"/>
      <c r="U102" s="35"/>
      <c r="V102" s="37"/>
      <c r="W102" s="37"/>
      <c r="X102" s="37"/>
      <c r="Y102" s="37"/>
    </row>
    <row r="103" spans="2:25" ht="26.25" customHeight="1" x14ac:dyDescent="0.2">
      <c r="B103" s="342" t="s">
        <v>34</v>
      </c>
      <c r="C103" s="351"/>
      <c r="D103" s="352"/>
      <c r="E103" s="353"/>
      <c r="F103" s="336" t="str">
        <f>IF(OR(AND(B102="Grundvertrag",D102&gt;='Valori soglia'!$D$5,D102&lt;'Valori soglia'!$D$6,E102="VöB"),AND(B102="Los",D102&gt;='Valori soglia'!$D$5,D102&lt;'Valori soglia'!$D$6,E102="VöB")),"Einladungverfahren *","")</f>
        <v/>
      </c>
      <c r="G103" s="337"/>
      <c r="H103" s="355"/>
      <c r="I103" s="357"/>
      <c r="J103" s="374"/>
      <c r="K103" s="350" t="s">
        <v>34</v>
      </c>
      <c r="L103" s="351"/>
      <c r="M103" s="378"/>
      <c r="N103" s="323"/>
      <c r="O103" s="324"/>
      <c r="P103" s="375"/>
      <c r="R103" s="340"/>
      <c r="S103" s="27"/>
      <c r="T103" s="28"/>
      <c r="U103" s="35"/>
      <c r="V103" s="37"/>
      <c r="W103" s="37"/>
      <c r="X103" s="37"/>
      <c r="Y103" s="37"/>
    </row>
    <row r="104" spans="2:25" ht="26.25" customHeight="1" x14ac:dyDescent="0.2">
      <c r="B104" s="343"/>
      <c r="C104" s="351"/>
      <c r="D104" s="352"/>
      <c r="E104" s="353"/>
      <c r="F104" s="372" t="str">
        <f>IF(OR(AND(B102="Grundvertrag",D102&lt;'Valori soglia'!$D$5,E102="VöB"),AND(B102="Los",D102&lt;'Valori soglia'!$D$5,E102="VöB")),"Freihändig","")</f>
        <v/>
      </c>
      <c r="G104" s="373"/>
      <c r="H104" s="355"/>
      <c r="I104" s="357"/>
      <c r="J104" s="374"/>
      <c r="K104" s="350"/>
      <c r="L104" s="351"/>
      <c r="M104" s="378"/>
      <c r="N104" s="325" t="str">
        <f>IF(OR(AND(K102="Grundvertrag",M102&lt;'Valori soglia'!$D$5),AND(K102="Los",M102&lt;'Valori soglia'!$D$5)),"Freihändig","")</f>
        <v/>
      </c>
      <c r="O104" s="326"/>
      <c r="P104" s="375"/>
      <c r="R104" s="340"/>
      <c r="S104" s="27"/>
      <c r="T104" s="28"/>
      <c r="U104" s="35"/>
      <c r="V104" s="37"/>
      <c r="W104" s="37"/>
      <c r="X104" s="37"/>
      <c r="Y104" s="37"/>
    </row>
    <row r="105" spans="2:25" ht="26.25" customHeight="1" x14ac:dyDescent="0.2">
      <c r="B105" s="134" t="s">
        <v>103</v>
      </c>
      <c r="C105" s="351"/>
      <c r="D105" s="352">
        <v>0</v>
      </c>
      <c r="E105" s="353" t="s">
        <v>104</v>
      </c>
      <c r="F105" s="370" t="str">
        <f>IF(OR(AND(B105="Grundvertrag",D105&gt;='Valori soglia'!$D$6),AND(B105="Los",D105&gt;='Valori soglia'!$D$6),AND(E105="BöB",B105="Grundvertrag"),AND(E105="BöB",B105="Los")),"Offenes Verfahren **","")</f>
        <v/>
      </c>
      <c r="G105" s="371"/>
      <c r="H105" s="354" t="str">
        <f>IF(OR(D105&gt;='Valori soglia'!$D$6,E105="BöB"),"Ja","No")</f>
        <v>No</v>
      </c>
      <c r="I105" s="357" t="str">
        <f>IF(OR(AND(D105&gt;='Valori soglia'!$D$7,H105="Ja"),E105="BöB"),"Ja","No")</f>
        <v>No</v>
      </c>
      <c r="J105" s="374" t="str">
        <f>IF(AND(E105="VöB",D6="Aktuelles Procedura secondo:BöB"),"Kontrolle!","")</f>
        <v/>
      </c>
      <c r="K105" s="134" t="s">
        <v>103</v>
      </c>
      <c r="L105" s="351"/>
      <c r="M105" s="378">
        <v>0</v>
      </c>
      <c r="N105" s="376" t="str">
        <f>IF(OR(AND(K105="Grundvertrag",M105&gt;='Valori soglia'!$D$5),AND(K105="Los",M105&gt;='Valori soglia'!$D$5)),"Einladungsverfahren / Freihändig nach Art. 13 VöB","")</f>
        <v/>
      </c>
      <c r="O105" s="377"/>
      <c r="P105" s="375" t="s">
        <v>23</v>
      </c>
      <c r="R105" s="340" t="e">
        <f>IF(OR('Riepilogo progetto'!P10&lt;=M105,SUM(M15:M107,T12)&gt;'Riepilogo progetto'!P9,AND(M105&gt;0,H6="Keine Anwendung der Bagatellklausel!")),"Fehler Bagatellklausel","")</f>
        <v>#DIV/0!</v>
      </c>
      <c r="S105" s="27"/>
      <c r="T105" s="28"/>
      <c r="U105" s="35"/>
      <c r="V105" s="37"/>
      <c r="W105" s="37"/>
      <c r="X105" s="37"/>
      <c r="Y105" s="37"/>
    </row>
    <row r="106" spans="2:25" ht="26.25" customHeight="1" x14ac:dyDescent="0.2">
      <c r="B106" s="342" t="s">
        <v>34</v>
      </c>
      <c r="C106" s="351"/>
      <c r="D106" s="352"/>
      <c r="E106" s="353"/>
      <c r="F106" s="336" t="str">
        <f>IF(OR(AND(B105="Grundvertrag",D105&gt;='Valori soglia'!$D$5,D105&lt;'Valori soglia'!$D$6,E105="VöB"),AND(B105="Los",D105&gt;='Valori soglia'!$D$5,D105&lt;'Valori soglia'!$D$6,E105="VöB")),"Einladungverfahren *","")</f>
        <v/>
      </c>
      <c r="G106" s="337"/>
      <c r="H106" s="355"/>
      <c r="I106" s="357"/>
      <c r="J106" s="374"/>
      <c r="K106" s="350" t="s">
        <v>34</v>
      </c>
      <c r="L106" s="351"/>
      <c r="M106" s="378"/>
      <c r="N106" s="323"/>
      <c r="O106" s="324"/>
      <c r="P106" s="375"/>
      <c r="R106" s="340"/>
      <c r="S106" s="27"/>
      <c r="T106" s="28"/>
      <c r="U106" s="35"/>
      <c r="V106" s="37"/>
      <c r="W106" s="37"/>
      <c r="X106" s="37"/>
      <c r="Y106" s="37"/>
    </row>
    <row r="107" spans="2:25" ht="26.25" customHeight="1" x14ac:dyDescent="0.2">
      <c r="B107" s="343"/>
      <c r="C107" s="351"/>
      <c r="D107" s="352"/>
      <c r="E107" s="353"/>
      <c r="F107" s="372" t="str">
        <f>IF(OR(AND(B105="Grundvertrag",D105&lt;'Valori soglia'!$D$5,E105="VöB"),AND(B105="Los",D105&lt;'Valori soglia'!$D$5,E105="VöB")),"Freihändig","")</f>
        <v/>
      </c>
      <c r="G107" s="373"/>
      <c r="H107" s="355"/>
      <c r="I107" s="357"/>
      <c r="J107" s="374"/>
      <c r="K107" s="350"/>
      <c r="L107" s="351"/>
      <c r="M107" s="378"/>
      <c r="N107" s="325" t="str">
        <f>IF(OR(AND(K105="Grundvertrag",M105&lt;'Valori soglia'!$D$5),AND(K105="Los",M105&lt;'Valori soglia'!$D$5)),"Freihändig","")</f>
        <v/>
      </c>
      <c r="O107" s="326"/>
      <c r="P107" s="375"/>
      <c r="R107" s="340"/>
      <c r="S107" s="27"/>
      <c r="T107" s="28"/>
      <c r="U107" s="35"/>
      <c r="V107" s="37"/>
      <c r="W107" s="37"/>
      <c r="X107" s="37"/>
      <c r="Y107" s="37"/>
    </row>
    <row r="108" spans="2:25" ht="26.25" customHeight="1" x14ac:dyDescent="0.2">
      <c r="B108" s="134" t="s">
        <v>103</v>
      </c>
      <c r="C108" s="351"/>
      <c r="D108" s="352">
        <v>0</v>
      </c>
      <c r="E108" s="353" t="s">
        <v>104</v>
      </c>
      <c r="F108" s="370" t="str">
        <f>IF(OR(AND(B108="Grundvertrag",D108&gt;='Valori soglia'!$D$6),AND(B108="Los",D108&gt;='Valori soglia'!$D$6),AND(E108="BöB",B108="Grundvertrag"),AND(E108="BöB",B108="Los")),"Offenes Verfahren **","")</f>
        <v/>
      </c>
      <c r="G108" s="371"/>
      <c r="H108" s="354" t="str">
        <f>IF(OR(D108&gt;='Valori soglia'!$D$6,E108="BöB"),"Ja","No")</f>
        <v>No</v>
      </c>
      <c r="I108" s="357" t="str">
        <f>IF(OR(AND(D108&gt;='Valori soglia'!$D$7,H108="Ja"),E108="BöB"),"Ja","No")</f>
        <v>No</v>
      </c>
      <c r="J108" s="374" t="str">
        <f>IF(AND(E108="VöB",D6="Aktuelles Procedura secondo:BöB"),"Kontrolle!","")</f>
        <v/>
      </c>
      <c r="K108" s="134" t="s">
        <v>103</v>
      </c>
      <c r="L108" s="351"/>
      <c r="M108" s="378">
        <v>0</v>
      </c>
      <c r="N108" s="376" t="str">
        <f>IF(OR(AND(K108="Grundvertrag",M108&gt;='Valori soglia'!$D$5),AND(K108="Los",M108&gt;='Valori soglia'!$D$5)),"Einladungsverfahren / Freihändig nach Art. 13 VöB","")</f>
        <v/>
      </c>
      <c r="O108" s="377"/>
      <c r="P108" s="375" t="s">
        <v>23</v>
      </c>
      <c r="R108" s="340" t="e">
        <f>IF(OR('Riepilogo progetto'!P10&lt;=M108,SUM(M15:M110,T12)&gt;'Riepilogo progetto'!P9,AND(M108&gt;0,H6="Keine Anwendung der Bagatellklausel!")),"Fehler Bagatellklausel","")</f>
        <v>#DIV/0!</v>
      </c>
      <c r="S108" s="27"/>
      <c r="T108" s="28"/>
      <c r="U108" s="35"/>
      <c r="V108" s="37"/>
      <c r="W108" s="37"/>
      <c r="X108" s="37"/>
      <c r="Y108" s="37"/>
    </row>
    <row r="109" spans="2:25" ht="26.25" customHeight="1" x14ac:dyDescent="0.2">
      <c r="B109" s="342" t="s">
        <v>34</v>
      </c>
      <c r="C109" s="351"/>
      <c r="D109" s="352"/>
      <c r="E109" s="353"/>
      <c r="F109" s="336" t="str">
        <f>IF(OR(AND(B108="Grundvertrag",D108&gt;='Valori soglia'!$D$5,D108&lt;'Valori soglia'!$D$6,E108="VöB"),AND(B108="Los",D108&gt;='Valori soglia'!$D$5,D108&lt;'Valori soglia'!$D$6,E108="VöB")),"Einladungverfahren *","")</f>
        <v/>
      </c>
      <c r="G109" s="337"/>
      <c r="H109" s="355"/>
      <c r="I109" s="357"/>
      <c r="J109" s="374"/>
      <c r="K109" s="350" t="s">
        <v>34</v>
      </c>
      <c r="L109" s="351"/>
      <c r="M109" s="378"/>
      <c r="N109" s="323"/>
      <c r="O109" s="324"/>
      <c r="P109" s="375"/>
      <c r="R109" s="340"/>
      <c r="S109" s="27"/>
      <c r="T109" s="28"/>
      <c r="U109" s="35"/>
      <c r="V109" s="37"/>
      <c r="W109" s="37"/>
      <c r="X109" s="37"/>
      <c r="Y109" s="37"/>
    </row>
    <row r="110" spans="2:25" ht="26.25" customHeight="1" x14ac:dyDescent="0.2">
      <c r="B110" s="343"/>
      <c r="C110" s="351"/>
      <c r="D110" s="352"/>
      <c r="E110" s="353"/>
      <c r="F110" s="372" t="str">
        <f>IF(OR(AND(B108="Grundvertrag",D108&lt;'Valori soglia'!$D$5,E108="VöB"),AND(B108="Los",D108&lt;'Valori soglia'!$D$5,E108="VöB")),"Freihändig","")</f>
        <v/>
      </c>
      <c r="G110" s="373"/>
      <c r="H110" s="355"/>
      <c r="I110" s="357"/>
      <c r="J110" s="374"/>
      <c r="K110" s="350"/>
      <c r="L110" s="351"/>
      <c r="M110" s="378"/>
      <c r="N110" s="325" t="str">
        <f>IF(OR(AND(K108="Grundvertrag",M108&lt;'Valori soglia'!$D$5),AND(K108="Los",M108&lt;'Valori soglia'!$D$5)),"Freihändig","")</f>
        <v/>
      </c>
      <c r="O110" s="326"/>
      <c r="P110" s="375"/>
      <c r="R110" s="340"/>
      <c r="S110" s="27"/>
      <c r="T110" s="28"/>
      <c r="U110" s="35"/>
      <c r="V110" s="37"/>
      <c r="W110" s="37"/>
      <c r="X110" s="37"/>
      <c r="Y110" s="37"/>
    </row>
    <row r="111" spans="2:25" ht="26.25" customHeight="1" x14ac:dyDescent="0.2">
      <c r="B111" s="134" t="s">
        <v>35</v>
      </c>
      <c r="C111" s="351"/>
      <c r="D111" s="352">
        <v>0</v>
      </c>
      <c r="E111" s="353" t="s">
        <v>104</v>
      </c>
      <c r="F111" s="370" t="str">
        <f>IF(OR(AND(B111="Grundvertrag",D111&gt;='Valori soglia'!$D$6),AND(B111="Los",D111&gt;='Valori soglia'!$D$6),AND(E111="BöB",B111="Grundvertrag"),AND(E111="BöB",B111="Los")),"Offenes Verfahren **","")</f>
        <v/>
      </c>
      <c r="G111" s="371"/>
      <c r="H111" s="354" t="str">
        <f>IF(OR(D111&gt;='Valori soglia'!$D$6,E111="BöB"),"Ja","No")</f>
        <v>No</v>
      </c>
      <c r="I111" s="357" t="str">
        <f>IF(OR(AND(D111&gt;='Valori soglia'!$D$7,H111="Ja"),E111="BöB"),"Ja","No")</f>
        <v>No</v>
      </c>
      <c r="J111" s="374" t="str">
        <f>IF(AND(E111="VöB",D6="Aktuelles Procedura secondo:BöB"),"Kontrolle!","")</f>
        <v/>
      </c>
      <c r="K111" s="134" t="s">
        <v>103</v>
      </c>
      <c r="L111" s="351"/>
      <c r="M111" s="378">
        <v>0</v>
      </c>
      <c r="N111" s="376" t="str">
        <f>IF(OR(AND(K111="Grundvertrag",M111&gt;='Valori soglia'!$D$5),AND(K111="Los",M111&gt;='Valori soglia'!$D$5)),"Einladungsverfahren / Freihändig nach Art. 13 VöB","")</f>
        <v/>
      </c>
      <c r="O111" s="377"/>
      <c r="P111" s="375" t="s">
        <v>23</v>
      </c>
      <c r="R111" s="340" t="e">
        <f>IF(OR('Riepilogo progetto'!P10&lt;=M111,SUM(M15:M113,T12)&gt;'Riepilogo progetto'!P9,AND(M111&gt;0,H6="Keine Anwendung der Bagatellklausel!")),"Fehler Bagatellklausel","")</f>
        <v>#DIV/0!</v>
      </c>
      <c r="S111" s="27"/>
      <c r="T111" s="28"/>
      <c r="U111" s="35"/>
      <c r="V111" s="37"/>
      <c r="W111" s="37"/>
      <c r="X111" s="37"/>
      <c r="Y111" s="37"/>
    </row>
    <row r="112" spans="2:25" ht="26.25" customHeight="1" x14ac:dyDescent="0.2">
      <c r="B112" s="342" t="s">
        <v>34</v>
      </c>
      <c r="C112" s="351"/>
      <c r="D112" s="352"/>
      <c r="E112" s="353"/>
      <c r="F112" s="336" t="str">
        <f>IF(OR(AND(B111="Grundvertrag",D111&gt;='Valori soglia'!$D$5,D111&lt;'Valori soglia'!$D$6,E111="VöB"),AND(B111="Los",D111&gt;='Valori soglia'!$D$5,D111&lt;'Valori soglia'!$D$6,E111="VöB")),"Einladungverfahren *","")</f>
        <v/>
      </c>
      <c r="G112" s="337"/>
      <c r="H112" s="355"/>
      <c r="I112" s="357"/>
      <c r="J112" s="374"/>
      <c r="K112" s="350" t="s">
        <v>34</v>
      </c>
      <c r="L112" s="351"/>
      <c r="M112" s="378"/>
      <c r="N112" s="323"/>
      <c r="O112" s="324"/>
      <c r="P112" s="375"/>
      <c r="R112" s="340"/>
      <c r="S112" s="27"/>
      <c r="T112" s="28"/>
      <c r="U112" s="35"/>
      <c r="V112" s="37"/>
      <c r="W112" s="37"/>
      <c r="X112" s="37"/>
      <c r="Y112" s="37"/>
    </row>
    <row r="113" spans="2:25" ht="26.25" customHeight="1" x14ac:dyDescent="0.2">
      <c r="B113" s="343"/>
      <c r="C113" s="351"/>
      <c r="D113" s="352"/>
      <c r="E113" s="353"/>
      <c r="F113" s="372" t="str">
        <f>IF(OR(AND(B111="Grundvertrag",D111&lt;'Valori soglia'!$D$5,E111="VöB"),AND(B111="Los",D111&lt;'Valori soglia'!$D$5,E111="VöB")),"Freihändig","")</f>
        <v/>
      </c>
      <c r="G113" s="373"/>
      <c r="H113" s="355"/>
      <c r="I113" s="357"/>
      <c r="J113" s="374"/>
      <c r="K113" s="350"/>
      <c r="L113" s="351"/>
      <c r="M113" s="378"/>
      <c r="N113" s="325" t="str">
        <f>IF(OR(AND(K111="Grundvertrag",M111&lt;'Valori soglia'!$D$5),AND(K111="Los",M111&lt;'Valori soglia'!$D$5)),"Freihändig","")</f>
        <v/>
      </c>
      <c r="O113" s="326"/>
      <c r="P113" s="375"/>
      <c r="R113" s="340"/>
      <c r="S113" s="27"/>
      <c r="T113" s="28"/>
      <c r="U113" s="35"/>
      <c r="V113" s="37"/>
      <c r="W113" s="37"/>
      <c r="X113" s="37"/>
      <c r="Y113" s="37"/>
    </row>
    <row r="114" spans="2:25" ht="26.25" customHeight="1" x14ac:dyDescent="0.2">
      <c r="B114" s="134" t="s">
        <v>103</v>
      </c>
      <c r="C114" s="351"/>
      <c r="D114" s="352">
        <v>0</v>
      </c>
      <c r="E114" s="353" t="s">
        <v>104</v>
      </c>
      <c r="F114" s="370" t="str">
        <f>IF(OR(AND(B114="Grundvertrag",D114&gt;='Valori soglia'!$D$6),AND(B114="Los",D114&gt;='Valori soglia'!$D$6),AND(E114="BöB",B114="Grundvertrag"),AND(E114="BöB",B114="Los")),"Offenes Verfahren **","")</f>
        <v/>
      </c>
      <c r="G114" s="371"/>
      <c r="H114" s="354" t="str">
        <f>IF(OR(D114&gt;='Valori soglia'!$D$6,E114="BöB"),"Ja","No")</f>
        <v>No</v>
      </c>
      <c r="I114" s="357" t="str">
        <f>IF(OR(AND(D114&gt;='Valori soglia'!$D$7,H114="Ja"),E114="BöB"),"Ja","No")</f>
        <v>No</v>
      </c>
      <c r="J114" s="374" t="str">
        <f>IF(AND(E114="VöB",D6="Aktuelles Procedura secondo:BöB"),"Kontrolle!","")</f>
        <v/>
      </c>
      <c r="K114" s="134" t="s">
        <v>103</v>
      </c>
      <c r="L114" s="351"/>
      <c r="M114" s="378">
        <v>0</v>
      </c>
      <c r="N114" s="376" t="str">
        <f>IF(OR(AND(K114="Grundvertrag",M114&gt;='Valori soglia'!$D$5),AND(K114="Los",M114&gt;='Valori soglia'!$D$5)),"Einladungsverfahren / Freihändig nach Art. 13 VöB","")</f>
        <v/>
      </c>
      <c r="O114" s="377"/>
      <c r="P114" s="375" t="s">
        <v>23</v>
      </c>
      <c r="R114" s="340" t="e">
        <f>IF(OR('Riepilogo progetto'!P10&lt;=M114,SUM(M15:M116,T12)&gt;'Riepilogo progetto'!P9,AND(M114&gt;0,H6="Keine Anwendung der Bagatellklausel!")),"Fehler Bagatellklausel","")</f>
        <v>#DIV/0!</v>
      </c>
      <c r="S114" s="27"/>
      <c r="T114" s="28"/>
      <c r="U114" s="35"/>
      <c r="V114" s="37"/>
      <c r="W114" s="37"/>
      <c r="X114" s="37"/>
      <c r="Y114" s="37"/>
    </row>
    <row r="115" spans="2:25" ht="26.25" customHeight="1" x14ac:dyDescent="0.2">
      <c r="B115" s="342" t="s">
        <v>34</v>
      </c>
      <c r="C115" s="351"/>
      <c r="D115" s="352"/>
      <c r="E115" s="353"/>
      <c r="F115" s="336" t="str">
        <f>IF(OR(AND(B114="Grundvertrag",D114&gt;='Valori soglia'!$D$5,D114&lt;'Valori soglia'!$D$6,E114="VöB"),AND(B114="Los",D114&gt;='Valori soglia'!$D$5,D114&lt;'Valori soglia'!$D$6,E114="VöB")),"Einladungverfahren *","")</f>
        <v/>
      </c>
      <c r="G115" s="337"/>
      <c r="H115" s="355"/>
      <c r="I115" s="357"/>
      <c r="J115" s="374"/>
      <c r="K115" s="350" t="s">
        <v>34</v>
      </c>
      <c r="L115" s="351"/>
      <c r="M115" s="378"/>
      <c r="N115" s="323"/>
      <c r="O115" s="324"/>
      <c r="P115" s="375"/>
      <c r="R115" s="340"/>
      <c r="S115" s="27"/>
      <c r="T115" s="28"/>
      <c r="U115" s="35"/>
      <c r="V115" s="37"/>
      <c r="W115" s="37"/>
      <c r="X115" s="37"/>
      <c r="Y115" s="37"/>
    </row>
    <row r="116" spans="2:25" ht="26.25" customHeight="1" x14ac:dyDescent="0.2">
      <c r="B116" s="343"/>
      <c r="C116" s="351"/>
      <c r="D116" s="352"/>
      <c r="E116" s="353"/>
      <c r="F116" s="372" t="str">
        <f>IF(OR(AND(B114="Grundvertrag",D114&lt;'Valori soglia'!$D$5,E114="VöB"),AND(B114="Los",D114&lt;'Valori soglia'!$D$5,E114="VöB")),"Freihändig","")</f>
        <v/>
      </c>
      <c r="G116" s="373"/>
      <c r="H116" s="355"/>
      <c r="I116" s="357"/>
      <c r="J116" s="374"/>
      <c r="K116" s="350"/>
      <c r="L116" s="351"/>
      <c r="M116" s="378"/>
      <c r="N116" s="325" t="str">
        <f>IF(OR(AND(K114="Grundvertrag",M114&lt;'Valori soglia'!$D$5),AND(K114="Los",M114&lt;'Valori soglia'!$D$5)),"Freihändig","")</f>
        <v/>
      </c>
      <c r="O116" s="326"/>
      <c r="P116" s="375"/>
      <c r="R116" s="340"/>
      <c r="S116" s="27"/>
      <c r="T116" s="28"/>
      <c r="U116" s="35"/>
      <c r="V116" s="37"/>
      <c r="W116" s="37"/>
      <c r="X116" s="37"/>
      <c r="Y116" s="37"/>
    </row>
    <row r="117" spans="2:25" ht="26.25" customHeight="1" x14ac:dyDescent="0.2">
      <c r="B117" s="134" t="s">
        <v>103</v>
      </c>
      <c r="C117" s="351"/>
      <c r="D117" s="352">
        <v>0</v>
      </c>
      <c r="E117" s="353" t="s">
        <v>104</v>
      </c>
      <c r="F117" s="370" t="str">
        <f>IF(OR(AND(B117="Grundvertrag",D117&gt;='Valori soglia'!$D$6),AND(B117="Los",D117&gt;='Valori soglia'!$D$6),AND(E117="BöB",B117="Grundvertrag"),AND(E117="BöB",B117="Los")),"Offenes Verfahren **","")</f>
        <v/>
      </c>
      <c r="G117" s="371"/>
      <c r="H117" s="354" t="str">
        <f>IF(OR(D117&gt;='Valori soglia'!$D$6,E117="BöB"),"Ja","No")</f>
        <v>No</v>
      </c>
      <c r="I117" s="357" t="str">
        <f>IF(OR(AND(D117&gt;='Valori soglia'!$D$7,H117="Ja"),E117="BöB"),"Ja","No")</f>
        <v>No</v>
      </c>
      <c r="J117" s="374" t="str">
        <f>IF(AND(E117="VöB",D6="Aktuelles Procedura secondo:BöB"),"Kontrolle!","")</f>
        <v/>
      </c>
      <c r="K117" s="134" t="s">
        <v>103</v>
      </c>
      <c r="L117" s="351"/>
      <c r="M117" s="378">
        <v>0</v>
      </c>
      <c r="N117" s="376" t="str">
        <f>IF(OR(AND(K117="Grundvertrag",M117&gt;='Valori soglia'!$D$5),AND(K117="Los",M117&gt;='Valori soglia'!$D$5)),"Einladungsverfahren / Freihändig nach Art. 13 VöB","")</f>
        <v/>
      </c>
      <c r="O117" s="377"/>
      <c r="P117" s="375" t="s">
        <v>23</v>
      </c>
      <c r="R117" s="340" t="e">
        <f>IF(OR('Riepilogo progetto'!P10&lt;=M117,SUM(M15:M119,T12)&gt;'Riepilogo progetto'!P9,AND(M117&gt;0,H6="Keine Anwendung der Bagatellklausel!")),"Fehler Bagatellklausel","")</f>
        <v>#DIV/0!</v>
      </c>
      <c r="S117" s="27"/>
      <c r="T117" s="28"/>
      <c r="U117" s="35"/>
      <c r="V117" s="37"/>
      <c r="W117" s="37"/>
      <c r="X117" s="37"/>
      <c r="Y117" s="37"/>
    </row>
    <row r="118" spans="2:25" ht="26.25" customHeight="1" x14ac:dyDescent="0.2">
      <c r="B118" s="342" t="s">
        <v>34</v>
      </c>
      <c r="C118" s="351"/>
      <c r="D118" s="352"/>
      <c r="E118" s="353"/>
      <c r="F118" s="336" t="str">
        <f>IF(OR(AND(B117="Grundvertrag",D117&gt;='Valori soglia'!$D$5,D117&lt;'Valori soglia'!$D$6,E117="VöB"),AND(B117="Los",D117&gt;='Valori soglia'!$D$5,D117&lt;'Valori soglia'!$D$6,E117="VöB")),"Einladungverfahren *","")</f>
        <v/>
      </c>
      <c r="G118" s="337"/>
      <c r="H118" s="355"/>
      <c r="I118" s="357"/>
      <c r="J118" s="374"/>
      <c r="K118" s="350" t="s">
        <v>34</v>
      </c>
      <c r="L118" s="351"/>
      <c r="M118" s="378"/>
      <c r="N118" s="323"/>
      <c r="O118" s="324"/>
      <c r="P118" s="375"/>
      <c r="R118" s="340"/>
      <c r="S118" s="27"/>
      <c r="T118" s="28"/>
      <c r="U118" s="35"/>
      <c r="V118" s="37"/>
      <c r="W118" s="37"/>
      <c r="X118" s="37"/>
      <c r="Y118" s="37"/>
    </row>
    <row r="119" spans="2:25" ht="26.25" customHeight="1" x14ac:dyDescent="0.2">
      <c r="B119" s="343"/>
      <c r="C119" s="351"/>
      <c r="D119" s="352"/>
      <c r="E119" s="353"/>
      <c r="F119" s="372" t="str">
        <f>IF(OR(AND(B117="Grundvertrag",D117&lt;'Valori soglia'!$D$5,E117="VöB"),AND(B117="Los",D117&lt;'Valori soglia'!$D$5,E117="VöB")),"Freihändig","")</f>
        <v/>
      </c>
      <c r="G119" s="373"/>
      <c r="H119" s="355"/>
      <c r="I119" s="357"/>
      <c r="J119" s="374"/>
      <c r="K119" s="350"/>
      <c r="L119" s="351"/>
      <c r="M119" s="378"/>
      <c r="N119" s="325" t="str">
        <f>IF(OR(AND(K117="Grundvertrag",M117&lt;'Valori soglia'!$D$5),AND(K117="Los",M117&lt;'Valori soglia'!$D$5)),"Freihändig","")</f>
        <v/>
      </c>
      <c r="O119" s="326"/>
      <c r="P119" s="375"/>
      <c r="R119" s="340"/>
      <c r="S119" s="27"/>
      <c r="T119" s="28"/>
      <c r="U119" s="35"/>
      <c r="V119" s="37"/>
      <c r="W119" s="37"/>
      <c r="X119" s="37"/>
      <c r="Y119" s="37"/>
    </row>
    <row r="120" spans="2:25" ht="26.25" customHeight="1" x14ac:dyDescent="0.2">
      <c r="B120" s="134" t="s">
        <v>103</v>
      </c>
      <c r="C120" s="351"/>
      <c r="D120" s="352">
        <v>0</v>
      </c>
      <c r="E120" s="353" t="s">
        <v>104</v>
      </c>
      <c r="F120" s="370" t="str">
        <f>IF(OR(AND(B120="Grundvertrag",D120&gt;='Valori soglia'!$D$6),AND(B120="Los",D120&gt;='Valori soglia'!$D$6),AND(E120="BöB",B120="Grundvertrag"),AND(E120="BöB",B120="Los")),"Offenes Verfahren **","")</f>
        <v/>
      </c>
      <c r="G120" s="371"/>
      <c r="H120" s="354" t="str">
        <f>IF(OR(D120&gt;='Valori soglia'!$D$6,E120="BöB"),"Ja","No")</f>
        <v>No</v>
      </c>
      <c r="I120" s="357" t="str">
        <f>IF(OR(AND(D120&gt;='Valori soglia'!$D$7,H120="Ja"),E120="BöB"),"Ja","No")</f>
        <v>No</v>
      </c>
      <c r="J120" s="374" t="str">
        <f>IF(AND(E120="VöB",D6="Aktuelles Procedura secondo:BöB"),"Kontrolle!","")</f>
        <v/>
      </c>
      <c r="K120" s="134" t="s">
        <v>103</v>
      </c>
      <c r="L120" s="351"/>
      <c r="M120" s="378">
        <v>0</v>
      </c>
      <c r="N120" s="376" t="str">
        <f>IF(OR(AND(K120="Grundvertrag",M120&gt;='Valori soglia'!$D$5),AND(K120="Los",M120&gt;='Valori soglia'!$D$5)),"Einladungsverfahren / Freihändig nach Art. 13 VöB","")</f>
        <v/>
      </c>
      <c r="O120" s="377"/>
      <c r="P120" s="375" t="s">
        <v>23</v>
      </c>
      <c r="R120" s="340" t="e">
        <f>IF(OR('Riepilogo progetto'!P10&lt;=M120,SUM(M15:M122,T12)&gt;'Riepilogo progetto'!P9,AND(M120&gt;0,H6="Keine Anwendung der Bagatellklausel!")),"Fehler Bagatellklausel","")</f>
        <v>#DIV/0!</v>
      </c>
      <c r="S120" s="27"/>
      <c r="T120" s="28"/>
      <c r="U120" s="35"/>
      <c r="V120" s="37"/>
      <c r="W120" s="37"/>
      <c r="X120" s="37"/>
      <c r="Y120" s="37"/>
    </row>
    <row r="121" spans="2:25" ht="26.25" customHeight="1" x14ac:dyDescent="0.2">
      <c r="B121" s="342" t="s">
        <v>34</v>
      </c>
      <c r="C121" s="351"/>
      <c r="D121" s="352"/>
      <c r="E121" s="353"/>
      <c r="F121" s="336" t="str">
        <f>IF(OR(AND(B120="Grundvertrag",D120&gt;='Valori soglia'!$D$5,D120&lt;'Valori soglia'!$D$6,E120="VöB"),AND(B120="Los",D120&gt;='Valori soglia'!$D$5,D120&lt;'Valori soglia'!$D$6,E120="VöB")),"Einladungverfahren *","")</f>
        <v/>
      </c>
      <c r="G121" s="337"/>
      <c r="H121" s="355"/>
      <c r="I121" s="357"/>
      <c r="J121" s="374"/>
      <c r="K121" s="350" t="s">
        <v>34</v>
      </c>
      <c r="L121" s="351"/>
      <c r="M121" s="378"/>
      <c r="N121" s="323"/>
      <c r="O121" s="324"/>
      <c r="P121" s="375"/>
      <c r="R121" s="340"/>
      <c r="S121" s="27"/>
      <c r="T121" s="28"/>
      <c r="U121" s="35"/>
      <c r="V121" s="37"/>
      <c r="W121" s="37"/>
      <c r="X121" s="37"/>
      <c r="Y121" s="37"/>
    </row>
    <row r="122" spans="2:25" ht="26.25" customHeight="1" x14ac:dyDescent="0.2">
      <c r="B122" s="343"/>
      <c r="C122" s="351"/>
      <c r="D122" s="352"/>
      <c r="E122" s="353"/>
      <c r="F122" s="372" t="str">
        <f>IF(OR(AND(B120="Grundvertrag",D120&lt;'Valori soglia'!$D$5,E120="VöB"),AND(B120="Los",D120&lt;'Valori soglia'!$D$5,E120="VöB")),"Freihändig","")</f>
        <v/>
      </c>
      <c r="G122" s="373"/>
      <c r="H122" s="355"/>
      <c r="I122" s="357"/>
      <c r="J122" s="374"/>
      <c r="K122" s="350"/>
      <c r="L122" s="351"/>
      <c r="M122" s="378"/>
      <c r="N122" s="325" t="str">
        <f>IF(OR(AND(K120="Grundvertrag",M120&lt;'Valori soglia'!$D$5),AND(K120="Los",M120&lt;'Valori soglia'!$D$5)),"Freihändig","")</f>
        <v/>
      </c>
      <c r="O122" s="326"/>
      <c r="P122" s="375"/>
      <c r="R122" s="340"/>
      <c r="S122" s="27"/>
      <c r="T122" s="28"/>
      <c r="U122" s="35"/>
      <c r="V122" s="37"/>
      <c r="W122" s="37"/>
      <c r="X122" s="37"/>
      <c r="Y122" s="37"/>
    </row>
    <row r="123" spans="2:25" ht="26.25" customHeight="1" x14ac:dyDescent="0.2">
      <c r="B123" s="134" t="s">
        <v>103</v>
      </c>
      <c r="C123" s="351"/>
      <c r="D123" s="352">
        <v>0</v>
      </c>
      <c r="E123" s="353" t="s">
        <v>104</v>
      </c>
      <c r="F123" s="370" t="str">
        <f>IF(OR(AND(B123="Grundvertrag",D123&gt;='Valori soglia'!$D$6),AND(B123="Los",D123&gt;='Valori soglia'!$D$6),AND(E123="BöB",B123="Grundvertrag"),AND(E123="BöB",B123="Los")),"Offenes Verfahren **","")</f>
        <v/>
      </c>
      <c r="G123" s="371"/>
      <c r="H123" s="354" t="str">
        <f>IF(OR(D123&gt;='Valori soglia'!$D$6,E123="BöB"),"Ja","No")</f>
        <v>No</v>
      </c>
      <c r="I123" s="357" t="str">
        <f>IF(OR(AND(D123&gt;='Valori soglia'!$D$7,H123="Ja"),E123="BöB"),"Ja","No")</f>
        <v>No</v>
      </c>
      <c r="J123" s="374" t="str">
        <f>IF(AND(E123="VöB",D6="Aktuelles Procedura secondo:BöB"),"Kontrolle!","")</f>
        <v/>
      </c>
      <c r="K123" s="134" t="s">
        <v>103</v>
      </c>
      <c r="L123" s="351"/>
      <c r="M123" s="378">
        <v>0</v>
      </c>
      <c r="N123" s="376" t="str">
        <f>IF(OR(AND(K123="Grundvertrag",M123&gt;='Valori soglia'!$D$5),AND(K123="Los",M123&gt;='Valori soglia'!$D$5)),"Einladungsverfahren / Freihändig nach Art. 13 VöB","")</f>
        <v/>
      </c>
      <c r="O123" s="377"/>
      <c r="P123" s="375" t="s">
        <v>23</v>
      </c>
      <c r="R123" s="340" t="e">
        <f>IF(OR('Riepilogo progetto'!P10&lt;=M123,SUM(M15:M125,T12)&gt;'Riepilogo progetto'!P9,AND(M123&gt;0,H6="Keine Anwendung der Bagatellklausel!")),"Fehler Bagatellklausel","")</f>
        <v>#DIV/0!</v>
      </c>
      <c r="S123" s="27"/>
      <c r="T123" s="28"/>
      <c r="U123" s="35"/>
      <c r="V123" s="37"/>
      <c r="W123" s="37"/>
      <c r="X123" s="37"/>
      <c r="Y123" s="37"/>
    </row>
    <row r="124" spans="2:25" ht="26.25" customHeight="1" x14ac:dyDescent="0.2">
      <c r="B124" s="342" t="s">
        <v>34</v>
      </c>
      <c r="C124" s="351"/>
      <c r="D124" s="352"/>
      <c r="E124" s="353"/>
      <c r="F124" s="336" t="str">
        <f>IF(OR(AND(B123="Grundvertrag",D123&gt;='Valori soglia'!$D$5,D123&lt;'Valori soglia'!$D$6,E123="VöB"),AND(B123="Los",D123&gt;='Valori soglia'!$D$5,D123&lt;'Valori soglia'!$D$6,E123="VöB")),"Einladungverfahren *","")</f>
        <v/>
      </c>
      <c r="G124" s="337"/>
      <c r="H124" s="355"/>
      <c r="I124" s="357"/>
      <c r="J124" s="374"/>
      <c r="K124" s="350" t="s">
        <v>34</v>
      </c>
      <c r="L124" s="351"/>
      <c r="M124" s="378"/>
      <c r="N124" s="323"/>
      <c r="O124" s="324"/>
      <c r="P124" s="375"/>
      <c r="R124" s="340"/>
      <c r="S124" s="27"/>
      <c r="T124" s="28"/>
      <c r="U124" s="35"/>
      <c r="V124" s="37"/>
      <c r="W124" s="37"/>
      <c r="X124" s="37"/>
      <c r="Y124" s="37"/>
    </row>
    <row r="125" spans="2:25" ht="26.25" customHeight="1" x14ac:dyDescent="0.2">
      <c r="B125" s="343"/>
      <c r="C125" s="351"/>
      <c r="D125" s="352"/>
      <c r="E125" s="353"/>
      <c r="F125" s="372" t="str">
        <f>IF(OR(AND(B123="Grundvertrag",D123&lt;'Valori soglia'!$D$5,E123="VöB"),AND(B123="Los",D123&lt;'Valori soglia'!$D$5,E123="VöB")),"Freihändig","")</f>
        <v/>
      </c>
      <c r="G125" s="373"/>
      <c r="H125" s="355"/>
      <c r="I125" s="357"/>
      <c r="J125" s="374"/>
      <c r="K125" s="350"/>
      <c r="L125" s="351"/>
      <c r="M125" s="378"/>
      <c r="N125" s="325" t="str">
        <f>IF(OR(AND(K123="Grundvertrag",M123&lt;'Valori soglia'!$D$5),AND(K123="Los",M123&lt;'Valori soglia'!$D$5)),"Freihändig","")</f>
        <v/>
      </c>
      <c r="O125" s="326"/>
      <c r="P125" s="375"/>
      <c r="R125" s="340"/>
      <c r="S125" s="27"/>
      <c r="T125" s="28"/>
      <c r="U125" s="35"/>
      <c r="V125" s="37"/>
      <c r="W125" s="37"/>
      <c r="X125" s="37"/>
      <c r="Y125" s="37"/>
    </row>
    <row r="126" spans="2:25" ht="26.25" customHeight="1" x14ac:dyDescent="0.2">
      <c r="B126" s="134" t="s">
        <v>103</v>
      </c>
      <c r="C126" s="351"/>
      <c r="D126" s="352">
        <v>0</v>
      </c>
      <c r="E126" s="353" t="s">
        <v>104</v>
      </c>
      <c r="F126" s="370" t="str">
        <f>IF(OR(AND(B126="Grundvertrag",D126&gt;='Valori soglia'!$D$6),AND(B126="Los",D126&gt;='Valori soglia'!$D$6),AND(E126="BöB",B126="Grundvertrag"),AND(E126="BöB",B126="Los")),"Offenes Verfahren **","")</f>
        <v/>
      </c>
      <c r="G126" s="371"/>
      <c r="H126" s="354" t="str">
        <f>IF(OR(D126&gt;='Valori soglia'!$D$6,E126="BöB"),"Ja","No")</f>
        <v>No</v>
      </c>
      <c r="I126" s="357" t="str">
        <f>IF(OR(AND(D126&gt;='Valori soglia'!$D$7,H126="Ja"),E126="BöB"),"Ja","No")</f>
        <v>No</v>
      </c>
      <c r="J126" s="374" t="str">
        <f>IF(AND(E126="VöB",D6="Aktuelles Procedura secondo:BöB"),"Kontrolle!","")</f>
        <v/>
      </c>
      <c r="K126" s="134" t="s">
        <v>103</v>
      </c>
      <c r="L126" s="351"/>
      <c r="M126" s="378">
        <v>0</v>
      </c>
      <c r="N126" s="376" t="str">
        <f>IF(OR(AND(K126="Grundvertrag",M126&gt;='Valori soglia'!$D$5),AND(K126="Los",M126&gt;='Valori soglia'!$D$5)),"Einladungsverfahren / Freihändig nach Art. 13 VöB","")</f>
        <v/>
      </c>
      <c r="O126" s="377"/>
      <c r="P126" s="375" t="s">
        <v>23</v>
      </c>
      <c r="R126" s="340" t="e">
        <f>IF(OR('Riepilogo progetto'!P10&lt;=M126,SUM(M15:M128,T12)&gt;'Riepilogo progetto'!P9,AND(M126&gt;0,H6="Keine Anwendung der Bagatellklausel!")),"Fehler Bagatellklausel","")</f>
        <v>#DIV/0!</v>
      </c>
      <c r="S126" s="27"/>
      <c r="T126" s="28"/>
      <c r="U126" s="35"/>
      <c r="V126" s="37"/>
      <c r="W126" s="37"/>
      <c r="X126" s="37"/>
      <c r="Y126" s="37"/>
    </row>
    <row r="127" spans="2:25" ht="26.25" customHeight="1" x14ac:dyDescent="0.2">
      <c r="B127" s="342" t="s">
        <v>34</v>
      </c>
      <c r="C127" s="351"/>
      <c r="D127" s="352"/>
      <c r="E127" s="353"/>
      <c r="F127" s="336" t="str">
        <f>IF(OR(AND(B126="Grundvertrag",D126&gt;='Valori soglia'!$D$5,D126&lt;'Valori soglia'!$D$6,E126="VöB"),AND(B126="Los",D126&gt;='Valori soglia'!$D$5,D126&lt;'Valori soglia'!$D$6,E126="VöB")),"Einladungverfahren *","")</f>
        <v/>
      </c>
      <c r="G127" s="337"/>
      <c r="H127" s="355"/>
      <c r="I127" s="357"/>
      <c r="J127" s="374"/>
      <c r="K127" s="350" t="s">
        <v>34</v>
      </c>
      <c r="L127" s="351"/>
      <c r="M127" s="378"/>
      <c r="N127" s="323"/>
      <c r="O127" s="324"/>
      <c r="P127" s="375"/>
      <c r="R127" s="340"/>
      <c r="S127" s="27"/>
      <c r="T127" s="28"/>
      <c r="U127" s="35"/>
      <c r="V127" s="37"/>
      <c r="W127" s="37"/>
      <c r="X127" s="37"/>
      <c r="Y127" s="37"/>
    </row>
    <row r="128" spans="2:25" ht="26.25" customHeight="1" x14ac:dyDescent="0.2">
      <c r="B128" s="343"/>
      <c r="C128" s="351"/>
      <c r="D128" s="352"/>
      <c r="E128" s="353"/>
      <c r="F128" s="372" t="str">
        <f>IF(OR(AND(B126="Grundvertrag",D126&lt;'Valori soglia'!$D$5,E126="VöB"),AND(B126="Los",D126&lt;'Valori soglia'!$D$5,E126="VöB")),"Freihändig","")</f>
        <v/>
      </c>
      <c r="G128" s="373"/>
      <c r="H128" s="355"/>
      <c r="I128" s="357"/>
      <c r="J128" s="374"/>
      <c r="K128" s="350"/>
      <c r="L128" s="351"/>
      <c r="M128" s="378"/>
      <c r="N128" s="325" t="str">
        <f>IF(OR(AND(K126="Grundvertrag",M126&lt;'Valori soglia'!$D$5),AND(K126="Los",M126&lt;'Valori soglia'!$D$5)),"Freihändig","")</f>
        <v/>
      </c>
      <c r="O128" s="326"/>
      <c r="P128" s="375"/>
      <c r="R128" s="340"/>
      <c r="S128" s="27"/>
      <c r="T128" s="28"/>
      <c r="U128" s="35"/>
      <c r="V128" s="37"/>
      <c r="W128" s="37"/>
      <c r="X128" s="37"/>
      <c r="Y128" s="37"/>
    </row>
    <row r="129" spans="2:25" ht="26.25" customHeight="1" x14ac:dyDescent="0.2">
      <c r="B129" s="134" t="s">
        <v>103</v>
      </c>
      <c r="C129" s="351"/>
      <c r="D129" s="352">
        <v>0</v>
      </c>
      <c r="E129" s="353" t="s">
        <v>104</v>
      </c>
      <c r="F129" s="370" t="str">
        <f>IF(OR(AND(B129="Grundvertrag",D129&gt;='Valori soglia'!$D$6),AND(B129="Los",D129&gt;='Valori soglia'!$D$6),AND(E129="BöB",B129="Grundvertrag"),AND(E129="BöB",B129="Los")),"Offenes Verfahren **","")</f>
        <v/>
      </c>
      <c r="G129" s="371"/>
      <c r="H129" s="354" t="str">
        <f>IF(OR(D129&gt;='Valori soglia'!$D$6,E129="BöB"),"Ja","No")</f>
        <v>No</v>
      </c>
      <c r="I129" s="357" t="str">
        <f>IF(OR(AND(D129&gt;='Valori soglia'!$D$7,H129="Ja"),E129="BöB"),"Ja","No")</f>
        <v>No</v>
      </c>
      <c r="J129" s="374" t="str">
        <f>IF(AND(E129="VöB",D6="Aktuelles Procedura secondo:BöB"),"Kontrolle!","")</f>
        <v/>
      </c>
      <c r="K129" s="134" t="s">
        <v>103</v>
      </c>
      <c r="L129" s="351"/>
      <c r="M129" s="378">
        <v>0</v>
      </c>
      <c r="N129" s="376" t="str">
        <f>IF(OR(AND(K129="Grundvertrag",M129&gt;='Valori soglia'!$D$5),AND(K129="Los",M129&gt;='Valori soglia'!$D$5)),"Einladungsverfahren / Freihändig nach Art. 13 VöB","")</f>
        <v/>
      </c>
      <c r="O129" s="377"/>
      <c r="P129" s="375" t="s">
        <v>23</v>
      </c>
      <c r="R129" s="340" t="e">
        <f>IF(OR('Riepilogo progetto'!P10&lt;=M129,SUM(M15:M131,T12)&gt;'Riepilogo progetto'!P9,AND(M129&gt;0,H6="Keine Anwendung der Bagatellklausel!")),"Fehler Bagatellklausel","")</f>
        <v>#DIV/0!</v>
      </c>
      <c r="S129" s="27"/>
      <c r="T129" s="28"/>
      <c r="U129" s="35"/>
      <c r="V129" s="37"/>
      <c r="W129" s="37"/>
      <c r="X129" s="37"/>
      <c r="Y129" s="37"/>
    </row>
    <row r="130" spans="2:25" ht="26.25" customHeight="1" x14ac:dyDescent="0.2">
      <c r="B130" s="342" t="s">
        <v>34</v>
      </c>
      <c r="C130" s="351"/>
      <c r="D130" s="352"/>
      <c r="E130" s="353"/>
      <c r="F130" s="336" t="str">
        <f>IF(OR(AND(B129="Grundvertrag",D129&gt;='Valori soglia'!$D$5,D129&lt;'Valori soglia'!$D$6,E129="VöB"),AND(B129="Los",D129&gt;='Valori soglia'!$D$5,D129&lt;'Valori soglia'!$D$6,E129="VöB")),"Einladungverfahren *","")</f>
        <v/>
      </c>
      <c r="G130" s="337"/>
      <c r="H130" s="355"/>
      <c r="I130" s="357"/>
      <c r="J130" s="374"/>
      <c r="K130" s="350" t="s">
        <v>34</v>
      </c>
      <c r="L130" s="351"/>
      <c r="M130" s="378"/>
      <c r="N130" s="323"/>
      <c r="O130" s="324"/>
      <c r="P130" s="375"/>
      <c r="R130" s="340"/>
      <c r="S130" s="27"/>
      <c r="T130" s="28"/>
      <c r="U130" s="35"/>
      <c r="V130" s="37"/>
      <c r="W130" s="37"/>
      <c r="X130" s="37"/>
      <c r="Y130" s="37"/>
    </row>
    <row r="131" spans="2:25" ht="26.25" customHeight="1" x14ac:dyDescent="0.2">
      <c r="B131" s="343"/>
      <c r="C131" s="351"/>
      <c r="D131" s="352"/>
      <c r="E131" s="353"/>
      <c r="F131" s="372" t="str">
        <f>IF(OR(AND(B129="Grundvertrag",D129&lt;'Valori soglia'!$D$5,E129="VöB"),AND(B129="Los",D129&lt;'Valori soglia'!$D$5,E129="VöB")),"Freihändig","")</f>
        <v/>
      </c>
      <c r="G131" s="373"/>
      <c r="H131" s="355"/>
      <c r="I131" s="357"/>
      <c r="J131" s="374"/>
      <c r="K131" s="350"/>
      <c r="L131" s="351"/>
      <c r="M131" s="378"/>
      <c r="N131" s="325" t="str">
        <f>IF(OR(AND(K129="Grundvertrag",M129&lt;'Valori soglia'!$D$5),AND(K129="Los",M129&lt;'Valori soglia'!$D$5)),"Freihändig","")</f>
        <v/>
      </c>
      <c r="O131" s="326"/>
      <c r="P131" s="375"/>
      <c r="R131" s="340"/>
      <c r="S131" s="27"/>
      <c r="T131" s="28"/>
      <c r="U131" s="35"/>
      <c r="V131" s="37"/>
      <c r="W131" s="37"/>
      <c r="X131" s="37"/>
      <c r="Y131" s="37"/>
    </row>
    <row r="132" spans="2:25" ht="26.25" customHeight="1" x14ac:dyDescent="0.2">
      <c r="B132" s="134" t="s">
        <v>103</v>
      </c>
      <c r="C132" s="351"/>
      <c r="D132" s="352">
        <v>0</v>
      </c>
      <c r="E132" s="353" t="s">
        <v>104</v>
      </c>
      <c r="F132" s="370" t="str">
        <f>IF(OR(AND(B132="Grundvertrag",D132&gt;='Valori soglia'!$D$6),AND(B132="Los",D132&gt;='Valori soglia'!$D$6),AND(E132="BöB",B132="Grundvertrag"),AND(E132="BöB",B132="Los")),"Offenes Verfahren **","")</f>
        <v/>
      </c>
      <c r="G132" s="371"/>
      <c r="H132" s="354" t="str">
        <f>IF(OR(D132&gt;='Valori soglia'!$D$6,E132="BöB"),"Ja","No")</f>
        <v>No</v>
      </c>
      <c r="I132" s="357" t="str">
        <f>IF(OR(AND(D132&gt;='Valori soglia'!$D$7,H132="Ja"),E132="BöB"),"Ja","No")</f>
        <v>No</v>
      </c>
      <c r="J132" s="374" t="str">
        <f>IF(AND(E132="VöB",D6="Aktuelles Procedura secondo:BöB"),"Kontrolle!","")</f>
        <v/>
      </c>
      <c r="K132" s="134" t="s">
        <v>103</v>
      </c>
      <c r="L132" s="351"/>
      <c r="M132" s="378">
        <v>0</v>
      </c>
      <c r="N132" s="376" t="str">
        <f>IF(OR(AND(K132="Grundvertrag",M132&gt;='Valori soglia'!$D$5),AND(K132="Los",M132&gt;='Valori soglia'!$D$5)),"Einladungsverfahren / Freihändig nach Art. 13 VöB","")</f>
        <v/>
      </c>
      <c r="O132" s="377"/>
      <c r="P132" s="375" t="s">
        <v>23</v>
      </c>
      <c r="R132" s="340" t="e">
        <f>IF(OR('Riepilogo progetto'!P10&lt;=M132,SUM(M15:M134,T12)&gt;'Riepilogo progetto'!P9,AND(M132&gt;0,H6="Keine Anwendung der Bagatellklausel!")),"Fehler Bagatellklausel","")</f>
        <v>#DIV/0!</v>
      </c>
      <c r="S132" s="27"/>
      <c r="T132" s="28"/>
      <c r="U132" s="35"/>
      <c r="V132" s="37"/>
      <c r="W132" s="37"/>
      <c r="X132" s="37"/>
      <c r="Y132" s="37"/>
    </row>
    <row r="133" spans="2:25" ht="26.25" customHeight="1" x14ac:dyDescent="0.2">
      <c r="B133" s="342" t="s">
        <v>34</v>
      </c>
      <c r="C133" s="351"/>
      <c r="D133" s="352"/>
      <c r="E133" s="353"/>
      <c r="F133" s="336" t="str">
        <f>IF(OR(AND(B132="Grundvertrag",D132&gt;='Valori soglia'!$D$5,D132&lt;'Valori soglia'!$D$6,E132="VöB"),AND(B132="Los",D132&gt;='Valori soglia'!$D$5,D132&lt;'Valori soglia'!$D$6,E132="VöB")),"Einladungverfahren *","")</f>
        <v/>
      </c>
      <c r="G133" s="337"/>
      <c r="H133" s="355"/>
      <c r="I133" s="357"/>
      <c r="J133" s="374"/>
      <c r="K133" s="350" t="s">
        <v>34</v>
      </c>
      <c r="L133" s="351"/>
      <c r="M133" s="378"/>
      <c r="N133" s="323"/>
      <c r="O133" s="324"/>
      <c r="P133" s="375"/>
      <c r="R133" s="340"/>
      <c r="S133" s="27"/>
      <c r="T133" s="28"/>
      <c r="U133" s="35"/>
      <c r="V133" s="37"/>
      <c r="W133" s="37"/>
      <c r="X133" s="37"/>
      <c r="Y133" s="37"/>
    </row>
    <row r="134" spans="2:25" ht="26.25" customHeight="1" x14ac:dyDescent="0.2">
      <c r="B134" s="343"/>
      <c r="C134" s="351"/>
      <c r="D134" s="352"/>
      <c r="E134" s="353"/>
      <c r="F134" s="372" t="str">
        <f>IF(OR(AND(B132="Grundvertrag",D132&lt;'Valori soglia'!$D$5,E132="VöB"),AND(B132="Los",D132&lt;'Valori soglia'!$D$5,E132="VöB")),"Freihändig","")</f>
        <v/>
      </c>
      <c r="G134" s="373"/>
      <c r="H134" s="355"/>
      <c r="I134" s="357"/>
      <c r="J134" s="374"/>
      <c r="K134" s="350"/>
      <c r="L134" s="351"/>
      <c r="M134" s="378"/>
      <c r="N134" s="325" t="str">
        <f>IF(OR(AND(K132="Grundvertrag",M132&lt;'Valori soglia'!$D$5),AND(K132="Los",M132&lt;'Valori soglia'!$D$5)),"Freihändig","")</f>
        <v/>
      </c>
      <c r="O134" s="326"/>
      <c r="P134" s="375"/>
      <c r="R134" s="340"/>
      <c r="S134" s="27"/>
      <c r="T134" s="28"/>
      <c r="U134" s="35"/>
      <c r="V134" s="37"/>
      <c r="W134" s="37"/>
      <c r="X134" s="37"/>
      <c r="Y134" s="37"/>
    </row>
    <row r="135" spans="2:25" ht="26.25" customHeight="1" x14ac:dyDescent="0.2">
      <c r="B135" s="134" t="s">
        <v>103</v>
      </c>
      <c r="C135" s="351"/>
      <c r="D135" s="352">
        <v>0</v>
      </c>
      <c r="E135" s="353" t="s">
        <v>104</v>
      </c>
      <c r="F135" s="370" t="str">
        <f>IF(OR(AND(B135="Grundvertrag",D135&gt;='Valori soglia'!$D$6),AND(B135="Los",D135&gt;='Valori soglia'!$D$6),AND(E135="BöB",B135="Grundvertrag"),AND(E135="BöB",B135="Los")),"Offenes Verfahren **","")</f>
        <v/>
      </c>
      <c r="G135" s="371"/>
      <c r="H135" s="354" t="str">
        <f>IF(OR(D135&gt;='Valori soglia'!$D$6,E135="BöB"),"Ja","No")</f>
        <v>No</v>
      </c>
      <c r="I135" s="357" t="str">
        <f>IF(OR(AND(D135&gt;='Valori soglia'!$D$7,H135="Ja"),E135="BöB"),"Ja","No")</f>
        <v>No</v>
      </c>
      <c r="J135" s="374" t="str">
        <f>IF(AND(E135="VöB",D6="Aktuelles Procedura secondo:BöB"),"Kontrolle!","")</f>
        <v/>
      </c>
      <c r="K135" s="134" t="s">
        <v>103</v>
      </c>
      <c r="L135" s="351"/>
      <c r="M135" s="378">
        <v>0</v>
      </c>
      <c r="N135" s="376" t="str">
        <f>IF(OR(AND(K135="Grundvertrag",M135&gt;='Valori soglia'!$D$5),AND(K135="Los",M135&gt;='Valori soglia'!$D$5)),"Einladungsverfahren / Freihändig nach Art. 13 VöB","")</f>
        <v/>
      </c>
      <c r="O135" s="377"/>
      <c r="P135" s="375" t="s">
        <v>23</v>
      </c>
      <c r="R135" s="340" t="e">
        <f>IF(OR('Riepilogo progetto'!P10&lt;=M135,SUM(M15:M137,T12)&gt;'Riepilogo progetto'!P9,AND(M135&gt;0,H6="Keine Anwendung der Bagatellklausel!")),"Fehler Bagatellklausel","")</f>
        <v>#DIV/0!</v>
      </c>
      <c r="S135" s="27"/>
      <c r="T135" s="28"/>
      <c r="U135" s="35"/>
      <c r="V135" s="37"/>
      <c r="W135" s="37"/>
      <c r="X135" s="37"/>
      <c r="Y135" s="37"/>
    </row>
    <row r="136" spans="2:25" ht="26.25" customHeight="1" x14ac:dyDescent="0.2">
      <c r="B136" s="342" t="s">
        <v>34</v>
      </c>
      <c r="C136" s="351"/>
      <c r="D136" s="352"/>
      <c r="E136" s="353"/>
      <c r="F136" s="336" t="str">
        <f>IF(OR(AND(B135="Grundvertrag",D135&gt;='Valori soglia'!$D$5,D135&lt;'Valori soglia'!$D$6,E135="VöB"),AND(B135="Los",D135&gt;='Valori soglia'!$D$5,D135&lt;'Valori soglia'!$D$6,E135="VöB")),"Einladungverfahren *","")</f>
        <v/>
      </c>
      <c r="G136" s="337"/>
      <c r="H136" s="355"/>
      <c r="I136" s="357"/>
      <c r="J136" s="374"/>
      <c r="K136" s="350" t="s">
        <v>34</v>
      </c>
      <c r="L136" s="351"/>
      <c r="M136" s="378"/>
      <c r="N136" s="323"/>
      <c r="O136" s="324"/>
      <c r="P136" s="375"/>
      <c r="R136" s="340"/>
      <c r="S136" s="27"/>
      <c r="T136" s="28"/>
      <c r="U136" s="35"/>
      <c r="V136" s="37"/>
      <c r="W136" s="37"/>
      <c r="X136" s="37"/>
      <c r="Y136" s="37"/>
    </row>
    <row r="137" spans="2:25" ht="26.25" customHeight="1" x14ac:dyDescent="0.2">
      <c r="B137" s="343"/>
      <c r="C137" s="351"/>
      <c r="D137" s="352"/>
      <c r="E137" s="353"/>
      <c r="F137" s="372" t="str">
        <f>IF(OR(AND(B135="Grundvertrag",D135&lt;'Valori soglia'!$D$5,E135="VöB"),AND(B135="Los",D135&lt;'Valori soglia'!$D$5,E135="VöB")),"Freihändig","")</f>
        <v/>
      </c>
      <c r="G137" s="373"/>
      <c r="H137" s="355"/>
      <c r="I137" s="357"/>
      <c r="J137" s="374"/>
      <c r="K137" s="350"/>
      <c r="L137" s="351"/>
      <c r="M137" s="378"/>
      <c r="N137" s="325" t="str">
        <f>IF(OR(AND(K135="Grundvertrag",M135&lt;'Valori soglia'!$D$5),AND(K135="Los",M135&lt;'Valori soglia'!$D$5)),"Freihändig","")</f>
        <v/>
      </c>
      <c r="O137" s="326"/>
      <c r="P137" s="375"/>
      <c r="R137" s="340"/>
      <c r="S137" s="27"/>
      <c r="T137" s="28"/>
      <c r="U137" s="35"/>
      <c r="V137" s="37"/>
      <c r="W137" s="37"/>
      <c r="X137" s="37"/>
      <c r="Y137" s="37"/>
    </row>
    <row r="138" spans="2:25" ht="26.25" customHeight="1" x14ac:dyDescent="0.2">
      <c r="B138" s="134" t="s">
        <v>103</v>
      </c>
      <c r="C138" s="351"/>
      <c r="D138" s="352">
        <v>0</v>
      </c>
      <c r="E138" s="353" t="s">
        <v>104</v>
      </c>
      <c r="F138" s="370" t="str">
        <f>IF(OR(AND(B138="Grundvertrag",D138&gt;='Valori soglia'!$D$6),AND(B138="Los",D138&gt;='Valori soglia'!$D$6),AND(E138="BöB",B138="Grundvertrag"),AND(E138="BöB",B138="Los")),"Offenes Verfahren **","")</f>
        <v/>
      </c>
      <c r="G138" s="371"/>
      <c r="H138" s="354" t="str">
        <f>IF(OR(D138&gt;='Valori soglia'!$D$6,E138="BöB"),"Ja","No")</f>
        <v>No</v>
      </c>
      <c r="I138" s="357" t="str">
        <f>IF(OR(AND(D138&gt;='Valori soglia'!$D$7,H138="Ja"),E138="BöB"),"Ja","No")</f>
        <v>No</v>
      </c>
      <c r="J138" s="374" t="str">
        <f>IF(AND(E138="VöB",D6="Aktuelles Procedura secondo:BöB"),"Kontrolle!","")</f>
        <v/>
      </c>
      <c r="K138" s="134" t="s">
        <v>103</v>
      </c>
      <c r="L138" s="351"/>
      <c r="M138" s="378">
        <v>0</v>
      </c>
      <c r="N138" s="376" t="str">
        <f>IF(OR(AND(K138="Grundvertrag",M138&gt;='Valori soglia'!$D$5),AND(K138="Los",M138&gt;='Valori soglia'!$D$5)),"Einladungsverfahren / Freihändig nach Art. 13 VöB","")</f>
        <v/>
      </c>
      <c r="O138" s="377"/>
      <c r="P138" s="375" t="s">
        <v>23</v>
      </c>
      <c r="R138" s="340" t="e">
        <f>IF(OR('Riepilogo progetto'!P10&lt;=M138,SUM(M15:M140,T12)&gt;'Riepilogo progetto'!P9,AND(M138&gt;0,H6="Keine Anwendung der Bagatellklausel!")),"Fehler Bagatellklausel","")</f>
        <v>#DIV/0!</v>
      </c>
      <c r="S138" s="27"/>
      <c r="T138" s="28"/>
      <c r="U138" s="35"/>
      <c r="V138" s="37"/>
      <c r="W138" s="37"/>
      <c r="X138" s="37"/>
      <c r="Y138" s="37"/>
    </row>
    <row r="139" spans="2:25" ht="26.25" customHeight="1" x14ac:dyDescent="0.2">
      <c r="B139" s="342" t="s">
        <v>34</v>
      </c>
      <c r="C139" s="351"/>
      <c r="D139" s="352"/>
      <c r="E139" s="353"/>
      <c r="F139" s="336" t="str">
        <f>IF(OR(AND(B138="Grundvertrag",D138&gt;='Valori soglia'!$D$5,D138&lt;'Valori soglia'!$D$6,E138="VöB"),AND(B138="Los",D138&gt;='Valori soglia'!$D$5,D138&lt;'Valori soglia'!$D$6,E138="VöB")),"Einladungverfahren *","")</f>
        <v/>
      </c>
      <c r="G139" s="337"/>
      <c r="H139" s="355"/>
      <c r="I139" s="357"/>
      <c r="J139" s="374"/>
      <c r="K139" s="350" t="s">
        <v>34</v>
      </c>
      <c r="L139" s="351"/>
      <c r="M139" s="378"/>
      <c r="N139" s="323"/>
      <c r="O139" s="324"/>
      <c r="P139" s="375"/>
      <c r="R139" s="340"/>
      <c r="S139" s="27"/>
      <c r="T139" s="28"/>
      <c r="U139" s="35"/>
      <c r="V139" s="37"/>
      <c r="W139" s="37"/>
      <c r="X139" s="37"/>
      <c r="Y139" s="37"/>
    </row>
    <row r="140" spans="2:25" ht="26.25" customHeight="1" x14ac:dyDescent="0.2">
      <c r="B140" s="343"/>
      <c r="C140" s="351"/>
      <c r="D140" s="352"/>
      <c r="E140" s="353"/>
      <c r="F140" s="372" t="str">
        <f>IF(OR(AND(B138="Grundvertrag",D138&lt;'Valori soglia'!$D$5,E138="VöB"),AND(B138="Los",D138&lt;'Valori soglia'!$D$5,E138="VöB")),"Freihändig","")</f>
        <v/>
      </c>
      <c r="G140" s="373"/>
      <c r="H140" s="355"/>
      <c r="I140" s="357"/>
      <c r="J140" s="374"/>
      <c r="K140" s="350"/>
      <c r="L140" s="351"/>
      <c r="M140" s="378"/>
      <c r="N140" s="325" t="str">
        <f>IF(OR(AND(K138="Grundvertrag",M138&lt;'Valori soglia'!$D$5),AND(K138="Los",M138&lt;'Valori soglia'!$D$5)),"Freihändig","")</f>
        <v/>
      </c>
      <c r="O140" s="326"/>
      <c r="P140" s="375"/>
      <c r="R140" s="340"/>
      <c r="S140" s="27"/>
      <c r="T140" s="28"/>
      <c r="U140" s="35"/>
      <c r="V140" s="37"/>
      <c r="W140" s="37"/>
      <c r="X140" s="37"/>
      <c r="Y140" s="37"/>
    </row>
    <row r="141" spans="2:25" ht="26.25" customHeight="1" x14ac:dyDescent="0.2">
      <c r="B141" s="134" t="s">
        <v>103</v>
      </c>
      <c r="C141" s="351"/>
      <c r="D141" s="352">
        <v>0</v>
      </c>
      <c r="E141" s="353" t="s">
        <v>104</v>
      </c>
      <c r="F141" s="370" t="str">
        <f>IF(OR(AND(B141="Grundvertrag",D141&gt;='Valori soglia'!$D$6),AND(B141="Los",D141&gt;='Valori soglia'!$D$6),AND(E141="BöB",B141="Grundvertrag"),AND(E141="BöB",B141="Los")),"Offenes Verfahren **","")</f>
        <v/>
      </c>
      <c r="G141" s="371"/>
      <c r="H141" s="354" t="str">
        <f>IF(OR(D141&gt;='Valori soglia'!$D$6,E141="BöB"),"Ja","No")</f>
        <v>No</v>
      </c>
      <c r="I141" s="357" t="str">
        <f>IF(OR(AND(D141&gt;='Valori soglia'!$D$7,H141="Ja"),E141="BöB"),"Ja","No")</f>
        <v>No</v>
      </c>
      <c r="J141" s="374" t="str">
        <f>IF(AND(E141="VöB",D6="Aktuelles Procedura secondo:BöB"),"Kontrolle!","")</f>
        <v/>
      </c>
      <c r="K141" s="134" t="s">
        <v>103</v>
      </c>
      <c r="L141" s="351"/>
      <c r="M141" s="378">
        <v>0</v>
      </c>
      <c r="N141" s="376" t="str">
        <f>IF(OR(AND(K141="Grundvertrag",M141&gt;='Valori soglia'!$D$5),AND(K141="Los",M141&gt;='Valori soglia'!$D$5)),"Einladungsverfahren / Freihändig nach Art. 13 VöB","")</f>
        <v/>
      </c>
      <c r="O141" s="377"/>
      <c r="P141" s="375" t="s">
        <v>23</v>
      </c>
      <c r="R141" s="340" t="e">
        <f>IF(OR('Riepilogo progetto'!P10&lt;=M141,SUM(M15:M143,T12)&gt;'Riepilogo progetto'!P9,AND(M141&gt;0,H6="Keine Anwendung der Bagatellklausel!")),"Fehler Bagatellklausel","")</f>
        <v>#DIV/0!</v>
      </c>
      <c r="S141" s="27"/>
      <c r="T141" s="28"/>
      <c r="U141" s="35"/>
      <c r="V141" s="37"/>
      <c r="W141" s="37"/>
      <c r="X141" s="37"/>
      <c r="Y141" s="37"/>
    </row>
    <row r="142" spans="2:25" ht="26.25" customHeight="1" x14ac:dyDescent="0.2">
      <c r="B142" s="342" t="s">
        <v>34</v>
      </c>
      <c r="C142" s="351"/>
      <c r="D142" s="352"/>
      <c r="E142" s="353"/>
      <c r="F142" s="336" t="str">
        <f>IF(OR(AND(B141="Grundvertrag",D141&gt;='Valori soglia'!$D$5,D141&lt;'Valori soglia'!$D$6,E141="VöB"),AND(B141="Los",D141&gt;='Valori soglia'!$D$5,D141&lt;'Valori soglia'!$D$6,E141="VöB")),"Einladungverfahren *","")</f>
        <v/>
      </c>
      <c r="G142" s="337"/>
      <c r="H142" s="355"/>
      <c r="I142" s="357"/>
      <c r="J142" s="374"/>
      <c r="K142" s="350" t="s">
        <v>34</v>
      </c>
      <c r="L142" s="351"/>
      <c r="M142" s="378"/>
      <c r="N142" s="323"/>
      <c r="O142" s="324"/>
      <c r="P142" s="375"/>
      <c r="R142" s="340"/>
      <c r="S142" s="27"/>
      <c r="T142" s="28"/>
      <c r="U142" s="35"/>
      <c r="V142" s="37"/>
      <c r="W142" s="37"/>
      <c r="X142" s="37"/>
      <c r="Y142" s="37"/>
    </row>
    <row r="143" spans="2:25" ht="26.25" customHeight="1" x14ac:dyDescent="0.2">
      <c r="B143" s="343"/>
      <c r="C143" s="351"/>
      <c r="D143" s="352"/>
      <c r="E143" s="353"/>
      <c r="F143" s="372" t="str">
        <f>IF(OR(AND(B141="Grundvertrag",D141&lt;'Valori soglia'!$D$5,E141="VöB"),AND(B141="Los",D141&lt;'Valori soglia'!$D$5,E141="VöB")),"Freihändig","")</f>
        <v/>
      </c>
      <c r="G143" s="373"/>
      <c r="H143" s="355"/>
      <c r="I143" s="357"/>
      <c r="J143" s="374"/>
      <c r="K143" s="350"/>
      <c r="L143" s="351"/>
      <c r="M143" s="378"/>
      <c r="N143" s="325" t="str">
        <f>IF(OR(AND(K141="Grundvertrag",M141&lt;'Valori soglia'!$D$5),AND(K141="Los",M141&lt;'Valori soglia'!$D$5)),"Freihändig","")</f>
        <v/>
      </c>
      <c r="O143" s="326"/>
      <c r="P143" s="375"/>
      <c r="R143" s="340"/>
      <c r="S143" s="27"/>
      <c r="T143" s="28"/>
      <c r="U143" s="35"/>
      <c r="V143" s="37"/>
      <c r="W143" s="37"/>
      <c r="X143" s="37"/>
      <c r="Y143" s="37"/>
    </row>
    <row r="144" spans="2:25" ht="26.25" customHeight="1" x14ac:dyDescent="0.2">
      <c r="B144" s="134" t="s">
        <v>103</v>
      </c>
      <c r="C144" s="351"/>
      <c r="D144" s="352">
        <v>0</v>
      </c>
      <c r="E144" s="353" t="s">
        <v>104</v>
      </c>
      <c r="F144" s="370" t="str">
        <f>IF(OR(AND(B144="Grundvertrag",D144&gt;='Valori soglia'!$D$6),AND(B144="Los",D144&gt;='Valori soglia'!$D$6),AND(E144="BöB",B144="Grundvertrag"),AND(E144="BöB",B144="Los")),"Offenes Verfahren **","")</f>
        <v/>
      </c>
      <c r="G144" s="371"/>
      <c r="H144" s="354" t="str">
        <f>IF(OR(D144&gt;='Valori soglia'!$D$6,E144="BöB"),"Ja","No")</f>
        <v>No</v>
      </c>
      <c r="I144" s="357" t="str">
        <f>IF(OR(AND(D144&gt;='Valori soglia'!$D$7,H144="Ja"),E144="BöB"),"Ja","No")</f>
        <v>No</v>
      </c>
      <c r="J144" s="374" t="str">
        <f>IF(AND(E144="VöB",D6="Aktuelles Procedura secondo:BöB"),"Kontrolle!","")</f>
        <v/>
      </c>
      <c r="K144" s="134" t="s">
        <v>103</v>
      </c>
      <c r="L144" s="351"/>
      <c r="M144" s="378">
        <v>0</v>
      </c>
      <c r="N144" s="376" t="str">
        <f>IF(OR(AND(K144="Grundvertrag",M144&gt;='Valori soglia'!$D$5),AND(K144="Los",M144&gt;='Valori soglia'!$D$5)),"Einladungsverfahren / Freihändig nach Art. 13 VöB","")</f>
        <v/>
      </c>
      <c r="O144" s="377"/>
      <c r="P144" s="375" t="s">
        <v>23</v>
      </c>
      <c r="R144" s="340" t="e">
        <f>IF(OR('Riepilogo progetto'!P10&lt;=M144,SUM(M15:M146,T12)&gt;'Riepilogo progetto'!P9,AND(M144&gt;0,H6="Keine Anwendung der Bagatellklausel!")),"Fehler Bagatellklausel","")</f>
        <v>#DIV/0!</v>
      </c>
      <c r="S144" s="27"/>
      <c r="T144" s="28"/>
      <c r="U144" s="35"/>
      <c r="V144" s="37"/>
      <c r="W144" s="37"/>
      <c r="X144" s="37"/>
      <c r="Y144" s="37"/>
    </row>
    <row r="145" spans="2:25" ht="26.25" customHeight="1" x14ac:dyDescent="0.2">
      <c r="B145" s="342" t="s">
        <v>34</v>
      </c>
      <c r="C145" s="351"/>
      <c r="D145" s="352"/>
      <c r="E145" s="353"/>
      <c r="F145" s="336" t="str">
        <f>IF(OR(AND(B144="Grundvertrag",D144&gt;='Valori soglia'!$D$5,D144&lt;'Valori soglia'!$D$6,E144="VöB"),AND(B144="Los",D144&gt;='Valori soglia'!$D$5,D144&lt;'Valori soglia'!$D$6,E144="VöB")),"Einladungverfahren *","")</f>
        <v/>
      </c>
      <c r="G145" s="337"/>
      <c r="H145" s="355"/>
      <c r="I145" s="357"/>
      <c r="J145" s="374"/>
      <c r="K145" s="350" t="s">
        <v>34</v>
      </c>
      <c r="L145" s="351"/>
      <c r="M145" s="378"/>
      <c r="N145" s="323"/>
      <c r="O145" s="324"/>
      <c r="P145" s="375"/>
      <c r="R145" s="340"/>
      <c r="S145" s="27"/>
      <c r="T145" s="28"/>
      <c r="U145" s="35"/>
      <c r="V145" s="37"/>
      <c r="W145" s="37"/>
      <c r="X145" s="37"/>
      <c r="Y145" s="37"/>
    </row>
    <row r="146" spans="2:25" ht="26.25" customHeight="1" x14ac:dyDescent="0.2">
      <c r="B146" s="343"/>
      <c r="C146" s="351"/>
      <c r="D146" s="352"/>
      <c r="E146" s="353"/>
      <c r="F146" s="372" t="str">
        <f>IF(OR(AND(B144="Grundvertrag",D144&lt;'Valori soglia'!$D$5,E144="VöB"),AND(B144="Los",D144&lt;'Valori soglia'!$D$5,E144="VöB")),"Freihändig","")</f>
        <v/>
      </c>
      <c r="G146" s="373"/>
      <c r="H146" s="355"/>
      <c r="I146" s="357"/>
      <c r="J146" s="374"/>
      <c r="K146" s="350"/>
      <c r="L146" s="351"/>
      <c r="M146" s="378"/>
      <c r="N146" s="325" t="str">
        <f>IF(OR(AND(K144="Grundvertrag",M144&lt;'Valori soglia'!$D$5),AND(K144="Los",M144&lt;'Valori soglia'!$D$5)),"Freihändig","")</f>
        <v/>
      </c>
      <c r="O146" s="326"/>
      <c r="P146" s="375"/>
      <c r="R146" s="340"/>
      <c r="S146" s="27"/>
      <c r="T146" s="28"/>
      <c r="U146" s="35"/>
      <c r="V146" s="37"/>
      <c r="W146" s="37"/>
      <c r="X146" s="37"/>
      <c r="Y146" s="37"/>
    </row>
    <row r="147" spans="2:25" ht="26.25" customHeight="1" x14ac:dyDescent="0.2">
      <c r="B147" s="134" t="s">
        <v>103</v>
      </c>
      <c r="C147" s="351"/>
      <c r="D147" s="352">
        <v>0</v>
      </c>
      <c r="E147" s="353" t="s">
        <v>104</v>
      </c>
      <c r="F147" s="370" t="str">
        <f>IF(OR(AND(B147="Grundvertrag",D147&gt;='Valori soglia'!$D$6),AND(B147="Los",D147&gt;='Valori soglia'!$D$6),AND(E147="BöB",B147="Grundvertrag"),AND(E147="BöB",B147="Los")),"Offenes Verfahren **","")</f>
        <v/>
      </c>
      <c r="G147" s="371"/>
      <c r="H147" s="354" t="str">
        <f>IF(OR(D147&gt;='Valori soglia'!$D$6,E147="BöB"),"Ja","No")</f>
        <v>No</v>
      </c>
      <c r="I147" s="357" t="str">
        <f>IF(OR(AND(D147&gt;='Valori soglia'!$D$7,H147="Ja"),E147="BöB"),"Ja","No")</f>
        <v>No</v>
      </c>
      <c r="J147" s="374" t="str">
        <f>IF(AND(E147="VöB",D6="Aktuelles Procedura secondo:BöB"),"Kontrolle!","")</f>
        <v/>
      </c>
      <c r="K147" s="134" t="s">
        <v>103</v>
      </c>
      <c r="L147" s="351"/>
      <c r="M147" s="378">
        <v>0</v>
      </c>
      <c r="N147" s="376" t="str">
        <f>IF(OR(AND(K147="Grundvertrag",M147&gt;='Valori soglia'!$D$5),AND(K147="Los",M147&gt;='Valori soglia'!$D$5)),"Einladungsverfahren / Freihändig nach Art. 13 VöB","")</f>
        <v/>
      </c>
      <c r="O147" s="377"/>
      <c r="P147" s="375" t="s">
        <v>23</v>
      </c>
      <c r="R147" s="340" t="e">
        <f>IF(OR('Riepilogo progetto'!P10&lt;=M147,SUM(M15:M149,T12)&gt;'Riepilogo progetto'!P9,AND(M147&gt;0,H6="Keine Anwendung der Bagatellklausel!")),"Fehler Bagatellklausel","")</f>
        <v>#DIV/0!</v>
      </c>
      <c r="S147" s="27"/>
      <c r="T147" s="28"/>
      <c r="U147" s="35"/>
      <c r="V147" s="37"/>
      <c r="W147" s="37"/>
      <c r="X147" s="37"/>
      <c r="Y147" s="37"/>
    </row>
    <row r="148" spans="2:25" ht="26.25" customHeight="1" x14ac:dyDescent="0.2">
      <c r="B148" s="342" t="s">
        <v>34</v>
      </c>
      <c r="C148" s="351"/>
      <c r="D148" s="352"/>
      <c r="E148" s="353"/>
      <c r="F148" s="336" t="str">
        <f>IF(OR(AND(B147="Grundvertrag",D147&gt;='Valori soglia'!$D$5,D147&lt;'Valori soglia'!$D$6,E147="VöB"),AND(B147="Los",D147&gt;='Valori soglia'!$D$5,D147&lt;'Valori soglia'!$D$6,E147="VöB")),"Einladungverfahren *","")</f>
        <v/>
      </c>
      <c r="G148" s="337"/>
      <c r="H148" s="355"/>
      <c r="I148" s="357"/>
      <c r="J148" s="374"/>
      <c r="K148" s="350" t="s">
        <v>34</v>
      </c>
      <c r="L148" s="351"/>
      <c r="M148" s="378"/>
      <c r="N148" s="323"/>
      <c r="O148" s="324"/>
      <c r="P148" s="375"/>
      <c r="R148" s="340"/>
      <c r="S148" s="27"/>
      <c r="T148" s="28"/>
      <c r="U148" s="35"/>
      <c r="V148" s="37"/>
      <c r="W148" s="37"/>
      <c r="X148" s="37"/>
      <c r="Y148" s="37"/>
    </row>
    <row r="149" spans="2:25" ht="26.25" customHeight="1" x14ac:dyDescent="0.2">
      <c r="B149" s="343"/>
      <c r="C149" s="351"/>
      <c r="D149" s="352"/>
      <c r="E149" s="353"/>
      <c r="F149" s="372" t="str">
        <f>IF(OR(AND(B147="Grundvertrag",D147&lt;'Valori soglia'!$D$5,E147="VöB"),AND(B147="Los",D147&lt;'Valori soglia'!$D$5,E147="VöB")),"Freihändig","")</f>
        <v/>
      </c>
      <c r="G149" s="373"/>
      <c r="H149" s="355"/>
      <c r="I149" s="357"/>
      <c r="J149" s="374"/>
      <c r="K149" s="350"/>
      <c r="L149" s="351"/>
      <c r="M149" s="378"/>
      <c r="N149" s="325" t="str">
        <f>IF(OR(AND(K147="Grundvertrag",M147&lt;'Valori soglia'!$D$5),AND(K147="Los",M147&lt;'Valori soglia'!$D$5)),"Freihändig","")</f>
        <v/>
      </c>
      <c r="O149" s="326"/>
      <c r="P149" s="375"/>
      <c r="R149" s="340"/>
      <c r="S149" s="27"/>
      <c r="T149" s="28"/>
      <c r="U149" s="35"/>
      <c r="V149" s="37"/>
      <c r="W149" s="37"/>
      <c r="X149" s="37"/>
      <c r="Y149" s="37"/>
    </row>
    <row r="150" spans="2:25" ht="26.25" customHeight="1" x14ac:dyDescent="0.2">
      <c r="B150" s="134" t="s">
        <v>103</v>
      </c>
      <c r="C150" s="351"/>
      <c r="D150" s="352">
        <v>0</v>
      </c>
      <c r="E150" s="353" t="s">
        <v>104</v>
      </c>
      <c r="F150" s="370" t="str">
        <f>IF(OR(AND(B150="Grundvertrag",D150&gt;='Valori soglia'!$D$6),AND(B150="Los",D150&gt;='Valori soglia'!$D$6),AND(E150="BöB",B150="Grundvertrag"),AND(E150="BöB",B150="Los")),"Offenes Verfahren **","")</f>
        <v/>
      </c>
      <c r="G150" s="371"/>
      <c r="H150" s="354" t="str">
        <f>IF(OR(D150&gt;='Valori soglia'!$D$6,E150="BöB"),"Ja","No")</f>
        <v>No</v>
      </c>
      <c r="I150" s="357" t="str">
        <f>IF(OR(AND(D150&gt;='Valori soglia'!$D$7,H150="Ja"),E150="BöB"),"Ja","No")</f>
        <v>No</v>
      </c>
      <c r="J150" s="374" t="str">
        <f>IF(AND(E150="VöB",D6="Aktuelles Procedura secondo:BöB"),"Kontrolle!","")</f>
        <v/>
      </c>
      <c r="K150" s="134" t="s">
        <v>103</v>
      </c>
      <c r="L150" s="351"/>
      <c r="M150" s="378">
        <v>0</v>
      </c>
      <c r="N150" s="376" t="str">
        <f>IF(OR(AND(K150="Grundvertrag",M150&gt;='Valori soglia'!$D$5),AND(K150="Los",M150&gt;='Valori soglia'!$D$5)),"Einladungsverfahren / Freihändig nach Art. 13 VöB","")</f>
        <v/>
      </c>
      <c r="O150" s="377"/>
      <c r="P150" s="375" t="s">
        <v>23</v>
      </c>
      <c r="R150" s="340" t="e">
        <f>IF(OR('Riepilogo progetto'!P10&lt;=M150,SUM(M15:M152,T12)&gt;'Riepilogo progetto'!P9,AND(M150&gt;0,H6="Keine Anwendung der Bagatellklausel!")),"Fehler Bagatellklausel","")</f>
        <v>#DIV/0!</v>
      </c>
      <c r="S150" s="27"/>
      <c r="T150" s="28"/>
      <c r="U150" s="35"/>
      <c r="V150" s="37"/>
      <c r="W150" s="37"/>
      <c r="X150" s="37"/>
      <c r="Y150" s="37"/>
    </row>
    <row r="151" spans="2:25" ht="26.25" customHeight="1" x14ac:dyDescent="0.2">
      <c r="B151" s="342" t="s">
        <v>34</v>
      </c>
      <c r="C151" s="351"/>
      <c r="D151" s="352"/>
      <c r="E151" s="353"/>
      <c r="F151" s="336" t="str">
        <f>IF(OR(AND(B150="Grundvertrag",D150&gt;='Valori soglia'!$D$5,D150&lt;'Valori soglia'!$D$6,E150="VöB"),AND(B150="Los",D150&gt;='Valori soglia'!$D$5,D150&lt;'Valori soglia'!$D$6,E150="VöB")),"Einladungverfahren *","")</f>
        <v/>
      </c>
      <c r="G151" s="337"/>
      <c r="H151" s="355"/>
      <c r="I151" s="357"/>
      <c r="J151" s="374"/>
      <c r="K151" s="350" t="s">
        <v>34</v>
      </c>
      <c r="L151" s="351"/>
      <c r="M151" s="378"/>
      <c r="N151" s="323"/>
      <c r="O151" s="324"/>
      <c r="P151" s="375"/>
      <c r="R151" s="340"/>
      <c r="S151" s="27"/>
      <c r="T151" s="28"/>
      <c r="U151" s="35"/>
      <c r="V151" s="37"/>
      <c r="W151" s="37"/>
      <c r="X151" s="37"/>
      <c r="Y151" s="37"/>
    </row>
    <row r="152" spans="2:25" ht="26.25" customHeight="1" x14ac:dyDescent="0.2">
      <c r="B152" s="343"/>
      <c r="C152" s="351"/>
      <c r="D152" s="352"/>
      <c r="E152" s="353"/>
      <c r="F152" s="372" t="str">
        <f>IF(OR(AND(B150="Grundvertrag",D150&lt;'Valori soglia'!$D$5,E150="VöB"),AND(B150="Los",D150&lt;'Valori soglia'!$D$5,E150="VöB")),"Freihändig","")</f>
        <v/>
      </c>
      <c r="G152" s="373"/>
      <c r="H152" s="355"/>
      <c r="I152" s="357"/>
      <c r="J152" s="374"/>
      <c r="K152" s="350"/>
      <c r="L152" s="351"/>
      <c r="M152" s="378"/>
      <c r="N152" s="325" t="str">
        <f>IF(OR(AND(K150="Grundvertrag",M150&lt;'Valori soglia'!$D$5),AND(K150="Los",M150&lt;'Valori soglia'!$D$5)),"Freihändig","")</f>
        <v/>
      </c>
      <c r="O152" s="326"/>
      <c r="P152" s="375"/>
      <c r="R152" s="340"/>
      <c r="S152" s="27"/>
      <c r="T152" s="28"/>
      <c r="U152" s="35"/>
      <c r="V152" s="37"/>
      <c r="W152" s="37"/>
      <c r="X152" s="37"/>
      <c r="Y152" s="37"/>
    </row>
    <row r="153" spans="2:25" ht="26.25" customHeight="1" x14ac:dyDescent="0.2">
      <c r="B153" s="134" t="s">
        <v>103</v>
      </c>
      <c r="C153" s="351"/>
      <c r="D153" s="352">
        <v>0</v>
      </c>
      <c r="E153" s="353" t="s">
        <v>104</v>
      </c>
      <c r="F153" s="370" t="str">
        <f>IF(OR(AND(B153="Grundvertrag",D153&gt;='Valori soglia'!$D$6),AND(B153="Los",D153&gt;='Valori soglia'!$D$6),AND(E153="BöB",B153="Grundvertrag"),AND(E153="BöB",B153="Los")),"Offenes Verfahren **","")</f>
        <v/>
      </c>
      <c r="G153" s="371"/>
      <c r="H153" s="354" t="str">
        <f>IF(OR(D153&gt;='Valori soglia'!$D$6,E153="BöB"),"Ja","No")</f>
        <v>No</v>
      </c>
      <c r="I153" s="357" t="str">
        <f>IF(OR(AND(D153&gt;='Valori soglia'!$D$7,H153="Ja"),E153="BöB"),"Ja","No")</f>
        <v>No</v>
      </c>
      <c r="J153" s="374" t="str">
        <f>IF(AND(E153="VöB",D6="Aktuelles Procedura secondo:BöB"),"Kontrolle!","")</f>
        <v/>
      </c>
      <c r="K153" s="134" t="s">
        <v>103</v>
      </c>
      <c r="L153" s="351"/>
      <c r="M153" s="378">
        <v>0</v>
      </c>
      <c r="N153" s="376" t="str">
        <f>IF(OR(AND(K153="Grundvertrag",M153&gt;='Valori soglia'!$D$5),AND(K153="Los",M153&gt;='Valori soglia'!$D$5)),"Einladungsverfahren / Freihändig nach Art. 13 VöB","")</f>
        <v/>
      </c>
      <c r="O153" s="377"/>
      <c r="P153" s="375" t="s">
        <v>23</v>
      </c>
      <c r="R153" s="340" t="e">
        <f>IF(OR('Riepilogo progetto'!P10&lt;=M153,SUM(M15:M155,T12)&gt;'Riepilogo progetto'!P9,AND(M153&gt;0,H6="Keine Anwendung der Bagatellklausel!")),"Fehler Bagatellklausel","")</f>
        <v>#DIV/0!</v>
      </c>
      <c r="S153" s="27"/>
      <c r="T153" s="28"/>
      <c r="U153" s="35"/>
      <c r="V153" s="37"/>
      <c r="W153" s="37"/>
      <c r="X153" s="37"/>
      <c r="Y153" s="37"/>
    </row>
    <row r="154" spans="2:25" ht="26.25" customHeight="1" x14ac:dyDescent="0.2">
      <c r="B154" s="342" t="s">
        <v>34</v>
      </c>
      <c r="C154" s="351"/>
      <c r="D154" s="352"/>
      <c r="E154" s="353"/>
      <c r="F154" s="336" t="str">
        <f>IF(OR(AND(B153="Grundvertrag",D153&gt;='Valori soglia'!$D$5,D153&lt;'Valori soglia'!$D$6,E153="VöB"),AND(B153="Los",D153&gt;='Valori soglia'!$D$5,D153&lt;'Valori soglia'!$D$6,E153="VöB")),"Einladungverfahren *","")</f>
        <v/>
      </c>
      <c r="G154" s="337"/>
      <c r="H154" s="355"/>
      <c r="I154" s="357"/>
      <c r="J154" s="374"/>
      <c r="K154" s="350" t="s">
        <v>34</v>
      </c>
      <c r="L154" s="351"/>
      <c r="M154" s="378"/>
      <c r="N154" s="323"/>
      <c r="O154" s="324"/>
      <c r="P154" s="375"/>
      <c r="R154" s="340"/>
      <c r="S154" s="27"/>
      <c r="T154" s="28"/>
      <c r="U154" s="35"/>
      <c r="V154" s="37"/>
      <c r="W154" s="37"/>
      <c r="X154" s="37"/>
      <c r="Y154" s="37"/>
    </row>
    <row r="155" spans="2:25" ht="26.25" customHeight="1" x14ac:dyDescent="0.2">
      <c r="B155" s="343"/>
      <c r="C155" s="351"/>
      <c r="D155" s="352"/>
      <c r="E155" s="353"/>
      <c r="F155" s="372" t="str">
        <f>IF(OR(AND(B153="Grundvertrag",D153&lt;'Valori soglia'!$D$5,E153="VöB"),AND(B153="Los",D153&lt;'Valori soglia'!$D$5,E153="VöB")),"Freihändig","")</f>
        <v/>
      </c>
      <c r="G155" s="373"/>
      <c r="H155" s="355"/>
      <c r="I155" s="357"/>
      <c r="J155" s="374"/>
      <c r="K155" s="350"/>
      <c r="L155" s="351"/>
      <c r="M155" s="378"/>
      <c r="N155" s="325" t="str">
        <f>IF(OR(AND(K153="Grundvertrag",M153&lt;'Valori soglia'!$D$5),AND(K153="Los",M153&lt;'Valori soglia'!$D$5)),"Freihändig","")</f>
        <v/>
      </c>
      <c r="O155" s="326"/>
      <c r="P155" s="375"/>
      <c r="R155" s="340"/>
      <c r="S155" s="27"/>
      <c r="T155" s="28"/>
      <c r="U155" s="35"/>
      <c r="V155" s="37"/>
      <c r="W155" s="37"/>
      <c r="X155" s="37"/>
      <c r="Y155" s="37"/>
    </row>
    <row r="156" spans="2:25" ht="26.25" customHeight="1" x14ac:dyDescent="0.2">
      <c r="B156" s="134" t="s">
        <v>103</v>
      </c>
      <c r="C156" s="351"/>
      <c r="D156" s="352">
        <v>0</v>
      </c>
      <c r="E156" s="353" t="s">
        <v>104</v>
      </c>
      <c r="F156" s="370" t="str">
        <f>IF(OR(AND(B156="Grundvertrag",D156&gt;='Valori soglia'!$D$6),AND(B156="Los",D156&gt;='Valori soglia'!$D$6),AND(E156="BöB",B156="Grundvertrag"),AND(E156="BöB",B156="Los")),"Offenes Verfahren **","")</f>
        <v/>
      </c>
      <c r="G156" s="371"/>
      <c r="H156" s="354" t="str">
        <f>IF(OR(D156&gt;='Valori soglia'!$D$6,E156="BöB"),"Ja","No")</f>
        <v>No</v>
      </c>
      <c r="I156" s="357" t="str">
        <f>IF(OR(AND(D156&gt;='Valori soglia'!$D$7,H156="Ja"),E156="BöB"),"Ja","No")</f>
        <v>No</v>
      </c>
      <c r="J156" s="374" t="str">
        <f>IF(AND(E156="VöB",D6="Aktuelles Procedura secondo:BöB"),"Kontrolle!","")</f>
        <v/>
      </c>
      <c r="K156" s="134" t="s">
        <v>103</v>
      </c>
      <c r="L156" s="351"/>
      <c r="M156" s="378">
        <v>0</v>
      </c>
      <c r="N156" s="376" t="str">
        <f>IF(OR(AND(K156="Grundvertrag",M156&gt;='Valori soglia'!$D$5),AND(K156="Los",M156&gt;='Valori soglia'!$D$5)),"Einladungsverfahren / Freihändig nach Art. 13 VöB","")</f>
        <v/>
      </c>
      <c r="O156" s="377"/>
      <c r="P156" s="375" t="s">
        <v>23</v>
      </c>
      <c r="R156" s="340" t="e">
        <f>IF(OR('Riepilogo progetto'!P10&lt;=M156,SUM(M15:M158,T12)&gt;'Riepilogo progetto'!P9,AND(M156&gt;0,H6="Keine Anwendung der Bagatellklausel!")),"Fehler Bagatellklausel","")</f>
        <v>#DIV/0!</v>
      </c>
      <c r="S156" s="27"/>
      <c r="T156" s="28"/>
      <c r="U156" s="35"/>
      <c r="V156" s="37"/>
      <c r="W156" s="37"/>
      <c r="X156" s="37"/>
      <c r="Y156" s="37"/>
    </row>
    <row r="157" spans="2:25" ht="26.25" customHeight="1" x14ac:dyDescent="0.2">
      <c r="B157" s="342" t="s">
        <v>34</v>
      </c>
      <c r="C157" s="351"/>
      <c r="D157" s="352"/>
      <c r="E157" s="353"/>
      <c r="F157" s="336" t="str">
        <f>IF(OR(AND(B156="Grundvertrag",D156&gt;='Valori soglia'!$D$5,D156&lt;'Valori soglia'!$D$6,E156="VöB"),AND(B156="Los",D156&gt;='Valori soglia'!$D$5,D156&lt;'Valori soglia'!$D$6,E156="VöB")),"Einladungverfahren *","")</f>
        <v/>
      </c>
      <c r="G157" s="337"/>
      <c r="H157" s="355"/>
      <c r="I157" s="357"/>
      <c r="J157" s="374"/>
      <c r="K157" s="350" t="s">
        <v>34</v>
      </c>
      <c r="L157" s="351"/>
      <c r="M157" s="378"/>
      <c r="N157" s="323"/>
      <c r="O157" s="324"/>
      <c r="P157" s="375"/>
      <c r="R157" s="340"/>
      <c r="S157" s="27"/>
      <c r="T157" s="28"/>
      <c r="U157" s="35"/>
      <c r="V157" s="37"/>
      <c r="W157" s="37"/>
      <c r="X157" s="37"/>
      <c r="Y157" s="37"/>
    </row>
    <row r="158" spans="2:25" ht="26.25" customHeight="1" x14ac:dyDescent="0.2">
      <c r="B158" s="343"/>
      <c r="C158" s="351"/>
      <c r="D158" s="352"/>
      <c r="E158" s="353"/>
      <c r="F158" s="372" t="str">
        <f>IF(OR(AND(B156="Grundvertrag",D156&lt;'Valori soglia'!$D$5,E156="VöB"),AND(B156="Los",D156&lt;'Valori soglia'!$D$5,E156="VöB")),"Freihändig","")</f>
        <v/>
      </c>
      <c r="G158" s="373"/>
      <c r="H158" s="355"/>
      <c r="I158" s="357"/>
      <c r="J158" s="374"/>
      <c r="K158" s="350"/>
      <c r="L158" s="351"/>
      <c r="M158" s="378"/>
      <c r="N158" s="325" t="str">
        <f>IF(OR(AND(K156="Grundvertrag",M156&lt;'Valori soglia'!$D$5),AND(K156="Los",M156&lt;'Valori soglia'!$D$5)),"Freihändig","")</f>
        <v/>
      </c>
      <c r="O158" s="326"/>
      <c r="P158" s="375"/>
      <c r="R158" s="340"/>
      <c r="S158" s="27"/>
      <c r="T158" s="28"/>
      <c r="U158" s="35"/>
      <c r="V158" s="37"/>
      <c r="W158" s="37"/>
      <c r="X158" s="37"/>
      <c r="Y158" s="37"/>
    </row>
    <row r="159" spans="2:25" ht="26.25" customHeight="1" x14ac:dyDescent="0.2">
      <c r="B159" s="134" t="s">
        <v>103</v>
      </c>
      <c r="C159" s="351"/>
      <c r="D159" s="352">
        <v>0</v>
      </c>
      <c r="E159" s="353" t="s">
        <v>104</v>
      </c>
      <c r="F159" s="370" t="str">
        <f>IF(OR(AND(B159="Grundvertrag",D159&gt;='Valori soglia'!$D$6),AND(B159="Los",D159&gt;='Valori soglia'!$D$6),AND(E159="BöB",B159="Grundvertrag"),AND(E159="BöB",B159="Los")),"Offenes Verfahren **","")</f>
        <v/>
      </c>
      <c r="G159" s="371"/>
      <c r="H159" s="354" t="str">
        <f>IF(OR(D159&gt;='Valori soglia'!$D$6,E159="BöB"),"Ja","No")</f>
        <v>No</v>
      </c>
      <c r="I159" s="357" t="str">
        <f>IF(OR(AND(D159&gt;='Valori soglia'!$D$7,H159="Ja"),E159="BöB"),"Ja","No")</f>
        <v>No</v>
      </c>
      <c r="J159" s="374" t="str">
        <f>IF(AND(E159="VöB",D6="Aktuelles Procedura secondo:BöB"),"Kontrolle!","")</f>
        <v/>
      </c>
      <c r="K159" s="134" t="s">
        <v>103</v>
      </c>
      <c r="L159" s="351"/>
      <c r="M159" s="378">
        <v>0</v>
      </c>
      <c r="N159" s="376" t="str">
        <f>IF(OR(AND(K159="Grundvertrag",M159&gt;='Valori soglia'!$D$5),AND(K159="Los",M159&gt;='Valori soglia'!$D$5)),"Einladungsverfahren / Freihändig nach Art. 13 VöB","")</f>
        <v/>
      </c>
      <c r="O159" s="377"/>
      <c r="P159" s="375" t="s">
        <v>23</v>
      </c>
      <c r="R159" s="340" t="e">
        <f>IF(OR('Riepilogo progetto'!P10&lt;=M159,SUM(M15:M161,T12)&gt;'Riepilogo progetto'!P9,AND(M159&gt;0,H6="Keine Anwendung der Bagatellklausel!")),"Fehler Bagatellklausel","")</f>
        <v>#DIV/0!</v>
      </c>
      <c r="S159" s="27"/>
      <c r="T159" s="28"/>
      <c r="U159" s="35"/>
      <c r="V159" s="37"/>
      <c r="W159" s="37"/>
      <c r="X159" s="37"/>
      <c r="Y159" s="37"/>
    </row>
    <row r="160" spans="2:25" ht="26.25" customHeight="1" x14ac:dyDescent="0.2">
      <c r="B160" s="342" t="s">
        <v>34</v>
      </c>
      <c r="C160" s="351"/>
      <c r="D160" s="352"/>
      <c r="E160" s="353"/>
      <c r="F160" s="336" t="str">
        <f>IF(OR(AND(B159="Grundvertrag",D159&gt;='Valori soglia'!$D$5,D159&lt;'Valori soglia'!$D$6,E159="VöB"),AND(B159="Los",D159&gt;='Valori soglia'!$D$5,D159&lt;'Valori soglia'!$D$6,E159="VöB")),"Einladungverfahren *","")</f>
        <v/>
      </c>
      <c r="G160" s="337"/>
      <c r="H160" s="355"/>
      <c r="I160" s="357"/>
      <c r="J160" s="374"/>
      <c r="K160" s="350" t="s">
        <v>34</v>
      </c>
      <c r="L160" s="351"/>
      <c r="M160" s="378"/>
      <c r="N160" s="323"/>
      <c r="O160" s="324"/>
      <c r="P160" s="375"/>
      <c r="R160" s="340"/>
      <c r="S160" s="27"/>
      <c r="T160" s="28"/>
      <c r="U160" s="35"/>
      <c r="V160" s="37"/>
      <c r="W160" s="37"/>
      <c r="X160" s="37"/>
      <c r="Y160" s="37"/>
    </row>
    <row r="161" spans="2:25" ht="26.25" customHeight="1" x14ac:dyDescent="0.2">
      <c r="B161" s="343"/>
      <c r="C161" s="351"/>
      <c r="D161" s="352"/>
      <c r="E161" s="353"/>
      <c r="F161" s="372" t="str">
        <f>IF(OR(AND(B159="Grundvertrag",D159&lt;'Valori soglia'!$D$5,E159="VöB"),AND(B159="Los",D159&lt;'Valori soglia'!$D$5,E159="VöB")),"Freihändig","")</f>
        <v/>
      </c>
      <c r="G161" s="373"/>
      <c r="H161" s="355"/>
      <c r="I161" s="357"/>
      <c r="J161" s="374"/>
      <c r="K161" s="350"/>
      <c r="L161" s="351"/>
      <c r="M161" s="378"/>
      <c r="N161" s="325" t="str">
        <f>IF(OR(AND(K159="Grundvertrag",M159&lt;'Valori soglia'!$D$5),AND(K159="Los",M159&lt;'Valori soglia'!$D$5)),"Freihändig","")</f>
        <v/>
      </c>
      <c r="O161" s="326"/>
      <c r="P161" s="375"/>
      <c r="R161" s="340"/>
      <c r="S161" s="27"/>
      <c r="T161" s="28"/>
      <c r="U161" s="35"/>
      <c r="V161" s="37"/>
      <c r="W161" s="37"/>
      <c r="X161" s="37"/>
      <c r="Y161" s="37"/>
    </row>
    <row r="162" spans="2:25" ht="26.25" customHeight="1" x14ac:dyDescent="0.2">
      <c r="B162" s="134" t="s">
        <v>103</v>
      </c>
      <c r="C162" s="351"/>
      <c r="D162" s="352">
        <v>0</v>
      </c>
      <c r="E162" s="353" t="s">
        <v>104</v>
      </c>
      <c r="F162" s="370" t="str">
        <f>IF(OR(AND(B162="Grundvertrag",D162&gt;='Valori soglia'!$D$6),AND(B162="Los",D162&gt;='Valori soglia'!$D$6),AND(E162="BöB",B162="Grundvertrag"),AND(E162="BöB",B162="Los")),"Offenes Verfahren **","")</f>
        <v/>
      </c>
      <c r="G162" s="371"/>
      <c r="H162" s="354" t="str">
        <f>IF(OR(D162&gt;='Valori soglia'!$D$6,E162="BöB"),"Ja","No")</f>
        <v>No</v>
      </c>
      <c r="I162" s="357" t="str">
        <f>IF(OR(AND(D162&gt;='Valori soglia'!$D$7,H162="Ja"),E162="BöB"),"Ja","No")</f>
        <v>No</v>
      </c>
      <c r="J162" s="374" t="str">
        <f>IF(AND(E162="VöB",D6="Aktuelles Procedura secondo:BöB"),"Kontrolle!","")</f>
        <v/>
      </c>
      <c r="K162" s="134" t="s">
        <v>103</v>
      </c>
      <c r="L162" s="351"/>
      <c r="M162" s="378">
        <v>0</v>
      </c>
      <c r="N162" s="376" t="str">
        <f>IF(OR(AND(K162="Grundvertrag",M162&gt;='Valori soglia'!$D$5),AND(K162="Los",M162&gt;='Valori soglia'!$D$5)),"Einladungsverfahren / Freihändig nach Art. 13 VöB","")</f>
        <v/>
      </c>
      <c r="O162" s="377"/>
      <c r="P162" s="375" t="s">
        <v>23</v>
      </c>
      <c r="R162" s="340" t="e">
        <f>IF(OR('Riepilogo progetto'!P10&lt;=M162,SUM(M15:M164,T12)&gt;'Riepilogo progetto'!P9,AND(M162&gt;0,H6="Keine Anwendung der Bagatellklausel!")),"Fehler Bagatellklausel","")</f>
        <v>#DIV/0!</v>
      </c>
      <c r="S162" s="27"/>
      <c r="T162" s="28"/>
      <c r="U162" s="35"/>
      <c r="V162" s="37"/>
      <c r="W162" s="37"/>
      <c r="X162" s="37"/>
      <c r="Y162" s="37"/>
    </row>
    <row r="163" spans="2:25" ht="26.25" customHeight="1" x14ac:dyDescent="0.2">
      <c r="B163" s="342" t="s">
        <v>34</v>
      </c>
      <c r="C163" s="351"/>
      <c r="D163" s="352"/>
      <c r="E163" s="353"/>
      <c r="F163" s="336" t="str">
        <f>IF(OR(AND(B162="Grundvertrag",D162&gt;='Valori soglia'!$D$5,D162&lt;'Valori soglia'!$D$6,E162="VöB"),AND(B162="Los",D162&gt;='Valori soglia'!$D$5,D162&lt;'Valori soglia'!$D$6,E162="VöB")),"Einladungverfahren *","")</f>
        <v/>
      </c>
      <c r="G163" s="337"/>
      <c r="H163" s="355"/>
      <c r="I163" s="357"/>
      <c r="J163" s="374"/>
      <c r="K163" s="350" t="s">
        <v>34</v>
      </c>
      <c r="L163" s="351"/>
      <c r="M163" s="378"/>
      <c r="N163" s="323"/>
      <c r="O163" s="324"/>
      <c r="P163" s="375"/>
      <c r="R163" s="340"/>
      <c r="S163" s="27"/>
      <c r="T163" s="28"/>
      <c r="U163" s="35"/>
      <c r="V163" s="37"/>
      <c r="W163" s="37"/>
      <c r="X163" s="37"/>
      <c r="Y163" s="37"/>
    </row>
    <row r="164" spans="2:25" ht="26.25" customHeight="1" x14ac:dyDescent="0.2">
      <c r="B164" s="343"/>
      <c r="C164" s="351"/>
      <c r="D164" s="352"/>
      <c r="E164" s="353"/>
      <c r="F164" s="372" t="str">
        <f>IF(OR(AND(B162="Grundvertrag",D162&lt;'Valori soglia'!$D$5,E162="VöB"),AND(B162="Los",D162&lt;'Valori soglia'!$D$5,E162="VöB")),"Freihändig","")</f>
        <v/>
      </c>
      <c r="G164" s="373"/>
      <c r="H164" s="355"/>
      <c r="I164" s="357"/>
      <c r="J164" s="374"/>
      <c r="K164" s="350"/>
      <c r="L164" s="351"/>
      <c r="M164" s="378"/>
      <c r="N164" s="325" t="str">
        <f>IF(OR(AND(K162="Grundvertrag",M162&lt;'Valori soglia'!$D$5),AND(K162="Los",M162&lt;'Valori soglia'!$D$5)),"Freihändig","")</f>
        <v/>
      </c>
      <c r="O164" s="326"/>
      <c r="P164" s="375"/>
      <c r="R164" s="340"/>
      <c r="S164" s="27"/>
      <c r="T164" s="28"/>
      <c r="U164" s="35"/>
      <c r="V164" s="37"/>
      <c r="W164" s="37"/>
      <c r="X164" s="37"/>
      <c r="Y164" s="37"/>
    </row>
    <row r="165" spans="2:25" ht="26.25" customHeight="1" x14ac:dyDescent="0.2">
      <c r="B165" s="134" t="s">
        <v>103</v>
      </c>
      <c r="C165" s="351"/>
      <c r="D165" s="352">
        <v>0</v>
      </c>
      <c r="E165" s="353" t="s">
        <v>104</v>
      </c>
      <c r="F165" s="370" t="str">
        <f>IF(OR(AND(B165="Grundvertrag",D165&gt;='Valori soglia'!$D$6),AND(B165="Los",D165&gt;='Valori soglia'!$D$6),AND(E165="BöB",B165="Grundvertrag"),AND(E165="BöB",B165="Los")),"Offenes Verfahren **","")</f>
        <v/>
      </c>
      <c r="G165" s="371"/>
      <c r="H165" s="354" t="str">
        <f>IF(OR(D165&gt;='Valori soglia'!$D$6,E165="BöB"),"Ja","No")</f>
        <v>No</v>
      </c>
      <c r="I165" s="357" t="str">
        <f>IF(OR(AND(D165&gt;='Valori soglia'!$D$7,H165="Ja"),E165="BöB"),"Ja","No")</f>
        <v>No</v>
      </c>
      <c r="J165" s="374" t="str">
        <f>IF(AND(E165="VöB",D6="Aktuelles Procedura secondo:BöB"),"Kontrolle!","")</f>
        <v/>
      </c>
      <c r="K165" s="134" t="s">
        <v>103</v>
      </c>
      <c r="L165" s="351"/>
      <c r="M165" s="378">
        <v>0</v>
      </c>
      <c r="N165" s="376" t="str">
        <f>IF(OR(AND(K165="Grundvertrag",M165&gt;='Valori soglia'!$D$5),AND(K165="Los",M165&gt;='Valori soglia'!$D$5)),"Einladungsverfahren / Freihändig nach Art. 13 VöB","")</f>
        <v/>
      </c>
      <c r="O165" s="377"/>
      <c r="P165" s="375" t="s">
        <v>23</v>
      </c>
      <c r="Q165" s="13"/>
      <c r="R165" s="340" t="e">
        <f>IF(OR('Riepilogo progetto'!P10&lt;=M165,SUM(M15:M167,T12)&gt;'Riepilogo progetto'!P9,AND(M165&gt;0,H6="Keine Anwendung der Bagatellklausel!")),"Fehler Bagatellklausel","")</f>
        <v>#DIV/0!</v>
      </c>
      <c r="S165" s="27"/>
      <c r="T165" s="28"/>
      <c r="U165" s="35"/>
      <c r="V165" s="37"/>
      <c r="W165" s="37"/>
      <c r="X165" s="37"/>
      <c r="Y165" s="37"/>
    </row>
    <row r="166" spans="2:25" ht="26.25" customHeight="1" x14ac:dyDescent="0.2">
      <c r="B166" s="342" t="s">
        <v>34</v>
      </c>
      <c r="C166" s="351"/>
      <c r="D166" s="352"/>
      <c r="E166" s="353"/>
      <c r="F166" s="336" t="str">
        <f>IF(OR(AND(B165="Grundvertrag",D165&gt;='Valori soglia'!$D$5,D165&lt;'Valori soglia'!$D$6,E165="VöB"),AND(B165="Los",D165&gt;='Valori soglia'!$D$5,D165&lt;'Valori soglia'!$D$6,E165="VöB")),"Einladungverfahren *","")</f>
        <v/>
      </c>
      <c r="G166" s="337"/>
      <c r="H166" s="355"/>
      <c r="I166" s="357"/>
      <c r="J166" s="374"/>
      <c r="K166" s="350" t="s">
        <v>34</v>
      </c>
      <c r="L166" s="351"/>
      <c r="M166" s="378"/>
      <c r="N166" s="323"/>
      <c r="O166" s="324"/>
      <c r="P166" s="375"/>
      <c r="Q166" s="13"/>
      <c r="R166" s="340"/>
      <c r="S166" s="27"/>
      <c r="T166" s="28"/>
      <c r="U166" s="35"/>
      <c r="V166" s="37"/>
      <c r="W166" s="37"/>
      <c r="X166" s="37"/>
      <c r="Y166" s="37"/>
    </row>
    <row r="167" spans="2:25" ht="26.25" customHeight="1" thickBot="1" x14ac:dyDescent="0.25">
      <c r="B167" s="379"/>
      <c r="C167" s="381"/>
      <c r="D167" s="382"/>
      <c r="E167" s="383"/>
      <c r="F167" s="386" t="str">
        <f>IF(OR(AND(B165="Grundvertrag",D165&lt;'Valori soglia'!$D$5,E165="VöB"),AND(B165="Los",D165&lt;'Valori soglia'!$D$5,E165="VöB")),"Freihändig","")</f>
        <v/>
      </c>
      <c r="G167" s="387"/>
      <c r="H167" s="384"/>
      <c r="I167" s="385"/>
      <c r="J167" s="374"/>
      <c r="K167" s="380"/>
      <c r="L167" s="381"/>
      <c r="M167" s="388"/>
      <c r="N167" s="397" t="str">
        <f>IF(OR(AND(K165="Grundvertrag",M165&lt;'Valori soglia'!$D$5),AND(K165="Los",M165&lt;'Valori soglia'!$D$5)),"Freihändig","")</f>
        <v/>
      </c>
      <c r="O167" s="398"/>
      <c r="P167" s="389"/>
      <c r="Q167" s="13"/>
      <c r="R167" s="340"/>
      <c r="S167" s="27"/>
      <c r="T167" s="28"/>
      <c r="U167" s="35"/>
      <c r="V167" s="37"/>
      <c r="W167" s="37"/>
      <c r="X167" s="37"/>
      <c r="Y167" s="37"/>
    </row>
    <row r="168" spans="2:25" ht="18.75" customHeight="1" x14ac:dyDescent="0.2">
      <c r="B168" s="17"/>
      <c r="C168" s="27"/>
      <c r="D168" s="28"/>
      <c r="E168" s="17"/>
      <c r="F168" s="29"/>
      <c r="G168" s="29"/>
      <c r="H168" s="30"/>
      <c r="I168" s="30"/>
      <c r="K168" s="17"/>
      <c r="L168" s="27"/>
      <c r="M168" s="33"/>
      <c r="N168" s="17"/>
      <c r="O168" s="17"/>
      <c r="P168" s="17"/>
      <c r="Q168" s="13"/>
      <c r="R168" s="13"/>
      <c r="S168" s="13"/>
      <c r="T168" s="13"/>
      <c r="U168" s="13"/>
      <c r="V168" s="13"/>
      <c r="W168" s="13"/>
      <c r="X168" s="13"/>
      <c r="Y168" s="13"/>
    </row>
    <row r="169" spans="2:25" ht="18.75" customHeight="1" x14ac:dyDescent="0.2">
      <c r="B169" s="17"/>
      <c r="C169" s="27"/>
      <c r="D169" s="28"/>
      <c r="E169" s="17"/>
      <c r="F169" s="29"/>
      <c r="G169" s="29"/>
      <c r="H169" s="30"/>
      <c r="I169" s="30"/>
      <c r="K169" s="17"/>
      <c r="L169" s="27"/>
      <c r="M169" s="33"/>
      <c r="N169" s="17"/>
      <c r="O169" s="17"/>
      <c r="P169" s="17"/>
      <c r="Q169" s="13"/>
      <c r="R169" s="13"/>
      <c r="S169" s="13"/>
      <c r="T169" s="13"/>
      <c r="U169" s="13"/>
      <c r="V169" s="13"/>
      <c r="W169" s="13"/>
      <c r="X169" s="13"/>
      <c r="Y169" s="13"/>
    </row>
    <row r="170" spans="2:25" ht="18.75" customHeight="1" x14ac:dyDescent="0.2">
      <c r="B170" s="17"/>
      <c r="C170" s="27"/>
      <c r="D170" s="28"/>
      <c r="E170" s="17"/>
      <c r="F170" s="29"/>
      <c r="G170" s="29"/>
      <c r="H170" s="30"/>
      <c r="I170" s="30"/>
      <c r="K170" s="17"/>
      <c r="L170" s="27"/>
      <c r="M170" s="33"/>
      <c r="N170" s="17"/>
      <c r="O170" s="17"/>
      <c r="P170" s="17"/>
      <c r="Q170" s="13"/>
      <c r="R170" s="13"/>
      <c r="S170" s="13"/>
      <c r="T170" s="13"/>
      <c r="U170" s="13"/>
      <c r="V170" s="13"/>
      <c r="W170" s="13"/>
      <c r="X170" s="13"/>
      <c r="Y170" s="13"/>
    </row>
    <row r="171" spans="2:25" ht="18.75" customHeight="1" x14ac:dyDescent="0.2">
      <c r="B171" s="17"/>
      <c r="C171" s="27"/>
      <c r="D171" s="28"/>
      <c r="E171" s="17"/>
      <c r="F171" s="29"/>
      <c r="G171" s="29"/>
      <c r="H171" s="30"/>
      <c r="I171" s="30"/>
      <c r="K171" s="17"/>
      <c r="L171" s="27"/>
      <c r="M171" s="33"/>
      <c r="N171" s="17"/>
      <c r="O171" s="17"/>
      <c r="P171" s="17"/>
      <c r="Q171" s="13"/>
    </row>
    <row r="172" spans="2:25" ht="18.75" customHeight="1" x14ac:dyDescent="0.2">
      <c r="B172" s="17"/>
      <c r="C172" s="27"/>
      <c r="D172" s="28"/>
      <c r="E172" s="17"/>
      <c r="F172" s="29"/>
      <c r="G172" s="29"/>
      <c r="H172" s="30"/>
      <c r="I172" s="30"/>
      <c r="K172" s="17"/>
      <c r="L172" s="27"/>
      <c r="M172" s="33"/>
      <c r="N172" s="17"/>
      <c r="O172" s="17"/>
      <c r="P172" s="17"/>
      <c r="Q172" s="13"/>
    </row>
    <row r="173" spans="2:25" ht="18.75" customHeight="1" x14ac:dyDescent="0.2">
      <c r="B173" s="17"/>
      <c r="C173" s="27"/>
      <c r="D173" s="28"/>
      <c r="E173" s="17"/>
      <c r="F173" s="29"/>
      <c r="G173" s="29"/>
      <c r="H173" s="30"/>
      <c r="I173" s="30"/>
      <c r="K173" s="17"/>
      <c r="L173" s="27"/>
      <c r="M173" s="33"/>
      <c r="N173" s="17"/>
      <c r="O173" s="17"/>
      <c r="P173" s="17"/>
      <c r="Q173" s="13"/>
    </row>
    <row r="174" spans="2:25" ht="18.75" customHeight="1" x14ac:dyDescent="0.2">
      <c r="B174" s="17"/>
      <c r="C174" s="27"/>
      <c r="D174" s="28"/>
      <c r="E174" s="17"/>
      <c r="F174" s="29"/>
      <c r="G174" s="29"/>
      <c r="H174" s="30"/>
      <c r="I174" s="30"/>
      <c r="K174" s="17"/>
      <c r="L174" s="27"/>
      <c r="M174" s="33"/>
      <c r="N174" s="17"/>
      <c r="O174" s="17"/>
      <c r="P174" s="17"/>
      <c r="Q174" s="13"/>
    </row>
    <row r="175" spans="2:25" ht="18.75" customHeight="1" x14ac:dyDescent="0.2">
      <c r="B175" s="17"/>
      <c r="C175" s="27"/>
      <c r="D175" s="28"/>
      <c r="E175" s="17"/>
      <c r="F175" s="29"/>
      <c r="G175" s="29"/>
      <c r="H175" s="30"/>
      <c r="I175" s="30"/>
      <c r="K175" s="17"/>
      <c r="L175" s="27"/>
      <c r="M175" s="33"/>
      <c r="N175" s="17"/>
      <c r="O175" s="17"/>
      <c r="P175" s="17"/>
      <c r="Q175" s="13"/>
    </row>
    <row r="176" spans="2:25" ht="18.75" customHeight="1" x14ac:dyDescent="0.2">
      <c r="B176" s="17"/>
      <c r="C176" s="27"/>
      <c r="D176" s="28"/>
      <c r="E176" s="17"/>
      <c r="F176" s="29"/>
      <c r="G176" s="29"/>
      <c r="H176" s="30"/>
      <c r="I176" s="30"/>
      <c r="K176" s="17"/>
      <c r="L176" s="27"/>
      <c r="M176" s="33"/>
      <c r="N176" s="17"/>
      <c r="O176" s="17"/>
      <c r="P176" s="17"/>
      <c r="Q176" s="13"/>
    </row>
    <row r="177" spans="2:17" ht="18.75" customHeight="1" x14ac:dyDescent="0.2">
      <c r="B177" s="17"/>
      <c r="C177" s="27"/>
      <c r="D177" s="28"/>
      <c r="E177" s="17"/>
      <c r="F177" s="29"/>
      <c r="G177" s="29"/>
      <c r="H177" s="30"/>
      <c r="I177" s="30"/>
      <c r="K177" s="17"/>
      <c r="L177" s="27"/>
      <c r="M177" s="33"/>
      <c r="N177" s="17"/>
      <c r="O177" s="17"/>
      <c r="P177" s="17"/>
      <c r="Q177" s="13"/>
    </row>
    <row r="178" spans="2:17" ht="18.75" customHeight="1" x14ac:dyDescent="0.2">
      <c r="B178" s="17"/>
      <c r="C178" s="27"/>
      <c r="D178" s="28"/>
      <c r="E178" s="17"/>
      <c r="F178" s="29"/>
      <c r="G178" s="29"/>
      <c r="H178" s="30"/>
      <c r="I178" s="30"/>
      <c r="K178" s="17"/>
      <c r="L178" s="27"/>
      <c r="M178" s="33"/>
      <c r="N178" s="17"/>
      <c r="O178" s="17"/>
      <c r="P178" s="17"/>
      <c r="Q178" s="13"/>
    </row>
    <row r="179" spans="2:17" ht="18.75" customHeight="1" x14ac:dyDescent="0.2">
      <c r="B179" s="17"/>
      <c r="C179" s="27"/>
      <c r="D179" s="28"/>
      <c r="E179" s="17"/>
      <c r="F179" s="29"/>
      <c r="G179" s="29"/>
      <c r="H179" s="30"/>
      <c r="I179" s="30"/>
      <c r="K179" s="17"/>
      <c r="L179" s="27"/>
      <c r="M179" s="33"/>
      <c r="N179" s="17"/>
      <c r="O179" s="17"/>
      <c r="P179" s="17"/>
      <c r="Q179" s="13"/>
    </row>
    <row r="180" spans="2:17" ht="18.75" customHeight="1" x14ac:dyDescent="0.2">
      <c r="B180" s="17"/>
      <c r="C180" s="27"/>
      <c r="D180" s="28"/>
      <c r="E180" s="17"/>
      <c r="F180" s="29"/>
      <c r="G180" s="29"/>
      <c r="H180" s="30"/>
      <c r="I180" s="30"/>
      <c r="K180" s="17"/>
      <c r="L180" s="27"/>
      <c r="M180" s="33"/>
      <c r="N180" s="17"/>
      <c r="O180" s="17"/>
      <c r="P180" s="17"/>
      <c r="Q180" s="13"/>
    </row>
    <row r="181" spans="2:17" ht="18.75" customHeight="1" x14ac:dyDescent="0.2">
      <c r="B181" s="17"/>
      <c r="C181" s="27"/>
      <c r="D181" s="28"/>
      <c r="E181" s="17"/>
      <c r="F181" s="29"/>
      <c r="G181" s="29"/>
      <c r="H181" s="30"/>
      <c r="I181" s="30"/>
      <c r="K181" s="17"/>
      <c r="L181" s="27"/>
      <c r="M181" s="33"/>
      <c r="N181" s="17"/>
      <c r="O181" s="17"/>
      <c r="P181" s="17"/>
      <c r="Q181" s="13"/>
    </row>
    <row r="182" spans="2:17" ht="18.75" customHeight="1" x14ac:dyDescent="0.2">
      <c r="B182" s="17"/>
      <c r="C182" s="27"/>
      <c r="D182" s="28"/>
      <c r="E182" s="17"/>
      <c r="F182" s="29"/>
      <c r="G182" s="29"/>
      <c r="H182" s="30"/>
      <c r="I182" s="30"/>
      <c r="K182" s="17"/>
      <c r="L182" s="27"/>
      <c r="M182" s="33"/>
      <c r="N182" s="17"/>
      <c r="O182" s="17"/>
      <c r="P182" s="17"/>
      <c r="Q182" s="13"/>
    </row>
    <row r="183" spans="2:17" ht="18.75" customHeight="1" x14ac:dyDescent="0.2">
      <c r="B183" s="17"/>
      <c r="C183" s="27"/>
      <c r="D183" s="28"/>
      <c r="E183" s="17"/>
      <c r="F183" s="29"/>
      <c r="G183" s="29"/>
      <c r="H183" s="30"/>
      <c r="I183" s="30"/>
      <c r="K183" s="17"/>
      <c r="L183" s="27"/>
      <c r="M183" s="33"/>
      <c r="N183" s="17"/>
      <c r="O183" s="17"/>
      <c r="P183" s="17"/>
      <c r="Q183" s="13"/>
    </row>
    <row r="184" spans="2:17" ht="18.75" customHeight="1" x14ac:dyDescent="0.2">
      <c r="B184" s="17"/>
      <c r="C184" s="27"/>
      <c r="D184" s="28"/>
      <c r="E184" s="17"/>
      <c r="F184" s="29"/>
      <c r="G184" s="29"/>
      <c r="H184" s="30"/>
      <c r="I184" s="30"/>
      <c r="K184" s="17"/>
      <c r="L184" s="27"/>
      <c r="M184" s="33"/>
      <c r="N184" s="17"/>
      <c r="O184" s="17"/>
      <c r="P184" s="17"/>
      <c r="Q184" s="13"/>
    </row>
    <row r="185" spans="2:17" ht="18.75" customHeight="1" x14ac:dyDescent="0.2">
      <c r="B185" s="17"/>
      <c r="C185" s="27"/>
      <c r="D185" s="28"/>
      <c r="E185" s="17"/>
      <c r="F185" s="29"/>
      <c r="G185" s="29"/>
      <c r="H185" s="30"/>
      <c r="I185" s="30"/>
      <c r="K185" s="17"/>
      <c r="L185" s="27"/>
      <c r="M185" s="33"/>
      <c r="N185" s="17"/>
      <c r="O185" s="17"/>
      <c r="P185" s="17"/>
      <c r="Q185" s="13"/>
    </row>
    <row r="186" spans="2:17" ht="18.75" customHeight="1" x14ac:dyDescent="0.2">
      <c r="B186" s="17"/>
      <c r="C186" s="27"/>
      <c r="D186" s="28"/>
      <c r="E186" s="17"/>
      <c r="F186" s="29"/>
      <c r="G186" s="29"/>
      <c r="H186" s="30"/>
      <c r="I186" s="30"/>
      <c r="K186" s="17"/>
      <c r="L186" s="27"/>
      <c r="M186" s="33"/>
      <c r="N186" s="17"/>
      <c r="O186" s="17"/>
      <c r="P186" s="17"/>
      <c r="Q186" s="13"/>
    </row>
    <row r="187" spans="2:17" ht="18.75" customHeight="1" x14ac:dyDescent="0.2">
      <c r="B187" s="17"/>
      <c r="C187" s="27"/>
      <c r="D187" s="28"/>
      <c r="E187" s="17"/>
      <c r="F187" s="29"/>
      <c r="G187" s="29"/>
      <c r="H187" s="30"/>
      <c r="I187" s="30"/>
      <c r="K187" s="17"/>
      <c r="L187" s="27"/>
      <c r="M187" s="33"/>
      <c r="N187" s="17"/>
      <c r="O187" s="17"/>
      <c r="P187" s="17"/>
      <c r="Q187" s="13"/>
    </row>
    <row r="188" spans="2:17" ht="18.75" customHeight="1" x14ac:dyDescent="0.2">
      <c r="B188" s="17"/>
      <c r="C188" s="27"/>
      <c r="D188" s="28"/>
      <c r="E188" s="17"/>
      <c r="F188" s="29"/>
      <c r="G188" s="29"/>
      <c r="H188" s="30"/>
      <c r="I188" s="30"/>
      <c r="K188" s="17"/>
      <c r="L188" s="27"/>
      <c r="M188" s="33"/>
      <c r="N188" s="17"/>
      <c r="O188" s="17"/>
      <c r="P188" s="17"/>
      <c r="Q188" s="13"/>
    </row>
    <row r="189" spans="2:17" ht="18.75" customHeight="1" x14ac:dyDescent="0.2">
      <c r="B189" s="17"/>
      <c r="C189" s="27"/>
      <c r="D189" s="28"/>
      <c r="E189" s="17"/>
      <c r="F189" s="29"/>
      <c r="G189" s="29"/>
      <c r="H189" s="30"/>
      <c r="I189" s="30"/>
      <c r="K189" s="17"/>
      <c r="L189" s="27"/>
      <c r="M189" s="33"/>
      <c r="N189" s="17"/>
      <c r="O189" s="17"/>
      <c r="P189" s="17"/>
      <c r="Q189" s="13"/>
    </row>
    <row r="190" spans="2:17" ht="18.75" customHeight="1" x14ac:dyDescent="0.2">
      <c r="B190" s="17"/>
      <c r="C190" s="27"/>
      <c r="D190" s="28"/>
      <c r="E190" s="17"/>
      <c r="F190" s="29"/>
      <c r="G190" s="29"/>
      <c r="H190" s="30"/>
      <c r="I190" s="30"/>
      <c r="K190" s="17"/>
      <c r="L190" s="27"/>
      <c r="M190" s="33"/>
      <c r="N190" s="17"/>
      <c r="O190" s="17"/>
      <c r="P190" s="17"/>
      <c r="Q190" s="13"/>
    </row>
    <row r="191" spans="2:17" ht="18.75" customHeight="1" x14ac:dyDescent="0.2">
      <c r="B191" s="17"/>
      <c r="C191" s="27"/>
      <c r="D191" s="28"/>
      <c r="E191" s="17"/>
      <c r="F191" s="29"/>
      <c r="G191" s="29"/>
      <c r="H191" s="30"/>
      <c r="I191" s="30"/>
      <c r="K191" s="17"/>
      <c r="L191" s="27"/>
      <c r="M191" s="33"/>
      <c r="N191" s="17"/>
      <c r="O191" s="17"/>
      <c r="P191" s="17"/>
      <c r="Q191" s="13"/>
    </row>
    <row r="192" spans="2:17" ht="18.75" customHeight="1" x14ac:dyDescent="0.2">
      <c r="B192" s="17"/>
      <c r="C192" s="27"/>
      <c r="D192" s="28"/>
      <c r="E192" s="17"/>
      <c r="F192" s="29"/>
      <c r="G192" s="29"/>
      <c r="H192" s="30"/>
      <c r="I192" s="30"/>
      <c r="K192" s="17"/>
      <c r="L192" s="27"/>
      <c r="M192" s="33"/>
      <c r="N192" s="17"/>
      <c r="O192" s="17"/>
      <c r="P192" s="17"/>
      <c r="Q192" s="13"/>
    </row>
    <row r="193" spans="2:17" ht="18.75" customHeight="1" x14ac:dyDescent="0.2">
      <c r="B193" s="17"/>
      <c r="C193" s="27"/>
      <c r="D193" s="28"/>
      <c r="E193" s="17"/>
      <c r="F193" s="29"/>
      <c r="G193" s="29"/>
      <c r="H193" s="30"/>
      <c r="I193" s="30"/>
      <c r="K193" s="17"/>
      <c r="L193" s="27"/>
      <c r="M193" s="33"/>
      <c r="N193" s="17"/>
      <c r="O193" s="17"/>
      <c r="P193" s="17"/>
      <c r="Q193" s="13"/>
    </row>
    <row r="194" spans="2:17" ht="18.75" customHeight="1" x14ac:dyDescent="0.2">
      <c r="B194" s="17"/>
      <c r="C194" s="27"/>
      <c r="D194" s="28"/>
      <c r="E194" s="17"/>
      <c r="F194" s="29"/>
      <c r="G194" s="29"/>
      <c r="H194" s="30"/>
      <c r="I194" s="30"/>
      <c r="K194" s="17"/>
      <c r="L194" s="27"/>
      <c r="M194" s="33"/>
      <c r="N194" s="17"/>
      <c r="O194" s="17"/>
      <c r="P194" s="17"/>
      <c r="Q194" s="13"/>
    </row>
    <row r="195" spans="2:17" ht="18.75" customHeight="1" x14ac:dyDescent="0.2">
      <c r="B195" s="17"/>
      <c r="C195" s="27"/>
      <c r="D195" s="28"/>
      <c r="E195" s="17"/>
      <c r="F195" s="29"/>
      <c r="G195" s="29"/>
      <c r="H195" s="30"/>
      <c r="I195" s="30"/>
      <c r="K195" s="17"/>
      <c r="L195" s="27"/>
      <c r="M195" s="33"/>
      <c r="N195" s="17"/>
      <c r="O195" s="17"/>
      <c r="P195" s="17"/>
      <c r="Q195" s="13"/>
    </row>
    <row r="196" spans="2:17" ht="18.75" customHeight="1" x14ac:dyDescent="0.2">
      <c r="B196" s="17"/>
      <c r="C196" s="27"/>
      <c r="D196" s="28"/>
      <c r="E196" s="17"/>
      <c r="F196" s="29"/>
      <c r="G196" s="29"/>
      <c r="H196" s="30"/>
      <c r="I196" s="30"/>
      <c r="K196" s="17"/>
      <c r="L196" s="27"/>
      <c r="M196" s="33"/>
      <c r="N196" s="17"/>
      <c r="O196" s="17"/>
      <c r="P196" s="17"/>
      <c r="Q196" s="13"/>
    </row>
    <row r="197" spans="2:17" ht="18.75" customHeight="1" x14ac:dyDescent="0.2">
      <c r="B197" s="17"/>
      <c r="C197" s="27"/>
      <c r="D197" s="28"/>
      <c r="E197" s="17"/>
      <c r="F197" s="29"/>
      <c r="G197" s="29"/>
      <c r="H197" s="30"/>
      <c r="I197" s="30"/>
      <c r="K197" s="17"/>
      <c r="L197" s="27"/>
      <c r="M197" s="33"/>
      <c r="N197" s="17"/>
      <c r="O197" s="17"/>
      <c r="P197" s="17"/>
      <c r="Q197" s="13"/>
    </row>
    <row r="198" spans="2:17" ht="18.75" customHeight="1" x14ac:dyDescent="0.2">
      <c r="B198" s="17"/>
      <c r="C198" s="27"/>
      <c r="D198" s="28"/>
      <c r="E198" s="17"/>
      <c r="F198" s="29"/>
      <c r="G198" s="29"/>
      <c r="H198" s="30"/>
      <c r="I198" s="30"/>
      <c r="K198" s="17"/>
      <c r="L198" s="27"/>
      <c r="M198" s="33"/>
      <c r="N198" s="17"/>
      <c r="O198" s="17"/>
      <c r="P198" s="17"/>
      <c r="Q198" s="13"/>
    </row>
    <row r="199" spans="2:17" ht="18.75" customHeight="1" x14ac:dyDescent="0.2">
      <c r="B199" s="17"/>
      <c r="C199" s="27"/>
      <c r="D199" s="28"/>
      <c r="E199" s="17"/>
      <c r="F199" s="29"/>
      <c r="G199" s="29"/>
      <c r="H199" s="30"/>
      <c r="I199" s="30"/>
      <c r="K199" s="17"/>
      <c r="L199" s="27"/>
      <c r="M199" s="33"/>
      <c r="N199" s="17"/>
      <c r="O199" s="17"/>
      <c r="P199" s="17"/>
      <c r="Q199" s="13"/>
    </row>
    <row r="200" spans="2:17" ht="18.75" customHeight="1" x14ac:dyDescent="0.2">
      <c r="B200" s="17"/>
      <c r="C200" s="27"/>
      <c r="D200" s="28"/>
      <c r="E200" s="17"/>
      <c r="F200" s="29"/>
      <c r="G200" s="29"/>
      <c r="H200" s="30"/>
      <c r="I200" s="30"/>
      <c r="K200" s="17"/>
      <c r="L200" s="27"/>
      <c r="M200" s="33"/>
      <c r="N200" s="17"/>
      <c r="O200" s="17"/>
      <c r="P200" s="17"/>
      <c r="Q200" s="13"/>
    </row>
    <row r="201" spans="2:17" ht="18.75" customHeight="1" x14ac:dyDescent="0.2">
      <c r="B201" s="17"/>
      <c r="C201" s="27"/>
      <c r="D201" s="28"/>
      <c r="E201" s="17"/>
      <c r="F201" s="29"/>
      <c r="G201" s="29"/>
      <c r="H201" s="30"/>
      <c r="I201" s="30"/>
      <c r="K201" s="17"/>
      <c r="L201" s="27"/>
      <c r="M201" s="33"/>
      <c r="N201" s="17"/>
      <c r="O201" s="17"/>
      <c r="P201" s="17"/>
      <c r="Q201" s="13"/>
    </row>
    <row r="202" spans="2:17" ht="18.75" customHeight="1" x14ac:dyDescent="0.2">
      <c r="B202" s="17"/>
      <c r="C202" s="27"/>
      <c r="D202" s="28"/>
      <c r="E202" s="17"/>
      <c r="F202" s="29"/>
      <c r="G202" s="29"/>
      <c r="H202" s="30"/>
      <c r="I202" s="30"/>
      <c r="K202" s="17"/>
      <c r="L202" s="27"/>
      <c r="M202" s="33"/>
      <c r="N202" s="17"/>
      <c r="O202" s="17"/>
      <c r="P202" s="17"/>
      <c r="Q202" s="13"/>
    </row>
    <row r="203" spans="2:17" ht="18.75" customHeight="1" x14ac:dyDescent="0.2">
      <c r="B203" s="17"/>
      <c r="C203" s="27"/>
      <c r="D203" s="28"/>
      <c r="E203" s="17"/>
      <c r="F203" s="29"/>
      <c r="G203" s="29"/>
      <c r="H203" s="30"/>
      <c r="I203" s="30"/>
      <c r="K203" s="17"/>
      <c r="L203" s="27"/>
      <c r="M203" s="33"/>
      <c r="N203" s="17"/>
      <c r="O203" s="17"/>
      <c r="P203" s="17"/>
      <c r="Q203" s="13"/>
    </row>
    <row r="204" spans="2:17" ht="18.75" customHeight="1" x14ac:dyDescent="0.2">
      <c r="B204" s="17"/>
      <c r="C204" s="27"/>
      <c r="D204" s="28"/>
      <c r="E204" s="17"/>
      <c r="F204" s="29"/>
      <c r="G204" s="29"/>
      <c r="H204" s="30"/>
      <c r="I204" s="30"/>
      <c r="K204" s="17"/>
      <c r="L204" s="27"/>
      <c r="M204" s="33"/>
      <c r="N204" s="17"/>
      <c r="O204" s="17"/>
      <c r="P204" s="17"/>
      <c r="Q204" s="13"/>
    </row>
    <row r="205" spans="2:17" ht="18.75" customHeight="1" x14ac:dyDescent="0.2">
      <c r="B205" s="17"/>
      <c r="C205" s="27"/>
      <c r="D205" s="28"/>
      <c r="E205" s="17"/>
      <c r="F205" s="29"/>
      <c r="G205" s="29"/>
      <c r="H205" s="30"/>
      <c r="I205" s="30"/>
      <c r="K205" s="17"/>
      <c r="L205" s="27"/>
      <c r="M205" s="33"/>
      <c r="N205" s="17"/>
      <c r="O205" s="17"/>
      <c r="P205" s="17"/>
      <c r="Q205" s="13"/>
    </row>
    <row r="206" spans="2:17" ht="18.75" customHeight="1" x14ac:dyDescent="0.2">
      <c r="B206" s="17"/>
      <c r="C206" s="27"/>
      <c r="D206" s="28"/>
      <c r="E206" s="17"/>
      <c r="F206" s="29"/>
      <c r="G206" s="29"/>
      <c r="H206" s="30"/>
      <c r="I206" s="30"/>
      <c r="K206" s="17"/>
      <c r="L206" s="27"/>
      <c r="M206" s="33"/>
      <c r="N206" s="17"/>
      <c r="O206" s="17"/>
      <c r="P206" s="17"/>
      <c r="Q206" s="13"/>
    </row>
    <row r="207" spans="2:17" ht="18.75" customHeight="1" x14ac:dyDescent="0.2">
      <c r="B207" s="17"/>
      <c r="C207" s="27"/>
      <c r="D207" s="28"/>
      <c r="E207" s="17"/>
      <c r="F207" s="29"/>
      <c r="G207" s="29"/>
      <c r="H207" s="30"/>
      <c r="I207" s="30"/>
      <c r="K207" s="17"/>
      <c r="L207" s="27"/>
      <c r="M207" s="33"/>
      <c r="N207" s="17"/>
      <c r="O207" s="17"/>
      <c r="P207" s="17"/>
      <c r="Q207" s="13"/>
    </row>
    <row r="208" spans="2:17" ht="18.75" customHeight="1" x14ac:dyDescent="0.2">
      <c r="B208" s="17"/>
      <c r="C208" s="27"/>
      <c r="D208" s="28"/>
      <c r="E208" s="17"/>
      <c r="F208" s="29"/>
      <c r="G208" s="29"/>
      <c r="H208" s="30"/>
      <c r="I208" s="30"/>
      <c r="K208" s="17"/>
      <c r="L208" s="27"/>
      <c r="M208" s="33"/>
      <c r="N208" s="17"/>
      <c r="O208" s="17"/>
      <c r="P208" s="17"/>
      <c r="Q208" s="13"/>
    </row>
    <row r="209" spans="2:17" ht="18.75" customHeight="1" x14ac:dyDescent="0.2">
      <c r="B209" s="17"/>
      <c r="C209" s="27"/>
      <c r="D209" s="28"/>
      <c r="E209" s="17"/>
      <c r="F209" s="29"/>
      <c r="G209" s="29"/>
      <c r="H209" s="30"/>
      <c r="I209" s="30"/>
      <c r="K209" s="17"/>
      <c r="L209" s="27"/>
      <c r="M209" s="33"/>
      <c r="N209" s="17"/>
      <c r="O209" s="17"/>
      <c r="P209" s="17"/>
      <c r="Q209" s="13"/>
    </row>
    <row r="210" spans="2:17" ht="18.75" customHeight="1" x14ac:dyDescent="0.2">
      <c r="B210" s="17"/>
      <c r="C210" s="27"/>
      <c r="D210" s="28"/>
      <c r="E210" s="17"/>
      <c r="F210" s="29"/>
      <c r="G210" s="29"/>
      <c r="H210" s="30"/>
      <c r="I210" s="30"/>
      <c r="K210" s="17"/>
      <c r="L210" s="27"/>
      <c r="M210" s="33"/>
      <c r="N210" s="17"/>
      <c r="O210" s="17"/>
      <c r="P210" s="17"/>
      <c r="Q210" s="13"/>
    </row>
    <row r="211" spans="2:17" ht="18.75" customHeight="1" x14ac:dyDescent="0.2">
      <c r="B211" s="17"/>
      <c r="C211" s="27"/>
      <c r="D211" s="28"/>
      <c r="E211" s="17"/>
      <c r="F211" s="29"/>
      <c r="G211" s="29"/>
      <c r="H211" s="30"/>
      <c r="I211" s="30"/>
      <c r="K211" s="17"/>
      <c r="L211" s="27"/>
      <c r="M211" s="33"/>
      <c r="N211" s="17"/>
      <c r="O211" s="17"/>
      <c r="P211" s="17"/>
      <c r="Q211" s="13"/>
    </row>
    <row r="212" spans="2:17" ht="18.75" customHeight="1" x14ac:dyDescent="0.2">
      <c r="B212" s="17"/>
      <c r="C212" s="27"/>
      <c r="D212" s="28"/>
      <c r="E212" s="17"/>
      <c r="F212" s="29"/>
      <c r="G212" s="29"/>
      <c r="H212" s="30"/>
      <c r="I212" s="30"/>
      <c r="K212" s="17"/>
      <c r="L212" s="27"/>
      <c r="M212" s="33"/>
      <c r="N212" s="17"/>
      <c r="O212" s="17"/>
      <c r="P212" s="17"/>
      <c r="Q212" s="13"/>
    </row>
    <row r="213" spans="2:17" ht="18.75" customHeight="1" x14ac:dyDescent="0.2">
      <c r="B213" s="17"/>
      <c r="C213" s="27"/>
      <c r="D213" s="28"/>
      <c r="E213" s="17"/>
      <c r="F213" s="29"/>
      <c r="G213" s="29"/>
      <c r="H213" s="30"/>
      <c r="I213" s="30"/>
      <c r="K213" s="17"/>
      <c r="L213" s="27"/>
      <c r="M213" s="33"/>
      <c r="N213" s="17"/>
      <c r="O213" s="17"/>
      <c r="P213" s="17"/>
      <c r="Q213" s="13"/>
    </row>
    <row r="214" spans="2:17" ht="18.75" customHeight="1" x14ac:dyDescent="0.2">
      <c r="B214" s="17"/>
      <c r="C214" s="27"/>
      <c r="D214" s="28"/>
      <c r="E214" s="17"/>
      <c r="F214" s="29"/>
      <c r="G214" s="29"/>
      <c r="H214" s="30"/>
      <c r="I214" s="30"/>
      <c r="K214" s="17"/>
      <c r="L214" s="27"/>
      <c r="M214" s="33"/>
      <c r="N214" s="17"/>
      <c r="O214" s="17"/>
      <c r="P214" s="17"/>
      <c r="Q214" s="13"/>
    </row>
    <row r="215" spans="2:17" ht="18.75" customHeight="1" x14ac:dyDescent="0.2">
      <c r="B215" s="17"/>
      <c r="C215" s="27"/>
      <c r="D215" s="28"/>
      <c r="E215" s="17"/>
      <c r="F215" s="29"/>
      <c r="G215" s="29"/>
      <c r="H215" s="30"/>
      <c r="I215" s="30"/>
      <c r="K215" s="17"/>
      <c r="L215" s="27"/>
      <c r="M215" s="33"/>
      <c r="N215" s="17"/>
      <c r="O215" s="17"/>
      <c r="P215" s="17"/>
      <c r="Q215" s="13"/>
    </row>
    <row r="216" spans="2:17" ht="18.75" customHeight="1" x14ac:dyDescent="0.2">
      <c r="B216" s="17"/>
      <c r="C216" s="27"/>
      <c r="D216" s="28"/>
      <c r="E216" s="17"/>
      <c r="F216" s="29"/>
      <c r="G216" s="29"/>
      <c r="H216" s="30"/>
      <c r="I216" s="30"/>
      <c r="K216" s="17"/>
      <c r="L216" s="27"/>
      <c r="M216" s="33"/>
      <c r="N216" s="17"/>
      <c r="O216" s="17"/>
      <c r="P216" s="17"/>
      <c r="Q216" s="13"/>
    </row>
    <row r="217" spans="2:17" ht="18.75" customHeight="1" x14ac:dyDescent="0.2">
      <c r="B217" s="17"/>
      <c r="C217" s="27"/>
      <c r="D217" s="28"/>
      <c r="E217" s="17"/>
      <c r="F217" s="29"/>
      <c r="G217" s="29"/>
      <c r="H217" s="30"/>
      <c r="I217" s="30"/>
      <c r="K217" s="17"/>
      <c r="L217" s="27"/>
      <c r="M217" s="33"/>
      <c r="N217" s="17"/>
      <c r="O217" s="17"/>
      <c r="P217" s="17"/>
      <c r="Q217" s="13"/>
    </row>
    <row r="218" spans="2:17" ht="18.75" customHeight="1" x14ac:dyDescent="0.2">
      <c r="B218" s="17"/>
      <c r="C218" s="27"/>
      <c r="D218" s="28"/>
      <c r="E218" s="17"/>
      <c r="F218" s="29"/>
      <c r="G218" s="29"/>
      <c r="H218" s="30"/>
      <c r="I218" s="30"/>
      <c r="K218" s="17"/>
      <c r="L218" s="27"/>
      <c r="M218" s="33"/>
      <c r="N218" s="17"/>
      <c r="O218" s="17"/>
      <c r="P218" s="17"/>
      <c r="Q218" s="13"/>
    </row>
    <row r="219" spans="2:17" ht="18.75" customHeight="1" x14ac:dyDescent="0.2">
      <c r="B219" s="17"/>
      <c r="C219" s="27"/>
      <c r="D219" s="28"/>
      <c r="E219" s="17"/>
      <c r="F219" s="29"/>
      <c r="G219" s="29"/>
      <c r="H219" s="30"/>
      <c r="I219" s="30"/>
      <c r="K219" s="17"/>
      <c r="L219" s="27"/>
      <c r="M219" s="33"/>
      <c r="N219" s="17"/>
      <c r="O219" s="17"/>
      <c r="P219" s="17"/>
      <c r="Q219" s="13"/>
    </row>
    <row r="220" spans="2:17" ht="18.75" customHeight="1" x14ac:dyDescent="0.2">
      <c r="B220" s="17"/>
      <c r="C220" s="27"/>
      <c r="D220" s="28"/>
      <c r="E220" s="17"/>
      <c r="F220" s="29"/>
      <c r="G220" s="29"/>
      <c r="H220" s="30"/>
      <c r="I220" s="30"/>
      <c r="K220" s="17"/>
      <c r="L220" s="27"/>
      <c r="M220" s="33"/>
      <c r="N220" s="17"/>
      <c r="O220" s="17"/>
      <c r="P220" s="17"/>
      <c r="Q220" s="13"/>
    </row>
    <row r="221" spans="2:17" ht="18.75" customHeight="1" x14ac:dyDescent="0.2">
      <c r="B221" s="17"/>
      <c r="C221" s="27"/>
      <c r="D221" s="28"/>
      <c r="E221" s="17"/>
      <c r="F221" s="29"/>
      <c r="G221" s="29"/>
      <c r="H221" s="30"/>
      <c r="I221" s="30"/>
      <c r="K221" s="17"/>
      <c r="L221" s="27"/>
      <c r="M221" s="33"/>
      <c r="N221" s="17"/>
      <c r="O221" s="17"/>
      <c r="P221" s="17"/>
      <c r="Q221" s="13"/>
    </row>
    <row r="222" spans="2:17" ht="18.75" customHeight="1" x14ac:dyDescent="0.2">
      <c r="B222" s="17"/>
      <c r="C222" s="27"/>
      <c r="D222" s="28"/>
      <c r="E222" s="17"/>
      <c r="F222" s="29"/>
      <c r="G222" s="29"/>
      <c r="H222" s="30"/>
      <c r="I222" s="30"/>
      <c r="K222" s="17"/>
      <c r="L222" s="27"/>
      <c r="M222" s="33"/>
      <c r="N222" s="17"/>
      <c r="O222" s="17"/>
      <c r="P222" s="17"/>
      <c r="Q222" s="13"/>
    </row>
    <row r="223" spans="2:17" ht="18.75" customHeight="1" x14ac:dyDescent="0.2">
      <c r="B223" s="17"/>
      <c r="C223" s="27"/>
      <c r="D223" s="28"/>
      <c r="E223" s="17"/>
      <c r="F223" s="29"/>
      <c r="G223" s="29"/>
      <c r="H223" s="30"/>
      <c r="I223" s="30"/>
      <c r="K223" s="17"/>
      <c r="L223" s="27"/>
      <c r="M223" s="33"/>
      <c r="N223" s="17"/>
      <c r="O223" s="17"/>
      <c r="P223" s="17"/>
      <c r="Q223" s="13"/>
    </row>
    <row r="224" spans="2:17" ht="18.75" customHeight="1" x14ac:dyDescent="0.2">
      <c r="B224" s="17"/>
      <c r="C224" s="27"/>
      <c r="D224" s="28"/>
      <c r="E224" s="17"/>
      <c r="F224" s="29"/>
      <c r="G224" s="29"/>
      <c r="H224" s="30"/>
      <c r="I224" s="30"/>
      <c r="K224" s="17"/>
      <c r="L224" s="27"/>
      <c r="M224" s="33"/>
      <c r="N224" s="17"/>
      <c r="O224" s="17"/>
      <c r="P224" s="17"/>
      <c r="Q224" s="13"/>
    </row>
    <row r="225" spans="2:17" ht="18.75" customHeight="1" x14ac:dyDescent="0.2">
      <c r="B225" s="17"/>
      <c r="C225" s="27"/>
      <c r="D225" s="28"/>
      <c r="E225" s="17"/>
      <c r="F225" s="29"/>
      <c r="G225" s="29"/>
      <c r="H225" s="30"/>
      <c r="I225" s="30"/>
      <c r="K225" s="17"/>
      <c r="L225" s="27"/>
      <c r="M225" s="33"/>
      <c r="N225" s="17"/>
      <c r="O225" s="17"/>
      <c r="P225" s="17"/>
      <c r="Q225" s="13"/>
    </row>
    <row r="226" spans="2:17" ht="18.75" customHeight="1" x14ac:dyDescent="0.2">
      <c r="B226" s="17"/>
      <c r="C226" s="27"/>
      <c r="D226" s="28"/>
      <c r="E226" s="17"/>
      <c r="F226" s="29"/>
      <c r="G226" s="29"/>
      <c r="H226" s="30"/>
      <c r="I226" s="30"/>
      <c r="J226" s="8"/>
      <c r="K226" s="17"/>
      <c r="L226" s="27"/>
      <c r="M226" s="33"/>
      <c r="N226" s="17"/>
      <c r="O226" s="17"/>
      <c r="P226" s="17"/>
      <c r="Q226" s="13"/>
    </row>
    <row r="227" spans="2:17" ht="18.75" customHeight="1" x14ac:dyDescent="0.2">
      <c r="B227" s="17"/>
      <c r="C227" s="27"/>
      <c r="D227" s="28"/>
      <c r="E227" s="17"/>
      <c r="F227" s="29"/>
      <c r="G227" s="29"/>
      <c r="H227" s="30"/>
      <c r="I227" s="30"/>
      <c r="J227" s="8"/>
      <c r="K227" s="17"/>
      <c r="L227" s="27"/>
      <c r="M227" s="33"/>
      <c r="N227" s="17"/>
      <c r="O227" s="17"/>
      <c r="P227" s="17"/>
      <c r="Q227" s="13"/>
    </row>
    <row r="228" spans="2:17" ht="18.75" customHeight="1" x14ac:dyDescent="0.2">
      <c r="B228" s="17"/>
      <c r="C228" s="27"/>
      <c r="D228" s="28"/>
      <c r="E228" s="17"/>
      <c r="F228" s="29"/>
      <c r="G228" s="29"/>
      <c r="H228" s="30"/>
      <c r="I228" s="30"/>
      <c r="K228" s="17"/>
      <c r="L228" s="27"/>
      <c r="M228" s="33"/>
      <c r="N228" s="17"/>
      <c r="O228" s="17"/>
      <c r="P228" s="17"/>
      <c r="Q228" s="13"/>
    </row>
    <row r="229" spans="2:17" ht="18.75" customHeight="1" x14ac:dyDescent="0.2">
      <c r="B229" s="17"/>
      <c r="C229" s="27"/>
      <c r="D229" s="28"/>
      <c r="E229" s="17"/>
      <c r="F229" s="29"/>
      <c r="G229" s="29"/>
      <c r="H229" s="30"/>
      <c r="I229" s="30"/>
      <c r="K229" s="17"/>
      <c r="L229" s="27"/>
      <c r="M229" s="33"/>
      <c r="N229" s="17"/>
      <c r="O229" s="17"/>
      <c r="P229" s="17"/>
      <c r="Q229" s="13"/>
    </row>
    <row r="230" spans="2:17" ht="18.75" customHeight="1" x14ac:dyDescent="0.2">
      <c r="B230" s="17"/>
      <c r="C230" s="27"/>
      <c r="D230" s="28"/>
      <c r="E230" s="17"/>
      <c r="F230" s="29"/>
      <c r="G230" s="29"/>
      <c r="H230" s="30"/>
      <c r="I230" s="30"/>
      <c r="K230" s="17"/>
      <c r="L230" s="27"/>
      <c r="M230" s="33"/>
      <c r="N230" s="17"/>
      <c r="O230" s="17"/>
      <c r="P230" s="17"/>
      <c r="Q230" s="13"/>
    </row>
    <row r="231" spans="2:17" ht="18.75" customHeight="1" x14ac:dyDescent="0.2">
      <c r="B231" s="17"/>
      <c r="C231" s="27"/>
      <c r="D231" s="28"/>
      <c r="E231" s="17"/>
      <c r="F231" s="29"/>
      <c r="G231" s="29"/>
      <c r="H231" s="30"/>
      <c r="I231" s="30"/>
      <c r="K231" s="17"/>
      <c r="L231" s="27"/>
      <c r="M231" s="33"/>
      <c r="N231" s="17"/>
      <c r="O231" s="17"/>
      <c r="P231" s="17"/>
      <c r="Q231" s="13"/>
    </row>
    <row r="232" spans="2:17" ht="18.75" customHeight="1" x14ac:dyDescent="0.2">
      <c r="B232" s="17"/>
      <c r="C232" s="27"/>
      <c r="D232" s="28"/>
      <c r="E232" s="17"/>
      <c r="F232" s="29"/>
      <c r="G232" s="29"/>
      <c r="H232" s="30"/>
      <c r="I232" s="30"/>
      <c r="K232" s="17"/>
      <c r="L232" s="27"/>
      <c r="M232" s="33"/>
      <c r="N232" s="17"/>
      <c r="O232" s="17"/>
      <c r="P232" s="17"/>
      <c r="Q232" s="13"/>
    </row>
    <row r="233" spans="2:17" ht="18.75" customHeight="1" x14ac:dyDescent="0.2">
      <c r="B233" s="17"/>
      <c r="C233" s="27"/>
      <c r="D233" s="28"/>
      <c r="E233" s="17"/>
      <c r="F233" s="29"/>
      <c r="G233" s="29"/>
      <c r="H233" s="30"/>
      <c r="I233" s="30"/>
      <c r="K233" s="17"/>
      <c r="L233" s="27"/>
      <c r="M233" s="33"/>
      <c r="N233" s="17"/>
      <c r="O233" s="17"/>
      <c r="P233" s="17"/>
      <c r="Q233" s="13"/>
    </row>
    <row r="234" spans="2:17" ht="18.75" customHeight="1" x14ac:dyDescent="0.2">
      <c r="B234" s="31"/>
      <c r="C234" s="27"/>
      <c r="D234" s="28"/>
      <c r="E234" s="17"/>
      <c r="F234" s="29"/>
      <c r="G234" s="29"/>
      <c r="H234" s="30"/>
      <c r="I234" s="30"/>
      <c r="K234" s="31"/>
      <c r="L234" s="27"/>
      <c r="M234" s="33"/>
      <c r="N234" s="17"/>
      <c r="O234" s="17"/>
      <c r="P234" s="17"/>
      <c r="Q234" s="13"/>
    </row>
    <row r="235" spans="2:17" ht="18.75" customHeight="1" x14ac:dyDescent="0.2">
      <c r="B235" s="31"/>
      <c r="C235" s="27"/>
      <c r="D235" s="28"/>
      <c r="E235" s="17"/>
      <c r="F235" s="29"/>
      <c r="G235" s="29"/>
      <c r="H235" s="30"/>
      <c r="I235" s="30"/>
      <c r="K235" s="31"/>
      <c r="L235" s="27"/>
      <c r="M235" s="33"/>
      <c r="N235" s="17"/>
      <c r="O235" s="17"/>
      <c r="P235" s="17"/>
      <c r="Q235" s="13"/>
    </row>
    <row r="236" spans="2:17" x14ac:dyDescent="0.2">
      <c r="B236" s="13"/>
      <c r="C236" s="13"/>
      <c r="D236" s="13"/>
      <c r="E236" s="13"/>
      <c r="F236" s="13"/>
      <c r="G236" s="13"/>
      <c r="H236" s="13"/>
      <c r="I236" s="13"/>
      <c r="K236" s="13"/>
      <c r="L236" s="13"/>
      <c r="M236" s="18"/>
      <c r="N236" s="13"/>
      <c r="O236" s="13"/>
      <c r="P236" s="13"/>
      <c r="Q236" s="13"/>
    </row>
    <row r="237" spans="2:17" x14ac:dyDescent="0.2">
      <c r="B237" s="13"/>
      <c r="C237" s="13"/>
      <c r="D237" s="13"/>
      <c r="E237" s="13"/>
      <c r="F237" s="13"/>
      <c r="G237" s="13"/>
      <c r="H237" s="13"/>
      <c r="I237" s="13"/>
      <c r="K237" s="13"/>
      <c r="L237" s="13"/>
      <c r="M237" s="18"/>
      <c r="N237" s="13"/>
      <c r="O237" s="13"/>
      <c r="P237" s="13"/>
      <c r="Q237" s="13"/>
    </row>
    <row r="238" spans="2:17" ht="42.75" customHeight="1" x14ac:dyDescent="0.2">
      <c r="B238" s="26"/>
      <c r="C238" s="26"/>
      <c r="D238" s="20"/>
      <c r="E238" s="13"/>
      <c r="F238" s="13"/>
      <c r="G238" s="13"/>
      <c r="H238" s="13"/>
      <c r="I238" s="13"/>
      <c r="K238" s="26"/>
      <c r="L238" s="26"/>
      <c r="M238" s="34"/>
      <c r="N238" s="13"/>
      <c r="O238" s="13"/>
      <c r="P238" s="13"/>
      <c r="Q238" s="13"/>
    </row>
    <row r="239" spans="2:17" x14ac:dyDescent="0.2">
      <c r="B239" s="13"/>
      <c r="C239" s="13"/>
      <c r="D239" s="13"/>
      <c r="E239" s="13"/>
      <c r="F239" s="13"/>
      <c r="G239" s="13"/>
      <c r="H239" s="13"/>
      <c r="I239" s="13"/>
      <c r="K239" s="13"/>
      <c r="L239" s="13"/>
      <c r="M239" s="18"/>
      <c r="N239" s="13"/>
      <c r="O239" s="13"/>
      <c r="P239" s="13"/>
      <c r="Q239" s="13"/>
    </row>
    <row r="240" spans="2:17" x14ac:dyDescent="0.2">
      <c r="F240" s="2"/>
      <c r="K240" s="13"/>
      <c r="L240" s="13"/>
      <c r="M240" s="18"/>
      <c r="N240" s="13"/>
      <c r="O240" s="13"/>
      <c r="P240" s="13"/>
      <c r="Q240" s="13"/>
    </row>
    <row r="245" spans="16:28" x14ac:dyDescent="0.2">
      <c r="P245" s="13"/>
      <c r="Q245" s="13"/>
      <c r="R245" s="13"/>
      <c r="S245" s="13"/>
      <c r="T245" s="13"/>
      <c r="U245" s="13"/>
      <c r="V245" s="13"/>
      <c r="W245" s="13"/>
      <c r="X245" s="13"/>
      <c r="Y245" s="13"/>
      <c r="Z245" s="13"/>
      <c r="AA245" s="13"/>
      <c r="AB245" s="13"/>
    </row>
    <row r="246" spans="16:28" x14ac:dyDescent="0.2">
      <c r="P246" s="13"/>
      <c r="Q246" s="13"/>
      <c r="R246" s="13"/>
      <c r="S246" s="13"/>
      <c r="T246" s="13"/>
      <c r="U246" s="13"/>
      <c r="V246" s="13"/>
      <c r="W246" s="13"/>
      <c r="X246" s="13"/>
      <c r="Y246" s="13"/>
      <c r="Z246" s="13"/>
      <c r="AA246" s="13"/>
      <c r="AB246" s="13"/>
    </row>
    <row r="247" spans="16:28" ht="15.75" x14ac:dyDescent="0.2">
      <c r="P247" s="16"/>
      <c r="Q247" s="15"/>
      <c r="R247" s="15"/>
      <c r="S247" s="15"/>
      <c r="T247" s="15"/>
      <c r="U247" s="15"/>
      <c r="V247" s="15"/>
      <c r="W247" s="15"/>
      <c r="X247" s="13"/>
      <c r="Y247" s="13"/>
      <c r="Z247" s="13"/>
      <c r="AA247" s="13"/>
      <c r="AB247" s="13"/>
    </row>
    <row r="248" spans="16:28" ht="60.75" customHeight="1" x14ac:dyDescent="0.2">
      <c r="P248" s="14"/>
      <c r="Q248" s="15"/>
      <c r="R248" s="15"/>
      <c r="S248" s="15"/>
      <c r="T248" s="15"/>
      <c r="U248" s="15"/>
      <c r="V248" s="15"/>
      <c r="W248" s="15"/>
      <c r="X248" s="13"/>
      <c r="Y248" s="13"/>
      <c r="Z248" s="13"/>
      <c r="AA248" s="13"/>
      <c r="AB248" s="13"/>
    </row>
    <row r="249" spans="16:28" ht="72" customHeight="1" x14ac:dyDescent="0.2">
      <c r="P249" s="14"/>
      <c r="Q249" s="15"/>
      <c r="R249" s="15"/>
      <c r="S249" s="15"/>
      <c r="T249" s="15"/>
      <c r="U249" s="15"/>
      <c r="V249" s="15"/>
      <c r="W249" s="15"/>
      <c r="X249" s="13"/>
      <c r="Y249" s="13"/>
      <c r="Z249" s="13"/>
      <c r="AA249" s="13"/>
      <c r="AB249" s="13"/>
    </row>
    <row r="250" spans="16:28" x14ac:dyDescent="0.2">
      <c r="P250" s="13"/>
      <c r="Q250" s="13"/>
      <c r="R250" s="13"/>
      <c r="S250" s="13"/>
      <c r="T250" s="13"/>
      <c r="U250" s="13"/>
      <c r="V250" s="13"/>
      <c r="W250" s="13"/>
      <c r="X250" s="13"/>
      <c r="Y250" s="13"/>
      <c r="Z250" s="13"/>
      <c r="AA250" s="13"/>
      <c r="AB250" s="13"/>
    </row>
    <row r="251" spans="16:28" x14ac:dyDescent="0.2">
      <c r="P251" s="13"/>
      <c r="Q251" s="13"/>
      <c r="R251" s="13"/>
      <c r="S251" s="13"/>
      <c r="T251" s="13"/>
      <c r="U251" s="13"/>
      <c r="V251" s="13"/>
      <c r="W251" s="13"/>
      <c r="X251" s="13"/>
      <c r="Y251" s="13"/>
      <c r="Z251" s="13"/>
      <c r="AA251" s="13"/>
      <c r="AB251" s="13"/>
    </row>
    <row r="252" spans="16:28" x14ac:dyDescent="0.2">
      <c r="P252" s="13"/>
      <c r="Q252" s="13"/>
      <c r="R252" s="13"/>
      <c r="S252" s="13"/>
      <c r="T252" s="13"/>
      <c r="U252" s="13"/>
      <c r="V252" s="13"/>
      <c r="W252" s="13"/>
      <c r="X252" s="13"/>
      <c r="Y252" s="13"/>
      <c r="Z252" s="13"/>
      <c r="AA252" s="13"/>
      <c r="AB252" s="13"/>
    </row>
    <row r="253" spans="16:28" x14ac:dyDescent="0.2">
      <c r="P253" s="13"/>
      <c r="Q253" s="13"/>
      <c r="R253" s="13"/>
      <c r="S253" s="13"/>
      <c r="T253" s="13"/>
      <c r="U253" s="13"/>
      <c r="V253" s="13"/>
      <c r="W253" s="13"/>
      <c r="X253" s="13"/>
      <c r="Y253" s="13"/>
      <c r="Z253" s="13"/>
      <c r="AA253" s="13"/>
      <c r="AB253" s="13"/>
    </row>
    <row r="254" spans="16:28" x14ac:dyDescent="0.2">
      <c r="P254" s="13"/>
      <c r="Q254" s="13"/>
      <c r="R254" s="13"/>
      <c r="S254" s="13"/>
      <c r="T254" s="13"/>
      <c r="U254" s="13"/>
      <c r="V254" s="13"/>
      <c r="W254" s="13"/>
      <c r="X254" s="13"/>
      <c r="Y254" s="13"/>
      <c r="Z254" s="13"/>
      <c r="AA254" s="13"/>
      <c r="AB254" s="13"/>
    </row>
    <row r="255" spans="16:28" x14ac:dyDescent="0.2">
      <c r="P255" s="13"/>
      <c r="Q255" s="13"/>
      <c r="R255" s="13"/>
      <c r="S255" s="13"/>
      <c r="T255" s="13"/>
      <c r="U255" s="13"/>
      <c r="V255" s="13"/>
      <c r="W255" s="13"/>
      <c r="X255" s="13"/>
      <c r="Y255" s="13"/>
      <c r="Z255" s="13"/>
      <c r="AA255" s="13"/>
      <c r="AB255" s="13"/>
    </row>
    <row r="256" spans="16:28" x14ac:dyDescent="0.2">
      <c r="P256" s="13"/>
      <c r="Q256" s="13"/>
      <c r="R256" s="13"/>
      <c r="S256" s="13"/>
      <c r="T256" s="13"/>
      <c r="U256" s="13"/>
      <c r="V256" s="13"/>
      <c r="W256" s="13"/>
      <c r="X256" s="13"/>
      <c r="Y256" s="13"/>
      <c r="Z256" s="13"/>
      <c r="AA256" s="13"/>
      <c r="AB256" s="13"/>
    </row>
    <row r="257" spans="16:28" x14ac:dyDescent="0.2">
      <c r="P257" s="13"/>
      <c r="Q257" s="13"/>
      <c r="R257" s="13"/>
      <c r="S257" s="13"/>
      <c r="T257" s="13"/>
      <c r="U257" s="13"/>
      <c r="V257" s="13"/>
      <c r="W257" s="13"/>
      <c r="X257" s="13"/>
      <c r="Y257" s="13"/>
      <c r="Z257" s="13"/>
      <c r="AA257" s="13"/>
      <c r="AB257" s="13"/>
    </row>
    <row r="258" spans="16:28" x14ac:dyDescent="0.2">
      <c r="P258" s="13"/>
      <c r="Q258" s="13"/>
      <c r="R258" s="13"/>
      <c r="S258" s="13"/>
      <c r="T258" s="13"/>
      <c r="U258" s="13"/>
      <c r="V258" s="13"/>
      <c r="W258" s="13"/>
      <c r="X258" s="13"/>
      <c r="Y258" s="13"/>
      <c r="Z258" s="13"/>
      <c r="AA258" s="13"/>
      <c r="AB258" s="13"/>
    </row>
    <row r="259" spans="16:28" x14ac:dyDescent="0.2">
      <c r="P259" s="13"/>
      <c r="Q259" s="13"/>
      <c r="R259" s="13"/>
      <c r="S259" s="13"/>
      <c r="T259" s="13"/>
      <c r="U259" s="13"/>
      <c r="V259" s="13"/>
      <c r="W259" s="13"/>
      <c r="X259" s="13"/>
      <c r="Y259" s="13"/>
      <c r="Z259" s="13"/>
      <c r="AA259" s="13"/>
      <c r="AB259" s="13"/>
    </row>
    <row r="260" spans="16:28" x14ac:dyDescent="0.2">
      <c r="P260" s="13"/>
      <c r="Q260" s="13"/>
      <c r="R260" s="13"/>
      <c r="S260" s="13"/>
      <c r="T260" s="13"/>
      <c r="U260" s="13"/>
      <c r="V260" s="13"/>
      <c r="W260" s="13"/>
      <c r="X260" s="13"/>
      <c r="Y260" s="13"/>
      <c r="Z260" s="13"/>
      <c r="AA260" s="13"/>
      <c r="AB260" s="13"/>
    </row>
  </sheetData>
  <sheetProtection algorithmName="SHA-512" hashValue="nERoQB4KmjcmaoB4C5DKCAGHnQRb6KDBU+nPlQuT+BIzm3By0rkGva3OCc9tbERAH3jCo9pHuGd1b8vT3P24FQ==" saltValue="4Mdp9js4rHFlzLapbMFfRw==" spinCount="100000" sheet="1" objects="1" scenarios="1" selectLockedCells="1" sort="0" autoFilter="0"/>
  <mergeCells count="889">
    <mergeCell ref="J150:J152"/>
    <mergeCell ref="J153:J155"/>
    <mergeCell ref="J156:J158"/>
    <mergeCell ref="J159:J161"/>
    <mergeCell ref="J162:J164"/>
    <mergeCell ref="J165:J167"/>
    <mergeCell ref="J117:J119"/>
    <mergeCell ref="J120:J122"/>
    <mergeCell ref="J123:J125"/>
    <mergeCell ref="J126:J128"/>
    <mergeCell ref="J129:J131"/>
    <mergeCell ref="J132:J134"/>
    <mergeCell ref="J135:J137"/>
    <mergeCell ref="J138:J140"/>
    <mergeCell ref="J141:J143"/>
    <mergeCell ref="J96:J98"/>
    <mergeCell ref="J99:J101"/>
    <mergeCell ref="J102:J104"/>
    <mergeCell ref="J105:J107"/>
    <mergeCell ref="J108:J110"/>
    <mergeCell ref="J111:J113"/>
    <mergeCell ref="J114:J116"/>
    <mergeCell ref="J144:J146"/>
    <mergeCell ref="J147:J149"/>
    <mergeCell ref="F160:G160"/>
    <mergeCell ref="F161:G161"/>
    <mergeCell ref="F162:G162"/>
    <mergeCell ref="F163:G163"/>
    <mergeCell ref="J36:J38"/>
    <mergeCell ref="J39:J41"/>
    <mergeCell ref="J42:J44"/>
    <mergeCell ref="J45:J47"/>
    <mergeCell ref="J48:J50"/>
    <mergeCell ref="J51:J53"/>
    <mergeCell ref="J54:J56"/>
    <mergeCell ref="J57:J59"/>
    <mergeCell ref="J60:J62"/>
    <mergeCell ref="J63:J65"/>
    <mergeCell ref="J66:J68"/>
    <mergeCell ref="J69:J71"/>
    <mergeCell ref="J72:J74"/>
    <mergeCell ref="J75:J77"/>
    <mergeCell ref="J78:J80"/>
    <mergeCell ref="J81:J83"/>
    <mergeCell ref="J84:J86"/>
    <mergeCell ref="J87:J89"/>
    <mergeCell ref="J90:J92"/>
    <mergeCell ref="J93:J95"/>
    <mergeCell ref="F126:G126"/>
    <mergeCell ref="F127:G127"/>
    <mergeCell ref="F128:G128"/>
    <mergeCell ref="F129:G129"/>
    <mergeCell ref="F155:G155"/>
    <mergeCell ref="F156:G156"/>
    <mergeCell ref="F157:G157"/>
    <mergeCell ref="F158:G158"/>
    <mergeCell ref="F159:G159"/>
    <mergeCell ref="F140:G140"/>
    <mergeCell ref="F141:G141"/>
    <mergeCell ref="F142:G142"/>
    <mergeCell ref="F138:G138"/>
    <mergeCell ref="F139:G139"/>
    <mergeCell ref="F151:G151"/>
    <mergeCell ref="F97:G97"/>
    <mergeCell ref="F98:G98"/>
    <mergeCell ref="F99:G99"/>
    <mergeCell ref="F100:G100"/>
    <mergeCell ref="F101:G101"/>
    <mergeCell ref="F102:G102"/>
    <mergeCell ref="F103:G103"/>
    <mergeCell ref="F104:G104"/>
    <mergeCell ref="F105:G105"/>
    <mergeCell ref="N165:O166"/>
    <mergeCell ref="N167:O167"/>
    <mergeCell ref="F36:G36"/>
    <mergeCell ref="F37:G37"/>
    <mergeCell ref="F38:G38"/>
    <mergeCell ref="F39:G39"/>
    <mergeCell ref="F40:G40"/>
    <mergeCell ref="F41:G41"/>
    <mergeCell ref="F42:G42"/>
    <mergeCell ref="F43:G43"/>
    <mergeCell ref="F44:G44"/>
    <mergeCell ref="F45:G45"/>
    <mergeCell ref="F46:G46"/>
    <mergeCell ref="F47:G47"/>
    <mergeCell ref="F48:G48"/>
    <mergeCell ref="F49:G49"/>
    <mergeCell ref="F50:G50"/>
    <mergeCell ref="F51:G51"/>
    <mergeCell ref="F52:G52"/>
    <mergeCell ref="F53:G53"/>
    <mergeCell ref="F72:G72"/>
    <mergeCell ref="F73:G73"/>
    <mergeCell ref="F74:G74"/>
    <mergeCell ref="F75:G75"/>
    <mergeCell ref="N50:O50"/>
    <mergeCell ref="N51:O52"/>
    <mergeCell ref="N53:O53"/>
    <mergeCell ref="N54:O55"/>
    <mergeCell ref="N56:O56"/>
    <mergeCell ref="N57:O58"/>
    <mergeCell ref="N59:O59"/>
    <mergeCell ref="N120:O121"/>
    <mergeCell ref="N122:O122"/>
    <mergeCell ref="N116:O116"/>
    <mergeCell ref="N117:O118"/>
    <mergeCell ref="N119:O119"/>
    <mergeCell ref="N36:O37"/>
    <mergeCell ref="N38:O38"/>
    <mergeCell ref="N39:O40"/>
    <mergeCell ref="N41:O41"/>
    <mergeCell ref="N42:O43"/>
    <mergeCell ref="N44:O44"/>
    <mergeCell ref="N45:O46"/>
    <mergeCell ref="N47:O47"/>
    <mergeCell ref="N48:O49"/>
    <mergeCell ref="R162:R164"/>
    <mergeCell ref="R165:R167"/>
    <mergeCell ref="R123:R125"/>
    <mergeCell ref="R126:R128"/>
    <mergeCell ref="R129:R131"/>
    <mergeCell ref="R132:R134"/>
    <mergeCell ref="R135:R137"/>
    <mergeCell ref="R138:R140"/>
    <mergeCell ref="R141:R143"/>
    <mergeCell ref="R144:R146"/>
    <mergeCell ref="R147:R149"/>
    <mergeCell ref="R108:R110"/>
    <mergeCell ref="R111:R113"/>
    <mergeCell ref="R114:R116"/>
    <mergeCell ref="R117:R119"/>
    <mergeCell ref="R120:R122"/>
    <mergeCell ref="R150:R152"/>
    <mergeCell ref="R153:R155"/>
    <mergeCell ref="R156:R158"/>
    <mergeCell ref="R159:R161"/>
    <mergeCell ref="R81:R83"/>
    <mergeCell ref="R84:R86"/>
    <mergeCell ref="R87:R89"/>
    <mergeCell ref="R90:R92"/>
    <mergeCell ref="R93:R95"/>
    <mergeCell ref="R96:R98"/>
    <mergeCell ref="R99:R101"/>
    <mergeCell ref="R102:R104"/>
    <mergeCell ref="R105:R107"/>
    <mergeCell ref="R18:R20"/>
    <mergeCell ref="R21:R23"/>
    <mergeCell ref="R24:R26"/>
    <mergeCell ref="R27:R29"/>
    <mergeCell ref="R30:R32"/>
    <mergeCell ref="R33:R35"/>
    <mergeCell ref="R36:R38"/>
    <mergeCell ref="R39:R41"/>
    <mergeCell ref="R42:R44"/>
    <mergeCell ref="R45:R47"/>
    <mergeCell ref="R48:R50"/>
    <mergeCell ref="R51:R53"/>
    <mergeCell ref="R54:R56"/>
    <mergeCell ref="R57:R59"/>
    <mergeCell ref="R60:R62"/>
    <mergeCell ref="R63:R65"/>
    <mergeCell ref="R66:R68"/>
    <mergeCell ref="R69:R71"/>
    <mergeCell ref="R72:R74"/>
    <mergeCell ref="R75:R77"/>
    <mergeCell ref="R78:R80"/>
    <mergeCell ref="F132:G132"/>
    <mergeCell ref="F133:G133"/>
    <mergeCell ref="F134:G134"/>
    <mergeCell ref="F135:G135"/>
    <mergeCell ref="F136:G136"/>
    <mergeCell ref="F137:G137"/>
    <mergeCell ref="P111:P113"/>
    <mergeCell ref="L114:L116"/>
    <mergeCell ref="M114:M116"/>
    <mergeCell ref="P114:P116"/>
    <mergeCell ref="K115:K116"/>
    <mergeCell ref="L117:L119"/>
    <mergeCell ref="M117:M119"/>
    <mergeCell ref="P117:P119"/>
    <mergeCell ref="K112:K113"/>
    <mergeCell ref="N111:O112"/>
    <mergeCell ref="N113:O113"/>
    <mergeCell ref="N114:O115"/>
    <mergeCell ref="L135:L137"/>
    <mergeCell ref="M135:M137"/>
    <mergeCell ref="P135:P137"/>
    <mergeCell ref="B127:B128"/>
    <mergeCell ref="F130:G130"/>
    <mergeCell ref="F131:G131"/>
    <mergeCell ref="C159:C161"/>
    <mergeCell ref="C132:C134"/>
    <mergeCell ref="D159:D161"/>
    <mergeCell ref="E159:E161"/>
    <mergeCell ref="B151:B152"/>
    <mergeCell ref="B157:B158"/>
    <mergeCell ref="B160:B161"/>
    <mergeCell ref="B154:B155"/>
    <mergeCell ref="C150:C152"/>
    <mergeCell ref="D150:D152"/>
    <mergeCell ref="E150:E152"/>
    <mergeCell ref="C156:C158"/>
    <mergeCell ref="D156:D158"/>
    <mergeCell ref="E156:E158"/>
    <mergeCell ref="D132:D134"/>
    <mergeCell ref="E132:E134"/>
    <mergeCell ref="C138:C140"/>
    <mergeCell ref="D138:D140"/>
    <mergeCell ref="E138:E140"/>
    <mergeCell ref="B133:B134"/>
    <mergeCell ref="B139:B140"/>
    <mergeCell ref="B145:B146"/>
    <mergeCell ref="F143:G143"/>
    <mergeCell ref="F144:G144"/>
    <mergeCell ref="F145:G145"/>
    <mergeCell ref="F146:G146"/>
    <mergeCell ref="F147:G147"/>
    <mergeCell ref="F148:G148"/>
    <mergeCell ref="F149:G149"/>
    <mergeCell ref="F150:G150"/>
    <mergeCell ref="B109:B110"/>
    <mergeCell ref="B115:B116"/>
    <mergeCell ref="B112:B113"/>
    <mergeCell ref="B106:B107"/>
    <mergeCell ref="B121:B122"/>
    <mergeCell ref="F106:G106"/>
    <mergeCell ref="F107:G107"/>
    <mergeCell ref="F108:G108"/>
    <mergeCell ref="F109:G109"/>
    <mergeCell ref="F110:G110"/>
    <mergeCell ref="F111:G111"/>
    <mergeCell ref="F112:G112"/>
    <mergeCell ref="F113:G113"/>
    <mergeCell ref="F114:G114"/>
    <mergeCell ref="F115:G115"/>
    <mergeCell ref="F116:G116"/>
    <mergeCell ref="F117:G117"/>
    <mergeCell ref="F118:G118"/>
    <mergeCell ref="F119:G119"/>
    <mergeCell ref="F120:G120"/>
    <mergeCell ref="C108:C110"/>
    <mergeCell ref="D108:D110"/>
    <mergeCell ref="E108:E110"/>
    <mergeCell ref="B118:B119"/>
    <mergeCell ref="B91:B92"/>
    <mergeCell ref="B28:B29"/>
    <mergeCell ref="B31:B32"/>
    <mergeCell ref="B34:B35"/>
    <mergeCell ref="B37:B38"/>
    <mergeCell ref="B43:B44"/>
    <mergeCell ref="B49:B50"/>
    <mergeCell ref="B55:B56"/>
    <mergeCell ref="C48:C50"/>
    <mergeCell ref="C84:C86"/>
    <mergeCell ref="C78:C80"/>
    <mergeCell ref="B70:B71"/>
    <mergeCell ref="B64:B65"/>
    <mergeCell ref="B58:B59"/>
    <mergeCell ref="C54:C56"/>
    <mergeCell ref="C60:C62"/>
    <mergeCell ref="C30:C32"/>
    <mergeCell ref="B61:B62"/>
    <mergeCell ref="B67:B68"/>
    <mergeCell ref="B73:B74"/>
    <mergeCell ref="B79:B80"/>
    <mergeCell ref="B85:B86"/>
    <mergeCell ref="B88:B89"/>
    <mergeCell ref="C72:C74"/>
    <mergeCell ref="E2:P2"/>
    <mergeCell ref="P27:P29"/>
    <mergeCell ref="K28:K29"/>
    <mergeCell ref="I27:I29"/>
    <mergeCell ref="L27:L29"/>
    <mergeCell ref="M27:M29"/>
    <mergeCell ref="P24:P26"/>
    <mergeCell ref="K25:K26"/>
    <mergeCell ref="P15:P17"/>
    <mergeCell ref="L18:L20"/>
    <mergeCell ref="M18:M20"/>
    <mergeCell ref="M24:M26"/>
    <mergeCell ref="P21:P23"/>
    <mergeCell ref="K22:K23"/>
    <mergeCell ref="M21:M23"/>
    <mergeCell ref="F28:G28"/>
    <mergeCell ref="F29:G29"/>
    <mergeCell ref="E3:P3"/>
    <mergeCell ref="J27:J29"/>
    <mergeCell ref="L165:L167"/>
    <mergeCell ref="M165:M167"/>
    <mergeCell ref="P165:P167"/>
    <mergeCell ref="L156:L158"/>
    <mergeCell ref="M156:M158"/>
    <mergeCell ref="P156:P158"/>
    <mergeCell ref="L147:L149"/>
    <mergeCell ref="M147:M149"/>
    <mergeCell ref="P147:P149"/>
    <mergeCell ref="L150:L152"/>
    <mergeCell ref="M150:M152"/>
    <mergeCell ref="P150:P152"/>
    <mergeCell ref="L153:L155"/>
    <mergeCell ref="M153:M155"/>
    <mergeCell ref="P153:P155"/>
    <mergeCell ref="N147:O148"/>
    <mergeCell ref="N149:O149"/>
    <mergeCell ref="N150:O151"/>
    <mergeCell ref="N152:O152"/>
    <mergeCell ref="N153:O154"/>
    <mergeCell ref="N155:O155"/>
    <mergeCell ref="N156:O157"/>
    <mergeCell ref="N158:O158"/>
    <mergeCell ref="N159:O160"/>
    <mergeCell ref="K157:K158"/>
    <mergeCell ref="L159:L161"/>
    <mergeCell ref="M159:M161"/>
    <mergeCell ref="P159:P161"/>
    <mergeCell ref="L162:L164"/>
    <mergeCell ref="M162:M164"/>
    <mergeCell ref="P162:P164"/>
    <mergeCell ref="K163:K164"/>
    <mergeCell ref="K160:K161"/>
    <mergeCell ref="N161:O161"/>
    <mergeCell ref="N162:O163"/>
    <mergeCell ref="N164:O164"/>
    <mergeCell ref="K139:K140"/>
    <mergeCell ref="L141:L143"/>
    <mergeCell ref="M141:M143"/>
    <mergeCell ref="P141:P143"/>
    <mergeCell ref="L144:L146"/>
    <mergeCell ref="M144:M146"/>
    <mergeCell ref="P144:P146"/>
    <mergeCell ref="K145:K146"/>
    <mergeCell ref="L138:L140"/>
    <mergeCell ref="M138:M140"/>
    <mergeCell ref="P138:P140"/>
    <mergeCell ref="N138:O139"/>
    <mergeCell ref="N140:O140"/>
    <mergeCell ref="N141:O142"/>
    <mergeCell ref="N143:O143"/>
    <mergeCell ref="N144:O145"/>
    <mergeCell ref="N146:O146"/>
    <mergeCell ref="L120:L122"/>
    <mergeCell ref="M120:M122"/>
    <mergeCell ref="P120:P122"/>
    <mergeCell ref="K121:K122"/>
    <mergeCell ref="L123:L125"/>
    <mergeCell ref="M123:M125"/>
    <mergeCell ref="P123:P125"/>
    <mergeCell ref="L126:L128"/>
    <mergeCell ref="M126:M128"/>
    <mergeCell ref="P126:P128"/>
    <mergeCell ref="K127:K128"/>
    <mergeCell ref="N125:O125"/>
    <mergeCell ref="N126:O127"/>
    <mergeCell ref="N128:O128"/>
    <mergeCell ref="K136:K137"/>
    <mergeCell ref="L129:L131"/>
    <mergeCell ref="M129:M131"/>
    <mergeCell ref="K124:K125"/>
    <mergeCell ref="P129:P131"/>
    <mergeCell ref="L132:L134"/>
    <mergeCell ref="M132:M134"/>
    <mergeCell ref="P132:P134"/>
    <mergeCell ref="K133:K134"/>
    <mergeCell ref="N123:O124"/>
    <mergeCell ref="N129:O130"/>
    <mergeCell ref="N131:O131"/>
    <mergeCell ref="N132:O133"/>
    <mergeCell ref="N134:O134"/>
    <mergeCell ref="N135:O136"/>
    <mergeCell ref="N137:O137"/>
    <mergeCell ref="M105:M107"/>
    <mergeCell ref="P105:P107"/>
    <mergeCell ref="L108:L110"/>
    <mergeCell ref="M108:M110"/>
    <mergeCell ref="P108:P110"/>
    <mergeCell ref="K109:K110"/>
    <mergeCell ref="K106:K107"/>
    <mergeCell ref="N102:O103"/>
    <mergeCell ref="N104:O104"/>
    <mergeCell ref="N105:O106"/>
    <mergeCell ref="N107:O107"/>
    <mergeCell ref="N108:O109"/>
    <mergeCell ref="N110:O110"/>
    <mergeCell ref="K118:K119"/>
    <mergeCell ref="L111:L113"/>
    <mergeCell ref="M111:M113"/>
    <mergeCell ref="P93:P95"/>
    <mergeCell ref="L96:L98"/>
    <mergeCell ref="M96:M98"/>
    <mergeCell ref="P96:P98"/>
    <mergeCell ref="K97:K98"/>
    <mergeCell ref="L99:L101"/>
    <mergeCell ref="M99:M101"/>
    <mergeCell ref="P99:P101"/>
    <mergeCell ref="M93:M95"/>
    <mergeCell ref="N93:O94"/>
    <mergeCell ref="N95:O95"/>
    <mergeCell ref="N96:O97"/>
    <mergeCell ref="N98:O98"/>
    <mergeCell ref="N99:O100"/>
    <mergeCell ref="N101:O101"/>
    <mergeCell ref="L93:L95"/>
    <mergeCell ref="L102:L104"/>
    <mergeCell ref="M102:M104"/>
    <mergeCell ref="P102:P104"/>
    <mergeCell ref="K103:K104"/>
    <mergeCell ref="L105:L107"/>
    <mergeCell ref="L84:L86"/>
    <mergeCell ref="M84:M86"/>
    <mergeCell ref="P84:P86"/>
    <mergeCell ref="K85:K86"/>
    <mergeCell ref="L87:L89"/>
    <mergeCell ref="M87:M89"/>
    <mergeCell ref="P87:P89"/>
    <mergeCell ref="L90:L92"/>
    <mergeCell ref="M90:M92"/>
    <mergeCell ref="P90:P92"/>
    <mergeCell ref="K91:K92"/>
    <mergeCell ref="K88:K89"/>
    <mergeCell ref="N84:O85"/>
    <mergeCell ref="N86:O86"/>
    <mergeCell ref="N87:O88"/>
    <mergeCell ref="N89:O89"/>
    <mergeCell ref="N90:O91"/>
    <mergeCell ref="N92:O92"/>
    <mergeCell ref="L75:L77"/>
    <mergeCell ref="M75:M77"/>
    <mergeCell ref="P75:P77"/>
    <mergeCell ref="L78:L80"/>
    <mergeCell ref="M78:M80"/>
    <mergeCell ref="P78:P80"/>
    <mergeCell ref="K79:K80"/>
    <mergeCell ref="L81:L83"/>
    <mergeCell ref="M81:M83"/>
    <mergeCell ref="P81:P83"/>
    <mergeCell ref="K82:K83"/>
    <mergeCell ref="K76:K77"/>
    <mergeCell ref="N75:O76"/>
    <mergeCell ref="N77:O77"/>
    <mergeCell ref="N78:O79"/>
    <mergeCell ref="N80:O80"/>
    <mergeCell ref="N81:O82"/>
    <mergeCell ref="N83:O83"/>
    <mergeCell ref="L66:L68"/>
    <mergeCell ref="M66:M68"/>
    <mergeCell ref="P66:P68"/>
    <mergeCell ref="K67:K68"/>
    <mergeCell ref="L69:L71"/>
    <mergeCell ref="M69:M71"/>
    <mergeCell ref="P69:P71"/>
    <mergeCell ref="L72:L74"/>
    <mergeCell ref="M72:M74"/>
    <mergeCell ref="P72:P74"/>
    <mergeCell ref="K73:K74"/>
    <mergeCell ref="N66:O67"/>
    <mergeCell ref="N68:O68"/>
    <mergeCell ref="N69:O70"/>
    <mergeCell ref="N71:O71"/>
    <mergeCell ref="N72:O73"/>
    <mergeCell ref="N74:O74"/>
    <mergeCell ref="K70:K71"/>
    <mergeCell ref="L57:L59"/>
    <mergeCell ref="M57:M59"/>
    <mergeCell ref="P57:P59"/>
    <mergeCell ref="L60:L62"/>
    <mergeCell ref="M60:M62"/>
    <mergeCell ref="P60:P62"/>
    <mergeCell ref="K61:K62"/>
    <mergeCell ref="L63:L65"/>
    <mergeCell ref="M63:M65"/>
    <mergeCell ref="P63:P65"/>
    <mergeCell ref="N60:O61"/>
    <mergeCell ref="N62:O62"/>
    <mergeCell ref="N63:O64"/>
    <mergeCell ref="N65:O65"/>
    <mergeCell ref="K64:K65"/>
    <mergeCell ref="K58:K59"/>
    <mergeCell ref="P42:P44"/>
    <mergeCell ref="K43:K44"/>
    <mergeCell ref="M45:M47"/>
    <mergeCell ref="P45:P47"/>
    <mergeCell ref="H153:H155"/>
    <mergeCell ref="I153:I155"/>
    <mergeCell ref="H156:H158"/>
    <mergeCell ref="I156:I158"/>
    <mergeCell ref="H159:H161"/>
    <mergeCell ref="I159:I161"/>
    <mergeCell ref="H141:H143"/>
    <mergeCell ref="I141:I143"/>
    <mergeCell ref="L48:L50"/>
    <mergeCell ref="M48:M50"/>
    <mergeCell ref="P48:P50"/>
    <mergeCell ref="K49:K50"/>
    <mergeCell ref="L51:L53"/>
    <mergeCell ref="M51:M53"/>
    <mergeCell ref="P51:P53"/>
    <mergeCell ref="L54:L56"/>
    <mergeCell ref="M54:M56"/>
    <mergeCell ref="P54:P56"/>
    <mergeCell ref="K55:K56"/>
    <mergeCell ref="I135:I137"/>
    <mergeCell ref="H108:H110"/>
    <mergeCell ref="I108:I110"/>
    <mergeCell ref="C111:C113"/>
    <mergeCell ref="D111:D113"/>
    <mergeCell ref="E111:E113"/>
    <mergeCell ref="H111:H113"/>
    <mergeCell ref="I111:I113"/>
    <mergeCell ref="C102:C104"/>
    <mergeCell ref="D102:D104"/>
    <mergeCell ref="E102:E104"/>
    <mergeCell ref="H105:H107"/>
    <mergeCell ref="I105:I107"/>
    <mergeCell ref="D84:D86"/>
    <mergeCell ref="E84:E86"/>
    <mergeCell ref="H84:H86"/>
    <mergeCell ref="I84:I86"/>
    <mergeCell ref="C87:C89"/>
    <mergeCell ref="D87:D89"/>
    <mergeCell ref="E87:E89"/>
    <mergeCell ref="H87:H89"/>
    <mergeCell ref="I87:I89"/>
    <mergeCell ref="F84:G84"/>
    <mergeCell ref="F85:G85"/>
    <mergeCell ref="F86:G86"/>
    <mergeCell ref="F87:G87"/>
    <mergeCell ref="F88:G88"/>
    <mergeCell ref="F89:G89"/>
    <mergeCell ref="F58:G58"/>
    <mergeCell ref="F59:G59"/>
    <mergeCell ref="F60:G60"/>
    <mergeCell ref="F61:G61"/>
    <mergeCell ref="F62:G62"/>
    <mergeCell ref="F63:G63"/>
    <mergeCell ref="F64:G64"/>
    <mergeCell ref="F65:G65"/>
    <mergeCell ref="C66:C68"/>
    <mergeCell ref="D66:D68"/>
    <mergeCell ref="E66:E68"/>
    <mergeCell ref="D72:D74"/>
    <mergeCell ref="E72:E74"/>
    <mergeCell ref="H72:H74"/>
    <mergeCell ref="I72:I74"/>
    <mergeCell ref="C75:C77"/>
    <mergeCell ref="D75:D77"/>
    <mergeCell ref="E75:E77"/>
    <mergeCell ref="H75:H77"/>
    <mergeCell ref="I75:I77"/>
    <mergeCell ref="F76:G76"/>
    <mergeCell ref="F77:G77"/>
    <mergeCell ref="B166:B167"/>
    <mergeCell ref="K166:K167"/>
    <mergeCell ref="C162:C164"/>
    <mergeCell ref="D162:D164"/>
    <mergeCell ref="E162:E164"/>
    <mergeCell ref="H162:H164"/>
    <mergeCell ref="I162:I164"/>
    <mergeCell ref="C165:C167"/>
    <mergeCell ref="D165:D167"/>
    <mergeCell ref="E165:E167"/>
    <mergeCell ref="H165:H167"/>
    <mergeCell ref="I165:I167"/>
    <mergeCell ref="B163:B164"/>
    <mergeCell ref="F164:G164"/>
    <mergeCell ref="F165:G165"/>
    <mergeCell ref="F166:G166"/>
    <mergeCell ref="F167:G167"/>
    <mergeCell ref="H150:H152"/>
    <mergeCell ref="I150:I152"/>
    <mergeCell ref="C153:C155"/>
    <mergeCell ref="D153:D155"/>
    <mergeCell ref="E153:E155"/>
    <mergeCell ref="B148:B149"/>
    <mergeCell ref="K148:K149"/>
    <mergeCell ref="B142:B143"/>
    <mergeCell ref="K142:K143"/>
    <mergeCell ref="C144:C146"/>
    <mergeCell ref="D144:D146"/>
    <mergeCell ref="E144:E146"/>
    <mergeCell ref="H144:H146"/>
    <mergeCell ref="I144:I146"/>
    <mergeCell ref="C147:C149"/>
    <mergeCell ref="D147:D149"/>
    <mergeCell ref="E147:E149"/>
    <mergeCell ref="H147:H149"/>
    <mergeCell ref="I147:I149"/>
    <mergeCell ref="K151:K152"/>
    <mergeCell ref="K154:K155"/>
    <mergeCell ref="F152:G152"/>
    <mergeCell ref="F153:G153"/>
    <mergeCell ref="F154:G154"/>
    <mergeCell ref="H138:H140"/>
    <mergeCell ref="I138:I140"/>
    <mergeCell ref="C141:C143"/>
    <mergeCell ref="D141:D143"/>
    <mergeCell ref="E141:E143"/>
    <mergeCell ref="B136:B137"/>
    <mergeCell ref="B130:B131"/>
    <mergeCell ref="K130:K131"/>
    <mergeCell ref="C126:C128"/>
    <mergeCell ref="D126:D128"/>
    <mergeCell ref="E126:E128"/>
    <mergeCell ref="H126:H128"/>
    <mergeCell ref="I126:I128"/>
    <mergeCell ref="C129:C131"/>
    <mergeCell ref="D129:D131"/>
    <mergeCell ref="E129:E131"/>
    <mergeCell ref="H129:H131"/>
    <mergeCell ref="I129:I131"/>
    <mergeCell ref="H132:H134"/>
    <mergeCell ref="I132:I134"/>
    <mergeCell ref="C135:C137"/>
    <mergeCell ref="D135:D137"/>
    <mergeCell ref="E135:E137"/>
    <mergeCell ref="H135:H137"/>
    <mergeCell ref="C114:C116"/>
    <mergeCell ref="D114:D116"/>
    <mergeCell ref="E114:E116"/>
    <mergeCell ref="H114:H116"/>
    <mergeCell ref="I114:I116"/>
    <mergeCell ref="C117:C119"/>
    <mergeCell ref="D117:D119"/>
    <mergeCell ref="E117:E119"/>
    <mergeCell ref="H117:H119"/>
    <mergeCell ref="I117:I119"/>
    <mergeCell ref="C120:C122"/>
    <mergeCell ref="D120:D122"/>
    <mergeCell ref="E120:E122"/>
    <mergeCell ref="H120:H122"/>
    <mergeCell ref="I120:I122"/>
    <mergeCell ref="C123:C125"/>
    <mergeCell ref="D123:D125"/>
    <mergeCell ref="E123:E125"/>
    <mergeCell ref="H123:H125"/>
    <mergeCell ref="I123:I125"/>
    <mergeCell ref="F121:G121"/>
    <mergeCell ref="F122:G122"/>
    <mergeCell ref="F123:G123"/>
    <mergeCell ref="F124:G124"/>
    <mergeCell ref="F125:G125"/>
    <mergeCell ref="B124:B125"/>
    <mergeCell ref="H102:H104"/>
    <mergeCell ref="I102:I104"/>
    <mergeCell ref="C105:C107"/>
    <mergeCell ref="D105:D107"/>
    <mergeCell ref="E105:E107"/>
    <mergeCell ref="B100:B101"/>
    <mergeCell ref="K100:K101"/>
    <mergeCell ref="B94:B95"/>
    <mergeCell ref="K94:K95"/>
    <mergeCell ref="C96:C98"/>
    <mergeCell ref="D96:D98"/>
    <mergeCell ref="E96:E98"/>
    <mergeCell ref="H96:H98"/>
    <mergeCell ref="I96:I98"/>
    <mergeCell ref="C99:C101"/>
    <mergeCell ref="D99:D101"/>
    <mergeCell ref="E99:E101"/>
    <mergeCell ref="H99:H101"/>
    <mergeCell ref="I99:I101"/>
    <mergeCell ref="B97:B98"/>
    <mergeCell ref="B103:B104"/>
    <mergeCell ref="F94:G94"/>
    <mergeCell ref="F95:G95"/>
    <mergeCell ref="F96:G96"/>
    <mergeCell ref="C90:C92"/>
    <mergeCell ref="D90:D92"/>
    <mergeCell ref="E90:E92"/>
    <mergeCell ref="H90:H92"/>
    <mergeCell ref="I90:I92"/>
    <mergeCell ref="C93:C95"/>
    <mergeCell ref="D93:D95"/>
    <mergeCell ref="E93:E95"/>
    <mergeCell ref="H93:H95"/>
    <mergeCell ref="I93:I95"/>
    <mergeCell ref="F90:G90"/>
    <mergeCell ref="F91:G91"/>
    <mergeCell ref="F92:G92"/>
    <mergeCell ref="F93:G93"/>
    <mergeCell ref="D78:D80"/>
    <mergeCell ref="E78:E80"/>
    <mergeCell ref="H78:H80"/>
    <mergeCell ref="I78:I80"/>
    <mergeCell ref="C81:C83"/>
    <mergeCell ref="D81:D83"/>
    <mergeCell ref="E81:E83"/>
    <mergeCell ref="B76:B77"/>
    <mergeCell ref="H81:H83"/>
    <mergeCell ref="I81:I83"/>
    <mergeCell ref="B82:B83"/>
    <mergeCell ref="F81:G81"/>
    <mergeCell ref="F82:G82"/>
    <mergeCell ref="F83:G83"/>
    <mergeCell ref="F78:G78"/>
    <mergeCell ref="F79:G79"/>
    <mergeCell ref="F80:G80"/>
    <mergeCell ref="H66:H68"/>
    <mergeCell ref="I66:I68"/>
    <mergeCell ref="C69:C71"/>
    <mergeCell ref="D69:D71"/>
    <mergeCell ref="E69:E71"/>
    <mergeCell ref="H69:H71"/>
    <mergeCell ref="I69:I71"/>
    <mergeCell ref="F66:G66"/>
    <mergeCell ref="F67:G67"/>
    <mergeCell ref="F68:G68"/>
    <mergeCell ref="F69:G69"/>
    <mergeCell ref="F70:G70"/>
    <mergeCell ref="F71:G71"/>
    <mergeCell ref="L45:L47"/>
    <mergeCell ref="D60:D62"/>
    <mergeCell ref="E60:E62"/>
    <mergeCell ref="H60:H62"/>
    <mergeCell ref="I60:I62"/>
    <mergeCell ref="C63:C65"/>
    <mergeCell ref="D63:D65"/>
    <mergeCell ref="E63:E65"/>
    <mergeCell ref="H63:H65"/>
    <mergeCell ref="I63:I65"/>
    <mergeCell ref="D54:D56"/>
    <mergeCell ref="E54:E56"/>
    <mergeCell ref="H54:H56"/>
    <mergeCell ref="I54:I56"/>
    <mergeCell ref="C57:C59"/>
    <mergeCell ref="D57:D59"/>
    <mergeCell ref="E57:E59"/>
    <mergeCell ref="H57:H59"/>
    <mergeCell ref="I57:I59"/>
    <mergeCell ref="E48:E50"/>
    <mergeCell ref="F54:G54"/>
    <mergeCell ref="F55:G55"/>
    <mergeCell ref="F56:G56"/>
    <mergeCell ref="F57:G57"/>
    <mergeCell ref="B52:B53"/>
    <mergeCell ref="K52:K53"/>
    <mergeCell ref="B46:B47"/>
    <mergeCell ref="K46:K47"/>
    <mergeCell ref="C45:C47"/>
    <mergeCell ref="D45:D47"/>
    <mergeCell ref="E45:E47"/>
    <mergeCell ref="H45:H47"/>
    <mergeCell ref="I45:I47"/>
    <mergeCell ref="H48:H50"/>
    <mergeCell ref="I48:I50"/>
    <mergeCell ref="C51:C53"/>
    <mergeCell ref="D51:D53"/>
    <mergeCell ref="E51:E53"/>
    <mergeCell ref="H51:H53"/>
    <mergeCell ref="I51:I53"/>
    <mergeCell ref="D48:D50"/>
    <mergeCell ref="L30:L32"/>
    <mergeCell ref="M30:M32"/>
    <mergeCell ref="I39:I41"/>
    <mergeCell ref="C42:C44"/>
    <mergeCell ref="D42:D44"/>
    <mergeCell ref="E42:E44"/>
    <mergeCell ref="H42:H44"/>
    <mergeCell ref="I42:I44"/>
    <mergeCell ref="L36:L38"/>
    <mergeCell ref="M36:M38"/>
    <mergeCell ref="K37:K38"/>
    <mergeCell ref="L39:L41"/>
    <mergeCell ref="M39:M41"/>
    <mergeCell ref="L42:L44"/>
    <mergeCell ref="M42:M44"/>
    <mergeCell ref="F30:G30"/>
    <mergeCell ref="H30:H32"/>
    <mergeCell ref="F31:G31"/>
    <mergeCell ref="F32:G32"/>
    <mergeCell ref="F33:G33"/>
    <mergeCell ref="F34:G34"/>
    <mergeCell ref="F35:G35"/>
    <mergeCell ref="J30:J32"/>
    <mergeCell ref="J33:J35"/>
    <mergeCell ref="B40:B41"/>
    <mergeCell ref="K40:K41"/>
    <mergeCell ref="P33:P35"/>
    <mergeCell ref="K34:K35"/>
    <mergeCell ref="I33:I35"/>
    <mergeCell ref="L33:L35"/>
    <mergeCell ref="M33:M35"/>
    <mergeCell ref="C36:C38"/>
    <mergeCell ref="D36:D38"/>
    <mergeCell ref="E36:E38"/>
    <mergeCell ref="H36:H38"/>
    <mergeCell ref="I36:I38"/>
    <mergeCell ref="C39:C41"/>
    <mergeCell ref="D39:D41"/>
    <mergeCell ref="E39:E41"/>
    <mergeCell ref="H39:H41"/>
    <mergeCell ref="C33:C35"/>
    <mergeCell ref="D33:D35"/>
    <mergeCell ref="E33:E35"/>
    <mergeCell ref="H33:H35"/>
    <mergeCell ref="P36:P38"/>
    <mergeCell ref="P39:P41"/>
    <mergeCell ref="N33:O34"/>
    <mergeCell ref="N35:O35"/>
    <mergeCell ref="C24:C26"/>
    <mergeCell ref="I30:I32"/>
    <mergeCell ref="C21:C23"/>
    <mergeCell ref="D21:D23"/>
    <mergeCell ref="E21:E23"/>
    <mergeCell ref="H21:H23"/>
    <mergeCell ref="P18:P20"/>
    <mergeCell ref="K19:K20"/>
    <mergeCell ref="I18:I20"/>
    <mergeCell ref="P30:P32"/>
    <mergeCell ref="K31:K32"/>
    <mergeCell ref="N18:O19"/>
    <mergeCell ref="N20:O20"/>
    <mergeCell ref="N21:O22"/>
    <mergeCell ref="N23:O23"/>
    <mergeCell ref="N24:O25"/>
    <mergeCell ref="N26:O26"/>
    <mergeCell ref="N27:O28"/>
    <mergeCell ref="N29:O29"/>
    <mergeCell ref="N30:O31"/>
    <mergeCell ref="N32:O32"/>
    <mergeCell ref="F18:G18"/>
    <mergeCell ref="F19:G19"/>
    <mergeCell ref="F20:G20"/>
    <mergeCell ref="D30:D32"/>
    <mergeCell ref="E30:E32"/>
    <mergeCell ref="B19:B20"/>
    <mergeCell ref="C27:C29"/>
    <mergeCell ref="D27:D29"/>
    <mergeCell ref="E27:E29"/>
    <mergeCell ref="H27:H29"/>
    <mergeCell ref="I24:I26"/>
    <mergeCell ref="L24:L26"/>
    <mergeCell ref="D24:D26"/>
    <mergeCell ref="E24:E26"/>
    <mergeCell ref="H24:H26"/>
    <mergeCell ref="I21:I23"/>
    <mergeCell ref="L21:L23"/>
    <mergeCell ref="F21:G21"/>
    <mergeCell ref="F22:G22"/>
    <mergeCell ref="F23:G23"/>
    <mergeCell ref="F24:G24"/>
    <mergeCell ref="F25:G25"/>
    <mergeCell ref="F26:G26"/>
    <mergeCell ref="F27:G27"/>
    <mergeCell ref="J18:J20"/>
    <mergeCell ref="J21:J23"/>
    <mergeCell ref="J24:J26"/>
    <mergeCell ref="B22:B23"/>
    <mergeCell ref="B25:B26"/>
    <mergeCell ref="B2:D2"/>
    <mergeCell ref="B3:D3"/>
    <mergeCell ref="R2:T4"/>
    <mergeCell ref="B4:D4"/>
    <mergeCell ref="E4:P4"/>
    <mergeCell ref="K16:K17"/>
    <mergeCell ref="C18:C20"/>
    <mergeCell ref="D18:D20"/>
    <mergeCell ref="E18:E20"/>
    <mergeCell ref="H18:H20"/>
    <mergeCell ref="I15:I17"/>
    <mergeCell ref="L15:L17"/>
    <mergeCell ref="M15:M17"/>
    <mergeCell ref="B12:I12"/>
    <mergeCell ref="K12:P12"/>
    <mergeCell ref="F14:G14"/>
    <mergeCell ref="N14:O14"/>
    <mergeCell ref="C15:C17"/>
    <mergeCell ref="D15:D17"/>
    <mergeCell ref="E15:E17"/>
    <mergeCell ref="H15:H17"/>
    <mergeCell ref="B16:B17"/>
    <mergeCell ref="R8:T9"/>
    <mergeCell ref="R5:T7"/>
    <mergeCell ref="Q15:Q17"/>
    <mergeCell ref="M9:M10"/>
    <mergeCell ref="N7:P7"/>
    <mergeCell ref="M6:O6"/>
    <mergeCell ref="N15:O16"/>
    <mergeCell ref="N17:O17"/>
    <mergeCell ref="D6:D7"/>
    <mergeCell ref="H6:I7"/>
    <mergeCell ref="J8:L10"/>
    <mergeCell ref="B13:I13"/>
    <mergeCell ref="K13:P13"/>
    <mergeCell ref="F15:G15"/>
    <mergeCell ref="F16:G16"/>
    <mergeCell ref="F17:G17"/>
    <mergeCell ref="R15:R17"/>
    <mergeCell ref="J15:J17"/>
  </mergeCells>
  <conditionalFormatting sqref="V15 V18 V21 V24 V27 V30 V33 V36 V39 V42 V45 V48 V51 V54 V57 V60 V63 V66 V69 V72 V75 V78 V81 V84 V87 V90 V93 V96 V99 V102 V105 V108 V111 V114 V117 V120 V123 V126 V129 V132 V135 V138 V141 V144 V147 V150 V153 V156 V159 V162 V165">
    <cfRule type="containsText" dxfId="237" priority="130" operator="containsText" text="&gt; 50% GA">
      <formula>NOT(ISERROR(SEARCH("&gt; 50% GA",V15)))</formula>
    </cfRule>
  </conditionalFormatting>
  <conditionalFormatting sqref="V18:V20">
    <cfRule type="containsText" dxfId="236" priority="128" operator="containsText" text="STOPP">
      <formula>NOT(ISERROR(SEARCH("STOPP",V18)))</formula>
    </cfRule>
  </conditionalFormatting>
  <conditionalFormatting sqref="T11 R14:U14 R2:T4 U8 R10:S11 U2:U5 U12">
    <cfRule type="containsText" dxfId="235" priority="124" operator="containsText" text="Hinweis">
      <formula>NOT(ISERROR(SEARCH("Hinweis",R2)))</formula>
    </cfRule>
  </conditionalFormatting>
  <conditionalFormatting sqref="U156:U157 E234 U159:U160 E168:E232 U162:U163 U25 U165:U166 U27:U28 U30:U31 U33:U34 U36:U37 U39:U40 U42:U43 U45:U46 U48:U49 U51:U52 U54:U55 U57:U58 U60:U61 U63:U64 U66:U67 U69:U70 U72:U73 U75:U76 U78:U79 U81:U82 U84:U85 U87:U88 U90:U91 U93:U94 U96:U97 U99:U100 U102:U103 U105:U106 U108:U109 U111:U112 U114:U115 U117:U118 U120:U121 U123:U124 U126:U127 U129:U130 U132:U133 U135:U136 U138:U139 U141:U142 U144:U145 U147:U148 U150:U151 U153:U154">
    <cfRule type="containsText" dxfId="234" priority="120" operator="containsText" text="BöB">
      <formula>NOT(ISERROR(SEARCH("BöB",E25)))</formula>
    </cfRule>
  </conditionalFormatting>
  <conditionalFormatting sqref="D6 D8:D9">
    <cfRule type="containsText" dxfId="233" priority="15" operator="containsText" text="Verfahren nach BöB">
      <formula>NOT(ISERROR(SEARCH("Verfahren nach BöB",D6)))</formula>
    </cfRule>
  </conditionalFormatting>
  <conditionalFormatting sqref="H6">
    <cfRule type="containsText" dxfId="232" priority="14" operator="containsText" text="Keine Anwendung">
      <formula>NOT(ISERROR(SEARCH("Keine Anwendung",H6)))</formula>
    </cfRule>
  </conditionalFormatting>
  <conditionalFormatting sqref="N7">
    <cfRule type="cellIs" dxfId="231" priority="13" operator="lessThanOrEqual">
      <formula>0</formula>
    </cfRule>
  </conditionalFormatting>
  <conditionalFormatting sqref="M9">
    <cfRule type="containsText" dxfId="230" priority="12" operator="containsText" text="VöB 3. Kapitel">
      <formula>NOT(ISERROR(SEARCH("VöB 3. Kapitel",M9)))</formula>
    </cfRule>
  </conditionalFormatting>
  <conditionalFormatting sqref="P6">
    <cfRule type="containsText" dxfId="229" priority="10" operator="containsText" text="Nein">
      <formula>NOT(ISERROR(SEARCH("Nein",P6)))</formula>
    </cfRule>
    <cfRule type="containsText" dxfId="228" priority="11" operator="containsText" text="Ja">
      <formula>NOT(ISERROR(SEARCH("Ja",P6)))</formula>
    </cfRule>
  </conditionalFormatting>
  <conditionalFormatting sqref="J15:J17">
    <cfRule type="containsText" dxfId="227" priority="7" operator="containsText" text="Kontrolle">
      <formula>NOT(ISERROR(SEARCH("Kontrolle",J15)))</formula>
    </cfRule>
  </conditionalFormatting>
  <conditionalFormatting sqref="J18:J167">
    <cfRule type="containsText" dxfId="226" priority="6" operator="containsText" text="Kontrolle">
      <formula>NOT(ISERROR(SEARCH("Kontrolle",J18)))</formula>
    </cfRule>
  </conditionalFormatting>
  <conditionalFormatting sqref="E15:E17">
    <cfRule type="containsText" dxfId="225" priority="5" operator="containsText" text="BöB">
      <formula>NOT(ISERROR(SEARCH("BöB",E15)))</formula>
    </cfRule>
  </conditionalFormatting>
  <conditionalFormatting sqref="E18:E167">
    <cfRule type="containsText" dxfId="224" priority="4" operator="containsText" text="BöB">
      <formula>NOT(ISERROR(SEARCH("BöB",E18)))</formula>
    </cfRule>
  </conditionalFormatting>
  <conditionalFormatting sqref="E15:E167">
    <cfRule type="containsText" dxfId="223" priority="3" operator="containsText" text="VöB">
      <formula>NOT(ISERROR(SEARCH("VöB",E15)))</formula>
    </cfRule>
  </conditionalFormatting>
  <conditionalFormatting sqref="J8:L10">
    <cfRule type="containsText" dxfId="222" priority="2" operator="containsText" text="Bagatellklausel">
      <formula>NOT(ISERROR(SEARCH("Bagatellklausel",J8)))</formula>
    </cfRule>
  </conditionalFormatting>
  <conditionalFormatting sqref="R15:R167">
    <cfRule type="containsText" dxfId="221" priority="1" operator="containsText" text="Fehler">
      <formula>NOT(ISERROR(SEARCH("Fehler",R15)))</formula>
    </cfRule>
  </conditionalFormatting>
  <dataValidations count="5">
    <dataValidation type="list" allowBlank="1" showInputMessage="1" showErrorMessage="1" sqref="B15 B162 K162 K159 K156 K153 K150 K147 K144 K141 K138 K135 K132 K129 K126 K123 K120 K117 K114 K111 K108 K105 K102 K99 K96 K93 K90 K87 K84 K81 K78 K75 K72 K69 K66 K63 K60 K57 K54 K51 K48 K45 K42 K39 K36 K33 K30 K27 K24 K21 K18 B165 K15 K165 B147 B150 B18 B21 B24 B27 B30 B33 B36 B39 B42 B45 B48 B51 B54 B57 B60 B63 B66 B69 B72 B75 B78 B81 B84 B87 B90 B93 B96 B99 B102 B105 B108 B111 B114 B117 B120 B123 B126 B129 B132 B135 B138 B141 B144 B153 B156 B159">
      <formula1>Aufträge_Liste</formula1>
    </dataValidation>
    <dataValidation type="list" allowBlank="1" showInputMessage="1" showErrorMessage="1" sqref="E15:E167 U25:U167 U19">
      <formula1>Verfahren</formula1>
    </dataValidation>
    <dataValidation type="list" allowBlank="1" showInputMessage="1" showErrorMessage="1" sqref="V15:W167">
      <formula1>Art</formula1>
    </dataValidation>
    <dataValidation type="list" allowBlank="1" showInputMessage="1" showErrorMessage="1" sqref="X15:X167">
      <formula1>Publikation</formula1>
    </dataValidation>
    <dataValidation type="list" allowBlank="1" showInputMessage="1" showErrorMessage="1" sqref="Y15:Y167">
      <formula1>Rechtsmittelbelehrung</formula1>
    </dataValidation>
  </dataValidations>
  <pageMargins left="0.70866141732283472" right="0.70866141732283472" top="0.78740157480314965" bottom="0.78740157480314965" header="0.31496062992125984" footer="0.31496062992125984"/>
  <pageSetup paperSize="8" scale="41" fitToHeight="2" orientation="portrait" r:id="rId1"/>
  <ignoredErrors>
    <ignoredError sqref="J8 R15:R26" evalError="1"/>
    <ignoredError sqref="R27:R35 R36:R59 R60:R83 R84:R104 R105:R125 R126:R143 R144:R167" evalError="1" formulaRange="1"/>
  </ignoredErrors>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3">
    <tabColor rgb="FF92D050"/>
  </sheetPr>
  <dimension ref="A1:LC823"/>
  <sheetViews>
    <sheetView showGridLines="0" showRowColHeaders="0" zoomScale="70" zoomScaleNormal="70" workbookViewId="0">
      <pane ySplit="18" topLeftCell="A19" activePane="bottomLeft" state="frozen"/>
      <selection pane="bottomLeft" activeCell="B17" sqref="B17"/>
    </sheetView>
  </sheetViews>
  <sheetFormatPr baseColWidth="10" defaultColWidth="11.42578125" defaultRowHeight="12.75" x14ac:dyDescent="0.2"/>
  <cols>
    <col min="1" max="1" width="2.5703125" customWidth="1"/>
    <col min="2" max="2" width="28.7109375" customWidth="1"/>
    <col min="3" max="3" width="7.7109375" customWidth="1"/>
    <col min="4" max="4" width="28.85546875" style="4" customWidth="1"/>
    <col min="5" max="6" width="15.7109375" customWidth="1"/>
    <col min="7" max="7" width="14.7109375" customWidth="1"/>
    <col min="8" max="8" width="14.85546875" customWidth="1"/>
    <col min="9" max="10" width="15.7109375" customWidth="1"/>
    <col min="11" max="11" width="16.7109375" customWidth="1"/>
    <col min="12" max="12" width="28.85546875" customWidth="1"/>
    <col min="13" max="13" width="7.5703125" customWidth="1"/>
    <col min="14" max="14" width="28.85546875" customWidth="1"/>
    <col min="15" max="16" width="15.7109375" customWidth="1"/>
    <col min="17" max="18" width="14.85546875" customWidth="1"/>
    <col min="19" max="20" width="15.7109375" customWidth="1"/>
    <col min="21" max="21" width="16.7109375" customWidth="1"/>
    <col min="22" max="22" width="28.85546875" customWidth="1"/>
    <col min="23" max="23" width="7.5703125" customWidth="1"/>
    <col min="24" max="24" width="28.85546875" customWidth="1"/>
    <col min="25" max="26" width="15.7109375" customWidth="1"/>
    <col min="27" max="28" width="14.7109375" customWidth="1"/>
    <col min="29" max="30" width="15.7109375" customWidth="1"/>
    <col min="31" max="31" width="16.7109375" customWidth="1"/>
    <col min="32" max="32" width="28.85546875" customWidth="1"/>
    <col min="33" max="33" width="7.5703125" customWidth="1"/>
    <col min="34" max="34" width="28.85546875" customWidth="1"/>
    <col min="35" max="36" width="15.7109375" customWidth="1"/>
    <col min="37" max="38" width="14.7109375" customWidth="1"/>
    <col min="39" max="40" width="15.7109375" customWidth="1"/>
    <col min="41" max="41" width="16.7109375" customWidth="1"/>
    <col min="42" max="42" width="28.85546875" customWidth="1"/>
    <col min="43" max="43" width="7.5703125" customWidth="1"/>
    <col min="44" max="44" width="28.85546875" customWidth="1"/>
    <col min="45" max="46" width="15.7109375" customWidth="1"/>
    <col min="47" max="48" width="14.7109375" customWidth="1"/>
    <col min="49" max="50" width="15.7109375" customWidth="1"/>
    <col min="51" max="51" width="16.7109375" customWidth="1"/>
    <col min="52" max="52" width="28.85546875" customWidth="1"/>
    <col min="53" max="53" width="7.5703125" customWidth="1"/>
    <col min="54" max="54" width="28.85546875" customWidth="1"/>
    <col min="55" max="56" width="15.7109375" customWidth="1"/>
    <col min="57" max="58" width="14.7109375" customWidth="1"/>
    <col min="59" max="60" width="15.7109375" customWidth="1"/>
    <col min="61" max="61" width="16.7109375" customWidth="1"/>
    <col min="62" max="62" width="28.85546875" customWidth="1"/>
    <col min="63" max="63" width="7.5703125" customWidth="1"/>
    <col min="64" max="64" width="28.85546875" customWidth="1"/>
    <col min="65" max="66" width="15.7109375" customWidth="1"/>
    <col min="67" max="68" width="14.85546875" customWidth="1"/>
    <col min="69" max="70" width="15.7109375" customWidth="1"/>
    <col min="71" max="71" width="16.7109375" customWidth="1"/>
    <col min="72" max="72" width="28.85546875" customWidth="1"/>
    <col min="73" max="73" width="7.5703125" customWidth="1"/>
    <col min="74" max="74" width="28.85546875" customWidth="1"/>
    <col min="75" max="76" width="15.7109375" customWidth="1"/>
    <col min="77" max="78" width="14.85546875" customWidth="1"/>
    <col min="79" max="80" width="15.7109375" customWidth="1"/>
    <col min="81" max="81" width="16.7109375" customWidth="1"/>
    <col min="82" max="82" width="28.85546875" customWidth="1"/>
    <col min="83" max="83" width="7.5703125" customWidth="1"/>
    <col min="84" max="84" width="28.85546875" customWidth="1"/>
    <col min="85" max="86" width="15.7109375" customWidth="1"/>
    <col min="87" max="88" width="14.85546875" customWidth="1"/>
    <col min="89" max="90" width="15.7109375" customWidth="1"/>
    <col min="91" max="91" width="16.7109375" customWidth="1"/>
    <col min="92" max="92" width="28.85546875" customWidth="1"/>
    <col min="93" max="93" width="7.5703125" customWidth="1"/>
    <col min="94" max="94" width="28.85546875" customWidth="1"/>
    <col min="95" max="96" width="15.7109375" customWidth="1"/>
    <col min="97" max="98" width="14.85546875" customWidth="1"/>
    <col min="99" max="100" width="15.7109375" customWidth="1"/>
    <col min="101" max="101" width="16.7109375" customWidth="1"/>
    <col min="102" max="102" width="28.85546875" customWidth="1"/>
    <col min="103" max="103" width="7.5703125" customWidth="1"/>
    <col min="104" max="104" width="28.85546875" customWidth="1"/>
    <col min="105" max="106" width="15.7109375" customWidth="1"/>
    <col min="107" max="108" width="14.85546875" customWidth="1"/>
    <col min="109" max="110" width="15.7109375" customWidth="1"/>
    <col min="111" max="111" width="16.7109375" customWidth="1"/>
    <col min="112" max="112" width="28.85546875" customWidth="1"/>
    <col min="113" max="113" width="7.5703125" customWidth="1"/>
    <col min="114" max="114" width="28.85546875" customWidth="1"/>
    <col min="115" max="116" width="15.7109375" customWidth="1"/>
    <col min="117" max="117" width="14.85546875" customWidth="1"/>
    <col min="118" max="118" width="14.7109375" customWidth="1"/>
    <col min="119" max="120" width="15.7109375" customWidth="1"/>
    <col min="121" max="121" width="16.7109375" customWidth="1"/>
    <col min="122" max="122" width="28.85546875" customWidth="1"/>
    <col min="123" max="123" width="7.5703125" customWidth="1"/>
    <col min="124" max="124" width="28.85546875" customWidth="1"/>
    <col min="125" max="126" width="15.7109375" customWidth="1"/>
    <col min="127" max="128" width="14.7109375" customWidth="1"/>
    <col min="129" max="130" width="15.7109375" customWidth="1"/>
    <col min="131" max="131" width="16.7109375" customWidth="1"/>
    <col min="132" max="132" width="28.85546875" customWidth="1"/>
    <col min="133" max="133" width="7.5703125" customWidth="1"/>
    <col min="134" max="134" width="28.85546875" customWidth="1"/>
    <col min="135" max="136" width="15.7109375" customWidth="1"/>
    <col min="137" max="138" width="14.7109375" customWidth="1"/>
    <col min="139" max="140" width="15.7109375" customWidth="1"/>
    <col min="141" max="141" width="16.7109375" customWidth="1"/>
    <col min="142" max="142" width="28.85546875" customWidth="1"/>
    <col min="143" max="143" width="7.5703125" customWidth="1"/>
    <col min="144" max="144" width="28.85546875" customWidth="1"/>
    <col min="145" max="146" width="15.7109375" customWidth="1"/>
    <col min="147" max="148" width="14.7109375" customWidth="1"/>
    <col min="149" max="150" width="15.7109375" customWidth="1"/>
    <col min="151" max="151" width="16.7109375" customWidth="1"/>
    <col min="152" max="152" width="28.85546875" customWidth="1"/>
    <col min="153" max="153" width="7.5703125" customWidth="1"/>
    <col min="154" max="154" width="28.85546875" customWidth="1"/>
    <col min="155" max="156" width="15.7109375" customWidth="1"/>
    <col min="157" max="158" width="14.7109375" customWidth="1"/>
    <col min="159" max="160" width="15.7109375" customWidth="1"/>
    <col min="161" max="161" width="16.7109375" customWidth="1"/>
    <col min="162" max="162" width="28.85546875" customWidth="1"/>
    <col min="163" max="163" width="7.5703125" customWidth="1"/>
    <col min="164" max="164" width="28.85546875" customWidth="1"/>
    <col min="165" max="166" width="15.7109375" customWidth="1"/>
    <col min="167" max="168" width="14.7109375" customWidth="1"/>
    <col min="169" max="170" width="15.7109375" customWidth="1"/>
    <col min="171" max="171" width="16.7109375" customWidth="1"/>
    <col min="172" max="172" width="28.85546875" customWidth="1"/>
    <col min="173" max="173" width="7.5703125" customWidth="1"/>
    <col min="174" max="174" width="28.85546875" customWidth="1"/>
    <col min="175" max="176" width="15.7109375" customWidth="1"/>
    <col min="177" max="178" width="14.7109375" customWidth="1"/>
    <col min="179" max="180" width="15.7109375" customWidth="1"/>
    <col min="181" max="181" width="16.7109375" customWidth="1"/>
    <col min="182" max="182" width="28.85546875" customWidth="1"/>
    <col min="183" max="183" width="7.5703125" customWidth="1"/>
    <col min="184" max="184" width="28.85546875" customWidth="1"/>
    <col min="185" max="186" width="15.7109375" customWidth="1"/>
    <col min="187" max="188" width="14.7109375" customWidth="1"/>
    <col min="189" max="190" width="15.7109375" customWidth="1"/>
    <col min="191" max="191" width="16.5703125" customWidth="1"/>
    <col min="192" max="192" width="28.85546875" customWidth="1"/>
    <col min="193" max="193" width="7.5703125" customWidth="1"/>
    <col min="194" max="194" width="28.85546875" customWidth="1"/>
    <col min="195" max="196" width="15.7109375" customWidth="1"/>
    <col min="197" max="198" width="14.7109375" customWidth="1"/>
    <col min="199" max="200" width="15.7109375" customWidth="1"/>
    <col min="201" max="201" width="16.5703125" customWidth="1"/>
    <col min="202" max="202" width="28.85546875" customWidth="1"/>
    <col min="203" max="203" width="7.5703125" customWidth="1"/>
    <col min="204" max="204" width="28.85546875" customWidth="1"/>
    <col min="205" max="206" width="15.7109375" customWidth="1"/>
    <col min="207" max="208" width="14.7109375" customWidth="1"/>
    <col min="209" max="210" width="15.7109375" customWidth="1"/>
    <col min="211" max="211" width="16.5703125" customWidth="1"/>
    <col min="212" max="212" width="28.85546875" customWidth="1"/>
    <col min="213" max="213" width="7.5703125" customWidth="1"/>
    <col min="214" max="214" width="28.85546875" customWidth="1"/>
    <col min="215" max="216" width="15.7109375" customWidth="1"/>
    <col min="217" max="218" width="14.7109375" customWidth="1"/>
    <col min="219" max="220" width="15.7109375" customWidth="1"/>
    <col min="221" max="221" width="16.7109375" customWidth="1"/>
    <col min="222" max="222" width="8.7109375" customWidth="1"/>
    <col min="223" max="225" width="12.7109375" customWidth="1"/>
    <col min="226" max="226" width="3.7109375" customWidth="1"/>
    <col min="227" max="227" width="28.7109375" customWidth="1"/>
    <col min="228" max="228" width="7.7109375" customWidth="1"/>
    <col min="229" max="229" width="28.7109375" customWidth="1"/>
    <col min="230" max="230" width="16.7109375" customWidth="1"/>
    <col min="231" max="231" width="8.7109375" customWidth="1"/>
    <col min="232" max="234" width="12.7109375" customWidth="1"/>
    <col min="235" max="235" width="3.7109375" customWidth="1"/>
    <col min="236" max="236" width="28.7109375" customWidth="1"/>
    <col min="237" max="237" width="7.7109375" customWidth="1"/>
    <col min="238" max="238" width="28.7109375" customWidth="1"/>
    <col min="239" max="239" width="16.7109375" customWidth="1"/>
    <col min="240" max="240" width="8.7109375" customWidth="1"/>
    <col min="241" max="243" width="12.7109375" customWidth="1"/>
    <col min="244" max="244" width="3.7109375" customWidth="1"/>
    <col min="245" max="245" width="28.7109375" customWidth="1"/>
    <col min="246" max="246" width="7.7109375" customWidth="1"/>
    <col min="247" max="247" width="28.7109375" customWidth="1"/>
    <col min="248" max="248" width="16.7109375" customWidth="1"/>
    <col min="249" max="249" width="8.7109375" customWidth="1"/>
    <col min="250" max="252" width="12.7109375" customWidth="1"/>
    <col min="253" max="253" width="3.7109375" customWidth="1"/>
    <col min="254" max="254" width="28.7109375" customWidth="1"/>
    <col min="255" max="255" width="7.7109375" customWidth="1"/>
    <col min="256" max="256" width="28.7109375" customWidth="1"/>
    <col min="257" max="257" width="16.7109375" customWidth="1"/>
    <col min="258" max="258" width="8.7109375" customWidth="1"/>
    <col min="259" max="261" width="12.7109375" customWidth="1"/>
  </cols>
  <sheetData>
    <row r="1" spans="2:261" ht="13.5" thickBot="1" x14ac:dyDescent="0.25"/>
    <row r="2" spans="2:261" ht="57" customHeight="1" thickBot="1" x14ac:dyDescent="0.25">
      <c r="B2" s="217" t="s">
        <v>4</v>
      </c>
      <c r="C2" s="218"/>
      <c r="D2" s="219"/>
      <c r="E2" s="390" t="str">
        <f>'Riepilogo progetto'!E4</f>
        <v>Nome esempio</v>
      </c>
      <c r="F2" s="391"/>
      <c r="G2" s="391"/>
      <c r="H2" s="391"/>
      <c r="I2" s="391"/>
      <c r="J2" s="391"/>
      <c r="K2" s="391"/>
      <c r="L2" s="391"/>
      <c r="M2" s="391"/>
      <c r="N2" s="391"/>
      <c r="O2" s="391"/>
      <c r="P2" s="392"/>
      <c r="Q2" s="439" t="str">
        <f>IF(OR(AND(D17=0,D19=0),AND(D17=0,D19&gt;0),E19="Applicata?",F19="Procedura secondo?"),"Attenzione: compilare i campi 'Commessa di base incl. importo, Aggiunta, Importo, Procedura e clausola bagatellare'","")</f>
        <v>Attenzione: compilare i campi 'Commessa di base incl. importo, Aggiunta, Importo, Procedura e clausola bagatellare'</v>
      </c>
      <c r="R2" s="439"/>
      <c r="S2" s="439"/>
      <c r="T2" s="439"/>
    </row>
    <row r="3" spans="2:261" ht="24" customHeight="1" thickBot="1" x14ac:dyDescent="0.25">
      <c r="B3" s="445" t="s">
        <v>49</v>
      </c>
      <c r="C3" s="446"/>
      <c r="D3" s="446"/>
      <c r="E3" s="446"/>
      <c r="F3" s="447"/>
      <c r="G3" s="394">
        <f>SUM(D8,N8,X8,AH8,AR8,BB8,BL8,BV8,CF8,CP8,CZ8,DJ8,DT8,ED8,EN8,EX8,FH8,FR8,GB8,GL8,GV8,HF8)</f>
        <v>0</v>
      </c>
      <c r="H3" s="395"/>
      <c r="I3" s="395"/>
      <c r="J3" s="395"/>
      <c r="K3" s="395"/>
      <c r="L3" s="395"/>
      <c r="M3" s="395"/>
      <c r="N3" s="395"/>
      <c r="O3" s="395"/>
      <c r="P3" s="396"/>
      <c r="Q3" s="439"/>
      <c r="R3" s="439"/>
      <c r="S3" s="439"/>
      <c r="T3" s="439"/>
    </row>
    <row r="4" spans="2:261" ht="23.25" customHeight="1" thickBot="1" x14ac:dyDescent="0.25">
      <c r="B4" s="448" t="s">
        <v>37</v>
      </c>
      <c r="C4" s="449"/>
      <c r="D4" s="449"/>
      <c r="E4" s="449"/>
      <c r="F4" s="450"/>
      <c r="G4" s="451">
        <f>SUM(D9,N9,X9,AH9,AR9,BB9,BL9,BV9,CF9,CP9,CZ9,DJ9,DT9,ED9,EN9,EX9,FH9,FR9,GB9,GL9,GV9,HF9)</f>
        <v>0</v>
      </c>
      <c r="H4" s="452"/>
      <c r="I4" s="452"/>
      <c r="J4" s="452"/>
      <c r="K4" s="452"/>
      <c r="L4" s="452"/>
      <c r="M4" s="452"/>
      <c r="N4" s="452"/>
      <c r="O4" s="452"/>
      <c r="P4" s="453"/>
      <c r="Q4" s="439"/>
      <c r="R4" s="439"/>
      <c r="S4" s="439"/>
      <c r="T4" s="439"/>
    </row>
    <row r="5" spans="2:261" ht="10.5" customHeight="1" x14ac:dyDescent="0.2"/>
    <row r="6" spans="2:261" ht="10.5" customHeight="1" thickBot="1" x14ac:dyDescent="0.25"/>
    <row r="7" spans="2:261" ht="18" customHeight="1" x14ac:dyDescent="0.2">
      <c r="B7" s="405" t="s">
        <v>40</v>
      </c>
      <c r="C7" s="406"/>
      <c r="D7" s="407">
        <f>D17</f>
        <v>0</v>
      </c>
      <c r="E7" s="408"/>
      <c r="F7" s="454" t="str">
        <f>IF(D8&gt;D17/2,"Ʃ Aggiunte &gt; 50% Grund-auftrag!","")</f>
        <v/>
      </c>
      <c r="L7" s="405" t="s">
        <v>40</v>
      </c>
      <c r="M7" s="406"/>
      <c r="N7" s="407">
        <f>N17</f>
        <v>0</v>
      </c>
      <c r="O7" s="408"/>
      <c r="P7" s="454" t="str">
        <f>IF(N8&gt;N17/2,"Ʃ Aggiunte &gt; 50% Grund-auftrag!","")</f>
        <v/>
      </c>
      <c r="V7" s="405" t="s">
        <v>40</v>
      </c>
      <c r="W7" s="406"/>
      <c r="X7" s="407">
        <f>X17</f>
        <v>0</v>
      </c>
      <c r="Y7" s="408"/>
      <c r="Z7" s="454" t="str">
        <f>IF(X8&gt;X17/2,"Ʃ Aggiunte &gt; 50% Grund-auftrag!","")</f>
        <v/>
      </c>
      <c r="AF7" s="405" t="s">
        <v>40</v>
      </c>
      <c r="AG7" s="406"/>
      <c r="AH7" s="407">
        <f>AH17</f>
        <v>0</v>
      </c>
      <c r="AI7" s="408"/>
      <c r="AJ7" s="454" t="str">
        <f>IF(AH8&gt;AH17/2,"Ʃ Aggiunte &gt; 50% Grund-auftrag!","")</f>
        <v/>
      </c>
      <c r="AP7" s="405" t="s">
        <v>40</v>
      </c>
      <c r="AQ7" s="406"/>
      <c r="AR7" s="407">
        <f>AR17</f>
        <v>0</v>
      </c>
      <c r="AS7" s="408"/>
      <c r="AT7" s="454" t="str">
        <f>IF(AR8&gt;AR17/2,"Ʃ Aggiunte &gt; 50% Grund-auftrag!","")</f>
        <v/>
      </c>
      <c r="AZ7" s="405" t="s">
        <v>40</v>
      </c>
      <c r="BA7" s="406"/>
      <c r="BB7" s="407">
        <f>BB17</f>
        <v>0</v>
      </c>
      <c r="BC7" s="408"/>
      <c r="BD7" s="454" t="str">
        <f>IF(BB8&gt;BB17/2,"Ʃ Aggiunte &gt; 50% Grund-auftrag!","")</f>
        <v/>
      </c>
      <c r="BJ7" s="405" t="s">
        <v>40</v>
      </c>
      <c r="BK7" s="406"/>
      <c r="BL7" s="407">
        <f>BL17</f>
        <v>0</v>
      </c>
      <c r="BM7" s="408"/>
      <c r="BN7" s="454" t="str">
        <f>IF(BL8&gt;BL17/2,"Ʃ Aggiunte &gt; 50% Grund-auftrag!","")</f>
        <v/>
      </c>
      <c r="BT7" s="405" t="s">
        <v>40</v>
      </c>
      <c r="BU7" s="406"/>
      <c r="BV7" s="407">
        <f>BV17</f>
        <v>0</v>
      </c>
      <c r="BW7" s="408"/>
      <c r="BX7" s="454" t="str">
        <f>IF(BV8&gt;BV17/2,"Ʃ Aggiunte &gt; 50% Grund-auftrag!","")</f>
        <v/>
      </c>
      <c r="CD7" s="405" t="s">
        <v>40</v>
      </c>
      <c r="CE7" s="406"/>
      <c r="CF7" s="407">
        <f>CF17</f>
        <v>0</v>
      </c>
      <c r="CG7" s="408"/>
      <c r="CH7" s="454" t="str">
        <f>IF(CF8&gt;CF17/2,"Ʃ Aggiunte &gt; 50% Grund-auftrag!","")</f>
        <v/>
      </c>
      <c r="CN7" s="405" t="s">
        <v>40</v>
      </c>
      <c r="CO7" s="406"/>
      <c r="CP7" s="407">
        <f>CP17</f>
        <v>0</v>
      </c>
      <c r="CQ7" s="408"/>
      <c r="CR7" s="454" t="str">
        <f>IF(CP8&gt;CP17/2,"Ʃ Aggiunte &gt; 50% Grund-auftrag!","")</f>
        <v/>
      </c>
      <c r="CX7" s="405" t="s">
        <v>40</v>
      </c>
      <c r="CY7" s="406"/>
      <c r="CZ7" s="407">
        <f>CZ17</f>
        <v>0</v>
      </c>
      <c r="DA7" s="408"/>
      <c r="DB7" s="454" t="str">
        <f>IF(CZ8&gt;CZ17/2,"Ʃ Aggiunte &gt; 50% Grund-auftrag!","")</f>
        <v/>
      </c>
      <c r="DH7" s="405" t="s">
        <v>40</v>
      </c>
      <c r="DI7" s="406"/>
      <c r="DJ7" s="407">
        <f>DJ17</f>
        <v>0</v>
      </c>
      <c r="DK7" s="408"/>
      <c r="DL7" s="454" t="str">
        <f>IF(DJ8&gt;DJ17/2,"Ʃ Aggiunte &gt; 50% Grund-auftrag!","")</f>
        <v/>
      </c>
      <c r="DR7" s="405" t="s">
        <v>40</v>
      </c>
      <c r="DS7" s="406"/>
      <c r="DT7" s="407">
        <f>DT17</f>
        <v>0</v>
      </c>
      <c r="DU7" s="408"/>
      <c r="DV7" s="454" t="str">
        <f>IF(DT8&gt;DT17/2,"Ʃ Aggiunte &gt; 50% Grund-auftrag!","")</f>
        <v/>
      </c>
      <c r="EB7" s="405" t="s">
        <v>40</v>
      </c>
      <c r="EC7" s="406"/>
      <c r="ED7" s="407">
        <f>ED17</f>
        <v>0</v>
      </c>
      <c r="EE7" s="408"/>
      <c r="EF7" s="454" t="str">
        <f>IF(ED8&gt;ED17/2,"Ʃ Aggiunte &gt; 50% Grund-auftrag!","")</f>
        <v/>
      </c>
      <c r="EL7" s="405" t="s">
        <v>40</v>
      </c>
      <c r="EM7" s="406"/>
      <c r="EN7" s="407">
        <f>EN17</f>
        <v>0</v>
      </c>
      <c r="EO7" s="408"/>
      <c r="EP7" s="454" t="str">
        <f>IF(EN8&gt;EN17/2,"Ʃ Aggiunte &gt; 50% Grund-auftrag!","")</f>
        <v/>
      </c>
      <c r="EV7" s="405" t="s">
        <v>40</v>
      </c>
      <c r="EW7" s="406"/>
      <c r="EX7" s="407">
        <f>EX17</f>
        <v>0</v>
      </c>
      <c r="EY7" s="408"/>
      <c r="EZ7" s="454" t="str">
        <f>IF(EX8&gt;EX17/2,"Ʃ Aggiunte &gt; 50% Grund-auftrag!","")</f>
        <v/>
      </c>
      <c r="FF7" s="405" t="s">
        <v>40</v>
      </c>
      <c r="FG7" s="406"/>
      <c r="FH7" s="407">
        <f>FH17</f>
        <v>0</v>
      </c>
      <c r="FI7" s="408"/>
      <c r="FJ7" s="454" t="str">
        <f>IF(FH8&gt;FH17/2,"Ʃ Aggiunte &gt; 50% Grund-auftrag!","")</f>
        <v/>
      </c>
      <c r="FP7" s="405" t="s">
        <v>40</v>
      </c>
      <c r="FQ7" s="406"/>
      <c r="FR7" s="407">
        <f>FR17</f>
        <v>0</v>
      </c>
      <c r="FS7" s="408"/>
      <c r="FT7" s="454" t="str">
        <f>IF(FR8&gt;FR17/2,"Ʃ Aggiunte &gt; 50% Grund-auftrag!","")</f>
        <v/>
      </c>
      <c r="FZ7" s="405" t="s">
        <v>40</v>
      </c>
      <c r="GA7" s="406"/>
      <c r="GB7" s="407">
        <f>GB17</f>
        <v>0</v>
      </c>
      <c r="GC7" s="408"/>
      <c r="GD7" s="454" t="str">
        <f>IF(GB8&gt;GB17/2,"Ʃ Aggiunte &gt; 50% Grund-auftrag!","")</f>
        <v/>
      </c>
      <c r="GJ7" s="405" t="s">
        <v>40</v>
      </c>
      <c r="GK7" s="406"/>
      <c r="GL7" s="407">
        <f>GL17</f>
        <v>0</v>
      </c>
      <c r="GM7" s="408"/>
      <c r="GN7" s="454" t="str">
        <f>IF(GL8&gt;GL17/2,"Ʃ Aggiunte &gt; 50% Grund-auftrag!","")</f>
        <v/>
      </c>
      <c r="GT7" s="405" t="s">
        <v>40</v>
      </c>
      <c r="GU7" s="406"/>
      <c r="GV7" s="407">
        <f>GV17</f>
        <v>0</v>
      </c>
      <c r="GW7" s="408"/>
      <c r="GX7" s="454" t="str">
        <f>IF(GV8&gt;GV17/2,"Ʃ Aggiunte &gt; 50% Grund-auftrag!","")</f>
        <v/>
      </c>
      <c r="HD7" s="405" t="s">
        <v>40</v>
      </c>
      <c r="HE7" s="406"/>
      <c r="HF7" s="407">
        <f>HF17</f>
        <v>0</v>
      </c>
      <c r="HG7" s="408"/>
      <c r="HH7" s="454" t="str">
        <f>IF(HF8&gt;HF17/2,"Ʃ Aggiunte &gt; 50% Grund-auftrag!","")</f>
        <v/>
      </c>
    </row>
    <row r="8" spans="2:261" ht="18" customHeight="1" x14ac:dyDescent="0.2">
      <c r="B8" s="409" t="s">
        <v>39</v>
      </c>
      <c r="C8" s="410"/>
      <c r="D8" s="411">
        <f>SUM(D19:D170)</f>
        <v>0</v>
      </c>
      <c r="E8" s="412"/>
      <c r="F8" s="454"/>
      <c r="L8" s="409" t="s">
        <v>39</v>
      </c>
      <c r="M8" s="410"/>
      <c r="N8" s="411">
        <f>SUM(N19:N170)</f>
        <v>0</v>
      </c>
      <c r="O8" s="412"/>
      <c r="P8" s="454"/>
      <c r="V8" s="409" t="s">
        <v>39</v>
      </c>
      <c r="W8" s="410"/>
      <c r="X8" s="411">
        <f>SUM(X19:X170)</f>
        <v>0</v>
      </c>
      <c r="Y8" s="412"/>
      <c r="Z8" s="454"/>
      <c r="AF8" s="409" t="s">
        <v>39</v>
      </c>
      <c r="AG8" s="410"/>
      <c r="AH8" s="411">
        <f>SUM(AH19:AH170)</f>
        <v>0</v>
      </c>
      <c r="AI8" s="412"/>
      <c r="AJ8" s="454"/>
      <c r="AP8" s="409" t="s">
        <v>39</v>
      </c>
      <c r="AQ8" s="410"/>
      <c r="AR8" s="411">
        <f>SUM(AR19:AR170)</f>
        <v>0</v>
      </c>
      <c r="AS8" s="412"/>
      <c r="AT8" s="454"/>
      <c r="AZ8" s="409" t="s">
        <v>39</v>
      </c>
      <c r="BA8" s="410"/>
      <c r="BB8" s="411">
        <f>SUM(BB19:BB170)</f>
        <v>0</v>
      </c>
      <c r="BC8" s="412"/>
      <c r="BD8" s="454"/>
      <c r="BJ8" s="409" t="s">
        <v>39</v>
      </c>
      <c r="BK8" s="410"/>
      <c r="BL8" s="411">
        <f>SUM(BL19:BL170)</f>
        <v>0</v>
      </c>
      <c r="BM8" s="412"/>
      <c r="BN8" s="454"/>
      <c r="BT8" s="409" t="s">
        <v>39</v>
      </c>
      <c r="BU8" s="410"/>
      <c r="BV8" s="411">
        <f>SUM(BV19:BV170)</f>
        <v>0</v>
      </c>
      <c r="BW8" s="412"/>
      <c r="BX8" s="454"/>
      <c r="CD8" s="409" t="s">
        <v>39</v>
      </c>
      <c r="CE8" s="410"/>
      <c r="CF8" s="411">
        <f>SUM(CF19:CF170)</f>
        <v>0</v>
      </c>
      <c r="CG8" s="412"/>
      <c r="CH8" s="454"/>
      <c r="CN8" s="409" t="s">
        <v>39</v>
      </c>
      <c r="CO8" s="410"/>
      <c r="CP8" s="411">
        <f>SUM(CP19:CP170)</f>
        <v>0</v>
      </c>
      <c r="CQ8" s="412"/>
      <c r="CR8" s="454"/>
      <c r="CX8" s="409" t="s">
        <v>39</v>
      </c>
      <c r="CY8" s="410"/>
      <c r="CZ8" s="411">
        <f>SUM(CZ19:CZ170)</f>
        <v>0</v>
      </c>
      <c r="DA8" s="412"/>
      <c r="DB8" s="454"/>
      <c r="DH8" s="409" t="s">
        <v>39</v>
      </c>
      <c r="DI8" s="410"/>
      <c r="DJ8" s="411">
        <f>SUM(DJ19:DJ170)</f>
        <v>0</v>
      </c>
      <c r="DK8" s="412"/>
      <c r="DL8" s="454"/>
      <c r="DR8" s="409" t="s">
        <v>39</v>
      </c>
      <c r="DS8" s="410"/>
      <c r="DT8" s="411">
        <f>SUM(DT19:DT170)</f>
        <v>0</v>
      </c>
      <c r="DU8" s="412"/>
      <c r="DV8" s="454"/>
      <c r="EB8" s="409" t="s">
        <v>39</v>
      </c>
      <c r="EC8" s="410"/>
      <c r="ED8" s="411">
        <f>SUM(ED19:ED170)</f>
        <v>0</v>
      </c>
      <c r="EE8" s="412"/>
      <c r="EF8" s="454"/>
      <c r="EL8" s="409" t="s">
        <v>39</v>
      </c>
      <c r="EM8" s="410"/>
      <c r="EN8" s="411">
        <f>SUM(EN19:EN170)</f>
        <v>0</v>
      </c>
      <c r="EO8" s="412"/>
      <c r="EP8" s="454"/>
      <c r="EV8" s="409" t="s">
        <v>39</v>
      </c>
      <c r="EW8" s="410"/>
      <c r="EX8" s="411">
        <f>SUM(EX19:EX170)</f>
        <v>0</v>
      </c>
      <c r="EY8" s="412"/>
      <c r="EZ8" s="454"/>
      <c r="FF8" s="409" t="s">
        <v>39</v>
      </c>
      <c r="FG8" s="410"/>
      <c r="FH8" s="411">
        <f>SUM(FH19:FH170)</f>
        <v>0</v>
      </c>
      <c r="FI8" s="412"/>
      <c r="FJ8" s="454"/>
      <c r="FP8" s="409" t="s">
        <v>39</v>
      </c>
      <c r="FQ8" s="410"/>
      <c r="FR8" s="411">
        <f>SUM(FR19:FR170)</f>
        <v>0</v>
      </c>
      <c r="FS8" s="412"/>
      <c r="FT8" s="454"/>
      <c r="FZ8" s="409" t="s">
        <v>39</v>
      </c>
      <c r="GA8" s="410"/>
      <c r="GB8" s="411">
        <f>SUM(GB19:GB170)</f>
        <v>0</v>
      </c>
      <c r="GC8" s="412"/>
      <c r="GD8" s="454"/>
      <c r="GJ8" s="409" t="s">
        <v>39</v>
      </c>
      <c r="GK8" s="410"/>
      <c r="GL8" s="411">
        <f>SUM(GL19:GL170)</f>
        <v>0</v>
      </c>
      <c r="GM8" s="412"/>
      <c r="GN8" s="454"/>
      <c r="GT8" s="409" t="s">
        <v>39</v>
      </c>
      <c r="GU8" s="410"/>
      <c r="GV8" s="411">
        <f>SUM(GV19:GV170)</f>
        <v>0</v>
      </c>
      <c r="GW8" s="412"/>
      <c r="GX8" s="454"/>
      <c r="HD8" s="409" t="s">
        <v>39</v>
      </c>
      <c r="HE8" s="410"/>
      <c r="HF8" s="411">
        <f>SUM(HF19:HF170)</f>
        <v>0</v>
      </c>
      <c r="HG8" s="412"/>
      <c r="HH8" s="454"/>
    </row>
    <row r="9" spans="2:261" ht="18" customHeight="1" thickBot="1" x14ac:dyDescent="0.25">
      <c r="B9" s="413" t="s">
        <v>38</v>
      </c>
      <c r="C9" s="414"/>
      <c r="D9" s="415">
        <f>SUM(IF(E19="Ja",D19,0),IF(E21="Ja",D21,0),IF(E23="Ja",D23,0),IF(E25="Ja",D25,0),IF(E27="Ja",D27,0),IF(E29="Ja",D29,0),IF(E31="Ja",D31,0),IF(E33="Ja",D33,0),IF(E35="Ja",D35,0),IF(E37="Ja",D37,0),IF(E39="Ja",D39,0),IF(E41="Ja",D41,0),IF(E43="Ja",D43,0),IF(E45="Ja",D45,0),IF(E47="Ja",D47,0),IF(E49="Ja",D49,0),IF(E51="Ja",D51,0),IF(E53="Ja",D53,0),IF(E55="Ja",D55,0),IF(E57="Ja",D57,0),IF(E59="Ja",D59,0),IF(E61="Ja",D61,0),IF(E63="Ja",D63,0),IF(E65="Ja",D65,0),IF(E67="Ja",D67,0),IF(E69="Ja",D69,0),IF(E71="Ja",D71,0),IF(E73="Ja",D73,0),IF(E75="Ja",D75,0),IF(E77="Ja",D77,0),IF(E79="Ja",D79,0),IF(E81="Ja",D81,0),IF(E83="Ja",D83,0),IF(E85="Ja",D85,0),IF(E87="Ja",D87,0),IF(E89="Ja",D89,0),IF(E91="Ja",D91,0),IF(E93="Ja",D93,0),IF(E95="Ja",D95,0),IF(E97="Ja",D97,0),IF(E99="Ja",D99,0),IF(E101="Ja",D101,0),IF(E103="Ja",D103,0),IF(E105="Ja",D105,0),IF(E107="Ja",D107,0),IF(E109="Ja",D109,0),IF(E111="Ja",D111,0),IF(E113="Ja",D113,0),IF(E115="Ja",D115,0),IF(E117="Ja",D117,0),IF(E119="Ja",D119,0),IF(E121="Ja",D121,0),IF(E123="Ja",D123,0),IF(E125="Ja",D125,0),IF(E127="Ja",D127,0),IF(E129="Ja",D129,0),IF(E131="Ja",D131,0),IF(E133="Ja",D133,0),IF(E135="Ja",D135,0),IF(E137="Ja",D137,0),IF(E139="Ja",D139,0),IF(E141="Ja",D141,0),IF(E143="Ja",D143,0),IF(E145="Ja",D145,0),IF(E147="Ja",D147,0),IF(E149="Ja",D149,0),IF(E151="Ja",D151,0),IF(E153="Ja",D153,0),IF(E155="Ja",D155,0),IF(E157="Ja",D157,0),IF(E159="Ja",D159,0),IF(E161="Ja",D161,0),IF(E163="Ja",D163,0),IF(E165="Ja",D165,0),IF(E167="Ja",D167,0),IF(E169="Ja",D169,0),IF(E171="Ja",D171,0),IF(E173="Ja",D173,0),IF(E177="Ja",D177,0),IF(E179="Ja",D179,0),IF(E181="Ja",D181,0),IF(E183="Ja",D183,0),IF(E185="Ja",D185,0),IF(E187="Ja",D187,0),IF(E189="Ja",D189,0),IF(E191="Ja",D191,0),IF(E193="Ja",D193,0),IF(E195="Ja",D195,0),IF(E197="Ja",D197,0),IF(E199="Ja",D199,0),IF(E201="Ja",D201,0),IF(E203="Ja",D203,0),IF(E205="Ja",D205,0),IF(E207="Ja",D207,0),IF(E209="Ja",D209,0),IF(E211="Ja",D211,0),IF(E213="Ja",D213,0),IF(E215="Ja",D215,0),IF(E217="Ja",D217,0),IF(E219="Ja",D219,0),IF(E221="Ja",D221,0),IF(E223="Ja",D223,0),IF(E225="Ja",D225,0),IF(E227="Ja",D227,0),IF(E229="Ja",D229,0),IF(E231="Ja",D231,0),IF(E233="Ja",D233,0),IF(E235="Ja",D235,0),IF(E237="Ja",D237,0),IF(E239="Ja",D239,0),IF(E241="Ja",D241,0),IF(E243="Ja",D243,0),IF(E245="Ja",D245,0),IF(E247="Ja",D247,0),IF(E249="Ja",D249,0),IF(E251="Ja",D251,0),IF(E253="Ja",D253,0),IF(E255="Ja",D255,0),IF(E257="Ja",D257,0))</f>
        <v>0</v>
      </c>
      <c r="E9" s="416"/>
      <c r="F9" s="454"/>
      <c r="L9" s="413" t="s">
        <v>38</v>
      </c>
      <c r="M9" s="414"/>
      <c r="N9" s="415">
        <f>SUM(IF(O19="Ja",N19,0),IF(O21="Ja",N21,0),IF(O23="Ja",N23,0),IF(O25="Ja",N25,0),IF(O27="Ja",N27,0),IF(O29="Ja",N29,0),IF(O31="Ja",N31,0),IF(O33="Ja",N33,0),IF(O35="Ja",N35,0),IF(O37="Ja",N37,0),IF(O39="Ja",N39,0),IF(O41="Ja",N41,0),IF(O43="Ja",N43,0),IF(O45="Ja",N45,0),IF(O47="Ja",N47,0),IF(O49="Ja",N49,0),IF(O51="Ja",N51,0),IF(O53="Ja",N53,0),IF(O55="Ja",N55,0),IF(O57="Ja",N57,0),IF(O59="Ja",N59,0),IF(O61="Ja",N61,0),IF(O63="Ja",N63,0),IF(O65="Ja",N65,0),IF(O67="Ja",N67,0),IF(O69="Ja",N69,0),IF(O71="Ja",N71,0),IF(O73="Ja",N73,0),IF(O75="Ja",N75,0),IF(O77="Ja",N77,0),IF(O79="Ja",N79,0),IF(O81="Ja",N81,0),IF(O83="Ja",N83,0),IF(O85="Ja",N85,0),IF(O87="Ja",N87,0),IF(O89="Ja",N89,0),IF(O91="Ja",N91,0),IF(O93="Ja",N93,0),IF(O95="Ja",N95,0),IF(O97="Ja",N97,0),IF(O99="Ja",N99,0),IF(O101="Ja",N101,0),IF(O103="Ja",N103,0),IF(O105="Ja",N105,0),IF(O107="Ja",N107,0),IF(O109="Ja",N109,0),IF(O111="Ja",N111,0),IF(O113="Ja",N113,0),IF(O115="Ja",N115,0),IF(O117="Ja",N117,0),IF(O119="Ja",N119,0),IF(O121="Ja",N121,0),IF(O123="Ja",N123,0),IF(O125="Ja",N125,0),IF(O127="Ja",N127,0),IF(O129="Ja",N129,0),IF(O131="Ja",N131,0),IF(O133="Ja",N133,0),IF(O135="Ja",N135,0),IF(O137="Ja",N137,0),IF(O139="Ja",N139,0),IF(O141="Ja",N141,0),IF(O143="Ja",N143,0),IF(O145="Ja",N145,0),IF(O147="Ja",N147,0),IF(O149="Ja",N149,0),IF(O151="Ja",N151,0),IF(O153="Ja",N153,0),IF(O155="Ja",N155,0),IF(O157="Ja",N157,0),IF(O159="Ja",N159,0),IF(O161="Ja",N161,0),IF(O163="Ja",N163,0),IF(O165="Ja",N165,0),IF(O167="Ja",N167,0),IF(O169="Ja",N169,0),IF(O171="Ja",N171,0),IF(O173="Ja",N173,0),IF(O177="Ja",N177,0),IF(O179="Ja",N179,0),IF(O181="Ja",N181,0),IF(O183="Ja",N183,0),IF(O185="Ja",N185,0),IF(O187="Ja",N187,0),IF(O189="Ja",N189,0),IF(O191="Ja",N191,0),IF(O193="Ja",N193,0),IF(O195="Ja",N195,0),IF(O197="Ja",N197,0),IF(O199="Ja",N199,0),IF(O201="Ja",N201,0),IF(O203="Ja",N203,0),IF(O205="Ja",N205,0),IF(O207="Ja",N207,0),IF(O209="Ja",N209,0),IF(O211="Ja",N211,0),IF(O213="Ja",N213,0),IF(O215="Ja",N215,0),IF(O217="Ja",N217,0),IF(O219="Ja",N219,0),IF(O221="Ja",N221,0),IF(O223="Ja",N223,0),IF(O225="Ja",N225,0),IF(O227="Ja",N227,0),IF(O229="Ja",N229,0),IF(O231="Ja",N231,0),IF(O233="Ja",N233,0),IF(O235="Ja",N235,0),IF(O237="Ja",N237,0),IF(O239="Ja",N239,0),IF(O241="Ja",N241,0),IF(O243="Ja",N243,0),IF(O245="Ja",N245,0),IF(O247="Ja",N247,0),IF(O249="Ja",N249,0),IF(O251="Ja",N251,0),IF(O253="Ja",N253,0),IF(O255="Ja",N255,0),IF(O257="Ja",N257,0))</f>
        <v>0</v>
      </c>
      <c r="O9" s="416"/>
      <c r="P9" s="454"/>
      <c r="V9" s="413" t="s">
        <v>38</v>
      </c>
      <c r="W9" s="414"/>
      <c r="X9" s="415">
        <f>SUM(IF(Y19="Ja",X19,0),IF(Y21="Ja",X21,0),IF(Y23="Ja",X23,0),IF(Y25="Ja",X25,0),IF(Y27="Ja",X27,0),IF(Y29="Ja",X29,0),IF(Y31="Ja",X31,0),IF(Y33="Ja",X33,0),IF(Y35="Ja",X35,0),IF(Y37="Ja",X37,0),IF(Y39="Ja",X39,0),IF(Y41="Ja",X41,0),IF(Y43="Ja",X43,0),IF(Y45="Ja",X45,0),IF(Y47="Ja",X47,0),IF(Y49="Ja",X49,0),IF(Y51="Ja",X51,0),IF(Y53="Ja",X53,0),IF(Y55="Ja",X55,0),IF(Y57="Ja",X57,0),IF(Y59="Ja",X59,0),IF(Y61="Ja",X61,0),IF(Y63="Ja",X63,0),IF(Y65="Ja",X65,0),IF(Y67="Ja",X67,0),IF(Y69="Ja",X69,0),IF(Y71="Ja",X71,0),IF(Y73="Ja",X73,0),IF(Y75="Ja",X75,0),IF(Y77="Ja",X77,0),IF(Y79="Ja",X79,0),IF(Y81="Ja",X81,0),IF(Y83="Ja",X83,0),IF(Y85="Ja",X85,0),IF(Y87="Ja",X87,0),IF(Y89="Ja",X89,0),IF(Y91="Ja",X91,0),IF(Y93="Ja",X93,0),IF(Y95="Ja",X95,0),IF(Y97="Ja",X97,0),IF(Y99="Ja",X99,0),IF(Y101="Ja",X101,0),IF(Y103="Ja",X103,0),IF(Y105="Ja",X105,0),IF(Y107="Ja",X107,0),IF(Y109="Ja",X109,0),IF(Y111="Ja",X111,0),IF(Y113="Ja",X113,0),IF(Y115="Ja",X115,0),IF(Y117="Ja",X117,0),IF(Y119="Ja",X119,0),IF(Y121="Ja",X121,0),IF(Y123="Ja",X123,0),IF(Y125="Ja",X125,0),IF(Y127="Ja",X127,0),IF(Y129="Ja",X129,0),IF(Y131="Ja",X131,0),IF(Y133="Ja",X133,0),IF(Y135="Ja",X135,0),IF(Y137="Ja",X137,0),IF(Y139="Ja",X139,0),IF(Y141="Ja",X141,0),IF(Y143="Ja",X143,0),IF(Y145="Ja",X145,0),IF(Y147="Ja",X147,0),IF(Y149="Ja",X149,0),IF(Y151="Ja",X151,0),IF(Y153="Ja",X153,0),IF(Y155="Ja",X155,0),IF(Y157="Ja",X157,0),IF(Y159="Ja",X159,0),IF(Y161="Ja",X161,0),IF(Y163="Ja",X163,0),IF(Y165="Ja",X165,0),IF(Y167="Ja",X167,0),IF(Y169="Ja",X169,0),IF(Y171="Ja",X171,0),IF(Y173="Ja",X173,0),IF(Y177="Ja",X177,0),IF(Y179="Ja",X179,0),IF(Y181="Ja",X181,0),IF(Y183="Ja",X183,0),IF(Y185="Ja",X185,0),IF(Y187="Ja",X187,0),IF(Y189="Ja",X189,0),IF(Y191="Ja",X191,0),IF(Y193="Ja",X193,0),IF(Y195="Ja",X195,0),IF(Y197="Ja",X197,0),IF(Y199="Ja",X199,0),IF(Y201="Ja",X201,0),IF(Y203="Ja",X203,0),IF(Y205="Ja",X205,0),IF(Y207="Ja",X207,0),IF(Y209="Ja",X209,0),IF(Y211="Ja",X211,0),IF(Y213="Ja",X213,0),IF(Y215="Ja",X215,0),IF(Y217="Ja",X217,0),IF(Y219="Ja",X219,0),IF(Y221="Ja",X221,0),IF(Y223="Ja",X223,0),IF(Y225="Ja",X225,0),IF(Y227="Ja",X227,0),IF(Y229="Ja",X229,0),IF(Y231="Ja",X231,0),IF(Y233="Ja",X233,0),IF(Y235="Ja",X235,0),IF(Y237="Ja",X237,0),IF(Y239="Ja",X239,0),IF(Y241="Ja",X241,0),IF(Y243="Ja",X243,0),IF(Y245="Ja",X245,0),IF(Y247="Ja",X247,0),IF(Y249="Ja",X249,0),IF(Y251="Ja",X251,0),IF(Y253="Ja",X253,0),IF(Y255="Ja",X255,0),IF(Y257="Ja",X257,0))</f>
        <v>0</v>
      </c>
      <c r="Y9" s="416"/>
      <c r="Z9" s="454"/>
      <c r="AF9" s="413" t="s">
        <v>38</v>
      </c>
      <c r="AG9" s="414"/>
      <c r="AH9" s="415">
        <f>SUM(IF(AI19="Ja",AH19,0),IF(AI21="Ja",AH21,0),IF(AI23="Ja",AH23,0),IF(AI25="Ja",AH25,0),IF(AI27="Ja",AH27,0),IF(AI29="Ja",AH29,0),IF(AI31="Ja",AH31,0),IF(AI33="Ja",AH33,0),IF(AI35="Ja",AH35,0),IF(AI37="Ja",AH37,0),IF(AI39="Ja",AH39,0),IF(AI41="Ja",AH41,0),IF(AI43="Ja",AH43,0),IF(AI45="Ja",AH45,0),IF(AI47="Ja",AH47,0),IF(AI49="Ja",AH49,0),IF(AI51="Ja",AH51,0),IF(AI53="Ja",AH53,0),IF(AI55="Ja",AH55,0),IF(AI57="Ja",AH57,0),IF(AI59="Ja",AH59,0),IF(AI61="Ja",AH61,0),IF(AI63="Ja",AH63,0),IF(AI65="Ja",AH65,0),IF(AI67="Ja",AH67,0),IF(AI69="Ja",AH69,0),IF(AI71="Ja",AH71,0),IF(AI73="Ja",AH73,0),IF(AI75="Ja",AH75,0),IF(AI77="Ja",AH77,0),IF(AI79="Ja",AH79,0),IF(AI81="Ja",AH81,0),IF(AI83="Ja",AH83,0),IF(AI85="Ja",AH85,0),IF(AI87="Ja",AH87,0),IF(AI89="Ja",AH89,0),IF(AI91="Ja",AH91,0),IF(AI93="Ja",AH93,0),IF(AI95="Ja",AH95,0),IF(AI97="Ja",AH97,0),IF(AI99="Ja",AH99,0),IF(AI101="Ja",AH101,0),IF(AI103="Ja",AH103,0),IF(AI105="Ja",AH105,0),IF(AI107="Ja",AH107,0),IF(AI109="Ja",AH109,0),IF(AI111="Ja",AH111,0),IF(AI113="Ja",AH113,0),IF(AI115="Ja",AH115,0),IF(AI117="Ja",AH117,0),IF(AI119="Ja",AH119,0),IF(AI121="Ja",AH121,0),IF(AI123="Ja",AH123,0),IF(AI125="Ja",AH125,0),IF(AI127="Ja",AH127,0),IF(AI129="Ja",AH129,0),IF(AI131="Ja",AH131,0),IF(AI133="Ja",AH133,0),IF(AI135="Ja",AH135,0),IF(AI137="Ja",AH137,0),IF(AI139="Ja",AH139,0),IF(AI141="Ja",AH141,0),IF(AI143="Ja",AH143,0),IF(AI145="Ja",AH145,0),IF(AI147="Ja",AH147,0),IF(AI149="Ja",AH149,0),IF(AI151="Ja",AH151,0),IF(AI153="Ja",AH153,0),IF(AI155="Ja",AH155,0),IF(AI157="Ja",AH157,0),IF(AI159="Ja",AH159,0),IF(AI161="Ja",AH161,0),IF(AI163="Ja",AH163,0),IF(AI165="Ja",AH165,0),IF(AI167="Ja",AH167,0),IF(AI169="Ja",AH169,0),IF(AI171="Ja",AH171,0),IF(AI173="Ja",AH173,0),IF(AI177="Ja",AH177,0),IF(AI179="Ja",AH179,0),IF(AI181="Ja",AH181,0),IF(AI183="Ja",AH183,0),IF(AI185="Ja",AH185,0),IF(AI187="Ja",AH187,0),IF(AI189="Ja",AH189,0),IF(AI191="Ja",AH191,0),IF(AI193="Ja",AH193,0),IF(AI195="Ja",AH195,0),IF(AI197="Ja",AH197,0),IF(AI199="Ja",AH199,0),IF(AI201="Ja",AH201,0),IF(AI203="Ja",AH203,0),IF(AI205="Ja",AH205,0),IF(AI207="Ja",AH207,0),IF(AI209="Ja",AH209,0),IF(AI211="Ja",AH211,0),IF(AI213="Ja",AH213,0),IF(AI215="Ja",AH215,0),IF(AI217="Ja",AH217,0),IF(AI219="Ja",AH219,0),IF(AI221="Ja",AH221,0),IF(AI223="Ja",AH223,0),IF(AI225="Ja",AH225,0),IF(AI227="Ja",AH227,0),IF(AI229="Ja",AH229,0),IF(AI231="Ja",AH231,0),IF(AI233="Ja",AH233,0),IF(AI235="Ja",AH235,0),IF(AI237="Ja",AH237,0),IF(AI239="Ja",AH239,0),IF(AI241="Ja",AH241,0),IF(AI243="Ja",AH243,0),IF(AI245="Ja",AH245,0),IF(AI247="Ja",AH247,0),IF(AI249="Ja",AH249,0),IF(AI251="Ja",AH251,0),IF(AI253="Ja",AH253,0),IF(AI255="Ja",AH255,0),IF(AI257="Ja",AH257,0))</f>
        <v>0</v>
      </c>
      <c r="AI9" s="416"/>
      <c r="AJ9" s="454"/>
      <c r="AP9" s="413" t="s">
        <v>38</v>
      </c>
      <c r="AQ9" s="414"/>
      <c r="AR9" s="415">
        <f>SUM(IF(AS19="Ja",AR19,0),IF(AS21="Ja",AR21,0),IF(AS23="Ja",AR23,0),IF(AS25="Ja",AR25,0),IF(AS27="Ja",AR27,0),IF(AS29="Ja",AR29,0),IF(AS31="Ja",AR31,0),IF(AS33="Ja",AR33,0),IF(AS35="Ja",AR35,0),IF(AS37="Ja",AR37,0),IF(AS39="Ja",AR39,0),IF(AS41="Ja",AR41,0),IF(AS43="Ja",AR43,0),IF(AS45="Ja",AR45,0),IF(AS47="Ja",AR47,0),IF(AS49="Ja",AR49,0),IF(AS51="Ja",AR51,0),IF(AS53="Ja",AR53,0),IF(AS55="Ja",AR55,0),IF(AS57="Ja",AR57,0),IF(AS59="Ja",AR59,0),IF(AS61="Ja",AR61,0),IF(AS63="Ja",AR63,0),IF(AS65="Ja",AR65,0),IF(AS67="Ja",AR67,0),IF(AS69="Ja",AR69,0),IF(AS71="Ja",AR71,0),IF(AS73="Ja",AR73,0),IF(AS75="Ja",AR75,0),IF(AS77="Ja",AR77,0),IF(AS79="Ja",AR79,0),IF(AS81="Ja",AR81,0),IF(AS83="Ja",AR83,0),IF(AS85="Ja",AR85,0),IF(AS87="Ja",AR87,0),IF(AS89="Ja",AR89,0),IF(AS91="Ja",AR91,0),IF(AS93="Ja",AR93,0),IF(AS95="Ja",AR95,0),IF(AS97="Ja",AR97,0),IF(AS99="Ja",AR99,0),IF(AS101="Ja",AR101,0),IF(AS103="Ja",AR103,0),IF(AS105="Ja",AR105,0),IF(AS107="Ja",AR107,0),IF(AS109="Ja",AR109,0),IF(AS111="Ja",AR111,0),IF(AS113="Ja",AR113,0),IF(AS115="Ja",AR115,0),IF(AS117="Ja",AR117,0),IF(AS119="Ja",AR119,0),IF(AS121="Ja",AR121,0),IF(AS123="Ja",AR123,0),IF(AS125="Ja",AR125,0),IF(AS127="Ja",AR127,0),IF(AS129="Ja",AR129,0),IF(AS131="Ja",AR131,0),IF(AS133="Ja",AR133,0),IF(AS135="Ja",AR135,0),IF(AS137="Ja",AR137,0),IF(AS139="Ja",AR139,0),IF(AS141="Ja",AR141,0),IF(AS143="Ja",AR143,0),IF(AS145="Ja",AR145,0),IF(AS147="Ja",AR147,0),IF(AS149="Ja",AR149,0),IF(AS151="Ja",AR151,0),IF(AS153="Ja",AR153,0),IF(AS155="Ja",AR155,0),IF(AS157="Ja",AR157,0),IF(AS159="Ja",AR159,0),IF(AS161="Ja",AR161,0),IF(AS163="Ja",AR163,0),IF(AS165="Ja",AR165,0),IF(AS167="Ja",AR167,0),IF(AS169="Ja",AR169,0),IF(AS171="Ja",AR171,0),IF(AS173="Ja",AR173,0),IF(AS177="Ja",AR177,0),IF(AS179="Ja",AR179,0),IF(AS181="Ja",AR181,0),IF(AS183="Ja",AR183,0),IF(AS185="Ja",AR185,0),IF(AS187="Ja",AR187,0),IF(AS189="Ja",AR189,0),IF(AS191="Ja",AR191,0),IF(AS193="Ja",AR193,0),IF(AS195="Ja",AR195,0),IF(AS197="Ja",AR197,0),IF(AS199="Ja",AR199,0),IF(AS201="Ja",AR201,0),IF(AS203="Ja",AR203,0),IF(AS205="Ja",AR205,0),IF(AS207="Ja",AR207,0),IF(AS209="Ja",AR209,0),IF(AS211="Ja",AR211,0),IF(AS213="Ja",AR213,0),IF(AS215="Ja",AR215,0),IF(AS217="Ja",AR217,0),IF(AS219="Ja",AR219,0),IF(AS221="Ja",AR221,0),IF(AS223="Ja",AR223,0),IF(AS225="Ja",AR225,0),IF(AS227="Ja",AR227,0),IF(AS229="Ja",AR229,0),IF(AS231="Ja",AR231,0),IF(AS233="Ja",AR233,0),IF(AS235="Ja",AR235,0),IF(AS237="Ja",AR237,0),IF(AS239="Ja",AR239,0),IF(AS241="Ja",AR241,0),IF(AS243="Ja",AR243,0),IF(AS245="Ja",AR245,0),IF(AS247="Ja",AR247,0),IF(AS249="Ja",AR249,0),IF(AS251="Ja",AR251,0),IF(AS253="Ja",AR253,0),IF(AS255="Ja",AR255,0),IF(AS257="Ja",AR257,0))</f>
        <v>0</v>
      </c>
      <c r="AS9" s="416"/>
      <c r="AT9" s="454"/>
      <c r="AZ9" s="413" t="s">
        <v>38</v>
      </c>
      <c r="BA9" s="414"/>
      <c r="BB9" s="415">
        <f>SUM(IF(BC19="Ja",BB19,0),IF(BC21="Ja",BB21,0),IF(BC23="Ja",BB23,0),IF(BC25="Ja",BB25,0),IF(BC27="Ja",BB27,0),IF(BC29="Ja",BB29,0),IF(BC31="Ja",BB31,0),IF(BC33="Ja",BB33,0),IF(BC35="Ja",BB35,0),IF(BC37="Ja",BB37,0),IF(BC39="Ja",BB39,0),IF(BC41="Ja",BB41,0),IF(BC43="Ja",BB43,0),IF(BC45="Ja",BB45,0),IF(BC47="Ja",BB47,0),IF(BC49="Ja",BB49,0),IF(BC51="Ja",BB51,0),IF(BC53="Ja",BB53,0),IF(BC55="Ja",BB55,0),IF(BC57="Ja",BB57,0),IF(BC59="Ja",BB59,0),IF(BC61="Ja",BB61,0),IF(BC63="Ja",BB63,0),IF(BC65="Ja",BB65,0),IF(BC67="Ja",BB67,0),IF(BC69="Ja",BB69,0),IF(BC71="Ja",BB71,0),IF(BC73="Ja",BB73,0),IF(BC75="Ja",BB75,0),IF(BC77="Ja",BB77,0),IF(BC79="Ja",BB79,0),IF(BC81="Ja",BB81,0),IF(BC83="Ja",BB83,0),IF(BC85="Ja",BB85,0),IF(BC87="Ja",BB87,0),IF(BC89="Ja",BB89,0),IF(BC91="Ja",BB91,0),IF(BC93="Ja",BB93,0),IF(BC95="Ja",BB95,0),IF(BC97="Ja",BB97,0),IF(BC99="Ja",BB99,0),IF(BC101="Ja",BB101,0),IF(BC103="Ja",BB103,0),IF(BC105="Ja",BB105,0),IF(BC107="Ja",BB107,0),IF(BC109="Ja",BB109,0),IF(BC111="Ja",BB111,0),IF(BC113="Ja",BB113,0),IF(BC115="Ja",BB115,0),IF(BC117="Ja",BB117,0),IF(BC119="Ja",BB119,0),IF(BC121="Ja",BB121,0),IF(BC123="Ja",BB123,0),IF(BC125="Ja",BB125,0),IF(BC127="Ja",BB127,0),IF(BC129="Ja",BB129,0),IF(BC131="Ja",BB131,0),IF(BC133="Ja",BB133,0),IF(BC135="Ja",BB135,0),IF(BC137="Ja",BB137,0),IF(BC139="Ja",BB139,0),IF(BC141="Ja",BB141,0),IF(BC143="Ja",BB143,0),IF(BC145="Ja",BB145,0),IF(BC147="Ja",BB147,0),IF(BC149="Ja",BB149,0),IF(BC151="Ja",BB151,0),IF(BC153="Ja",BB153,0),IF(BC155="Ja",BB155,0),IF(BC157="Ja",BB157,0),IF(BC159="Ja",BB159,0),IF(BC161="Ja",BB161,0),IF(BC163="Ja",BB163,0),IF(BC165="Ja",BB165,0),IF(BC167="Ja",BB167,0),IF(BC169="Ja",BB169,0),IF(BC171="Ja",BB171,0),IF(BC173="Ja",BB173,0),IF(BC177="Ja",BB177,0),IF(BC179="Ja",BB179,0),IF(BC181="Ja",BB181,0),IF(BC183="Ja",BB183,0),IF(BC185="Ja",BB185,0),IF(BC187="Ja",BB187,0),IF(BC189="Ja",BB189,0),IF(BC191="Ja",BB191,0),IF(BC193="Ja",BB193,0),IF(BC195="Ja",BB195,0),IF(BC197="Ja",BB197,0),IF(BC199="Ja",BB199,0),IF(BC201="Ja",BB201,0),IF(BC203="Ja",BB203,0),IF(BC205="Ja",BB205,0),IF(BC207="Ja",BB207,0),IF(BC209="Ja",BB209,0),IF(BC211="Ja",BB211,0),IF(BC213="Ja",BB213,0),IF(BC215="Ja",BB215,0),IF(BC217="Ja",BB217,0),IF(BC219="Ja",BB219,0),IF(BC221="Ja",BB221,0),IF(BC223="Ja",BB223,0),IF(BC225="Ja",BB225,0),IF(BC227="Ja",BB227,0),IF(BC229="Ja",BB229,0),IF(BC231="Ja",BB231,0),IF(BC233="Ja",BB233,0),IF(BC235="Ja",BB235,0),IF(BC237="Ja",BB237,0),IF(BC239="Ja",BB239,0),IF(BC241="Ja",BB241,0),IF(BC243="Ja",BB243,0),IF(BC245="Ja",BB245,0),IF(BC247="Ja",BB247,0),IF(BC249="Ja",BB249,0),IF(BC251="Ja",BB251,0),IF(BC253="Ja",BB253,0),IF(BC255="Ja",BB255,0),IF(BC257="Ja",BB257,0))</f>
        <v>0</v>
      </c>
      <c r="BC9" s="416"/>
      <c r="BD9" s="454"/>
      <c r="BJ9" s="413" t="s">
        <v>38</v>
      </c>
      <c r="BK9" s="414"/>
      <c r="BL9" s="415">
        <f>SUM(IF(BM19="Ja",BL19,0),IF(BM21="Ja",BL21,0),IF(BM23="Ja",BL23,0),IF(BM25="Ja",BL25,0),IF(BM27="Ja",BL27,0),IF(BM29="Ja",BL29,0),IF(BM31="Ja",BL31,0),IF(BM33="Ja",BL33,0),IF(BM35="Ja",BL35,0),IF(BM37="Ja",BL37,0),IF(BM39="Ja",BL39,0),IF(BM41="Ja",BL41,0),IF(BM43="Ja",BL43,0),IF(BM45="Ja",BL45,0),IF(BM47="Ja",BL47,0),IF(BM49="Ja",BL49,0),IF(BM51="Ja",BL51,0),IF(BM53="Ja",BL53,0),IF(BM55="Ja",BL55,0),IF(BM57="Ja",BL57,0),IF(BM59="Ja",BL59,0),IF(BM61="Ja",BL61,0),IF(BM63="Ja",BL63,0),IF(BM65="Ja",BL65,0),IF(BM67="Ja",BL67,0),IF(BM69="Ja",BL69,0),IF(BM71="Ja",BL71,0),IF(BM73="Ja",BL73,0),IF(BM75="Ja",BL75,0),IF(BM77="Ja",BL77,0),IF(BM79="Ja",BL79,0),IF(BM81="Ja",BL81,0),IF(BM83="Ja",BL83,0),IF(BM85="Ja",BL85,0),IF(BM87="Ja",BL87,0),IF(BM89="Ja",BL89,0),IF(BM91="Ja",BL91,0),IF(BM93="Ja",BL93,0),IF(BM95="Ja",BL95,0),IF(BM97="Ja",BL97,0),IF(BM99="Ja",BL99,0),IF(BM101="Ja",BL101,0),IF(BM103="Ja",BL103,0),IF(BM105="Ja",BL105,0),IF(BM107="Ja",BL107,0),IF(BM109="Ja",BL109,0),IF(BM111="Ja",BL111,0),IF(BM113="Ja",BL113,0),IF(BM115="Ja",BL115,0),IF(BM117="Ja",BL117,0),IF(BM119="Ja",BL119,0),IF(BM121="Ja",BL121,0),IF(BM123="Ja",BL123,0),IF(BM125="Ja",BL125,0),IF(BM127="Ja",BL127,0),IF(BM129="Ja",BL129,0),IF(BM131="Ja",BL131,0),IF(BM133="Ja",BL133,0),IF(BM135="Ja",BL135,0),IF(BM137="Ja",BL137,0),IF(BM139="Ja",BL139,0),IF(BM141="Ja",BL141,0),IF(BM143="Ja",BL143,0),IF(BM145="Ja",BL145,0),IF(BM147="Ja",BL147,0),IF(BM149="Ja",BL149,0),IF(BM151="Ja",BL151,0),IF(BM153="Ja",BL153,0),IF(BM155="Ja",BL155,0),IF(BM157="Ja",BL157,0),IF(BM159="Ja",BL159,0),IF(BM161="Ja",BL161,0),IF(BM163="Ja",BL163,0),IF(BM165="Ja",BL165,0),IF(BM167="Ja",BL167,0),IF(BM169="Ja",BL169,0),IF(BM171="Ja",BL171,0),IF(BM173="Ja",BL173,0),IF(BM177="Ja",BL177,0),IF(BM179="Ja",BL179,0),IF(BM181="Ja",BL181,0),IF(BM183="Ja",BL183,0),IF(BM185="Ja",BL185,0),IF(BM187="Ja",BL187,0),IF(BM189="Ja",BL189,0),IF(BM191="Ja",BL191,0),IF(BM193="Ja",BL193,0),IF(BM195="Ja",BL195,0),IF(BM197="Ja",BL197,0),IF(BM199="Ja",BL199,0),IF(BM201="Ja",BL201,0),IF(BM203="Ja",BL203,0),IF(BM205="Ja",BL205,0),IF(BM207="Ja",BL207,0),IF(BM209="Ja",BL209,0),IF(BM211="Ja",BL211,0),IF(BM213="Ja",BL213,0),IF(BM215="Ja",BL215,0),IF(BM217="Ja",BL217,0),IF(BM219="Ja",BL219,0),IF(BM221="Ja",BL221,0),IF(BM223="Ja",BL223,0),IF(BM225="Ja",BL225,0),IF(BM227="Ja",BL227,0),IF(BM229="Ja",BL229,0),IF(BM231="Ja",BL231,0),IF(BM233="Ja",BL233,0),IF(BM235="Ja",BL235,0),IF(BM237="Ja",BL237,0),IF(BM239="Ja",BL239,0),IF(BM241="Ja",BL241,0),IF(BM243="Ja",BL243,0),IF(BM245="Ja",BL245,0),IF(BM247="Ja",BL247,0),IF(BM249="Ja",BL249,0),IF(BM251="Ja",BL251,0),IF(BM253="Ja",BL253,0),IF(BM255="Ja",BL255,0),IF(BM257="Ja",BL257,0))</f>
        <v>0</v>
      </c>
      <c r="BM9" s="416"/>
      <c r="BN9" s="454"/>
      <c r="BT9" s="413" t="s">
        <v>38</v>
      </c>
      <c r="BU9" s="414"/>
      <c r="BV9" s="415">
        <f>SUM(IF(BW19="Ja",BV19,0),IF(BW21="Ja",BV21,0),IF(BW23="Ja",BV23,0),IF(BW25="Ja",BV25,0),IF(BW27="Ja",BV27,0),IF(BW29="Ja",BV29,0),IF(BW31="Ja",BV31,0),IF(BW33="Ja",BV33,0),IF(BW35="Ja",BV35,0),IF(BW37="Ja",BV37,0),IF(BW39="Ja",BV39,0),IF(BW41="Ja",BV41,0),IF(BW43="Ja",BV43,0),IF(BW45="Ja",BV45,0),IF(BW47="Ja",BV47,0),IF(BW49="Ja",BV49,0),IF(BW51="Ja",BV51,0),IF(BW53="Ja",BV53,0),IF(BW55="Ja",BV55,0),IF(BW57="Ja",BV57,0),IF(BW59="Ja",BV59,0),IF(BW61="Ja",BV61,0),IF(BW63="Ja",BV63,0),IF(BW65="Ja",BV65,0),IF(BW67="Ja",BV67,0),IF(BW69="Ja",BV69,0),IF(BW71="Ja",BV71,0),IF(BW73="Ja",BV73,0),IF(BW75="Ja",BV75,0),IF(BW77="Ja",BV77,0),IF(BW79="Ja",BV79,0),IF(BW81="Ja",BV81,0),IF(BW83="Ja",BV83,0),IF(BW85="Ja",BV85,0),IF(BW87="Ja",BV87,0),IF(BW89="Ja",BV89,0),IF(BW91="Ja",BV91,0),IF(BW93="Ja",BV93,0),IF(BW95="Ja",BV95,0),IF(BW97="Ja",BV97,0),IF(BW99="Ja",BV99,0),IF(BW101="Ja",BV101,0),IF(BW103="Ja",BV103,0),IF(BW105="Ja",BV105,0),IF(BW107="Ja",BV107,0),IF(BW109="Ja",BV109,0),IF(BW111="Ja",BV111,0),IF(BW113="Ja",BV113,0),IF(BW115="Ja",BV115,0),IF(BW117="Ja",BV117,0),IF(BW119="Ja",BV119,0),IF(BW121="Ja",BV121,0),IF(BW123="Ja",BV123,0),IF(BW125="Ja",BV125,0),IF(BW127="Ja",BV127,0),IF(BW129="Ja",BV129,0),IF(BW131="Ja",BV131,0),IF(BW133="Ja",BV133,0),IF(BW135="Ja",BV135,0),IF(BW137="Ja",BV137,0),IF(BW139="Ja",BV139,0),IF(BW141="Ja",BV141,0),IF(BW143="Ja",BV143,0),IF(BW145="Ja",BV145,0),IF(BW147="Ja",BV147,0),IF(BW149="Ja",BV149,0),IF(BW151="Ja",BV151,0),IF(BW153="Ja",BV153,0),IF(BW155="Ja",BV155,0),IF(BW157="Ja",BV157,0),IF(BW159="Ja",BV159,0),IF(BW161="Ja",BV161,0),IF(BW163="Ja",BV163,0),IF(BW165="Ja",BV165,0),IF(BW167="Ja",BV167,0),IF(BW169="Ja",BV169,0),IF(BW171="Ja",BV171,0),IF(BW173="Ja",BV173,0),IF(BW177="Ja",BV177,0),IF(BW179="Ja",BV179,0),IF(BW181="Ja",BV181,0),IF(BW183="Ja",BV183,0),IF(BW185="Ja",BV185,0),IF(BW187="Ja",BV187,0),IF(BW189="Ja",BV189,0),IF(BW191="Ja",BV191,0),IF(BW193="Ja",BV193,0),IF(BW195="Ja",BV195,0),IF(BW197="Ja",BV197,0),IF(BW199="Ja",BV199,0),IF(BW201="Ja",BV201,0),IF(BW203="Ja",BV203,0),IF(BW205="Ja",BV205,0),IF(BW207="Ja",BV207,0),IF(BW209="Ja",BV209,0),IF(BW211="Ja",BV211,0),IF(BW213="Ja",BV213,0),IF(BW215="Ja",BV215,0),IF(BW217="Ja",BV217,0),IF(BW219="Ja",BV219,0),IF(BW221="Ja",BV221,0),IF(BW223="Ja",BV223,0),IF(BW225="Ja",BV225,0),IF(BW227="Ja",BV227,0),IF(BW229="Ja",BV229,0),IF(BW231="Ja",BV231,0),IF(BW233="Ja",BV233,0),IF(BW235="Ja",BV235,0),IF(BW237="Ja",BV237,0),IF(BW239="Ja",BV239,0),IF(BW241="Ja",BV241,0),IF(BW243="Ja",BV243,0),IF(BW245="Ja",BV245,0),IF(BW247="Ja",BV247,0),IF(BW249="Ja",BV249,0),IF(BW251="Ja",BV251,0),IF(BW253="Ja",BV253,0),IF(BW255="Ja",BV255,0),IF(BW257="Ja",BV257,0))</f>
        <v>0</v>
      </c>
      <c r="BW9" s="416"/>
      <c r="BX9" s="454"/>
      <c r="CD9" s="413" t="s">
        <v>38</v>
      </c>
      <c r="CE9" s="414"/>
      <c r="CF9" s="415">
        <f>SUM(IF(CG19="Ja",CF19,0),IF(CG21="Ja",CF21,0),IF(CG23="Ja",CF23,0),IF(CG25="Ja",CF25,0),IF(CG27="Ja",CF27,0),IF(CG29="Ja",CF29,0),IF(CG31="Ja",CF31,0),IF(CG33="Ja",CF33,0),IF(CG35="Ja",CF35,0),IF(CG37="Ja",CF37,0),IF(CG39="Ja",CF39,0),IF(CG41="Ja",CF41,0),IF(CG43="Ja",CF43,0),IF(CG45="Ja",CF45,0),IF(CG47="Ja",CF47,0),IF(CG49="Ja",CF49,0),IF(CG51="Ja",CF51,0),IF(CG53="Ja",CF53,0),IF(CG55="Ja",CF55,0),IF(CG57="Ja",CF57,0),IF(CG59="Ja",CF59,0),IF(CG61="Ja",CF61,0),IF(CG63="Ja",CF63,0),IF(CG65="Ja",CF65,0),IF(CG67="Ja",CF67,0),IF(CG69="Ja",CF69,0),IF(CG71="Ja",CF71,0),IF(CG73="Ja",CF73,0),IF(CG75="Ja",CF75,0),IF(CG77="Ja",CF77,0),IF(CG79="Ja",CF79,0),IF(CG81="Ja",CF81,0),IF(CG83="Ja",CF83,0),IF(CG85="Ja",CF85,0),IF(CG87="Ja",CF87,0),IF(CG89="Ja",CF89,0),IF(CG91="Ja",CF91,0),IF(CG93="Ja",CF93,0),IF(CG95="Ja",CF95,0),IF(CG97="Ja",CF97,0),IF(CG99="Ja",CF99,0),IF(CG101="Ja",CF101,0),IF(CG103="Ja",CF103,0),IF(CG105="Ja",CF105,0),IF(CG107="Ja",CF107,0),IF(CG109="Ja",CF109,0),IF(CG111="Ja",CF111,0),IF(CG113="Ja",CF113,0),IF(CG115="Ja",CF115,0),IF(CG117="Ja",CF117,0),IF(CG119="Ja",CF119,0),IF(CG121="Ja",CF121,0),IF(CG123="Ja",CF123,0),IF(CG125="Ja",CF125,0),IF(CG127="Ja",CF127,0),IF(CG129="Ja",CF129,0),IF(CG131="Ja",CF131,0),IF(CG133="Ja",CF133,0),IF(CG135="Ja",CF135,0),IF(CG137="Ja",CF137,0),IF(CG139="Ja",CF139,0),IF(CG141="Ja",CF141,0),IF(CG143="Ja",CF143,0),IF(CG145="Ja",CF145,0),IF(CG147="Ja",CF147,0),IF(CG149="Ja",CF149,0),IF(CG151="Ja",CF151,0),IF(CG153="Ja",CF153,0),IF(CG155="Ja",CF155,0),IF(CG157="Ja",CF157,0),IF(CG159="Ja",CF159,0),IF(CG161="Ja",CF161,0),IF(CG163="Ja",CF163,0),IF(CG165="Ja",CF165,0),IF(CG167="Ja",CF167,0),IF(CG169="Ja",CF169,0),IF(CG171="Ja",CF171,0),IF(CG173="Ja",CF173,0),IF(CG177="Ja",CF177,0),IF(CG179="Ja",CF179,0),IF(CG181="Ja",CF181,0),IF(CG183="Ja",CF183,0),IF(CG185="Ja",CF185,0),IF(CG187="Ja",CF187,0),IF(CG189="Ja",CF189,0),IF(CG191="Ja",CF191,0),IF(CG193="Ja",CF193,0),IF(CG195="Ja",CF195,0),IF(CG197="Ja",CF197,0),IF(CG199="Ja",CF199,0),IF(CG201="Ja",CF201,0),IF(CG203="Ja",CF203,0),IF(CG205="Ja",CF205,0),IF(CG207="Ja",CF207,0),IF(CG209="Ja",CF209,0),IF(CG211="Ja",CF211,0),IF(CG213="Ja",CF213,0),IF(CG215="Ja",CF215,0),IF(CG217="Ja",CF217,0),IF(CG219="Ja",CF219,0),IF(CG221="Ja",CF221,0),IF(CG223="Ja",CF223,0),IF(CG225="Ja",CF225,0),IF(CG227="Ja",CF227,0),IF(CG229="Ja",CF229,0),IF(CG231="Ja",CF231,0),IF(CG233="Ja",CF233,0),IF(CG235="Ja",CF235,0),IF(CG237="Ja",CF237,0),IF(CG239="Ja",CF239,0),IF(CG241="Ja",CF241,0),IF(CG243="Ja",CF243,0),IF(CG245="Ja",CF245,0),IF(CG247="Ja",CF247,0),IF(CG249="Ja",CF249,0),IF(CG251="Ja",CF251,0),IF(CG253="Ja",CF253,0),IF(CG255="Ja",CF255,0),IF(CG257="Ja",CF257,0))</f>
        <v>0</v>
      </c>
      <c r="CG9" s="416"/>
      <c r="CH9" s="454"/>
      <c r="CN9" s="413" t="s">
        <v>38</v>
      </c>
      <c r="CO9" s="414"/>
      <c r="CP9" s="415">
        <f>SUM(IF(CQ19="Ja",CP19,0),IF(CQ21="Ja",CP21,0),IF(CQ23="Ja",CP23,0),IF(CQ25="Ja",CP25,0),IF(CQ27="Ja",CP27,0),IF(CQ29="Ja",CP29,0),IF(CQ31="Ja",CP31,0),IF(CQ33="Ja",CP33,0),IF(CQ35="Ja",CP35,0),IF(CQ37="Ja",CP37,0),IF(CQ39="Ja",CP39,0),IF(CQ41="Ja",CP41,0),IF(CQ43="Ja",CP43,0),IF(CQ45="Ja",CP45,0),IF(CQ47="Ja",CP47,0),IF(CQ49="Ja",CP49,0),IF(CQ51="Ja",CP51,0),IF(CQ53="Ja",CP53,0),IF(CQ55="Ja",CP55,0),IF(CQ57="Ja",CP57,0),IF(CQ59="Ja",CP59,0),IF(CQ61="Ja",CP61,0),IF(CQ63="Ja",CP63,0),IF(CQ65="Ja",CP65,0),IF(CQ67="Ja",CP67,0),IF(CQ69="Ja",CP69,0),IF(CQ71="Ja",CP71,0),IF(CQ73="Ja",CP73,0),IF(CQ75="Ja",CP75,0),IF(CQ77="Ja",CP77,0),IF(CQ79="Ja",CP79,0),IF(CQ81="Ja",CP81,0),IF(CQ83="Ja",CP83,0),IF(CQ85="Ja",CP85,0),IF(CQ87="Ja",CP87,0),IF(CQ89="Ja",CP89,0),IF(CQ91="Ja",CP91,0),IF(CQ93="Ja",CP93,0),IF(CQ95="Ja",CP95,0),IF(CQ97="Ja",CP97,0),IF(CQ99="Ja",CP99,0),IF(CQ101="Ja",CP101,0),IF(CQ103="Ja",CP103,0),IF(CQ105="Ja",CP105,0),IF(CQ107="Ja",CP107,0),IF(CQ109="Ja",CP109,0),IF(CQ111="Ja",CP111,0),IF(CQ113="Ja",CP113,0),IF(CQ115="Ja",CP115,0),IF(CQ117="Ja",CP117,0),IF(CQ119="Ja",CP119,0),IF(CQ121="Ja",CP121,0),IF(CQ123="Ja",CP123,0),IF(CQ125="Ja",CP125,0),IF(CQ127="Ja",CP127,0),IF(CQ129="Ja",CP129,0),IF(CQ131="Ja",CP131,0),IF(CQ133="Ja",CP133,0),IF(CQ135="Ja",CP135,0),IF(CQ137="Ja",CP137,0),IF(CQ139="Ja",CP139,0),IF(CQ141="Ja",CP141,0),IF(CQ143="Ja",CP143,0),IF(CQ145="Ja",CP145,0),IF(CQ147="Ja",CP147,0),IF(CQ149="Ja",CP149,0),IF(CQ151="Ja",CP151,0),IF(CQ153="Ja",CP153,0),IF(CQ155="Ja",CP155,0),IF(CQ157="Ja",CP157,0),IF(CQ159="Ja",CP159,0),IF(CQ161="Ja",CP161,0),IF(CQ163="Ja",CP163,0),IF(CQ165="Ja",CP165,0),IF(CQ167="Ja",CP167,0),IF(CQ169="Ja",CP169,0),IF(CQ171="Ja",CP171,0),IF(CQ173="Ja",CP173,0),IF(CQ177="Ja",CP177,0),IF(CQ179="Ja",CP179,0),IF(CQ181="Ja",CP181,0),IF(CQ183="Ja",CP183,0),IF(CQ185="Ja",CP185,0),IF(CQ187="Ja",CP187,0),IF(CQ189="Ja",CP189,0),IF(CQ191="Ja",CP191,0),IF(CQ193="Ja",CP193,0),IF(CQ195="Ja",CP195,0),IF(CQ197="Ja",CP197,0),IF(CQ199="Ja",CP199,0),IF(CQ201="Ja",CP201,0),IF(CQ203="Ja",CP203,0),IF(CQ205="Ja",CP205,0),IF(CQ207="Ja",CP207,0),IF(CQ209="Ja",CP209,0),IF(CQ211="Ja",CP211,0),IF(CQ213="Ja",CP213,0),IF(CQ215="Ja",CP215,0),IF(CQ217="Ja",CP217,0),IF(CQ219="Ja",CP219,0),IF(CQ221="Ja",CP221,0),IF(CQ223="Ja",CP223,0),IF(CQ225="Ja",CP225,0),IF(CQ227="Ja",CP227,0),IF(CQ229="Ja",CP229,0),IF(CQ231="Ja",CP231,0),IF(CQ233="Ja",CP233,0),IF(CQ235="Ja",CP235,0),IF(CQ237="Ja",CP237,0),IF(CQ239="Ja",CP239,0),IF(CQ241="Ja",CP241,0),IF(CQ243="Ja",CP243,0),IF(CQ245="Ja",CP245,0),IF(CQ247="Ja",CP247,0),IF(CQ249="Ja",CP249,0),IF(CQ251="Ja",CP251,0),IF(CQ253="Ja",CP253,0),IF(CQ255="Ja",CP255,0),IF(CQ257="Ja",CP257,0))</f>
        <v>0</v>
      </c>
      <c r="CQ9" s="416"/>
      <c r="CR9" s="454"/>
      <c r="CX9" s="413" t="s">
        <v>38</v>
      </c>
      <c r="CY9" s="414"/>
      <c r="CZ9" s="415">
        <f>SUM(IF(DA19="Ja",CZ19,0),IF(DA21="Ja",CZ21,0),IF(DA23="Ja",CZ23,0),IF(DA25="Ja",CZ25,0),IF(DA27="Ja",CZ27,0),IF(DA29="Ja",CZ29,0),IF(DA31="Ja",CZ31,0),IF(DA33="Ja",CZ33,0),IF(DA35="Ja",CZ35,0),IF(DA37="Ja",CZ37,0),IF(DA39="Ja",CZ39,0),IF(DA41="Ja",CZ41,0),IF(DA43="Ja",CZ43,0),IF(DA45="Ja",CZ45,0),IF(DA47="Ja",CZ47,0),IF(DA49="Ja",CZ49,0),IF(DA51="Ja",CZ51,0),IF(DA53="Ja",CZ53,0),IF(DA55="Ja",CZ55,0),IF(DA57="Ja",CZ57,0),IF(DA59="Ja",CZ59,0),IF(DA61="Ja",CZ61,0),IF(DA63="Ja",CZ63,0),IF(DA65="Ja",CZ65,0),IF(DA67="Ja",CZ67,0),IF(DA69="Ja",CZ69,0),IF(DA71="Ja",CZ71,0),IF(DA73="Ja",CZ73,0),IF(DA75="Ja",CZ75,0),IF(DA77="Ja",CZ77,0),IF(DA79="Ja",CZ79,0),IF(DA81="Ja",CZ81,0),IF(DA83="Ja",CZ83,0),IF(DA85="Ja",CZ85,0),IF(DA87="Ja",CZ87,0),IF(DA89="Ja",CZ89,0),IF(DA91="Ja",CZ91,0),IF(DA93="Ja",CZ93,0),IF(DA95="Ja",CZ95,0),IF(DA97="Ja",CZ97,0),IF(DA99="Ja",CZ99,0),IF(DA101="Ja",CZ101,0),IF(DA103="Ja",CZ103,0),IF(DA105="Ja",CZ105,0),IF(DA107="Ja",CZ107,0),IF(DA109="Ja",CZ109,0),IF(DA111="Ja",CZ111,0),IF(DA113="Ja",CZ113,0),IF(DA115="Ja",CZ115,0),IF(DA117="Ja",CZ117,0),IF(DA119="Ja",CZ119,0),IF(DA121="Ja",CZ121,0),IF(DA123="Ja",CZ123,0),IF(DA125="Ja",CZ125,0),IF(DA127="Ja",CZ127,0),IF(DA129="Ja",CZ129,0),IF(DA131="Ja",CZ131,0),IF(DA133="Ja",CZ133,0),IF(DA135="Ja",CZ135,0),IF(DA137="Ja",CZ137,0),IF(DA139="Ja",CZ139,0),IF(DA141="Ja",CZ141,0),IF(DA143="Ja",CZ143,0),IF(DA145="Ja",CZ145,0),IF(DA147="Ja",CZ147,0),IF(DA149="Ja",CZ149,0),IF(DA151="Ja",CZ151,0),IF(DA153="Ja",CZ153,0),IF(DA155="Ja",CZ155,0),IF(DA157="Ja",CZ157,0),IF(DA159="Ja",CZ159,0),IF(DA161="Ja",CZ161,0),IF(DA163="Ja",CZ163,0),IF(DA165="Ja",CZ165,0),IF(DA167="Ja",CZ167,0),IF(DA169="Ja",CZ169,0),IF(DA171="Ja",CZ171,0),IF(DA173="Ja",CZ173,0),IF(DA177="Ja",CZ177,0),IF(DA179="Ja",CZ179,0),IF(DA181="Ja",CZ181,0),IF(DA183="Ja",CZ183,0),IF(DA185="Ja",CZ185,0),IF(DA187="Ja",CZ187,0),IF(DA189="Ja",CZ189,0),IF(DA191="Ja",CZ191,0),IF(DA193="Ja",CZ193,0),IF(DA195="Ja",CZ195,0),IF(DA197="Ja",CZ197,0),IF(DA199="Ja",CZ199,0),IF(DA201="Ja",CZ201,0),IF(DA203="Ja",CZ203,0),IF(DA205="Ja",CZ205,0),IF(DA207="Ja",CZ207,0),IF(DA209="Ja",CZ209,0),IF(DA211="Ja",CZ211,0),IF(DA213="Ja",CZ213,0),IF(DA215="Ja",CZ215,0),IF(DA217="Ja",CZ217,0),IF(DA219="Ja",CZ219,0),IF(DA221="Ja",CZ221,0),IF(DA223="Ja",CZ223,0),IF(DA225="Ja",CZ225,0),IF(DA227="Ja",CZ227,0),IF(DA229="Ja",CZ229,0),IF(DA231="Ja",CZ231,0),IF(DA233="Ja",CZ233,0),IF(DA235="Ja",CZ235,0),IF(DA237="Ja",CZ237,0),IF(DA239="Ja",CZ239,0),IF(DA241="Ja",CZ241,0),IF(DA243="Ja",CZ243,0),IF(DA245="Ja",CZ245,0),IF(DA247="Ja",CZ247,0),IF(DA249="Ja",CZ249,0),IF(DA251="Ja",CZ251,0),IF(DA253="Ja",CZ253,0),IF(DA255="Ja",CZ255,0),IF(DA257="Ja",CZ257,0))</f>
        <v>0</v>
      </c>
      <c r="DA9" s="416"/>
      <c r="DB9" s="454"/>
      <c r="DH9" s="413" t="s">
        <v>38</v>
      </c>
      <c r="DI9" s="414"/>
      <c r="DJ9" s="415">
        <f>SUM(IF(DK19="Ja",DJ19,0),IF(DK21="Ja",DJ21,0),IF(DK23="Ja",DJ23,0),IF(DK25="Ja",DJ25,0),IF(DK27="Ja",DJ27,0),IF(DK29="Ja",DJ29,0),IF(DK31="Ja",DJ31,0),IF(DK33="Ja",DJ33,0),IF(DK35="Ja",DJ35,0),IF(DK37="Ja",DJ37,0),IF(DK39="Ja",DJ39,0),IF(DK41="Ja",DJ41,0),IF(DK43="Ja",DJ43,0),IF(DK45="Ja",DJ45,0),IF(DK47="Ja",DJ47,0),IF(DK49="Ja",DJ49,0),IF(DK51="Ja",DJ51,0),IF(DK53="Ja",DJ53,0),IF(DK55="Ja",DJ55,0),IF(DK57="Ja",DJ57,0),IF(DK59="Ja",DJ59,0),IF(DK61="Ja",DJ61,0),IF(DK63="Ja",DJ63,0),IF(DK65="Ja",DJ65,0),IF(DK67="Ja",DJ67,0),IF(DK69="Ja",DJ69,0),IF(DK71="Ja",DJ71,0),IF(DK73="Ja",DJ73,0),IF(DK75="Ja",DJ75,0),IF(DK77="Ja",DJ77,0),IF(DK79="Ja",DJ79,0),IF(DK81="Ja",DJ81,0),IF(DK83="Ja",DJ83,0),IF(DK85="Ja",DJ85,0),IF(DK87="Ja",DJ87,0),IF(DK89="Ja",DJ89,0),IF(DK91="Ja",DJ91,0),IF(DK93="Ja",DJ93,0),IF(DK95="Ja",DJ95,0),IF(DK97="Ja",DJ97,0),IF(DK99="Ja",DJ99,0),IF(DK101="Ja",DJ101,0),IF(DK103="Ja",DJ103,0),IF(DK105="Ja",DJ105,0),IF(DK107="Ja",DJ107,0),IF(DK109="Ja",DJ109,0),IF(DK111="Ja",DJ111,0),IF(DK113="Ja",DJ113,0),IF(DK115="Ja",DJ115,0),IF(DK117="Ja",DJ117,0),IF(DK119="Ja",DJ119,0),IF(DK121="Ja",DJ121,0),IF(DK123="Ja",DJ123,0),IF(DK125="Ja",DJ125,0),IF(DK127="Ja",DJ127,0),IF(DK129="Ja",DJ129,0),IF(DK131="Ja",DJ131,0),IF(DK133="Ja",DJ133,0),IF(DK135="Ja",DJ135,0),IF(DK137="Ja",DJ137,0),IF(DK139="Ja",DJ139,0),IF(DK141="Ja",DJ141,0),IF(DK143="Ja",DJ143,0),IF(DK145="Ja",DJ145,0),IF(DK147="Ja",DJ147,0),IF(DK149="Ja",DJ149,0),IF(DK151="Ja",DJ151,0),IF(DK153="Ja",DJ153,0),IF(DK155="Ja",DJ155,0),IF(DK157="Ja",DJ157,0),IF(DK159="Ja",DJ159,0),IF(DK161="Ja",DJ161,0),IF(DK163="Ja",DJ163,0),IF(DK165="Ja",DJ165,0),IF(DK167="Ja",DJ167,0),IF(DK169="Ja",DJ169,0),IF(DK171="Ja",DJ171,0),IF(DK173="Ja",DJ173,0),IF(DK177="Ja",DJ177,0),IF(DK179="Ja",DJ179,0),IF(DK181="Ja",DJ181,0),IF(DK183="Ja",DJ183,0),IF(DK185="Ja",DJ185,0),IF(DK187="Ja",DJ187,0),IF(DK189="Ja",DJ189,0),IF(DK191="Ja",DJ191,0),IF(DK193="Ja",DJ193,0),IF(DK195="Ja",DJ195,0),IF(DK197="Ja",DJ197,0),IF(DK199="Ja",DJ199,0),IF(DK201="Ja",DJ201,0),IF(DK203="Ja",DJ203,0),IF(DK205="Ja",DJ205,0),IF(DK207="Ja",DJ207,0),IF(DK209="Ja",DJ209,0),IF(DK211="Ja",DJ211,0),IF(DK213="Ja",DJ213,0),IF(DK215="Ja",DJ215,0),IF(DK217="Ja",DJ217,0),IF(DK219="Ja",DJ219,0),IF(DK221="Ja",DJ221,0),IF(DK223="Ja",DJ223,0),IF(DK225="Ja",DJ225,0),IF(DK227="Ja",DJ227,0),IF(DK229="Ja",DJ229,0),IF(DK231="Ja",DJ231,0),IF(DK233="Ja",DJ233,0),IF(DK235="Ja",DJ235,0),IF(DK237="Ja",DJ237,0),IF(DK239="Ja",DJ239,0),IF(DK241="Ja",DJ241,0),IF(DK243="Ja",DJ243,0),IF(DK245="Ja",DJ245,0),IF(DK247="Ja",DJ247,0),IF(DK249="Ja",DJ249,0),IF(DK251="Ja",DJ251,0),IF(DK253="Ja",DJ253,0),IF(DK255="Ja",DJ255,0),IF(DK257="Ja",DJ257,0))</f>
        <v>0</v>
      </c>
      <c r="DK9" s="416"/>
      <c r="DL9" s="454"/>
      <c r="DR9" s="413" t="s">
        <v>38</v>
      </c>
      <c r="DS9" s="414"/>
      <c r="DT9" s="415">
        <f>SUM(IF(DU19="Ja",DT19,0),IF(DU21="Ja",DT21,0),IF(DU23="Ja",DT23,0),IF(DU25="Ja",DT25,0),IF(DU27="Ja",DT27,0),IF(DU29="Ja",DT29,0),IF(DU31="Ja",DT31,0),IF(DU33="Ja",DT33,0),IF(DU35="Ja",DT35,0),IF(DU37="Ja",DT37,0),IF(DU39="Ja",DT39,0),IF(DU41="Ja",DT41,0),IF(DU43="Ja",DT43,0),IF(DU45="Ja",DT45,0),IF(DU47="Ja",DT47,0),IF(DU49="Ja",DT49,0),IF(DU51="Ja",DT51,0),IF(DU53="Ja",DT53,0),IF(DU55="Ja",DT55,0),IF(DU57="Ja",DT57,0),IF(DU59="Ja",DT59,0),IF(DU61="Ja",DT61,0),IF(DU63="Ja",DT63,0),IF(DU65="Ja",DT65,0),IF(DU67="Ja",DT67,0),IF(DU69="Ja",DT69,0),IF(DU71="Ja",DT71,0),IF(DU73="Ja",DT73,0),IF(DU75="Ja",DT75,0),IF(DU77="Ja",DT77,0),IF(DU79="Ja",DT79,0),IF(DU81="Ja",DT81,0),IF(DU83="Ja",DT83,0),IF(DU85="Ja",DT85,0),IF(DU87="Ja",DT87,0),IF(DU89="Ja",DT89,0),IF(DU91="Ja",DT91,0),IF(DU93="Ja",DT93,0),IF(DU95="Ja",DT95,0),IF(DU97="Ja",DT97,0),IF(DU99="Ja",DT99,0),IF(DU101="Ja",DT101,0),IF(DU103="Ja",DT103,0),IF(DU105="Ja",DT105,0),IF(DU107="Ja",DT107,0),IF(DU109="Ja",DT109,0),IF(DU111="Ja",DT111,0),IF(DU113="Ja",DT113,0),IF(DU115="Ja",DT115,0),IF(DU117="Ja",DT117,0),IF(DU119="Ja",DT119,0),IF(DU121="Ja",DT121,0),IF(DU123="Ja",DT123,0),IF(DU125="Ja",DT125,0),IF(DU127="Ja",DT127,0),IF(DU129="Ja",DT129,0),IF(DU131="Ja",DT131,0),IF(DU133="Ja",DT133,0),IF(DU135="Ja",DT135,0),IF(DU137="Ja",DT137,0),IF(DU139="Ja",DT139,0),IF(DU141="Ja",DT141,0),IF(DU143="Ja",DT143,0),IF(DU145="Ja",DT145,0),IF(DU147="Ja",DT147,0),IF(DU149="Ja",DT149,0),IF(DU151="Ja",DT151,0),IF(DU153="Ja",DT153,0),IF(DU155="Ja",DT155,0),IF(DU157="Ja",DT157,0),IF(DU159="Ja",DT159,0),IF(DU161="Ja",DT161,0),IF(DU163="Ja",DT163,0),IF(DU165="Ja",DT165,0),IF(DU167="Ja",DT167,0),IF(DU169="Ja",DT169,0),IF(DU171="Ja",DT171,0),IF(DU173="Ja",DT173,0),IF(DU177="Ja",DT177,0),IF(DU179="Ja",DT179,0),IF(DU181="Ja",DT181,0),IF(DU183="Ja",DT183,0),IF(DU185="Ja",DT185,0),IF(DU187="Ja",DT187,0),IF(DU189="Ja",DT189,0),IF(DU191="Ja",DT191,0),IF(DU193="Ja",DT193,0),IF(DU195="Ja",DT195,0),IF(DU197="Ja",DT197,0),IF(DU199="Ja",DT199,0),IF(DU201="Ja",DT201,0),IF(DU203="Ja",DT203,0),IF(DU205="Ja",DT205,0),IF(DU207="Ja",DT207,0),IF(DU209="Ja",DT209,0),IF(DU211="Ja",DT211,0),IF(DU213="Ja",DT213,0),IF(DU215="Ja",DT215,0),IF(DU217="Ja",DT217,0),IF(DU219="Ja",DT219,0),IF(DU221="Ja",DT221,0),IF(DU223="Ja",DT223,0),IF(DU225="Ja",DT225,0),IF(DU227="Ja",DT227,0),IF(DU229="Ja",DT229,0),IF(DU231="Ja",DT231,0),IF(DU233="Ja",DT233,0),IF(DU235="Ja",DT235,0),IF(DU237="Ja",DT237,0),IF(DU239="Ja",DT239,0),IF(DU241="Ja",DT241,0),IF(DU243="Ja",DT243,0),IF(DU245="Ja",DT245,0),IF(DU247="Ja",DT247,0),IF(DU249="Ja",DT249,0),IF(DU251="Ja",DT251,0),IF(DU253="Ja",DT253,0),IF(DU255="Ja",DT255,0),IF(DU257="Ja",DT257,0))</f>
        <v>0</v>
      </c>
      <c r="DU9" s="416"/>
      <c r="DV9" s="454"/>
      <c r="EB9" s="413" t="s">
        <v>38</v>
      </c>
      <c r="EC9" s="414"/>
      <c r="ED9" s="415">
        <f>SUM(IF(EE19="Ja",ED19,0),IF(EE21="Ja",ED21,0),IF(EE23="Ja",ED23,0),IF(EE25="Ja",ED25,0),IF(EE27="Ja",ED27,0),IF(EE29="Ja",ED29,0),IF(EE31="Ja",ED31,0),IF(EE33="Ja",ED33,0),IF(EE35="Ja",ED35,0),IF(EE37="Ja",ED37,0),IF(EE39="Ja",ED39,0),IF(EE41="Ja",ED41,0),IF(EE43="Ja",ED43,0),IF(EE45="Ja",ED45,0),IF(EE47="Ja",ED47,0),IF(EE49="Ja",ED49,0),IF(EE51="Ja",ED51,0),IF(EE53="Ja",ED53,0),IF(EE55="Ja",ED55,0),IF(EE57="Ja",ED57,0),IF(EE59="Ja",ED59,0),IF(EE61="Ja",ED61,0),IF(EE63="Ja",ED63,0),IF(EE65="Ja",ED65,0),IF(EE67="Ja",ED67,0),IF(EE69="Ja",ED69,0),IF(EE71="Ja",ED71,0),IF(EE73="Ja",ED73,0),IF(EE75="Ja",ED75,0),IF(EE77="Ja",ED77,0),IF(EE79="Ja",ED79,0),IF(EE81="Ja",ED81,0),IF(EE83="Ja",ED83,0),IF(EE85="Ja",ED85,0),IF(EE87="Ja",ED87,0),IF(EE89="Ja",ED89,0),IF(EE91="Ja",ED91,0),IF(EE93="Ja",ED93,0),IF(EE95="Ja",ED95,0),IF(EE97="Ja",ED97,0),IF(EE99="Ja",ED99,0),IF(EE101="Ja",ED101,0),IF(EE103="Ja",ED103,0),IF(EE105="Ja",ED105,0),IF(EE107="Ja",ED107,0),IF(EE109="Ja",ED109,0),IF(EE111="Ja",ED111,0),IF(EE113="Ja",ED113,0),IF(EE115="Ja",ED115,0),IF(EE117="Ja",ED117,0),IF(EE119="Ja",ED119,0),IF(EE121="Ja",ED121,0),IF(EE123="Ja",ED123,0),IF(EE125="Ja",ED125,0),IF(EE127="Ja",ED127,0),IF(EE129="Ja",ED129,0),IF(EE131="Ja",ED131,0),IF(EE133="Ja",ED133,0),IF(EE135="Ja",ED135,0),IF(EE137="Ja",ED137,0),IF(EE139="Ja",ED139,0),IF(EE141="Ja",ED141,0),IF(EE143="Ja",ED143,0),IF(EE145="Ja",ED145,0),IF(EE147="Ja",ED147,0),IF(EE149="Ja",ED149,0),IF(EE151="Ja",ED151,0),IF(EE153="Ja",ED153,0),IF(EE155="Ja",ED155,0),IF(EE157="Ja",ED157,0),IF(EE159="Ja",ED159,0),IF(EE161="Ja",ED161,0),IF(EE163="Ja",ED163,0),IF(EE165="Ja",ED165,0),IF(EE167="Ja",ED167,0),IF(EE169="Ja",ED169,0),IF(EE171="Ja",ED171,0),IF(EE173="Ja",ED173,0),IF(EE177="Ja",ED177,0),IF(EE179="Ja",ED179,0),IF(EE181="Ja",ED181,0),IF(EE183="Ja",ED183,0),IF(EE185="Ja",ED185,0),IF(EE187="Ja",ED187,0),IF(EE189="Ja",ED189,0),IF(EE191="Ja",ED191,0),IF(EE193="Ja",ED193,0),IF(EE195="Ja",ED195,0),IF(EE197="Ja",ED197,0),IF(EE199="Ja",ED199,0),IF(EE201="Ja",ED201,0),IF(EE203="Ja",ED203,0),IF(EE205="Ja",ED205,0),IF(EE207="Ja",ED207,0),IF(EE209="Ja",ED209,0),IF(EE211="Ja",ED211,0),IF(EE213="Ja",ED213,0),IF(EE215="Ja",ED215,0),IF(EE217="Ja",ED217,0),IF(EE219="Ja",ED219,0),IF(EE221="Ja",ED221,0),IF(EE223="Ja",ED223,0),IF(EE225="Ja",ED225,0),IF(EE227="Ja",ED227,0),IF(EE229="Ja",ED229,0),IF(EE231="Ja",ED231,0),IF(EE233="Ja",ED233,0),IF(EE235="Ja",ED235,0),IF(EE237="Ja",ED237,0),IF(EE239="Ja",ED239,0),IF(EE241="Ja",ED241,0),IF(EE243="Ja",ED243,0),IF(EE245="Ja",ED245,0),IF(EE247="Ja",ED247,0),IF(EE249="Ja",ED249,0),IF(EE251="Ja",ED251,0),IF(EE253="Ja",ED253,0),IF(EE255="Ja",ED255,0),IF(EE257="Ja",ED257,0))</f>
        <v>0</v>
      </c>
      <c r="EE9" s="416"/>
      <c r="EF9" s="454"/>
      <c r="EL9" s="413" t="s">
        <v>38</v>
      </c>
      <c r="EM9" s="414"/>
      <c r="EN9" s="415">
        <f>SUM(IF(EO19="Ja",EN19,0),IF(EO21="Ja",EN21,0),IF(EO23="Ja",EN23,0),IF(EO25="Ja",EN25,0),IF(EO27="Ja",EN27,0),IF(EO29="Ja",EN29,0),IF(EO31="Ja",EN31,0),IF(EO33="Ja",EN33,0),IF(EO35="Ja",EN35,0),IF(EO37="Ja",EN37,0),IF(EO39="Ja",EN39,0),IF(EO41="Ja",EN41,0),IF(EO43="Ja",EN43,0),IF(EO45="Ja",EN45,0),IF(EO47="Ja",EN47,0),IF(EO49="Ja",EN49,0),IF(EO51="Ja",EN51,0),IF(EO53="Ja",EN53,0),IF(EO55="Ja",EN55,0),IF(EO57="Ja",EN57,0),IF(EO59="Ja",EN59,0),IF(EO61="Ja",EN61,0),IF(EO63="Ja",EN63,0),IF(EO65="Ja",EN65,0),IF(EO67="Ja",EN67,0),IF(EO69="Ja",EN69,0),IF(EO71="Ja",EN71,0),IF(EO73="Ja",EN73,0),IF(EO75="Ja",EN75,0),IF(EO77="Ja",EN77,0),IF(EO79="Ja",EN79,0),IF(EO81="Ja",EN81,0),IF(EO83="Ja",EN83,0),IF(EO85="Ja",EN85,0),IF(EO87="Ja",EN87,0),IF(EO89="Ja",EN89,0),IF(EO91="Ja",EN91,0),IF(EO93="Ja",EN93,0),IF(EO95="Ja",EN95,0),IF(EO97="Ja",EN97,0),IF(EO99="Ja",EN99,0),IF(EO101="Ja",EN101,0),IF(EO103="Ja",EN103,0),IF(EO105="Ja",EN105,0),IF(EO107="Ja",EN107,0),IF(EO109="Ja",EN109,0),IF(EO111="Ja",EN111,0),IF(EO113="Ja",EN113,0),IF(EO115="Ja",EN115,0),IF(EO117="Ja",EN117,0),IF(EO119="Ja",EN119,0),IF(EO121="Ja",EN121,0),IF(EO123="Ja",EN123,0),IF(EO125="Ja",EN125,0),IF(EO127="Ja",EN127,0),IF(EO129="Ja",EN129,0),IF(EO131="Ja",EN131,0),IF(EO133="Ja",EN133,0),IF(EO135="Ja",EN135,0),IF(EO137="Ja",EN137,0),IF(EO139="Ja",EN139,0),IF(EO141="Ja",EN141,0),IF(EO143="Ja",EN143,0),IF(EO145="Ja",EN145,0),IF(EO147="Ja",EN147,0),IF(EO149="Ja",EN149,0),IF(EO151="Ja",EN151,0),IF(EO153="Ja",EN153,0),IF(EO155="Ja",EN155,0),IF(EO157="Ja",EN157,0),IF(EO159="Ja",EN159,0),IF(EO161="Ja",EN161,0),IF(EO163="Ja",EN163,0),IF(EO165="Ja",EN165,0),IF(EO167="Ja",EN167,0),IF(EO169="Ja",EN169,0),IF(EO171="Ja",EN171,0),IF(EO173="Ja",EN173,0),IF(EO177="Ja",EN177,0),IF(EO179="Ja",EN179,0),IF(EO181="Ja",EN181,0),IF(EO183="Ja",EN183,0),IF(EO185="Ja",EN185,0),IF(EO187="Ja",EN187,0),IF(EO189="Ja",EN189,0),IF(EO191="Ja",EN191,0),IF(EO193="Ja",EN193,0),IF(EO195="Ja",EN195,0),IF(EO197="Ja",EN197,0),IF(EO199="Ja",EN199,0),IF(EO201="Ja",EN201,0),IF(EO203="Ja",EN203,0),IF(EO205="Ja",EN205,0),IF(EO207="Ja",EN207,0),IF(EO209="Ja",EN209,0),IF(EO211="Ja",EN211,0),IF(EO213="Ja",EN213,0),IF(EO215="Ja",EN215,0),IF(EO217="Ja",EN217,0),IF(EO219="Ja",EN219,0),IF(EO221="Ja",EN221,0),IF(EO223="Ja",EN223,0),IF(EO225="Ja",EN225,0),IF(EO227="Ja",EN227,0),IF(EO229="Ja",EN229,0),IF(EO231="Ja",EN231,0),IF(EO233="Ja",EN233,0),IF(EO235="Ja",EN235,0),IF(EO237="Ja",EN237,0),IF(EO239="Ja",EN239,0),IF(EO241="Ja",EN241,0),IF(EO243="Ja",EN243,0),IF(EO245="Ja",EN245,0),IF(EO247="Ja",EN247,0),IF(EO249="Ja",EN249,0),IF(EO251="Ja",EN251,0),IF(EO253="Ja",EN253,0),IF(EO255="Ja",EN255,0),IF(EO257="Ja",EN257,0))</f>
        <v>0</v>
      </c>
      <c r="EO9" s="416"/>
      <c r="EP9" s="454"/>
      <c r="EV9" s="413" t="s">
        <v>38</v>
      </c>
      <c r="EW9" s="414"/>
      <c r="EX9" s="415">
        <f>SUM(IF(EY19="Ja",EX19,0),IF(EY21="Ja",EX21,0),IF(EY23="Ja",EX23,0),IF(EY25="Ja",EX25,0),IF(EY27="Ja",EX27,0),IF(EY29="Ja",EX29,0),IF(EY31="Ja",EX31,0),IF(EY33="Ja",EX33,0),IF(EY35="Ja",EX35,0),IF(EY37="Ja",EX37,0),IF(EY39="Ja",EX39,0),IF(EY41="Ja",EX41,0),IF(EY43="Ja",EX43,0),IF(EY45="Ja",EX45,0),IF(EY47="Ja",EX47,0),IF(EY49="Ja",EX49,0),IF(EY51="Ja",EX51,0),IF(EY53="Ja",EX53,0),IF(EY55="Ja",EX55,0),IF(EY57="Ja",EX57,0),IF(EY59="Ja",EX59,0),IF(EY61="Ja",EX61,0),IF(EY63="Ja",EX63,0),IF(EY65="Ja",EX65,0),IF(EY67="Ja",EX67,0),IF(EY69="Ja",EX69,0),IF(EY71="Ja",EX71,0),IF(EY73="Ja",EX73,0),IF(EY75="Ja",EX75,0),IF(EY77="Ja",EX77,0),IF(EY79="Ja",EX79,0),IF(EY81="Ja",EX81,0),IF(EY83="Ja",EX83,0),IF(EY85="Ja",EX85,0),IF(EY87="Ja",EX87,0),IF(EY89="Ja",EX89,0),IF(EY91="Ja",EX91,0),IF(EY93="Ja",EX93,0),IF(EY95="Ja",EX95,0),IF(EY97="Ja",EX97,0),IF(EY99="Ja",EX99,0),IF(EY101="Ja",EX101,0),IF(EY103="Ja",EX103,0),IF(EY105="Ja",EX105,0),IF(EY107="Ja",EX107,0),IF(EY109="Ja",EX109,0),IF(EY111="Ja",EX111,0),IF(EY113="Ja",EX113,0),IF(EY115="Ja",EX115,0),IF(EY117="Ja",EX117,0),IF(EY119="Ja",EX119,0),IF(EY121="Ja",EX121,0),IF(EY123="Ja",EX123,0),IF(EY125="Ja",EX125,0),IF(EY127="Ja",EX127,0),IF(EY129="Ja",EX129,0),IF(EY131="Ja",EX131,0),IF(EY133="Ja",EX133,0),IF(EY135="Ja",EX135,0),IF(EY137="Ja",EX137,0),IF(EY139="Ja",EX139,0),IF(EY141="Ja",EX141,0),IF(EY143="Ja",EX143,0),IF(EY145="Ja",EX145,0),IF(EY147="Ja",EX147,0),IF(EY149="Ja",EX149,0),IF(EY151="Ja",EX151,0),IF(EY153="Ja",EX153,0),IF(EY155="Ja",EX155,0),IF(EY157="Ja",EX157,0),IF(EY159="Ja",EX159,0),IF(EY161="Ja",EX161,0),IF(EY163="Ja",EX163,0),IF(EY165="Ja",EX165,0),IF(EY167="Ja",EX167,0),IF(EY169="Ja",EX169,0),IF(EY171="Ja",EX171,0),IF(EY173="Ja",EX173,0),IF(EY177="Ja",EX177,0),IF(EY179="Ja",EX179,0),IF(EY181="Ja",EX181,0),IF(EY183="Ja",EX183,0),IF(EY185="Ja",EX185,0),IF(EY187="Ja",EX187,0),IF(EY189="Ja",EX189,0),IF(EY191="Ja",EX191,0),IF(EY193="Ja",EX193,0),IF(EY195="Ja",EX195,0),IF(EY197="Ja",EX197,0),IF(EY199="Ja",EX199,0),IF(EY201="Ja",EX201,0),IF(EY203="Ja",EX203,0),IF(EY205="Ja",EX205,0),IF(EY207="Ja",EX207,0),IF(EY209="Ja",EX209,0),IF(EY211="Ja",EX211,0),IF(EY213="Ja",EX213,0),IF(EY215="Ja",EX215,0),IF(EY217="Ja",EX217,0),IF(EY219="Ja",EX219,0),IF(EY221="Ja",EX221,0),IF(EY223="Ja",EX223,0),IF(EY225="Ja",EX225,0),IF(EY227="Ja",EX227,0),IF(EY229="Ja",EX229,0),IF(EY231="Ja",EX231,0),IF(EY233="Ja",EX233,0),IF(EY235="Ja",EX235,0),IF(EY237="Ja",EX237,0),IF(EY239="Ja",EX239,0),IF(EY241="Ja",EX241,0),IF(EY243="Ja",EX243,0),IF(EY245="Ja",EX245,0),IF(EY247="Ja",EX247,0),IF(EY249="Ja",EX249,0),IF(EY251="Ja",EX251,0),IF(EY253="Ja",EX253,0),IF(EY255="Ja",EX255,0),IF(EY257="Ja",EX257,0))</f>
        <v>0</v>
      </c>
      <c r="EY9" s="416"/>
      <c r="EZ9" s="454"/>
      <c r="FF9" s="413" t="s">
        <v>38</v>
      </c>
      <c r="FG9" s="414"/>
      <c r="FH9" s="415">
        <f>SUM(IF(FI19="Ja",FH19,0),IF(FI21="Ja",FH21,0),IF(FI23="Ja",FH23,0),IF(FI25="Ja",FH25,0),IF(FI27="Ja",FH27,0),IF(FI29="Ja",FH29,0),IF(FI31="Ja",FH31,0),IF(FI33="Ja",FH33,0),IF(FI35="Ja",FH35,0),IF(FI37="Ja",FH37,0),IF(FI39="Ja",FH39,0),IF(FI41="Ja",FH41,0),IF(FI43="Ja",FH43,0),IF(FI45="Ja",FH45,0),IF(FI47="Ja",FH47,0),IF(FI49="Ja",FH49,0),IF(FI51="Ja",FH51,0),IF(FI53="Ja",FH53,0),IF(FI55="Ja",FH55,0),IF(FI57="Ja",FH57,0),IF(FI59="Ja",FH59,0),IF(FI61="Ja",FH61,0),IF(FI63="Ja",FH63,0),IF(FI65="Ja",FH65,0),IF(FI67="Ja",FH67,0),IF(FI69="Ja",FH69,0),IF(FI71="Ja",FH71,0),IF(FI73="Ja",FH73,0),IF(FI75="Ja",FH75,0),IF(FI77="Ja",FH77,0),IF(FI79="Ja",FH79,0),IF(FI81="Ja",FH81,0),IF(FI83="Ja",FH83,0),IF(FI85="Ja",FH85,0),IF(FI87="Ja",FH87,0),IF(FI89="Ja",FH89,0),IF(FI91="Ja",FH91,0),IF(FI93="Ja",FH93,0),IF(FI95="Ja",FH95,0),IF(FI97="Ja",FH97,0),IF(FI99="Ja",FH99,0),IF(FI101="Ja",FH101,0),IF(FI103="Ja",FH103,0),IF(FI105="Ja",FH105,0),IF(FI107="Ja",FH107,0),IF(FI109="Ja",FH109,0),IF(FI111="Ja",FH111,0),IF(FI113="Ja",FH113,0),IF(FI115="Ja",FH115,0),IF(FI117="Ja",FH117,0),IF(FI119="Ja",FH119,0),IF(FI121="Ja",FH121,0),IF(FI123="Ja",FH123,0),IF(FI125="Ja",FH125,0),IF(FI127="Ja",FH127,0),IF(FI129="Ja",FH129,0),IF(FI131="Ja",FH131,0),IF(FI133="Ja",FH133,0),IF(FI135="Ja",FH135,0),IF(FI137="Ja",FH137,0),IF(FI139="Ja",FH139,0),IF(FI141="Ja",FH141,0),IF(FI143="Ja",FH143,0),IF(FI145="Ja",FH145,0),IF(FI147="Ja",FH147,0),IF(FI149="Ja",FH149,0),IF(FI151="Ja",FH151,0),IF(FI153="Ja",FH153,0),IF(FI155="Ja",FH155,0),IF(FI157="Ja",FH157,0),IF(FI159="Ja",FH159,0),IF(FI161="Ja",FH161,0),IF(FI163="Ja",FH163,0),IF(FI165="Ja",FH165,0),IF(FI167="Ja",FH167,0),IF(FI169="Ja",FH169,0),IF(FI171="Ja",FH171,0),IF(FI173="Ja",FH173,0),IF(FI177="Ja",FH177,0),IF(FI179="Ja",FH179,0),IF(FI181="Ja",FH181,0),IF(FI183="Ja",FH183,0),IF(FI185="Ja",FH185,0),IF(FI187="Ja",FH187,0),IF(FI189="Ja",FH189,0),IF(FI191="Ja",FH191,0),IF(FI193="Ja",FH193,0),IF(FI195="Ja",FH195,0),IF(FI197="Ja",FH197,0),IF(FI199="Ja",FH199,0),IF(FI201="Ja",FH201,0),IF(FI203="Ja",FH203,0),IF(FI205="Ja",FH205,0),IF(FI207="Ja",FH207,0),IF(FI209="Ja",FH209,0),IF(FI211="Ja",FH211,0),IF(FI213="Ja",FH213,0),IF(FI215="Ja",FH215,0),IF(FI217="Ja",FH217,0),IF(FI219="Ja",FH219,0),IF(FI221="Ja",FH221,0),IF(FI223="Ja",FH223,0),IF(FI225="Ja",FH225,0),IF(FI227="Ja",FH227,0),IF(FI229="Ja",FH229,0),IF(FI231="Ja",FH231,0),IF(FI233="Ja",FH233,0),IF(FI235="Ja",FH235,0),IF(FI237="Ja",FH237,0),IF(FI239="Ja",FH239,0),IF(FI241="Ja",FH241,0),IF(FI243="Ja",FH243,0),IF(FI245="Ja",FH245,0),IF(FI247="Ja",FH247,0),IF(FI249="Ja",FH249,0),IF(FI251="Ja",FH251,0),IF(FI253="Ja",FH253,0),IF(FI255="Ja",FH255,0),IF(FI257="Ja",FH257,0))</f>
        <v>0</v>
      </c>
      <c r="FI9" s="416"/>
      <c r="FJ9" s="454"/>
      <c r="FP9" s="413" t="s">
        <v>38</v>
      </c>
      <c r="FQ9" s="414"/>
      <c r="FR9" s="415">
        <f>SUM(IF(FS19="Ja",FR19,0),IF(FS21="Ja",FR21,0),IF(FS23="Ja",FR23,0),IF(FS25="Ja",FR25,0),IF(FS27="Ja",FR27,0),IF(FS29="Ja",FR29,0),IF(FS31="Ja",FR31,0),IF(FS33="Ja",FR33,0),IF(FS35="Ja",FR35,0),IF(FS37="Ja",FR37,0),IF(FS39="Ja",FR39,0),IF(FS41="Ja",FR41,0),IF(FS43="Ja",FR43,0),IF(FS45="Ja",FR45,0),IF(FS47="Ja",FR47,0),IF(FS49="Ja",FR49,0),IF(FS51="Ja",FR51,0),IF(FS53="Ja",FR53,0),IF(FS55="Ja",FR55,0),IF(FS57="Ja",FR57,0),IF(FS59="Ja",FR59,0),IF(FS61="Ja",FR61,0),IF(FS63="Ja",FR63,0),IF(FS65="Ja",FR65,0),IF(FS67="Ja",FR67,0),IF(FS69="Ja",FR69,0),IF(FS71="Ja",FR71,0),IF(FS73="Ja",FR73,0),IF(FS75="Ja",FR75,0),IF(FS77="Ja",FR77,0),IF(FS79="Ja",FR79,0),IF(FS81="Ja",FR81,0),IF(FS83="Ja",FR83,0),IF(FS85="Ja",FR85,0),IF(FS87="Ja",FR87,0),IF(FS89="Ja",FR89,0),IF(FS91="Ja",FR91,0),IF(FS93="Ja",FR93,0),IF(FS95="Ja",FR95,0),IF(FS97="Ja",FR97,0),IF(FS99="Ja",FR99,0),IF(FS101="Ja",FR101,0),IF(FS103="Ja",FR103,0),IF(FS105="Ja",FR105,0),IF(FS107="Ja",FR107,0),IF(FS109="Ja",FR109,0),IF(FS111="Ja",FR111,0),IF(FS113="Ja",FR113,0),IF(FS115="Ja",FR115,0),IF(FS117="Ja",FR117,0),IF(FS119="Ja",FR119,0),IF(FS121="Ja",FR121,0),IF(FS123="Ja",FR123,0),IF(FS125="Ja",FR125,0),IF(FS127="Ja",FR127,0),IF(FS129="Ja",FR129,0),IF(FS131="Ja",FR131,0),IF(FS133="Ja",FR133,0),IF(FS135="Ja",FR135,0),IF(FS137="Ja",FR137,0),IF(FS139="Ja",FR139,0),IF(FS141="Ja",FR141,0),IF(FS143="Ja",FR143,0),IF(FS145="Ja",FR145,0),IF(FS147="Ja",FR147,0),IF(FS149="Ja",FR149,0),IF(FS151="Ja",FR151,0),IF(FS153="Ja",FR153,0),IF(FS155="Ja",FR155,0),IF(FS157="Ja",FR157,0),IF(FS159="Ja",FR159,0),IF(FS161="Ja",FR161,0),IF(FS163="Ja",FR163,0),IF(FS165="Ja",FR165,0),IF(FS167="Ja",FR167,0),IF(FS169="Ja",FR169,0),IF(FS171="Ja",FR171,0),IF(FS173="Ja",FR173,0),IF(FS177="Ja",FR177,0),IF(FS179="Ja",FR179,0),IF(FS181="Ja",FR181,0),IF(FS183="Ja",FR183,0),IF(FS185="Ja",FR185,0),IF(FS187="Ja",FR187,0),IF(FS189="Ja",FR189,0),IF(FS191="Ja",FR191,0),IF(FS193="Ja",FR193,0),IF(FS195="Ja",FR195,0),IF(FS197="Ja",FR197,0),IF(FS199="Ja",FR199,0),IF(FS201="Ja",FR201,0),IF(FS203="Ja",FR203,0),IF(FS205="Ja",FR205,0),IF(FS207="Ja",FR207,0),IF(FS209="Ja",FR209,0),IF(FS211="Ja",FR211,0),IF(FS213="Ja",FR213,0),IF(FS215="Ja",FR215,0),IF(FS217="Ja",FR217,0),IF(FS219="Ja",FR219,0),IF(FS221="Ja",FR221,0),IF(FS223="Ja",FR223,0),IF(FS225="Ja",FR225,0),IF(FS227="Ja",FR227,0),IF(FS229="Ja",FR229,0),IF(FS231="Ja",FR231,0),IF(FS233="Ja",FR233,0),IF(FS235="Ja",FR235,0),IF(FS237="Ja",FR237,0),IF(FS239="Ja",FR239,0),IF(FS241="Ja",FR241,0),IF(FS243="Ja",FR243,0),IF(FS245="Ja",FR245,0),IF(FS247="Ja",FR247,0),IF(FS249="Ja",FR249,0),IF(FS251="Ja",FR251,0),IF(FS253="Ja",FR253,0),IF(FS255="Ja",FR255,0),IF(FS257="Ja",FR257,0))</f>
        <v>0</v>
      </c>
      <c r="FS9" s="416"/>
      <c r="FT9" s="454"/>
      <c r="FZ9" s="413" t="s">
        <v>38</v>
      </c>
      <c r="GA9" s="414"/>
      <c r="GB9" s="415">
        <f>SUM(IF(GC19="Ja",GB19,0),IF(GC21="Ja",GB21,0),IF(GC23="Ja",GB23,0),IF(GC25="Ja",GB25,0),IF(GC27="Ja",GB27,0),IF(GC29="Ja",GB29,0),IF(GC31="Ja",GB31,0),IF(GC33="Ja",GB33,0),IF(GC35="Ja",GB35,0),IF(GC37="Ja",GB37,0),IF(GC39="Ja",GB39,0),IF(GC41="Ja",GB41,0),IF(GC43="Ja",GB43,0),IF(GC45="Ja",GB45,0),IF(GC47="Ja",GB47,0),IF(GC49="Ja",GB49,0),IF(GC51="Ja",GB51,0),IF(GC53="Ja",GB53,0),IF(GC55="Ja",GB55,0),IF(GC57="Ja",GB57,0),IF(GC59="Ja",GB59,0),IF(GC61="Ja",GB61,0),IF(GC63="Ja",GB63,0),IF(GC65="Ja",GB65,0),IF(GC67="Ja",GB67,0),IF(GC69="Ja",GB69,0),IF(GC71="Ja",GB71,0),IF(GC73="Ja",GB73,0),IF(GC75="Ja",GB75,0),IF(GC77="Ja",GB77,0),IF(GC79="Ja",GB79,0),IF(GC81="Ja",GB81,0),IF(GC83="Ja",GB83,0),IF(GC85="Ja",GB85,0),IF(GC87="Ja",GB87,0),IF(GC89="Ja",GB89,0),IF(GC91="Ja",GB91,0),IF(GC93="Ja",GB93,0),IF(GC95="Ja",GB95,0),IF(GC97="Ja",GB97,0),IF(GC99="Ja",GB99,0),IF(GC101="Ja",GB101,0),IF(GC103="Ja",GB103,0),IF(GC105="Ja",GB105,0),IF(GC107="Ja",GB107,0),IF(GC109="Ja",GB109,0),IF(GC111="Ja",GB111,0),IF(GC113="Ja",GB113,0),IF(GC115="Ja",GB115,0),IF(GC117="Ja",GB117,0),IF(GC119="Ja",GB119,0),IF(GC121="Ja",GB121,0),IF(GC123="Ja",GB123,0),IF(GC125="Ja",GB125,0),IF(GC127="Ja",GB127,0),IF(GC129="Ja",GB129,0),IF(GC131="Ja",GB131,0),IF(GC133="Ja",GB133,0),IF(GC135="Ja",GB135,0),IF(GC137="Ja",GB137,0),IF(GC139="Ja",GB139,0),IF(GC141="Ja",GB141,0),IF(GC143="Ja",GB143,0),IF(GC145="Ja",GB145,0),IF(GC147="Ja",GB147,0),IF(GC149="Ja",GB149,0),IF(GC151="Ja",GB151,0),IF(GC153="Ja",GB153,0),IF(GC155="Ja",GB155,0),IF(GC157="Ja",GB157,0),IF(GC159="Ja",GB159,0),IF(GC161="Ja",GB161,0),IF(GC163="Ja",GB163,0),IF(GC165="Ja",GB165,0),IF(GC167="Ja",GB167,0),IF(GC169="Ja",GB169,0),IF(GC171="Ja",GB171,0),IF(GC173="Ja",GB173,0),IF(GC177="Ja",GB177,0),IF(GC179="Ja",GB179,0),IF(GC181="Ja",GB181,0),IF(GC183="Ja",GB183,0),IF(GC185="Ja",GB185,0),IF(GC187="Ja",GB187,0),IF(GC189="Ja",GB189,0),IF(GC191="Ja",GB191,0),IF(GC193="Ja",GB193,0),IF(GC195="Ja",GB195,0),IF(GC197="Ja",GB197,0),IF(GC199="Ja",GB199,0),IF(GC201="Ja",GB201,0),IF(GC203="Ja",GB203,0),IF(GC205="Ja",GB205,0),IF(GC207="Ja",GB207,0),IF(GC209="Ja",GB209,0),IF(GC211="Ja",GB211,0),IF(GC213="Ja",GB213,0),IF(GC215="Ja",GB215,0),IF(GC217="Ja",GB217,0),IF(GC219="Ja",GB219,0),IF(GC221="Ja",GB221,0),IF(GC223="Ja",GB223,0),IF(GC225="Ja",GB225,0),IF(GC227="Ja",GB227,0),IF(GC229="Ja",GB229,0),IF(GC231="Ja",GB231,0),IF(GC233="Ja",GB233,0),IF(GC235="Ja",GB235,0),IF(GC237="Ja",GB237,0),IF(GC239="Ja",GB239,0),IF(GC241="Ja",GB241,0),IF(GC243="Ja",GB243,0),IF(GC245="Ja",GB245,0),IF(GC247="Ja",GB247,0),IF(GC249="Ja",GB249,0),IF(GC251="Ja",GB251,0),IF(GC253="Ja",GB253,0),IF(GC255="Ja",GB255,0),IF(GC257="Ja",GB257,0))</f>
        <v>0</v>
      </c>
      <c r="GC9" s="416"/>
      <c r="GD9" s="454"/>
      <c r="GJ9" s="413" t="s">
        <v>38</v>
      </c>
      <c r="GK9" s="414"/>
      <c r="GL9" s="415">
        <f>SUM(IF(GM19="Ja",GL19,0),IF(GM21="Ja",GL21,0),IF(GM23="Ja",GL23,0),IF(GM25="Ja",GL25,0),IF(GM27="Ja",GL27,0),IF(GM29="Ja",GL29,0),IF(GM31="Ja",GL31,0),IF(GM33="Ja",GL33,0),IF(GM35="Ja",GL35,0),IF(GM37="Ja",GL37,0),IF(GM39="Ja",GL39,0),IF(GM41="Ja",GL41,0),IF(GM43="Ja",GL43,0),IF(GM45="Ja",GL45,0),IF(GM47="Ja",GL47,0),IF(GM49="Ja",GL49,0),IF(GM51="Ja",GL51,0),IF(GM53="Ja",GL53,0),IF(GM55="Ja",GL55,0),IF(GM57="Ja",GL57,0),IF(GM59="Ja",GL59,0),IF(GM61="Ja",GL61,0),IF(GM63="Ja",GL63,0),IF(GM65="Ja",GL65,0),IF(GM67="Ja",GL67,0),IF(GM69="Ja",GL69,0),IF(GM71="Ja",GL71,0),IF(GM73="Ja",GL73,0),IF(GM75="Ja",GL75,0),IF(GM77="Ja",GL77,0),IF(GM79="Ja",GL79,0),IF(GM81="Ja",GL81,0),IF(GM83="Ja",GL83,0),IF(GM85="Ja",GL85,0),IF(GM87="Ja",GL87,0),IF(GM89="Ja",GL89,0),IF(GM91="Ja",GL91,0),IF(GM93="Ja",GL93,0),IF(GM95="Ja",GL95,0),IF(GM97="Ja",GL97,0),IF(GM99="Ja",GL99,0),IF(GM101="Ja",GL101,0),IF(GM103="Ja",GL103,0),IF(GM105="Ja",GL105,0),IF(GM107="Ja",GL107,0),IF(GM109="Ja",GL109,0),IF(GM111="Ja",GL111,0),IF(GM113="Ja",GL113,0),IF(GM115="Ja",GL115,0),IF(GM117="Ja",GL117,0),IF(GM119="Ja",GL119,0),IF(GM121="Ja",GL121,0),IF(GM123="Ja",GL123,0),IF(GM125="Ja",GL125,0),IF(GM127="Ja",GL127,0),IF(GM129="Ja",GL129,0),IF(GM131="Ja",GL131,0),IF(GM133="Ja",GL133,0),IF(GM135="Ja",GL135,0),IF(GM137="Ja",GL137,0),IF(GM139="Ja",GL139,0),IF(GM141="Ja",GL141,0),IF(GM143="Ja",GL143,0),IF(GM145="Ja",GL145,0),IF(GM147="Ja",GL147,0),IF(GM149="Ja",GL149,0),IF(GM151="Ja",GL151,0),IF(GM153="Ja",GL153,0),IF(GM155="Ja",GL155,0),IF(GM157="Ja",GL157,0),IF(GM159="Ja",GL159,0),IF(GM161="Ja",GL161,0),IF(GM163="Ja",GL163,0),IF(GM165="Ja",GL165,0),IF(GM167="Ja",GL167,0),IF(GM169="Ja",GL169,0),IF(GM171="Ja",GL171,0),IF(GM173="Ja",GL173,0),IF(GM177="Ja",GL177,0),IF(GM179="Ja",GL179,0),IF(GM181="Ja",GL181,0),IF(GM183="Ja",GL183,0),IF(GM185="Ja",GL185,0),IF(GM187="Ja",GL187,0),IF(GM189="Ja",GL189,0),IF(GM191="Ja",GL191,0),IF(GM193="Ja",GL193,0),IF(GM195="Ja",GL195,0),IF(GM197="Ja",GL197,0),IF(GM199="Ja",GL199,0),IF(GM201="Ja",GL201,0),IF(GM203="Ja",GL203,0),IF(GM205="Ja",GL205,0),IF(GM207="Ja",GL207,0),IF(GM209="Ja",GL209,0),IF(GM211="Ja",GL211,0),IF(GM213="Ja",GL213,0),IF(GM215="Ja",GL215,0),IF(GM217="Ja",GL217,0),IF(GM219="Ja",GL219,0),IF(GM221="Ja",GL221,0),IF(GM223="Ja",GL223,0),IF(GM225="Ja",GL225,0),IF(GM227="Ja",GL227,0),IF(GM229="Ja",GL229,0),IF(GM231="Ja",GL231,0),IF(GM233="Ja",GL233,0),IF(GM235="Ja",GL235,0),IF(GM237="Ja",GL237,0),IF(GM239="Ja",GL239,0),IF(GM241="Ja",GL241,0),IF(GM243="Ja",GL243,0),IF(GM245="Ja",GL245,0),IF(GM247="Ja",GL247,0),IF(GM249="Ja",GL249,0),IF(GM251="Ja",GL251,0),IF(GM253="Ja",GL253,0),IF(GM255="Ja",GL255,0),IF(GM257="Ja",GL257,0))</f>
        <v>0</v>
      </c>
      <c r="GM9" s="416"/>
      <c r="GN9" s="454"/>
      <c r="GT9" s="413" t="s">
        <v>38</v>
      </c>
      <c r="GU9" s="414"/>
      <c r="GV9" s="415">
        <f>SUM(IF(GW19="Ja",GV19,0),IF(GW21="Ja",GV21,0),IF(GW23="Ja",GV23,0),IF(GW25="Ja",GV25,0),IF(GW27="Ja",GV27,0),IF(GW29="Ja",GV29,0),IF(GW31="Ja",GV31,0),IF(GW33="Ja",GV33,0),IF(GW35="Ja",GV35,0),IF(GW37="Ja",GV37,0),IF(GW39="Ja",GV39,0),IF(GW41="Ja",GV41,0),IF(GW43="Ja",GV43,0),IF(GW45="Ja",GV45,0),IF(GW47="Ja",GV47,0),IF(GW49="Ja",GV49,0),IF(GW51="Ja",GV51,0),IF(GW53="Ja",GV53,0),IF(GW55="Ja",GV55,0),IF(GW57="Ja",GV57,0),IF(GW59="Ja",GV59,0),IF(GW61="Ja",GV61,0),IF(GW63="Ja",GV63,0),IF(GW65="Ja",GV65,0),IF(GW67="Ja",GV67,0),IF(GW69="Ja",GV69,0),IF(GW71="Ja",GV71,0),IF(GW73="Ja",GV73,0),IF(GW75="Ja",GV75,0),IF(GW77="Ja",GV77,0),IF(GW79="Ja",GV79,0),IF(GW81="Ja",GV81,0),IF(GW83="Ja",GV83,0),IF(GW85="Ja",GV85,0),IF(GW87="Ja",GV87,0),IF(GW89="Ja",GV89,0),IF(GW91="Ja",GV91,0),IF(GW93="Ja",GV93,0),IF(GW95="Ja",GV95,0),IF(GW97="Ja",GV97,0),IF(GW99="Ja",GV99,0),IF(GW101="Ja",GV101,0),IF(GW103="Ja",GV103,0),IF(GW105="Ja",GV105,0),IF(GW107="Ja",GV107,0),IF(GW109="Ja",GV109,0),IF(GW111="Ja",GV111,0),IF(GW113="Ja",GV113,0),IF(GW115="Ja",GV115,0),IF(GW117="Ja",GV117,0),IF(GW119="Ja",GV119,0),IF(GW121="Ja",GV121,0),IF(GW123="Ja",GV123,0),IF(GW125="Ja",GV125,0),IF(GW127="Ja",GV127,0),IF(GW129="Ja",GV129,0),IF(GW131="Ja",GV131,0),IF(GW133="Ja",GV133,0),IF(GW135="Ja",GV135,0),IF(GW137="Ja",GV137,0),IF(GW139="Ja",GV139,0),IF(GW141="Ja",GV141,0),IF(GW143="Ja",GV143,0),IF(GW145="Ja",GV145,0),IF(GW147="Ja",GV147,0),IF(GW149="Ja",GV149,0),IF(GW151="Ja",GV151,0),IF(GW153="Ja",GV153,0),IF(GW155="Ja",GV155,0),IF(GW157="Ja",GV157,0),IF(GW159="Ja",GV159,0),IF(GW161="Ja",GV161,0),IF(GW163="Ja",GV163,0),IF(GW165="Ja",GV165,0),IF(GW167="Ja",GV167,0),IF(GW169="Ja",GV169,0),IF(GW171="Ja",GV171,0),IF(GW173="Ja",GV173,0),IF(GW177="Ja",GV177,0),IF(GW179="Ja",GV179,0),IF(GW181="Ja",GV181,0),IF(GW183="Ja",GV183,0),IF(GW185="Ja",GV185,0),IF(GW187="Ja",GV187,0),IF(GW189="Ja",GV189,0),IF(GW191="Ja",GV191,0),IF(GW193="Ja",GV193,0),IF(GW195="Ja",GV195,0),IF(GW197="Ja",GV197,0),IF(GW199="Ja",GV199,0),IF(GW201="Ja",GV201,0),IF(GW203="Ja",GV203,0),IF(GW205="Ja",GV205,0),IF(GW207="Ja",GV207,0),IF(GW209="Ja",GV209,0),IF(GW211="Ja",GV211,0),IF(GW213="Ja",GV213,0),IF(GW215="Ja",GV215,0),IF(GW217="Ja",GV217,0),IF(GW219="Ja",GV219,0),IF(GW221="Ja",GV221,0),IF(GW223="Ja",GV223,0),IF(GW225="Ja",GV225,0),IF(GW227="Ja",GV227,0),IF(GW229="Ja",GV229,0),IF(GW231="Ja",GV231,0),IF(GW233="Ja",GV233,0),IF(GW235="Ja",GV235,0),IF(GW237="Ja",GV237,0),IF(GW239="Ja",GV239,0),IF(GW241="Ja",GV241,0),IF(GW243="Ja",GV243,0),IF(GW245="Ja",GV245,0),IF(GW247="Ja",GV247,0),IF(GW249="Ja",GV249,0),IF(GW251="Ja",GV251,0),IF(GW253="Ja",GV253,0),IF(GW255="Ja",GV255,0),IF(GW257="Ja",GV257,0))</f>
        <v>0</v>
      </c>
      <c r="GW9" s="416"/>
      <c r="GX9" s="454"/>
      <c r="HD9" s="413" t="s">
        <v>38</v>
      </c>
      <c r="HE9" s="414"/>
      <c r="HF9" s="415">
        <f>SUM(IF(HG19="Ja",HF19,0),IF(HG21="Ja",HF21,0),IF(HG23="Ja",HF23,0),IF(HG25="Ja",HF25,0),IF(HG27="Ja",HF27,0),IF(HG29="Ja",HF29,0),IF(HG31="Ja",HF31,0),IF(HG33="Ja",HF33,0),IF(HG35="Ja",HF35,0),IF(HG37="Ja",HF37,0),IF(HG39="Ja",HF39,0),IF(HG41="Ja",HF41,0),IF(HG43="Ja",HF43,0),IF(HG45="Ja",HF45,0),IF(HG47="Ja",HF47,0),IF(HG49="Ja",HF49,0),IF(HG51="Ja",HF51,0),IF(HG53="Ja",HF53,0),IF(HG55="Ja",HF55,0),IF(HG57="Ja",HF57,0),IF(HG59="Ja",HF59,0),IF(HG61="Ja",HF61,0),IF(HG63="Ja",HF63,0),IF(HG65="Ja",HF65,0),IF(HG67="Ja",HF67,0),IF(HG69="Ja",HF69,0),IF(HG71="Ja",HF71,0),IF(HG73="Ja",HF73,0),IF(HG75="Ja",HF75,0),IF(HG77="Ja",HF77,0),IF(HG79="Ja",HF79,0),IF(HG81="Ja",HF81,0),IF(HG83="Ja",HF83,0),IF(HG85="Ja",HF85,0),IF(HG87="Ja",HF87,0),IF(HG89="Ja",HF89,0),IF(HG91="Ja",HF91,0),IF(HG93="Ja",HF93,0),IF(HG95="Ja",HF95,0),IF(HG97="Ja",HF97,0),IF(HG99="Ja",HF99,0),IF(HG101="Ja",HF101,0),IF(HG103="Ja",HF103,0),IF(HG105="Ja",HF105,0),IF(HG107="Ja",HF107,0),IF(HG109="Ja",HF109,0),IF(HG111="Ja",HF111,0),IF(HG113="Ja",HF113,0),IF(HG115="Ja",HF115,0),IF(HG117="Ja",HF117,0),IF(HG119="Ja",HF119,0),IF(HG121="Ja",HF121,0),IF(HG123="Ja",HF123,0),IF(HG125="Ja",HF125,0),IF(HG127="Ja",HF127,0),IF(HG129="Ja",HF129,0),IF(HG131="Ja",HF131,0),IF(HG133="Ja",HF133,0),IF(HG135="Ja",HF135,0),IF(HG137="Ja",HF137,0),IF(HG139="Ja",HF139,0),IF(HG141="Ja",HF141,0),IF(HG143="Ja",HF143,0),IF(HG145="Ja",HF145,0),IF(HG147="Ja",HF147,0),IF(HG149="Ja",HF149,0),IF(HG151="Ja",HF151,0),IF(HG153="Ja",HF153,0),IF(HG155="Ja",HF155,0),IF(HG157="Ja",HF157,0),IF(HG159="Ja",HF159,0),IF(HG161="Ja",HF161,0),IF(HG163="Ja",HF163,0),IF(HG165="Ja",HF165,0),IF(HG167="Ja",HF167,0),IF(HG169="Ja",HF169,0),IF(HG171="Ja",HF171,0),IF(HG173="Ja",HF173,0),IF(HG177="Ja",HF177,0),IF(HG179="Ja",HF179,0),IF(HG181="Ja",HF181,0),IF(HG183="Ja",HF183,0),IF(HG185="Ja",HF185,0),IF(HG187="Ja",HF187,0),IF(HG189="Ja",HF189,0),IF(HG191="Ja",HF191,0),IF(HG193="Ja",HF193,0),IF(HG195="Ja",HF195,0),IF(HG197="Ja",HF197,0),IF(HG199="Ja",HF199,0),IF(HG201="Ja",HF201,0),IF(HG203="Ja",HF203,0),IF(HG205="Ja",HF205,0),IF(HG207="Ja",HF207,0),IF(HG209="Ja",HF209,0),IF(HG211="Ja",HF211,0),IF(HG213="Ja",HF213,0),IF(HG215="Ja",HF215,0),IF(HG217="Ja",HF217,0),IF(HG219="Ja",HF219,0),IF(HG221="Ja",HF221,0),IF(HG223="Ja",HF223,0),IF(HG225="Ja",HF225,0),IF(HG227="Ja",HF227,0),IF(HG229="Ja",HF229,0),IF(HG231="Ja",HF231,0),IF(HG233="Ja",HF233,0),IF(HG235="Ja",HF235,0),IF(HG237="Ja",HF237,0),IF(HG239="Ja",HF239,0),IF(HG241="Ja",HF241,0),IF(HG243="Ja",HF243,0),IF(HG245="Ja",HF245,0),IF(HG247="Ja",HF247,0),IF(HG249="Ja",HF249,0),IF(HG251="Ja",HF251,0),IF(HG253="Ja",HF253,0),IF(HG255="Ja",HF255,0),IF(HG257="Ja",HF257,0))</f>
        <v>0</v>
      </c>
      <c r="HG9" s="416"/>
      <c r="HH9" s="454"/>
    </row>
    <row r="10" spans="2:261" ht="22.5" customHeight="1" thickBot="1" x14ac:dyDescent="0.25">
      <c r="B10" s="417" t="s">
        <v>41</v>
      </c>
      <c r="C10" s="418"/>
      <c r="D10" s="419">
        <f>SUM(D17,D8)</f>
        <v>0</v>
      </c>
      <c r="E10" s="420"/>
      <c r="F10" s="454"/>
      <c r="L10" s="417" t="s">
        <v>41</v>
      </c>
      <c r="M10" s="418"/>
      <c r="N10" s="419">
        <f>SUM(N17,N8)</f>
        <v>0</v>
      </c>
      <c r="O10" s="420"/>
      <c r="P10" s="454"/>
      <c r="V10" s="417" t="s">
        <v>41</v>
      </c>
      <c r="W10" s="418"/>
      <c r="X10" s="419">
        <f>SUM(X17,X8)</f>
        <v>0</v>
      </c>
      <c r="Y10" s="420"/>
      <c r="Z10" s="454"/>
      <c r="AF10" s="417" t="s">
        <v>41</v>
      </c>
      <c r="AG10" s="418"/>
      <c r="AH10" s="419">
        <f>SUM(AH17,AH8)</f>
        <v>0</v>
      </c>
      <c r="AI10" s="420"/>
      <c r="AJ10" s="454"/>
      <c r="AP10" s="417" t="s">
        <v>41</v>
      </c>
      <c r="AQ10" s="418"/>
      <c r="AR10" s="419">
        <f>SUM(AR17,AR8)</f>
        <v>0</v>
      </c>
      <c r="AS10" s="420"/>
      <c r="AT10" s="454"/>
      <c r="AZ10" s="417" t="s">
        <v>41</v>
      </c>
      <c r="BA10" s="418"/>
      <c r="BB10" s="419">
        <f>SUM(BB17,BB8)</f>
        <v>0</v>
      </c>
      <c r="BC10" s="420"/>
      <c r="BD10" s="454"/>
      <c r="BJ10" s="417" t="s">
        <v>41</v>
      </c>
      <c r="BK10" s="418"/>
      <c r="BL10" s="419">
        <f>SUM(BL17,BL8)</f>
        <v>0</v>
      </c>
      <c r="BM10" s="420"/>
      <c r="BN10" s="454"/>
      <c r="BT10" s="417" t="s">
        <v>41</v>
      </c>
      <c r="BU10" s="418"/>
      <c r="BV10" s="419">
        <f>SUM(BV17,BV8)</f>
        <v>0</v>
      </c>
      <c r="BW10" s="420"/>
      <c r="BX10" s="454"/>
      <c r="CD10" s="417" t="s">
        <v>41</v>
      </c>
      <c r="CE10" s="418"/>
      <c r="CF10" s="419">
        <f>SUM(CF17,CF8)</f>
        <v>0</v>
      </c>
      <c r="CG10" s="420"/>
      <c r="CH10" s="454"/>
      <c r="CN10" s="417" t="s">
        <v>41</v>
      </c>
      <c r="CO10" s="418"/>
      <c r="CP10" s="419">
        <f>SUM(CP17,CP8)</f>
        <v>0</v>
      </c>
      <c r="CQ10" s="420"/>
      <c r="CR10" s="454"/>
      <c r="CX10" s="417" t="s">
        <v>41</v>
      </c>
      <c r="CY10" s="418"/>
      <c r="CZ10" s="419">
        <f>SUM(CZ17,CZ8)</f>
        <v>0</v>
      </c>
      <c r="DA10" s="420"/>
      <c r="DB10" s="454"/>
      <c r="DH10" s="417" t="s">
        <v>41</v>
      </c>
      <c r="DI10" s="418"/>
      <c r="DJ10" s="419">
        <f>SUM(DJ17,DJ8)</f>
        <v>0</v>
      </c>
      <c r="DK10" s="420"/>
      <c r="DL10" s="454"/>
      <c r="DR10" s="417" t="s">
        <v>41</v>
      </c>
      <c r="DS10" s="418"/>
      <c r="DT10" s="419">
        <f>SUM(DT17,DT8)</f>
        <v>0</v>
      </c>
      <c r="DU10" s="420"/>
      <c r="DV10" s="454"/>
      <c r="EB10" s="417" t="s">
        <v>41</v>
      </c>
      <c r="EC10" s="418"/>
      <c r="ED10" s="419">
        <f>SUM(ED17,ED8)</f>
        <v>0</v>
      </c>
      <c r="EE10" s="420"/>
      <c r="EF10" s="454"/>
      <c r="EL10" s="417" t="s">
        <v>41</v>
      </c>
      <c r="EM10" s="418"/>
      <c r="EN10" s="419">
        <f>SUM(EN17,EN8)</f>
        <v>0</v>
      </c>
      <c r="EO10" s="420"/>
      <c r="EP10" s="454"/>
      <c r="EV10" s="417" t="s">
        <v>41</v>
      </c>
      <c r="EW10" s="418"/>
      <c r="EX10" s="419">
        <f>SUM(EX17,EX8)</f>
        <v>0</v>
      </c>
      <c r="EY10" s="420"/>
      <c r="EZ10" s="454"/>
      <c r="FF10" s="417" t="s">
        <v>41</v>
      </c>
      <c r="FG10" s="418"/>
      <c r="FH10" s="419">
        <f>SUM(FH17,FH8)</f>
        <v>0</v>
      </c>
      <c r="FI10" s="420"/>
      <c r="FJ10" s="454"/>
      <c r="FP10" s="417" t="s">
        <v>41</v>
      </c>
      <c r="FQ10" s="418"/>
      <c r="FR10" s="419">
        <f>SUM(FR17,FR8)</f>
        <v>0</v>
      </c>
      <c r="FS10" s="420"/>
      <c r="FT10" s="454"/>
      <c r="FZ10" s="417" t="s">
        <v>41</v>
      </c>
      <c r="GA10" s="418"/>
      <c r="GB10" s="419">
        <f>SUM(GB17,GB8)</f>
        <v>0</v>
      </c>
      <c r="GC10" s="420"/>
      <c r="GD10" s="454"/>
      <c r="GJ10" s="417" t="s">
        <v>41</v>
      </c>
      <c r="GK10" s="418"/>
      <c r="GL10" s="419">
        <f>SUM(GL17,GL8)</f>
        <v>0</v>
      </c>
      <c r="GM10" s="420"/>
      <c r="GN10" s="454"/>
      <c r="GT10" s="417" t="s">
        <v>41</v>
      </c>
      <c r="GU10" s="418"/>
      <c r="GV10" s="419">
        <f>SUM(GV17,GV8)</f>
        <v>0</v>
      </c>
      <c r="GW10" s="420"/>
      <c r="GX10" s="454"/>
      <c r="HD10" s="417" t="s">
        <v>41</v>
      </c>
      <c r="HE10" s="418"/>
      <c r="HF10" s="419">
        <f>SUM(HF17,HF8)</f>
        <v>0</v>
      </c>
      <c r="HG10" s="420"/>
      <c r="HH10" s="454"/>
    </row>
    <row r="11" spans="2:261" ht="12.75" customHeight="1" x14ac:dyDescent="0.2">
      <c r="N11" s="4"/>
      <c r="X11" s="4"/>
      <c r="AH11" s="4"/>
      <c r="AR11" s="4"/>
      <c r="BB11" s="4"/>
      <c r="BL11" s="4"/>
      <c r="BV11" s="4"/>
      <c r="CF11" s="4"/>
      <c r="CP11" s="4"/>
      <c r="CZ11" s="4"/>
      <c r="DJ11" s="4"/>
      <c r="DT11" s="4"/>
      <c r="ED11" s="4"/>
      <c r="EN11" s="4"/>
      <c r="EX11" s="4"/>
      <c r="FH11" s="4"/>
      <c r="FR11" s="4"/>
      <c r="GB11" s="4"/>
      <c r="GL11" s="4"/>
      <c r="GV11" s="4"/>
      <c r="HF11" s="4"/>
    </row>
    <row r="12" spans="2:261" ht="12.75" customHeight="1" x14ac:dyDescent="0.2">
      <c r="N12" s="4"/>
      <c r="X12" s="4"/>
      <c r="AH12" s="4"/>
      <c r="AR12" s="4"/>
      <c r="BB12" s="4"/>
      <c r="BL12" s="4"/>
      <c r="BV12" s="4"/>
      <c r="CF12" s="4"/>
      <c r="CP12" s="4"/>
      <c r="CZ12" s="4"/>
      <c r="DJ12" s="4"/>
      <c r="DT12" s="4"/>
      <c r="ED12" s="4"/>
      <c r="EN12" s="4"/>
      <c r="EX12" s="4"/>
      <c r="FH12" s="4"/>
      <c r="FR12" s="4"/>
      <c r="GB12" s="4"/>
      <c r="GL12" s="4"/>
      <c r="GV12" s="4"/>
      <c r="HF12" s="4"/>
    </row>
    <row r="13" spans="2:261" ht="27" customHeight="1" x14ac:dyDescent="0.2">
      <c r="D13" s="421" t="str">
        <f>IF(AND('Riepilogo progetto'!$P$8&lt;'Valori soglia'!$D$7,'Riepilogo progetto'!$D$13&lt;'Valori soglia'!$D$7),"Procedura attuale secondo OAPub capitolo 3","Procedura attuale secondo LAPub")</f>
        <v>Procedura attuale secondo OAPub capitolo 3</v>
      </c>
      <c r="E13" s="422"/>
      <c r="G13" s="320" t="s">
        <v>22</v>
      </c>
      <c r="H13" s="320"/>
      <c r="I13" s="320"/>
      <c r="J13" s="135" t="e">
        <f>IF(OR(AND('Riepilogo progetto'!$J$8&lt;'Riepilogo progetto'!$P$9,'Riepilogo progetto'!$P$8&gt;='Valori soglia'!$D$7),AND('Riepilogo progetto'!$J$8&lt;'Riepilogo progetto'!$P$9,'Riepilogo progetto'!$D$13&gt;='Valori soglia'!$D$7)),"JA","NEIN")</f>
        <v>#DIV/0!</v>
      </c>
      <c r="N13" s="421" t="str">
        <f>IF(AND('Riepilogo progetto'!$P$8&lt;'Valori soglia'!$D$7,'Riepilogo progetto'!$D$13&lt;'Valori soglia'!$D$7),"Procedura attuale secondo OAPub capitolo 3","Procedura attuale secondo LAPub")</f>
        <v>Procedura attuale secondo OAPub capitolo 3</v>
      </c>
      <c r="O13" s="422"/>
      <c r="Q13" s="320" t="s">
        <v>22</v>
      </c>
      <c r="R13" s="320"/>
      <c r="S13" s="320"/>
      <c r="T13" s="135" t="e">
        <f>IF(OR(AND('Riepilogo progetto'!$J$8&lt;'Riepilogo progetto'!$P$9,'Riepilogo progetto'!$P$8&gt;='Valori soglia'!$D$7),AND('Riepilogo progetto'!$J$8&lt;'Riepilogo progetto'!$P$9,'Riepilogo progetto'!$D$13&gt;='Valori soglia'!$D$7)),"JA","NEIN")</f>
        <v>#DIV/0!</v>
      </c>
      <c r="X13" s="421" t="str">
        <f>IF(AND('Riepilogo progetto'!$P$8&lt;'Valori soglia'!$D$7,'Riepilogo progetto'!$D$13&lt;'Valori soglia'!$D$7),"Procedura attuale secondo OAPub capitolo 3","Procedura attuale secondo LAPub")</f>
        <v>Procedura attuale secondo OAPub capitolo 3</v>
      </c>
      <c r="Y13" s="422"/>
      <c r="AA13" s="320" t="s">
        <v>22</v>
      </c>
      <c r="AB13" s="320"/>
      <c r="AC13" s="320"/>
      <c r="AD13" s="135" t="e">
        <f>IF(OR(AND('Riepilogo progetto'!$J$8&lt;'Riepilogo progetto'!$P$9,'Riepilogo progetto'!$P$8&gt;='Valori soglia'!$D$7),AND('Riepilogo progetto'!$J$8&lt;'Riepilogo progetto'!$P$9,'Riepilogo progetto'!$D$13&gt;='Valori soglia'!$D$7)),"JA","NEIN")</f>
        <v>#DIV/0!</v>
      </c>
      <c r="AH13" s="421" t="str">
        <f>IF(AND('Riepilogo progetto'!$P$8&lt;'Valori soglia'!$D$7,'Riepilogo progetto'!$D$13&lt;'Valori soglia'!$D$7),"Procedura attuale secondo OAPub capitolo 3","Procedura attuale secondo LAPub")</f>
        <v>Procedura attuale secondo OAPub capitolo 3</v>
      </c>
      <c r="AI13" s="422"/>
      <c r="AK13" s="320" t="s">
        <v>22</v>
      </c>
      <c r="AL13" s="320"/>
      <c r="AM13" s="320"/>
      <c r="AN13" s="135" t="e">
        <f>IF(OR(AND('Riepilogo progetto'!$J$8&lt;'Riepilogo progetto'!$P$9,'Riepilogo progetto'!$P$8&gt;='Valori soglia'!$D$7),AND('Riepilogo progetto'!$J$8&lt;'Riepilogo progetto'!$P$9,'Riepilogo progetto'!$D$13&gt;='Valori soglia'!$D$7)),"JA","NEIN")</f>
        <v>#DIV/0!</v>
      </c>
      <c r="AR13" s="421" t="str">
        <f>IF(AND('Riepilogo progetto'!$P$8&lt;'Valori soglia'!$D$7,'Riepilogo progetto'!$D$13&lt;'Valori soglia'!$D$7),"Procedura attuale secondo OAPub capitolo 3","Procedura attuale secondo LAPub")</f>
        <v>Procedura attuale secondo OAPub capitolo 3</v>
      </c>
      <c r="AS13" s="422"/>
      <c r="AU13" s="320" t="s">
        <v>22</v>
      </c>
      <c r="AV13" s="320"/>
      <c r="AW13" s="320"/>
      <c r="AX13" s="135" t="e">
        <f>IF(OR(AND('Riepilogo progetto'!$J$8&lt;'Riepilogo progetto'!$P$9,'Riepilogo progetto'!$P$8&gt;='Valori soglia'!$D$7),AND('Riepilogo progetto'!$J$8&lt;'Riepilogo progetto'!$P$9,'Riepilogo progetto'!$D$13&gt;='Valori soglia'!$D$7)),"JA","NEIN")</f>
        <v>#DIV/0!</v>
      </c>
      <c r="BB13" s="421" t="str">
        <f>IF(AND('Riepilogo progetto'!$P$8&lt;'Valori soglia'!$D$7,'Riepilogo progetto'!$D$13&lt;'Valori soglia'!$D$7),"Procedura attuale secondo OAPub capitolo 3","Procedura attuale secondo LAPub")</f>
        <v>Procedura attuale secondo OAPub capitolo 3</v>
      </c>
      <c r="BC13" s="422"/>
      <c r="BE13" s="320" t="s">
        <v>22</v>
      </c>
      <c r="BF13" s="320"/>
      <c r="BG13" s="320"/>
      <c r="BH13" s="135" t="e">
        <f>IF(OR(AND('Riepilogo progetto'!$J$8&lt;'Riepilogo progetto'!$P$9,'Riepilogo progetto'!$P$8&gt;='Valori soglia'!$D$7),AND('Riepilogo progetto'!$J$8&lt;'Riepilogo progetto'!$P$9,'Riepilogo progetto'!$D$13&gt;='Valori soglia'!$D$7)),"JA","NEIN")</f>
        <v>#DIV/0!</v>
      </c>
      <c r="BL13" s="421" t="str">
        <f>IF(AND('Riepilogo progetto'!$P$8&lt;'Valori soglia'!$D$7,'Riepilogo progetto'!$D$13&lt;'Valori soglia'!$D$7),"Procedura attuale secondo OAPub capitolo 3","Procedura attuale secondo LAPub")</f>
        <v>Procedura attuale secondo OAPub capitolo 3</v>
      </c>
      <c r="BM13" s="422"/>
      <c r="BO13" s="320" t="s">
        <v>22</v>
      </c>
      <c r="BP13" s="320"/>
      <c r="BQ13" s="320"/>
      <c r="BR13" s="135" t="e">
        <f>IF(OR(AND('Riepilogo progetto'!$J$8&lt;'Riepilogo progetto'!$P$9,'Riepilogo progetto'!$P$8&gt;='Valori soglia'!$D$7),AND('Riepilogo progetto'!$J$8&lt;'Riepilogo progetto'!$P$9,'Riepilogo progetto'!$D$13&gt;='Valori soglia'!$D$7)),"JA","NEIN")</f>
        <v>#DIV/0!</v>
      </c>
      <c r="BV13" s="421" t="str">
        <f>IF(AND('Riepilogo progetto'!$P$8&lt;'Valori soglia'!$D$7,'Riepilogo progetto'!$D$13&lt;'Valori soglia'!$D$7),"Procedura attuale secondo OAPub capitolo 3","Procedura attuale secondo LAPub")</f>
        <v>Procedura attuale secondo OAPub capitolo 3</v>
      </c>
      <c r="BW13" s="422"/>
      <c r="BY13" s="320" t="s">
        <v>22</v>
      </c>
      <c r="BZ13" s="320"/>
      <c r="CA13" s="320"/>
      <c r="CB13" s="135" t="e">
        <f>IF(OR(AND('Riepilogo progetto'!$J$8&lt;'Riepilogo progetto'!$P$9,'Riepilogo progetto'!$P$8&gt;='Valori soglia'!$D$7),AND('Riepilogo progetto'!$J$8&lt;'Riepilogo progetto'!$P$9,'Riepilogo progetto'!$D$13&gt;='Valori soglia'!$D$7)),"JA","NEIN")</f>
        <v>#DIV/0!</v>
      </c>
      <c r="CF13" s="421" t="str">
        <f>IF(AND('Riepilogo progetto'!$P$8&lt;'Valori soglia'!$D$7,'Riepilogo progetto'!$D$13&lt;'Valori soglia'!$D$7),"Procedura attuale secondo OAPub capitolo 3","Procedura attuale secondo LAPub")</f>
        <v>Procedura attuale secondo OAPub capitolo 3</v>
      </c>
      <c r="CG13" s="422"/>
      <c r="CI13" s="320" t="s">
        <v>22</v>
      </c>
      <c r="CJ13" s="320"/>
      <c r="CK13" s="320"/>
      <c r="CL13" s="135" t="e">
        <f>IF(OR(AND('Riepilogo progetto'!$J$8&lt;'Riepilogo progetto'!$P$9,'Riepilogo progetto'!$P$8&gt;='Valori soglia'!$D$7),AND('Riepilogo progetto'!$J$8&lt;'Riepilogo progetto'!$P$9,'Riepilogo progetto'!$D$13&gt;='Valori soglia'!$D$7)),"JA","NEIN")</f>
        <v>#DIV/0!</v>
      </c>
      <c r="CP13" s="421" t="str">
        <f>IF(AND('Riepilogo progetto'!$P$8&lt;'Valori soglia'!$D$7,'Riepilogo progetto'!$D$13&lt;'Valori soglia'!$D$7),"Procedura attuale secondo OAPub capitolo 3","Procedura attuale secondo LAPub")</f>
        <v>Procedura attuale secondo OAPub capitolo 3</v>
      </c>
      <c r="CQ13" s="422"/>
      <c r="CS13" s="320" t="s">
        <v>22</v>
      </c>
      <c r="CT13" s="320"/>
      <c r="CU13" s="320"/>
      <c r="CV13" s="135" t="e">
        <f>IF(OR(AND('Riepilogo progetto'!$J$8&lt;'Riepilogo progetto'!$P$9,'Riepilogo progetto'!$P$8&gt;='Valori soglia'!$D$7),AND('Riepilogo progetto'!$J$8&lt;'Riepilogo progetto'!$P$9,'Riepilogo progetto'!$D$13&gt;='Valori soglia'!$D$7)),"JA","NEIN")</f>
        <v>#DIV/0!</v>
      </c>
      <c r="CZ13" s="421" t="str">
        <f>IF(AND('Riepilogo progetto'!$P$8&lt;'Valori soglia'!$D$7,'Riepilogo progetto'!$D$13&lt;'Valori soglia'!$D$7),"Procedura attuale secondo OAPub capitolo 3","Procedura attuale secondo LAPub")</f>
        <v>Procedura attuale secondo OAPub capitolo 3</v>
      </c>
      <c r="DA13" s="422"/>
      <c r="DC13" s="320" t="s">
        <v>22</v>
      </c>
      <c r="DD13" s="320"/>
      <c r="DE13" s="320"/>
      <c r="DF13" s="135" t="e">
        <f>IF(OR(AND('Riepilogo progetto'!$J$8&lt;'Riepilogo progetto'!$P$9,'Riepilogo progetto'!$P$8&gt;='Valori soglia'!$D$7),AND('Riepilogo progetto'!$J$8&lt;'Riepilogo progetto'!$P$9,'Riepilogo progetto'!$D$13&gt;='Valori soglia'!$D$7)),"JA","NEIN")</f>
        <v>#DIV/0!</v>
      </c>
      <c r="DJ13" s="421" t="str">
        <f>IF(AND('Riepilogo progetto'!$P$8&lt;'Valori soglia'!$D$7,'Riepilogo progetto'!$D$13&lt;'Valori soglia'!$D$7),"Procedura attuale secondo OAPub capitolo 3","Procedura attuale secondo LAPub")</f>
        <v>Procedura attuale secondo OAPub capitolo 3</v>
      </c>
      <c r="DK13" s="422"/>
      <c r="DM13" s="320" t="s">
        <v>22</v>
      </c>
      <c r="DN13" s="320"/>
      <c r="DO13" s="320"/>
      <c r="DP13" s="135" t="e">
        <f>IF(OR(AND('Riepilogo progetto'!$J$8&lt;'Riepilogo progetto'!$P$9,'Riepilogo progetto'!$P$8&gt;='Valori soglia'!$D$7),AND('Riepilogo progetto'!$J$8&lt;'Riepilogo progetto'!$P$9,'Riepilogo progetto'!$D$13&gt;='Valori soglia'!$D$7)),"JA","NEIN")</f>
        <v>#DIV/0!</v>
      </c>
      <c r="DT13" s="421" t="str">
        <f>IF(AND('Riepilogo progetto'!$P$8&lt;'Valori soglia'!$D$7,'Riepilogo progetto'!$D$13&lt;'Valori soglia'!$D$7),"Procedura attuale secondo OAPub capitolo 3","Procedura attuale secondo LAPub")</f>
        <v>Procedura attuale secondo OAPub capitolo 3</v>
      </c>
      <c r="DU13" s="422"/>
      <c r="DW13" s="320" t="s">
        <v>22</v>
      </c>
      <c r="DX13" s="320"/>
      <c r="DY13" s="320"/>
      <c r="DZ13" s="135" t="e">
        <f>IF(OR(AND('Riepilogo progetto'!$J$8&lt;'Riepilogo progetto'!$P$9,'Riepilogo progetto'!$P$8&gt;='Valori soglia'!$D$7),AND('Riepilogo progetto'!$J$8&lt;'Riepilogo progetto'!$P$9,'Riepilogo progetto'!$D$13&gt;='Valori soglia'!$D$7)),"JA","NEIN")</f>
        <v>#DIV/0!</v>
      </c>
      <c r="ED13" s="421" t="str">
        <f>IF(AND('Riepilogo progetto'!$P$8&lt;'Valori soglia'!$D$7,'Riepilogo progetto'!$D$13&lt;'Valori soglia'!$D$7),"Procedura attuale secondo OAPub capitolo 3","Procedura attuale secondo LAPub")</f>
        <v>Procedura attuale secondo OAPub capitolo 3</v>
      </c>
      <c r="EE13" s="422"/>
      <c r="EG13" s="320" t="s">
        <v>22</v>
      </c>
      <c r="EH13" s="320"/>
      <c r="EI13" s="320"/>
      <c r="EJ13" s="135" t="e">
        <f>IF(OR(AND('Riepilogo progetto'!$J$8&lt;'Riepilogo progetto'!$P$9,'Riepilogo progetto'!$P$8&gt;='Valori soglia'!$D$7),AND('Riepilogo progetto'!$J$8&lt;'Riepilogo progetto'!$P$9,'Riepilogo progetto'!$D$13&gt;='Valori soglia'!$D$7)),"JA","NEIN")</f>
        <v>#DIV/0!</v>
      </c>
      <c r="EN13" s="421" t="str">
        <f>IF(AND('Riepilogo progetto'!$P$8&lt;'Valori soglia'!$D$7,'Riepilogo progetto'!$D$13&lt;'Valori soglia'!$D$7),"Procedura attuale secondo OAPub capitolo 3","Procedura attuale secondo LAPub")</f>
        <v>Procedura attuale secondo OAPub capitolo 3</v>
      </c>
      <c r="EO13" s="422"/>
      <c r="EQ13" s="320" t="s">
        <v>22</v>
      </c>
      <c r="ER13" s="320"/>
      <c r="ES13" s="320"/>
      <c r="ET13" s="135" t="e">
        <f>IF(OR(AND('Riepilogo progetto'!$J$8&lt;'Riepilogo progetto'!$P$9,'Riepilogo progetto'!$P$8&gt;='Valori soglia'!$D$7),AND('Riepilogo progetto'!$J$8&lt;'Riepilogo progetto'!$P$9,'Riepilogo progetto'!$D$13&gt;='Valori soglia'!$D$7)),"JA","NEIN")</f>
        <v>#DIV/0!</v>
      </c>
      <c r="EX13" s="421" t="str">
        <f>IF(AND('Riepilogo progetto'!$P$8&lt;'Valori soglia'!$D$7,'Riepilogo progetto'!$D$13&lt;'Valori soglia'!$D$7),"Procedura attuale secondo OAPub capitolo 3","Procedura attuale secondo LAPub")</f>
        <v>Procedura attuale secondo OAPub capitolo 3</v>
      </c>
      <c r="EY13" s="422"/>
      <c r="FA13" s="320" t="s">
        <v>22</v>
      </c>
      <c r="FB13" s="320"/>
      <c r="FC13" s="320"/>
      <c r="FD13" s="135" t="e">
        <f>IF(OR(AND('Riepilogo progetto'!$J$8&lt;'Riepilogo progetto'!$P$9,'Riepilogo progetto'!$P$8&gt;='Valori soglia'!$D$7),AND('Riepilogo progetto'!$J$8&lt;'Riepilogo progetto'!$P$9,'Riepilogo progetto'!$D$13&gt;='Valori soglia'!$D$7)),"JA","NEIN")</f>
        <v>#DIV/0!</v>
      </c>
      <c r="FH13" s="421" t="str">
        <f>IF(AND('Riepilogo progetto'!$P$8&lt;'Valori soglia'!$D$7,'Riepilogo progetto'!$D$13&lt;'Valori soglia'!$D$7),"Procedura attuale secondo OAPub capitolo 3","Procedura attuale secondo LAPub")</f>
        <v>Procedura attuale secondo OAPub capitolo 3</v>
      </c>
      <c r="FI13" s="422"/>
      <c r="FK13" s="320" t="s">
        <v>22</v>
      </c>
      <c r="FL13" s="320"/>
      <c r="FM13" s="320"/>
      <c r="FN13" s="135" t="e">
        <f>IF(OR(AND('Riepilogo progetto'!$J$8&lt;'Riepilogo progetto'!$P$9,'Riepilogo progetto'!$P$8&gt;='Valori soglia'!$D$7),AND('Riepilogo progetto'!$J$8&lt;'Riepilogo progetto'!$P$9,'Riepilogo progetto'!$D$13&gt;='Valori soglia'!$D$7)),"JA","NEIN")</f>
        <v>#DIV/0!</v>
      </c>
      <c r="FR13" s="421" t="str">
        <f>IF(AND('Riepilogo progetto'!$P$8&lt;'Valori soglia'!$D$7,'Riepilogo progetto'!$D$13&lt;'Valori soglia'!$D$7),"Procedura attuale secondo OAPub capitolo 3","Procedura attuale secondo LAPub")</f>
        <v>Procedura attuale secondo OAPub capitolo 3</v>
      </c>
      <c r="FS13" s="422"/>
      <c r="FU13" s="320" t="s">
        <v>22</v>
      </c>
      <c r="FV13" s="320"/>
      <c r="FW13" s="320"/>
      <c r="FX13" s="135" t="e">
        <f>IF(OR(AND('Riepilogo progetto'!$J$8&lt;'Riepilogo progetto'!$P$9,'Riepilogo progetto'!$P$8&gt;='Valori soglia'!$D$7),AND('Riepilogo progetto'!$J$8&lt;'Riepilogo progetto'!$P$9,'Riepilogo progetto'!$D$13&gt;='Valori soglia'!$D$7)),"JA","NEIN")</f>
        <v>#DIV/0!</v>
      </c>
      <c r="GB13" s="421" t="str">
        <f>IF(AND('Riepilogo progetto'!$P$8&lt;'Valori soglia'!$D$7,'Riepilogo progetto'!$D$13&lt;'Valori soglia'!$D$7),"Procedura attuale secondo OAPub capitolo 3","Procedura attuale secondo LAPub")</f>
        <v>Procedura attuale secondo OAPub capitolo 3</v>
      </c>
      <c r="GC13" s="422"/>
      <c r="GE13" s="320" t="s">
        <v>22</v>
      </c>
      <c r="GF13" s="320"/>
      <c r="GG13" s="320"/>
      <c r="GH13" s="135" t="e">
        <f>IF(OR(AND('Riepilogo progetto'!$J$8&lt;'Riepilogo progetto'!$P$9,'Riepilogo progetto'!$P$8&gt;='Valori soglia'!$D$7),AND('Riepilogo progetto'!$J$8&lt;'Riepilogo progetto'!$P$9,'Riepilogo progetto'!$D$13&gt;='Valori soglia'!$D$7)),"JA","NEIN")</f>
        <v>#DIV/0!</v>
      </c>
      <c r="GL13" s="421" t="str">
        <f>IF(AND('Riepilogo progetto'!$P$8&lt;'Valori soglia'!$D$7,'Riepilogo progetto'!$D$13&lt;'Valori soglia'!$D$7),"Procedura attuale secondo OAPub capitolo 3","Procedura attuale secondo LAPub")</f>
        <v>Procedura attuale secondo OAPub capitolo 3</v>
      </c>
      <c r="GM13" s="422"/>
      <c r="GO13" s="320" t="s">
        <v>22</v>
      </c>
      <c r="GP13" s="320"/>
      <c r="GQ13" s="320"/>
      <c r="GR13" s="135" t="e">
        <f>IF(OR(AND('Riepilogo progetto'!$J$8&lt;'Riepilogo progetto'!$P$9,'Riepilogo progetto'!$P$8&gt;='Valori soglia'!$D$7),AND('Riepilogo progetto'!$J$8&lt;'Riepilogo progetto'!$P$9,'Riepilogo progetto'!$D$13&gt;='Valori soglia'!$D$7)),"JA","NEIN")</f>
        <v>#DIV/0!</v>
      </c>
      <c r="GV13" s="421" t="str">
        <f>IF(AND('Riepilogo progetto'!$P$8&lt;'Valori soglia'!$D$7,'Riepilogo progetto'!$D$13&lt;'Valori soglia'!$D$7),"Procedura attuale secondo OAPub capitolo 3","Procedura attuale secondo LAPub")</f>
        <v>Procedura attuale secondo OAPub capitolo 3</v>
      </c>
      <c r="GW13" s="422"/>
      <c r="GY13" s="320" t="s">
        <v>22</v>
      </c>
      <c r="GZ13" s="320"/>
      <c r="HA13" s="320"/>
      <c r="HB13" s="135" t="e">
        <f>IF(OR(AND('Riepilogo progetto'!$J$8&lt;'Riepilogo progetto'!$P$9,'Riepilogo progetto'!$P$8&gt;='Valori soglia'!$D$7),AND('Riepilogo progetto'!$J$8&lt;'Riepilogo progetto'!$P$9,'Riepilogo progetto'!$D$13&gt;='Valori soglia'!$D$7)),"JA","NEIN")</f>
        <v>#DIV/0!</v>
      </c>
      <c r="HF13" s="421" t="str">
        <f>IF(AND('Riepilogo progetto'!$P$8&lt;'Valori soglia'!$D$7,'Riepilogo progetto'!$D$13&lt;'Valori soglia'!$D$7),"Procedura attuale secondo OAPub capitolo 3","Procedura attuale secondo LAPub")</f>
        <v>Procedura attuale secondo OAPub capitolo 3</v>
      </c>
      <c r="HG13" s="422"/>
      <c r="HI13" s="320" t="s">
        <v>22</v>
      </c>
      <c r="HJ13" s="320"/>
      <c r="HK13" s="320"/>
      <c r="HL13" s="135" t="e">
        <f>IF(OR(AND('Riepilogo progetto'!$J$8&lt;'Riepilogo progetto'!$P$9,'Riepilogo progetto'!$P$8&gt;='Valori soglia'!$D$7),AND('Riepilogo progetto'!$J$8&lt;'Riepilogo progetto'!$P$9,'Riepilogo progetto'!$D$13&gt;='Valori soglia'!$D$7)),"JA","NEIN")</f>
        <v>#DIV/0!</v>
      </c>
    </row>
    <row r="14" spans="2:261" ht="27" customHeight="1" x14ac:dyDescent="0.2">
      <c r="D14" s="423"/>
      <c r="E14" s="424"/>
      <c r="G14" s="425" t="s">
        <v>42</v>
      </c>
      <c r="H14" s="319" t="e">
        <f>('Riepilogo progetto'!$P$9-'Riepilogo progetto'!$J$8)</f>
        <v>#DIV/0!</v>
      </c>
      <c r="I14" s="319"/>
      <c r="J14" s="319"/>
      <c r="N14" s="423"/>
      <c r="O14" s="424"/>
      <c r="Q14" s="425" t="s">
        <v>42</v>
      </c>
      <c r="R14" s="319" t="e">
        <f>('Riepilogo progetto'!$P$9-'Riepilogo progetto'!$J$8)</f>
        <v>#DIV/0!</v>
      </c>
      <c r="S14" s="319"/>
      <c r="T14" s="319"/>
      <c r="U14" s="180">
        <f>'Riepilogo progetto'!J8</f>
        <v>0</v>
      </c>
      <c r="X14" s="423"/>
      <c r="Y14" s="424"/>
      <c r="AA14" s="425" t="s">
        <v>42</v>
      </c>
      <c r="AB14" s="319" t="e">
        <f>('Riepilogo progetto'!$P$9-'Riepilogo progetto'!$J$8)</f>
        <v>#DIV/0!</v>
      </c>
      <c r="AC14" s="319"/>
      <c r="AD14" s="319"/>
      <c r="AE14" s="180">
        <f>'Riepilogo progetto'!J8</f>
        <v>0</v>
      </c>
      <c r="AH14" s="423"/>
      <c r="AI14" s="424"/>
      <c r="AK14" s="425" t="s">
        <v>42</v>
      </c>
      <c r="AL14" s="319" t="e">
        <f>('Riepilogo progetto'!$P$9-'Riepilogo progetto'!$J$8)</f>
        <v>#DIV/0!</v>
      </c>
      <c r="AM14" s="319"/>
      <c r="AN14" s="319"/>
      <c r="AO14" s="180">
        <f>'Riepilogo progetto'!J8</f>
        <v>0</v>
      </c>
      <c r="AR14" s="423"/>
      <c r="AS14" s="424"/>
      <c r="AU14" s="425" t="s">
        <v>42</v>
      </c>
      <c r="AV14" s="319" t="e">
        <f>('Riepilogo progetto'!$P$9-'Riepilogo progetto'!$J$8)</f>
        <v>#DIV/0!</v>
      </c>
      <c r="AW14" s="319"/>
      <c r="AX14" s="319"/>
      <c r="AY14" s="180">
        <f>'Riepilogo progetto'!J8</f>
        <v>0</v>
      </c>
      <c r="BB14" s="423"/>
      <c r="BC14" s="424"/>
      <c r="BE14" s="425" t="s">
        <v>42</v>
      </c>
      <c r="BF14" s="319" t="e">
        <f>('Riepilogo progetto'!$P$9-'Riepilogo progetto'!$J$8)</f>
        <v>#DIV/0!</v>
      </c>
      <c r="BG14" s="319"/>
      <c r="BH14" s="319"/>
      <c r="BI14" s="180">
        <f>'Riepilogo progetto'!J8</f>
        <v>0</v>
      </c>
      <c r="BL14" s="423"/>
      <c r="BM14" s="424"/>
      <c r="BO14" s="425" t="s">
        <v>42</v>
      </c>
      <c r="BP14" s="319" t="e">
        <f>('Riepilogo progetto'!$P$9-'Riepilogo progetto'!$J$8)</f>
        <v>#DIV/0!</v>
      </c>
      <c r="BQ14" s="319"/>
      <c r="BR14" s="319"/>
      <c r="BS14" s="180">
        <f>'Riepilogo progetto'!J8</f>
        <v>0</v>
      </c>
      <c r="BV14" s="423"/>
      <c r="BW14" s="424"/>
      <c r="BY14" s="425" t="s">
        <v>42</v>
      </c>
      <c r="BZ14" s="319" t="e">
        <f>('Riepilogo progetto'!$P$9-'Riepilogo progetto'!$J$8)</f>
        <v>#DIV/0!</v>
      </c>
      <c r="CA14" s="319"/>
      <c r="CB14" s="319"/>
      <c r="CC14" s="180">
        <f>'Riepilogo progetto'!J8</f>
        <v>0</v>
      </c>
      <c r="CF14" s="423"/>
      <c r="CG14" s="424"/>
      <c r="CI14" s="425" t="s">
        <v>42</v>
      </c>
      <c r="CJ14" s="319" t="e">
        <f>('Riepilogo progetto'!$P$9-'Riepilogo progetto'!$J$8)</f>
        <v>#DIV/0!</v>
      </c>
      <c r="CK14" s="319"/>
      <c r="CL14" s="319"/>
      <c r="CM14" s="180">
        <f>'Riepilogo progetto'!J8</f>
        <v>0</v>
      </c>
      <c r="CP14" s="423"/>
      <c r="CQ14" s="424"/>
      <c r="CS14" s="425" t="s">
        <v>42</v>
      </c>
      <c r="CT14" s="319" t="e">
        <f>('Riepilogo progetto'!$P$9-'Riepilogo progetto'!$J$8)</f>
        <v>#DIV/0!</v>
      </c>
      <c r="CU14" s="319"/>
      <c r="CV14" s="319"/>
      <c r="CW14" s="180">
        <f>'Riepilogo progetto'!J8</f>
        <v>0</v>
      </c>
      <c r="CZ14" s="423"/>
      <c r="DA14" s="424"/>
      <c r="DC14" s="425" t="s">
        <v>42</v>
      </c>
      <c r="DD14" s="319" t="e">
        <f>('Riepilogo progetto'!$P$9-'Riepilogo progetto'!$J$8)</f>
        <v>#DIV/0!</v>
      </c>
      <c r="DE14" s="319"/>
      <c r="DF14" s="319"/>
      <c r="DG14" s="180">
        <f>'Riepilogo progetto'!J8</f>
        <v>0</v>
      </c>
      <c r="DJ14" s="423"/>
      <c r="DK14" s="424"/>
      <c r="DM14" s="425" t="s">
        <v>42</v>
      </c>
      <c r="DN14" s="319" t="e">
        <f>('Riepilogo progetto'!$P$9-'Riepilogo progetto'!$J$8)</f>
        <v>#DIV/0!</v>
      </c>
      <c r="DO14" s="319"/>
      <c r="DP14" s="319"/>
      <c r="DQ14" s="180">
        <f>'Riepilogo progetto'!J8</f>
        <v>0</v>
      </c>
      <c r="DT14" s="423"/>
      <c r="DU14" s="424"/>
      <c r="DW14" s="425" t="s">
        <v>42</v>
      </c>
      <c r="DX14" s="319" t="e">
        <f>('Riepilogo progetto'!$P$9-'Riepilogo progetto'!$J$8)</f>
        <v>#DIV/0!</v>
      </c>
      <c r="DY14" s="319"/>
      <c r="DZ14" s="319"/>
      <c r="EA14" s="180">
        <f>'Riepilogo progetto'!J8</f>
        <v>0</v>
      </c>
      <c r="ED14" s="423"/>
      <c r="EE14" s="424"/>
      <c r="EG14" s="425" t="s">
        <v>42</v>
      </c>
      <c r="EH14" s="319" t="e">
        <f>('Riepilogo progetto'!$P$9-'Riepilogo progetto'!$J$8)</f>
        <v>#DIV/0!</v>
      </c>
      <c r="EI14" s="319"/>
      <c r="EJ14" s="319"/>
      <c r="EK14" s="180">
        <f>'Riepilogo progetto'!J8</f>
        <v>0</v>
      </c>
      <c r="EN14" s="423"/>
      <c r="EO14" s="424"/>
      <c r="EQ14" s="425" t="s">
        <v>42</v>
      </c>
      <c r="ER14" s="319" t="e">
        <f>('Riepilogo progetto'!$P$9-'Riepilogo progetto'!$J$8)</f>
        <v>#DIV/0!</v>
      </c>
      <c r="ES14" s="319"/>
      <c r="ET14" s="319"/>
      <c r="EU14" s="180">
        <f>'Riepilogo progetto'!J8</f>
        <v>0</v>
      </c>
      <c r="EX14" s="423"/>
      <c r="EY14" s="424"/>
      <c r="FA14" s="425" t="s">
        <v>42</v>
      </c>
      <c r="FB14" s="319" t="e">
        <f>('Riepilogo progetto'!$P$9-'Riepilogo progetto'!$J$8)</f>
        <v>#DIV/0!</v>
      </c>
      <c r="FC14" s="319"/>
      <c r="FD14" s="319"/>
      <c r="FE14" s="180">
        <f>'Riepilogo progetto'!J8</f>
        <v>0</v>
      </c>
      <c r="FH14" s="423"/>
      <c r="FI14" s="424"/>
      <c r="FK14" s="425" t="s">
        <v>42</v>
      </c>
      <c r="FL14" s="319" t="e">
        <f>('Riepilogo progetto'!$P$9-'Riepilogo progetto'!$J$8)</f>
        <v>#DIV/0!</v>
      </c>
      <c r="FM14" s="319"/>
      <c r="FN14" s="319"/>
      <c r="FO14" s="180">
        <f>'Riepilogo progetto'!J8</f>
        <v>0</v>
      </c>
      <c r="FR14" s="423"/>
      <c r="FS14" s="424"/>
      <c r="FU14" s="425" t="s">
        <v>42</v>
      </c>
      <c r="FV14" s="319" t="e">
        <f>('Riepilogo progetto'!$P$9-'Riepilogo progetto'!$J$8)</f>
        <v>#DIV/0!</v>
      </c>
      <c r="FW14" s="319"/>
      <c r="FX14" s="319"/>
      <c r="FY14" s="180">
        <f>'Riepilogo progetto'!J8</f>
        <v>0</v>
      </c>
      <c r="GB14" s="423"/>
      <c r="GC14" s="424"/>
      <c r="GE14" s="425" t="s">
        <v>42</v>
      </c>
      <c r="GF14" s="319" t="e">
        <f>('Riepilogo progetto'!$P$9-'Riepilogo progetto'!$J$8)</f>
        <v>#DIV/0!</v>
      </c>
      <c r="GG14" s="319"/>
      <c r="GH14" s="319"/>
      <c r="GI14" s="180">
        <f>'Riepilogo progetto'!J8</f>
        <v>0</v>
      </c>
      <c r="GL14" s="423"/>
      <c r="GM14" s="424"/>
      <c r="GO14" s="425" t="s">
        <v>42</v>
      </c>
      <c r="GP14" s="319" t="e">
        <f>('Riepilogo progetto'!$P$9-'Riepilogo progetto'!$J$8)</f>
        <v>#DIV/0!</v>
      </c>
      <c r="GQ14" s="319"/>
      <c r="GR14" s="319"/>
      <c r="GS14" s="180">
        <f>'Riepilogo progetto'!J8</f>
        <v>0</v>
      </c>
      <c r="GV14" s="423"/>
      <c r="GW14" s="424"/>
      <c r="GY14" s="425" t="s">
        <v>42</v>
      </c>
      <c r="GZ14" s="319" t="e">
        <f>('Riepilogo progetto'!$P$9-'Riepilogo progetto'!$J$8)</f>
        <v>#DIV/0!</v>
      </c>
      <c r="HA14" s="319"/>
      <c r="HB14" s="319"/>
      <c r="HC14" s="180">
        <f>'Riepilogo progetto'!J8</f>
        <v>0</v>
      </c>
      <c r="HF14" s="423"/>
      <c r="HG14" s="424"/>
      <c r="HI14" s="425" t="s">
        <v>42</v>
      </c>
      <c r="HJ14" s="319" t="e">
        <f>('Riepilogo progetto'!$P$9-'Riepilogo progetto'!$J$8)</f>
        <v>#DIV/0!</v>
      </c>
      <c r="HK14" s="319"/>
      <c r="HL14" s="319"/>
      <c r="HM14" s="180">
        <f>'Riepilogo progetto'!J8</f>
        <v>0</v>
      </c>
    </row>
    <row r="15" spans="2:261" ht="26.25" customHeight="1" thickBot="1" x14ac:dyDescent="0.25">
      <c r="G15" s="425"/>
      <c r="H15" s="426" t="str">
        <f>IF(OR('Riepilogo progetto'!$P$8&gt;='Valori soglia'!$D$7,'Riepilogo progetto'!$D$13&gt;='Valori soglia'!$D$7),"Stets Procedura secondo VöB 3. Kapitel","---")</f>
        <v>---</v>
      </c>
      <c r="I15" s="426"/>
      <c r="J15" s="426"/>
      <c r="K15" s="13"/>
      <c r="N15" s="4"/>
      <c r="Q15" s="425"/>
      <c r="R15" s="426" t="str">
        <f>IF(OR('Riepilogo progetto'!$P$8&gt;='Valori soglia'!$D$7,'Riepilogo progetto'!$D$13&gt;='Valori soglia'!$D$7),"Stets Procedura secondo VöB 3. Kapitel","---")</f>
        <v>---</v>
      </c>
      <c r="S15" s="426"/>
      <c r="T15" s="426"/>
      <c r="U15" s="181" t="e">
        <f>'Riepilogo progetto'!P9</f>
        <v>#DIV/0!</v>
      </c>
      <c r="X15" s="4"/>
      <c r="AA15" s="425"/>
      <c r="AB15" s="426" t="str">
        <f>IF(OR('Riepilogo progetto'!$P$8&gt;='Valori soglia'!$D$7,'Riepilogo progetto'!$D$13&gt;='Valori soglia'!$D$7),"Stets Procedura secondo VöB 3. Kapitel","---")</f>
        <v>---</v>
      </c>
      <c r="AC15" s="426"/>
      <c r="AD15" s="426"/>
      <c r="AE15" s="181" t="e">
        <f>'Riepilogo progetto'!P9</f>
        <v>#DIV/0!</v>
      </c>
      <c r="AH15" s="4"/>
      <c r="AK15" s="425"/>
      <c r="AL15" s="426" t="str">
        <f>IF(OR('Riepilogo progetto'!$P$8&gt;='Valori soglia'!$D$7,'Riepilogo progetto'!$D$13&gt;='Valori soglia'!$D$7),"Stets Procedura secondo VöB 3. Kapitel","---")</f>
        <v>---</v>
      </c>
      <c r="AM15" s="426"/>
      <c r="AN15" s="426"/>
      <c r="AO15" s="181" t="e">
        <f>'Riepilogo progetto'!P9</f>
        <v>#DIV/0!</v>
      </c>
      <c r="AR15" s="4"/>
      <c r="AU15" s="425"/>
      <c r="AV15" s="426" t="str">
        <f>IF(OR('Riepilogo progetto'!$P$8&gt;='Valori soglia'!$D$7,'Riepilogo progetto'!$D$13&gt;='Valori soglia'!$D$7),"Stets Procedura secondo VöB 3. Kapitel","---")</f>
        <v>---</v>
      </c>
      <c r="AW15" s="426"/>
      <c r="AX15" s="426"/>
      <c r="AY15" s="181" t="e">
        <f>'Riepilogo progetto'!P9</f>
        <v>#DIV/0!</v>
      </c>
      <c r="BB15" s="4"/>
      <c r="BE15" s="425"/>
      <c r="BF15" s="426" t="str">
        <f>IF(OR('Riepilogo progetto'!$P$8&gt;='Valori soglia'!$D$7,'Riepilogo progetto'!$D$13&gt;='Valori soglia'!$D$7),"Stets Procedura secondo VöB 3. Kapitel","---")</f>
        <v>---</v>
      </c>
      <c r="BG15" s="426"/>
      <c r="BH15" s="426"/>
      <c r="BI15" s="181" t="e">
        <f>'Riepilogo progetto'!P9</f>
        <v>#DIV/0!</v>
      </c>
      <c r="BL15" s="4"/>
      <c r="BO15" s="425"/>
      <c r="BP15" s="426" t="str">
        <f>IF(OR('Riepilogo progetto'!$P$8&gt;='Valori soglia'!$D$7,'Riepilogo progetto'!$D$13&gt;='Valori soglia'!$D$7),"Stets Procedura secondo VöB 3. Kapitel","---")</f>
        <v>---</v>
      </c>
      <c r="BQ15" s="426"/>
      <c r="BR15" s="426"/>
      <c r="BS15" s="181" t="e">
        <f>'Riepilogo progetto'!P9</f>
        <v>#DIV/0!</v>
      </c>
      <c r="BV15" s="4"/>
      <c r="BY15" s="425"/>
      <c r="BZ15" s="426" t="str">
        <f>IF(OR('Riepilogo progetto'!$P$8&gt;='Valori soglia'!$D$7,'Riepilogo progetto'!$D$13&gt;='Valori soglia'!$D$7),"Stets Procedura secondo VöB 3. Kapitel","---")</f>
        <v>---</v>
      </c>
      <c r="CA15" s="426"/>
      <c r="CB15" s="426"/>
      <c r="CC15" s="181" t="e">
        <f>'Riepilogo progetto'!P9</f>
        <v>#DIV/0!</v>
      </c>
      <c r="CF15" s="4"/>
      <c r="CI15" s="425"/>
      <c r="CJ15" s="426" t="str">
        <f>IF(OR('Riepilogo progetto'!$P$8&gt;='Valori soglia'!$D$7,'Riepilogo progetto'!$D$13&gt;='Valori soglia'!$D$7),"Stets Procedura secondo VöB 3. Kapitel","---")</f>
        <v>---</v>
      </c>
      <c r="CK15" s="426"/>
      <c r="CL15" s="426"/>
      <c r="CM15" s="181" t="e">
        <f>'Riepilogo progetto'!P9</f>
        <v>#DIV/0!</v>
      </c>
      <c r="CP15" s="4"/>
      <c r="CS15" s="425"/>
      <c r="CT15" s="426" t="str">
        <f>IF(OR('Riepilogo progetto'!$P$8&gt;='Valori soglia'!$D$7,'Riepilogo progetto'!$D$13&gt;='Valori soglia'!$D$7),"Stets Procedura secondo VöB 3. Kapitel","---")</f>
        <v>---</v>
      </c>
      <c r="CU15" s="426"/>
      <c r="CV15" s="426"/>
      <c r="CW15" s="181" t="e">
        <f>'Riepilogo progetto'!P9</f>
        <v>#DIV/0!</v>
      </c>
      <c r="CZ15" s="4"/>
      <c r="DC15" s="425"/>
      <c r="DD15" s="426" t="str">
        <f>IF(OR('Riepilogo progetto'!$P$8&gt;='Valori soglia'!$D$7,'Riepilogo progetto'!$D$13&gt;='Valori soglia'!$D$7),"Stets Procedura secondo VöB 3. Kapitel","---")</f>
        <v>---</v>
      </c>
      <c r="DE15" s="426"/>
      <c r="DF15" s="426"/>
      <c r="DG15" s="181" t="e">
        <f>'Riepilogo progetto'!P9</f>
        <v>#DIV/0!</v>
      </c>
      <c r="DJ15" s="4"/>
      <c r="DM15" s="425"/>
      <c r="DN15" s="426" t="str">
        <f>IF(OR('Riepilogo progetto'!$P$8&gt;='Valori soglia'!$D$7,'Riepilogo progetto'!$D$13&gt;='Valori soglia'!$D$7),"Stets Procedura secondo VöB 3. Kapitel","---")</f>
        <v>---</v>
      </c>
      <c r="DO15" s="426"/>
      <c r="DP15" s="426"/>
      <c r="DQ15" s="181" t="e">
        <f>'Riepilogo progetto'!P9</f>
        <v>#DIV/0!</v>
      </c>
      <c r="DT15" s="4"/>
      <c r="DW15" s="425"/>
      <c r="DX15" s="426" t="str">
        <f>IF(OR('Riepilogo progetto'!$P$8&gt;='Valori soglia'!$D$7,'Riepilogo progetto'!$D$13&gt;='Valori soglia'!$D$7),"Stets Procedura secondo VöB 3. Kapitel","---")</f>
        <v>---</v>
      </c>
      <c r="DY15" s="426"/>
      <c r="DZ15" s="426"/>
      <c r="EA15" s="181" t="e">
        <f>'Riepilogo progetto'!P9</f>
        <v>#DIV/0!</v>
      </c>
      <c r="ED15" s="4"/>
      <c r="EG15" s="425"/>
      <c r="EH15" s="426" t="str">
        <f>IF(OR('Riepilogo progetto'!$P$8&gt;='Valori soglia'!$D$7,'Riepilogo progetto'!$D$13&gt;='Valori soglia'!$D$7),"Stets Procedura secondo VöB 3. Kapitel","---")</f>
        <v>---</v>
      </c>
      <c r="EI15" s="426"/>
      <c r="EJ15" s="426"/>
      <c r="EK15" s="181" t="e">
        <f>'Riepilogo progetto'!P9</f>
        <v>#DIV/0!</v>
      </c>
      <c r="EN15" s="4"/>
      <c r="EQ15" s="425"/>
      <c r="ER15" s="426" t="str">
        <f>IF(OR('Riepilogo progetto'!$P$8&gt;='Valori soglia'!$D$7,'Riepilogo progetto'!$D$13&gt;='Valori soglia'!$D$7),"Stets Procedura secondo VöB 3. Kapitel","---")</f>
        <v>---</v>
      </c>
      <c r="ES15" s="426"/>
      <c r="ET15" s="426"/>
      <c r="EU15" s="181" t="e">
        <f>'Riepilogo progetto'!P9</f>
        <v>#DIV/0!</v>
      </c>
      <c r="EX15" s="4"/>
      <c r="FA15" s="425"/>
      <c r="FB15" s="426" t="str">
        <f>IF(OR('Riepilogo progetto'!$P$8&gt;='Valori soglia'!$D$7,'Riepilogo progetto'!$D$13&gt;='Valori soglia'!$D$7),"Stets Procedura secondo VöB 3. Kapitel","---")</f>
        <v>---</v>
      </c>
      <c r="FC15" s="426"/>
      <c r="FD15" s="426"/>
      <c r="FE15" s="181" t="e">
        <f>'Riepilogo progetto'!P9</f>
        <v>#DIV/0!</v>
      </c>
      <c r="FH15" s="4"/>
      <c r="FK15" s="425"/>
      <c r="FL15" s="426" t="str">
        <f>IF(OR('Riepilogo progetto'!$P$8&gt;='Valori soglia'!$D$7,'Riepilogo progetto'!$D$13&gt;='Valori soglia'!$D$7),"Stets Procedura secondo VöB 3. Kapitel","---")</f>
        <v>---</v>
      </c>
      <c r="FM15" s="426"/>
      <c r="FN15" s="426"/>
      <c r="FO15" s="181" t="e">
        <f>'Riepilogo progetto'!P9</f>
        <v>#DIV/0!</v>
      </c>
      <c r="FR15" s="4"/>
      <c r="FU15" s="425"/>
      <c r="FV15" s="426" t="str">
        <f>IF(OR('Riepilogo progetto'!$P$8&gt;='Valori soglia'!$D$7,'Riepilogo progetto'!$D$13&gt;='Valori soglia'!$D$7),"Stets Procedura secondo VöB 3. Kapitel","---")</f>
        <v>---</v>
      </c>
      <c r="FW15" s="426"/>
      <c r="FX15" s="426"/>
      <c r="FY15" s="181" t="e">
        <f>'Riepilogo progetto'!P9</f>
        <v>#DIV/0!</v>
      </c>
      <c r="GB15" s="4"/>
      <c r="GE15" s="425"/>
      <c r="GF15" s="426" t="str">
        <f>IF(OR('Riepilogo progetto'!$P$8&gt;='Valori soglia'!$D$7,'Riepilogo progetto'!$D$13&gt;='Valori soglia'!$D$7),"Stets Procedura secondo VöB 3. Kapitel","---")</f>
        <v>---</v>
      </c>
      <c r="GG15" s="426"/>
      <c r="GH15" s="426"/>
      <c r="GI15" s="181" t="e">
        <f>'Riepilogo progetto'!P9</f>
        <v>#DIV/0!</v>
      </c>
      <c r="GL15" s="4"/>
      <c r="GO15" s="425"/>
      <c r="GP15" s="426" t="str">
        <f>IF(OR('Riepilogo progetto'!$P$8&gt;='Valori soglia'!$D$7,'Riepilogo progetto'!$D$13&gt;='Valori soglia'!$D$7),"Stets Procedura secondo VöB 3. Kapitel","---")</f>
        <v>---</v>
      </c>
      <c r="GQ15" s="426"/>
      <c r="GR15" s="426"/>
      <c r="GS15" s="181" t="e">
        <f>'Riepilogo progetto'!P9</f>
        <v>#DIV/0!</v>
      </c>
      <c r="GV15" s="4"/>
      <c r="GY15" s="425"/>
      <c r="GZ15" s="426" t="str">
        <f>IF(OR('Riepilogo progetto'!$P$8&gt;='Valori soglia'!$D$7,'Riepilogo progetto'!$D$13&gt;='Valori soglia'!$D$7),"Stets Procedura secondo VöB 3. Kapitel","---")</f>
        <v>---</v>
      </c>
      <c r="HA15" s="426"/>
      <c r="HB15" s="426"/>
      <c r="HC15" s="181" t="e">
        <f>'Riepilogo progetto'!P9</f>
        <v>#DIV/0!</v>
      </c>
      <c r="HF15" s="4"/>
      <c r="HI15" s="425"/>
      <c r="HJ15" s="426" t="str">
        <f>IF(OR('Riepilogo progetto'!$P$8&gt;='Valori soglia'!$D$7,'Riepilogo progetto'!$D$13&gt;='Valori soglia'!$D$7),"Stets Procedura secondo VöB 3. Kapitel","---")</f>
        <v>---</v>
      </c>
      <c r="HK15" s="426"/>
      <c r="HL15" s="426"/>
      <c r="HM15" s="181" t="e">
        <f>'Riepilogo progetto'!P9</f>
        <v>#DIV/0!</v>
      </c>
      <c r="HN15" s="42"/>
      <c r="HO15" s="42"/>
      <c r="HP15" s="45"/>
      <c r="HQ15" s="45"/>
      <c r="HR15" s="13"/>
      <c r="HS15" s="13"/>
      <c r="HT15" s="13"/>
      <c r="HU15" s="23"/>
      <c r="HV15" s="13"/>
      <c r="HW15" s="42"/>
      <c r="HX15" s="42"/>
      <c r="HY15" s="45"/>
      <c r="HZ15" s="45"/>
      <c r="IA15" s="13"/>
      <c r="IB15" s="13"/>
      <c r="IC15" s="13"/>
      <c r="ID15" s="23"/>
      <c r="IE15" s="13"/>
      <c r="IF15" s="42"/>
      <c r="IG15" s="42"/>
      <c r="IH15" s="45"/>
      <c r="II15" s="45"/>
      <c r="IJ15" s="13"/>
      <c r="IK15" s="13"/>
      <c r="IL15" s="13"/>
      <c r="IM15" s="23"/>
      <c r="IN15" s="13"/>
      <c r="IO15" s="42"/>
      <c r="IP15" s="42"/>
      <c r="IQ15" s="45"/>
      <c r="IR15" s="45"/>
      <c r="IS15" s="13"/>
      <c r="IT15" s="13"/>
      <c r="IU15" s="13"/>
      <c r="IV15" s="23"/>
      <c r="IW15" s="13"/>
      <c r="IX15" s="42"/>
      <c r="IY15" s="42"/>
      <c r="IZ15" s="45"/>
      <c r="JA15" s="45"/>
    </row>
    <row r="16" spans="2:261" ht="25.5" customHeight="1" x14ac:dyDescent="0.2">
      <c r="B16" s="56" t="s">
        <v>48</v>
      </c>
      <c r="C16" s="57" t="s">
        <v>27</v>
      </c>
      <c r="D16" s="58" t="s">
        <v>28</v>
      </c>
      <c r="H16" s="427" t="e">
        <f>IF(H14&lt;=0,"Clausola bagatellare aufgebraucht","")</f>
        <v>#DIV/0!</v>
      </c>
      <c r="I16" s="427"/>
      <c r="J16" s="427"/>
      <c r="K16" s="46"/>
      <c r="L16" s="201" t="s">
        <v>48</v>
      </c>
      <c r="M16" s="202" t="s">
        <v>27</v>
      </c>
      <c r="N16" s="58" t="s">
        <v>28</v>
      </c>
      <c r="R16" s="427" t="e">
        <f>IF(R14&lt;=0,"Clausola bagatellare aufgebraucht","")</f>
        <v>#DIV/0!</v>
      </c>
      <c r="S16" s="427"/>
      <c r="T16" s="427"/>
      <c r="U16" s="46"/>
      <c r="V16" s="201" t="s">
        <v>48</v>
      </c>
      <c r="W16" s="202" t="s">
        <v>27</v>
      </c>
      <c r="X16" s="58" t="s">
        <v>28</v>
      </c>
      <c r="AB16" s="427" t="e">
        <f>IF(AB14&lt;=0,"Clausola bagatellare aufgebraucht","")</f>
        <v>#DIV/0!</v>
      </c>
      <c r="AC16" s="427"/>
      <c r="AD16" s="427"/>
      <c r="AE16" s="46"/>
      <c r="AF16" s="201" t="s">
        <v>48</v>
      </c>
      <c r="AG16" s="202" t="s">
        <v>27</v>
      </c>
      <c r="AH16" s="58" t="s">
        <v>28</v>
      </c>
      <c r="AL16" s="427" t="e">
        <f>IF(AL14&lt;=0,"Clausola bagatellare aufgebraucht","")</f>
        <v>#DIV/0!</v>
      </c>
      <c r="AM16" s="427"/>
      <c r="AN16" s="427"/>
      <c r="AO16" s="13"/>
      <c r="AP16" s="201" t="s">
        <v>48</v>
      </c>
      <c r="AQ16" s="202" t="s">
        <v>27</v>
      </c>
      <c r="AR16" s="58" t="s">
        <v>28</v>
      </c>
      <c r="AV16" s="427" t="e">
        <f>IF(AV14&lt;=0,"Clausola bagatellare aufgebraucht","")</f>
        <v>#DIV/0!</v>
      </c>
      <c r="AW16" s="427"/>
      <c r="AX16" s="427"/>
      <c r="AY16" s="42"/>
      <c r="AZ16" s="201" t="s">
        <v>48</v>
      </c>
      <c r="BA16" s="202" t="s">
        <v>27</v>
      </c>
      <c r="BB16" s="58" t="s">
        <v>28</v>
      </c>
      <c r="BF16" s="427" t="e">
        <f>IF(BF14&lt;=0,"Clausola bagatellare aufgebraucht","")</f>
        <v>#DIV/0!</v>
      </c>
      <c r="BG16" s="427"/>
      <c r="BH16" s="427"/>
      <c r="BI16" s="42"/>
      <c r="BJ16" s="201" t="s">
        <v>48</v>
      </c>
      <c r="BK16" s="202" t="s">
        <v>27</v>
      </c>
      <c r="BL16" s="58" t="s">
        <v>28</v>
      </c>
      <c r="BP16" s="427" t="e">
        <f>IF(BP14&lt;=0,"Clausola bagatellare aufgebraucht","")</f>
        <v>#DIV/0!</v>
      </c>
      <c r="BQ16" s="427"/>
      <c r="BR16" s="427"/>
      <c r="BS16" s="43"/>
      <c r="BT16" s="201" t="s">
        <v>48</v>
      </c>
      <c r="BU16" s="202" t="s">
        <v>27</v>
      </c>
      <c r="BV16" s="58" t="s">
        <v>28</v>
      </c>
      <c r="BZ16" s="427" t="e">
        <f>IF(BZ14&lt;=0,"Clausola bagatellare aufgebraucht","")</f>
        <v>#DIV/0!</v>
      </c>
      <c r="CA16" s="427"/>
      <c r="CB16" s="427"/>
      <c r="CC16" s="43"/>
      <c r="CD16" s="201" t="s">
        <v>48</v>
      </c>
      <c r="CE16" s="202" t="s">
        <v>27</v>
      </c>
      <c r="CF16" s="58" t="s">
        <v>28</v>
      </c>
      <c r="CJ16" s="427" t="e">
        <f>IF(CJ14&lt;=0,"Clausola bagatellare aufgebraucht","")</f>
        <v>#DIV/0!</v>
      </c>
      <c r="CK16" s="427"/>
      <c r="CL16" s="427"/>
      <c r="CM16" s="13"/>
      <c r="CN16" s="201" t="s">
        <v>48</v>
      </c>
      <c r="CO16" s="202" t="s">
        <v>27</v>
      </c>
      <c r="CP16" s="58" t="s">
        <v>28</v>
      </c>
      <c r="CT16" s="427" t="e">
        <f>IF(CT14&lt;=0,"Clausola bagatellare aufgebraucht","")</f>
        <v>#DIV/0!</v>
      </c>
      <c r="CU16" s="427"/>
      <c r="CV16" s="427"/>
      <c r="CW16" s="46"/>
      <c r="CX16" s="201" t="s">
        <v>48</v>
      </c>
      <c r="CY16" s="202" t="s">
        <v>27</v>
      </c>
      <c r="CZ16" s="58" t="s">
        <v>28</v>
      </c>
      <c r="DD16" s="427" t="e">
        <f>IF(DD14&lt;=0,"Clausola bagatellare aufgebraucht","")</f>
        <v>#DIV/0!</v>
      </c>
      <c r="DE16" s="427"/>
      <c r="DF16" s="427"/>
      <c r="DG16" s="46"/>
      <c r="DH16" s="201" t="s">
        <v>48</v>
      </c>
      <c r="DI16" s="202" t="s">
        <v>27</v>
      </c>
      <c r="DJ16" s="58" t="s">
        <v>28</v>
      </c>
      <c r="DN16" s="427" t="e">
        <f>IF(DN14&lt;=0,"Clausola bagatellare aufgebraucht","")</f>
        <v>#DIV/0!</v>
      </c>
      <c r="DO16" s="427"/>
      <c r="DP16" s="427"/>
      <c r="DQ16" s="46"/>
      <c r="DR16" s="201" t="s">
        <v>48</v>
      </c>
      <c r="DS16" s="202" t="s">
        <v>27</v>
      </c>
      <c r="DT16" s="58" t="s">
        <v>28</v>
      </c>
      <c r="DX16" s="427" t="e">
        <f>IF(DX14&lt;=0,"Clausola bagatellare aufgebraucht","")</f>
        <v>#DIV/0!</v>
      </c>
      <c r="DY16" s="427"/>
      <c r="DZ16" s="427"/>
      <c r="EA16" s="13"/>
      <c r="EB16" s="201" t="s">
        <v>48</v>
      </c>
      <c r="EC16" s="202" t="s">
        <v>27</v>
      </c>
      <c r="ED16" s="58" t="s">
        <v>28</v>
      </c>
      <c r="EH16" s="427" t="e">
        <f>IF(EH14&lt;=0,"Clausola bagatellare aufgebraucht","")</f>
        <v>#DIV/0!</v>
      </c>
      <c r="EI16" s="427"/>
      <c r="EJ16" s="427"/>
      <c r="EK16" s="42"/>
      <c r="EL16" s="201" t="s">
        <v>48</v>
      </c>
      <c r="EM16" s="202" t="s">
        <v>27</v>
      </c>
      <c r="EN16" s="58" t="s">
        <v>28</v>
      </c>
      <c r="ER16" s="427" t="e">
        <f>IF(ER14&lt;=0,"Clausola bagatellare aufgebraucht","")</f>
        <v>#DIV/0!</v>
      </c>
      <c r="ES16" s="427"/>
      <c r="ET16" s="427"/>
      <c r="EU16" s="42"/>
      <c r="EV16" s="201" t="s">
        <v>48</v>
      </c>
      <c r="EW16" s="202" t="s">
        <v>27</v>
      </c>
      <c r="EX16" s="58" t="s">
        <v>28</v>
      </c>
      <c r="FB16" s="427" t="e">
        <f>IF(FB14&lt;=0,"Clausola bagatellare aufgebraucht","")</f>
        <v>#DIV/0!</v>
      </c>
      <c r="FC16" s="427"/>
      <c r="FD16" s="427"/>
      <c r="FE16" s="43"/>
      <c r="FF16" s="201" t="s">
        <v>48</v>
      </c>
      <c r="FG16" s="202" t="s">
        <v>27</v>
      </c>
      <c r="FH16" s="58" t="s">
        <v>28</v>
      </c>
      <c r="FL16" s="427" t="e">
        <f>IF(FL14&lt;=0,"Clausola bagatellare aufgebraucht","")</f>
        <v>#DIV/0!</v>
      </c>
      <c r="FM16" s="427"/>
      <c r="FN16" s="427"/>
      <c r="FO16" s="43"/>
      <c r="FP16" s="201" t="s">
        <v>48</v>
      </c>
      <c r="FQ16" s="202" t="s">
        <v>27</v>
      </c>
      <c r="FR16" s="58" t="s">
        <v>28</v>
      </c>
      <c r="FV16" s="427" t="e">
        <f>IF(FV14&lt;=0,"Clausola bagatellare aufgebraucht","")</f>
        <v>#DIV/0!</v>
      </c>
      <c r="FW16" s="427"/>
      <c r="FX16" s="427"/>
      <c r="FY16" s="13"/>
      <c r="FZ16" s="201" t="s">
        <v>48</v>
      </c>
      <c r="GA16" s="202" t="s">
        <v>27</v>
      </c>
      <c r="GB16" s="58" t="s">
        <v>28</v>
      </c>
      <c r="GF16" s="427" t="e">
        <f>IF(GF14&lt;=0,"Clausola bagatellare aufgebraucht","")</f>
        <v>#DIV/0!</v>
      </c>
      <c r="GG16" s="427"/>
      <c r="GH16" s="427"/>
      <c r="GI16" s="46"/>
      <c r="GJ16" s="201" t="s">
        <v>48</v>
      </c>
      <c r="GK16" s="202" t="s">
        <v>27</v>
      </c>
      <c r="GL16" s="58" t="s">
        <v>28</v>
      </c>
      <c r="GP16" s="427" t="e">
        <f>IF(GP14&lt;=0,"Clausola bagatellare aufgebraucht","")</f>
        <v>#DIV/0!</v>
      </c>
      <c r="GQ16" s="427"/>
      <c r="GR16" s="427"/>
      <c r="GS16" s="46"/>
      <c r="GT16" s="201" t="s">
        <v>48</v>
      </c>
      <c r="GU16" s="202" t="s">
        <v>27</v>
      </c>
      <c r="GV16" s="58" t="s">
        <v>28</v>
      </c>
      <c r="GZ16" s="427" t="e">
        <f>IF(GZ14&lt;=0,"Clausola bagatellare aufgebraucht","")</f>
        <v>#DIV/0!</v>
      </c>
      <c r="HA16" s="427"/>
      <c r="HB16" s="427"/>
      <c r="HC16" s="46"/>
      <c r="HD16" s="201" t="s">
        <v>48</v>
      </c>
      <c r="HE16" s="202" t="s">
        <v>27</v>
      </c>
      <c r="HF16" s="58" t="s">
        <v>28</v>
      </c>
      <c r="HJ16" s="427" t="e">
        <f>IF(HJ14&lt;=0,"Clausola bagatellare aufgebraucht","")</f>
        <v>#DIV/0!</v>
      </c>
      <c r="HK16" s="427"/>
      <c r="HL16" s="427"/>
      <c r="HM16" s="13"/>
      <c r="HN16" s="42"/>
      <c r="HO16" s="42"/>
      <c r="HP16" s="43"/>
      <c r="HQ16" s="43"/>
      <c r="HR16" s="13"/>
      <c r="HS16" s="46"/>
      <c r="HT16" s="46"/>
      <c r="HU16" s="46"/>
      <c r="HV16" s="13"/>
      <c r="HW16" s="42"/>
      <c r="HX16" s="42"/>
      <c r="HY16" s="43"/>
      <c r="HZ16" s="43"/>
      <c r="IA16" s="13"/>
      <c r="IB16" s="46"/>
      <c r="IC16" s="46"/>
      <c r="ID16" s="46"/>
      <c r="IE16" s="13"/>
      <c r="IF16" s="42"/>
      <c r="IG16" s="42"/>
      <c r="IH16" s="43"/>
      <c r="II16" s="43"/>
      <c r="IJ16" s="13"/>
      <c r="IK16" s="46"/>
      <c r="IL16" s="46"/>
      <c r="IM16" s="46"/>
      <c r="IN16" s="13"/>
      <c r="IO16" s="42"/>
      <c r="IP16" s="42"/>
      <c r="IQ16" s="43"/>
      <c r="IR16" s="43"/>
      <c r="IS16" s="13"/>
      <c r="IT16" s="46"/>
      <c r="IU16" s="46"/>
      <c r="IV16" s="46"/>
      <c r="IW16" s="13"/>
      <c r="IX16" s="42"/>
      <c r="IY16" s="42"/>
      <c r="IZ16" s="43"/>
      <c r="JA16" s="43"/>
    </row>
    <row r="17" spans="1:315" ht="30" customHeight="1" thickBot="1" x14ac:dyDescent="0.25">
      <c r="A17" s="24"/>
      <c r="B17" s="147" t="s">
        <v>47</v>
      </c>
      <c r="C17" s="148"/>
      <c r="D17" s="146">
        <v>0</v>
      </c>
      <c r="H17" s="428"/>
      <c r="I17" s="428"/>
      <c r="J17" s="428"/>
      <c r="K17" s="38"/>
      <c r="L17" s="147" t="s">
        <v>47</v>
      </c>
      <c r="M17" s="163"/>
      <c r="N17" s="146">
        <v>0</v>
      </c>
      <c r="R17" s="428"/>
      <c r="S17" s="428"/>
      <c r="T17" s="428"/>
      <c r="U17" s="13"/>
      <c r="V17" s="147" t="s">
        <v>47</v>
      </c>
      <c r="W17" s="163"/>
      <c r="X17" s="146">
        <v>0</v>
      </c>
      <c r="AB17" s="428"/>
      <c r="AC17" s="428"/>
      <c r="AD17" s="428"/>
      <c r="AE17" s="47"/>
      <c r="AF17" s="147" t="s">
        <v>47</v>
      </c>
      <c r="AG17" s="163"/>
      <c r="AH17" s="146">
        <v>0</v>
      </c>
      <c r="AL17" s="428"/>
      <c r="AM17" s="428"/>
      <c r="AN17" s="428"/>
      <c r="AO17" s="13"/>
      <c r="AP17" s="147" t="s">
        <v>47</v>
      </c>
      <c r="AQ17" s="163"/>
      <c r="AR17" s="146">
        <v>0</v>
      </c>
      <c r="AV17" s="428"/>
      <c r="AW17" s="428"/>
      <c r="AX17" s="428"/>
      <c r="AY17" s="13"/>
      <c r="AZ17" s="147" t="s">
        <v>47</v>
      </c>
      <c r="BA17" s="163"/>
      <c r="BB17" s="146">
        <v>0</v>
      </c>
      <c r="BF17" s="428"/>
      <c r="BG17" s="428"/>
      <c r="BH17" s="428"/>
      <c r="BI17" s="13"/>
      <c r="BJ17" s="147" t="s">
        <v>47</v>
      </c>
      <c r="BK17" s="163"/>
      <c r="BL17" s="146">
        <v>0</v>
      </c>
      <c r="BP17" s="428"/>
      <c r="BQ17" s="428"/>
      <c r="BR17" s="428"/>
      <c r="BS17" s="13"/>
      <c r="BT17" s="147" t="s">
        <v>47</v>
      </c>
      <c r="BU17" s="163"/>
      <c r="BV17" s="146">
        <v>0</v>
      </c>
      <c r="BZ17" s="428"/>
      <c r="CA17" s="428"/>
      <c r="CB17" s="428"/>
      <c r="CC17" s="13"/>
      <c r="CD17" s="147" t="s">
        <v>47</v>
      </c>
      <c r="CE17" s="163"/>
      <c r="CF17" s="146">
        <v>0</v>
      </c>
      <c r="CJ17" s="428"/>
      <c r="CK17" s="428"/>
      <c r="CL17" s="428"/>
      <c r="CM17" s="13"/>
      <c r="CN17" s="147" t="s">
        <v>47</v>
      </c>
      <c r="CO17" s="163"/>
      <c r="CP17" s="146">
        <v>0</v>
      </c>
      <c r="CT17" s="428"/>
      <c r="CU17" s="428"/>
      <c r="CV17" s="428"/>
      <c r="CW17" s="38"/>
      <c r="CX17" s="147" t="s">
        <v>47</v>
      </c>
      <c r="CY17" s="163"/>
      <c r="CZ17" s="146">
        <v>0</v>
      </c>
      <c r="DD17" s="428"/>
      <c r="DE17" s="428"/>
      <c r="DF17" s="428"/>
      <c r="DG17" s="13"/>
      <c r="DH17" s="147" t="s">
        <v>47</v>
      </c>
      <c r="DI17" s="163"/>
      <c r="DJ17" s="146">
        <v>0</v>
      </c>
      <c r="DN17" s="428"/>
      <c r="DO17" s="428"/>
      <c r="DP17" s="428"/>
      <c r="DQ17" s="47"/>
      <c r="DR17" s="147" t="s">
        <v>47</v>
      </c>
      <c r="DS17" s="163"/>
      <c r="DT17" s="146">
        <v>0</v>
      </c>
      <c r="DX17" s="428"/>
      <c r="DY17" s="428"/>
      <c r="DZ17" s="428"/>
      <c r="EA17" s="13"/>
      <c r="EB17" s="147" t="s">
        <v>47</v>
      </c>
      <c r="EC17" s="163"/>
      <c r="ED17" s="146">
        <v>0</v>
      </c>
      <c r="EH17" s="428"/>
      <c r="EI17" s="428"/>
      <c r="EJ17" s="428"/>
      <c r="EK17" s="13"/>
      <c r="EL17" s="147" t="s">
        <v>47</v>
      </c>
      <c r="EM17" s="163"/>
      <c r="EN17" s="146">
        <v>0</v>
      </c>
      <c r="ER17" s="428"/>
      <c r="ES17" s="428"/>
      <c r="ET17" s="428"/>
      <c r="EU17" s="13"/>
      <c r="EV17" s="147" t="s">
        <v>47</v>
      </c>
      <c r="EW17" s="163"/>
      <c r="EX17" s="146">
        <v>0</v>
      </c>
      <c r="FB17" s="428"/>
      <c r="FC17" s="428"/>
      <c r="FD17" s="428"/>
      <c r="FE17" s="13"/>
      <c r="FF17" s="147" t="s">
        <v>47</v>
      </c>
      <c r="FG17" s="163"/>
      <c r="FH17" s="146">
        <v>0</v>
      </c>
      <c r="FL17" s="428"/>
      <c r="FM17" s="428"/>
      <c r="FN17" s="428"/>
      <c r="FO17" s="13"/>
      <c r="FP17" s="147" t="s">
        <v>47</v>
      </c>
      <c r="FQ17" s="163"/>
      <c r="FR17" s="146">
        <v>0</v>
      </c>
      <c r="FV17" s="428"/>
      <c r="FW17" s="428"/>
      <c r="FX17" s="428"/>
      <c r="FY17" s="13"/>
      <c r="FZ17" s="147" t="s">
        <v>47</v>
      </c>
      <c r="GA17" s="163"/>
      <c r="GB17" s="146">
        <v>0</v>
      </c>
      <c r="GF17" s="428"/>
      <c r="GG17" s="428"/>
      <c r="GH17" s="428"/>
      <c r="GI17" s="38"/>
      <c r="GJ17" s="147" t="s">
        <v>47</v>
      </c>
      <c r="GK17" s="163"/>
      <c r="GL17" s="146">
        <v>0</v>
      </c>
      <c r="GP17" s="428"/>
      <c r="GQ17" s="428"/>
      <c r="GR17" s="428"/>
      <c r="GS17" s="13"/>
      <c r="GT17" s="147" t="s">
        <v>47</v>
      </c>
      <c r="GU17" s="163"/>
      <c r="GV17" s="146">
        <v>0</v>
      </c>
      <c r="GZ17" s="428"/>
      <c r="HA17" s="428"/>
      <c r="HB17" s="428"/>
      <c r="HC17" s="47"/>
      <c r="HD17" s="147" t="s">
        <v>47</v>
      </c>
      <c r="HE17" s="163"/>
      <c r="HF17" s="146">
        <v>0</v>
      </c>
      <c r="HJ17" s="428"/>
      <c r="HK17" s="428"/>
      <c r="HL17" s="428"/>
      <c r="HM17" s="13"/>
      <c r="HN17" s="13"/>
      <c r="HO17" s="13"/>
      <c r="HP17" s="13"/>
      <c r="HQ17" s="13"/>
      <c r="HR17" s="13"/>
      <c r="HS17" s="38"/>
      <c r="HT17" s="13"/>
      <c r="HU17" s="47"/>
      <c r="HV17" s="13"/>
      <c r="HW17" s="13"/>
      <c r="HX17" s="13"/>
      <c r="HY17" s="13"/>
      <c r="HZ17" s="13"/>
      <c r="IA17" s="13"/>
      <c r="IB17" s="38"/>
      <c r="IC17" s="13"/>
      <c r="ID17" s="47"/>
      <c r="IE17" s="13"/>
      <c r="IF17" s="13"/>
      <c r="IG17" s="13"/>
      <c r="IH17" s="13"/>
      <c r="II17" s="13"/>
      <c r="IJ17" s="13"/>
      <c r="IK17" s="38"/>
      <c r="IL17" s="13"/>
      <c r="IM17" s="47"/>
      <c r="IN17" s="13"/>
      <c r="IO17" s="13"/>
      <c r="IP17" s="13"/>
      <c r="IQ17" s="13"/>
      <c r="IR17" s="13"/>
      <c r="IS17" s="13"/>
      <c r="IT17" s="38"/>
      <c r="IU17" s="13"/>
      <c r="IV17" s="47"/>
      <c r="IW17" s="13"/>
      <c r="IX17" s="13"/>
      <c r="IY17" s="13"/>
      <c r="IZ17" s="13"/>
      <c r="JA17" s="13"/>
    </row>
    <row r="18" spans="1:315" ht="33.75" customHeight="1" thickBot="1" x14ac:dyDescent="0.25">
      <c r="A18" s="49"/>
      <c r="B18" s="124" t="s">
        <v>10</v>
      </c>
      <c r="C18" s="155" t="s">
        <v>27</v>
      </c>
      <c r="D18" s="155" t="s">
        <v>28</v>
      </c>
      <c r="E18" s="155" t="s">
        <v>7</v>
      </c>
      <c r="F18" s="123" t="s">
        <v>29</v>
      </c>
      <c r="G18" s="440" t="s">
        <v>30</v>
      </c>
      <c r="H18" s="441"/>
      <c r="I18" s="128" t="s">
        <v>31</v>
      </c>
      <c r="J18" s="123" t="s">
        <v>32</v>
      </c>
      <c r="K18" s="52"/>
      <c r="L18" s="124" t="s">
        <v>10</v>
      </c>
      <c r="M18" s="155" t="s">
        <v>27</v>
      </c>
      <c r="N18" s="155" t="s">
        <v>28</v>
      </c>
      <c r="O18" s="155" t="s">
        <v>7</v>
      </c>
      <c r="P18" s="123" t="s">
        <v>29</v>
      </c>
      <c r="Q18" s="440" t="s">
        <v>30</v>
      </c>
      <c r="R18" s="441"/>
      <c r="S18" s="155" t="s">
        <v>31</v>
      </c>
      <c r="T18" s="123" t="s">
        <v>32</v>
      </c>
      <c r="U18" s="51"/>
      <c r="V18" s="124" t="s">
        <v>10</v>
      </c>
      <c r="W18" s="155" t="s">
        <v>27</v>
      </c>
      <c r="X18" s="155" t="s">
        <v>28</v>
      </c>
      <c r="Y18" s="155" t="s">
        <v>7</v>
      </c>
      <c r="Z18" s="123" t="s">
        <v>29</v>
      </c>
      <c r="AA18" s="440" t="s">
        <v>30</v>
      </c>
      <c r="AB18" s="441"/>
      <c r="AC18" s="155" t="s">
        <v>31</v>
      </c>
      <c r="AD18" s="123" t="s">
        <v>32</v>
      </c>
      <c r="AE18" s="51"/>
      <c r="AF18" s="124" t="s">
        <v>10</v>
      </c>
      <c r="AG18" s="155" t="s">
        <v>27</v>
      </c>
      <c r="AH18" s="155" t="s">
        <v>28</v>
      </c>
      <c r="AI18" s="155" t="s">
        <v>7</v>
      </c>
      <c r="AJ18" s="123" t="s">
        <v>29</v>
      </c>
      <c r="AK18" s="440" t="s">
        <v>30</v>
      </c>
      <c r="AL18" s="441"/>
      <c r="AM18" s="155" t="s">
        <v>31</v>
      </c>
      <c r="AN18" s="123" t="s">
        <v>32</v>
      </c>
      <c r="AO18" s="51"/>
      <c r="AP18" s="124" t="s">
        <v>10</v>
      </c>
      <c r="AQ18" s="155" t="s">
        <v>27</v>
      </c>
      <c r="AR18" s="155" t="s">
        <v>28</v>
      </c>
      <c r="AS18" s="155" t="s">
        <v>7</v>
      </c>
      <c r="AT18" s="123" t="s">
        <v>29</v>
      </c>
      <c r="AU18" s="440" t="s">
        <v>30</v>
      </c>
      <c r="AV18" s="441"/>
      <c r="AW18" s="155" t="s">
        <v>31</v>
      </c>
      <c r="AX18" s="123" t="s">
        <v>32</v>
      </c>
      <c r="AY18" s="26"/>
      <c r="AZ18" s="124" t="s">
        <v>10</v>
      </c>
      <c r="BA18" s="155" t="s">
        <v>27</v>
      </c>
      <c r="BB18" s="155" t="s">
        <v>28</v>
      </c>
      <c r="BC18" s="155" t="s">
        <v>7</v>
      </c>
      <c r="BD18" s="123" t="s">
        <v>29</v>
      </c>
      <c r="BE18" s="440" t="s">
        <v>30</v>
      </c>
      <c r="BF18" s="441"/>
      <c r="BG18" s="155" t="s">
        <v>31</v>
      </c>
      <c r="BH18" s="123" t="s">
        <v>32</v>
      </c>
      <c r="BI18" s="26"/>
      <c r="BJ18" s="124" t="s">
        <v>10</v>
      </c>
      <c r="BK18" s="155" t="s">
        <v>27</v>
      </c>
      <c r="BL18" s="155" t="s">
        <v>28</v>
      </c>
      <c r="BM18" s="155" t="s">
        <v>7</v>
      </c>
      <c r="BN18" s="123" t="s">
        <v>29</v>
      </c>
      <c r="BO18" s="440" t="s">
        <v>30</v>
      </c>
      <c r="BP18" s="441"/>
      <c r="BQ18" s="155" t="s">
        <v>31</v>
      </c>
      <c r="BR18" s="123" t="s">
        <v>32</v>
      </c>
      <c r="BS18" s="51"/>
      <c r="BT18" s="124" t="s">
        <v>10</v>
      </c>
      <c r="BU18" s="155" t="s">
        <v>27</v>
      </c>
      <c r="BV18" s="155" t="s">
        <v>28</v>
      </c>
      <c r="BW18" s="155" t="s">
        <v>7</v>
      </c>
      <c r="BX18" s="123" t="s">
        <v>29</v>
      </c>
      <c r="BY18" s="440" t="s">
        <v>30</v>
      </c>
      <c r="BZ18" s="441"/>
      <c r="CA18" s="155" t="s">
        <v>31</v>
      </c>
      <c r="CB18" s="123" t="s">
        <v>32</v>
      </c>
      <c r="CC18" s="51"/>
      <c r="CD18" s="124" t="s">
        <v>10</v>
      </c>
      <c r="CE18" s="155" t="s">
        <v>27</v>
      </c>
      <c r="CF18" s="155" t="s">
        <v>28</v>
      </c>
      <c r="CG18" s="155" t="s">
        <v>7</v>
      </c>
      <c r="CH18" s="123" t="s">
        <v>29</v>
      </c>
      <c r="CI18" s="440" t="s">
        <v>30</v>
      </c>
      <c r="CJ18" s="441"/>
      <c r="CK18" s="155" t="s">
        <v>31</v>
      </c>
      <c r="CL18" s="123" t="s">
        <v>32</v>
      </c>
      <c r="CM18" s="50"/>
      <c r="CN18" s="124" t="s">
        <v>10</v>
      </c>
      <c r="CO18" s="155" t="s">
        <v>27</v>
      </c>
      <c r="CP18" s="155" t="s">
        <v>28</v>
      </c>
      <c r="CQ18" s="155" t="s">
        <v>7</v>
      </c>
      <c r="CR18" s="123" t="s">
        <v>29</v>
      </c>
      <c r="CS18" s="440" t="s">
        <v>30</v>
      </c>
      <c r="CT18" s="441"/>
      <c r="CU18" s="155" t="s">
        <v>31</v>
      </c>
      <c r="CV18" s="123" t="s">
        <v>32</v>
      </c>
      <c r="CW18" s="51"/>
      <c r="CX18" s="124" t="s">
        <v>10</v>
      </c>
      <c r="CY18" s="155" t="s">
        <v>27</v>
      </c>
      <c r="CZ18" s="155" t="s">
        <v>28</v>
      </c>
      <c r="DA18" s="155" t="s">
        <v>7</v>
      </c>
      <c r="DB18" s="123" t="s">
        <v>29</v>
      </c>
      <c r="DC18" s="440" t="s">
        <v>30</v>
      </c>
      <c r="DD18" s="441"/>
      <c r="DE18" s="155" t="s">
        <v>31</v>
      </c>
      <c r="DF18" s="123" t="s">
        <v>32</v>
      </c>
      <c r="DG18" s="51"/>
      <c r="DH18" s="124" t="s">
        <v>10</v>
      </c>
      <c r="DI18" s="155" t="s">
        <v>27</v>
      </c>
      <c r="DJ18" s="155" t="s">
        <v>28</v>
      </c>
      <c r="DK18" s="155" t="s">
        <v>7</v>
      </c>
      <c r="DL18" s="123" t="s">
        <v>29</v>
      </c>
      <c r="DM18" s="440" t="s">
        <v>30</v>
      </c>
      <c r="DN18" s="441"/>
      <c r="DO18" s="155" t="s">
        <v>31</v>
      </c>
      <c r="DP18" s="123" t="s">
        <v>32</v>
      </c>
      <c r="DQ18" s="51"/>
      <c r="DR18" s="124" t="s">
        <v>10</v>
      </c>
      <c r="DS18" s="155" t="s">
        <v>27</v>
      </c>
      <c r="DT18" s="155" t="s">
        <v>28</v>
      </c>
      <c r="DU18" s="155" t="s">
        <v>7</v>
      </c>
      <c r="DV18" s="123" t="s">
        <v>29</v>
      </c>
      <c r="DW18" s="440" t="s">
        <v>30</v>
      </c>
      <c r="DX18" s="441"/>
      <c r="DY18" s="155" t="s">
        <v>31</v>
      </c>
      <c r="DZ18" s="123" t="s">
        <v>32</v>
      </c>
      <c r="EA18" s="51"/>
      <c r="EB18" s="124" t="s">
        <v>10</v>
      </c>
      <c r="EC18" s="155" t="s">
        <v>27</v>
      </c>
      <c r="ED18" s="155" t="s">
        <v>28</v>
      </c>
      <c r="EE18" s="155" t="s">
        <v>7</v>
      </c>
      <c r="EF18" s="123" t="s">
        <v>29</v>
      </c>
      <c r="EG18" s="440" t="s">
        <v>30</v>
      </c>
      <c r="EH18" s="441"/>
      <c r="EI18" s="155" t="s">
        <v>31</v>
      </c>
      <c r="EJ18" s="123" t="s">
        <v>32</v>
      </c>
      <c r="EK18" s="26"/>
      <c r="EL18" s="124" t="s">
        <v>10</v>
      </c>
      <c r="EM18" s="155" t="s">
        <v>27</v>
      </c>
      <c r="EN18" s="155" t="s">
        <v>28</v>
      </c>
      <c r="EO18" s="155" t="s">
        <v>7</v>
      </c>
      <c r="EP18" s="123" t="s">
        <v>29</v>
      </c>
      <c r="EQ18" s="440" t="s">
        <v>30</v>
      </c>
      <c r="ER18" s="441"/>
      <c r="ES18" s="155" t="s">
        <v>31</v>
      </c>
      <c r="ET18" s="123" t="s">
        <v>32</v>
      </c>
      <c r="EU18" s="26"/>
      <c r="EV18" s="124" t="s">
        <v>10</v>
      </c>
      <c r="EW18" s="155" t="s">
        <v>27</v>
      </c>
      <c r="EX18" s="155" t="s">
        <v>28</v>
      </c>
      <c r="EY18" s="155" t="s">
        <v>7</v>
      </c>
      <c r="EZ18" s="123" t="s">
        <v>29</v>
      </c>
      <c r="FA18" s="440" t="s">
        <v>30</v>
      </c>
      <c r="FB18" s="441"/>
      <c r="FC18" s="155" t="s">
        <v>31</v>
      </c>
      <c r="FD18" s="123" t="s">
        <v>32</v>
      </c>
      <c r="FE18" s="51"/>
      <c r="FF18" s="124" t="s">
        <v>10</v>
      </c>
      <c r="FG18" s="155" t="s">
        <v>27</v>
      </c>
      <c r="FH18" s="155" t="s">
        <v>28</v>
      </c>
      <c r="FI18" s="155" t="s">
        <v>7</v>
      </c>
      <c r="FJ18" s="123" t="s">
        <v>29</v>
      </c>
      <c r="FK18" s="440" t="s">
        <v>30</v>
      </c>
      <c r="FL18" s="441"/>
      <c r="FM18" s="155" t="s">
        <v>31</v>
      </c>
      <c r="FN18" s="123" t="s">
        <v>32</v>
      </c>
      <c r="FO18" s="51"/>
      <c r="FP18" s="124" t="s">
        <v>10</v>
      </c>
      <c r="FQ18" s="155" t="s">
        <v>27</v>
      </c>
      <c r="FR18" s="155" t="s">
        <v>28</v>
      </c>
      <c r="FS18" s="155" t="s">
        <v>7</v>
      </c>
      <c r="FT18" s="123" t="s">
        <v>29</v>
      </c>
      <c r="FU18" s="440" t="s">
        <v>30</v>
      </c>
      <c r="FV18" s="441"/>
      <c r="FW18" s="155" t="s">
        <v>31</v>
      </c>
      <c r="FX18" s="123" t="s">
        <v>32</v>
      </c>
      <c r="FY18" s="50"/>
      <c r="FZ18" s="124" t="s">
        <v>10</v>
      </c>
      <c r="GA18" s="155" t="s">
        <v>27</v>
      </c>
      <c r="GB18" s="155" t="s">
        <v>28</v>
      </c>
      <c r="GC18" s="155" t="s">
        <v>7</v>
      </c>
      <c r="GD18" s="123" t="s">
        <v>29</v>
      </c>
      <c r="GE18" s="440" t="s">
        <v>30</v>
      </c>
      <c r="GF18" s="441"/>
      <c r="GG18" s="155" t="s">
        <v>31</v>
      </c>
      <c r="GH18" s="123" t="s">
        <v>32</v>
      </c>
      <c r="GI18" s="51"/>
      <c r="GJ18" s="124" t="s">
        <v>10</v>
      </c>
      <c r="GK18" s="155" t="s">
        <v>27</v>
      </c>
      <c r="GL18" s="155" t="s">
        <v>28</v>
      </c>
      <c r="GM18" s="155" t="s">
        <v>7</v>
      </c>
      <c r="GN18" s="123" t="s">
        <v>29</v>
      </c>
      <c r="GO18" s="440" t="s">
        <v>30</v>
      </c>
      <c r="GP18" s="441"/>
      <c r="GQ18" s="155" t="s">
        <v>31</v>
      </c>
      <c r="GR18" s="123" t="s">
        <v>32</v>
      </c>
      <c r="GS18" s="51"/>
      <c r="GT18" s="124" t="s">
        <v>10</v>
      </c>
      <c r="GU18" s="155" t="s">
        <v>27</v>
      </c>
      <c r="GV18" s="155" t="s">
        <v>28</v>
      </c>
      <c r="GW18" s="155" t="s">
        <v>7</v>
      </c>
      <c r="GX18" s="123" t="s">
        <v>29</v>
      </c>
      <c r="GY18" s="440" t="s">
        <v>30</v>
      </c>
      <c r="GZ18" s="441"/>
      <c r="HA18" s="155" t="s">
        <v>31</v>
      </c>
      <c r="HB18" s="123" t="s">
        <v>32</v>
      </c>
      <c r="HC18" s="51"/>
      <c r="HD18" s="124" t="s">
        <v>10</v>
      </c>
      <c r="HE18" s="155" t="s">
        <v>27</v>
      </c>
      <c r="HF18" s="155" t="s">
        <v>28</v>
      </c>
      <c r="HG18" s="155" t="s">
        <v>7</v>
      </c>
      <c r="HH18" s="123" t="s">
        <v>29</v>
      </c>
      <c r="HI18" s="440" t="s">
        <v>30</v>
      </c>
      <c r="HJ18" s="441"/>
      <c r="HK18" s="155" t="s">
        <v>31</v>
      </c>
      <c r="HL18" s="123" t="s">
        <v>32</v>
      </c>
      <c r="HM18" s="51"/>
      <c r="HN18" s="26"/>
      <c r="HO18" s="26"/>
      <c r="HP18" s="51"/>
      <c r="HQ18" s="51"/>
      <c r="HR18" s="50"/>
      <c r="HS18" s="51"/>
      <c r="HT18" s="51"/>
      <c r="HU18" s="51"/>
      <c r="HV18" s="51"/>
      <c r="HW18" s="26"/>
      <c r="HX18" s="26"/>
      <c r="HY18" s="51"/>
      <c r="HZ18" s="51"/>
      <c r="IA18" s="50"/>
      <c r="IB18" s="51"/>
      <c r="IC18" s="51"/>
      <c r="ID18" s="51"/>
      <c r="IE18" s="51"/>
      <c r="IF18" s="26"/>
      <c r="IG18" s="26"/>
      <c r="IH18" s="51"/>
      <c r="II18" s="51"/>
      <c r="IJ18" s="50"/>
      <c r="IK18" s="51"/>
      <c r="IL18" s="51"/>
      <c r="IM18" s="51"/>
      <c r="IN18" s="51"/>
      <c r="IO18" s="26"/>
      <c r="IP18" s="26"/>
      <c r="IQ18" s="51"/>
      <c r="IR18" s="51"/>
      <c r="IS18" s="50"/>
      <c r="IT18" s="51"/>
      <c r="IU18" s="51"/>
      <c r="IV18" s="51"/>
      <c r="IW18" s="51"/>
      <c r="IX18" s="26"/>
      <c r="IY18" s="26"/>
      <c r="IZ18" s="51"/>
      <c r="JA18" s="51"/>
    </row>
    <row r="19" spans="1:315" ht="24" customHeight="1" x14ac:dyDescent="0.2">
      <c r="A19" s="25"/>
      <c r="B19" s="164" t="s">
        <v>44</v>
      </c>
      <c r="C19" s="442">
        <v>1</v>
      </c>
      <c r="D19" s="366">
        <v>0</v>
      </c>
      <c r="E19" s="442" t="s">
        <v>43</v>
      </c>
      <c r="F19" s="443" t="s">
        <v>36</v>
      </c>
      <c r="G19" s="399" t="str">
        <f>IF(F19="BöB","nur Freihändig mit Tipo. 13 VöB","")</f>
        <v/>
      </c>
      <c r="H19" s="400"/>
      <c r="I19" s="444" t="str">
        <f>IF(F19="BöB","Ja","No")</f>
        <v>No</v>
      </c>
      <c r="J19" s="431" t="str">
        <f>IF(F19="BöB","Ja","No")</f>
        <v>No</v>
      </c>
      <c r="K19" s="435" t="e">
        <f>IF(OR(AND(F19="VöB",D13="Aktuelles Procedura secondo BöB",E19="No"),OR(AND(E19="Ja",D19&gt;='Valori soglia'!$D$6),AND(E19="Ja",'Riepilogo progetto'!$J$8&gt;'Riepilogo progetto'!$P$9)),AND(E19="Ja",F19="BöB")),"Kontrolle","")</f>
        <v>#DIV/0!</v>
      </c>
      <c r="L19" s="164" t="s">
        <v>44</v>
      </c>
      <c r="M19" s="442">
        <v>1</v>
      </c>
      <c r="N19" s="366">
        <v>0</v>
      </c>
      <c r="O19" s="442" t="s">
        <v>43</v>
      </c>
      <c r="P19" s="443" t="s">
        <v>36</v>
      </c>
      <c r="Q19" s="399" t="str">
        <f>IF(P19="BöB","nur Freihändig mit Tipo. 13 VöB","")</f>
        <v/>
      </c>
      <c r="R19" s="400"/>
      <c r="S19" s="444" t="str">
        <f>IF(P19="BöB","Ja","No")</f>
        <v>No</v>
      </c>
      <c r="T19" s="431" t="str">
        <f>IF(P19="BöB","Ja","No")</f>
        <v>No</v>
      </c>
      <c r="U19" s="435" t="e">
        <f>IF(OR(AND(P19="VöB",N13="Aktuelles Procedura secondo BöB",O19="No"),OR(AND(O19="Ja",N19&gt;='Valori soglia'!$D$6),AND(O19="Ja",U$14&gt;U$15)),AND(O19="Ja",P19="BöB")),"Kontrolle","")</f>
        <v>#DIV/0!</v>
      </c>
      <c r="V19" s="164" t="s">
        <v>44</v>
      </c>
      <c r="W19" s="442">
        <v>1</v>
      </c>
      <c r="X19" s="366">
        <v>0</v>
      </c>
      <c r="Y19" s="442" t="s">
        <v>43</v>
      </c>
      <c r="Z19" s="443" t="s">
        <v>36</v>
      </c>
      <c r="AA19" s="399" t="str">
        <f>IF(Z19="BöB","nur Freihändig mit Tipo. 13 VöB","")</f>
        <v/>
      </c>
      <c r="AB19" s="400"/>
      <c r="AC19" s="444" t="str">
        <f>IF(Z19="BöB","Ja","No")</f>
        <v>No</v>
      </c>
      <c r="AD19" s="431" t="str">
        <f>IF(Z19="BöB","Ja","No")</f>
        <v>No</v>
      </c>
      <c r="AE19" s="435" t="e">
        <f>IF(OR(AND(Z19="VöB",X13="Aktuelles Procedura secondo BöB",Y19="No"),OR(AND(Y19="Ja",X19&gt;='Valori soglia'!$D$6),AND(Y19="Ja",AE$14&gt;AE$15)),AND(Y19="Ja",Z19="BöB")),"Kontrolle","")</f>
        <v>#DIV/0!</v>
      </c>
      <c r="AF19" s="164" t="s">
        <v>44</v>
      </c>
      <c r="AG19" s="442">
        <v>1</v>
      </c>
      <c r="AH19" s="366">
        <v>0</v>
      </c>
      <c r="AI19" s="442" t="s">
        <v>43</v>
      </c>
      <c r="AJ19" s="443" t="s">
        <v>36</v>
      </c>
      <c r="AK19" s="399" t="str">
        <f>IF(AJ19="BöB","nur Freihändig mit Tipo. 13 VöB","")</f>
        <v/>
      </c>
      <c r="AL19" s="400"/>
      <c r="AM19" s="444" t="str">
        <f>IF(AJ19="BöB","Ja","No")</f>
        <v>No</v>
      </c>
      <c r="AN19" s="431" t="str">
        <f>IF(AJ19="BöB","Ja","No")</f>
        <v>No</v>
      </c>
      <c r="AO19" s="435" t="e">
        <f>IF(OR(AND(AJ19="VöB",AH13="Aktuelles Procedura secondo BöB",AI19="No"),OR(AND(AI19="Ja",AH19&gt;='Valori soglia'!$D$6),AND(AI19="Ja",AO$14&gt;AO$15)),AND(AI19="Ja",AJ19="BöB")),"Kontrolle","")</f>
        <v>#DIV/0!</v>
      </c>
      <c r="AP19" s="164" t="s">
        <v>44</v>
      </c>
      <c r="AQ19" s="442">
        <v>1</v>
      </c>
      <c r="AR19" s="366">
        <v>0</v>
      </c>
      <c r="AS19" s="442" t="s">
        <v>43</v>
      </c>
      <c r="AT19" s="443" t="s">
        <v>36</v>
      </c>
      <c r="AU19" s="399" t="str">
        <f>IF(AT19="BöB","nur Freihändig mit Tipo. 13 VöB","")</f>
        <v/>
      </c>
      <c r="AV19" s="400"/>
      <c r="AW19" s="444" t="str">
        <f>IF(AT19="BöB","Ja","No")</f>
        <v>No</v>
      </c>
      <c r="AX19" s="431" t="str">
        <f>IF(AT19="BöB","Ja","No")</f>
        <v>No</v>
      </c>
      <c r="AY19" s="435" t="e">
        <f>IF(OR(AND(AT19="VöB",AR13="Aktuelles Procedura secondo BöB",AS19="No"),OR(AND(AS19="Ja",AR19&gt;='Valori soglia'!$D$6),AND(AS19="Ja",AY$14&gt;AY$15)),AND(AS19="Ja",AT19="BöB")),"Kontrolle","")</f>
        <v>#DIV/0!</v>
      </c>
      <c r="AZ19" s="164" t="s">
        <v>44</v>
      </c>
      <c r="BA19" s="442">
        <v>1</v>
      </c>
      <c r="BB19" s="366">
        <v>0</v>
      </c>
      <c r="BC19" s="442" t="s">
        <v>43</v>
      </c>
      <c r="BD19" s="443" t="s">
        <v>36</v>
      </c>
      <c r="BE19" s="399" t="str">
        <f>IF(BD19="BöB","nur Freihändig mit Tipo. 13 VöB","")</f>
        <v/>
      </c>
      <c r="BF19" s="400"/>
      <c r="BG19" s="444" t="str">
        <f>IF(BD19="BöB","Ja","No")</f>
        <v>No</v>
      </c>
      <c r="BH19" s="431" t="str">
        <f>IF(BD19="BöB","Ja","No")</f>
        <v>No</v>
      </c>
      <c r="BI19" s="435" t="e">
        <f>IF(OR(AND(BD19="VöB",BB13="Aktuelles Procedura secondo BöB",BC19="No"),OR(AND(BC19="Ja",BB19&gt;='Valori soglia'!$D$6),AND(BC19="Ja",BI$14&gt;BI$15)),AND(BC19="Ja",BD19="BöB")),"Kontrolle","")</f>
        <v>#DIV/0!</v>
      </c>
      <c r="BJ19" s="164" t="s">
        <v>44</v>
      </c>
      <c r="BK19" s="442">
        <v>1</v>
      </c>
      <c r="BL19" s="366">
        <v>0</v>
      </c>
      <c r="BM19" s="442" t="s">
        <v>43</v>
      </c>
      <c r="BN19" s="443" t="s">
        <v>36</v>
      </c>
      <c r="BO19" s="399" t="str">
        <f>IF(BN19="BöB","nur Freihändig mit Tipo. 13 VöB","")</f>
        <v/>
      </c>
      <c r="BP19" s="400"/>
      <c r="BQ19" s="444" t="str">
        <f>IF(BN19="BöB","Ja","No")</f>
        <v>No</v>
      </c>
      <c r="BR19" s="431" t="str">
        <f>IF(BN19="BöB","Ja","No")</f>
        <v>No</v>
      </c>
      <c r="BS19" s="435" t="e">
        <f>IF(OR(AND(BN19="VöB",BL13="Aktuelles Procedura secondo BöB",BM19="No"),OR(AND(BM19="Ja",BL19&gt;='Valori soglia'!$D$6),AND(BM19="Ja",BS$14&gt;BS$15)),AND(BM19="Ja",BN19="BöB")),"Kontrolle","")</f>
        <v>#DIV/0!</v>
      </c>
      <c r="BT19" s="164" t="s">
        <v>44</v>
      </c>
      <c r="BU19" s="442">
        <v>1</v>
      </c>
      <c r="BV19" s="366">
        <v>0</v>
      </c>
      <c r="BW19" s="442" t="s">
        <v>43</v>
      </c>
      <c r="BX19" s="443" t="s">
        <v>36</v>
      </c>
      <c r="BY19" s="399" t="str">
        <f>IF(BX19="BöB","nur Freihändig mit Tipo. 13 VöB","")</f>
        <v/>
      </c>
      <c r="BZ19" s="400"/>
      <c r="CA19" s="444" t="str">
        <f>IF(BX19="BöB","Ja","No")</f>
        <v>No</v>
      </c>
      <c r="CB19" s="431" t="str">
        <f>IF(BX19="BöB","Ja","No")</f>
        <v>No</v>
      </c>
      <c r="CC19" s="435" t="e">
        <f>IF(OR(AND(BX19="VöB",BV13="Aktuelles Procedura secondo BöB",BW19="No"),OR(AND(BW19="Ja",BV19&gt;='Valori soglia'!$D$6),AND(BW19="Ja",CC$14&gt;CC$15)),AND(BW19="Ja",BX19="BöB")),"Kontrolle","")</f>
        <v>#DIV/0!</v>
      </c>
      <c r="CD19" s="164" t="s">
        <v>44</v>
      </c>
      <c r="CE19" s="442">
        <v>1</v>
      </c>
      <c r="CF19" s="366">
        <v>0</v>
      </c>
      <c r="CG19" s="442" t="s">
        <v>43</v>
      </c>
      <c r="CH19" s="443" t="s">
        <v>36</v>
      </c>
      <c r="CI19" s="399" t="str">
        <f>IF(CH19="BöB","nur Freihändig mit Tipo. 13 VöB","")</f>
        <v/>
      </c>
      <c r="CJ19" s="400"/>
      <c r="CK19" s="444" t="str">
        <f>IF(CH19="BöB","Ja","No")</f>
        <v>No</v>
      </c>
      <c r="CL19" s="431" t="str">
        <f>IF(CH19="BöB","Ja","No")</f>
        <v>No</v>
      </c>
      <c r="CM19" s="435" t="e">
        <f>IF(OR(AND(CH19="VöB",CF13="Aktuelles Procedura secondo BöB",CG19="No"),OR(AND(CG19="Ja",CF19&gt;='Valori soglia'!$D$6),AND(CG19="Ja",CM$14&gt;CM$15)),AND(CG19="Ja",CH19="BöB")),"Kontrolle","")</f>
        <v>#DIV/0!</v>
      </c>
      <c r="CN19" s="164" t="s">
        <v>44</v>
      </c>
      <c r="CO19" s="442">
        <v>1</v>
      </c>
      <c r="CP19" s="366">
        <v>0</v>
      </c>
      <c r="CQ19" s="442" t="s">
        <v>43</v>
      </c>
      <c r="CR19" s="443" t="s">
        <v>36</v>
      </c>
      <c r="CS19" s="399" t="str">
        <f>IF(CR19="BöB","nur Freihändig mit Tipo. 13 VöB","")</f>
        <v/>
      </c>
      <c r="CT19" s="400"/>
      <c r="CU19" s="444" t="str">
        <f>IF(CR19="BöB","Ja","No")</f>
        <v>No</v>
      </c>
      <c r="CV19" s="431" t="str">
        <f>IF(CR19="BöB","Ja","No")</f>
        <v>No</v>
      </c>
      <c r="CW19" s="435" t="e">
        <f>IF(OR(AND(CR19="VöB",CP13="Aktuelles Procedura secondo BöB",CQ19="No"),OR(AND(CQ19="Ja",CP19&gt;='Valori soglia'!$D$6),AND(CQ19="Ja",CW$14&gt;CW$15)),AND(CQ19="Ja",CR19="BöB")),"Kontrolle","")</f>
        <v>#DIV/0!</v>
      </c>
      <c r="CX19" s="164" t="s">
        <v>44</v>
      </c>
      <c r="CY19" s="442">
        <v>1</v>
      </c>
      <c r="CZ19" s="366">
        <v>0</v>
      </c>
      <c r="DA19" s="442" t="s">
        <v>43</v>
      </c>
      <c r="DB19" s="443" t="s">
        <v>36</v>
      </c>
      <c r="DC19" s="399" t="str">
        <f>IF(DB19="BöB","nur Freihändig mit Tipo. 13 VöB","")</f>
        <v/>
      </c>
      <c r="DD19" s="400"/>
      <c r="DE19" s="444" t="str">
        <f>IF(DB19="BöB","Ja","No")</f>
        <v>No</v>
      </c>
      <c r="DF19" s="431" t="str">
        <f>IF(DB19="BöB","Ja","No")</f>
        <v>No</v>
      </c>
      <c r="DG19" s="435" t="e">
        <f>IF(OR(AND(DB19="VöB",CZ13="Aktuelles Procedura secondo BöB",DA19="No"),OR(AND(DA19="Ja",CZ19&gt;='Valori soglia'!$D$6),AND(DA19="Ja",DG$14&gt;DG$15)),AND(DA19="Ja",DB19="BöB")),"Kontrolle","")</f>
        <v>#DIV/0!</v>
      </c>
      <c r="DH19" s="164" t="s">
        <v>44</v>
      </c>
      <c r="DI19" s="442">
        <v>1</v>
      </c>
      <c r="DJ19" s="366">
        <v>0</v>
      </c>
      <c r="DK19" s="442" t="s">
        <v>43</v>
      </c>
      <c r="DL19" s="443" t="s">
        <v>36</v>
      </c>
      <c r="DM19" s="399" t="str">
        <f>IF(DL19="BöB","nur Freihändig mit Tipo. 13 VöB","")</f>
        <v/>
      </c>
      <c r="DN19" s="400"/>
      <c r="DO19" s="444" t="str">
        <f>IF(DL19="BöB","Ja","No")</f>
        <v>No</v>
      </c>
      <c r="DP19" s="431" t="str">
        <f>IF(DL19="BöB","Ja","No")</f>
        <v>No</v>
      </c>
      <c r="DQ19" s="435" t="e">
        <f>IF(OR(AND(DL19="VöB",DJ13="Aktuelles Procedura secondo BöB",DK19="No"),OR(AND(DK19="Ja",DJ19&gt;='Valori soglia'!$D$6),AND(DK19="Ja",DQ$14&gt;DQ$15)),AND(DK19="Ja",DL19="BöB")),"Kontrolle","")</f>
        <v>#DIV/0!</v>
      </c>
      <c r="DR19" s="164" t="s">
        <v>44</v>
      </c>
      <c r="DS19" s="442">
        <v>1</v>
      </c>
      <c r="DT19" s="366">
        <v>0</v>
      </c>
      <c r="DU19" s="442" t="s">
        <v>43</v>
      </c>
      <c r="DV19" s="443" t="s">
        <v>36</v>
      </c>
      <c r="DW19" s="399" t="str">
        <f>IF(DV19="BöB","nur Freihändig mit Tipo. 13 VöB","")</f>
        <v/>
      </c>
      <c r="DX19" s="400"/>
      <c r="DY19" s="444" t="str">
        <f>IF(DV19="BöB","Ja","No")</f>
        <v>No</v>
      </c>
      <c r="DZ19" s="431" t="str">
        <f>IF(DV19="BöB","Ja","No")</f>
        <v>No</v>
      </c>
      <c r="EA19" s="435" t="e">
        <f>IF(OR(AND(DV19="VöB",DT13="Aktuelles Procedura secondo BöB",DU19="No"),OR(AND(DU19="Ja",DT19&gt;='Valori soglia'!$D$6),AND(DU19="Ja",EA$14&gt;EA$15)),AND(DU19="Ja",DV19="BöB")),"Kontrolle","")</f>
        <v>#DIV/0!</v>
      </c>
      <c r="EB19" s="164" t="s">
        <v>44</v>
      </c>
      <c r="EC19" s="442">
        <v>1</v>
      </c>
      <c r="ED19" s="366">
        <v>0</v>
      </c>
      <c r="EE19" s="442" t="s">
        <v>43</v>
      </c>
      <c r="EF19" s="443" t="s">
        <v>36</v>
      </c>
      <c r="EG19" s="399" t="str">
        <f>IF(EF19="BöB","nur Freihändig mit Tipo. 13 VöB","")</f>
        <v/>
      </c>
      <c r="EH19" s="400"/>
      <c r="EI19" s="444" t="str">
        <f>IF(EF19="BöB","Ja","No")</f>
        <v>No</v>
      </c>
      <c r="EJ19" s="431" t="str">
        <f>IF(EF19="BöB","Ja","No")</f>
        <v>No</v>
      </c>
      <c r="EK19" s="435" t="e">
        <f>IF(OR(AND(EF19="VöB",ED13="Aktuelles Procedura secondo BöB",EE19="No"),OR(AND(EE19="Ja",ED19&gt;='Valori soglia'!$D$6),AND(EE19="Ja",EK$14&gt;EK$15)),AND(EE19="Ja",EF19="BöB")),"Kontrolle","")</f>
        <v>#DIV/0!</v>
      </c>
      <c r="EL19" s="164" t="s">
        <v>44</v>
      </c>
      <c r="EM19" s="442">
        <v>1</v>
      </c>
      <c r="EN19" s="366">
        <v>0</v>
      </c>
      <c r="EO19" s="442" t="s">
        <v>43</v>
      </c>
      <c r="EP19" s="443" t="s">
        <v>36</v>
      </c>
      <c r="EQ19" s="399" t="str">
        <f>IF(EP19="BöB","nur Freihändig mit Tipo. 13 VöB","")</f>
        <v/>
      </c>
      <c r="ER19" s="400"/>
      <c r="ES19" s="444" t="str">
        <f>IF(EP19="BöB","Ja","No")</f>
        <v>No</v>
      </c>
      <c r="ET19" s="431" t="str">
        <f>IF(EP19="BöB","Ja","No")</f>
        <v>No</v>
      </c>
      <c r="EU19" s="435" t="e">
        <f>IF(OR(AND(EP19="VöB",EN13="Aktuelles Procedura secondo BöB",EO19="No"),OR(AND(EO19="Ja",EN19&gt;='Valori soglia'!$D$6),AND(EO19="Ja",EU$14&gt;EU$15)),AND(EO19="Ja",EP19="BöB")),"Kontrolle","")</f>
        <v>#DIV/0!</v>
      </c>
      <c r="EV19" s="164" t="s">
        <v>44</v>
      </c>
      <c r="EW19" s="442">
        <v>1</v>
      </c>
      <c r="EX19" s="366">
        <v>0</v>
      </c>
      <c r="EY19" s="442" t="s">
        <v>43</v>
      </c>
      <c r="EZ19" s="443" t="s">
        <v>36</v>
      </c>
      <c r="FA19" s="399" t="str">
        <f>IF(EZ19="BöB","nur Freihändig mit Tipo. 13 VöB","")</f>
        <v/>
      </c>
      <c r="FB19" s="400"/>
      <c r="FC19" s="444" t="str">
        <f>IF(EZ19="BöB","Ja","No")</f>
        <v>No</v>
      </c>
      <c r="FD19" s="431" t="str">
        <f>IF(EZ19="BöB","Ja","No")</f>
        <v>No</v>
      </c>
      <c r="FE19" s="435" t="e">
        <f>IF(OR(AND(EZ19="VöB",EX13="Aktuelles Procedura secondo BöB",EY19="No"),OR(AND(EY19="Ja",EX19&gt;='Valori soglia'!$D$6),AND(EY19="Ja",FE$14&gt;FE$15)),AND(EY19="Ja",EZ19="BöB")),"Kontrolle","")</f>
        <v>#DIV/0!</v>
      </c>
      <c r="FF19" s="164" t="s">
        <v>44</v>
      </c>
      <c r="FG19" s="442">
        <v>1</v>
      </c>
      <c r="FH19" s="366">
        <v>0</v>
      </c>
      <c r="FI19" s="442" t="s">
        <v>43</v>
      </c>
      <c r="FJ19" s="443" t="s">
        <v>36</v>
      </c>
      <c r="FK19" s="399" t="str">
        <f>IF(FJ19="BöB","nur Freihändig mit Tipo. 13 VöB","")</f>
        <v/>
      </c>
      <c r="FL19" s="400"/>
      <c r="FM19" s="444" t="str">
        <f>IF(FJ19="BöB","Ja","No")</f>
        <v>No</v>
      </c>
      <c r="FN19" s="431" t="str">
        <f>IF(FJ19="BöB","Ja","No")</f>
        <v>No</v>
      </c>
      <c r="FO19" s="435" t="e">
        <f>IF(OR(AND(FJ19="VöB",FH13="Aktuelles Procedura secondo BöB",FI19="No"),OR(AND(FI19="Ja",FH19&gt;='Valori soglia'!$D$6),AND(FI19="Ja",FO$14&gt;FO$15)),AND(FI19="Ja",FJ19="BöB")),"Kontrolle","")</f>
        <v>#DIV/0!</v>
      </c>
      <c r="FP19" s="164" t="s">
        <v>44</v>
      </c>
      <c r="FQ19" s="442">
        <v>1</v>
      </c>
      <c r="FR19" s="366">
        <v>0</v>
      </c>
      <c r="FS19" s="442" t="s">
        <v>43</v>
      </c>
      <c r="FT19" s="443" t="s">
        <v>36</v>
      </c>
      <c r="FU19" s="399" t="str">
        <f>IF(FT19="BöB","nur Freihändig mit Tipo. 13 VöB","")</f>
        <v/>
      </c>
      <c r="FV19" s="400"/>
      <c r="FW19" s="444" t="str">
        <f>IF(FT19="BöB","Ja","No")</f>
        <v>No</v>
      </c>
      <c r="FX19" s="431" t="str">
        <f>IF(FT19="BöB","Ja","No")</f>
        <v>No</v>
      </c>
      <c r="FY19" s="435" t="e">
        <f>IF(OR(AND(FT19="VöB",FR13="Aktuelles Procedura secondo BöB",FS19="No"),OR(AND(FS19="Ja",FR19&gt;='Valori soglia'!$D$6),AND(FS19="Ja",FY$14&gt;FY$15)),AND(FS19="Ja",FT19="BöB")),"Kontrolle","")</f>
        <v>#DIV/0!</v>
      </c>
      <c r="FZ19" s="164" t="s">
        <v>44</v>
      </c>
      <c r="GA19" s="442">
        <v>1</v>
      </c>
      <c r="GB19" s="366">
        <v>0</v>
      </c>
      <c r="GC19" s="442" t="s">
        <v>43</v>
      </c>
      <c r="GD19" s="443" t="s">
        <v>36</v>
      </c>
      <c r="GE19" s="399" t="str">
        <f>IF(GD19="BöB","nur Freihändig mit Tipo. 13 VöB","")</f>
        <v/>
      </c>
      <c r="GF19" s="400"/>
      <c r="GG19" s="444" t="str">
        <f>IF(GD19="BöB","Ja","No")</f>
        <v>No</v>
      </c>
      <c r="GH19" s="431" t="str">
        <f>IF(GD19="BöB","Ja","No")</f>
        <v>No</v>
      </c>
      <c r="GI19" s="435" t="e">
        <f>IF(OR(AND(GD19="VöB",GB13="Aktuelles Procedura secondo BöB",GC19="No"),OR(AND(GC19="Ja",GB19&gt;='Valori soglia'!$D$6),AND(GC19="Ja",GI$14&gt;GI$15)),AND(GC19="Ja",GD19="BöB")),"Kontrolle","")</f>
        <v>#DIV/0!</v>
      </c>
      <c r="GJ19" s="164" t="s">
        <v>44</v>
      </c>
      <c r="GK19" s="442">
        <v>1</v>
      </c>
      <c r="GL19" s="366">
        <v>0</v>
      </c>
      <c r="GM19" s="442" t="s">
        <v>43</v>
      </c>
      <c r="GN19" s="443" t="s">
        <v>36</v>
      </c>
      <c r="GO19" s="399" t="str">
        <f>IF(GN19="BöB","nur Freihändig mit Tipo. 13 VöB","")</f>
        <v/>
      </c>
      <c r="GP19" s="400"/>
      <c r="GQ19" s="444" t="str">
        <f>IF(GN19="BöB","Ja","No")</f>
        <v>No</v>
      </c>
      <c r="GR19" s="431" t="str">
        <f>IF(GN19="BöB","Ja","No")</f>
        <v>No</v>
      </c>
      <c r="GS19" s="435" t="e">
        <f>IF(OR(AND(GN19="VöB",GL13="Aktuelles Procedura secondo BöB",GM19="No"),OR(AND(GM19="Ja",GL19&gt;='Valori soglia'!$D$6),AND(GM19="Ja",GS$14&gt;GS$15)),AND(GM19="Ja",GN19="BöB")),"Kontrolle","")</f>
        <v>#DIV/0!</v>
      </c>
      <c r="GT19" s="164" t="s">
        <v>44</v>
      </c>
      <c r="GU19" s="442">
        <v>1</v>
      </c>
      <c r="GV19" s="366">
        <v>0</v>
      </c>
      <c r="GW19" s="442" t="s">
        <v>43</v>
      </c>
      <c r="GX19" s="443" t="s">
        <v>36</v>
      </c>
      <c r="GY19" s="399" t="str">
        <f>IF(GX19="BöB","nur Freihändig mit Tipo. 13 VöB","")</f>
        <v/>
      </c>
      <c r="GZ19" s="400"/>
      <c r="HA19" s="444" t="str">
        <f>IF(GX19="BöB","Ja","No")</f>
        <v>No</v>
      </c>
      <c r="HB19" s="431" t="str">
        <f>IF(GX19="BöB","Ja","No")</f>
        <v>No</v>
      </c>
      <c r="HC19" s="435" t="e">
        <f>IF(OR(AND(GX19="VöB",GV13="Aktuelles Procedura secondo BöB",GW19="No"),OR(AND(GW19="Ja",GV19&gt;='Valori soglia'!$D$6),AND(GW19="Ja",HC$14&gt;HC$15)),AND(GW19="Ja",GX19="BöB")),"Kontrolle","")</f>
        <v>#DIV/0!</v>
      </c>
      <c r="HD19" s="164" t="s">
        <v>44</v>
      </c>
      <c r="HE19" s="442">
        <v>1</v>
      </c>
      <c r="HF19" s="366">
        <v>0</v>
      </c>
      <c r="HG19" s="442" t="s">
        <v>43</v>
      </c>
      <c r="HH19" s="443" t="s">
        <v>36</v>
      </c>
      <c r="HI19" s="399" t="str">
        <f>IF(HH19="BöB","nur Freihändig mit Tipo. 13 VöB","")</f>
        <v/>
      </c>
      <c r="HJ19" s="400"/>
      <c r="HK19" s="444" t="str">
        <f>IF(HH19="BöB","Ja","No")</f>
        <v>No</v>
      </c>
      <c r="HL19" s="431" t="str">
        <f>IF(HH19="BöB","Ja","No")</f>
        <v>No</v>
      </c>
      <c r="HM19" s="435" t="e">
        <f>IF(OR(AND(HH19="VöB",HF13="Aktuelles Procedura secondo BöB",HG19="No"),OR(AND(HG19="Ja",HF19&gt;='Valori soglia'!$D$6),AND(HG19="Ja",HM$14&gt;HM$15)),AND(HG19="Ja",HH19="BöB")),"Kontrolle","")</f>
        <v>#DIV/0!</v>
      </c>
      <c r="HN19" s="125"/>
      <c r="HO19" s="125"/>
      <c r="HP19" s="71"/>
      <c r="HQ19" s="126"/>
      <c r="HR19" s="74"/>
      <c r="HS19" s="36"/>
      <c r="HT19" s="36"/>
      <c r="HU19" s="78"/>
      <c r="HV19" s="36"/>
      <c r="HW19" s="125"/>
      <c r="HX19" s="125"/>
      <c r="HY19" s="71"/>
      <c r="HZ19" s="126"/>
      <c r="IA19" s="74"/>
      <c r="IB19" s="36"/>
      <c r="IC19" s="36"/>
      <c r="ID19" s="78"/>
      <c r="IE19" s="36"/>
      <c r="IF19" s="125"/>
      <c r="IG19" s="125"/>
      <c r="IH19" s="71"/>
      <c r="II19" s="126"/>
      <c r="IJ19" s="74"/>
      <c r="IK19" s="36"/>
      <c r="IL19" s="36"/>
      <c r="IM19" s="78"/>
      <c r="IN19" s="36"/>
      <c r="IO19" s="125"/>
      <c r="IP19" s="125"/>
      <c r="IQ19" s="71"/>
      <c r="IR19" s="126"/>
      <c r="IS19" s="74"/>
      <c r="IT19" s="36"/>
      <c r="IU19" s="36"/>
      <c r="IV19" s="78"/>
      <c r="IW19" s="36"/>
      <c r="IX19" s="125"/>
      <c r="IY19" s="125"/>
      <c r="IZ19" s="71"/>
      <c r="JA19" s="126"/>
      <c r="JB19" s="6"/>
      <c r="JC19" s="6"/>
      <c r="JD19" s="6"/>
      <c r="JE19" s="6"/>
      <c r="JF19" s="6"/>
      <c r="JG19" s="6"/>
      <c r="JH19" s="6"/>
      <c r="JI19" s="6"/>
      <c r="JJ19" s="6"/>
      <c r="JK19" s="6"/>
      <c r="JL19" s="6"/>
      <c r="JM19" s="6"/>
      <c r="JN19" s="6"/>
      <c r="JO19" s="6"/>
      <c r="JP19" s="6"/>
      <c r="JQ19" s="6"/>
      <c r="JR19" s="6"/>
      <c r="JS19" s="6"/>
      <c r="JT19" s="6"/>
      <c r="JU19" s="6"/>
      <c r="JV19" s="6"/>
      <c r="JW19" s="6"/>
      <c r="JX19" s="6"/>
      <c r="JY19" s="6"/>
      <c r="JZ19" s="6"/>
      <c r="KA19" s="6"/>
      <c r="KB19" s="6"/>
      <c r="KC19" s="6"/>
      <c r="KD19" s="6"/>
      <c r="KE19" s="6"/>
      <c r="KF19" s="6"/>
      <c r="KG19" s="6"/>
      <c r="KH19" s="6"/>
      <c r="KI19" s="6"/>
      <c r="KJ19" s="6"/>
      <c r="KK19" s="6"/>
      <c r="KL19" s="6"/>
      <c r="KM19" s="6"/>
      <c r="KN19" s="6"/>
      <c r="KO19" s="6"/>
      <c r="KP19" s="6"/>
      <c r="KQ19" s="6"/>
      <c r="KR19" s="6"/>
      <c r="KS19" s="6"/>
      <c r="KT19" s="6"/>
      <c r="KU19" s="6"/>
      <c r="KV19" s="6"/>
      <c r="KW19" s="6"/>
      <c r="KX19" s="6"/>
      <c r="KY19" s="6"/>
      <c r="KZ19" s="6"/>
      <c r="LA19" s="6"/>
      <c r="LB19" s="6"/>
      <c r="LC19" s="6"/>
    </row>
    <row r="20" spans="1:315" ht="27" customHeight="1" x14ac:dyDescent="0.2">
      <c r="A20" s="19"/>
      <c r="B20" s="172" t="s">
        <v>45</v>
      </c>
      <c r="C20" s="429"/>
      <c r="D20" s="352"/>
      <c r="E20" s="429"/>
      <c r="F20" s="432"/>
      <c r="G20" s="401" t="str">
        <f>IF(F19="VöB","Freihändig (z.B. Tipo. 36 II d VöB)","")</f>
        <v/>
      </c>
      <c r="H20" s="402"/>
      <c r="I20" s="433"/>
      <c r="J20" s="430"/>
      <c r="K20" s="435"/>
      <c r="L20" s="172" t="s">
        <v>45</v>
      </c>
      <c r="M20" s="429"/>
      <c r="N20" s="352"/>
      <c r="O20" s="429"/>
      <c r="P20" s="432"/>
      <c r="Q20" s="401" t="str">
        <f>IF(P19="VöB","Freihändig (z.B. Tipo. 36 II d VöB)","")</f>
        <v/>
      </c>
      <c r="R20" s="402"/>
      <c r="S20" s="433"/>
      <c r="T20" s="430"/>
      <c r="U20" s="435"/>
      <c r="V20" s="172" t="s">
        <v>45</v>
      </c>
      <c r="W20" s="429"/>
      <c r="X20" s="352"/>
      <c r="Y20" s="429"/>
      <c r="Z20" s="432"/>
      <c r="AA20" s="401" t="str">
        <f>IF(Z19="VöB","Freihändig (z.B. Tipo. 36 II d VöB)","")</f>
        <v/>
      </c>
      <c r="AB20" s="402"/>
      <c r="AC20" s="433"/>
      <c r="AD20" s="430"/>
      <c r="AE20" s="435"/>
      <c r="AF20" s="172" t="s">
        <v>45</v>
      </c>
      <c r="AG20" s="429"/>
      <c r="AH20" s="352"/>
      <c r="AI20" s="429"/>
      <c r="AJ20" s="432"/>
      <c r="AK20" s="401" t="str">
        <f>IF(AJ19="VöB","Freihändig (z.B. Tipo. 36 II d VöB)","")</f>
        <v/>
      </c>
      <c r="AL20" s="402"/>
      <c r="AM20" s="433"/>
      <c r="AN20" s="430"/>
      <c r="AO20" s="435"/>
      <c r="AP20" s="172" t="s">
        <v>45</v>
      </c>
      <c r="AQ20" s="429"/>
      <c r="AR20" s="352"/>
      <c r="AS20" s="429"/>
      <c r="AT20" s="432"/>
      <c r="AU20" s="401" t="str">
        <f>IF(AT19="VöB","Freihändig (z.B. Tipo. 36 II d VöB)","")</f>
        <v/>
      </c>
      <c r="AV20" s="402"/>
      <c r="AW20" s="433"/>
      <c r="AX20" s="430"/>
      <c r="AY20" s="435"/>
      <c r="AZ20" s="172" t="s">
        <v>45</v>
      </c>
      <c r="BA20" s="429"/>
      <c r="BB20" s="352"/>
      <c r="BC20" s="429"/>
      <c r="BD20" s="432"/>
      <c r="BE20" s="401" t="str">
        <f>IF(BD19="VöB","Freihändig (z.B. Tipo. 36 II d VöB)","")</f>
        <v/>
      </c>
      <c r="BF20" s="402"/>
      <c r="BG20" s="433"/>
      <c r="BH20" s="430"/>
      <c r="BI20" s="435"/>
      <c r="BJ20" s="172" t="s">
        <v>45</v>
      </c>
      <c r="BK20" s="429"/>
      <c r="BL20" s="352"/>
      <c r="BM20" s="429"/>
      <c r="BN20" s="432"/>
      <c r="BO20" s="401" t="str">
        <f>IF(BN19="VöB","Freihändig (z.B. Tipo. 36 II d VöB)","")</f>
        <v/>
      </c>
      <c r="BP20" s="402"/>
      <c r="BQ20" s="433"/>
      <c r="BR20" s="430"/>
      <c r="BS20" s="435"/>
      <c r="BT20" s="172" t="s">
        <v>45</v>
      </c>
      <c r="BU20" s="429"/>
      <c r="BV20" s="352"/>
      <c r="BW20" s="429"/>
      <c r="BX20" s="432"/>
      <c r="BY20" s="401" t="str">
        <f>IF(BX19="VöB","Freihändig (z.B. Tipo. 36 II d VöB)","")</f>
        <v/>
      </c>
      <c r="BZ20" s="402"/>
      <c r="CA20" s="433"/>
      <c r="CB20" s="430"/>
      <c r="CC20" s="435"/>
      <c r="CD20" s="172" t="s">
        <v>45</v>
      </c>
      <c r="CE20" s="429"/>
      <c r="CF20" s="352"/>
      <c r="CG20" s="429"/>
      <c r="CH20" s="432"/>
      <c r="CI20" s="401" t="str">
        <f>IF(CH19="VöB","Freihändig (z.B. Tipo. 36 II d VöB)","")</f>
        <v/>
      </c>
      <c r="CJ20" s="402"/>
      <c r="CK20" s="433"/>
      <c r="CL20" s="430"/>
      <c r="CM20" s="435"/>
      <c r="CN20" s="172" t="s">
        <v>45</v>
      </c>
      <c r="CO20" s="429"/>
      <c r="CP20" s="352"/>
      <c r="CQ20" s="429"/>
      <c r="CR20" s="432"/>
      <c r="CS20" s="401" t="str">
        <f>IF(CR19="VöB","Freihändig (z.B. Tipo. 36 II d VöB)","")</f>
        <v/>
      </c>
      <c r="CT20" s="402"/>
      <c r="CU20" s="433"/>
      <c r="CV20" s="430"/>
      <c r="CW20" s="435"/>
      <c r="CX20" s="172" t="s">
        <v>45</v>
      </c>
      <c r="CY20" s="429"/>
      <c r="CZ20" s="352"/>
      <c r="DA20" s="429"/>
      <c r="DB20" s="432"/>
      <c r="DC20" s="401" t="str">
        <f>IF(DB19="VöB","Freihändig (z.B. Tipo. 36 II d VöB)","")</f>
        <v/>
      </c>
      <c r="DD20" s="402"/>
      <c r="DE20" s="433"/>
      <c r="DF20" s="430"/>
      <c r="DG20" s="435"/>
      <c r="DH20" s="172" t="s">
        <v>45</v>
      </c>
      <c r="DI20" s="429"/>
      <c r="DJ20" s="352"/>
      <c r="DK20" s="429"/>
      <c r="DL20" s="432"/>
      <c r="DM20" s="401" t="str">
        <f>IF(DL19="VöB","Freihändig (z.B. Tipo. 36 II d VöB)","")</f>
        <v/>
      </c>
      <c r="DN20" s="402"/>
      <c r="DO20" s="433"/>
      <c r="DP20" s="430"/>
      <c r="DQ20" s="435"/>
      <c r="DR20" s="172" t="s">
        <v>45</v>
      </c>
      <c r="DS20" s="429"/>
      <c r="DT20" s="352"/>
      <c r="DU20" s="429"/>
      <c r="DV20" s="432"/>
      <c r="DW20" s="401" t="str">
        <f>IF(DV19="VöB","Freihändig (z.B. Tipo. 36 II d VöB)","")</f>
        <v/>
      </c>
      <c r="DX20" s="402"/>
      <c r="DY20" s="433"/>
      <c r="DZ20" s="430"/>
      <c r="EA20" s="435"/>
      <c r="EB20" s="172" t="s">
        <v>45</v>
      </c>
      <c r="EC20" s="429"/>
      <c r="ED20" s="352"/>
      <c r="EE20" s="429"/>
      <c r="EF20" s="432"/>
      <c r="EG20" s="401" t="str">
        <f>IF(EF19="VöB","Freihändig (z.B. Tipo. 36 II d VöB)","")</f>
        <v/>
      </c>
      <c r="EH20" s="402"/>
      <c r="EI20" s="433"/>
      <c r="EJ20" s="430"/>
      <c r="EK20" s="435"/>
      <c r="EL20" s="172" t="s">
        <v>45</v>
      </c>
      <c r="EM20" s="429"/>
      <c r="EN20" s="352"/>
      <c r="EO20" s="429"/>
      <c r="EP20" s="432"/>
      <c r="EQ20" s="401" t="str">
        <f>IF(EP19="VöB","Freihändig (z.B. Tipo. 36 II d VöB)","")</f>
        <v/>
      </c>
      <c r="ER20" s="402"/>
      <c r="ES20" s="433"/>
      <c r="ET20" s="430"/>
      <c r="EU20" s="435"/>
      <c r="EV20" s="172" t="s">
        <v>45</v>
      </c>
      <c r="EW20" s="429"/>
      <c r="EX20" s="352"/>
      <c r="EY20" s="429"/>
      <c r="EZ20" s="432"/>
      <c r="FA20" s="401" t="str">
        <f>IF(EZ19="VöB","Freihändig (z.B. Tipo. 36 II d VöB)","")</f>
        <v/>
      </c>
      <c r="FB20" s="402"/>
      <c r="FC20" s="433"/>
      <c r="FD20" s="430"/>
      <c r="FE20" s="435"/>
      <c r="FF20" s="172" t="s">
        <v>45</v>
      </c>
      <c r="FG20" s="429"/>
      <c r="FH20" s="352"/>
      <c r="FI20" s="429"/>
      <c r="FJ20" s="432"/>
      <c r="FK20" s="401" t="str">
        <f>IF(FJ19="VöB","Freihändig (z.B. Tipo. 36 II d VöB)","")</f>
        <v/>
      </c>
      <c r="FL20" s="402"/>
      <c r="FM20" s="433"/>
      <c r="FN20" s="430"/>
      <c r="FO20" s="435"/>
      <c r="FP20" s="172" t="s">
        <v>45</v>
      </c>
      <c r="FQ20" s="429"/>
      <c r="FR20" s="352"/>
      <c r="FS20" s="429"/>
      <c r="FT20" s="432"/>
      <c r="FU20" s="401" t="str">
        <f>IF(FT19="VöB","Freihändig (z.B. Tipo. 36 II d VöB)","")</f>
        <v/>
      </c>
      <c r="FV20" s="402"/>
      <c r="FW20" s="433"/>
      <c r="FX20" s="430"/>
      <c r="FY20" s="435"/>
      <c r="FZ20" s="172" t="s">
        <v>45</v>
      </c>
      <c r="GA20" s="429"/>
      <c r="GB20" s="352"/>
      <c r="GC20" s="429"/>
      <c r="GD20" s="432"/>
      <c r="GE20" s="401" t="str">
        <f>IF(GD19="VöB","Freihändig (z.B. Tipo. 36 II d VöB)","")</f>
        <v/>
      </c>
      <c r="GF20" s="402"/>
      <c r="GG20" s="433"/>
      <c r="GH20" s="430"/>
      <c r="GI20" s="435"/>
      <c r="GJ20" s="172" t="s">
        <v>45</v>
      </c>
      <c r="GK20" s="429"/>
      <c r="GL20" s="352"/>
      <c r="GM20" s="429"/>
      <c r="GN20" s="432"/>
      <c r="GO20" s="401" t="str">
        <f>IF(GN19="VöB","Freihändig (z.B. Tipo. 36 II d VöB)","")</f>
        <v/>
      </c>
      <c r="GP20" s="402"/>
      <c r="GQ20" s="433"/>
      <c r="GR20" s="430"/>
      <c r="GS20" s="435"/>
      <c r="GT20" s="172" t="s">
        <v>45</v>
      </c>
      <c r="GU20" s="429"/>
      <c r="GV20" s="352"/>
      <c r="GW20" s="429"/>
      <c r="GX20" s="432"/>
      <c r="GY20" s="401" t="str">
        <f>IF(GX19="VöB","Freihändig (z.B. Tipo. 36 II d VöB)","")</f>
        <v/>
      </c>
      <c r="GZ20" s="402"/>
      <c r="HA20" s="433"/>
      <c r="HB20" s="430"/>
      <c r="HC20" s="435"/>
      <c r="HD20" s="172" t="s">
        <v>45</v>
      </c>
      <c r="HE20" s="429"/>
      <c r="HF20" s="352"/>
      <c r="HG20" s="429"/>
      <c r="HH20" s="432"/>
      <c r="HI20" s="401" t="str">
        <f>IF(HH19="VöB","Freihändig (z.B. Tipo. 36 II d VöB)","")</f>
        <v/>
      </c>
      <c r="HJ20" s="402"/>
      <c r="HK20" s="433"/>
      <c r="HL20" s="430"/>
      <c r="HM20" s="435"/>
      <c r="HN20" s="125"/>
      <c r="HO20" s="125"/>
      <c r="HP20" s="71"/>
      <c r="HQ20" s="126"/>
      <c r="HR20" s="74"/>
      <c r="HS20" s="36"/>
      <c r="HT20" s="36"/>
      <c r="HU20" s="78"/>
      <c r="HV20" s="36"/>
      <c r="HW20" s="125"/>
      <c r="HX20" s="125"/>
      <c r="HY20" s="71"/>
      <c r="HZ20" s="126"/>
      <c r="IA20" s="74"/>
      <c r="IB20" s="36"/>
      <c r="IC20" s="36"/>
      <c r="ID20" s="78"/>
      <c r="IE20" s="36"/>
      <c r="IF20" s="125"/>
      <c r="IG20" s="125"/>
      <c r="IH20" s="71"/>
      <c r="II20" s="126"/>
      <c r="IJ20" s="74"/>
      <c r="IK20" s="36"/>
      <c r="IL20" s="36"/>
      <c r="IM20" s="78"/>
      <c r="IN20" s="36"/>
      <c r="IO20" s="125"/>
      <c r="IP20" s="125"/>
      <c r="IQ20" s="71"/>
      <c r="IR20" s="126"/>
      <c r="IS20" s="74"/>
      <c r="IT20" s="36"/>
      <c r="IU20" s="36"/>
      <c r="IV20" s="78"/>
      <c r="IW20" s="36"/>
      <c r="IX20" s="125"/>
      <c r="IY20" s="125"/>
      <c r="IZ20" s="71"/>
      <c r="JA20" s="126"/>
      <c r="JB20" s="6"/>
      <c r="JC20" s="6"/>
      <c r="JD20" s="6"/>
      <c r="JE20" s="6"/>
      <c r="JF20" s="6"/>
      <c r="JG20" s="6"/>
      <c r="JH20" s="6"/>
      <c r="JI20" s="6"/>
      <c r="JJ20" s="6"/>
      <c r="JK20" s="6"/>
      <c r="JL20" s="6"/>
      <c r="JM20" s="6"/>
      <c r="JN20" s="6"/>
      <c r="JO20" s="6"/>
      <c r="JP20" s="6"/>
      <c r="JQ20" s="6"/>
      <c r="JR20" s="6"/>
      <c r="JS20" s="6"/>
      <c r="JT20" s="6"/>
      <c r="JU20" s="6"/>
      <c r="JV20" s="6"/>
      <c r="JW20" s="6"/>
      <c r="JX20" s="6"/>
      <c r="JY20" s="6"/>
      <c r="JZ20" s="6"/>
      <c r="KA20" s="6"/>
      <c r="KB20" s="6"/>
      <c r="KC20" s="6"/>
      <c r="KD20" s="6"/>
      <c r="KE20" s="6"/>
      <c r="KF20" s="6"/>
      <c r="KG20" s="6"/>
      <c r="KH20" s="6"/>
      <c r="KI20" s="6"/>
      <c r="KJ20" s="6"/>
      <c r="KK20" s="6"/>
      <c r="KL20" s="6"/>
      <c r="KM20" s="6"/>
      <c r="KN20" s="6"/>
      <c r="KO20" s="6"/>
      <c r="KP20" s="6"/>
      <c r="KQ20" s="6"/>
      <c r="KR20" s="6"/>
      <c r="KS20" s="6"/>
      <c r="KT20" s="6"/>
      <c r="KU20" s="6"/>
      <c r="KV20" s="6"/>
      <c r="KW20" s="6"/>
      <c r="KX20" s="6"/>
      <c r="KY20" s="6"/>
      <c r="KZ20" s="6"/>
      <c r="LA20" s="6"/>
      <c r="LB20" s="6"/>
      <c r="LC20" s="6"/>
    </row>
    <row r="21" spans="1:315" ht="27" customHeight="1" x14ac:dyDescent="0.2">
      <c r="A21" s="19"/>
      <c r="B21" s="173" t="s">
        <v>44</v>
      </c>
      <c r="C21" s="429">
        <v>2</v>
      </c>
      <c r="D21" s="352">
        <v>0</v>
      </c>
      <c r="E21" s="429" t="s">
        <v>43</v>
      </c>
      <c r="F21" s="432" t="s">
        <v>36</v>
      </c>
      <c r="G21" s="399" t="str">
        <f>IF(F21="BöB","nur Freihändig mit Tipo. 13 VöB","")</f>
        <v/>
      </c>
      <c r="H21" s="400"/>
      <c r="I21" s="433" t="str">
        <f>IF(F21="BöB","Ja","No")</f>
        <v>No</v>
      </c>
      <c r="J21" s="430" t="str">
        <f>IF(F21="BöB","Ja","No")</f>
        <v>No</v>
      </c>
      <c r="K21" s="435" t="e">
        <f>IF(OR(AND(F21="VöB",D15="Aktuelles Procedura secondo BöB",E21="No"),OR(AND(E21="Ja",D21&gt;='Valori soglia'!$D$6),AND(E21="Ja",'Riepilogo progetto'!$J$8&gt;'Riepilogo progetto'!$P$9)),AND(E21="Ja",F21="BöB")),"Kontrolle","")</f>
        <v>#DIV/0!</v>
      </c>
      <c r="L21" s="173" t="s">
        <v>44</v>
      </c>
      <c r="M21" s="429">
        <v>2</v>
      </c>
      <c r="N21" s="352">
        <v>0</v>
      </c>
      <c r="O21" s="429" t="s">
        <v>43</v>
      </c>
      <c r="P21" s="432" t="s">
        <v>36</v>
      </c>
      <c r="Q21" s="399" t="str">
        <f>IF(P21="BöB","nur Freihändig mit Tipo. 13 VöB","")</f>
        <v/>
      </c>
      <c r="R21" s="400"/>
      <c r="S21" s="433" t="str">
        <f>IF(P21="BöB","Ja","No")</f>
        <v>No</v>
      </c>
      <c r="T21" s="430" t="str">
        <f>IF(P21="BöB","Ja","No")</f>
        <v>No</v>
      </c>
      <c r="U21" s="435" t="e">
        <f>IF(OR(AND(P21="VöB",N15="Aktuelles Procedura secondo BöB",O21="No"),OR(AND(O21="Ja",N21&gt;='Valori soglia'!$D$6),AND(O21="Ja",U$14&gt;U$15)),AND(O21="Ja",P21="BöB")),"Kontrolle","")</f>
        <v>#DIV/0!</v>
      </c>
      <c r="V21" s="173" t="s">
        <v>44</v>
      </c>
      <c r="W21" s="429">
        <v>2</v>
      </c>
      <c r="X21" s="352">
        <v>0</v>
      </c>
      <c r="Y21" s="429" t="s">
        <v>43</v>
      </c>
      <c r="Z21" s="432" t="s">
        <v>36</v>
      </c>
      <c r="AA21" s="399" t="str">
        <f>IF(Z21="BöB","nur Freihändig mit Tipo. 13 VöB","")</f>
        <v/>
      </c>
      <c r="AB21" s="400"/>
      <c r="AC21" s="433" t="str">
        <f>IF(Z21="BöB","Ja","No")</f>
        <v>No</v>
      </c>
      <c r="AD21" s="430" t="str">
        <f>IF(Z21="BöB","Ja","No")</f>
        <v>No</v>
      </c>
      <c r="AE21" s="435" t="e">
        <f>IF(OR(AND(Z21="VöB",X15="Aktuelles Procedura secondo BöB",Y21="No"),OR(AND(Y21="Ja",X21&gt;='Valori soglia'!$D$6),AND(Y21="Ja",AE$14&gt;AE$15)),AND(Y21="Ja",Z21="BöB")),"Kontrolle","")</f>
        <v>#DIV/0!</v>
      </c>
      <c r="AF21" s="173" t="s">
        <v>44</v>
      </c>
      <c r="AG21" s="429">
        <v>2</v>
      </c>
      <c r="AH21" s="352">
        <v>0</v>
      </c>
      <c r="AI21" s="429" t="s">
        <v>43</v>
      </c>
      <c r="AJ21" s="432" t="s">
        <v>36</v>
      </c>
      <c r="AK21" s="399" t="str">
        <f>IF(AJ21="BöB","nur Freihändig mit Tipo. 13 VöB","")</f>
        <v/>
      </c>
      <c r="AL21" s="400"/>
      <c r="AM21" s="433" t="str">
        <f>IF(AJ21="BöB","Ja","No")</f>
        <v>No</v>
      </c>
      <c r="AN21" s="430" t="str">
        <f>IF(AJ21="BöB","Ja","No")</f>
        <v>No</v>
      </c>
      <c r="AO21" s="435" t="e">
        <f>IF(OR(AND(AJ21="VöB",AH15="Aktuelles Procedura secondo BöB",AI21="No"),OR(AND(AI21="Ja",AH21&gt;='Valori soglia'!$D$6),AND(AI21="Ja",AO$14&gt;AO$15)),AND(AI21="Ja",AJ21="BöB")),"Kontrolle","")</f>
        <v>#DIV/0!</v>
      </c>
      <c r="AP21" s="173" t="s">
        <v>44</v>
      </c>
      <c r="AQ21" s="429">
        <v>2</v>
      </c>
      <c r="AR21" s="352">
        <v>0</v>
      </c>
      <c r="AS21" s="429" t="s">
        <v>43</v>
      </c>
      <c r="AT21" s="432" t="s">
        <v>36</v>
      </c>
      <c r="AU21" s="399" t="str">
        <f>IF(AT21="BöB","nur Freihändig mit Tipo. 13 VöB","")</f>
        <v/>
      </c>
      <c r="AV21" s="400"/>
      <c r="AW21" s="433" t="str">
        <f>IF(AT21="BöB","Ja","No")</f>
        <v>No</v>
      </c>
      <c r="AX21" s="430" t="str">
        <f>IF(AT21="BöB","Ja","No")</f>
        <v>No</v>
      </c>
      <c r="AY21" s="435" t="e">
        <f>IF(OR(AND(AT21="VöB",AR15="Aktuelles Procedura secondo BöB",AS21="No"),OR(AND(AS21="Ja",AR21&gt;='Valori soglia'!$D$6),AND(AS21="Ja",AY$14&gt;AY$15)),AND(AS21="Ja",AT21="BöB")),"Kontrolle","")</f>
        <v>#DIV/0!</v>
      </c>
      <c r="AZ21" s="173" t="s">
        <v>44</v>
      </c>
      <c r="BA21" s="429">
        <v>2</v>
      </c>
      <c r="BB21" s="352">
        <v>0</v>
      </c>
      <c r="BC21" s="429" t="s">
        <v>43</v>
      </c>
      <c r="BD21" s="432" t="s">
        <v>36</v>
      </c>
      <c r="BE21" s="399" t="str">
        <f>IF(BD21="BöB","nur Freihändig mit Tipo. 13 VöB","")</f>
        <v/>
      </c>
      <c r="BF21" s="400"/>
      <c r="BG21" s="433" t="str">
        <f>IF(BD21="BöB","Ja","No")</f>
        <v>No</v>
      </c>
      <c r="BH21" s="430" t="str">
        <f>IF(BD21="BöB","Ja","No")</f>
        <v>No</v>
      </c>
      <c r="BI21" s="435" t="e">
        <f>IF(OR(AND(BD21="VöB",BB15="Aktuelles Procedura secondo BöB",BC21="No"),OR(AND(BC21="Ja",BB21&gt;='Valori soglia'!$D$6),AND(BC21="Ja",BI$14&gt;BI$15)),AND(BC21="Ja",BD21="BöB")),"Kontrolle","")</f>
        <v>#DIV/0!</v>
      </c>
      <c r="BJ21" s="173" t="s">
        <v>44</v>
      </c>
      <c r="BK21" s="429">
        <v>2</v>
      </c>
      <c r="BL21" s="352">
        <v>0</v>
      </c>
      <c r="BM21" s="429" t="s">
        <v>43</v>
      </c>
      <c r="BN21" s="432" t="s">
        <v>36</v>
      </c>
      <c r="BO21" s="399" t="str">
        <f>IF(BN21="BöB","nur Freihändig mit Tipo. 13 VöB","")</f>
        <v/>
      </c>
      <c r="BP21" s="400"/>
      <c r="BQ21" s="433" t="str">
        <f>IF(BN21="BöB","Ja","No")</f>
        <v>No</v>
      </c>
      <c r="BR21" s="430" t="str">
        <f>IF(BN21="BöB","Ja","No")</f>
        <v>No</v>
      </c>
      <c r="BS21" s="435" t="e">
        <f>IF(OR(AND(BN21="VöB",BL15="Aktuelles Procedura secondo BöB",BM21="No"),OR(AND(BM21="Ja",BL21&gt;='Valori soglia'!$D$6),AND(BM21="Ja",BS$14&gt;BS$15)),AND(BM21="Ja",BN21="BöB")),"Kontrolle","")</f>
        <v>#DIV/0!</v>
      </c>
      <c r="BT21" s="173" t="s">
        <v>44</v>
      </c>
      <c r="BU21" s="429">
        <v>2</v>
      </c>
      <c r="BV21" s="352">
        <v>0</v>
      </c>
      <c r="BW21" s="429" t="s">
        <v>43</v>
      </c>
      <c r="BX21" s="432" t="s">
        <v>36</v>
      </c>
      <c r="BY21" s="399" t="str">
        <f>IF(BX21="BöB","nur Freihändig mit Tipo. 13 VöB","")</f>
        <v/>
      </c>
      <c r="BZ21" s="400"/>
      <c r="CA21" s="433" t="str">
        <f>IF(BX21="BöB","Ja","No")</f>
        <v>No</v>
      </c>
      <c r="CB21" s="430" t="str">
        <f>IF(BX21="BöB","Ja","No")</f>
        <v>No</v>
      </c>
      <c r="CC21" s="435" t="e">
        <f>IF(OR(AND(BX21="VöB",BV15="Aktuelles Procedura secondo BöB",BW21="No"),OR(AND(BW21="Ja",BV21&gt;='Valori soglia'!$D$6),AND(BW21="Ja",CC$14&gt;CC$15)),AND(BW21="Ja",BX21="BöB")),"Kontrolle","")</f>
        <v>#DIV/0!</v>
      </c>
      <c r="CD21" s="173" t="s">
        <v>44</v>
      </c>
      <c r="CE21" s="429">
        <v>2</v>
      </c>
      <c r="CF21" s="352">
        <v>0</v>
      </c>
      <c r="CG21" s="429" t="s">
        <v>43</v>
      </c>
      <c r="CH21" s="432" t="s">
        <v>36</v>
      </c>
      <c r="CI21" s="399" t="str">
        <f>IF(CH21="BöB","nur Freihändig mit Tipo. 13 VöB","")</f>
        <v/>
      </c>
      <c r="CJ21" s="400"/>
      <c r="CK21" s="433" t="str">
        <f>IF(CH21="BöB","Ja","No")</f>
        <v>No</v>
      </c>
      <c r="CL21" s="430" t="str">
        <f>IF(CH21="BöB","Ja","No")</f>
        <v>No</v>
      </c>
      <c r="CM21" s="435" t="e">
        <f>IF(OR(AND(CH21="VöB",CF15="Aktuelles Procedura secondo BöB",CG21="No"),OR(AND(CG21="Ja",CF21&gt;='Valori soglia'!$D$6),AND(CG21="Ja",CM$14&gt;CM$15)),AND(CG21="Ja",CH21="BöB")),"Kontrolle","")</f>
        <v>#DIV/0!</v>
      </c>
      <c r="CN21" s="173" t="s">
        <v>44</v>
      </c>
      <c r="CO21" s="429">
        <v>2</v>
      </c>
      <c r="CP21" s="352">
        <v>0</v>
      </c>
      <c r="CQ21" s="429" t="s">
        <v>43</v>
      </c>
      <c r="CR21" s="432" t="s">
        <v>36</v>
      </c>
      <c r="CS21" s="399" t="str">
        <f>IF(CR21="BöB","nur Freihändig mit Tipo. 13 VöB","")</f>
        <v/>
      </c>
      <c r="CT21" s="400"/>
      <c r="CU21" s="433" t="str">
        <f>IF(CR21="BöB","Ja","No")</f>
        <v>No</v>
      </c>
      <c r="CV21" s="430" t="str">
        <f>IF(CR21="BöB","Ja","No")</f>
        <v>No</v>
      </c>
      <c r="CW21" s="435" t="e">
        <f>IF(OR(AND(CR21="VöB",CP15="Aktuelles Procedura secondo BöB",CQ21="No"),OR(AND(CQ21="Ja",CP21&gt;='Valori soglia'!$D$6),AND(CQ21="Ja",CW$14&gt;CW$15)),AND(CQ21="Ja",CR21="BöB")),"Kontrolle","")</f>
        <v>#DIV/0!</v>
      </c>
      <c r="CX21" s="173" t="s">
        <v>44</v>
      </c>
      <c r="CY21" s="429">
        <v>2</v>
      </c>
      <c r="CZ21" s="352">
        <v>0</v>
      </c>
      <c r="DA21" s="429" t="s">
        <v>43</v>
      </c>
      <c r="DB21" s="432" t="s">
        <v>36</v>
      </c>
      <c r="DC21" s="399" t="str">
        <f>IF(DB21="BöB","nur Freihändig mit Tipo. 13 VöB","")</f>
        <v/>
      </c>
      <c r="DD21" s="400"/>
      <c r="DE21" s="433" t="str">
        <f>IF(DB21="BöB","Ja","No")</f>
        <v>No</v>
      </c>
      <c r="DF21" s="430" t="str">
        <f>IF(DB21="BöB","Ja","No")</f>
        <v>No</v>
      </c>
      <c r="DG21" s="435" t="e">
        <f>IF(OR(AND(DB21="VöB",CZ15="Aktuelles Procedura secondo BöB",DA21="No"),OR(AND(DA21="Ja",CZ21&gt;='Valori soglia'!$D$6),AND(DA21="Ja",DG$14&gt;DG$15)),AND(DA21="Ja",DB21="BöB")),"Kontrolle","")</f>
        <v>#DIV/0!</v>
      </c>
      <c r="DH21" s="173" t="s">
        <v>44</v>
      </c>
      <c r="DI21" s="429">
        <v>2</v>
      </c>
      <c r="DJ21" s="352">
        <v>0</v>
      </c>
      <c r="DK21" s="429" t="s">
        <v>43</v>
      </c>
      <c r="DL21" s="432" t="s">
        <v>36</v>
      </c>
      <c r="DM21" s="399" t="str">
        <f>IF(DL21="BöB","nur Freihändig mit Tipo. 13 VöB","")</f>
        <v/>
      </c>
      <c r="DN21" s="400"/>
      <c r="DO21" s="433" t="str">
        <f>IF(DL21="BöB","Ja","No")</f>
        <v>No</v>
      </c>
      <c r="DP21" s="430" t="str">
        <f>IF(DL21="BöB","Ja","No")</f>
        <v>No</v>
      </c>
      <c r="DQ21" s="435" t="e">
        <f>IF(OR(AND(DL21="VöB",DJ15="Aktuelles Procedura secondo BöB",DK21="No"),OR(AND(DK21="Ja",DJ21&gt;='Valori soglia'!$D$6),AND(DK21="Ja",DQ$14&gt;DQ$15)),AND(DK21="Ja",DL21="BöB")),"Kontrolle","")</f>
        <v>#DIV/0!</v>
      </c>
      <c r="DR21" s="173" t="s">
        <v>44</v>
      </c>
      <c r="DS21" s="429">
        <v>2</v>
      </c>
      <c r="DT21" s="352">
        <v>0</v>
      </c>
      <c r="DU21" s="429" t="s">
        <v>43</v>
      </c>
      <c r="DV21" s="432" t="s">
        <v>36</v>
      </c>
      <c r="DW21" s="399" t="str">
        <f>IF(DV21="BöB","nur Freihändig mit Tipo. 13 VöB","")</f>
        <v/>
      </c>
      <c r="DX21" s="400"/>
      <c r="DY21" s="433" t="str">
        <f>IF(DV21="BöB","Ja","No")</f>
        <v>No</v>
      </c>
      <c r="DZ21" s="430" t="str">
        <f>IF(DV21="BöB","Ja","No")</f>
        <v>No</v>
      </c>
      <c r="EA21" s="435" t="e">
        <f>IF(OR(AND(DV21="VöB",DT15="Aktuelles Procedura secondo BöB",DU21="No"),OR(AND(DU21="Ja",DT21&gt;='Valori soglia'!$D$6),AND(DU21="Ja",EA$14&gt;EA$15)),AND(DU21="Ja",DV21="BöB")),"Kontrolle","")</f>
        <v>#DIV/0!</v>
      </c>
      <c r="EB21" s="173" t="s">
        <v>44</v>
      </c>
      <c r="EC21" s="429">
        <v>2</v>
      </c>
      <c r="ED21" s="352">
        <v>0</v>
      </c>
      <c r="EE21" s="429" t="s">
        <v>43</v>
      </c>
      <c r="EF21" s="432" t="s">
        <v>36</v>
      </c>
      <c r="EG21" s="399" t="str">
        <f>IF(EF21="BöB","nur Freihändig mit Tipo. 13 VöB","")</f>
        <v/>
      </c>
      <c r="EH21" s="400"/>
      <c r="EI21" s="433" t="str">
        <f>IF(EF21="BöB","Ja","No")</f>
        <v>No</v>
      </c>
      <c r="EJ21" s="430" t="str">
        <f>IF(EF21="BöB","Ja","No")</f>
        <v>No</v>
      </c>
      <c r="EK21" s="435" t="e">
        <f>IF(OR(AND(EF21="VöB",ED15="Aktuelles Procedura secondo BöB",EE21="No"),OR(AND(EE21="Ja",ED21&gt;='Valori soglia'!$D$6),AND(EE21="Ja",EK$14&gt;EK$15)),AND(EE21="Ja",EF21="BöB")),"Kontrolle","")</f>
        <v>#DIV/0!</v>
      </c>
      <c r="EL21" s="173" t="s">
        <v>44</v>
      </c>
      <c r="EM21" s="429">
        <v>2</v>
      </c>
      <c r="EN21" s="352">
        <v>0</v>
      </c>
      <c r="EO21" s="429" t="s">
        <v>43</v>
      </c>
      <c r="EP21" s="432" t="s">
        <v>36</v>
      </c>
      <c r="EQ21" s="399" t="str">
        <f>IF(EP21="BöB","nur Freihändig mit Tipo. 13 VöB","")</f>
        <v/>
      </c>
      <c r="ER21" s="400"/>
      <c r="ES21" s="433" t="str">
        <f>IF(EP21="BöB","Ja","No")</f>
        <v>No</v>
      </c>
      <c r="ET21" s="430" t="str">
        <f>IF(EP21="BöB","Ja","No")</f>
        <v>No</v>
      </c>
      <c r="EU21" s="435" t="e">
        <f>IF(OR(AND(EP21="VöB",EN15="Aktuelles Procedura secondo BöB",EO21="No"),OR(AND(EO21="Ja",EN21&gt;='Valori soglia'!$D$6),AND(EO21="Ja",EU$14&gt;EU$15)),AND(EO21="Ja",EP21="BöB")),"Kontrolle","")</f>
        <v>#DIV/0!</v>
      </c>
      <c r="EV21" s="173" t="s">
        <v>44</v>
      </c>
      <c r="EW21" s="429">
        <v>2</v>
      </c>
      <c r="EX21" s="352">
        <v>0</v>
      </c>
      <c r="EY21" s="429" t="s">
        <v>43</v>
      </c>
      <c r="EZ21" s="432" t="s">
        <v>36</v>
      </c>
      <c r="FA21" s="399" t="str">
        <f>IF(EZ21="BöB","nur Freihändig mit Tipo. 13 VöB","")</f>
        <v/>
      </c>
      <c r="FB21" s="400"/>
      <c r="FC21" s="433" t="str">
        <f>IF(EZ21="BöB","Ja","No")</f>
        <v>No</v>
      </c>
      <c r="FD21" s="430" t="str">
        <f>IF(EZ21="BöB","Ja","No")</f>
        <v>No</v>
      </c>
      <c r="FE21" s="435" t="e">
        <f>IF(OR(AND(EZ21="VöB",EX15="Aktuelles Procedura secondo BöB",EY21="No"),OR(AND(EY21="Ja",EX21&gt;='Valori soglia'!$D$6),AND(EY21="Ja",FE$14&gt;FE$15)),AND(EY21="Ja",EZ21="BöB")),"Kontrolle","")</f>
        <v>#DIV/0!</v>
      </c>
      <c r="FF21" s="173" t="s">
        <v>44</v>
      </c>
      <c r="FG21" s="429">
        <v>2</v>
      </c>
      <c r="FH21" s="352">
        <v>0</v>
      </c>
      <c r="FI21" s="429" t="s">
        <v>43</v>
      </c>
      <c r="FJ21" s="432" t="s">
        <v>36</v>
      </c>
      <c r="FK21" s="399" t="str">
        <f>IF(FJ21="BöB","nur Freihändig mit Tipo. 13 VöB","")</f>
        <v/>
      </c>
      <c r="FL21" s="400"/>
      <c r="FM21" s="433" t="str">
        <f>IF(FJ21="BöB","Ja","No")</f>
        <v>No</v>
      </c>
      <c r="FN21" s="430" t="str">
        <f>IF(FJ21="BöB","Ja","No")</f>
        <v>No</v>
      </c>
      <c r="FO21" s="435" t="e">
        <f>IF(OR(AND(FJ21="VöB",FH15="Aktuelles Procedura secondo BöB",FI21="No"),OR(AND(FI21="Ja",FH21&gt;='Valori soglia'!$D$6),AND(FI21="Ja",FO$14&gt;FO$15)),AND(FI21="Ja",FJ21="BöB")),"Kontrolle","")</f>
        <v>#DIV/0!</v>
      </c>
      <c r="FP21" s="173" t="s">
        <v>44</v>
      </c>
      <c r="FQ21" s="429">
        <v>2</v>
      </c>
      <c r="FR21" s="352">
        <v>0</v>
      </c>
      <c r="FS21" s="429" t="s">
        <v>43</v>
      </c>
      <c r="FT21" s="432" t="s">
        <v>36</v>
      </c>
      <c r="FU21" s="399" t="str">
        <f>IF(FT21="BöB","nur Freihändig mit Tipo. 13 VöB","")</f>
        <v/>
      </c>
      <c r="FV21" s="400"/>
      <c r="FW21" s="433" t="str">
        <f>IF(FT21="BöB","Ja","No")</f>
        <v>No</v>
      </c>
      <c r="FX21" s="430" t="str">
        <f>IF(FT21="BöB","Ja","No")</f>
        <v>No</v>
      </c>
      <c r="FY21" s="435" t="e">
        <f>IF(OR(AND(FT21="VöB",FR15="Aktuelles Procedura secondo BöB",FS21="No"),OR(AND(FS21="Ja",FR21&gt;='Valori soglia'!$D$6),AND(FS21="Ja",FY$14&gt;FY$15)),AND(FS21="Ja",FT21="BöB")),"Kontrolle","")</f>
        <v>#DIV/0!</v>
      </c>
      <c r="FZ21" s="173" t="s">
        <v>44</v>
      </c>
      <c r="GA21" s="429">
        <v>2</v>
      </c>
      <c r="GB21" s="352">
        <v>0</v>
      </c>
      <c r="GC21" s="429" t="s">
        <v>43</v>
      </c>
      <c r="GD21" s="432" t="s">
        <v>36</v>
      </c>
      <c r="GE21" s="399" t="str">
        <f>IF(GD21="BöB","nur Freihändig mit Tipo. 13 VöB","")</f>
        <v/>
      </c>
      <c r="GF21" s="400"/>
      <c r="GG21" s="433" t="str">
        <f>IF(GD21="BöB","Ja","No")</f>
        <v>No</v>
      </c>
      <c r="GH21" s="430" t="str">
        <f>IF(GD21="BöB","Ja","No")</f>
        <v>No</v>
      </c>
      <c r="GI21" s="435" t="e">
        <f>IF(OR(AND(GD21="VöB",GB15="Aktuelles Procedura secondo BöB",GC21="No"),OR(AND(GC21="Ja",GB21&gt;='Valori soglia'!$D$6),AND(GC21="Ja",GI$14&gt;GI$15)),AND(GC21="Ja",GD21="BöB")),"Kontrolle","")</f>
        <v>#DIV/0!</v>
      </c>
      <c r="GJ21" s="173" t="s">
        <v>44</v>
      </c>
      <c r="GK21" s="429">
        <v>2</v>
      </c>
      <c r="GL21" s="352">
        <v>0</v>
      </c>
      <c r="GM21" s="429" t="s">
        <v>43</v>
      </c>
      <c r="GN21" s="432" t="s">
        <v>36</v>
      </c>
      <c r="GO21" s="399" t="str">
        <f>IF(GN21="BöB","nur Freihändig mit Tipo. 13 VöB","")</f>
        <v/>
      </c>
      <c r="GP21" s="400"/>
      <c r="GQ21" s="433" t="str">
        <f>IF(GN21="BöB","Ja","No")</f>
        <v>No</v>
      </c>
      <c r="GR21" s="430" t="str">
        <f>IF(GN21="BöB","Ja","No")</f>
        <v>No</v>
      </c>
      <c r="GS21" s="435" t="e">
        <f>IF(OR(AND(GN21="VöB",GL15="Aktuelles Procedura secondo BöB",GM21="No"),OR(AND(GM21="Ja",GL21&gt;='Valori soglia'!$D$6),AND(GM21="Ja",GS$14&gt;GS$15)),AND(GM21="Ja",GN21="BöB")),"Kontrolle","")</f>
        <v>#DIV/0!</v>
      </c>
      <c r="GT21" s="173" t="s">
        <v>44</v>
      </c>
      <c r="GU21" s="429">
        <v>2</v>
      </c>
      <c r="GV21" s="352">
        <v>0</v>
      </c>
      <c r="GW21" s="429" t="s">
        <v>43</v>
      </c>
      <c r="GX21" s="432" t="s">
        <v>36</v>
      </c>
      <c r="GY21" s="399" t="str">
        <f>IF(GX21="BöB","nur Freihändig mit Tipo. 13 VöB","")</f>
        <v/>
      </c>
      <c r="GZ21" s="400"/>
      <c r="HA21" s="433" t="str">
        <f>IF(GX21="BöB","Ja","No")</f>
        <v>No</v>
      </c>
      <c r="HB21" s="430" t="str">
        <f>IF(GX21="BöB","Ja","No")</f>
        <v>No</v>
      </c>
      <c r="HC21" s="435" t="e">
        <f>IF(OR(AND(GX21="VöB",GV15="Aktuelles Procedura secondo BöB",GW21="No"),OR(AND(GW21="Ja",GV21&gt;='Valori soglia'!$D$6),AND(GW21="Ja",HC$14&gt;HC$15)),AND(GW21="Ja",GX21="BöB")),"Kontrolle","")</f>
        <v>#DIV/0!</v>
      </c>
      <c r="HD21" s="173" t="s">
        <v>44</v>
      </c>
      <c r="HE21" s="429">
        <v>2</v>
      </c>
      <c r="HF21" s="352">
        <v>0</v>
      </c>
      <c r="HG21" s="429" t="s">
        <v>43</v>
      </c>
      <c r="HH21" s="432" t="s">
        <v>36</v>
      </c>
      <c r="HI21" s="399" t="str">
        <f>IF(HH21="BöB","nur Freihändig mit Tipo. 13 VöB","")</f>
        <v/>
      </c>
      <c r="HJ21" s="400"/>
      <c r="HK21" s="433" t="str">
        <f>IF(HH21="BöB","Ja","No")</f>
        <v>No</v>
      </c>
      <c r="HL21" s="430" t="str">
        <f>IF(HH21="BöB","Ja","No")</f>
        <v>No</v>
      </c>
      <c r="HM21" s="435" t="e">
        <f>IF(OR(AND(HH21="VöB",HF15="Aktuelles Procedura secondo BöB",HG21="No"),OR(AND(HG21="Ja",HF21&gt;='Valori soglia'!$D$6),AND(HG21="Ja",HM$14&gt;HM$15)),AND(HG21="Ja",HH21="BöB")),"Kontrolle","")</f>
        <v>#DIV/0!</v>
      </c>
      <c r="HN21" s="125"/>
      <c r="HO21" s="125"/>
      <c r="HP21" s="71"/>
      <c r="HQ21" s="126"/>
      <c r="HR21" s="74"/>
      <c r="HS21" s="36"/>
      <c r="HT21" s="36"/>
      <c r="HU21" s="78"/>
      <c r="HV21" s="36"/>
      <c r="HW21" s="125"/>
      <c r="HX21" s="125"/>
      <c r="HY21" s="71"/>
      <c r="HZ21" s="126"/>
      <c r="IA21" s="74"/>
      <c r="IB21" s="36"/>
      <c r="IC21" s="36"/>
      <c r="ID21" s="78"/>
      <c r="IE21" s="36"/>
      <c r="IF21" s="125"/>
      <c r="IG21" s="125"/>
      <c r="IH21" s="71"/>
      <c r="II21" s="126"/>
      <c r="IJ21" s="74"/>
      <c r="IK21" s="36"/>
      <c r="IL21" s="36"/>
      <c r="IM21" s="78"/>
      <c r="IN21" s="36"/>
      <c r="IO21" s="125"/>
      <c r="IP21" s="125"/>
      <c r="IQ21" s="71"/>
      <c r="IR21" s="126"/>
      <c r="IS21" s="74"/>
      <c r="IT21" s="36"/>
      <c r="IU21" s="36"/>
      <c r="IV21" s="78"/>
      <c r="IW21" s="36"/>
      <c r="IX21" s="125"/>
      <c r="IY21" s="125"/>
      <c r="IZ21" s="71"/>
      <c r="JA21" s="126"/>
      <c r="JB21" s="6"/>
      <c r="JC21" s="6"/>
      <c r="JD21" s="6"/>
      <c r="JE21" s="6"/>
      <c r="JF21" s="6"/>
      <c r="JG21" s="6"/>
      <c r="JH21" s="6"/>
      <c r="JI21" s="6"/>
      <c r="JJ21" s="6"/>
      <c r="JK21" s="6"/>
      <c r="JL21" s="6"/>
      <c r="JM21" s="6"/>
      <c r="JN21" s="6"/>
      <c r="JO21" s="6"/>
      <c r="JP21" s="6"/>
      <c r="JQ21" s="6"/>
      <c r="JR21" s="6"/>
      <c r="JS21" s="6"/>
      <c r="JT21" s="6"/>
      <c r="JU21" s="6"/>
      <c r="JV21" s="6"/>
      <c r="JW21" s="6"/>
      <c r="JX21" s="6"/>
      <c r="JY21" s="6"/>
      <c r="JZ21" s="6"/>
      <c r="KA21" s="6"/>
      <c r="KB21" s="6"/>
      <c r="KC21" s="6"/>
      <c r="KD21" s="6"/>
      <c r="KE21" s="6"/>
      <c r="KF21" s="6"/>
      <c r="KG21" s="6"/>
      <c r="KH21" s="6"/>
      <c r="KI21" s="6"/>
      <c r="KJ21" s="6"/>
      <c r="KK21" s="6"/>
      <c r="KL21" s="6"/>
      <c r="KM21" s="6"/>
      <c r="KN21" s="6"/>
      <c r="KO21" s="6"/>
      <c r="KP21" s="6"/>
      <c r="KQ21" s="6"/>
      <c r="KR21" s="6"/>
      <c r="KS21" s="6"/>
      <c r="KT21" s="6"/>
      <c r="KU21" s="6"/>
      <c r="KV21" s="6"/>
      <c r="KW21" s="6"/>
      <c r="KX21" s="6"/>
      <c r="KY21" s="6"/>
      <c r="KZ21" s="6"/>
      <c r="LA21" s="6"/>
      <c r="LB21" s="6"/>
      <c r="LC21" s="6"/>
    </row>
    <row r="22" spans="1:315" ht="26.25" customHeight="1" x14ac:dyDescent="0.2">
      <c r="A22" s="19"/>
      <c r="B22" s="174" t="s">
        <v>45</v>
      </c>
      <c r="C22" s="429"/>
      <c r="D22" s="352"/>
      <c r="E22" s="429"/>
      <c r="F22" s="432"/>
      <c r="G22" s="401" t="str">
        <f>IF(F21="VöB","Freihändig (z.B. Tipo. 36 II d VöB)","")</f>
        <v/>
      </c>
      <c r="H22" s="402"/>
      <c r="I22" s="433"/>
      <c r="J22" s="430"/>
      <c r="K22" s="435"/>
      <c r="L22" s="174" t="s">
        <v>45</v>
      </c>
      <c r="M22" s="429"/>
      <c r="N22" s="352"/>
      <c r="O22" s="429"/>
      <c r="P22" s="432"/>
      <c r="Q22" s="401" t="str">
        <f>IF(P21="VöB","Freihändig (z.B. Tipo. 36 II d VöB)","")</f>
        <v/>
      </c>
      <c r="R22" s="402"/>
      <c r="S22" s="433"/>
      <c r="T22" s="430"/>
      <c r="U22" s="435"/>
      <c r="V22" s="174" t="s">
        <v>45</v>
      </c>
      <c r="W22" s="429"/>
      <c r="X22" s="352"/>
      <c r="Y22" s="429"/>
      <c r="Z22" s="432"/>
      <c r="AA22" s="401" t="str">
        <f>IF(Z21="VöB","Freihändig (z.B. Tipo. 36 II d VöB)","")</f>
        <v/>
      </c>
      <c r="AB22" s="402"/>
      <c r="AC22" s="433"/>
      <c r="AD22" s="430"/>
      <c r="AE22" s="435"/>
      <c r="AF22" s="174" t="s">
        <v>45</v>
      </c>
      <c r="AG22" s="429"/>
      <c r="AH22" s="352"/>
      <c r="AI22" s="429"/>
      <c r="AJ22" s="432"/>
      <c r="AK22" s="401" t="str">
        <f>IF(AJ21="VöB","Freihändig (z.B. Tipo. 36 II d VöB)","")</f>
        <v/>
      </c>
      <c r="AL22" s="402"/>
      <c r="AM22" s="433"/>
      <c r="AN22" s="430"/>
      <c r="AO22" s="435"/>
      <c r="AP22" s="174" t="s">
        <v>45</v>
      </c>
      <c r="AQ22" s="429"/>
      <c r="AR22" s="352"/>
      <c r="AS22" s="429"/>
      <c r="AT22" s="432"/>
      <c r="AU22" s="401" t="str">
        <f>IF(AT21="VöB","Freihändig (z.B. Tipo. 36 II d VöB)","")</f>
        <v/>
      </c>
      <c r="AV22" s="402"/>
      <c r="AW22" s="433"/>
      <c r="AX22" s="430"/>
      <c r="AY22" s="435"/>
      <c r="AZ22" s="174" t="s">
        <v>45</v>
      </c>
      <c r="BA22" s="429"/>
      <c r="BB22" s="352"/>
      <c r="BC22" s="429"/>
      <c r="BD22" s="432"/>
      <c r="BE22" s="401" t="str">
        <f>IF(BD21="VöB","Freihändig (z.B. Tipo. 36 II d VöB)","")</f>
        <v/>
      </c>
      <c r="BF22" s="402"/>
      <c r="BG22" s="433"/>
      <c r="BH22" s="430"/>
      <c r="BI22" s="435"/>
      <c r="BJ22" s="174" t="s">
        <v>45</v>
      </c>
      <c r="BK22" s="429"/>
      <c r="BL22" s="352"/>
      <c r="BM22" s="429"/>
      <c r="BN22" s="432"/>
      <c r="BO22" s="401" t="str">
        <f>IF(BN21="VöB","Freihändig (z.B. Tipo. 36 II d VöB)","")</f>
        <v/>
      </c>
      <c r="BP22" s="402"/>
      <c r="BQ22" s="433"/>
      <c r="BR22" s="430"/>
      <c r="BS22" s="435"/>
      <c r="BT22" s="174" t="s">
        <v>45</v>
      </c>
      <c r="BU22" s="429"/>
      <c r="BV22" s="352"/>
      <c r="BW22" s="429"/>
      <c r="BX22" s="432"/>
      <c r="BY22" s="401" t="str">
        <f>IF(BX21="VöB","Freihändig (z.B. Tipo. 36 II d VöB)","")</f>
        <v/>
      </c>
      <c r="BZ22" s="402"/>
      <c r="CA22" s="433"/>
      <c r="CB22" s="430"/>
      <c r="CC22" s="435"/>
      <c r="CD22" s="174" t="s">
        <v>45</v>
      </c>
      <c r="CE22" s="429"/>
      <c r="CF22" s="352"/>
      <c r="CG22" s="429"/>
      <c r="CH22" s="432"/>
      <c r="CI22" s="401" t="str">
        <f>IF(CH21="VöB","Freihändig (z.B. Tipo. 36 II d VöB)","")</f>
        <v/>
      </c>
      <c r="CJ22" s="402"/>
      <c r="CK22" s="433"/>
      <c r="CL22" s="430"/>
      <c r="CM22" s="435"/>
      <c r="CN22" s="174" t="s">
        <v>45</v>
      </c>
      <c r="CO22" s="429"/>
      <c r="CP22" s="352"/>
      <c r="CQ22" s="429"/>
      <c r="CR22" s="432"/>
      <c r="CS22" s="401" t="str">
        <f>IF(CR21="VöB","Freihändig (z.B. Tipo. 36 II d VöB)","")</f>
        <v/>
      </c>
      <c r="CT22" s="402"/>
      <c r="CU22" s="433"/>
      <c r="CV22" s="430"/>
      <c r="CW22" s="435"/>
      <c r="CX22" s="174" t="s">
        <v>45</v>
      </c>
      <c r="CY22" s="429"/>
      <c r="CZ22" s="352"/>
      <c r="DA22" s="429"/>
      <c r="DB22" s="432"/>
      <c r="DC22" s="401" t="str">
        <f>IF(DB21="VöB","Freihändig (z.B. Tipo. 36 II d VöB)","")</f>
        <v/>
      </c>
      <c r="DD22" s="402"/>
      <c r="DE22" s="433"/>
      <c r="DF22" s="430"/>
      <c r="DG22" s="435"/>
      <c r="DH22" s="174" t="s">
        <v>45</v>
      </c>
      <c r="DI22" s="429"/>
      <c r="DJ22" s="352"/>
      <c r="DK22" s="429"/>
      <c r="DL22" s="432"/>
      <c r="DM22" s="401" t="str">
        <f>IF(DL21="VöB","Freihändig (z.B. Tipo. 36 II d VöB)","")</f>
        <v/>
      </c>
      <c r="DN22" s="402"/>
      <c r="DO22" s="433"/>
      <c r="DP22" s="430"/>
      <c r="DQ22" s="435"/>
      <c r="DR22" s="174" t="s">
        <v>45</v>
      </c>
      <c r="DS22" s="429"/>
      <c r="DT22" s="352"/>
      <c r="DU22" s="429"/>
      <c r="DV22" s="432"/>
      <c r="DW22" s="401" t="str">
        <f>IF(DV21="VöB","Freihändig (z.B. Tipo. 36 II d VöB)","")</f>
        <v/>
      </c>
      <c r="DX22" s="402"/>
      <c r="DY22" s="433"/>
      <c r="DZ22" s="430"/>
      <c r="EA22" s="435"/>
      <c r="EB22" s="174" t="s">
        <v>45</v>
      </c>
      <c r="EC22" s="429"/>
      <c r="ED22" s="352"/>
      <c r="EE22" s="429"/>
      <c r="EF22" s="432"/>
      <c r="EG22" s="401" t="str">
        <f>IF(EF21="VöB","Freihändig (z.B. Tipo. 36 II d VöB)","")</f>
        <v/>
      </c>
      <c r="EH22" s="402"/>
      <c r="EI22" s="433"/>
      <c r="EJ22" s="430"/>
      <c r="EK22" s="435"/>
      <c r="EL22" s="174" t="s">
        <v>45</v>
      </c>
      <c r="EM22" s="429"/>
      <c r="EN22" s="352"/>
      <c r="EO22" s="429"/>
      <c r="EP22" s="432"/>
      <c r="EQ22" s="401" t="str">
        <f>IF(EP21="VöB","Freihändig (z.B. Tipo. 36 II d VöB)","")</f>
        <v/>
      </c>
      <c r="ER22" s="402"/>
      <c r="ES22" s="433"/>
      <c r="ET22" s="430"/>
      <c r="EU22" s="435"/>
      <c r="EV22" s="174" t="s">
        <v>45</v>
      </c>
      <c r="EW22" s="429"/>
      <c r="EX22" s="352"/>
      <c r="EY22" s="429"/>
      <c r="EZ22" s="432"/>
      <c r="FA22" s="401" t="str">
        <f>IF(EZ21="VöB","Freihändig (z.B. Tipo. 36 II d VöB)","")</f>
        <v/>
      </c>
      <c r="FB22" s="402"/>
      <c r="FC22" s="433"/>
      <c r="FD22" s="430"/>
      <c r="FE22" s="435"/>
      <c r="FF22" s="174" t="s">
        <v>45</v>
      </c>
      <c r="FG22" s="429"/>
      <c r="FH22" s="352"/>
      <c r="FI22" s="429"/>
      <c r="FJ22" s="432"/>
      <c r="FK22" s="401" t="str">
        <f>IF(FJ21="VöB","Freihändig (z.B. Tipo. 36 II d VöB)","")</f>
        <v/>
      </c>
      <c r="FL22" s="402"/>
      <c r="FM22" s="433"/>
      <c r="FN22" s="430"/>
      <c r="FO22" s="435"/>
      <c r="FP22" s="174" t="s">
        <v>45</v>
      </c>
      <c r="FQ22" s="429"/>
      <c r="FR22" s="352"/>
      <c r="FS22" s="429"/>
      <c r="FT22" s="432"/>
      <c r="FU22" s="401" t="str">
        <f>IF(FT21="VöB","Freihändig (z.B. Tipo. 36 II d VöB)","")</f>
        <v/>
      </c>
      <c r="FV22" s="402"/>
      <c r="FW22" s="433"/>
      <c r="FX22" s="430"/>
      <c r="FY22" s="435"/>
      <c r="FZ22" s="174" t="s">
        <v>45</v>
      </c>
      <c r="GA22" s="429"/>
      <c r="GB22" s="352"/>
      <c r="GC22" s="429"/>
      <c r="GD22" s="432"/>
      <c r="GE22" s="401" t="str">
        <f>IF(GD21="VöB","Freihändig (z.B. Tipo. 36 II d VöB)","")</f>
        <v/>
      </c>
      <c r="GF22" s="402"/>
      <c r="GG22" s="433"/>
      <c r="GH22" s="430"/>
      <c r="GI22" s="435"/>
      <c r="GJ22" s="174" t="s">
        <v>45</v>
      </c>
      <c r="GK22" s="429"/>
      <c r="GL22" s="352"/>
      <c r="GM22" s="429"/>
      <c r="GN22" s="432"/>
      <c r="GO22" s="401" t="str">
        <f>IF(GN21="VöB","Freihändig (z.B. Tipo. 36 II d VöB)","")</f>
        <v/>
      </c>
      <c r="GP22" s="402"/>
      <c r="GQ22" s="433"/>
      <c r="GR22" s="430"/>
      <c r="GS22" s="435"/>
      <c r="GT22" s="174" t="s">
        <v>45</v>
      </c>
      <c r="GU22" s="429"/>
      <c r="GV22" s="352"/>
      <c r="GW22" s="429"/>
      <c r="GX22" s="432"/>
      <c r="GY22" s="401" t="str">
        <f>IF(GX21="VöB","Freihändig (z.B. Tipo. 36 II d VöB)","")</f>
        <v/>
      </c>
      <c r="GZ22" s="402"/>
      <c r="HA22" s="433"/>
      <c r="HB22" s="430"/>
      <c r="HC22" s="435"/>
      <c r="HD22" s="174" t="s">
        <v>45</v>
      </c>
      <c r="HE22" s="429"/>
      <c r="HF22" s="352"/>
      <c r="HG22" s="429"/>
      <c r="HH22" s="432"/>
      <c r="HI22" s="401" t="str">
        <f>IF(HH21="VöB","Freihändig (z.B. Tipo. 36 II d VöB)","")</f>
        <v/>
      </c>
      <c r="HJ22" s="402"/>
      <c r="HK22" s="433"/>
      <c r="HL22" s="430"/>
      <c r="HM22" s="435"/>
      <c r="HN22" s="125"/>
      <c r="HO22" s="125"/>
      <c r="HP22" s="71"/>
      <c r="HQ22" s="126"/>
      <c r="HR22" s="74"/>
      <c r="HS22" s="36"/>
      <c r="HT22" s="36"/>
      <c r="HU22" s="78"/>
      <c r="HV22" s="36"/>
      <c r="HW22" s="125"/>
      <c r="HX22" s="125"/>
      <c r="HY22" s="71"/>
      <c r="HZ22" s="126"/>
      <c r="IA22" s="74"/>
      <c r="IB22" s="36"/>
      <c r="IC22" s="36"/>
      <c r="ID22" s="78"/>
      <c r="IE22" s="36"/>
      <c r="IF22" s="125"/>
      <c r="IG22" s="125"/>
      <c r="IH22" s="71"/>
      <c r="II22" s="126"/>
      <c r="IJ22" s="74"/>
      <c r="IK22" s="36"/>
      <c r="IL22" s="36"/>
      <c r="IM22" s="78"/>
      <c r="IN22" s="36"/>
      <c r="IO22" s="125"/>
      <c r="IP22" s="125"/>
      <c r="IQ22" s="71"/>
      <c r="IR22" s="126"/>
      <c r="IS22" s="74"/>
      <c r="IT22" s="36"/>
      <c r="IU22" s="36"/>
      <c r="IV22" s="78"/>
      <c r="IW22" s="36"/>
      <c r="IX22" s="125"/>
      <c r="IY22" s="125"/>
      <c r="IZ22" s="71"/>
      <c r="JA22" s="126"/>
      <c r="JB22" s="6"/>
      <c r="JC22" s="6"/>
      <c r="JD22" s="6"/>
      <c r="JE22" s="6"/>
      <c r="JF22" s="6"/>
      <c r="JG22" s="6"/>
      <c r="JH22" s="6"/>
      <c r="JI22" s="6"/>
      <c r="JJ22" s="6"/>
      <c r="JK22" s="6"/>
      <c r="JL22" s="6"/>
      <c r="JM22" s="6"/>
      <c r="JN22" s="6"/>
      <c r="JO22" s="6"/>
      <c r="JP22" s="6"/>
      <c r="JQ22" s="6"/>
      <c r="JR22" s="6"/>
      <c r="JS22" s="6"/>
      <c r="JT22" s="6"/>
      <c r="JU22" s="6"/>
      <c r="JV22" s="6"/>
      <c r="JW22" s="6"/>
      <c r="JX22" s="6"/>
      <c r="JY22" s="6"/>
      <c r="JZ22" s="6"/>
      <c r="KA22" s="6"/>
      <c r="KB22" s="6"/>
      <c r="KC22" s="6"/>
      <c r="KD22" s="6"/>
      <c r="KE22" s="6"/>
      <c r="KF22" s="6"/>
      <c r="KG22" s="6"/>
      <c r="KH22" s="6"/>
      <c r="KI22" s="6"/>
      <c r="KJ22" s="6"/>
      <c r="KK22" s="6"/>
      <c r="KL22" s="6"/>
      <c r="KM22" s="6"/>
      <c r="KN22" s="6"/>
      <c r="KO22" s="6"/>
      <c r="KP22" s="6"/>
      <c r="KQ22" s="6"/>
      <c r="KR22" s="6"/>
      <c r="KS22" s="6"/>
      <c r="KT22" s="6"/>
      <c r="KU22" s="6"/>
      <c r="KV22" s="6"/>
      <c r="KW22" s="6"/>
      <c r="KX22" s="6"/>
      <c r="KY22" s="6"/>
      <c r="KZ22" s="6"/>
      <c r="LA22" s="6"/>
      <c r="LB22" s="6"/>
      <c r="LC22" s="6"/>
    </row>
    <row r="23" spans="1:315" ht="26.25" customHeight="1" x14ac:dyDescent="0.2">
      <c r="A23" s="19"/>
      <c r="B23" s="173" t="s">
        <v>44</v>
      </c>
      <c r="C23" s="429">
        <v>3</v>
      </c>
      <c r="D23" s="352">
        <v>0</v>
      </c>
      <c r="E23" s="429" t="s">
        <v>43</v>
      </c>
      <c r="F23" s="432" t="s">
        <v>36</v>
      </c>
      <c r="G23" s="399" t="str">
        <f>IF(F23="BöB","nur Freihändig mit Tipo. 13 VöB","")</f>
        <v/>
      </c>
      <c r="H23" s="400"/>
      <c r="I23" s="433" t="str">
        <f>IF(F23="BöB","Ja","No")</f>
        <v>No</v>
      </c>
      <c r="J23" s="430" t="str">
        <f>IF(F23="BöB","Ja","No")</f>
        <v>No</v>
      </c>
      <c r="K23" s="435" t="e">
        <f>IF(OR(AND(F23="VöB",D17="Aktuelles Procedura secondo BöB",E23="No"),OR(AND(E23="Ja",D23&gt;='Valori soglia'!$D$6),AND(E23="Ja",'Riepilogo progetto'!$J$8&gt;'Riepilogo progetto'!$P$9)),AND(E23="Ja",F23="BöB")),"Kontrolle","")</f>
        <v>#DIV/0!</v>
      </c>
      <c r="L23" s="173" t="s">
        <v>44</v>
      </c>
      <c r="M23" s="429">
        <v>3</v>
      </c>
      <c r="N23" s="352">
        <v>0</v>
      </c>
      <c r="O23" s="429" t="s">
        <v>43</v>
      </c>
      <c r="P23" s="432" t="s">
        <v>36</v>
      </c>
      <c r="Q23" s="399" t="str">
        <f>IF(P23="BöB","nur Freihändig mit Tipo. 13 VöB","")</f>
        <v/>
      </c>
      <c r="R23" s="400"/>
      <c r="S23" s="433" t="str">
        <f>IF(P23="BöB","Ja","No")</f>
        <v>No</v>
      </c>
      <c r="T23" s="430" t="str">
        <f>IF(P23="BöB","Ja","No")</f>
        <v>No</v>
      </c>
      <c r="U23" s="435" t="e">
        <f>IF(OR(AND(P23="VöB",N17="Aktuelles Procedura secondo BöB",O23="No"),OR(AND(O23="Ja",N23&gt;='Valori soglia'!$D$6),AND(O23="Ja",U$14&gt;U$15)),AND(O23="Ja",P23="BöB")),"Kontrolle","")</f>
        <v>#DIV/0!</v>
      </c>
      <c r="V23" s="173" t="s">
        <v>44</v>
      </c>
      <c r="W23" s="429">
        <v>3</v>
      </c>
      <c r="X23" s="352">
        <v>0</v>
      </c>
      <c r="Y23" s="429" t="s">
        <v>43</v>
      </c>
      <c r="Z23" s="432" t="s">
        <v>36</v>
      </c>
      <c r="AA23" s="399" t="str">
        <f>IF(Z23="BöB","nur Freihändig mit Tipo. 13 VöB","")</f>
        <v/>
      </c>
      <c r="AB23" s="400"/>
      <c r="AC23" s="433" t="str">
        <f>IF(Z23="BöB","Ja","No")</f>
        <v>No</v>
      </c>
      <c r="AD23" s="430" t="str">
        <f>IF(Z23="BöB","Ja","No")</f>
        <v>No</v>
      </c>
      <c r="AE23" s="435" t="e">
        <f>IF(OR(AND(Z23="VöB",X17="Aktuelles Procedura secondo BöB",Y23="No"),OR(AND(Y23="Ja",X23&gt;='Valori soglia'!$D$6),AND(Y23="Ja",AE$14&gt;AE$15)),AND(Y23="Ja",Z23="BöB")),"Kontrolle","")</f>
        <v>#DIV/0!</v>
      </c>
      <c r="AF23" s="173" t="s">
        <v>44</v>
      </c>
      <c r="AG23" s="429">
        <v>3</v>
      </c>
      <c r="AH23" s="352">
        <v>0</v>
      </c>
      <c r="AI23" s="429" t="s">
        <v>43</v>
      </c>
      <c r="AJ23" s="432" t="s">
        <v>36</v>
      </c>
      <c r="AK23" s="399" t="str">
        <f>IF(AJ23="BöB","nur Freihändig mit Tipo. 13 VöB","")</f>
        <v/>
      </c>
      <c r="AL23" s="400"/>
      <c r="AM23" s="433" t="str">
        <f>IF(AJ23="BöB","Ja","No")</f>
        <v>No</v>
      </c>
      <c r="AN23" s="430" t="str">
        <f>IF(AJ23="BöB","Ja","No")</f>
        <v>No</v>
      </c>
      <c r="AO23" s="435" t="e">
        <f>IF(OR(AND(AJ23="VöB",AH17="Aktuelles Procedura secondo BöB",AI23="No"),OR(AND(AI23="Ja",AH23&gt;='Valori soglia'!$D$6),AND(AI23="Ja",AO$14&gt;AO$15)),AND(AI23="Ja",AJ23="BöB")),"Kontrolle","")</f>
        <v>#DIV/0!</v>
      </c>
      <c r="AP23" s="173" t="s">
        <v>44</v>
      </c>
      <c r="AQ23" s="429">
        <v>3</v>
      </c>
      <c r="AR23" s="352">
        <v>0</v>
      </c>
      <c r="AS23" s="429" t="s">
        <v>43</v>
      </c>
      <c r="AT23" s="432" t="s">
        <v>36</v>
      </c>
      <c r="AU23" s="399" t="str">
        <f>IF(AT23="BöB","nur Freihändig mit Tipo. 13 VöB","")</f>
        <v/>
      </c>
      <c r="AV23" s="400"/>
      <c r="AW23" s="433" t="str">
        <f>IF(AT23="BöB","Ja","No")</f>
        <v>No</v>
      </c>
      <c r="AX23" s="430" t="str">
        <f>IF(AT23="BöB","Ja","No")</f>
        <v>No</v>
      </c>
      <c r="AY23" s="435" t="e">
        <f>IF(OR(AND(AT23="VöB",AR17="Aktuelles Procedura secondo BöB",AS23="No"),OR(AND(AS23="Ja",AR23&gt;='Valori soglia'!$D$6),AND(AS23="Ja",AY$14&gt;AY$15)),AND(AS23="Ja",AT23="BöB")),"Kontrolle","")</f>
        <v>#DIV/0!</v>
      </c>
      <c r="AZ23" s="173" t="s">
        <v>44</v>
      </c>
      <c r="BA23" s="429">
        <v>3</v>
      </c>
      <c r="BB23" s="352">
        <v>0</v>
      </c>
      <c r="BC23" s="429" t="s">
        <v>43</v>
      </c>
      <c r="BD23" s="432" t="s">
        <v>36</v>
      </c>
      <c r="BE23" s="399" t="str">
        <f>IF(BD23="BöB","nur Freihändig mit Tipo. 13 VöB","")</f>
        <v/>
      </c>
      <c r="BF23" s="400"/>
      <c r="BG23" s="433" t="str">
        <f>IF(BD23="BöB","Ja","No")</f>
        <v>No</v>
      </c>
      <c r="BH23" s="430" t="str">
        <f>IF(BD23="BöB","Ja","No")</f>
        <v>No</v>
      </c>
      <c r="BI23" s="435" t="e">
        <f>IF(OR(AND(BD23="VöB",BB17="Aktuelles Procedura secondo BöB",BC23="No"),OR(AND(BC23="Ja",BB23&gt;='Valori soglia'!$D$6),AND(BC23="Ja",BI$14&gt;BI$15)),AND(BC23="Ja",BD23="BöB")),"Kontrolle","")</f>
        <v>#DIV/0!</v>
      </c>
      <c r="BJ23" s="173" t="s">
        <v>44</v>
      </c>
      <c r="BK23" s="429">
        <v>3</v>
      </c>
      <c r="BL23" s="352">
        <v>0</v>
      </c>
      <c r="BM23" s="429" t="s">
        <v>43</v>
      </c>
      <c r="BN23" s="432" t="s">
        <v>36</v>
      </c>
      <c r="BO23" s="399" t="str">
        <f>IF(BN23="BöB","nur Freihändig mit Tipo. 13 VöB","")</f>
        <v/>
      </c>
      <c r="BP23" s="400"/>
      <c r="BQ23" s="433" t="str">
        <f>IF(BN23="BöB","Ja","No")</f>
        <v>No</v>
      </c>
      <c r="BR23" s="430" t="str">
        <f>IF(BN23="BöB","Ja","No")</f>
        <v>No</v>
      </c>
      <c r="BS23" s="435" t="e">
        <f>IF(OR(AND(BN23="VöB",BL17="Aktuelles Procedura secondo BöB",BM23="No"),OR(AND(BM23="Ja",BL23&gt;='Valori soglia'!$D$6),AND(BM23="Ja",BS$14&gt;BS$15)),AND(BM23="Ja",BN23="BöB")),"Kontrolle","")</f>
        <v>#DIV/0!</v>
      </c>
      <c r="BT23" s="173" t="s">
        <v>44</v>
      </c>
      <c r="BU23" s="429">
        <v>3</v>
      </c>
      <c r="BV23" s="352">
        <v>0</v>
      </c>
      <c r="BW23" s="429" t="s">
        <v>43</v>
      </c>
      <c r="BX23" s="432" t="s">
        <v>36</v>
      </c>
      <c r="BY23" s="399" t="str">
        <f>IF(BX23="BöB","nur Freihändig mit Tipo. 13 VöB","")</f>
        <v/>
      </c>
      <c r="BZ23" s="400"/>
      <c r="CA23" s="433" t="str">
        <f>IF(BX23="BöB","Ja","No")</f>
        <v>No</v>
      </c>
      <c r="CB23" s="430" t="str">
        <f>IF(BX23="BöB","Ja","No")</f>
        <v>No</v>
      </c>
      <c r="CC23" s="435" t="e">
        <f>IF(OR(AND(BX23="VöB",BV17="Aktuelles Procedura secondo BöB",BW23="No"),OR(AND(BW23="Ja",BV23&gt;='Valori soglia'!$D$6),AND(BW23="Ja",CC$14&gt;CC$15)),AND(BW23="Ja",BX23="BöB")),"Kontrolle","")</f>
        <v>#DIV/0!</v>
      </c>
      <c r="CD23" s="173" t="s">
        <v>44</v>
      </c>
      <c r="CE23" s="429">
        <v>3</v>
      </c>
      <c r="CF23" s="352">
        <v>0</v>
      </c>
      <c r="CG23" s="429" t="s">
        <v>43</v>
      </c>
      <c r="CH23" s="432" t="s">
        <v>36</v>
      </c>
      <c r="CI23" s="399" t="str">
        <f>IF(CH23="BöB","nur Freihändig mit Tipo. 13 VöB","")</f>
        <v/>
      </c>
      <c r="CJ23" s="400"/>
      <c r="CK23" s="433" t="str">
        <f>IF(CH23="BöB","Ja","No")</f>
        <v>No</v>
      </c>
      <c r="CL23" s="430" t="str">
        <f>IF(CH23="BöB","Ja","No")</f>
        <v>No</v>
      </c>
      <c r="CM23" s="435" t="e">
        <f>IF(OR(AND(CH23="VöB",CF17="Aktuelles Procedura secondo BöB",CG23="No"),OR(AND(CG23="Ja",CF23&gt;='Valori soglia'!$D$6),AND(CG23="Ja",CM$14&gt;CM$15)),AND(CG23="Ja",CH23="BöB")),"Kontrolle","")</f>
        <v>#DIV/0!</v>
      </c>
      <c r="CN23" s="173" t="s">
        <v>44</v>
      </c>
      <c r="CO23" s="429">
        <v>3</v>
      </c>
      <c r="CP23" s="352">
        <v>0</v>
      </c>
      <c r="CQ23" s="429" t="s">
        <v>43</v>
      </c>
      <c r="CR23" s="432" t="s">
        <v>36</v>
      </c>
      <c r="CS23" s="399" t="str">
        <f>IF(CR23="BöB","nur Freihändig mit Tipo. 13 VöB","")</f>
        <v/>
      </c>
      <c r="CT23" s="400"/>
      <c r="CU23" s="433" t="str">
        <f>IF(CR23="BöB","Ja","No")</f>
        <v>No</v>
      </c>
      <c r="CV23" s="430" t="str">
        <f>IF(CR23="BöB","Ja","No")</f>
        <v>No</v>
      </c>
      <c r="CW23" s="435" t="e">
        <f>IF(OR(AND(CR23="VöB",CP17="Aktuelles Procedura secondo BöB",CQ23="No"),OR(AND(CQ23="Ja",CP23&gt;='Valori soglia'!$D$6),AND(CQ23="Ja",CW$14&gt;CW$15)),AND(CQ23="Ja",CR23="BöB")),"Kontrolle","")</f>
        <v>#DIV/0!</v>
      </c>
      <c r="CX23" s="173" t="s">
        <v>44</v>
      </c>
      <c r="CY23" s="429">
        <v>3</v>
      </c>
      <c r="CZ23" s="352">
        <v>0</v>
      </c>
      <c r="DA23" s="429" t="s">
        <v>43</v>
      </c>
      <c r="DB23" s="432" t="s">
        <v>36</v>
      </c>
      <c r="DC23" s="399" t="str">
        <f>IF(DB23="BöB","nur Freihändig mit Tipo. 13 VöB","")</f>
        <v/>
      </c>
      <c r="DD23" s="400"/>
      <c r="DE23" s="433" t="str">
        <f>IF(DB23="BöB","Ja","No")</f>
        <v>No</v>
      </c>
      <c r="DF23" s="430" t="str">
        <f>IF(DB23="BöB","Ja","No")</f>
        <v>No</v>
      </c>
      <c r="DG23" s="435" t="e">
        <f>IF(OR(AND(DB23="VöB",CZ17="Aktuelles Procedura secondo BöB",DA23="No"),OR(AND(DA23="Ja",CZ23&gt;='Valori soglia'!$D$6),AND(DA23="Ja",DG$14&gt;DG$15)),AND(DA23="Ja",DB23="BöB")),"Kontrolle","")</f>
        <v>#DIV/0!</v>
      </c>
      <c r="DH23" s="173" t="s">
        <v>44</v>
      </c>
      <c r="DI23" s="429">
        <v>3</v>
      </c>
      <c r="DJ23" s="352">
        <v>0</v>
      </c>
      <c r="DK23" s="429" t="s">
        <v>43</v>
      </c>
      <c r="DL23" s="432" t="s">
        <v>36</v>
      </c>
      <c r="DM23" s="399" t="str">
        <f>IF(DL23="BöB","nur Freihändig mit Tipo. 13 VöB","")</f>
        <v/>
      </c>
      <c r="DN23" s="400"/>
      <c r="DO23" s="433" t="str">
        <f>IF(DL23="BöB","Ja","No")</f>
        <v>No</v>
      </c>
      <c r="DP23" s="430" t="str">
        <f>IF(DL23="BöB","Ja","No")</f>
        <v>No</v>
      </c>
      <c r="DQ23" s="435" t="e">
        <f>IF(OR(AND(DL23="VöB",DJ17="Aktuelles Procedura secondo BöB",DK23="No"),OR(AND(DK23="Ja",DJ23&gt;='Valori soglia'!$D$6),AND(DK23="Ja",DQ$14&gt;DQ$15)),AND(DK23="Ja",DL23="BöB")),"Kontrolle","")</f>
        <v>#DIV/0!</v>
      </c>
      <c r="DR23" s="173" t="s">
        <v>44</v>
      </c>
      <c r="DS23" s="429">
        <v>3</v>
      </c>
      <c r="DT23" s="352">
        <v>0</v>
      </c>
      <c r="DU23" s="429" t="s">
        <v>43</v>
      </c>
      <c r="DV23" s="432" t="s">
        <v>36</v>
      </c>
      <c r="DW23" s="399" t="str">
        <f>IF(DV23="BöB","nur Freihändig mit Tipo. 13 VöB","")</f>
        <v/>
      </c>
      <c r="DX23" s="400"/>
      <c r="DY23" s="433" t="str">
        <f>IF(DV23="BöB","Ja","No")</f>
        <v>No</v>
      </c>
      <c r="DZ23" s="430" t="str">
        <f>IF(DV23="BöB","Ja","No")</f>
        <v>No</v>
      </c>
      <c r="EA23" s="435" t="e">
        <f>IF(OR(AND(DV23="VöB",DT17="Aktuelles Procedura secondo BöB",DU23="No"),OR(AND(DU23="Ja",DT23&gt;='Valori soglia'!$D$6),AND(DU23="Ja",EA$14&gt;EA$15)),AND(DU23="Ja",DV23="BöB")),"Kontrolle","")</f>
        <v>#DIV/0!</v>
      </c>
      <c r="EB23" s="173" t="s">
        <v>44</v>
      </c>
      <c r="EC23" s="429">
        <v>3</v>
      </c>
      <c r="ED23" s="352">
        <v>0</v>
      </c>
      <c r="EE23" s="429" t="s">
        <v>43</v>
      </c>
      <c r="EF23" s="432" t="s">
        <v>36</v>
      </c>
      <c r="EG23" s="399" t="str">
        <f>IF(EF23="BöB","nur Freihändig mit Tipo. 13 VöB","")</f>
        <v/>
      </c>
      <c r="EH23" s="400"/>
      <c r="EI23" s="433" t="str">
        <f>IF(EF23="BöB","Ja","No")</f>
        <v>No</v>
      </c>
      <c r="EJ23" s="430" t="str">
        <f>IF(EF23="BöB","Ja","No")</f>
        <v>No</v>
      </c>
      <c r="EK23" s="435" t="e">
        <f>IF(OR(AND(EF23="VöB",ED17="Aktuelles Procedura secondo BöB",EE23="No"),OR(AND(EE23="Ja",ED23&gt;='Valori soglia'!$D$6),AND(EE23="Ja",EK$14&gt;EK$15)),AND(EE23="Ja",EF23="BöB")),"Kontrolle","")</f>
        <v>#DIV/0!</v>
      </c>
      <c r="EL23" s="173" t="s">
        <v>44</v>
      </c>
      <c r="EM23" s="429">
        <v>3</v>
      </c>
      <c r="EN23" s="352">
        <v>0</v>
      </c>
      <c r="EO23" s="429" t="s">
        <v>43</v>
      </c>
      <c r="EP23" s="432" t="s">
        <v>36</v>
      </c>
      <c r="EQ23" s="399" t="str">
        <f>IF(EP23="BöB","nur Freihändig mit Tipo. 13 VöB","")</f>
        <v/>
      </c>
      <c r="ER23" s="400"/>
      <c r="ES23" s="433" t="str">
        <f>IF(EP23="BöB","Ja","No")</f>
        <v>No</v>
      </c>
      <c r="ET23" s="430" t="str">
        <f>IF(EP23="BöB","Ja","No")</f>
        <v>No</v>
      </c>
      <c r="EU23" s="435" t="e">
        <f>IF(OR(AND(EP23="VöB",EN17="Aktuelles Procedura secondo BöB",EO23="No"),OR(AND(EO23="Ja",EN23&gt;='Valori soglia'!$D$6),AND(EO23="Ja",EU$14&gt;EU$15)),AND(EO23="Ja",EP23="BöB")),"Kontrolle","")</f>
        <v>#DIV/0!</v>
      </c>
      <c r="EV23" s="173" t="s">
        <v>44</v>
      </c>
      <c r="EW23" s="429">
        <v>3</v>
      </c>
      <c r="EX23" s="352">
        <v>0</v>
      </c>
      <c r="EY23" s="429" t="s">
        <v>43</v>
      </c>
      <c r="EZ23" s="432" t="s">
        <v>36</v>
      </c>
      <c r="FA23" s="399" t="str">
        <f>IF(EZ23="BöB","nur Freihändig mit Tipo. 13 VöB","")</f>
        <v/>
      </c>
      <c r="FB23" s="400"/>
      <c r="FC23" s="433" t="str">
        <f>IF(EZ23="BöB","Ja","No")</f>
        <v>No</v>
      </c>
      <c r="FD23" s="430" t="str">
        <f>IF(EZ23="BöB","Ja","No")</f>
        <v>No</v>
      </c>
      <c r="FE23" s="435" t="e">
        <f>IF(OR(AND(EZ23="VöB",EX17="Aktuelles Procedura secondo BöB",EY23="No"),OR(AND(EY23="Ja",EX23&gt;='Valori soglia'!$D$6),AND(EY23="Ja",FE$14&gt;FE$15)),AND(EY23="Ja",EZ23="BöB")),"Kontrolle","")</f>
        <v>#DIV/0!</v>
      </c>
      <c r="FF23" s="173" t="s">
        <v>44</v>
      </c>
      <c r="FG23" s="429">
        <v>3</v>
      </c>
      <c r="FH23" s="352">
        <v>0</v>
      </c>
      <c r="FI23" s="429" t="s">
        <v>43</v>
      </c>
      <c r="FJ23" s="432" t="s">
        <v>36</v>
      </c>
      <c r="FK23" s="399" t="str">
        <f>IF(FJ23="BöB","nur Freihändig mit Tipo. 13 VöB","")</f>
        <v/>
      </c>
      <c r="FL23" s="400"/>
      <c r="FM23" s="433" t="str">
        <f>IF(FJ23="BöB","Ja","No")</f>
        <v>No</v>
      </c>
      <c r="FN23" s="430" t="str">
        <f>IF(FJ23="BöB","Ja","No")</f>
        <v>No</v>
      </c>
      <c r="FO23" s="435" t="e">
        <f>IF(OR(AND(FJ23="VöB",FH17="Aktuelles Procedura secondo BöB",FI23="No"),OR(AND(FI23="Ja",FH23&gt;='Valori soglia'!$D$6),AND(FI23="Ja",FO$14&gt;FO$15)),AND(FI23="Ja",FJ23="BöB")),"Kontrolle","")</f>
        <v>#DIV/0!</v>
      </c>
      <c r="FP23" s="173" t="s">
        <v>44</v>
      </c>
      <c r="FQ23" s="429">
        <v>3</v>
      </c>
      <c r="FR23" s="352">
        <v>0</v>
      </c>
      <c r="FS23" s="429" t="s">
        <v>43</v>
      </c>
      <c r="FT23" s="432" t="s">
        <v>36</v>
      </c>
      <c r="FU23" s="399" t="str">
        <f>IF(FT23="BöB","nur Freihändig mit Tipo. 13 VöB","")</f>
        <v/>
      </c>
      <c r="FV23" s="400"/>
      <c r="FW23" s="433" t="str">
        <f>IF(FT23="BöB","Ja","No")</f>
        <v>No</v>
      </c>
      <c r="FX23" s="430" t="str">
        <f>IF(FT23="BöB","Ja","No")</f>
        <v>No</v>
      </c>
      <c r="FY23" s="435" t="e">
        <f>IF(OR(AND(FT23="VöB",FR17="Aktuelles Procedura secondo BöB",FS23="No"),OR(AND(FS23="Ja",FR23&gt;='Valori soglia'!$D$6),AND(FS23="Ja",FY$14&gt;FY$15)),AND(FS23="Ja",FT23="BöB")),"Kontrolle","")</f>
        <v>#DIV/0!</v>
      </c>
      <c r="FZ23" s="173" t="s">
        <v>44</v>
      </c>
      <c r="GA23" s="429">
        <v>3</v>
      </c>
      <c r="GB23" s="352">
        <v>0</v>
      </c>
      <c r="GC23" s="429" t="s">
        <v>43</v>
      </c>
      <c r="GD23" s="432" t="s">
        <v>36</v>
      </c>
      <c r="GE23" s="399" t="str">
        <f>IF(GD23="BöB","nur Freihändig mit Tipo. 13 VöB","")</f>
        <v/>
      </c>
      <c r="GF23" s="400"/>
      <c r="GG23" s="433" t="str">
        <f>IF(GD23="BöB","Ja","No")</f>
        <v>No</v>
      </c>
      <c r="GH23" s="430" t="str">
        <f>IF(GD23="BöB","Ja","No")</f>
        <v>No</v>
      </c>
      <c r="GI23" s="435" t="e">
        <f>IF(OR(AND(GD23="VöB",GB17="Aktuelles Procedura secondo BöB",GC23="No"),OR(AND(GC23="Ja",GB23&gt;='Valori soglia'!$D$6),AND(GC23="Ja",GI$14&gt;GI$15)),AND(GC23="Ja",GD23="BöB")),"Kontrolle","")</f>
        <v>#DIV/0!</v>
      </c>
      <c r="GJ23" s="173" t="s">
        <v>44</v>
      </c>
      <c r="GK23" s="429">
        <v>3</v>
      </c>
      <c r="GL23" s="352">
        <v>0</v>
      </c>
      <c r="GM23" s="429" t="s">
        <v>43</v>
      </c>
      <c r="GN23" s="432" t="s">
        <v>36</v>
      </c>
      <c r="GO23" s="399" t="str">
        <f>IF(GN23="BöB","nur Freihändig mit Tipo. 13 VöB","")</f>
        <v/>
      </c>
      <c r="GP23" s="400"/>
      <c r="GQ23" s="433" t="str">
        <f>IF(GN23="BöB","Ja","No")</f>
        <v>No</v>
      </c>
      <c r="GR23" s="430" t="str">
        <f>IF(GN23="BöB","Ja","No")</f>
        <v>No</v>
      </c>
      <c r="GS23" s="435" t="e">
        <f>IF(OR(AND(GN23="VöB",GL17="Aktuelles Procedura secondo BöB",GM23="No"),OR(AND(GM23="Ja",GL23&gt;='Valori soglia'!$D$6),AND(GM23="Ja",GS$14&gt;GS$15)),AND(GM23="Ja",GN23="BöB")),"Kontrolle","")</f>
        <v>#DIV/0!</v>
      </c>
      <c r="GT23" s="173" t="s">
        <v>44</v>
      </c>
      <c r="GU23" s="429">
        <v>3</v>
      </c>
      <c r="GV23" s="352">
        <v>0</v>
      </c>
      <c r="GW23" s="429" t="s">
        <v>43</v>
      </c>
      <c r="GX23" s="432" t="s">
        <v>36</v>
      </c>
      <c r="GY23" s="399" t="str">
        <f>IF(GX23="BöB","nur Freihändig mit Tipo. 13 VöB","")</f>
        <v/>
      </c>
      <c r="GZ23" s="400"/>
      <c r="HA23" s="433" t="str">
        <f>IF(GX23="BöB","Ja","No")</f>
        <v>No</v>
      </c>
      <c r="HB23" s="430" t="str">
        <f>IF(GX23="BöB","Ja","No")</f>
        <v>No</v>
      </c>
      <c r="HC23" s="435" t="e">
        <f>IF(OR(AND(GX23="VöB",GV17="Aktuelles Procedura secondo BöB",GW23="No"),OR(AND(GW23="Ja",GV23&gt;='Valori soglia'!$D$6),AND(GW23="Ja",HC$14&gt;HC$15)),AND(GW23="Ja",GX23="BöB")),"Kontrolle","")</f>
        <v>#DIV/0!</v>
      </c>
      <c r="HD23" s="173" t="s">
        <v>44</v>
      </c>
      <c r="HE23" s="429">
        <v>3</v>
      </c>
      <c r="HF23" s="352">
        <v>0</v>
      </c>
      <c r="HG23" s="429" t="s">
        <v>43</v>
      </c>
      <c r="HH23" s="432" t="s">
        <v>36</v>
      </c>
      <c r="HI23" s="399" t="str">
        <f>IF(HH23="BöB","nur Freihändig mit Tipo. 13 VöB","")</f>
        <v/>
      </c>
      <c r="HJ23" s="400"/>
      <c r="HK23" s="433" t="str">
        <f>IF(HH23="BöB","Ja","No")</f>
        <v>No</v>
      </c>
      <c r="HL23" s="430" t="str">
        <f>IF(HH23="BöB","Ja","No")</f>
        <v>No</v>
      </c>
      <c r="HM23" s="435" t="e">
        <f>IF(OR(AND(HH23="VöB",HF17="Aktuelles Procedura secondo BöB",HG23="No"),OR(AND(HG23="Ja",HF23&gt;='Valori soglia'!$D$6),AND(HG23="Ja",HM$14&gt;HM$15)),AND(HG23="Ja",HH23="BöB")),"Kontrolle","")</f>
        <v>#DIV/0!</v>
      </c>
      <c r="HN23" s="125"/>
      <c r="HO23" s="125"/>
      <c r="HP23" s="71"/>
      <c r="HQ23" s="126"/>
      <c r="HR23" s="74"/>
      <c r="HS23" s="36"/>
      <c r="HT23" s="36"/>
      <c r="HU23" s="78"/>
      <c r="HV23" s="36"/>
      <c r="HW23" s="125"/>
      <c r="HX23" s="125"/>
      <c r="HY23" s="71"/>
      <c r="HZ23" s="126"/>
      <c r="IA23" s="74"/>
      <c r="IB23" s="36"/>
      <c r="IC23" s="36"/>
      <c r="ID23" s="78"/>
      <c r="IE23" s="36"/>
      <c r="IF23" s="125"/>
      <c r="IG23" s="125"/>
      <c r="IH23" s="71"/>
      <c r="II23" s="126"/>
      <c r="IJ23" s="74"/>
      <c r="IK23" s="36"/>
      <c r="IL23" s="36"/>
      <c r="IM23" s="78"/>
      <c r="IN23" s="36"/>
      <c r="IO23" s="125"/>
      <c r="IP23" s="125"/>
      <c r="IQ23" s="71"/>
      <c r="IR23" s="126"/>
      <c r="IS23" s="74"/>
      <c r="IT23" s="36"/>
      <c r="IU23" s="36"/>
      <c r="IV23" s="78"/>
      <c r="IW23" s="36"/>
      <c r="IX23" s="125"/>
      <c r="IY23" s="125"/>
      <c r="IZ23" s="71"/>
      <c r="JA23" s="126"/>
      <c r="JB23" s="6"/>
      <c r="JC23" s="6"/>
      <c r="JD23" s="6"/>
      <c r="JE23" s="6"/>
      <c r="JF23" s="6"/>
      <c r="JG23" s="6"/>
      <c r="JH23" s="6"/>
      <c r="JI23" s="6"/>
      <c r="JJ23" s="6"/>
      <c r="JK23" s="6"/>
      <c r="JL23" s="6"/>
      <c r="JM23" s="6"/>
      <c r="JN23" s="6"/>
      <c r="JO23" s="6"/>
      <c r="JP23" s="6"/>
      <c r="JQ23" s="6"/>
      <c r="JR23" s="6"/>
      <c r="JS23" s="6"/>
      <c r="JT23" s="6"/>
      <c r="JU23" s="6"/>
      <c r="JV23" s="6"/>
      <c r="JW23" s="6"/>
      <c r="JX23" s="6"/>
      <c r="JY23" s="6"/>
      <c r="JZ23" s="6"/>
      <c r="KA23" s="6"/>
      <c r="KB23" s="6"/>
      <c r="KC23" s="6"/>
      <c r="KD23" s="6"/>
      <c r="KE23" s="6"/>
      <c r="KF23" s="6"/>
      <c r="KG23" s="6"/>
      <c r="KH23" s="6"/>
      <c r="KI23" s="6"/>
      <c r="KJ23" s="6"/>
      <c r="KK23" s="6"/>
      <c r="KL23" s="6"/>
      <c r="KM23" s="6"/>
      <c r="KN23" s="6"/>
      <c r="KO23" s="6"/>
      <c r="KP23" s="6"/>
      <c r="KQ23" s="6"/>
      <c r="KR23" s="6"/>
      <c r="KS23" s="6"/>
      <c r="KT23" s="6"/>
      <c r="KU23" s="6"/>
      <c r="KV23" s="6"/>
      <c r="KW23" s="6"/>
      <c r="KX23" s="6"/>
      <c r="KY23" s="6"/>
      <c r="KZ23" s="6"/>
      <c r="LA23" s="6"/>
      <c r="LB23" s="6"/>
      <c r="LC23" s="6"/>
    </row>
    <row r="24" spans="1:315" ht="26.25" customHeight="1" x14ac:dyDescent="0.2">
      <c r="A24" s="19"/>
      <c r="B24" s="174" t="s">
        <v>45</v>
      </c>
      <c r="C24" s="429"/>
      <c r="D24" s="352"/>
      <c r="E24" s="429"/>
      <c r="F24" s="432"/>
      <c r="G24" s="401" t="str">
        <f>IF(F23="VöB","Freihändig (z.B. Tipo. 36 II d VöB)","")</f>
        <v/>
      </c>
      <c r="H24" s="402"/>
      <c r="I24" s="433"/>
      <c r="J24" s="430"/>
      <c r="K24" s="435"/>
      <c r="L24" s="174" t="s">
        <v>45</v>
      </c>
      <c r="M24" s="429"/>
      <c r="N24" s="352"/>
      <c r="O24" s="429"/>
      <c r="P24" s="432"/>
      <c r="Q24" s="401" t="str">
        <f>IF(P23="VöB","Freihändig (z.B. Tipo. 36 II d VöB)","")</f>
        <v/>
      </c>
      <c r="R24" s="402"/>
      <c r="S24" s="433"/>
      <c r="T24" s="430"/>
      <c r="U24" s="435"/>
      <c r="V24" s="174" t="s">
        <v>45</v>
      </c>
      <c r="W24" s="429"/>
      <c r="X24" s="352"/>
      <c r="Y24" s="429"/>
      <c r="Z24" s="432"/>
      <c r="AA24" s="401" t="str">
        <f>IF(Z23="VöB","Freihändig (z.B. Tipo. 36 II d VöB)","")</f>
        <v/>
      </c>
      <c r="AB24" s="402"/>
      <c r="AC24" s="433"/>
      <c r="AD24" s="430"/>
      <c r="AE24" s="435"/>
      <c r="AF24" s="174" t="s">
        <v>45</v>
      </c>
      <c r="AG24" s="429"/>
      <c r="AH24" s="352"/>
      <c r="AI24" s="429"/>
      <c r="AJ24" s="432"/>
      <c r="AK24" s="401" t="str">
        <f>IF(AJ23="VöB","Freihändig (z.B. Tipo. 36 II d VöB)","")</f>
        <v/>
      </c>
      <c r="AL24" s="402"/>
      <c r="AM24" s="433"/>
      <c r="AN24" s="430"/>
      <c r="AO24" s="435"/>
      <c r="AP24" s="174" t="s">
        <v>45</v>
      </c>
      <c r="AQ24" s="429"/>
      <c r="AR24" s="352"/>
      <c r="AS24" s="429"/>
      <c r="AT24" s="432"/>
      <c r="AU24" s="401" t="str">
        <f>IF(AT23="VöB","Freihändig (z.B. Tipo. 36 II d VöB)","")</f>
        <v/>
      </c>
      <c r="AV24" s="402"/>
      <c r="AW24" s="433"/>
      <c r="AX24" s="430"/>
      <c r="AY24" s="435"/>
      <c r="AZ24" s="174" t="s">
        <v>45</v>
      </c>
      <c r="BA24" s="429"/>
      <c r="BB24" s="352"/>
      <c r="BC24" s="429"/>
      <c r="BD24" s="432"/>
      <c r="BE24" s="401" t="str">
        <f>IF(BD23="VöB","Freihändig (z.B. Tipo. 36 II d VöB)","")</f>
        <v/>
      </c>
      <c r="BF24" s="402"/>
      <c r="BG24" s="433"/>
      <c r="BH24" s="430"/>
      <c r="BI24" s="435"/>
      <c r="BJ24" s="174" t="s">
        <v>45</v>
      </c>
      <c r="BK24" s="429"/>
      <c r="BL24" s="352"/>
      <c r="BM24" s="429"/>
      <c r="BN24" s="432"/>
      <c r="BO24" s="401" t="str">
        <f>IF(BN23="VöB","Freihändig (z.B. Tipo. 36 II d VöB)","")</f>
        <v/>
      </c>
      <c r="BP24" s="402"/>
      <c r="BQ24" s="433"/>
      <c r="BR24" s="430"/>
      <c r="BS24" s="435"/>
      <c r="BT24" s="174" t="s">
        <v>45</v>
      </c>
      <c r="BU24" s="429"/>
      <c r="BV24" s="352"/>
      <c r="BW24" s="429"/>
      <c r="BX24" s="432"/>
      <c r="BY24" s="401" t="str">
        <f>IF(BX23="VöB","Freihändig (z.B. Tipo. 36 II d VöB)","")</f>
        <v/>
      </c>
      <c r="BZ24" s="402"/>
      <c r="CA24" s="433"/>
      <c r="CB24" s="430"/>
      <c r="CC24" s="435"/>
      <c r="CD24" s="174" t="s">
        <v>45</v>
      </c>
      <c r="CE24" s="429"/>
      <c r="CF24" s="352"/>
      <c r="CG24" s="429"/>
      <c r="CH24" s="432"/>
      <c r="CI24" s="401" t="str">
        <f>IF(CH23="VöB","Freihändig (z.B. Tipo. 36 II d VöB)","")</f>
        <v/>
      </c>
      <c r="CJ24" s="402"/>
      <c r="CK24" s="433"/>
      <c r="CL24" s="430"/>
      <c r="CM24" s="435"/>
      <c r="CN24" s="174" t="s">
        <v>45</v>
      </c>
      <c r="CO24" s="429"/>
      <c r="CP24" s="352"/>
      <c r="CQ24" s="429"/>
      <c r="CR24" s="432"/>
      <c r="CS24" s="401" t="str">
        <f>IF(CR23="VöB","Freihändig (z.B. Tipo. 36 II d VöB)","")</f>
        <v/>
      </c>
      <c r="CT24" s="402"/>
      <c r="CU24" s="433"/>
      <c r="CV24" s="430"/>
      <c r="CW24" s="435"/>
      <c r="CX24" s="174" t="s">
        <v>45</v>
      </c>
      <c r="CY24" s="429"/>
      <c r="CZ24" s="352"/>
      <c r="DA24" s="429"/>
      <c r="DB24" s="432"/>
      <c r="DC24" s="401" t="str">
        <f>IF(DB23="VöB","Freihändig (z.B. Tipo. 36 II d VöB)","")</f>
        <v/>
      </c>
      <c r="DD24" s="402"/>
      <c r="DE24" s="433"/>
      <c r="DF24" s="430"/>
      <c r="DG24" s="435"/>
      <c r="DH24" s="174" t="s">
        <v>45</v>
      </c>
      <c r="DI24" s="429"/>
      <c r="DJ24" s="352"/>
      <c r="DK24" s="429"/>
      <c r="DL24" s="432"/>
      <c r="DM24" s="401" t="str">
        <f>IF(DL23="VöB","Freihändig (z.B. Tipo. 36 II d VöB)","")</f>
        <v/>
      </c>
      <c r="DN24" s="402"/>
      <c r="DO24" s="433"/>
      <c r="DP24" s="430"/>
      <c r="DQ24" s="435"/>
      <c r="DR24" s="174" t="s">
        <v>45</v>
      </c>
      <c r="DS24" s="429"/>
      <c r="DT24" s="352"/>
      <c r="DU24" s="429"/>
      <c r="DV24" s="432"/>
      <c r="DW24" s="401" t="str">
        <f>IF(DV23="VöB","Freihändig (z.B. Tipo. 36 II d VöB)","")</f>
        <v/>
      </c>
      <c r="DX24" s="402"/>
      <c r="DY24" s="433"/>
      <c r="DZ24" s="430"/>
      <c r="EA24" s="435"/>
      <c r="EB24" s="174" t="s">
        <v>45</v>
      </c>
      <c r="EC24" s="429"/>
      <c r="ED24" s="352"/>
      <c r="EE24" s="429"/>
      <c r="EF24" s="432"/>
      <c r="EG24" s="401" t="str">
        <f>IF(EF23="VöB","Freihändig (z.B. Tipo. 36 II d VöB)","")</f>
        <v/>
      </c>
      <c r="EH24" s="402"/>
      <c r="EI24" s="433"/>
      <c r="EJ24" s="430"/>
      <c r="EK24" s="435"/>
      <c r="EL24" s="174" t="s">
        <v>45</v>
      </c>
      <c r="EM24" s="429"/>
      <c r="EN24" s="352"/>
      <c r="EO24" s="429"/>
      <c r="EP24" s="432"/>
      <c r="EQ24" s="401" t="str">
        <f>IF(EP23="VöB","Freihändig (z.B. Tipo. 36 II d VöB)","")</f>
        <v/>
      </c>
      <c r="ER24" s="402"/>
      <c r="ES24" s="433"/>
      <c r="ET24" s="430"/>
      <c r="EU24" s="435"/>
      <c r="EV24" s="174" t="s">
        <v>45</v>
      </c>
      <c r="EW24" s="429"/>
      <c r="EX24" s="352"/>
      <c r="EY24" s="429"/>
      <c r="EZ24" s="432"/>
      <c r="FA24" s="401" t="str">
        <f>IF(EZ23="VöB","Freihändig (z.B. Tipo. 36 II d VöB)","")</f>
        <v/>
      </c>
      <c r="FB24" s="402"/>
      <c r="FC24" s="433"/>
      <c r="FD24" s="430"/>
      <c r="FE24" s="435"/>
      <c r="FF24" s="174" t="s">
        <v>45</v>
      </c>
      <c r="FG24" s="429"/>
      <c r="FH24" s="352"/>
      <c r="FI24" s="429"/>
      <c r="FJ24" s="432"/>
      <c r="FK24" s="401" t="str">
        <f>IF(FJ23="VöB","Freihändig (z.B. Tipo. 36 II d VöB)","")</f>
        <v/>
      </c>
      <c r="FL24" s="402"/>
      <c r="FM24" s="433"/>
      <c r="FN24" s="430"/>
      <c r="FO24" s="435"/>
      <c r="FP24" s="174" t="s">
        <v>45</v>
      </c>
      <c r="FQ24" s="429"/>
      <c r="FR24" s="352"/>
      <c r="FS24" s="429"/>
      <c r="FT24" s="432"/>
      <c r="FU24" s="401" t="str">
        <f>IF(FT23="VöB","Freihändig (z.B. Tipo. 36 II d VöB)","")</f>
        <v/>
      </c>
      <c r="FV24" s="402"/>
      <c r="FW24" s="433"/>
      <c r="FX24" s="430"/>
      <c r="FY24" s="435"/>
      <c r="FZ24" s="174" t="s">
        <v>45</v>
      </c>
      <c r="GA24" s="429"/>
      <c r="GB24" s="352"/>
      <c r="GC24" s="429"/>
      <c r="GD24" s="432"/>
      <c r="GE24" s="401" t="str">
        <f>IF(GD23="VöB","Freihändig (z.B. Tipo. 36 II d VöB)","")</f>
        <v/>
      </c>
      <c r="GF24" s="402"/>
      <c r="GG24" s="433"/>
      <c r="GH24" s="430"/>
      <c r="GI24" s="435"/>
      <c r="GJ24" s="174" t="s">
        <v>45</v>
      </c>
      <c r="GK24" s="429"/>
      <c r="GL24" s="352"/>
      <c r="GM24" s="429"/>
      <c r="GN24" s="432"/>
      <c r="GO24" s="401" t="str">
        <f>IF(GN23="VöB","Freihändig (z.B. Tipo. 36 II d VöB)","")</f>
        <v/>
      </c>
      <c r="GP24" s="402"/>
      <c r="GQ24" s="433"/>
      <c r="GR24" s="430"/>
      <c r="GS24" s="435"/>
      <c r="GT24" s="174" t="s">
        <v>45</v>
      </c>
      <c r="GU24" s="429"/>
      <c r="GV24" s="352"/>
      <c r="GW24" s="429"/>
      <c r="GX24" s="432"/>
      <c r="GY24" s="401" t="str">
        <f>IF(GX23="VöB","Freihändig (z.B. Tipo. 36 II d VöB)","")</f>
        <v/>
      </c>
      <c r="GZ24" s="402"/>
      <c r="HA24" s="433"/>
      <c r="HB24" s="430"/>
      <c r="HC24" s="435"/>
      <c r="HD24" s="174" t="s">
        <v>45</v>
      </c>
      <c r="HE24" s="429"/>
      <c r="HF24" s="352"/>
      <c r="HG24" s="429"/>
      <c r="HH24" s="432"/>
      <c r="HI24" s="401" t="str">
        <f>IF(HH23="VöB","Freihändig (z.B. Tipo. 36 II d VöB)","")</f>
        <v/>
      </c>
      <c r="HJ24" s="402"/>
      <c r="HK24" s="433"/>
      <c r="HL24" s="430"/>
      <c r="HM24" s="435"/>
      <c r="HN24" s="125"/>
      <c r="HO24" s="125"/>
      <c r="HP24" s="71"/>
      <c r="HQ24" s="126"/>
      <c r="HR24" s="74"/>
      <c r="HS24" s="36"/>
      <c r="HT24" s="36"/>
      <c r="HU24" s="78"/>
      <c r="HV24" s="36"/>
      <c r="HW24" s="125"/>
      <c r="HX24" s="125"/>
      <c r="HY24" s="71"/>
      <c r="HZ24" s="126"/>
      <c r="IA24" s="74"/>
      <c r="IB24" s="36"/>
      <c r="IC24" s="36"/>
      <c r="ID24" s="78"/>
      <c r="IE24" s="36"/>
      <c r="IF24" s="125"/>
      <c r="IG24" s="125"/>
      <c r="IH24" s="71"/>
      <c r="II24" s="126"/>
      <c r="IJ24" s="74"/>
      <c r="IK24" s="36"/>
      <c r="IL24" s="36"/>
      <c r="IM24" s="78"/>
      <c r="IN24" s="36"/>
      <c r="IO24" s="125"/>
      <c r="IP24" s="125"/>
      <c r="IQ24" s="71"/>
      <c r="IR24" s="126"/>
      <c r="IS24" s="74"/>
      <c r="IT24" s="36"/>
      <c r="IU24" s="36"/>
      <c r="IV24" s="78"/>
      <c r="IW24" s="36"/>
      <c r="IX24" s="125"/>
      <c r="IY24" s="125"/>
      <c r="IZ24" s="71"/>
      <c r="JA24" s="126"/>
      <c r="JB24" s="6"/>
      <c r="JC24" s="6"/>
      <c r="JD24" s="6"/>
      <c r="JE24" s="6"/>
      <c r="JF24" s="6"/>
      <c r="JG24" s="6"/>
      <c r="JH24" s="6"/>
      <c r="JI24" s="6"/>
      <c r="JJ24" s="6"/>
      <c r="JK24" s="6"/>
      <c r="JL24" s="6"/>
      <c r="JM24" s="6"/>
      <c r="JN24" s="6"/>
      <c r="JO24" s="6"/>
      <c r="JP24" s="6"/>
      <c r="JQ24" s="6"/>
      <c r="JR24" s="6"/>
      <c r="JS24" s="6"/>
      <c r="JT24" s="6"/>
      <c r="JU24" s="6"/>
      <c r="JV24" s="6"/>
      <c r="JW24" s="6"/>
      <c r="JX24" s="6"/>
      <c r="JY24" s="6"/>
      <c r="JZ24" s="6"/>
      <c r="KA24" s="6"/>
      <c r="KB24" s="6"/>
      <c r="KC24" s="6"/>
      <c r="KD24" s="6"/>
      <c r="KE24" s="6"/>
      <c r="KF24" s="6"/>
      <c r="KG24" s="6"/>
      <c r="KH24" s="6"/>
      <c r="KI24" s="6"/>
      <c r="KJ24" s="6"/>
      <c r="KK24" s="6"/>
      <c r="KL24" s="6"/>
      <c r="KM24" s="6"/>
      <c r="KN24" s="6"/>
      <c r="KO24" s="6"/>
      <c r="KP24" s="6"/>
      <c r="KQ24" s="6"/>
      <c r="KR24" s="6"/>
      <c r="KS24" s="6"/>
      <c r="KT24" s="6"/>
      <c r="KU24" s="6"/>
      <c r="KV24" s="6"/>
      <c r="KW24" s="6"/>
      <c r="KX24" s="6"/>
      <c r="KY24" s="6"/>
      <c r="KZ24" s="6"/>
      <c r="LA24" s="6"/>
      <c r="LB24" s="6"/>
      <c r="LC24" s="6"/>
    </row>
    <row r="25" spans="1:315" ht="26.25" customHeight="1" x14ac:dyDescent="0.2">
      <c r="A25" s="19"/>
      <c r="B25" s="173" t="s">
        <v>44</v>
      </c>
      <c r="C25" s="429">
        <v>4</v>
      </c>
      <c r="D25" s="352">
        <v>0</v>
      </c>
      <c r="E25" s="429" t="s">
        <v>43</v>
      </c>
      <c r="F25" s="432" t="s">
        <v>36</v>
      </c>
      <c r="G25" s="399" t="str">
        <f>IF(F25="BöB","nur Freihändig mit Tipo. 13 VöB","")</f>
        <v/>
      </c>
      <c r="H25" s="400"/>
      <c r="I25" s="433" t="str">
        <f>IF(F25="BöB","Ja","No")</f>
        <v>No</v>
      </c>
      <c r="J25" s="430" t="str">
        <f>IF(F25="BöB","Ja","No")</f>
        <v>No</v>
      </c>
      <c r="K25" s="435" t="e">
        <f>IF(OR(AND(F25="VöB",D19="Aktuelles Procedura secondo BöB",E25="No"),OR(AND(E25="Ja",D25&gt;='Valori soglia'!$D$6),AND(E25="Ja",'Riepilogo progetto'!$J$8&gt;'Riepilogo progetto'!$P$9)),AND(E25="Ja",F25="BöB")),"Kontrolle","")</f>
        <v>#DIV/0!</v>
      </c>
      <c r="L25" s="173" t="s">
        <v>44</v>
      </c>
      <c r="M25" s="429">
        <v>4</v>
      </c>
      <c r="N25" s="352">
        <v>0</v>
      </c>
      <c r="O25" s="429" t="s">
        <v>43</v>
      </c>
      <c r="P25" s="432" t="s">
        <v>36</v>
      </c>
      <c r="Q25" s="399" t="str">
        <f>IF(P25="BöB","nur Freihändig mit Tipo. 13 VöB","")</f>
        <v/>
      </c>
      <c r="R25" s="400"/>
      <c r="S25" s="433" t="str">
        <f>IF(P25="BöB","Ja","No")</f>
        <v>No</v>
      </c>
      <c r="T25" s="430" t="str">
        <f>IF(P25="BöB","Ja","No")</f>
        <v>No</v>
      </c>
      <c r="U25" s="435" t="e">
        <f>IF(OR(AND(P25="VöB",N19="Aktuelles Procedura secondo BöB",O25="No"),OR(AND(O25="Ja",N25&gt;='Valori soglia'!$D$6),AND(O25="Ja",U$14&gt;U$15)),AND(O25="Ja",P25="BöB")),"Kontrolle","")</f>
        <v>#DIV/0!</v>
      </c>
      <c r="V25" s="173" t="s">
        <v>44</v>
      </c>
      <c r="W25" s="429">
        <v>4</v>
      </c>
      <c r="X25" s="352">
        <v>0</v>
      </c>
      <c r="Y25" s="429" t="s">
        <v>43</v>
      </c>
      <c r="Z25" s="432" t="s">
        <v>36</v>
      </c>
      <c r="AA25" s="399" t="str">
        <f>IF(Z25="BöB","nur Freihändig mit Tipo. 13 VöB","")</f>
        <v/>
      </c>
      <c r="AB25" s="400"/>
      <c r="AC25" s="433" t="str">
        <f>IF(Z25="BöB","Ja","No")</f>
        <v>No</v>
      </c>
      <c r="AD25" s="430" t="str">
        <f>IF(Z25="BöB","Ja","No")</f>
        <v>No</v>
      </c>
      <c r="AE25" s="435" t="e">
        <f>IF(OR(AND(Z25="VöB",X19="Aktuelles Procedura secondo BöB",Y25="No"),OR(AND(Y25="Ja",X25&gt;='Valori soglia'!$D$6),AND(Y25="Ja",AE$14&gt;AE$15)),AND(Y25="Ja",Z25="BöB")),"Kontrolle","")</f>
        <v>#DIV/0!</v>
      </c>
      <c r="AF25" s="173" t="s">
        <v>44</v>
      </c>
      <c r="AG25" s="429">
        <v>4</v>
      </c>
      <c r="AH25" s="352">
        <v>0</v>
      </c>
      <c r="AI25" s="429" t="s">
        <v>43</v>
      </c>
      <c r="AJ25" s="432" t="s">
        <v>36</v>
      </c>
      <c r="AK25" s="399" t="str">
        <f>IF(AJ25="BöB","nur Freihändig mit Tipo. 13 VöB","")</f>
        <v/>
      </c>
      <c r="AL25" s="400"/>
      <c r="AM25" s="433" t="str">
        <f>IF(AJ25="BöB","Ja","No")</f>
        <v>No</v>
      </c>
      <c r="AN25" s="430" t="str">
        <f>IF(AJ25="BöB","Ja","No")</f>
        <v>No</v>
      </c>
      <c r="AO25" s="435" t="e">
        <f>IF(OR(AND(AJ25="VöB",AH19="Aktuelles Procedura secondo BöB",AI25="No"),OR(AND(AI25="Ja",AH25&gt;='Valori soglia'!$D$6),AND(AI25="Ja",AO$14&gt;AO$15)),AND(AI25="Ja",AJ25="BöB")),"Kontrolle","")</f>
        <v>#DIV/0!</v>
      </c>
      <c r="AP25" s="173" t="s">
        <v>44</v>
      </c>
      <c r="AQ25" s="429">
        <v>4</v>
      </c>
      <c r="AR25" s="352">
        <v>0</v>
      </c>
      <c r="AS25" s="429" t="s">
        <v>43</v>
      </c>
      <c r="AT25" s="432" t="s">
        <v>36</v>
      </c>
      <c r="AU25" s="399" t="str">
        <f>IF(AT25="BöB","nur Freihändig mit Tipo. 13 VöB","")</f>
        <v/>
      </c>
      <c r="AV25" s="400"/>
      <c r="AW25" s="433" t="str">
        <f>IF(AT25="BöB","Ja","No")</f>
        <v>No</v>
      </c>
      <c r="AX25" s="430" t="str">
        <f>IF(AT25="BöB","Ja","No")</f>
        <v>No</v>
      </c>
      <c r="AY25" s="435" t="e">
        <f>IF(OR(AND(AT25="VöB",AR19="Aktuelles Procedura secondo BöB",AS25="No"),OR(AND(AS25="Ja",AR25&gt;='Valori soglia'!$D$6),AND(AS25="Ja",AY$14&gt;AY$15)),AND(AS25="Ja",AT25="BöB")),"Kontrolle","")</f>
        <v>#DIV/0!</v>
      </c>
      <c r="AZ25" s="173" t="s">
        <v>44</v>
      </c>
      <c r="BA25" s="429">
        <v>4</v>
      </c>
      <c r="BB25" s="352">
        <v>0</v>
      </c>
      <c r="BC25" s="429" t="s">
        <v>43</v>
      </c>
      <c r="BD25" s="432" t="s">
        <v>36</v>
      </c>
      <c r="BE25" s="399" t="str">
        <f>IF(BD25="BöB","nur Freihändig mit Tipo. 13 VöB","")</f>
        <v/>
      </c>
      <c r="BF25" s="400"/>
      <c r="BG25" s="433" t="str">
        <f>IF(BD25="BöB","Ja","No")</f>
        <v>No</v>
      </c>
      <c r="BH25" s="430" t="str">
        <f>IF(BD25="BöB","Ja","No")</f>
        <v>No</v>
      </c>
      <c r="BI25" s="435" t="e">
        <f>IF(OR(AND(BD25="VöB",BB19="Aktuelles Procedura secondo BöB",BC25="No"),OR(AND(BC25="Ja",BB25&gt;='Valori soglia'!$D$6),AND(BC25="Ja",BI$14&gt;BI$15)),AND(BC25="Ja",BD25="BöB")),"Kontrolle","")</f>
        <v>#DIV/0!</v>
      </c>
      <c r="BJ25" s="173" t="s">
        <v>44</v>
      </c>
      <c r="BK25" s="429">
        <v>4</v>
      </c>
      <c r="BL25" s="352">
        <v>0</v>
      </c>
      <c r="BM25" s="429" t="s">
        <v>43</v>
      </c>
      <c r="BN25" s="432" t="s">
        <v>36</v>
      </c>
      <c r="BO25" s="399" t="str">
        <f>IF(BN25="BöB","nur Freihändig mit Tipo. 13 VöB","")</f>
        <v/>
      </c>
      <c r="BP25" s="400"/>
      <c r="BQ25" s="433" t="str">
        <f>IF(BN25="BöB","Ja","No")</f>
        <v>No</v>
      </c>
      <c r="BR25" s="430" t="str">
        <f>IF(BN25="BöB","Ja","No")</f>
        <v>No</v>
      </c>
      <c r="BS25" s="435" t="e">
        <f>IF(OR(AND(BN25="VöB",BL19="Aktuelles Procedura secondo BöB",BM25="No"),OR(AND(BM25="Ja",BL25&gt;='Valori soglia'!$D$6),AND(BM25="Ja",BS$14&gt;BS$15)),AND(BM25="Ja",BN25="BöB")),"Kontrolle","")</f>
        <v>#DIV/0!</v>
      </c>
      <c r="BT25" s="173" t="s">
        <v>44</v>
      </c>
      <c r="BU25" s="429">
        <v>4</v>
      </c>
      <c r="BV25" s="352">
        <v>0</v>
      </c>
      <c r="BW25" s="429" t="s">
        <v>43</v>
      </c>
      <c r="BX25" s="432" t="s">
        <v>36</v>
      </c>
      <c r="BY25" s="399" t="str">
        <f>IF(BX25="BöB","nur Freihändig mit Tipo. 13 VöB","")</f>
        <v/>
      </c>
      <c r="BZ25" s="400"/>
      <c r="CA25" s="433" t="str">
        <f>IF(BX25="BöB","Ja","No")</f>
        <v>No</v>
      </c>
      <c r="CB25" s="430" t="str">
        <f>IF(BX25="BöB","Ja","No")</f>
        <v>No</v>
      </c>
      <c r="CC25" s="435" t="e">
        <f>IF(OR(AND(BX25="VöB",BV19="Aktuelles Procedura secondo BöB",BW25="No"),OR(AND(BW25="Ja",BV25&gt;='Valori soglia'!$D$6),AND(BW25="Ja",CC$14&gt;CC$15)),AND(BW25="Ja",BX25="BöB")),"Kontrolle","")</f>
        <v>#DIV/0!</v>
      </c>
      <c r="CD25" s="173" t="s">
        <v>44</v>
      </c>
      <c r="CE25" s="429">
        <v>4</v>
      </c>
      <c r="CF25" s="352">
        <v>0</v>
      </c>
      <c r="CG25" s="429" t="s">
        <v>43</v>
      </c>
      <c r="CH25" s="432" t="s">
        <v>36</v>
      </c>
      <c r="CI25" s="399" t="str">
        <f>IF(CH25="BöB","nur Freihändig mit Tipo. 13 VöB","")</f>
        <v/>
      </c>
      <c r="CJ25" s="400"/>
      <c r="CK25" s="433" t="str">
        <f>IF(CH25="BöB","Ja","No")</f>
        <v>No</v>
      </c>
      <c r="CL25" s="430" t="str">
        <f>IF(CH25="BöB","Ja","No")</f>
        <v>No</v>
      </c>
      <c r="CM25" s="435" t="e">
        <f>IF(OR(AND(CH25="VöB",CF19="Aktuelles Procedura secondo BöB",CG25="No"),OR(AND(CG25="Ja",CF25&gt;='Valori soglia'!$D$6),AND(CG25="Ja",CM$14&gt;CM$15)),AND(CG25="Ja",CH25="BöB")),"Kontrolle","")</f>
        <v>#DIV/0!</v>
      </c>
      <c r="CN25" s="173" t="s">
        <v>44</v>
      </c>
      <c r="CO25" s="429">
        <v>4</v>
      </c>
      <c r="CP25" s="352">
        <v>0</v>
      </c>
      <c r="CQ25" s="429" t="s">
        <v>43</v>
      </c>
      <c r="CR25" s="432" t="s">
        <v>36</v>
      </c>
      <c r="CS25" s="399" t="str">
        <f>IF(CR25="BöB","nur Freihändig mit Tipo. 13 VöB","")</f>
        <v/>
      </c>
      <c r="CT25" s="400"/>
      <c r="CU25" s="433" t="str">
        <f>IF(CR25="BöB","Ja","No")</f>
        <v>No</v>
      </c>
      <c r="CV25" s="430" t="str">
        <f>IF(CR25="BöB","Ja","No")</f>
        <v>No</v>
      </c>
      <c r="CW25" s="435" t="e">
        <f>IF(OR(AND(CR25="VöB",CP19="Aktuelles Procedura secondo BöB",CQ25="No"),OR(AND(CQ25="Ja",CP25&gt;='Valori soglia'!$D$6),AND(CQ25="Ja",CW$14&gt;CW$15)),AND(CQ25="Ja",CR25="BöB")),"Kontrolle","")</f>
        <v>#DIV/0!</v>
      </c>
      <c r="CX25" s="173" t="s">
        <v>44</v>
      </c>
      <c r="CY25" s="429">
        <v>4</v>
      </c>
      <c r="CZ25" s="352">
        <v>0</v>
      </c>
      <c r="DA25" s="429" t="s">
        <v>43</v>
      </c>
      <c r="DB25" s="432" t="s">
        <v>36</v>
      </c>
      <c r="DC25" s="399" t="str">
        <f>IF(DB25="BöB","nur Freihändig mit Tipo. 13 VöB","")</f>
        <v/>
      </c>
      <c r="DD25" s="400"/>
      <c r="DE25" s="433" t="str">
        <f>IF(DB25="BöB","Ja","No")</f>
        <v>No</v>
      </c>
      <c r="DF25" s="430" t="str">
        <f>IF(DB25="BöB","Ja","No")</f>
        <v>No</v>
      </c>
      <c r="DG25" s="435" t="e">
        <f>IF(OR(AND(DB25="VöB",CZ19="Aktuelles Procedura secondo BöB",DA25="No"),OR(AND(DA25="Ja",CZ25&gt;='Valori soglia'!$D$6),AND(DA25="Ja",DG$14&gt;DG$15)),AND(DA25="Ja",DB25="BöB")),"Kontrolle","")</f>
        <v>#DIV/0!</v>
      </c>
      <c r="DH25" s="173" t="s">
        <v>44</v>
      </c>
      <c r="DI25" s="429">
        <v>4</v>
      </c>
      <c r="DJ25" s="352">
        <v>0</v>
      </c>
      <c r="DK25" s="429" t="s">
        <v>43</v>
      </c>
      <c r="DL25" s="432" t="s">
        <v>36</v>
      </c>
      <c r="DM25" s="399" t="str">
        <f>IF(DL25="BöB","nur Freihändig mit Tipo. 13 VöB","")</f>
        <v/>
      </c>
      <c r="DN25" s="400"/>
      <c r="DO25" s="433" t="str">
        <f>IF(DL25="BöB","Ja","No")</f>
        <v>No</v>
      </c>
      <c r="DP25" s="430" t="str">
        <f>IF(DL25="BöB","Ja","No")</f>
        <v>No</v>
      </c>
      <c r="DQ25" s="435" t="e">
        <f>IF(OR(AND(DL25="VöB",DJ19="Aktuelles Procedura secondo BöB",DK25="No"),OR(AND(DK25="Ja",DJ25&gt;='Valori soglia'!$D$6),AND(DK25="Ja",DQ$14&gt;DQ$15)),AND(DK25="Ja",DL25="BöB")),"Kontrolle","")</f>
        <v>#DIV/0!</v>
      </c>
      <c r="DR25" s="173" t="s">
        <v>44</v>
      </c>
      <c r="DS25" s="429">
        <v>4</v>
      </c>
      <c r="DT25" s="352">
        <v>0</v>
      </c>
      <c r="DU25" s="429" t="s">
        <v>43</v>
      </c>
      <c r="DV25" s="432" t="s">
        <v>36</v>
      </c>
      <c r="DW25" s="399" t="str">
        <f>IF(DV25="BöB","nur Freihändig mit Tipo. 13 VöB","")</f>
        <v/>
      </c>
      <c r="DX25" s="400"/>
      <c r="DY25" s="433" t="str">
        <f>IF(DV25="BöB","Ja","No")</f>
        <v>No</v>
      </c>
      <c r="DZ25" s="430" t="str">
        <f>IF(DV25="BöB","Ja","No")</f>
        <v>No</v>
      </c>
      <c r="EA25" s="435" t="e">
        <f>IF(OR(AND(DV25="VöB",DT19="Aktuelles Procedura secondo BöB",DU25="No"),OR(AND(DU25="Ja",DT25&gt;='Valori soglia'!$D$6),AND(DU25="Ja",EA$14&gt;EA$15)),AND(DU25="Ja",DV25="BöB")),"Kontrolle","")</f>
        <v>#DIV/0!</v>
      </c>
      <c r="EB25" s="173" t="s">
        <v>44</v>
      </c>
      <c r="EC25" s="429">
        <v>4</v>
      </c>
      <c r="ED25" s="352">
        <v>0</v>
      </c>
      <c r="EE25" s="429" t="s">
        <v>43</v>
      </c>
      <c r="EF25" s="432" t="s">
        <v>36</v>
      </c>
      <c r="EG25" s="399" t="str">
        <f>IF(EF25="BöB","nur Freihändig mit Tipo. 13 VöB","")</f>
        <v/>
      </c>
      <c r="EH25" s="400"/>
      <c r="EI25" s="433" t="str">
        <f>IF(EF25="BöB","Ja","No")</f>
        <v>No</v>
      </c>
      <c r="EJ25" s="430" t="str">
        <f>IF(EF25="BöB","Ja","No")</f>
        <v>No</v>
      </c>
      <c r="EK25" s="435" t="e">
        <f>IF(OR(AND(EF25="VöB",ED19="Aktuelles Procedura secondo BöB",EE25="No"),OR(AND(EE25="Ja",ED25&gt;='Valori soglia'!$D$6),AND(EE25="Ja",EK$14&gt;EK$15)),AND(EE25="Ja",EF25="BöB")),"Kontrolle","")</f>
        <v>#DIV/0!</v>
      </c>
      <c r="EL25" s="173" t="s">
        <v>44</v>
      </c>
      <c r="EM25" s="429">
        <v>4</v>
      </c>
      <c r="EN25" s="352">
        <v>0</v>
      </c>
      <c r="EO25" s="429" t="s">
        <v>43</v>
      </c>
      <c r="EP25" s="432" t="s">
        <v>36</v>
      </c>
      <c r="EQ25" s="399" t="str">
        <f>IF(EP25="BöB","nur Freihändig mit Tipo. 13 VöB","")</f>
        <v/>
      </c>
      <c r="ER25" s="400"/>
      <c r="ES25" s="433" t="str">
        <f>IF(EP25="BöB","Ja","No")</f>
        <v>No</v>
      </c>
      <c r="ET25" s="430" t="str">
        <f>IF(EP25="BöB","Ja","No")</f>
        <v>No</v>
      </c>
      <c r="EU25" s="435" t="e">
        <f>IF(OR(AND(EP25="VöB",EN19="Aktuelles Procedura secondo BöB",EO25="No"),OR(AND(EO25="Ja",EN25&gt;='Valori soglia'!$D$6),AND(EO25="Ja",EU$14&gt;EU$15)),AND(EO25="Ja",EP25="BöB")),"Kontrolle","")</f>
        <v>#DIV/0!</v>
      </c>
      <c r="EV25" s="173" t="s">
        <v>44</v>
      </c>
      <c r="EW25" s="429">
        <v>4</v>
      </c>
      <c r="EX25" s="352">
        <v>0</v>
      </c>
      <c r="EY25" s="429" t="s">
        <v>43</v>
      </c>
      <c r="EZ25" s="432" t="s">
        <v>36</v>
      </c>
      <c r="FA25" s="399" t="str">
        <f>IF(EZ25="BöB","nur Freihändig mit Tipo. 13 VöB","")</f>
        <v/>
      </c>
      <c r="FB25" s="400"/>
      <c r="FC25" s="433" t="str">
        <f>IF(EZ25="BöB","Ja","No")</f>
        <v>No</v>
      </c>
      <c r="FD25" s="430" t="str">
        <f>IF(EZ25="BöB","Ja","No")</f>
        <v>No</v>
      </c>
      <c r="FE25" s="435" t="e">
        <f>IF(OR(AND(EZ25="VöB",EX19="Aktuelles Procedura secondo BöB",EY25="No"),OR(AND(EY25="Ja",EX25&gt;='Valori soglia'!$D$6),AND(EY25="Ja",FE$14&gt;FE$15)),AND(EY25="Ja",EZ25="BöB")),"Kontrolle","")</f>
        <v>#DIV/0!</v>
      </c>
      <c r="FF25" s="173" t="s">
        <v>44</v>
      </c>
      <c r="FG25" s="429">
        <v>4</v>
      </c>
      <c r="FH25" s="352">
        <v>0</v>
      </c>
      <c r="FI25" s="429" t="s">
        <v>43</v>
      </c>
      <c r="FJ25" s="432" t="s">
        <v>36</v>
      </c>
      <c r="FK25" s="399" t="str">
        <f>IF(FJ25="BöB","nur Freihändig mit Tipo. 13 VöB","")</f>
        <v/>
      </c>
      <c r="FL25" s="400"/>
      <c r="FM25" s="433" t="str">
        <f>IF(FJ25="BöB","Ja","No")</f>
        <v>No</v>
      </c>
      <c r="FN25" s="430" t="str">
        <f>IF(FJ25="BöB","Ja","No")</f>
        <v>No</v>
      </c>
      <c r="FO25" s="435" t="e">
        <f>IF(OR(AND(FJ25="VöB",FH19="Aktuelles Procedura secondo BöB",FI25="No"),OR(AND(FI25="Ja",FH25&gt;='Valori soglia'!$D$6),AND(FI25="Ja",FO$14&gt;FO$15)),AND(FI25="Ja",FJ25="BöB")),"Kontrolle","")</f>
        <v>#DIV/0!</v>
      </c>
      <c r="FP25" s="173" t="s">
        <v>44</v>
      </c>
      <c r="FQ25" s="429">
        <v>4</v>
      </c>
      <c r="FR25" s="352">
        <v>0</v>
      </c>
      <c r="FS25" s="429" t="s">
        <v>43</v>
      </c>
      <c r="FT25" s="432" t="s">
        <v>36</v>
      </c>
      <c r="FU25" s="399" t="str">
        <f>IF(FT25="BöB","nur Freihändig mit Tipo. 13 VöB","")</f>
        <v/>
      </c>
      <c r="FV25" s="400"/>
      <c r="FW25" s="433" t="str">
        <f>IF(FT25="BöB","Ja","No")</f>
        <v>No</v>
      </c>
      <c r="FX25" s="430" t="str">
        <f>IF(FT25="BöB","Ja","No")</f>
        <v>No</v>
      </c>
      <c r="FY25" s="435" t="e">
        <f>IF(OR(AND(FT25="VöB",FR19="Aktuelles Procedura secondo BöB",FS25="No"),OR(AND(FS25="Ja",FR25&gt;='Valori soglia'!$D$6),AND(FS25="Ja",FY$14&gt;FY$15)),AND(FS25="Ja",FT25="BöB")),"Kontrolle","")</f>
        <v>#DIV/0!</v>
      </c>
      <c r="FZ25" s="173" t="s">
        <v>44</v>
      </c>
      <c r="GA25" s="429">
        <v>4</v>
      </c>
      <c r="GB25" s="352">
        <v>0</v>
      </c>
      <c r="GC25" s="429" t="s">
        <v>43</v>
      </c>
      <c r="GD25" s="432" t="s">
        <v>36</v>
      </c>
      <c r="GE25" s="399" t="str">
        <f>IF(GD25="BöB","nur Freihändig mit Tipo. 13 VöB","")</f>
        <v/>
      </c>
      <c r="GF25" s="400"/>
      <c r="GG25" s="433" t="str">
        <f>IF(GD25="BöB","Ja","No")</f>
        <v>No</v>
      </c>
      <c r="GH25" s="430" t="str">
        <f>IF(GD25="BöB","Ja","No")</f>
        <v>No</v>
      </c>
      <c r="GI25" s="435" t="e">
        <f>IF(OR(AND(GD25="VöB",GB19="Aktuelles Procedura secondo BöB",GC25="No"),OR(AND(GC25="Ja",GB25&gt;='Valori soglia'!$D$6),AND(GC25="Ja",GI$14&gt;GI$15)),AND(GC25="Ja",GD25="BöB")),"Kontrolle","")</f>
        <v>#DIV/0!</v>
      </c>
      <c r="GJ25" s="173" t="s">
        <v>44</v>
      </c>
      <c r="GK25" s="429">
        <v>4</v>
      </c>
      <c r="GL25" s="352">
        <v>0</v>
      </c>
      <c r="GM25" s="429" t="s">
        <v>43</v>
      </c>
      <c r="GN25" s="432" t="s">
        <v>36</v>
      </c>
      <c r="GO25" s="399" t="str">
        <f>IF(GN25="BöB","nur Freihändig mit Tipo. 13 VöB","")</f>
        <v/>
      </c>
      <c r="GP25" s="400"/>
      <c r="GQ25" s="433" t="str">
        <f>IF(GN25="BöB","Ja","No")</f>
        <v>No</v>
      </c>
      <c r="GR25" s="430" t="str">
        <f>IF(GN25="BöB","Ja","No")</f>
        <v>No</v>
      </c>
      <c r="GS25" s="435" t="e">
        <f>IF(OR(AND(GN25="VöB",GL19="Aktuelles Procedura secondo BöB",GM25="No"),OR(AND(GM25="Ja",GL25&gt;='Valori soglia'!$D$6),AND(GM25="Ja",GS$14&gt;GS$15)),AND(GM25="Ja",GN25="BöB")),"Kontrolle","")</f>
        <v>#DIV/0!</v>
      </c>
      <c r="GT25" s="173" t="s">
        <v>44</v>
      </c>
      <c r="GU25" s="429">
        <v>4</v>
      </c>
      <c r="GV25" s="352">
        <v>0</v>
      </c>
      <c r="GW25" s="429" t="s">
        <v>43</v>
      </c>
      <c r="GX25" s="432" t="s">
        <v>36</v>
      </c>
      <c r="GY25" s="399" t="str">
        <f>IF(GX25="BöB","nur Freihändig mit Tipo. 13 VöB","")</f>
        <v/>
      </c>
      <c r="GZ25" s="400"/>
      <c r="HA25" s="433" t="str">
        <f>IF(GX25="BöB","Ja","No")</f>
        <v>No</v>
      </c>
      <c r="HB25" s="430" t="str">
        <f>IF(GX25="BöB","Ja","No")</f>
        <v>No</v>
      </c>
      <c r="HC25" s="435" t="e">
        <f>IF(OR(AND(GX25="VöB",GV19="Aktuelles Procedura secondo BöB",GW25="No"),OR(AND(GW25="Ja",GV25&gt;='Valori soglia'!$D$6),AND(GW25="Ja",HC$14&gt;HC$15)),AND(GW25="Ja",GX25="BöB")),"Kontrolle","")</f>
        <v>#DIV/0!</v>
      </c>
      <c r="HD25" s="173" t="s">
        <v>44</v>
      </c>
      <c r="HE25" s="429">
        <v>4</v>
      </c>
      <c r="HF25" s="352">
        <v>0</v>
      </c>
      <c r="HG25" s="429" t="s">
        <v>43</v>
      </c>
      <c r="HH25" s="432" t="s">
        <v>36</v>
      </c>
      <c r="HI25" s="399" t="str">
        <f>IF(HH25="BöB","nur Freihändig mit Tipo. 13 VöB","")</f>
        <v/>
      </c>
      <c r="HJ25" s="400"/>
      <c r="HK25" s="433" t="str">
        <f>IF(HH25="BöB","Ja","No")</f>
        <v>No</v>
      </c>
      <c r="HL25" s="430" t="str">
        <f>IF(HH25="BöB","Ja","No")</f>
        <v>No</v>
      </c>
      <c r="HM25" s="435" t="e">
        <f>IF(OR(AND(HH25="VöB",HF19="Aktuelles Procedura secondo BöB",HG25="No"),OR(AND(HG25="Ja",HF25&gt;='Valori soglia'!$D$6),AND(HG25="Ja",HM$14&gt;HM$15)),AND(HG25="Ja",HH25="BöB")),"Kontrolle","")</f>
        <v>#DIV/0!</v>
      </c>
      <c r="HN25" s="125"/>
      <c r="HO25" s="125"/>
      <c r="HP25" s="71"/>
      <c r="HQ25" s="126"/>
      <c r="HR25" s="74"/>
      <c r="HS25" s="36"/>
      <c r="HT25" s="36"/>
      <c r="HU25" s="78"/>
      <c r="HV25" s="36"/>
      <c r="HW25" s="125"/>
      <c r="HX25" s="125"/>
      <c r="HY25" s="71"/>
      <c r="HZ25" s="126"/>
      <c r="IA25" s="74"/>
      <c r="IB25" s="36"/>
      <c r="IC25" s="36"/>
      <c r="ID25" s="78"/>
      <c r="IE25" s="36"/>
      <c r="IF25" s="125"/>
      <c r="IG25" s="125"/>
      <c r="IH25" s="71"/>
      <c r="II25" s="126"/>
      <c r="IJ25" s="74"/>
      <c r="IK25" s="36"/>
      <c r="IL25" s="36"/>
      <c r="IM25" s="78"/>
      <c r="IN25" s="36"/>
      <c r="IO25" s="125"/>
      <c r="IP25" s="125"/>
      <c r="IQ25" s="71"/>
      <c r="IR25" s="126"/>
      <c r="IS25" s="74"/>
      <c r="IT25" s="36"/>
      <c r="IU25" s="36"/>
      <c r="IV25" s="78"/>
      <c r="IW25" s="36"/>
      <c r="IX25" s="125"/>
      <c r="IY25" s="125"/>
      <c r="IZ25" s="71"/>
      <c r="JA25" s="126"/>
      <c r="JB25" s="6"/>
      <c r="JC25" s="6"/>
      <c r="JD25" s="6"/>
      <c r="JE25" s="6"/>
      <c r="JF25" s="6"/>
      <c r="JG25" s="6"/>
      <c r="JH25" s="6"/>
      <c r="JI25" s="6"/>
      <c r="JJ25" s="6"/>
      <c r="JK25" s="6"/>
      <c r="JL25" s="6"/>
      <c r="JM25" s="6"/>
      <c r="JN25" s="6"/>
      <c r="JO25" s="6"/>
      <c r="JP25" s="6"/>
      <c r="JQ25" s="6"/>
      <c r="JR25" s="6"/>
      <c r="JS25" s="6"/>
      <c r="JT25" s="6"/>
      <c r="JU25" s="6"/>
      <c r="JV25" s="6"/>
      <c r="JW25" s="6"/>
      <c r="JX25" s="6"/>
      <c r="JY25" s="6"/>
      <c r="JZ25" s="6"/>
      <c r="KA25" s="6"/>
      <c r="KB25" s="6"/>
      <c r="KC25" s="6"/>
      <c r="KD25" s="6"/>
      <c r="KE25" s="6"/>
      <c r="KF25" s="6"/>
      <c r="KG25" s="6"/>
      <c r="KH25" s="6"/>
      <c r="KI25" s="6"/>
      <c r="KJ25" s="6"/>
      <c r="KK25" s="6"/>
      <c r="KL25" s="6"/>
      <c r="KM25" s="6"/>
      <c r="KN25" s="6"/>
      <c r="KO25" s="6"/>
      <c r="KP25" s="6"/>
      <c r="KQ25" s="6"/>
      <c r="KR25" s="6"/>
      <c r="KS25" s="6"/>
      <c r="KT25" s="6"/>
      <c r="KU25" s="6"/>
      <c r="KV25" s="6"/>
      <c r="KW25" s="6"/>
      <c r="KX25" s="6"/>
      <c r="KY25" s="6"/>
      <c r="KZ25" s="6"/>
      <c r="LA25" s="6"/>
      <c r="LB25" s="6"/>
      <c r="LC25" s="6"/>
    </row>
    <row r="26" spans="1:315" ht="26.25" customHeight="1" x14ac:dyDescent="0.2">
      <c r="A26" s="19"/>
      <c r="B26" s="174" t="s">
        <v>45</v>
      </c>
      <c r="C26" s="429"/>
      <c r="D26" s="352"/>
      <c r="E26" s="429"/>
      <c r="F26" s="432"/>
      <c r="G26" s="401" t="str">
        <f>IF(F25="VöB","Freihändig (z.B. Tipo. 36 II d VöB)","")</f>
        <v/>
      </c>
      <c r="H26" s="402"/>
      <c r="I26" s="433"/>
      <c r="J26" s="430"/>
      <c r="K26" s="435"/>
      <c r="L26" s="174" t="s">
        <v>45</v>
      </c>
      <c r="M26" s="429"/>
      <c r="N26" s="352"/>
      <c r="O26" s="429"/>
      <c r="P26" s="432"/>
      <c r="Q26" s="401" t="str">
        <f>IF(P25="VöB","Freihändig (z.B. Tipo. 36 II d VöB)","")</f>
        <v/>
      </c>
      <c r="R26" s="402"/>
      <c r="S26" s="433"/>
      <c r="T26" s="430"/>
      <c r="U26" s="435"/>
      <c r="V26" s="174" t="s">
        <v>45</v>
      </c>
      <c r="W26" s="429"/>
      <c r="X26" s="352"/>
      <c r="Y26" s="429"/>
      <c r="Z26" s="432"/>
      <c r="AA26" s="401" t="str">
        <f>IF(Z25="VöB","Freihändig (z.B. Tipo. 36 II d VöB)","")</f>
        <v/>
      </c>
      <c r="AB26" s="402"/>
      <c r="AC26" s="433"/>
      <c r="AD26" s="430"/>
      <c r="AE26" s="435"/>
      <c r="AF26" s="174" t="s">
        <v>45</v>
      </c>
      <c r="AG26" s="429"/>
      <c r="AH26" s="352"/>
      <c r="AI26" s="429"/>
      <c r="AJ26" s="432"/>
      <c r="AK26" s="401" t="str">
        <f>IF(AJ25="VöB","Freihändig (z.B. Tipo. 36 II d VöB)","")</f>
        <v/>
      </c>
      <c r="AL26" s="402"/>
      <c r="AM26" s="433"/>
      <c r="AN26" s="430"/>
      <c r="AO26" s="435"/>
      <c r="AP26" s="174" t="s">
        <v>45</v>
      </c>
      <c r="AQ26" s="429"/>
      <c r="AR26" s="352"/>
      <c r="AS26" s="429"/>
      <c r="AT26" s="432"/>
      <c r="AU26" s="401" t="str">
        <f>IF(AT25="VöB","Freihändig (z.B. Tipo. 36 II d VöB)","")</f>
        <v/>
      </c>
      <c r="AV26" s="402"/>
      <c r="AW26" s="433"/>
      <c r="AX26" s="430"/>
      <c r="AY26" s="435"/>
      <c r="AZ26" s="174" t="s">
        <v>45</v>
      </c>
      <c r="BA26" s="429"/>
      <c r="BB26" s="352"/>
      <c r="BC26" s="429"/>
      <c r="BD26" s="432"/>
      <c r="BE26" s="401" t="str">
        <f>IF(BD25="VöB","Freihändig (z.B. Tipo. 36 II d VöB)","")</f>
        <v/>
      </c>
      <c r="BF26" s="402"/>
      <c r="BG26" s="433"/>
      <c r="BH26" s="430"/>
      <c r="BI26" s="435"/>
      <c r="BJ26" s="174" t="s">
        <v>45</v>
      </c>
      <c r="BK26" s="429"/>
      <c r="BL26" s="352"/>
      <c r="BM26" s="429"/>
      <c r="BN26" s="432"/>
      <c r="BO26" s="401" t="str">
        <f>IF(BN25="VöB","Freihändig (z.B. Tipo. 36 II d VöB)","")</f>
        <v/>
      </c>
      <c r="BP26" s="402"/>
      <c r="BQ26" s="433"/>
      <c r="BR26" s="430"/>
      <c r="BS26" s="435"/>
      <c r="BT26" s="174" t="s">
        <v>45</v>
      </c>
      <c r="BU26" s="429"/>
      <c r="BV26" s="352"/>
      <c r="BW26" s="429"/>
      <c r="BX26" s="432"/>
      <c r="BY26" s="401" t="str">
        <f>IF(BX25="VöB","Freihändig (z.B. Tipo. 36 II d VöB)","")</f>
        <v/>
      </c>
      <c r="BZ26" s="402"/>
      <c r="CA26" s="433"/>
      <c r="CB26" s="430"/>
      <c r="CC26" s="435"/>
      <c r="CD26" s="174" t="s">
        <v>45</v>
      </c>
      <c r="CE26" s="429"/>
      <c r="CF26" s="352"/>
      <c r="CG26" s="429"/>
      <c r="CH26" s="432"/>
      <c r="CI26" s="401" t="str">
        <f>IF(CH25="VöB","Freihändig (z.B. Tipo. 36 II d VöB)","")</f>
        <v/>
      </c>
      <c r="CJ26" s="402"/>
      <c r="CK26" s="433"/>
      <c r="CL26" s="430"/>
      <c r="CM26" s="435"/>
      <c r="CN26" s="174" t="s">
        <v>45</v>
      </c>
      <c r="CO26" s="429"/>
      <c r="CP26" s="352"/>
      <c r="CQ26" s="429"/>
      <c r="CR26" s="432"/>
      <c r="CS26" s="401" t="str">
        <f>IF(CR25="VöB","Freihändig (z.B. Tipo. 36 II d VöB)","")</f>
        <v/>
      </c>
      <c r="CT26" s="402"/>
      <c r="CU26" s="433"/>
      <c r="CV26" s="430"/>
      <c r="CW26" s="435"/>
      <c r="CX26" s="174" t="s">
        <v>45</v>
      </c>
      <c r="CY26" s="429"/>
      <c r="CZ26" s="352"/>
      <c r="DA26" s="429"/>
      <c r="DB26" s="432"/>
      <c r="DC26" s="401" t="str">
        <f>IF(DB25="VöB","Freihändig (z.B. Tipo. 36 II d VöB)","")</f>
        <v/>
      </c>
      <c r="DD26" s="402"/>
      <c r="DE26" s="433"/>
      <c r="DF26" s="430"/>
      <c r="DG26" s="435"/>
      <c r="DH26" s="174" t="s">
        <v>45</v>
      </c>
      <c r="DI26" s="429"/>
      <c r="DJ26" s="352"/>
      <c r="DK26" s="429"/>
      <c r="DL26" s="432"/>
      <c r="DM26" s="401" t="str">
        <f>IF(DL25="VöB","Freihändig (z.B. Tipo. 36 II d VöB)","")</f>
        <v/>
      </c>
      <c r="DN26" s="402"/>
      <c r="DO26" s="433"/>
      <c r="DP26" s="430"/>
      <c r="DQ26" s="435"/>
      <c r="DR26" s="174" t="s">
        <v>45</v>
      </c>
      <c r="DS26" s="429"/>
      <c r="DT26" s="352"/>
      <c r="DU26" s="429"/>
      <c r="DV26" s="432"/>
      <c r="DW26" s="401" t="str">
        <f>IF(DV25="VöB","Freihändig (z.B. Tipo. 36 II d VöB)","")</f>
        <v/>
      </c>
      <c r="DX26" s="402"/>
      <c r="DY26" s="433"/>
      <c r="DZ26" s="430"/>
      <c r="EA26" s="435"/>
      <c r="EB26" s="174" t="s">
        <v>45</v>
      </c>
      <c r="EC26" s="429"/>
      <c r="ED26" s="352"/>
      <c r="EE26" s="429"/>
      <c r="EF26" s="432"/>
      <c r="EG26" s="401" t="str">
        <f>IF(EF25="VöB","Freihändig (z.B. Tipo. 36 II d VöB)","")</f>
        <v/>
      </c>
      <c r="EH26" s="402"/>
      <c r="EI26" s="433"/>
      <c r="EJ26" s="430"/>
      <c r="EK26" s="435"/>
      <c r="EL26" s="174" t="s">
        <v>45</v>
      </c>
      <c r="EM26" s="429"/>
      <c r="EN26" s="352"/>
      <c r="EO26" s="429"/>
      <c r="EP26" s="432"/>
      <c r="EQ26" s="401" t="str">
        <f>IF(EP25="VöB","Freihändig (z.B. Tipo. 36 II d VöB)","")</f>
        <v/>
      </c>
      <c r="ER26" s="402"/>
      <c r="ES26" s="433"/>
      <c r="ET26" s="430"/>
      <c r="EU26" s="435"/>
      <c r="EV26" s="174" t="s">
        <v>45</v>
      </c>
      <c r="EW26" s="429"/>
      <c r="EX26" s="352"/>
      <c r="EY26" s="429"/>
      <c r="EZ26" s="432"/>
      <c r="FA26" s="401" t="str">
        <f>IF(EZ25="VöB","Freihändig (z.B. Tipo. 36 II d VöB)","")</f>
        <v/>
      </c>
      <c r="FB26" s="402"/>
      <c r="FC26" s="433"/>
      <c r="FD26" s="430"/>
      <c r="FE26" s="435"/>
      <c r="FF26" s="174" t="s">
        <v>45</v>
      </c>
      <c r="FG26" s="429"/>
      <c r="FH26" s="352"/>
      <c r="FI26" s="429"/>
      <c r="FJ26" s="432"/>
      <c r="FK26" s="401" t="str">
        <f>IF(FJ25="VöB","Freihändig (z.B. Tipo. 36 II d VöB)","")</f>
        <v/>
      </c>
      <c r="FL26" s="402"/>
      <c r="FM26" s="433"/>
      <c r="FN26" s="430"/>
      <c r="FO26" s="435"/>
      <c r="FP26" s="174" t="s">
        <v>45</v>
      </c>
      <c r="FQ26" s="429"/>
      <c r="FR26" s="352"/>
      <c r="FS26" s="429"/>
      <c r="FT26" s="432"/>
      <c r="FU26" s="401" t="str">
        <f>IF(FT25="VöB","Freihändig (z.B. Tipo. 36 II d VöB)","")</f>
        <v/>
      </c>
      <c r="FV26" s="402"/>
      <c r="FW26" s="433"/>
      <c r="FX26" s="430"/>
      <c r="FY26" s="435"/>
      <c r="FZ26" s="174" t="s">
        <v>45</v>
      </c>
      <c r="GA26" s="429"/>
      <c r="GB26" s="352"/>
      <c r="GC26" s="429"/>
      <c r="GD26" s="432"/>
      <c r="GE26" s="401" t="str">
        <f>IF(GD25="VöB","Freihändig (z.B. Tipo. 36 II d VöB)","")</f>
        <v/>
      </c>
      <c r="GF26" s="402"/>
      <c r="GG26" s="433"/>
      <c r="GH26" s="430"/>
      <c r="GI26" s="435"/>
      <c r="GJ26" s="174" t="s">
        <v>45</v>
      </c>
      <c r="GK26" s="429"/>
      <c r="GL26" s="352"/>
      <c r="GM26" s="429"/>
      <c r="GN26" s="432"/>
      <c r="GO26" s="401" t="str">
        <f>IF(GN25="VöB","Freihändig (z.B. Tipo. 36 II d VöB)","")</f>
        <v/>
      </c>
      <c r="GP26" s="402"/>
      <c r="GQ26" s="433"/>
      <c r="GR26" s="430"/>
      <c r="GS26" s="435"/>
      <c r="GT26" s="174" t="s">
        <v>45</v>
      </c>
      <c r="GU26" s="429"/>
      <c r="GV26" s="352"/>
      <c r="GW26" s="429"/>
      <c r="GX26" s="432"/>
      <c r="GY26" s="401" t="str">
        <f>IF(GX25="VöB","Freihändig (z.B. Tipo. 36 II d VöB)","")</f>
        <v/>
      </c>
      <c r="GZ26" s="402"/>
      <c r="HA26" s="433"/>
      <c r="HB26" s="430"/>
      <c r="HC26" s="435"/>
      <c r="HD26" s="174" t="s">
        <v>45</v>
      </c>
      <c r="HE26" s="429"/>
      <c r="HF26" s="352"/>
      <c r="HG26" s="429"/>
      <c r="HH26" s="432"/>
      <c r="HI26" s="401" t="str">
        <f>IF(HH25="VöB","Freihändig (z.B. Tipo. 36 II d VöB)","")</f>
        <v/>
      </c>
      <c r="HJ26" s="402"/>
      <c r="HK26" s="433"/>
      <c r="HL26" s="430"/>
      <c r="HM26" s="435"/>
      <c r="HN26" s="125"/>
      <c r="HO26" s="125"/>
      <c r="HP26" s="71"/>
      <c r="HQ26" s="126"/>
      <c r="HR26" s="74"/>
      <c r="HS26" s="36"/>
      <c r="HT26" s="36"/>
      <c r="HU26" s="78"/>
      <c r="HV26" s="36"/>
      <c r="HW26" s="125"/>
      <c r="HX26" s="125"/>
      <c r="HY26" s="71"/>
      <c r="HZ26" s="126"/>
      <c r="IA26" s="74"/>
      <c r="IB26" s="36"/>
      <c r="IC26" s="36"/>
      <c r="ID26" s="78"/>
      <c r="IE26" s="36"/>
      <c r="IF26" s="125"/>
      <c r="IG26" s="125"/>
      <c r="IH26" s="71"/>
      <c r="II26" s="126"/>
      <c r="IJ26" s="74"/>
      <c r="IK26" s="36"/>
      <c r="IL26" s="36"/>
      <c r="IM26" s="78"/>
      <c r="IN26" s="36"/>
      <c r="IO26" s="125"/>
      <c r="IP26" s="125"/>
      <c r="IQ26" s="71"/>
      <c r="IR26" s="126"/>
      <c r="IS26" s="74"/>
      <c r="IT26" s="36"/>
      <c r="IU26" s="36"/>
      <c r="IV26" s="78"/>
      <c r="IW26" s="36"/>
      <c r="IX26" s="125"/>
      <c r="IY26" s="125"/>
      <c r="IZ26" s="71"/>
      <c r="JA26" s="126"/>
      <c r="JB26" s="6"/>
      <c r="JC26" s="6"/>
      <c r="JD26" s="6"/>
      <c r="JE26" s="6"/>
      <c r="JF26" s="6"/>
      <c r="JG26" s="6"/>
      <c r="JH26" s="6"/>
      <c r="JI26" s="6"/>
      <c r="JJ26" s="6"/>
      <c r="JK26" s="6"/>
      <c r="JL26" s="6"/>
      <c r="JM26" s="6"/>
      <c r="JN26" s="6"/>
      <c r="JO26" s="6"/>
      <c r="JP26" s="6"/>
      <c r="JQ26" s="6"/>
      <c r="JR26" s="6"/>
      <c r="JS26" s="6"/>
      <c r="JT26" s="6"/>
      <c r="JU26" s="6"/>
      <c r="JV26" s="6"/>
      <c r="JW26" s="6"/>
      <c r="JX26" s="6"/>
      <c r="JY26" s="6"/>
      <c r="JZ26" s="6"/>
      <c r="KA26" s="6"/>
      <c r="KB26" s="6"/>
      <c r="KC26" s="6"/>
      <c r="KD26" s="6"/>
      <c r="KE26" s="6"/>
      <c r="KF26" s="6"/>
      <c r="KG26" s="6"/>
      <c r="KH26" s="6"/>
      <c r="KI26" s="6"/>
      <c r="KJ26" s="6"/>
      <c r="KK26" s="6"/>
      <c r="KL26" s="6"/>
      <c r="KM26" s="6"/>
      <c r="KN26" s="6"/>
      <c r="KO26" s="6"/>
      <c r="KP26" s="6"/>
      <c r="KQ26" s="6"/>
      <c r="KR26" s="6"/>
      <c r="KS26" s="6"/>
      <c r="KT26" s="6"/>
      <c r="KU26" s="6"/>
      <c r="KV26" s="6"/>
      <c r="KW26" s="6"/>
      <c r="KX26" s="6"/>
      <c r="KY26" s="6"/>
      <c r="KZ26" s="6"/>
      <c r="LA26" s="6"/>
      <c r="LB26" s="6"/>
      <c r="LC26" s="6"/>
    </row>
    <row r="27" spans="1:315" ht="26.25" customHeight="1" x14ac:dyDescent="0.2">
      <c r="A27" s="19"/>
      <c r="B27" s="173" t="s">
        <v>44</v>
      </c>
      <c r="C27" s="429">
        <v>5</v>
      </c>
      <c r="D27" s="352">
        <v>0</v>
      </c>
      <c r="E27" s="429" t="s">
        <v>43</v>
      </c>
      <c r="F27" s="432" t="s">
        <v>36</v>
      </c>
      <c r="G27" s="399" t="str">
        <f>IF(F27="BöB","nur Freihändig mit Tipo. 13 VöB","")</f>
        <v/>
      </c>
      <c r="H27" s="400"/>
      <c r="I27" s="433" t="str">
        <f>IF(F27="BöB","Ja","No")</f>
        <v>No</v>
      </c>
      <c r="J27" s="430" t="str">
        <f>IF(F27="BöB","Ja","No")</f>
        <v>No</v>
      </c>
      <c r="K27" s="435" t="e">
        <f>IF(OR(AND(F27="VöB",D21="Aktuelles Procedura secondo BöB",E27="No"),OR(AND(E27="Ja",D27&gt;='Valori soglia'!$D$6),AND(E27="Ja",'Riepilogo progetto'!$J$8&gt;'Riepilogo progetto'!$P$9)),AND(E27="Ja",F27="BöB")),"Kontrolle","")</f>
        <v>#DIV/0!</v>
      </c>
      <c r="L27" s="173" t="s">
        <v>44</v>
      </c>
      <c r="M27" s="429">
        <v>5</v>
      </c>
      <c r="N27" s="352">
        <v>0</v>
      </c>
      <c r="O27" s="429" t="s">
        <v>43</v>
      </c>
      <c r="P27" s="432" t="s">
        <v>36</v>
      </c>
      <c r="Q27" s="399" t="str">
        <f>IF(P27="BöB","nur Freihändig mit Tipo. 13 VöB","")</f>
        <v/>
      </c>
      <c r="R27" s="400"/>
      <c r="S27" s="433" t="str">
        <f>IF(P27="BöB","Ja","No")</f>
        <v>No</v>
      </c>
      <c r="T27" s="430" t="str">
        <f>IF(P27="BöB","Ja","No")</f>
        <v>No</v>
      </c>
      <c r="U27" s="435" t="e">
        <f>IF(OR(AND(P27="VöB",N21="Aktuelles Procedura secondo BöB",O27="No"),OR(AND(O27="Ja",N27&gt;='Valori soglia'!$D$6),AND(O27="Ja",U$14&gt;U$15)),AND(O27="Ja",P27="BöB")),"Kontrolle","")</f>
        <v>#DIV/0!</v>
      </c>
      <c r="V27" s="173" t="s">
        <v>44</v>
      </c>
      <c r="W27" s="429">
        <v>5</v>
      </c>
      <c r="X27" s="352">
        <v>0</v>
      </c>
      <c r="Y27" s="429" t="s">
        <v>43</v>
      </c>
      <c r="Z27" s="432" t="s">
        <v>36</v>
      </c>
      <c r="AA27" s="399" t="str">
        <f>IF(Z27="BöB","nur Freihändig mit Tipo. 13 VöB","")</f>
        <v/>
      </c>
      <c r="AB27" s="400"/>
      <c r="AC27" s="433" t="str">
        <f>IF(Z27="BöB","Ja","No")</f>
        <v>No</v>
      </c>
      <c r="AD27" s="430" t="str">
        <f>IF(Z27="BöB","Ja","No")</f>
        <v>No</v>
      </c>
      <c r="AE27" s="435" t="e">
        <f>IF(OR(AND(Z27="VöB",X21="Aktuelles Procedura secondo BöB",Y27="No"),OR(AND(Y27="Ja",X27&gt;='Valori soglia'!$D$6),AND(Y27="Ja",AE$14&gt;AE$15)),AND(Y27="Ja",Z27="BöB")),"Kontrolle","")</f>
        <v>#DIV/0!</v>
      </c>
      <c r="AF27" s="173" t="s">
        <v>44</v>
      </c>
      <c r="AG27" s="429">
        <v>5</v>
      </c>
      <c r="AH27" s="352">
        <v>0</v>
      </c>
      <c r="AI27" s="429" t="s">
        <v>43</v>
      </c>
      <c r="AJ27" s="432" t="s">
        <v>36</v>
      </c>
      <c r="AK27" s="399" t="str">
        <f>IF(AJ27="BöB","nur Freihändig mit Tipo. 13 VöB","")</f>
        <v/>
      </c>
      <c r="AL27" s="400"/>
      <c r="AM27" s="433" t="str">
        <f>IF(AJ27="BöB","Ja","No")</f>
        <v>No</v>
      </c>
      <c r="AN27" s="430" t="str">
        <f>IF(AJ27="BöB","Ja","No")</f>
        <v>No</v>
      </c>
      <c r="AO27" s="435" t="e">
        <f>IF(OR(AND(AJ27="VöB",AH21="Aktuelles Procedura secondo BöB",AI27="No"),OR(AND(AI27="Ja",AH27&gt;='Valori soglia'!$D$6),AND(AI27="Ja",AO$14&gt;AO$15)),AND(AI27="Ja",AJ27="BöB")),"Kontrolle","")</f>
        <v>#DIV/0!</v>
      </c>
      <c r="AP27" s="173" t="s">
        <v>44</v>
      </c>
      <c r="AQ27" s="429">
        <v>5</v>
      </c>
      <c r="AR27" s="352">
        <v>0</v>
      </c>
      <c r="AS27" s="429" t="s">
        <v>43</v>
      </c>
      <c r="AT27" s="432" t="s">
        <v>36</v>
      </c>
      <c r="AU27" s="399" t="str">
        <f>IF(AT27="BöB","nur Freihändig mit Tipo. 13 VöB","")</f>
        <v/>
      </c>
      <c r="AV27" s="400"/>
      <c r="AW27" s="433" t="str">
        <f>IF(AT27="BöB","Ja","No")</f>
        <v>No</v>
      </c>
      <c r="AX27" s="430" t="str">
        <f>IF(AT27="BöB","Ja","No")</f>
        <v>No</v>
      </c>
      <c r="AY27" s="435" t="e">
        <f>IF(OR(AND(AT27="VöB",AR21="Aktuelles Procedura secondo BöB",AS27="No"),OR(AND(AS27="Ja",AR27&gt;='Valori soglia'!$D$6),AND(AS27="Ja",AY$14&gt;AY$15)),AND(AS27="Ja",AT27="BöB")),"Kontrolle","")</f>
        <v>#DIV/0!</v>
      </c>
      <c r="AZ27" s="173" t="s">
        <v>44</v>
      </c>
      <c r="BA27" s="429">
        <v>5</v>
      </c>
      <c r="BB27" s="352">
        <v>0</v>
      </c>
      <c r="BC27" s="429" t="s">
        <v>43</v>
      </c>
      <c r="BD27" s="432" t="s">
        <v>36</v>
      </c>
      <c r="BE27" s="399" t="str">
        <f>IF(BD27="BöB","nur Freihändig mit Tipo. 13 VöB","")</f>
        <v/>
      </c>
      <c r="BF27" s="400"/>
      <c r="BG27" s="433" t="str">
        <f>IF(BD27="BöB","Ja","No")</f>
        <v>No</v>
      </c>
      <c r="BH27" s="430" t="str">
        <f>IF(BD27="BöB","Ja","No")</f>
        <v>No</v>
      </c>
      <c r="BI27" s="435" t="e">
        <f>IF(OR(AND(BD27="VöB",BB21="Aktuelles Procedura secondo BöB",BC27="No"),OR(AND(BC27="Ja",BB27&gt;='Valori soglia'!$D$6),AND(BC27="Ja",BI$14&gt;BI$15)),AND(BC27="Ja",BD27="BöB")),"Kontrolle","")</f>
        <v>#DIV/0!</v>
      </c>
      <c r="BJ27" s="173" t="s">
        <v>44</v>
      </c>
      <c r="BK27" s="429">
        <v>5</v>
      </c>
      <c r="BL27" s="352">
        <v>0</v>
      </c>
      <c r="BM27" s="429" t="s">
        <v>43</v>
      </c>
      <c r="BN27" s="432" t="s">
        <v>36</v>
      </c>
      <c r="BO27" s="399" t="str">
        <f>IF(BN27="BöB","nur Freihändig mit Tipo. 13 VöB","")</f>
        <v/>
      </c>
      <c r="BP27" s="400"/>
      <c r="BQ27" s="433" t="str">
        <f>IF(BN27="BöB","Ja","No")</f>
        <v>No</v>
      </c>
      <c r="BR27" s="430" t="str">
        <f>IF(BN27="BöB","Ja","No")</f>
        <v>No</v>
      </c>
      <c r="BS27" s="435" t="e">
        <f>IF(OR(AND(BN27="VöB",BL21="Aktuelles Procedura secondo BöB",BM27="No"),OR(AND(BM27="Ja",BL27&gt;='Valori soglia'!$D$6),AND(BM27="Ja",BS$14&gt;BS$15)),AND(BM27="Ja",BN27="BöB")),"Kontrolle","")</f>
        <v>#DIV/0!</v>
      </c>
      <c r="BT27" s="173" t="s">
        <v>44</v>
      </c>
      <c r="BU27" s="429">
        <v>5</v>
      </c>
      <c r="BV27" s="352">
        <v>0</v>
      </c>
      <c r="BW27" s="429" t="s">
        <v>43</v>
      </c>
      <c r="BX27" s="432" t="s">
        <v>36</v>
      </c>
      <c r="BY27" s="399" t="str">
        <f>IF(BX27="BöB","nur Freihändig mit Tipo. 13 VöB","")</f>
        <v/>
      </c>
      <c r="BZ27" s="400"/>
      <c r="CA27" s="433" t="str">
        <f>IF(BX27="BöB","Ja","No")</f>
        <v>No</v>
      </c>
      <c r="CB27" s="430" t="str">
        <f>IF(BX27="BöB","Ja","No")</f>
        <v>No</v>
      </c>
      <c r="CC27" s="435" t="e">
        <f>IF(OR(AND(BX27="VöB",BV21="Aktuelles Procedura secondo BöB",BW27="No"),OR(AND(BW27="Ja",BV27&gt;='Valori soglia'!$D$6),AND(BW27="Ja",CC$14&gt;CC$15)),AND(BW27="Ja",BX27="BöB")),"Kontrolle","")</f>
        <v>#DIV/0!</v>
      </c>
      <c r="CD27" s="173" t="s">
        <v>44</v>
      </c>
      <c r="CE27" s="429">
        <v>5</v>
      </c>
      <c r="CF27" s="352">
        <v>0</v>
      </c>
      <c r="CG27" s="429" t="s">
        <v>43</v>
      </c>
      <c r="CH27" s="432" t="s">
        <v>36</v>
      </c>
      <c r="CI27" s="399" t="str">
        <f>IF(CH27="BöB","nur Freihändig mit Tipo. 13 VöB","")</f>
        <v/>
      </c>
      <c r="CJ27" s="400"/>
      <c r="CK27" s="433" t="str">
        <f>IF(CH27="BöB","Ja","No")</f>
        <v>No</v>
      </c>
      <c r="CL27" s="430" t="str">
        <f>IF(CH27="BöB","Ja","No")</f>
        <v>No</v>
      </c>
      <c r="CM27" s="435" t="e">
        <f>IF(OR(AND(CH27="VöB",CF21="Aktuelles Procedura secondo BöB",CG27="No"),OR(AND(CG27="Ja",CF27&gt;='Valori soglia'!$D$6),AND(CG27="Ja",CM$14&gt;CM$15)),AND(CG27="Ja",CH27="BöB")),"Kontrolle","")</f>
        <v>#DIV/0!</v>
      </c>
      <c r="CN27" s="173" t="s">
        <v>44</v>
      </c>
      <c r="CO27" s="429">
        <v>5</v>
      </c>
      <c r="CP27" s="352">
        <v>0</v>
      </c>
      <c r="CQ27" s="429" t="s">
        <v>43</v>
      </c>
      <c r="CR27" s="432" t="s">
        <v>36</v>
      </c>
      <c r="CS27" s="399" t="str">
        <f>IF(CR27="BöB","nur Freihändig mit Tipo. 13 VöB","")</f>
        <v/>
      </c>
      <c r="CT27" s="400"/>
      <c r="CU27" s="433" t="str">
        <f>IF(CR27="BöB","Ja","No")</f>
        <v>No</v>
      </c>
      <c r="CV27" s="430" t="str">
        <f>IF(CR27="BöB","Ja","No")</f>
        <v>No</v>
      </c>
      <c r="CW27" s="435" t="e">
        <f>IF(OR(AND(CR27="VöB",CP21="Aktuelles Procedura secondo BöB",CQ27="No"),OR(AND(CQ27="Ja",CP27&gt;='Valori soglia'!$D$6),AND(CQ27="Ja",CW$14&gt;CW$15)),AND(CQ27="Ja",CR27="BöB")),"Kontrolle","")</f>
        <v>#DIV/0!</v>
      </c>
      <c r="CX27" s="173" t="s">
        <v>44</v>
      </c>
      <c r="CY27" s="429">
        <v>5</v>
      </c>
      <c r="CZ27" s="352">
        <v>0</v>
      </c>
      <c r="DA27" s="429" t="s">
        <v>43</v>
      </c>
      <c r="DB27" s="432" t="s">
        <v>36</v>
      </c>
      <c r="DC27" s="399" t="str">
        <f>IF(DB27="BöB","nur Freihändig mit Tipo. 13 VöB","")</f>
        <v/>
      </c>
      <c r="DD27" s="400"/>
      <c r="DE27" s="433" t="str">
        <f>IF(DB27="BöB","Ja","No")</f>
        <v>No</v>
      </c>
      <c r="DF27" s="430" t="str">
        <f>IF(DB27="BöB","Ja","No")</f>
        <v>No</v>
      </c>
      <c r="DG27" s="435" t="e">
        <f>IF(OR(AND(DB27="VöB",CZ21="Aktuelles Procedura secondo BöB",DA27="No"),OR(AND(DA27="Ja",CZ27&gt;='Valori soglia'!$D$6),AND(DA27="Ja",DG$14&gt;DG$15)),AND(DA27="Ja",DB27="BöB")),"Kontrolle","")</f>
        <v>#DIV/0!</v>
      </c>
      <c r="DH27" s="173" t="s">
        <v>44</v>
      </c>
      <c r="DI27" s="429">
        <v>5</v>
      </c>
      <c r="DJ27" s="352">
        <v>0</v>
      </c>
      <c r="DK27" s="429" t="s">
        <v>43</v>
      </c>
      <c r="DL27" s="432" t="s">
        <v>36</v>
      </c>
      <c r="DM27" s="399" t="str">
        <f>IF(DL27="BöB","nur Freihändig mit Tipo. 13 VöB","")</f>
        <v/>
      </c>
      <c r="DN27" s="400"/>
      <c r="DO27" s="433" t="str">
        <f>IF(DL27="BöB","Ja","No")</f>
        <v>No</v>
      </c>
      <c r="DP27" s="430" t="str">
        <f>IF(DL27="BöB","Ja","No")</f>
        <v>No</v>
      </c>
      <c r="DQ27" s="435" t="e">
        <f>IF(OR(AND(DL27="VöB",DJ21="Aktuelles Procedura secondo BöB",DK27="No"),OR(AND(DK27="Ja",DJ27&gt;='Valori soglia'!$D$6),AND(DK27="Ja",DQ$14&gt;DQ$15)),AND(DK27="Ja",DL27="BöB")),"Kontrolle","")</f>
        <v>#DIV/0!</v>
      </c>
      <c r="DR27" s="173" t="s">
        <v>44</v>
      </c>
      <c r="DS27" s="429">
        <v>5</v>
      </c>
      <c r="DT27" s="352">
        <v>0</v>
      </c>
      <c r="DU27" s="429" t="s">
        <v>43</v>
      </c>
      <c r="DV27" s="432" t="s">
        <v>36</v>
      </c>
      <c r="DW27" s="399" t="str">
        <f>IF(DV27="BöB","nur Freihändig mit Tipo. 13 VöB","")</f>
        <v/>
      </c>
      <c r="DX27" s="400"/>
      <c r="DY27" s="433" t="str">
        <f>IF(DV27="BöB","Ja","No")</f>
        <v>No</v>
      </c>
      <c r="DZ27" s="430" t="str">
        <f>IF(DV27="BöB","Ja","No")</f>
        <v>No</v>
      </c>
      <c r="EA27" s="435" t="e">
        <f>IF(OR(AND(DV27="VöB",DT21="Aktuelles Procedura secondo BöB",DU27="No"),OR(AND(DU27="Ja",DT27&gt;='Valori soglia'!$D$6),AND(DU27="Ja",EA$14&gt;EA$15)),AND(DU27="Ja",DV27="BöB")),"Kontrolle","")</f>
        <v>#DIV/0!</v>
      </c>
      <c r="EB27" s="173" t="s">
        <v>44</v>
      </c>
      <c r="EC27" s="429">
        <v>5</v>
      </c>
      <c r="ED27" s="352">
        <v>0</v>
      </c>
      <c r="EE27" s="429" t="s">
        <v>43</v>
      </c>
      <c r="EF27" s="432" t="s">
        <v>36</v>
      </c>
      <c r="EG27" s="399" t="str">
        <f>IF(EF27="BöB","nur Freihändig mit Tipo. 13 VöB","")</f>
        <v/>
      </c>
      <c r="EH27" s="400"/>
      <c r="EI27" s="433" t="str">
        <f>IF(EF27="BöB","Ja","No")</f>
        <v>No</v>
      </c>
      <c r="EJ27" s="430" t="str">
        <f>IF(EF27="BöB","Ja","No")</f>
        <v>No</v>
      </c>
      <c r="EK27" s="435" t="e">
        <f>IF(OR(AND(EF27="VöB",ED21="Aktuelles Procedura secondo BöB",EE27="No"),OR(AND(EE27="Ja",ED27&gt;='Valori soglia'!$D$6),AND(EE27="Ja",EK$14&gt;EK$15)),AND(EE27="Ja",EF27="BöB")),"Kontrolle","")</f>
        <v>#DIV/0!</v>
      </c>
      <c r="EL27" s="173" t="s">
        <v>44</v>
      </c>
      <c r="EM27" s="429">
        <v>5</v>
      </c>
      <c r="EN27" s="352">
        <v>0</v>
      </c>
      <c r="EO27" s="429" t="s">
        <v>43</v>
      </c>
      <c r="EP27" s="432" t="s">
        <v>36</v>
      </c>
      <c r="EQ27" s="399" t="str">
        <f>IF(EP27="BöB","nur Freihändig mit Tipo. 13 VöB","")</f>
        <v/>
      </c>
      <c r="ER27" s="400"/>
      <c r="ES27" s="433" t="str">
        <f>IF(EP27="BöB","Ja","No")</f>
        <v>No</v>
      </c>
      <c r="ET27" s="430" t="str">
        <f>IF(EP27="BöB","Ja","No")</f>
        <v>No</v>
      </c>
      <c r="EU27" s="435" t="e">
        <f>IF(OR(AND(EP27="VöB",EN21="Aktuelles Procedura secondo BöB",EO27="No"),OR(AND(EO27="Ja",EN27&gt;='Valori soglia'!$D$6),AND(EO27="Ja",EU$14&gt;EU$15)),AND(EO27="Ja",EP27="BöB")),"Kontrolle","")</f>
        <v>#DIV/0!</v>
      </c>
      <c r="EV27" s="173" t="s">
        <v>44</v>
      </c>
      <c r="EW27" s="429">
        <v>5</v>
      </c>
      <c r="EX27" s="352">
        <v>0</v>
      </c>
      <c r="EY27" s="429" t="s">
        <v>43</v>
      </c>
      <c r="EZ27" s="432" t="s">
        <v>36</v>
      </c>
      <c r="FA27" s="399" t="str">
        <f>IF(EZ27="BöB","nur Freihändig mit Tipo. 13 VöB","")</f>
        <v/>
      </c>
      <c r="FB27" s="400"/>
      <c r="FC27" s="433" t="str">
        <f>IF(EZ27="BöB","Ja","No")</f>
        <v>No</v>
      </c>
      <c r="FD27" s="430" t="str">
        <f>IF(EZ27="BöB","Ja","No")</f>
        <v>No</v>
      </c>
      <c r="FE27" s="435" t="e">
        <f>IF(OR(AND(EZ27="VöB",EX21="Aktuelles Procedura secondo BöB",EY27="No"),OR(AND(EY27="Ja",EX27&gt;='Valori soglia'!$D$6),AND(EY27="Ja",FE$14&gt;FE$15)),AND(EY27="Ja",EZ27="BöB")),"Kontrolle","")</f>
        <v>#DIV/0!</v>
      </c>
      <c r="FF27" s="173" t="s">
        <v>44</v>
      </c>
      <c r="FG27" s="429">
        <v>5</v>
      </c>
      <c r="FH27" s="352">
        <v>0</v>
      </c>
      <c r="FI27" s="429" t="s">
        <v>43</v>
      </c>
      <c r="FJ27" s="432" t="s">
        <v>36</v>
      </c>
      <c r="FK27" s="399" t="str">
        <f>IF(FJ27="BöB","nur Freihändig mit Tipo. 13 VöB","")</f>
        <v/>
      </c>
      <c r="FL27" s="400"/>
      <c r="FM27" s="433" t="str">
        <f>IF(FJ27="BöB","Ja","No")</f>
        <v>No</v>
      </c>
      <c r="FN27" s="430" t="str">
        <f>IF(FJ27="BöB","Ja","No")</f>
        <v>No</v>
      </c>
      <c r="FO27" s="435" t="e">
        <f>IF(OR(AND(FJ27="VöB",FH21="Aktuelles Procedura secondo BöB",FI27="No"),OR(AND(FI27="Ja",FH27&gt;='Valori soglia'!$D$6),AND(FI27="Ja",FO$14&gt;FO$15)),AND(FI27="Ja",FJ27="BöB")),"Kontrolle","")</f>
        <v>#DIV/0!</v>
      </c>
      <c r="FP27" s="173" t="s">
        <v>44</v>
      </c>
      <c r="FQ27" s="429">
        <v>5</v>
      </c>
      <c r="FR27" s="352">
        <v>0</v>
      </c>
      <c r="FS27" s="429" t="s">
        <v>43</v>
      </c>
      <c r="FT27" s="432" t="s">
        <v>36</v>
      </c>
      <c r="FU27" s="399" t="str">
        <f>IF(FT27="BöB","nur Freihändig mit Tipo. 13 VöB","")</f>
        <v/>
      </c>
      <c r="FV27" s="400"/>
      <c r="FW27" s="433" t="str">
        <f>IF(FT27="BöB","Ja","No")</f>
        <v>No</v>
      </c>
      <c r="FX27" s="430" t="str">
        <f>IF(FT27="BöB","Ja","No")</f>
        <v>No</v>
      </c>
      <c r="FY27" s="435" t="e">
        <f>IF(OR(AND(FT27="VöB",FR21="Aktuelles Procedura secondo BöB",FS27="No"),OR(AND(FS27="Ja",FR27&gt;='Valori soglia'!$D$6),AND(FS27="Ja",FY$14&gt;FY$15)),AND(FS27="Ja",FT27="BöB")),"Kontrolle","")</f>
        <v>#DIV/0!</v>
      </c>
      <c r="FZ27" s="173" t="s">
        <v>44</v>
      </c>
      <c r="GA27" s="429">
        <v>5</v>
      </c>
      <c r="GB27" s="352">
        <v>0</v>
      </c>
      <c r="GC27" s="429" t="s">
        <v>43</v>
      </c>
      <c r="GD27" s="432" t="s">
        <v>36</v>
      </c>
      <c r="GE27" s="399" t="str">
        <f>IF(GD27="BöB","nur Freihändig mit Tipo. 13 VöB","")</f>
        <v/>
      </c>
      <c r="GF27" s="400"/>
      <c r="GG27" s="433" t="str">
        <f>IF(GD27="BöB","Ja","No")</f>
        <v>No</v>
      </c>
      <c r="GH27" s="430" t="str">
        <f>IF(GD27="BöB","Ja","No")</f>
        <v>No</v>
      </c>
      <c r="GI27" s="435" t="e">
        <f>IF(OR(AND(GD27="VöB",GB21="Aktuelles Procedura secondo BöB",GC27="No"),OR(AND(GC27="Ja",GB27&gt;='Valori soglia'!$D$6),AND(GC27="Ja",GI$14&gt;GI$15)),AND(GC27="Ja",GD27="BöB")),"Kontrolle","")</f>
        <v>#DIV/0!</v>
      </c>
      <c r="GJ27" s="173" t="s">
        <v>44</v>
      </c>
      <c r="GK27" s="429">
        <v>5</v>
      </c>
      <c r="GL27" s="352">
        <v>0</v>
      </c>
      <c r="GM27" s="429" t="s">
        <v>43</v>
      </c>
      <c r="GN27" s="432" t="s">
        <v>36</v>
      </c>
      <c r="GO27" s="399" t="str">
        <f>IF(GN27="BöB","nur Freihändig mit Tipo. 13 VöB","")</f>
        <v/>
      </c>
      <c r="GP27" s="400"/>
      <c r="GQ27" s="433" t="str">
        <f>IF(GN27="BöB","Ja","No")</f>
        <v>No</v>
      </c>
      <c r="GR27" s="430" t="str">
        <f>IF(GN27="BöB","Ja","No")</f>
        <v>No</v>
      </c>
      <c r="GS27" s="435" t="e">
        <f>IF(OR(AND(GN27="VöB",GL21="Aktuelles Procedura secondo BöB",GM27="No"),OR(AND(GM27="Ja",GL27&gt;='Valori soglia'!$D$6),AND(GM27="Ja",GS$14&gt;GS$15)),AND(GM27="Ja",GN27="BöB")),"Kontrolle","")</f>
        <v>#DIV/0!</v>
      </c>
      <c r="GT27" s="173" t="s">
        <v>44</v>
      </c>
      <c r="GU27" s="429">
        <v>5</v>
      </c>
      <c r="GV27" s="352">
        <v>0</v>
      </c>
      <c r="GW27" s="429" t="s">
        <v>43</v>
      </c>
      <c r="GX27" s="432" t="s">
        <v>36</v>
      </c>
      <c r="GY27" s="399" t="str">
        <f>IF(GX27="BöB","nur Freihändig mit Tipo. 13 VöB","")</f>
        <v/>
      </c>
      <c r="GZ27" s="400"/>
      <c r="HA27" s="433" t="str">
        <f>IF(GX27="BöB","Ja","No")</f>
        <v>No</v>
      </c>
      <c r="HB27" s="430" t="str">
        <f>IF(GX27="BöB","Ja","No")</f>
        <v>No</v>
      </c>
      <c r="HC27" s="435" t="e">
        <f>IF(OR(AND(GX27="VöB",GV21="Aktuelles Procedura secondo BöB",GW27="No"),OR(AND(GW27="Ja",GV27&gt;='Valori soglia'!$D$6),AND(GW27="Ja",HC$14&gt;HC$15)),AND(GW27="Ja",GX27="BöB")),"Kontrolle","")</f>
        <v>#DIV/0!</v>
      </c>
      <c r="HD27" s="173" t="s">
        <v>44</v>
      </c>
      <c r="HE27" s="429">
        <v>5</v>
      </c>
      <c r="HF27" s="352">
        <v>0</v>
      </c>
      <c r="HG27" s="429" t="s">
        <v>43</v>
      </c>
      <c r="HH27" s="432" t="s">
        <v>36</v>
      </c>
      <c r="HI27" s="399" t="str">
        <f>IF(HH27="BöB","nur Freihändig mit Tipo. 13 VöB","")</f>
        <v/>
      </c>
      <c r="HJ27" s="400"/>
      <c r="HK27" s="433" t="str">
        <f>IF(HH27="BöB","Ja","No")</f>
        <v>No</v>
      </c>
      <c r="HL27" s="430" t="str">
        <f>IF(HH27="BöB","Ja","No")</f>
        <v>No</v>
      </c>
      <c r="HM27" s="435" t="e">
        <f>IF(OR(AND(HH27="VöB",HF21="Aktuelles Procedura secondo BöB",HG27="No"),OR(AND(HG27="Ja",HF27&gt;='Valori soglia'!$D$6),AND(HG27="Ja",HM$14&gt;HM$15)),AND(HG27="Ja",HH27="BöB")),"Kontrolle","")</f>
        <v>#DIV/0!</v>
      </c>
      <c r="HN27" s="125"/>
      <c r="HO27" s="125"/>
      <c r="HP27" s="71"/>
      <c r="HQ27" s="126"/>
      <c r="HR27" s="74"/>
      <c r="HS27" s="36"/>
      <c r="HT27" s="36"/>
      <c r="HU27" s="78"/>
      <c r="HV27" s="36"/>
      <c r="HW27" s="125"/>
      <c r="HX27" s="125"/>
      <c r="HY27" s="71"/>
      <c r="HZ27" s="126"/>
      <c r="IA27" s="74"/>
      <c r="IB27" s="36"/>
      <c r="IC27" s="36"/>
      <c r="ID27" s="78"/>
      <c r="IE27" s="36"/>
      <c r="IF27" s="125"/>
      <c r="IG27" s="125"/>
      <c r="IH27" s="71"/>
      <c r="II27" s="126"/>
      <c r="IJ27" s="74"/>
      <c r="IK27" s="36"/>
      <c r="IL27" s="36"/>
      <c r="IM27" s="78"/>
      <c r="IN27" s="36"/>
      <c r="IO27" s="125"/>
      <c r="IP27" s="125"/>
      <c r="IQ27" s="71"/>
      <c r="IR27" s="126"/>
      <c r="IS27" s="74"/>
      <c r="IT27" s="36"/>
      <c r="IU27" s="36"/>
      <c r="IV27" s="78"/>
      <c r="IW27" s="36"/>
      <c r="IX27" s="125"/>
      <c r="IY27" s="125"/>
      <c r="IZ27" s="71"/>
      <c r="JA27" s="126"/>
      <c r="JB27" s="6"/>
      <c r="JC27" s="6"/>
      <c r="JD27" s="6"/>
      <c r="JE27" s="6"/>
      <c r="JF27" s="6"/>
      <c r="JG27" s="6"/>
      <c r="JH27" s="6"/>
      <c r="JI27" s="6"/>
      <c r="JJ27" s="6"/>
      <c r="JK27" s="6"/>
      <c r="JL27" s="6"/>
      <c r="JM27" s="6"/>
      <c r="JN27" s="6"/>
      <c r="JO27" s="6"/>
      <c r="JP27" s="6"/>
      <c r="JQ27" s="6"/>
      <c r="JR27" s="6"/>
      <c r="JS27" s="6"/>
      <c r="JT27" s="6"/>
      <c r="JU27" s="6"/>
      <c r="JV27" s="6"/>
      <c r="JW27" s="6"/>
      <c r="JX27" s="6"/>
      <c r="JY27" s="6"/>
      <c r="JZ27" s="6"/>
      <c r="KA27" s="6"/>
      <c r="KB27" s="6"/>
      <c r="KC27" s="6"/>
      <c r="KD27" s="6"/>
      <c r="KE27" s="6"/>
      <c r="KF27" s="6"/>
      <c r="KG27" s="6"/>
      <c r="KH27" s="6"/>
      <c r="KI27" s="6"/>
      <c r="KJ27" s="6"/>
      <c r="KK27" s="6"/>
      <c r="KL27" s="6"/>
      <c r="KM27" s="6"/>
      <c r="KN27" s="6"/>
      <c r="KO27" s="6"/>
      <c r="KP27" s="6"/>
      <c r="KQ27" s="6"/>
      <c r="KR27" s="6"/>
      <c r="KS27" s="6"/>
      <c r="KT27" s="6"/>
      <c r="KU27" s="6"/>
      <c r="KV27" s="6"/>
      <c r="KW27" s="6"/>
      <c r="KX27" s="6"/>
      <c r="KY27" s="6"/>
      <c r="KZ27" s="6"/>
      <c r="LA27" s="6"/>
      <c r="LB27" s="6"/>
      <c r="LC27" s="6"/>
    </row>
    <row r="28" spans="1:315" ht="26.25" customHeight="1" x14ac:dyDescent="0.2">
      <c r="A28" s="19"/>
      <c r="B28" s="174" t="s">
        <v>45</v>
      </c>
      <c r="C28" s="429"/>
      <c r="D28" s="352"/>
      <c r="E28" s="429"/>
      <c r="F28" s="432"/>
      <c r="G28" s="401" t="str">
        <f>IF(F27="VöB","Freihändig (z.B. Tipo. 36 II d VöB)","")</f>
        <v/>
      </c>
      <c r="H28" s="402"/>
      <c r="I28" s="433"/>
      <c r="J28" s="430"/>
      <c r="K28" s="435"/>
      <c r="L28" s="174" t="s">
        <v>45</v>
      </c>
      <c r="M28" s="429"/>
      <c r="N28" s="352"/>
      <c r="O28" s="429"/>
      <c r="P28" s="432"/>
      <c r="Q28" s="401" t="str">
        <f>IF(P27="VöB","Freihändig (z.B. Tipo. 36 II d VöB)","")</f>
        <v/>
      </c>
      <c r="R28" s="402"/>
      <c r="S28" s="433"/>
      <c r="T28" s="430"/>
      <c r="U28" s="435"/>
      <c r="V28" s="174" t="s">
        <v>45</v>
      </c>
      <c r="W28" s="429"/>
      <c r="X28" s="352"/>
      <c r="Y28" s="429"/>
      <c r="Z28" s="432"/>
      <c r="AA28" s="401" t="str">
        <f>IF(Z27="VöB","Freihändig (z.B. Tipo. 36 II d VöB)","")</f>
        <v/>
      </c>
      <c r="AB28" s="402"/>
      <c r="AC28" s="433"/>
      <c r="AD28" s="430"/>
      <c r="AE28" s="435"/>
      <c r="AF28" s="174" t="s">
        <v>45</v>
      </c>
      <c r="AG28" s="429"/>
      <c r="AH28" s="352"/>
      <c r="AI28" s="429"/>
      <c r="AJ28" s="432"/>
      <c r="AK28" s="401" t="str">
        <f>IF(AJ27="VöB","Freihändig (z.B. Tipo. 36 II d VöB)","")</f>
        <v/>
      </c>
      <c r="AL28" s="402"/>
      <c r="AM28" s="433"/>
      <c r="AN28" s="430"/>
      <c r="AO28" s="435"/>
      <c r="AP28" s="174" t="s">
        <v>45</v>
      </c>
      <c r="AQ28" s="429"/>
      <c r="AR28" s="352"/>
      <c r="AS28" s="429"/>
      <c r="AT28" s="432"/>
      <c r="AU28" s="401" t="str">
        <f>IF(AT27="VöB","Freihändig (z.B. Tipo. 36 II d VöB)","")</f>
        <v/>
      </c>
      <c r="AV28" s="402"/>
      <c r="AW28" s="433"/>
      <c r="AX28" s="430"/>
      <c r="AY28" s="435"/>
      <c r="AZ28" s="174" t="s">
        <v>45</v>
      </c>
      <c r="BA28" s="429"/>
      <c r="BB28" s="352"/>
      <c r="BC28" s="429"/>
      <c r="BD28" s="432"/>
      <c r="BE28" s="401" t="str">
        <f>IF(BD27="VöB","Freihändig (z.B. Tipo. 36 II d VöB)","")</f>
        <v/>
      </c>
      <c r="BF28" s="402"/>
      <c r="BG28" s="433"/>
      <c r="BH28" s="430"/>
      <c r="BI28" s="435"/>
      <c r="BJ28" s="174" t="s">
        <v>45</v>
      </c>
      <c r="BK28" s="429"/>
      <c r="BL28" s="352"/>
      <c r="BM28" s="429"/>
      <c r="BN28" s="432"/>
      <c r="BO28" s="401" t="str">
        <f>IF(BN27="VöB","Freihändig (z.B. Tipo. 36 II d VöB)","")</f>
        <v/>
      </c>
      <c r="BP28" s="402"/>
      <c r="BQ28" s="433"/>
      <c r="BR28" s="430"/>
      <c r="BS28" s="435"/>
      <c r="BT28" s="174" t="s">
        <v>45</v>
      </c>
      <c r="BU28" s="429"/>
      <c r="BV28" s="352"/>
      <c r="BW28" s="429"/>
      <c r="BX28" s="432"/>
      <c r="BY28" s="401" t="str">
        <f>IF(BX27="VöB","Freihändig (z.B. Tipo. 36 II d VöB)","")</f>
        <v/>
      </c>
      <c r="BZ28" s="402"/>
      <c r="CA28" s="433"/>
      <c r="CB28" s="430"/>
      <c r="CC28" s="435"/>
      <c r="CD28" s="174" t="s">
        <v>45</v>
      </c>
      <c r="CE28" s="429"/>
      <c r="CF28" s="352"/>
      <c r="CG28" s="429"/>
      <c r="CH28" s="432"/>
      <c r="CI28" s="401" t="str">
        <f>IF(CH27="VöB","Freihändig (z.B. Tipo. 36 II d VöB)","")</f>
        <v/>
      </c>
      <c r="CJ28" s="402"/>
      <c r="CK28" s="433"/>
      <c r="CL28" s="430"/>
      <c r="CM28" s="435"/>
      <c r="CN28" s="174" t="s">
        <v>45</v>
      </c>
      <c r="CO28" s="429"/>
      <c r="CP28" s="352"/>
      <c r="CQ28" s="429"/>
      <c r="CR28" s="432"/>
      <c r="CS28" s="401" t="str">
        <f>IF(CR27="VöB","Freihändig (z.B. Tipo. 36 II d VöB)","")</f>
        <v/>
      </c>
      <c r="CT28" s="402"/>
      <c r="CU28" s="433"/>
      <c r="CV28" s="430"/>
      <c r="CW28" s="435"/>
      <c r="CX28" s="174" t="s">
        <v>45</v>
      </c>
      <c r="CY28" s="429"/>
      <c r="CZ28" s="352"/>
      <c r="DA28" s="429"/>
      <c r="DB28" s="432"/>
      <c r="DC28" s="401" t="str">
        <f>IF(DB27="VöB","Freihändig (z.B. Tipo. 36 II d VöB)","")</f>
        <v/>
      </c>
      <c r="DD28" s="402"/>
      <c r="DE28" s="433"/>
      <c r="DF28" s="430"/>
      <c r="DG28" s="435"/>
      <c r="DH28" s="174" t="s">
        <v>45</v>
      </c>
      <c r="DI28" s="429"/>
      <c r="DJ28" s="352"/>
      <c r="DK28" s="429"/>
      <c r="DL28" s="432"/>
      <c r="DM28" s="401" t="str">
        <f>IF(DL27="VöB","Freihändig (z.B. Tipo. 36 II d VöB)","")</f>
        <v/>
      </c>
      <c r="DN28" s="402"/>
      <c r="DO28" s="433"/>
      <c r="DP28" s="430"/>
      <c r="DQ28" s="435"/>
      <c r="DR28" s="174" t="s">
        <v>45</v>
      </c>
      <c r="DS28" s="429"/>
      <c r="DT28" s="352"/>
      <c r="DU28" s="429"/>
      <c r="DV28" s="432"/>
      <c r="DW28" s="401" t="str">
        <f>IF(DV27="VöB","Freihändig (z.B. Tipo. 36 II d VöB)","")</f>
        <v/>
      </c>
      <c r="DX28" s="402"/>
      <c r="DY28" s="433"/>
      <c r="DZ28" s="430"/>
      <c r="EA28" s="435"/>
      <c r="EB28" s="174" t="s">
        <v>45</v>
      </c>
      <c r="EC28" s="429"/>
      <c r="ED28" s="352"/>
      <c r="EE28" s="429"/>
      <c r="EF28" s="432"/>
      <c r="EG28" s="401" t="str">
        <f>IF(EF27="VöB","Freihändig (z.B. Tipo. 36 II d VöB)","")</f>
        <v/>
      </c>
      <c r="EH28" s="402"/>
      <c r="EI28" s="433"/>
      <c r="EJ28" s="430"/>
      <c r="EK28" s="435"/>
      <c r="EL28" s="174" t="s">
        <v>45</v>
      </c>
      <c r="EM28" s="429"/>
      <c r="EN28" s="352"/>
      <c r="EO28" s="429"/>
      <c r="EP28" s="432"/>
      <c r="EQ28" s="401" t="str">
        <f>IF(EP27="VöB","Freihändig (z.B. Tipo. 36 II d VöB)","")</f>
        <v/>
      </c>
      <c r="ER28" s="402"/>
      <c r="ES28" s="433"/>
      <c r="ET28" s="430"/>
      <c r="EU28" s="435"/>
      <c r="EV28" s="174" t="s">
        <v>45</v>
      </c>
      <c r="EW28" s="429"/>
      <c r="EX28" s="352"/>
      <c r="EY28" s="429"/>
      <c r="EZ28" s="432"/>
      <c r="FA28" s="401" t="str">
        <f>IF(EZ27="VöB","Freihändig (z.B. Tipo. 36 II d VöB)","")</f>
        <v/>
      </c>
      <c r="FB28" s="402"/>
      <c r="FC28" s="433"/>
      <c r="FD28" s="430"/>
      <c r="FE28" s="435"/>
      <c r="FF28" s="174" t="s">
        <v>45</v>
      </c>
      <c r="FG28" s="429"/>
      <c r="FH28" s="352"/>
      <c r="FI28" s="429"/>
      <c r="FJ28" s="432"/>
      <c r="FK28" s="401" t="str">
        <f>IF(FJ27="VöB","Freihändig (z.B. Tipo. 36 II d VöB)","")</f>
        <v/>
      </c>
      <c r="FL28" s="402"/>
      <c r="FM28" s="433"/>
      <c r="FN28" s="430"/>
      <c r="FO28" s="435"/>
      <c r="FP28" s="174" t="s">
        <v>45</v>
      </c>
      <c r="FQ28" s="429"/>
      <c r="FR28" s="352"/>
      <c r="FS28" s="429"/>
      <c r="FT28" s="432"/>
      <c r="FU28" s="401" t="str">
        <f>IF(FT27="VöB","Freihändig (z.B. Tipo. 36 II d VöB)","")</f>
        <v/>
      </c>
      <c r="FV28" s="402"/>
      <c r="FW28" s="433"/>
      <c r="FX28" s="430"/>
      <c r="FY28" s="435"/>
      <c r="FZ28" s="174" t="s">
        <v>45</v>
      </c>
      <c r="GA28" s="429"/>
      <c r="GB28" s="352"/>
      <c r="GC28" s="429"/>
      <c r="GD28" s="432"/>
      <c r="GE28" s="401" t="str">
        <f>IF(GD27="VöB","Freihändig (z.B. Tipo. 36 II d VöB)","")</f>
        <v/>
      </c>
      <c r="GF28" s="402"/>
      <c r="GG28" s="433"/>
      <c r="GH28" s="430"/>
      <c r="GI28" s="435"/>
      <c r="GJ28" s="174" t="s">
        <v>45</v>
      </c>
      <c r="GK28" s="429"/>
      <c r="GL28" s="352"/>
      <c r="GM28" s="429"/>
      <c r="GN28" s="432"/>
      <c r="GO28" s="401" t="str">
        <f>IF(GN27="VöB","Freihändig (z.B. Tipo. 36 II d VöB)","")</f>
        <v/>
      </c>
      <c r="GP28" s="402"/>
      <c r="GQ28" s="433"/>
      <c r="GR28" s="430"/>
      <c r="GS28" s="435"/>
      <c r="GT28" s="174" t="s">
        <v>45</v>
      </c>
      <c r="GU28" s="429"/>
      <c r="GV28" s="352"/>
      <c r="GW28" s="429"/>
      <c r="GX28" s="432"/>
      <c r="GY28" s="401" t="str">
        <f>IF(GX27="VöB","Freihändig (z.B. Tipo. 36 II d VöB)","")</f>
        <v/>
      </c>
      <c r="GZ28" s="402"/>
      <c r="HA28" s="433"/>
      <c r="HB28" s="430"/>
      <c r="HC28" s="435"/>
      <c r="HD28" s="174" t="s">
        <v>45</v>
      </c>
      <c r="HE28" s="429"/>
      <c r="HF28" s="352"/>
      <c r="HG28" s="429"/>
      <c r="HH28" s="432"/>
      <c r="HI28" s="401" t="str">
        <f>IF(HH27="VöB","Freihändig (z.B. Tipo. 36 II d VöB)","")</f>
        <v/>
      </c>
      <c r="HJ28" s="402"/>
      <c r="HK28" s="433"/>
      <c r="HL28" s="430"/>
      <c r="HM28" s="435"/>
      <c r="HN28" s="125"/>
      <c r="HO28" s="125"/>
      <c r="HP28" s="71"/>
      <c r="HQ28" s="126"/>
      <c r="HR28" s="74"/>
      <c r="HS28" s="36"/>
      <c r="HT28" s="36"/>
      <c r="HU28" s="78"/>
      <c r="HV28" s="36"/>
      <c r="HW28" s="125"/>
      <c r="HX28" s="125"/>
      <c r="HY28" s="71"/>
      <c r="HZ28" s="126"/>
      <c r="IA28" s="74"/>
      <c r="IB28" s="36"/>
      <c r="IC28" s="36"/>
      <c r="ID28" s="78"/>
      <c r="IE28" s="36"/>
      <c r="IF28" s="125"/>
      <c r="IG28" s="125"/>
      <c r="IH28" s="71"/>
      <c r="II28" s="126"/>
      <c r="IJ28" s="74"/>
      <c r="IK28" s="36"/>
      <c r="IL28" s="36"/>
      <c r="IM28" s="78"/>
      <c r="IN28" s="36"/>
      <c r="IO28" s="125"/>
      <c r="IP28" s="125"/>
      <c r="IQ28" s="71"/>
      <c r="IR28" s="126"/>
      <c r="IS28" s="74"/>
      <c r="IT28" s="36"/>
      <c r="IU28" s="36"/>
      <c r="IV28" s="78"/>
      <c r="IW28" s="36"/>
      <c r="IX28" s="125"/>
      <c r="IY28" s="125"/>
      <c r="IZ28" s="71"/>
      <c r="JA28" s="126"/>
      <c r="JB28" s="6"/>
      <c r="JC28" s="6"/>
      <c r="JD28" s="6"/>
      <c r="JE28" s="6"/>
      <c r="JF28" s="6"/>
      <c r="JG28" s="6"/>
      <c r="JH28" s="6"/>
      <c r="JI28" s="6"/>
      <c r="JJ28" s="6"/>
      <c r="JK28" s="6"/>
      <c r="JL28" s="6"/>
      <c r="JM28" s="6"/>
      <c r="JN28" s="6"/>
      <c r="JO28" s="6"/>
      <c r="JP28" s="6"/>
      <c r="JQ28" s="6"/>
      <c r="JR28" s="6"/>
      <c r="JS28" s="6"/>
      <c r="JT28" s="6"/>
      <c r="JU28" s="6"/>
      <c r="JV28" s="6"/>
      <c r="JW28" s="6"/>
      <c r="JX28" s="6"/>
      <c r="JY28" s="6"/>
      <c r="JZ28" s="6"/>
      <c r="KA28" s="6"/>
      <c r="KB28" s="6"/>
      <c r="KC28" s="6"/>
      <c r="KD28" s="6"/>
      <c r="KE28" s="6"/>
      <c r="KF28" s="6"/>
      <c r="KG28" s="6"/>
      <c r="KH28" s="6"/>
      <c r="KI28" s="6"/>
      <c r="KJ28" s="6"/>
      <c r="KK28" s="6"/>
      <c r="KL28" s="6"/>
      <c r="KM28" s="6"/>
      <c r="KN28" s="6"/>
      <c r="KO28" s="6"/>
      <c r="KP28" s="6"/>
      <c r="KQ28" s="6"/>
      <c r="KR28" s="6"/>
      <c r="KS28" s="6"/>
      <c r="KT28" s="6"/>
      <c r="KU28" s="6"/>
      <c r="KV28" s="6"/>
      <c r="KW28" s="6"/>
      <c r="KX28" s="6"/>
      <c r="KY28" s="6"/>
      <c r="KZ28" s="6"/>
      <c r="LA28" s="6"/>
      <c r="LB28" s="6"/>
      <c r="LC28" s="6"/>
    </row>
    <row r="29" spans="1:315" ht="26.25" customHeight="1" x14ac:dyDescent="0.2">
      <c r="A29" s="19"/>
      <c r="B29" s="173" t="s">
        <v>44</v>
      </c>
      <c r="C29" s="429">
        <v>6</v>
      </c>
      <c r="D29" s="352">
        <v>0</v>
      </c>
      <c r="E29" s="429" t="s">
        <v>43</v>
      </c>
      <c r="F29" s="432" t="s">
        <v>36</v>
      </c>
      <c r="G29" s="399" t="str">
        <f>IF(F29="BöB","nur Freihändig mit Tipo. 13 VöB","")</f>
        <v/>
      </c>
      <c r="H29" s="400"/>
      <c r="I29" s="433" t="str">
        <f>IF(F29="BöB","Ja","No")</f>
        <v>No</v>
      </c>
      <c r="J29" s="430" t="str">
        <f>IF(F29="BöB","Ja","No")</f>
        <v>No</v>
      </c>
      <c r="K29" s="435" t="e">
        <f>IF(OR(AND(F29="VöB",D23="Aktuelles Procedura secondo BöB",E29="No"),OR(AND(E29="Ja",D29&gt;='Valori soglia'!$D$6),AND(E29="Ja",'Riepilogo progetto'!$J$8&gt;'Riepilogo progetto'!$P$9)),AND(E29="Ja",F29="BöB")),"Kontrolle","")</f>
        <v>#DIV/0!</v>
      </c>
      <c r="L29" s="173" t="s">
        <v>44</v>
      </c>
      <c r="M29" s="429">
        <v>6</v>
      </c>
      <c r="N29" s="352">
        <v>0</v>
      </c>
      <c r="O29" s="429" t="s">
        <v>43</v>
      </c>
      <c r="P29" s="432" t="s">
        <v>36</v>
      </c>
      <c r="Q29" s="399" t="str">
        <f>IF(P29="BöB","nur Freihändig mit Tipo. 13 VöB","")</f>
        <v/>
      </c>
      <c r="R29" s="400"/>
      <c r="S29" s="433" t="str">
        <f>IF(P29="BöB","Ja","No")</f>
        <v>No</v>
      </c>
      <c r="T29" s="430" t="str">
        <f>IF(P29="BöB","Ja","No")</f>
        <v>No</v>
      </c>
      <c r="U29" s="435" t="e">
        <f>IF(OR(AND(P29="VöB",N23="Aktuelles Procedura secondo BöB",O29="No"),OR(AND(O29="Ja",N29&gt;='Valori soglia'!$D$6),AND(O29="Ja",U$14&gt;U$15)),AND(O29="Ja",P29="BöB")),"Kontrolle","")</f>
        <v>#DIV/0!</v>
      </c>
      <c r="V29" s="173" t="s">
        <v>44</v>
      </c>
      <c r="W29" s="429">
        <v>6</v>
      </c>
      <c r="X29" s="352">
        <v>0</v>
      </c>
      <c r="Y29" s="429" t="s">
        <v>43</v>
      </c>
      <c r="Z29" s="432" t="s">
        <v>36</v>
      </c>
      <c r="AA29" s="399" t="str">
        <f>IF(Z29="BöB","nur Freihändig mit Tipo. 13 VöB","")</f>
        <v/>
      </c>
      <c r="AB29" s="400"/>
      <c r="AC29" s="433" t="str">
        <f>IF(Z29="BöB","Ja","No")</f>
        <v>No</v>
      </c>
      <c r="AD29" s="430" t="str">
        <f>IF(Z29="BöB","Ja","No")</f>
        <v>No</v>
      </c>
      <c r="AE29" s="435" t="e">
        <f>IF(OR(AND(Z29="VöB",X23="Aktuelles Procedura secondo BöB",Y29="No"),OR(AND(Y29="Ja",X29&gt;='Valori soglia'!$D$6),AND(Y29="Ja",AE$14&gt;AE$15)),AND(Y29="Ja",Z29="BöB")),"Kontrolle","")</f>
        <v>#DIV/0!</v>
      </c>
      <c r="AF29" s="173" t="s">
        <v>44</v>
      </c>
      <c r="AG29" s="429">
        <v>6</v>
      </c>
      <c r="AH29" s="352">
        <v>0</v>
      </c>
      <c r="AI29" s="429" t="s">
        <v>43</v>
      </c>
      <c r="AJ29" s="432" t="s">
        <v>36</v>
      </c>
      <c r="AK29" s="399" t="str">
        <f>IF(AJ29="BöB","nur Freihändig mit Tipo. 13 VöB","")</f>
        <v/>
      </c>
      <c r="AL29" s="400"/>
      <c r="AM29" s="433" t="str">
        <f>IF(AJ29="BöB","Ja","No")</f>
        <v>No</v>
      </c>
      <c r="AN29" s="430" t="str">
        <f>IF(AJ29="BöB","Ja","No")</f>
        <v>No</v>
      </c>
      <c r="AO29" s="435" t="e">
        <f>IF(OR(AND(AJ29="VöB",AH23="Aktuelles Procedura secondo BöB",AI29="No"),OR(AND(AI29="Ja",AH29&gt;='Valori soglia'!$D$6),AND(AI29="Ja",AO$14&gt;AO$15)),AND(AI29="Ja",AJ29="BöB")),"Kontrolle","")</f>
        <v>#DIV/0!</v>
      </c>
      <c r="AP29" s="173" t="s">
        <v>44</v>
      </c>
      <c r="AQ29" s="429">
        <v>6</v>
      </c>
      <c r="AR29" s="352">
        <v>0</v>
      </c>
      <c r="AS29" s="429" t="s">
        <v>43</v>
      </c>
      <c r="AT29" s="432" t="s">
        <v>36</v>
      </c>
      <c r="AU29" s="399" t="str">
        <f>IF(AT29="BöB","nur Freihändig mit Tipo. 13 VöB","")</f>
        <v/>
      </c>
      <c r="AV29" s="400"/>
      <c r="AW29" s="433" t="str">
        <f>IF(AT29="BöB","Ja","No")</f>
        <v>No</v>
      </c>
      <c r="AX29" s="430" t="str">
        <f>IF(AT29="BöB","Ja","No")</f>
        <v>No</v>
      </c>
      <c r="AY29" s="435" t="e">
        <f>IF(OR(AND(AT29="VöB",AR23="Aktuelles Procedura secondo BöB",AS29="No"),OR(AND(AS29="Ja",AR29&gt;='Valori soglia'!$D$6),AND(AS29="Ja",AY$14&gt;AY$15)),AND(AS29="Ja",AT29="BöB")),"Kontrolle","")</f>
        <v>#DIV/0!</v>
      </c>
      <c r="AZ29" s="173" t="s">
        <v>44</v>
      </c>
      <c r="BA29" s="429">
        <v>6</v>
      </c>
      <c r="BB29" s="352">
        <v>0</v>
      </c>
      <c r="BC29" s="429" t="s">
        <v>43</v>
      </c>
      <c r="BD29" s="432" t="s">
        <v>36</v>
      </c>
      <c r="BE29" s="399" t="str">
        <f>IF(BD29="BöB","nur Freihändig mit Tipo. 13 VöB","")</f>
        <v/>
      </c>
      <c r="BF29" s="400"/>
      <c r="BG29" s="433" t="str">
        <f>IF(BD29="BöB","Ja","No")</f>
        <v>No</v>
      </c>
      <c r="BH29" s="430" t="str">
        <f>IF(BD29="BöB","Ja","No")</f>
        <v>No</v>
      </c>
      <c r="BI29" s="435" t="e">
        <f>IF(OR(AND(BD29="VöB",BB23="Aktuelles Procedura secondo BöB",BC29="No"),OR(AND(BC29="Ja",BB29&gt;='Valori soglia'!$D$6),AND(BC29="Ja",BI$14&gt;BI$15)),AND(BC29="Ja",BD29="BöB")),"Kontrolle","")</f>
        <v>#DIV/0!</v>
      </c>
      <c r="BJ29" s="173" t="s">
        <v>44</v>
      </c>
      <c r="BK29" s="429">
        <v>6</v>
      </c>
      <c r="BL29" s="352">
        <v>0</v>
      </c>
      <c r="BM29" s="429" t="s">
        <v>43</v>
      </c>
      <c r="BN29" s="432" t="s">
        <v>36</v>
      </c>
      <c r="BO29" s="399" t="str">
        <f>IF(BN29="BöB","nur Freihändig mit Tipo. 13 VöB","")</f>
        <v/>
      </c>
      <c r="BP29" s="400"/>
      <c r="BQ29" s="433" t="str">
        <f>IF(BN29="BöB","Ja","No")</f>
        <v>No</v>
      </c>
      <c r="BR29" s="430" t="str">
        <f>IF(BN29="BöB","Ja","No")</f>
        <v>No</v>
      </c>
      <c r="BS29" s="435" t="e">
        <f>IF(OR(AND(BN29="VöB",BL23="Aktuelles Procedura secondo BöB",BM29="No"),OR(AND(BM29="Ja",BL29&gt;='Valori soglia'!$D$6),AND(BM29="Ja",BS$14&gt;BS$15)),AND(BM29="Ja",BN29="BöB")),"Kontrolle","")</f>
        <v>#DIV/0!</v>
      </c>
      <c r="BT29" s="173" t="s">
        <v>44</v>
      </c>
      <c r="BU29" s="429">
        <v>6</v>
      </c>
      <c r="BV29" s="352">
        <v>0</v>
      </c>
      <c r="BW29" s="429" t="s">
        <v>43</v>
      </c>
      <c r="BX29" s="432" t="s">
        <v>36</v>
      </c>
      <c r="BY29" s="399" t="str">
        <f>IF(BX29="BöB","nur Freihändig mit Tipo. 13 VöB","")</f>
        <v/>
      </c>
      <c r="BZ29" s="400"/>
      <c r="CA29" s="433" t="str">
        <f>IF(BX29="BöB","Ja","No")</f>
        <v>No</v>
      </c>
      <c r="CB29" s="430" t="str">
        <f>IF(BX29="BöB","Ja","No")</f>
        <v>No</v>
      </c>
      <c r="CC29" s="435" t="e">
        <f>IF(OR(AND(BX29="VöB",BV23="Aktuelles Procedura secondo BöB",BW29="No"),OR(AND(BW29="Ja",BV29&gt;='Valori soglia'!$D$6),AND(BW29="Ja",CC$14&gt;CC$15)),AND(BW29="Ja",BX29="BöB")),"Kontrolle","")</f>
        <v>#DIV/0!</v>
      </c>
      <c r="CD29" s="173" t="s">
        <v>44</v>
      </c>
      <c r="CE29" s="429">
        <v>6</v>
      </c>
      <c r="CF29" s="352">
        <v>0</v>
      </c>
      <c r="CG29" s="429" t="s">
        <v>43</v>
      </c>
      <c r="CH29" s="432" t="s">
        <v>36</v>
      </c>
      <c r="CI29" s="399" t="str">
        <f>IF(CH29="BöB","nur Freihändig mit Tipo. 13 VöB","")</f>
        <v/>
      </c>
      <c r="CJ29" s="400"/>
      <c r="CK29" s="433" t="str">
        <f>IF(CH29="BöB","Ja","No")</f>
        <v>No</v>
      </c>
      <c r="CL29" s="430" t="str">
        <f>IF(CH29="BöB","Ja","No")</f>
        <v>No</v>
      </c>
      <c r="CM29" s="435" t="e">
        <f>IF(OR(AND(CH29="VöB",CF23="Aktuelles Procedura secondo BöB",CG29="No"),OR(AND(CG29="Ja",CF29&gt;='Valori soglia'!$D$6),AND(CG29="Ja",CM$14&gt;CM$15)),AND(CG29="Ja",CH29="BöB")),"Kontrolle","")</f>
        <v>#DIV/0!</v>
      </c>
      <c r="CN29" s="173" t="s">
        <v>44</v>
      </c>
      <c r="CO29" s="429">
        <v>6</v>
      </c>
      <c r="CP29" s="352">
        <v>0</v>
      </c>
      <c r="CQ29" s="429" t="s">
        <v>43</v>
      </c>
      <c r="CR29" s="432" t="s">
        <v>36</v>
      </c>
      <c r="CS29" s="399" t="str">
        <f>IF(CR29="BöB","nur Freihändig mit Tipo. 13 VöB","")</f>
        <v/>
      </c>
      <c r="CT29" s="400"/>
      <c r="CU29" s="433" t="str">
        <f>IF(CR29="BöB","Ja","No")</f>
        <v>No</v>
      </c>
      <c r="CV29" s="430" t="str">
        <f>IF(CR29="BöB","Ja","No")</f>
        <v>No</v>
      </c>
      <c r="CW29" s="435" t="e">
        <f>IF(OR(AND(CR29="VöB",CP23="Aktuelles Procedura secondo BöB",CQ29="No"),OR(AND(CQ29="Ja",CP29&gt;='Valori soglia'!$D$6),AND(CQ29="Ja",CW$14&gt;CW$15)),AND(CQ29="Ja",CR29="BöB")),"Kontrolle","")</f>
        <v>#DIV/0!</v>
      </c>
      <c r="CX29" s="173" t="s">
        <v>44</v>
      </c>
      <c r="CY29" s="429">
        <v>6</v>
      </c>
      <c r="CZ29" s="352">
        <v>0</v>
      </c>
      <c r="DA29" s="429" t="s">
        <v>43</v>
      </c>
      <c r="DB29" s="432" t="s">
        <v>36</v>
      </c>
      <c r="DC29" s="399" t="str">
        <f>IF(DB29="BöB","nur Freihändig mit Tipo. 13 VöB","")</f>
        <v/>
      </c>
      <c r="DD29" s="400"/>
      <c r="DE29" s="433" t="str">
        <f>IF(DB29="BöB","Ja","No")</f>
        <v>No</v>
      </c>
      <c r="DF29" s="430" t="str">
        <f>IF(DB29="BöB","Ja","No")</f>
        <v>No</v>
      </c>
      <c r="DG29" s="435" t="e">
        <f>IF(OR(AND(DB29="VöB",CZ23="Aktuelles Procedura secondo BöB",DA29="No"),OR(AND(DA29="Ja",CZ29&gt;='Valori soglia'!$D$6),AND(DA29="Ja",DG$14&gt;DG$15)),AND(DA29="Ja",DB29="BöB")),"Kontrolle","")</f>
        <v>#DIV/0!</v>
      </c>
      <c r="DH29" s="173" t="s">
        <v>44</v>
      </c>
      <c r="DI29" s="429">
        <v>6</v>
      </c>
      <c r="DJ29" s="352">
        <v>0</v>
      </c>
      <c r="DK29" s="429" t="s">
        <v>43</v>
      </c>
      <c r="DL29" s="432" t="s">
        <v>36</v>
      </c>
      <c r="DM29" s="399" t="str">
        <f>IF(DL29="BöB","nur Freihändig mit Tipo. 13 VöB","")</f>
        <v/>
      </c>
      <c r="DN29" s="400"/>
      <c r="DO29" s="433" t="str">
        <f>IF(DL29="BöB","Ja","No")</f>
        <v>No</v>
      </c>
      <c r="DP29" s="430" t="str">
        <f>IF(DL29="BöB","Ja","No")</f>
        <v>No</v>
      </c>
      <c r="DQ29" s="435" t="e">
        <f>IF(OR(AND(DL29="VöB",DJ23="Aktuelles Procedura secondo BöB",DK29="No"),OR(AND(DK29="Ja",DJ29&gt;='Valori soglia'!$D$6),AND(DK29="Ja",DQ$14&gt;DQ$15)),AND(DK29="Ja",DL29="BöB")),"Kontrolle","")</f>
        <v>#DIV/0!</v>
      </c>
      <c r="DR29" s="173" t="s">
        <v>44</v>
      </c>
      <c r="DS29" s="429">
        <v>6</v>
      </c>
      <c r="DT29" s="352">
        <v>0</v>
      </c>
      <c r="DU29" s="429" t="s">
        <v>43</v>
      </c>
      <c r="DV29" s="432" t="s">
        <v>36</v>
      </c>
      <c r="DW29" s="399" t="str">
        <f>IF(DV29="BöB","nur Freihändig mit Tipo. 13 VöB","")</f>
        <v/>
      </c>
      <c r="DX29" s="400"/>
      <c r="DY29" s="433" t="str">
        <f>IF(DV29="BöB","Ja","No")</f>
        <v>No</v>
      </c>
      <c r="DZ29" s="430" t="str">
        <f>IF(DV29="BöB","Ja","No")</f>
        <v>No</v>
      </c>
      <c r="EA29" s="435" t="e">
        <f>IF(OR(AND(DV29="VöB",DT23="Aktuelles Procedura secondo BöB",DU29="No"),OR(AND(DU29="Ja",DT29&gt;='Valori soglia'!$D$6),AND(DU29="Ja",EA$14&gt;EA$15)),AND(DU29="Ja",DV29="BöB")),"Kontrolle","")</f>
        <v>#DIV/0!</v>
      </c>
      <c r="EB29" s="173" t="s">
        <v>44</v>
      </c>
      <c r="EC29" s="429">
        <v>6</v>
      </c>
      <c r="ED29" s="352">
        <v>0</v>
      </c>
      <c r="EE29" s="429" t="s">
        <v>43</v>
      </c>
      <c r="EF29" s="432" t="s">
        <v>36</v>
      </c>
      <c r="EG29" s="399" t="str">
        <f>IF(EF29="BöB","nur Freihändig mit Tipo. 13 VöB","")</f>
        <v/>
      </c>
      <c r="EH29" s="400"/>
      <c r="EI29" s="433" t="str">
        <f>IF(EF29="BöB","Ja","No")</f>
        <v>No</v>
      </c>
      <c r="EJ29" s="430" t="str">
        <f>IF(EF29="BöB","Ja","No")</f>
        <v>No</v>
      </c>
      <c r="EK29" s="435" t="e">
        <f>IF(OR(AND(EF29="VöB",ED23="Aktuelles Procedura secondo BöB",EE29="No"),OR(AND(EE29="Ja",ED29&gt;='Valori soglia'!$D$6),AND(EE29="Ja",EK$14&gt;EK$15)),AND(EE29="Ja",EF29="BöB")),"Kontrolle","")</f>
        <v>#DIV/0!</v>
      </c>
      <c r="EL29" s="173" t="s">
        <v>44</v>
      </c>
      <c r="EM29" s="429">
        <v>6</v>
      </c>
      <c r="EN29" s="352">
        <v>0</v>
      </c>
      <c r="EO29" s="429" t="s">
        <v>43</v>
      </c>
      <c r="EP29" s="432" t="s">
        <v>36</v>
      </c>
      <c r="EQ29" s="399" t="str">
        <f>IF(EP29="BöB","nur Freihändig mit Tipo. 13 VöB","")</f>
        <v/>
      </c>
      <c r="ER29" s="400"/>
      <c r="ES29" s="433" t="str">
        <f>IF(EP29="BöB","Ja","No")</f>
        <v>No</v>
      </c>
      <c r="ET29" s="430" t="str">
        <f>IF(EP29="BöB","Ja","No")</f>
        <v>No</v>
      </c>
      <c r="EU29" s="435" t="e">
        <f>IF(OR(AND(EP29="VöB",EN23="Aktuelles Procedura secondo BöB",EO29="No"),OR(AND(EO29="Ja",EN29&gt;='Valori soglia'!$D$6),AND(EO29="Ja",EU$14&gt;EU$15)),AND(EO29="Ja",EP29="BöB")),"Kontrolle","")</f>
        <v>#DIV/0!</v>
      </c>
      <c r="EV29" s="173" t="s">
        <v>44</v>
      </c>
      <c r="EW29" s="429">
        <v>6</v>
      </c>
      <c r="EX29" s="352">
        <v>0</v>
      </c>
      <c r="EY29" s="429" t="s">
        <v>43</v>
      </c>
      <c r="EZ29" s="432" t="s">
        <v>36</v>
      </c>
      <c r="FA29" s="399" t="str">
        <f>IF(EZ29="BöB","nur Freihändig mit Tipo. 13 VöB","")</f>
        <v/>
      </c>
      <c r="FB29" s="400"/>
      <c r="FC29" s="433" t="str">
        <f>IF(EZ29="BöB","Ja","No")</f>
        <v>No</v>
      </c>
      <c r="FD29" s="430" t="str">
        <f>IF(EZ29="BöB","Ja","No")</f>
        <v>No</v>
      </c>
      <c r="FE29" s="435" t="e">
        <f>IF(OR(AND(EZ29="VöB",EX23="Aktuelles Procedura secondo BöB",EY29="No"),OR(AND(EY29="Ja",EX29&gt;='Valori soglia'!$D$6),AND(EY29="Ja",FE$14&gt;FE$15)),AND(EY29="Ja",EZ29="BöB")),"Kontrolle","")</f>
        <v>#DIV/0!</v>
      </c>
      <c r="FF29" s="173" t="s">
        <v>44</v>
      </c>
      <c r="FG29" s="429">
        <v>6</v>
      </c>
      <c r="FH29" s="352">
        <v>0</v>
      </c>
      <c r="FI29" s="429" t="s">
        <v>43</v>
      </c>
      <c r="FJ29" s="432" t="s">
        <v>36</v>
      </c>
      <c r="FK29" s="399" t="str">
        <f>IF(FJ29="BöB","nur Freihändig mit Tipo. 13 VöB","")</f>
        <v/>
      </c>
      <c r="FL29" s="400"/>
      <c r="FM29" s="433" t="str">
        <f>IF(FJ29="BöB","Ja","No")</f>
        <v>No</v>
      </c>
      <c r="FN29" s="430" t="str">
        <f>IF(FJ29="BöB","Ja","No")</f>
        <v>No</v>
      </c>
      <c r="FO29" s="435" t="e">
        <f>IF(OR(AND(FJ29="VöB",FH23="Aktuelles Procedura secondo BöB",FI29="No"),OR(AND(FI29="Ja",FH29&gt;='Valori soglia'!$D$6),AND(FI29="Ja",FO$14&gt;FO$15)),AND(FI29="Ja",FJ29="BöB")),"Kontrolle","")</f>
        <v>#DIV/0!</v>
      </c>
      <c r="FP29" s="173" t="s">
        <v>44</v>
      </c>
      <c r="FQ29" s="429">
        <v>6</v>
      </c>
      <c r="FR29" s="352">
        <v>0</v>
      </c>
      <c r="FS29" s="429" t="s">
        <v>43</v>
      </c>
      <c r="FT29" s="432" t="s">
        <v>36</v>
      </c>
      <c r="FU29" s="399" t="str">
        <f>IF(FT29="BöB","nur Freihändig mit Tipo. 13 VöB","")</f>
        <v/>
      </c>
      <c r="FV29" s="400"/>
      <c r="FW29" s="433" t="str">
        <f>IF(FT29="BöB","Ja","No")</f>
        <v>No</v>
      </c>
      <c r="FX29" s="430" t="str">
        <f>IF(FT29="BöB","Ja","No")</f>
        <v>No</v>
      </c>
      <c r="FY29" s="435" t="e">
        <f>IF(OR(AND(FT29="VöB",FR23="Aktuelles Procedura secondo BöB",FS29="No"),OR(AND(FS29="Ja",FR29&gt;='Valori soglia'!$D$6),AND(FS29="Ja",FY$14&gt;FY$15)),AND(FS29="Ja",FT29="BöB")),"Kontrolle","")</f>
        <v>#DIV/0!</v>
      </c>
      <c r="FZ29" s="173" t="s">
        <v>44</v>
      </c>
      <c r="GA29" s="429">
        <v>6</v>
      </c>
      <c r="GB29" s="352">
        <v>0</v>
      </c>
      <c r="GC29" s="429" t="s">
        <v>43</v>
      </c>
      <c r="GD29" s="432" t="s">
        <v>36</v>
      </c>
      <c r="GE29" s="399" t="str">
        <f>IF(GD29="BöB","nur Freihändig mit Tipo. 13 VöB","")</f>
        <v/>
      </c>
      <c r="GF29" s="400"/>
      <c r="GG29" s="433" t="str">
        <f>IF(GD29="BöB","Ja","No")</f>
        <v>No</v>
      </c>
      <c r="GH29" s="430" t="str">
        <f>IF(GD29="BöB","Ja","No")</f>
        <v>No</v>
      </c>
      <c r="GI29" s="435" t="e">
        <f>IF(OR(AND(GD29="VöB",GB23="Aktuelles Procedura secondo BöB",GC29="No"),OR(AND(GC29="Ja",GB29&gt;='Valori soglia'!$D$6),AND(GC29="Ja",GI$14&gt;GI$15)),AND(GC29="Ja",GD29="BöB")),"Kontrolle","")</f>
        <v>#DIV/0!</v>
      </c>
      <c r="GJ29" s="173" t="s">
        <v>44</v>
      </c>
      <c r="GK29" s="429">
        <v>6</v>
      </c>
      <c r="GL29" s="352">
        <v>0</v>
      </c>
      <c r="GM29" s="429" t="s">
        <v>43</v>
      </c>
      <c r="GN29" s="432" t="s">
        <v>36</v>
      </c>
      <c r="GO29" s="399" t="str">
        <f>IF(GN29="BöB","nur Freihändig mit Tipo. 13 VöB","")</f>
        <v/>
      </c>
      <c r="GP29" s="400"/>
      <c r="GQ29" s="433" t="str">
        <f>IF(GN29="BöB","Ja","No")</f>
        <v>No</v>
      </c>
      <c r="GR29" s="430" t="str">
        <f>IF(GN29="BöB","Ja","No")</f>
        <v>No</v>
      </c>
      <c r="GS29" s="435" t="e">
        <f>IF(OR(AND(GN29="VöB",GL23="Aktuelles Procedura secondo BöB",GM29="No"),OR(AND(GM29="Ja",GL29&gt;='Valori soglia'!$D$6),AND(GM29="Ja",GS$14&gt;GS$15)),AND(GM29="Ja",GN29="BöB")),"Kontrolle","")</f>
        <v>#DIV/0!</v>
      </c>
      <c r="GT29" s="173" t="s">
        <v>44</v>
      </c>
      <c r="GU29" s="429">
        <v>6</v>
      </c>
      <c r="GV29" s="352">
        <v>0</v>
      </c>
      <c r="GW29" s="429" t="s">
        <v>43</v>
      </c>
      <c r="GX29" s="432" t="s">
        <v>36</v>
      </c>
      <c r="GY29" s="399" t="str">
        <f>IF(GX29="BöB","nur Freihändig mit Tipo. 13 VöB","")</f>
        <v/>
      </c>
      <c r="GZ29" s="400"/>
      <c r="HA29" s="433" t="str">
        <f>IF(GX29="BöB","Ja","No")</f>
        <v>No</v>
      </c>
      <c r="HB29" s="430" t="str">
        <f>IF(GX29="BöB","Ja","No")</f>
        <v>No</v>
      </c>
      <c r="HC29" s="435" t="e">
        <f>IF(OR(AND(GX29="VöB",GV23="Aktuelles Procedura secondo BöB",GW29="No"),OR(AND(GW29="Ja",GV29&gt;='Valori soglia'!$D$6),AND(GW29="Ja",HC$14&gt;HC$15)),AND(GW29="Ja",GX29="BöB")),"Kontrolle","")</f>
        <v>#DIV/0!</v>
      </c>
      <c r="HD29" s="173" t="s">
        <v>44</v>
      </c>
      <c r="HE29" s="429">
        <v>6</v>
      </c>
      <c r="HF29" s="352">
        <v>0</v>
      </c>
      <c r="HG29" s="429" t="s">
        <v>43</v>
      </c>
      <c r="HH29" s="432" t="s">
        <v>36</v>
      </c>
      <c r="HI29" s="399" t="str">
        <f>IF(HH29="BöB","nur Freihändig mit Tipo. 13 VöB","")</f>
        <v/>
      </c>
      <c r="HJ29" s="400"/>
      <c r="HK29" s="433" t="str">
        <f>IF(HH29="BöB","Ja","No")</f>
        <v>No</v>
      </c>
      <c r="HL29" s="430" t="str">
        <f>IF(HH29="BöB","Ja","No")</f>
        <v>No</v>
      </c>
      <c r="HM29" s="435" t="e">
        <f>IF(OR(AND(HH29="VöB",HF23="Aktuelles Procedura secondo BöB",HG29="No"),OR(AND(HG29="Ja",HF29&gt;='Valori soglia'!$D$6),AND(HG29="Ja",HM$14&gt;HM$15)),AND(HG29="Ja",HH29="BöB")),"Kontrolle","")</f>
        <v>#DIV/0!</v>
      </c>
      <c r="HN29" s="125"/>
      <c r="HO29" s="125"/>
      <c r="HP29" s="71"/>
      <c r="HQ29" s="126"/>
      <c r="HR29" s="74"/>
      <c r="HS29" s="36"/>
      <c r="HT29" s="36"/>
      <c r="HU29" s="78"/>
      <c r="HV29" s="36"/>
      <c r="HW29" s="125"/>
      <c r="HX29" s="125"/>
      <c r="HY29" s="71"/>
      <c r="HZ29" s="126"/>
      <c r="IA29" s="74"/>
      <c r="IB29" s="36"/>
      <c r="IC29" s="36"/>
      <c r="ID29" s="78"/>
      <c r="IE29" s="36"/>
      <c r="IF29" s="125"/>
      <c r="IG29" s="125"/>
      <c r="IH29" s="71"/>
      <c r="II29" s="126"/>
      <c r="IJ29" s="74"/>
      <c r="IK29" s="36"/>
      <c r="IL29" s="36"/>
      <c r="IM29" s="78"/>
      <c r="IN29" s="36"/>
      <c r="IO29" s="125"/>
      <c r="IP29" s="125"/>
      <c r="IQ29" s="71"/>
      <c r="IR29" s="126"/>
      <c r="IS29" s="74"/>
      <c r="IT29" s="36"/>
      <c r="IU29" s="36"/>
      <c r="IV29" s="78"/>
      <c r="IW29" s="36"/>
      <c r="IX29" s="125"/>
      <c r="IY29" s="125"/>
      <c r="IZ29" s="71"/>
      <c r="JA29" s="126"/>
      <c r="JB29" s="6"/>
      <c r="JC29" s="6"/>
      <c r="JD29" s="6"/>
      <c r="JE29" s="6"/>
      <c r="JF29" s="6"/>
      <c r="JG29" s="6"/>
      <c r="JH29" s="6"/>
      <c r="JI29" s="6"/>
      <c r="JJ29" s="6"/>
      <c r="JK29" s="6"/>
      <c r="JL29" s="6"/>
      <c r="JM29" s="6"/>
      <c r="JN29" s="6"/>
      <c r="JO29" s="6"/>
      <c r="JP29" s="6"/>
      <c r="JQ29" s="6"/>
      <c r="JR29" s="6"/>
      <c r="JS29" s="6"/>
      <c r="JT29" s="6"/>
      <c r="JU29" s="6"/>
      <c r="JV29" s="6"/>
      <c r="JW29" s="6"/>
      <c r="JX29" s="6"/>
      <c r="JY29" s="6"/>
      <c r="JZ29" s="6"/>
      <c r="KA29" s="6"/>
      <c r="KB29" s="6"/>
      <c r="KC29" s="6"/>
      <c r="KD29" s="6"/>
      <c r="KE29" s="6"/>
      <c r="KF29" s="6"/>
      <c r="KG29" s="6"/>
      <c r="KH29" s="6"/>
      <c r="KI29" s="6"/>
      <c r="KJ29" s="6"/>
      <c r="KK29" s="6"/>
      <c r="KL29" s="6"/>
      <c r="KM29" s="6"/>
      <c r="KN29" s="6"/>
      <c r="KO29" s="6"/>
      <c r="KP29" s="6"/>
      <c r="KQ29" s="6"/>
      <c r="KR29" s="6"/>
      <c r="KS29" s="6"/>
      <c r="KT29" s="6"/>
      <c r="KU29" s="6"/>
      <c r="KV29" s="6"/>
      <c r="KW29" s="6"/>
      <c r="KX29" s="6"/>
      <c r="KY29" s="6"/>
      <c r="KZ29" s="6"/>
      <c r="LA29" s="6"/>
      <c r="LB29" s="6"/>
      <c r="LC29" s="6"/>
    </row>
    <row r="30" spans="1:315" ht="26.25" customHeight="1" x14ac:dyDescent="0.2">
      <c r="A30" s="19"/>
      <c r="B30" s="174" t="s">
        <v>45</v>
      </c>
      <c r="C30" s="429"/>
      <c r="D30" s="352"/>
      <c r="E30" s="429"/>
      <c r="F30" s="432"/>
      <c r="G30" s="401" t="str">
        <f>IF(F29="VöB","Freihändig (z.B. Tipo. 36 II d VöB)","")</f>
        <v/>
      </c>
      <c r="H30" s="402"/>
      <c r="I30" s="433"/>
      <c r="J30" s="430"/>
      <c r="K30" s="435"/>
      <c r="L30" s="174" t="s">
        <v>45</v>
      </c>
      <c r="M30" s="429"/>
      <c r="N30" s="352"/>
      <c r="O30" s="429"/>
      <c r="P30" s="432"/>
      <c r="Q30" s="401" t="str">
        <f>IF(P29="VöB","Freihändig (z.B. Tipo. 36 II d VöB)","")</f>
        <v/>
      </c>
      <c r="R30" s="402"/>
      <c r="S30" s="433"/>
      <c r="T30" s="430"/>
      <c r="U30" s="435"/>
      <c r="V30" s="174" t="s">
        <v>45</v>
      </c>
      <c r="W30" s="429"/>
      <c r="X30" s="352"/>
      <c r="Y30" s="429"/>
      <c r="Z30" s="432"/>
      <c r="AA30" s="401" t="str">
        <f>IF(Z29="VöB","Freihändig (z.B. Tipo. 36 II d VöB)","")</f>
        <v/>
      </c>
      <c r="AB30" s="402"/>
      <c r="AC30" s="433"/>
      <c r="AD30" s="430"/>
      <c r="AE30" s="435"/>
      <c r="AF30" s="174" t="s">
        <v>45</v>
      </c>
      <c r="AG30" s="429"/>
      <c r="AH30" s="352"/>
      <c r="AI30" s="429"/>
      <c r="AJ30" s="432"/>
      <c r="AK30" s="401" t="str">
        <f>IF(AJ29="VöB","Freihändig (z.B. Tipo. 36 II d VöB)","")</f>
        <v/>
      </c>
      <c r="AL30" s="402"/>
      <c r="AM30" s="433"/>
      <c r="AN30" s="430"/>
      <c r="AO30" s="435"/>
      <c r="AP30" s="174" t="s">
        <v>45</v>
      </c>
      <c r="AQ30" s="429"/>
      <c r="AR30" s="352"/>
      <c r="AS30" s="429"/>
      <c r="AT30" s="432"/>
      <c r="AU30" s="401" t="str">
        <f>IF(AT29="VöB","Freihändig (z.B. Tipo. 36 II d VöB)","")</f>
        <v/>
      </c>
      <c r="AV30" s="402"/>
      <c r="AW30" s="433"/>
      <c r="AX30" s="430"/>
      <c r="AY30" s="435"/>
      <c r="AZ30" s="174" t="s">
        <v>45</v>
      </c>
      <c r="BA30" s="429"/>
      <c r="BB30" s="352"/>
      <c r="BC30" s="429"/>
      <c r="BD30" s="432"/>
      <c r="BE30" s="401" t="str">
        <f>IF(BD29="VöB","Freihändig (z.B. Tipo. 36 II d VöB)","")</f>
        <v/>
      </c>
      <c r="BF30" s="402"/>
      <c r="BG30" s="433"/>
      <c r="BH30" s="430"/>
      <c r="BI30" s="435"/>
      <c r="BJ30" s="174" t="s">
        <v>45</v>
      </c>
      <c r="BK30" s="429"/>
      <c r="BL30" s="352"/>
      <c r="BM30" s="429"/>
      <c r="BN30" s="432"/>
      <c r="BO30" s="401" t="str">
        <f>IF(BN29="VöB","Freihändig (z.B. Tipo. 36 II d VöB)","")</f>
        <v/>
      </c>
      <c r="BP30" s="402"/>
      <c r="BQ30" s="433"/>
      <c r="BR30" s="430"/>
      <c r="BS30" s="435"/>
      <c r="BT30" s="174" t="s">
        <v>45</v>
      </c>
      <c r="BU30" s="429"/>
      <c r="BV30" s="352"/>
      <c r="BW30" s="429"/>
      <c r="BX30" s="432"/>
      <c r="BY30" s="401" t="str">
        <f>IF(BX29="VöB","Freihändig (z.B. Tipo. 36 II d VöB)","")</f>
        <v/>
      </c>
      <c r="BZ30" s="402"/>
      <c r="CA30" s="433"/>
      <c r="CB30" s="430"/>
      <c r="CC30" s="435"/>
      <c r="CD30" s="174" t="s">
        <v>45</v>
      </c>
      <c r="CE30" s="429"/>
      <c r="CF30" s="352"/>
      <c r="CG30" s="429"/>
      <c r="CH30" s="432"/>
      <c r="CI30" s="401" t="str">
        <f>IF(CH29="VöB","Freihändig (z.B. Tipo. 36 II d VöB)","")</f>
        <v/>
      </c>
      <c r="CJ30" s="402"/>
      <c r="CK30" s="433"/>
      <c r="CL30" s="430"/>
      <c r="CM30" s="435"/>
      <c r="CN30" s="174" t="s">
        <v>45</v>
      </c>
      <c r="CO30" s="429"/>
      <c r="CP30" s="352"/>
      <c r="CQ30" s="429"/>
      <c r="CR30" s="432"/>
      <c r="CS30" s="401" t="str">
        <f>IF(CR29="VöB","Freihändig (z.B. Tipo. 36 II d VöB)","")</f>
        <v/>
      </c>
      <c r="CT30" s="402"/>
      <c r="CU30" s="433"/>
      <c r="CV30" s="430"/>
      <c r="CW30" s="435"/>
      <c r="CX30" s="174" t="s">
        <v>45</v>
      </c>
      <c r="CY30" s="429"/>
      <c r="CZ30" s="352"/>
      <c r="DA30" s="429"/>
      <c r="DB30" s="432"/>
      <c r="DC30" s="401" t="str">
        <f>IF(DB29="VöB","Freihändig (z.B. Tipo. 36 II d VöB)","")</f>
        <v/>
      </c>
      <c r="DD30" s="402"/>
      <c r="DE30" s="433"/>
      <c r="DF30" s="430"/>
      <c r="DG30" s="435"/>
      <c r="DH30" s="174" t="s">
        <v>45</v>
      </c>
      <c r="DI30" s="429"/>
      <c r="DJ30" s="352"/>
      <c r="DK30" s="429"/>
      <c r="DL30" s="432"/>
      <c r="DM30" s="401" t="str">
        <f>IF(DL29="VöB","Freihändig (z.B. Tipo. 36 II d VöB)","")</f>
        <v/>
      </c>
      <c r="DN30" s="402"/>
      <c r="DO30" s="433"/>
      <c r="DP30" s="430"/>
      <c r="DQ30" s="435"/>
      <c r="DR30" s="174" t="s">
        <v>45</v>
      </c>
      <c r="DS30" s="429"/>
      <c r="DT30" s="352"/>
      <c r="DU30" s="429"/>
      <c r="DV30" s="432"/>
      <c r="DW30" s="401" t="str">
        <f>IF(DV29="VöB","Freihändig (z.B. Tipo. 36 II d VöB)","")</f>
        <v/>
      </c>
      <c r="DX30" s="402"/>
      <c r="DY30" s="433"/>
      <c r="DZ30" s="430"/>
      <c r="EA30" s="435"/>
      <c r="EB30" s="174" t="s">
        <v>45</v>
      </c>
      <c r="EC30" s="429"/>
      <c r="ED30" s="352"/>
      <c r="EE30" s="429"/>
      <c r="EF30" s="432"/>
      <c r="EG30" s="401" t="str">
        <f>IF(EF29="VöB","Freihändig (z.B. Tipo. 36 II d VöB)","")</f>
        <v/>
      </c>
      <c r="EH30" s="402"/>
      <c r="EI30" s="433"/>
      <c r="EJ30" s="430"/>
      <c r="EK30" s="435"/>
      <c r="EL30" s="174" t="s">
        <v>45</v>
      </c>
      <c r="EM30" s="429"/>
      <c r="EN30" s="352"/>
      <c r="EO30" s="429"/>
      <c r="EP30" s="432"/>
      <c r="EQ30" s="401" t="str">
        <f>IF(EP29="VöB","Freihändig (z.B. Tipo. 36 II d VöB)","")</f>
        <v/>
      </c>
      <c r="ER30" s="402"/>
      <c r="ES30" s="433"/>
      <c r="ET30" s="430"/>
      <c r="EU30" s="435"/>
      <c r="EV30" s="174" t="s">
        <v>45</v>
      </c>
      <c r="EW30" s="429"/>
      <c r="EX30" s="352"/>
      <c r="EY30" s="429"/>
      <c r="EZ30" s="432"/>
      <c r="FA30" s="401" t="str">
        <f>IF(EZ29="VöB","Freihändig (z.B. Tipo. 36 II d VöB)","")</f>
        <v/>
      </c>
      <c r="FB30" s="402"/>
      <c r="FC30" s="433"/>
      <c r="FD30" s="430"/>
      <c r="FE30" s="435"/>
      <c r="FF30" s="174" t="s">
        <v>45</v>
      </c>
      <c r="FG30" s="429"/>
      <c r="FH30" s="352"/>
      <c r="FI30" s="429"/>
      <c r="FJ30" s="432"/>
      <c r="FK30" s="401" t="str">
        <f>IF(FJ29="VöB","Freihändig (z.B. Tipo. 36 II d VöB)","")</f>
        <v/>
      </c>
      <c r="FL30" s="402"/>
      <c r="FM30" s="433"/>
      <c r="FN30" s="430"/>
      <c r="FO30" s="435"/>
      <c r="FP30" s="174" t="s">
        <v>45</v>
      </c>
      <c r="FQ30" s="429"/>
      <c r="FR30" s="352"/>
      <c r="FS30" s="429"/>
      <c r="FT30" s="432"/>
      <c r="FU30" s="401" t="str">
        <f>IF(FT29="VöB","Freihändig (z.B. Tipo. 36 II d VöB)","")</f>
        <v/>
      </c>
      <c r="FV30" s="402"/>
      <c r="FW30" s="433"/>
      <c r="FX30" s="430"/>
      <c r="FY30" s="435"/>
      <c r="FZ30" s="174" t="s">
        <v>45</v>
      </c>
      <c r="GA30" s="429"/>
      <c r="GB30" s="352"/>
      <c r="GC30" s="429"/>
      <c r="GD30" s="432"/>
      <c r="GE30" s="401" t="str">
        <f>IF(GD29="VöB","Freihändig (z.B. Tipo. 36 II d VöB)","")</f>
        <v/>
      </c>
      <c r="GF30" s="402"/>
      <c r="GG30" s="433"/>
      <c r="GH30" s="430"/>
      <c r="GI30" s="435"/>
      <c r="GJ30" s="174" t="s">
        <v>45</v>
      </c>
      <c r="GK30" s="429"/>
      <c r="GL30" s="352"/>
      <c r="GM30" s="429"/>
      <c r="GN30" s="432"/>
      <c r="GO30" s="401" t="str">
        <f>IF(GN29="VöB","Freihändig (z.B. Tipo. 36 II d VöB)","")</f>
        <v/>
      </c>
      <c r="GP30" s="402"/>
      <c r="GQ30" s="433"/>
      <c r="GR30" s="430"/>
      <c r="GS30" s="435"/>
      <c r="GT30" s="174" t="s">
        <v>45</v>
      </c>
      <c r="GU30" s="429"/>
      <c r="GV30" s="352"/>
      <c r="GW30" s="429"/>
      <c r="GX30" s="432"/>
      <c r="GY30" s="401" t="str">
        <f>IF(GX29="VöB","Freihändig (z.B. Tipo. 36 II d VöB)","")</f>
        <v/>
      </c>
      <c r="GZ30" s="402"/>
      <c r="HA30" s="433"/>
      <c r="HB30" s="430"/>
      <c r="HC30" s="435"/>
      <c r="HD30" s="174" t="s">
        <v>45</v>
      </c>
      <c r="HE30" s="429"/>
      <c r="HF30" s="352"/>
      <c r="HG30" s="429"/>
      <c r="HH30" s="432"/>
      <c r="HI30" s="401" t="str">
        <f>IF(HH29="VöB","Freihändig (z.B. Tipo. 36 II d VöB)","")</f>
        <v/>
      </c>
      <c r="HJ30" s="402"/>
      <c r="HK30" s="433"/>
      <c r="HL30" s="430"/>
      <c r="HM30" s="435"/>
      <c r="HN30" s="125"/>
      <c r="HO30" s="125"/>
      <c r="HP30" s="71"/>
      <c r="HQ30" s="126"/>
      <c r="HR30" s="74"/>
      <c r="HS30" s="36"/>
      <c r="HT30" s="36"/>
      <c r="HU30" s="78"/>
      <c r="HV30" s="36"/>
      <c r="HW30" s="125"/>
      <c r="HX30" s="125"/>
      <c r="HY30" s="71"/>
      <c r="HZ30" s="126"/>
      <c r="IA30" s="74"/>
      <c r="IB30" s="36"/>
      <c r="IC30" s="36"/>
      <c r="ID30" s="78"/>
      <c r="IE30" s="36"/>
      <c r="IF30" s="125"/>
      <c r="IG30" s="125"/>
      <c r="IH30" s="71"/>
      <c r="II30" s="126"/>
      <c r="IJ30" s="74"/>
      <c r="IK30" s="36"/>
      <c r="IL30" s="36"/>
      <c r="IM30" s="78"/>
      <c r="IN30" s="36"/>
      <c r="IO30" s="125"/>
      <c r="IP30" s="125"/>
      <c r="IQ30" s="71"/>
      <c r="IR30" s="126"/>
      <c r="IS30" s="74"/>
      <c r="IT30" s="36"/>
      <c r="IU30" s="36"/>
      <c r="IV30" s="78"/>
      <c r="IW30" s="36"/>
      <c r="IX30" s="125"/>
      <c r="IY30" s="125"/>
      <c r="IZ30" s="71"/>
      <c r="JA30" s="126"/>
      <c r="JB30" s="6"/>
      <c r="JC30" s="6"/>
      <c r="JD30" s="6"/>
      <c r="JE30" s="6"/>
      <c r="JF30" s="6"/>
      <c r="JG30" s="6"/>
      <c r="JH30" s="6"/>
      <c r="JI30" s="6"/>
      <c r="JJ30" s="6"/>
      <c r="JK30" s="6"/>
      <c r="JL30" s="6"/>
      <c r="JM30" s="6"/>
      <c r="JN30" s="6"/>
      <c r="JO30" s="6"/>
      <c r="JP30" s="6"/>
      <c r="JQ30" s="6"/>
      <c r="JR30" s="6"/>
      <c r="JS30" s="6"/>
      <c r="JT30" s="6"/>
      <c r="JU30" s="6"/>
      <c r="JV30" s="6"/>
      <c r="JW30" s="6"/>
      <c r="JX30" s="6"/>
      <c r="JY30" s="6"/>
      <c r="JZ30" s="6"/>
      <c r="KA30" s="6"/>
      <c r="KB30" s="6"/>
      <c r="KC30" s="6"/>
      <c r="KD30" s="6"/>
      <c r="KE30" s="6"/>
      <c r="KF30" s="6"/>
      <c r="KG30" s="6"/>
      <c r="KH30" s="6"/>
      <c r="KI30" s="6"/>
      <c r="KJ30" s="6"/>
      <c r="KK30" s="6"/>
      <c r="KL30" s="6"/>
      <c r="KM30" s="6"/>
      <c r="KN30" s="6"/>
      <c r="KO30" s="6"/>
      <c r="KP30" s="6"/>
      <c r="KQ30" s="6"/>
      <c r="KR30" s="6"/>
      <c r="KS30" s="6"/>
      <c r="KT30" s="6"/>
      <c r="KU30" s="6"/>
      <c r="KV30" s="6"/>
      <c r="KW30" s="6"/>
      <c r="KX30" s="6"/>
      <c r="KY30" s="6"/>
      <c r="KZ30" s="6"/>
      <c r="LA30" s="6"/>
      <c r="LB30" s="6"/>
      <c r="LC30" s="6"/>
    </row>
    <row r="31" spans="1:315" ht="26.25" customHeight="1" x14ac:dyDescent="0.2">
      <c r="A31" s="19"/>
      <c r="B31" s="173" t="s">
        <v>44</v>
      </c>
      <c r="C31" s="429">
        <v>7</v>
      </c>
      <c r="D31" s="352">
        <v>0</v>
      </c>
      <c r="E31" s="429" t="s">
        <v>43</v>
      </c>
      <c r="F31" s="432" t="s">
        <v>36</v>
      </c>
      <c r="G31" s="399" t="str">
        <f>IF(F31="BöB","nur Freihändig mit Tipo. 13 VöB","")</f>
        <v/>
      </c>
      <c r="H31" s="400"/>
      <c r="I31" s="433" t="str">
        <f>IF(F31="BöB","Ja","No")</f>
        <v>No</v>
      </c>
      <c r="J31" s="430" t="str">
        <f>IF(F31="BöB","Ja","No")</f>
        <v>No</v>
      </c>
      <c r="K31" s="435" t="e">
        <f>IF(OR(AND(F31="VöB",D25="Aktuelles Procedura secondo BöB",E31="No"),OR(AND(E31="Ja",D31&gt;='Valori soglia'!$D$6),AND(E31="Ja",'Riepilogo progetto'!$J$8&gt;'Riepilogo progetto'!$P$9)),AND(E31="Ja",F31="BöB")),"Kontrolle","")</f>
        <v>#DIV/0!</v>
      </c>
      <c r="L31" s="173" t="s">
        <v>44</v>
      </c>
      <c r="M31" s="429">
        <v>7</v>
      </c>
      <c r="N31" s="352">
        <v>0</v>
      </c>
      <c r="O31" s="429" t="s">
        <v>43</v>
      </c>
      <c r="P31" s="432" t="s">
        <v>36</v>
      </c>
      <c r="Q31" s="399" t="str">
        <f>IF(P31="BöB","nur Freihändig mit Tipo. 13 VöB","")</f>
        <v/>
      </c>
      <c r="R31" s="400"/>
      <c r="S31" s="433" t="str">
        <f>IF(P31="BöB","Ja","No")</f>
        <v>No</v>
      </c>
      <c r="T31" s="430" t="str">
        <f>IF(P31="BöB","Ja","No")</f>
        <v>No</v>
      </c>
      <c r="U31" s="435" t="e">
        <f>IF(OR(AND(P31="VöB",N25="Aktuelles Procedura secondo BöB",O31="No"),OR(AND(O31="Ja",N31&gt;='Valori soglia'!$D$6),AND(O31="Ja",U$14&gt;U$15)),AND(O31="Ja",P31="BöB")),"Kontrolle","")</f>
        <v>#DIV/0!</v>
      </c>
      <c r="V31" s="173" t="s">
        <v>44</v>
      </c>
      <c r="W31" s="429">
        <v>7</v>
      </c>
      <c r="X31" s="352">
        <v>0</v>
      </c>
      <c r="Y31" s="429" t="s">
        <v>43</v>
      </c>
      <c r="Z31" s="432" t="s">
        <v>36</v>
      </c>
      <c r="AA31" s="399" t="str">
        <f>IF(Z31="BöB","nur Freihändig mit Tipo. 13 VöB","")</f>
        <v/>
      </c>
      <c r="AB31" s="400"/>
      <c r="AC31" s="433" t="str">
        <f>IF(Z31="BöB","Ja","No")</f>
        <v>No</v>
      </c>
      <c r="AD31" s="430" t="str">
        <f>IF(Z31="BöB","Ja","No")</f>
        <v>No</v>
      </c>
      <c r="AE31" s="435" t="e">
        <f>IF(OR(AND(Z31="VöB",X25="Aktuelles Procedura secondo BöB",Y31="No"),OR(AND(Y31="Ja",X31&gt;='Valori soglia'!$D$6),AND(Y31="Ja",AE$14&gt;AE$15)),AND(Y31="Ja",Z31="BöB")),"Kontrolle","")</f>
        <v>#DIV/0!</v>
      </c>
      <c r="AF31" s="173" t="s">
        <v>44</v>
      </c>
      <c r="AG31" s="429">
        <v>7</v>
      </c>
      <c r="AH31" s="352">
        <v>0</v>
      </c>
      <c r="AI31" s="429" t="s">
        <v>43</v>
      </c>
      <c r="AJ31" s="432" t="s">
        <v>36</v>
      </c>
      <c r="AK31" s="399" t="str">
        <f>IF(AJ31="BöB","nur Freihändig mit Tipo. 13 VöB","")</f>
        <v/>
      </c>
      <c r="AL31" s="400"/>
      <c r="AM31" s="433" t="str">
        <f>IF(AJ31="BöB","Ja","No")</f>
        <v>No</v>
      </c>
      <c r="AN31" s="430" t="str">
        <f>IF(AJ31="BöB","Ja","No")</f>
        <v>No</v>
      </c>
      <c r="AO31" s="435" t="e">
        <f>IF(OR(AND(AJ31="VöB",AH25="Aktuelles Procedura secondo BöB",AI31="No"),OR(AND(AI31="Ja",AH31&gt;='Valori soglia'!$D$6),AND(AI31="Ja",AO$14&gt;AO$15)),AND(AI31="Ja",AJ31="BöB")),"Kontrolle","")</f>
        <v>#DIV/0!</v>
      </c>
      <c r="AP31" s="173" t="s">
        <v>44</v>
      </c>
      <c r="AQ31" s="429">
        <v>7</v>
      </c>
      <c r="AR31" s="352">
        <v>0</v>
      </c>
      <c r="AS31" s="429" t="s">
        <v>43</v>
      </c>
      <c r="AT31" s="432" t="s">
        <v>36</v>
      </c>
      <c r="AU31" s="399" t="str">
        <f>IF(AT31="BöB","nur Freihändig mit Tipo. 13 VöB","")</f>
        <v/>
      </c>
      <c r="AV31" s="400"/>
      <c r="AW31" s="433" t="str">
        <f>IF(AT31="BöB","Ja","No")</f>
        <v>No</v>
      </c>
      <c r="AX31" s="430" t="str">
        <f>IF(AT31="BöB","Ja","No")</f>
        <v>No</v>
      </c>
      <c r="AY31" s="435" t="e">
        <f>IF(OR(AND(AT31="VöB",AR25="Aktuelles Procedura secondo BöB",AS31="No"),OR(AND(AS31="Ja",AR31&gt;='Valori soglia'!$D$6),AND(AS31="Ja",AY$14&gt;AY$15)),AND(AS31="Ja",AT31="BöB")),"Kontrolle","")</f>
        <v>#DIV/0!</v>
      </c>
      <c r="AZ31" s="173" t="s">
        <v>44</v>
      </c>
      <c r="BA31" s="429">
        <v>7</v>
      </c>
      <c r="BB31" s="352">
        <v>0</v>
      </c>
      <c r="BC31" s="429" t="s">
        <v>43</v>
      </c>
      <c r="BD31" s="432" t="s">
        <v>36</v>
      </c>
      <c r="BE31" s="399" t="str">
        <f>IF(BD31="BöB","nur Freihändig mit Tipo. 13 VöB","")</f>
        <v/>
      </c>
      <c r="BF31" s="400"/>
      <c r="BG31" s="433" t="str">
        <f>IF(BD31="BöB","Ja","No")</f>
        <v>No</v>
      </c>
      <c r="BH31" s="430" t="str">
        <f>IF(BD31="BöB","Ja","No")</f>
        <v>No</v>
      </c>
      <c r="BI31" s="435" t="e">
        <f>IF(OR(AND(BD31="VöB",BB25="Aktuelles Procedura secondo BöB",BC31="No"),OR(AND(BC31="Ja",BB31&gt;='Valori soglia'!$D$6),AND(BC31="Ja",BI$14&gt;BI$15)),AND(BC31="Ja",BD31="BöB")),"Kontrolle","")</f>
        <v>#DIV/0!</v>
      </c>
      <c r="BJ31" s="173" t="s">
        <v>44</v>
      </c>
      <c r="BK31" s="429">
        <v>7</v>
      </c>
      <c r="BL31" s="352">
        <v>0</v>
      </c>
      <c r="BM31" s="429" t="s">
        <v>43</v>
      </c>
      <c r="BN31" s="432" t="s">
        <v>36</v>
      </c>
      <c r="BO31" s="399" t="str">
        <f>IF(BN31="BöB","nur Freihändig mit Tipo. 13 VöB","")</f>
        <v/>
      </c>
      <c r="BP31" s="400"/>
      <c r="BQ31" s="433" t="str">
        <f>IF(BN31="BöB","Ja","No")</f>
        <v>No</v>
      </c>
      <c r="BR31" s="430" t="str">
        <f>IF(BN31="BöB","Ja","No")</f>
        <v>No</v>
      </c>
      <c r="BS31" s="435" t="e">
        <f>IF(OR(AND(BN31="VöB",BL25="Aktuelles Procedura secondo BöB",BM31="No"),OR(AND(BM31="Ja",BL31&gt;='Valori soglia'!$D$6),AND(BM31="Ja",BS$14&gt;BS$15)),AND(BM31="Ja",BN31="BöB")),"Kontrolle","")</f>
        <v>#DIV/0!</v>
      </c>
      <c r="BT31" s="173" t="s">
        <v>44</v>
      </c>
      <c r="BU31" s="429">
        <v>7</v>
      </c>
      <c r="BV31" s="352">
        <v>0</v>
      </c>
      <c r="BW31" s="429" t="s">
        <v>43</v>
      </c>
      <c r="BX31" s="432" t="s">
        <v>36</v>
      </c>
      <c r="BY31" s="399" t="str">
        <f>IF(BX31="BöB","nur Freihändig mit Tipo. 13 VöB","")</f>
        <v/>
      </c>
      <c r="BZ31" s="400"/>
      <c r="CA31" s="433" t="str">
        <f>IF(BX31="BöB","Ja","No")</f>
        <v>No</v>
      </c>
      <c r="CB31" s="430" t="str">
        <f>IF(BX31="BöB","Ja","No")</f>
        <v>No</v>
      </c>
      <c r="CC31" s="435" t="e">
        <f>IF(OR(AND(BX31="VöB",BV25="Aktuelles Procedura secondo BöB",BW31="No"),OR(AND(BW31="Ja",BV31&gt;='Valori soglia'!$D$6),AND(BW31="Ja",CC$14&gt;CC$15)),AND(BW31="Ja",BX31="BöB")),"Kontrolle","")</f>
        <v>#DIV/0!</v>
      </c>
      <c r="CD31" s="173" t="s">
        <v>44</v>
      </c>
      <c r="CE31" s="429">
        <v>7</v>
      </c>
      <c r="CF31" s="352">
        <v>0</v>
      </c>
      <c r="CG31" s="429" t="s">
        <v>43</v>
      </c>
      <c r="CH31" s="432" t="s">
        <v>36</v>
      </c>
      <c r="CI31" s="399" t="str">
        <f>IF(CH31="BöB","nur Freihändig mit Tipo. 13 VöB","")</f>
        <v/>
      </c>
      <c r="CJ31" s="400"/>
      <c r="CK31" s="433" t="str">
        <f>IF(CH31="BöB","Ja","No")</f>
        <v>No</v>
      </c>
      <c r="CL31" s="430" t="str">
        <f>IF(CH31="BöB","Ja","No")</f>
        <v>No</v>
      </c>
      <c r="CM31" s="435" t="e">
        <f>IF(OR(AND(CH31="VöB",CF25="Aktuelles Procedura secondo BöB",CG31="No"),OR(AND(CG31="Ja",CF31&gt;='Valori soglia'!$D$6),AND(CG31="Ja",CM$14&gt;CM$15)),AND(CG31="Ja",CH31="BöB")),"Kontrolle","")</f>
        <v>#DIV/0!</v>
      </c>
      <c r="CN31" s="173" t="s">
        <v>44</v>
      </c>
      <c r="CO31" s="429">
        <v>7</v>
      </c>
      <c r="CP31" s="352">
        <v>0</v>
      </c>
      <c r="CQ31" s="429" t="s">
        <v>43</v>
      </c>
      <c r="CR31" s="432" t="s">
        <v>36</v>
      </c>
      <c r="CS31" s="399" t="str">
        <f>IF(CR31="BöB","nur Freihändig mit Tipo. 13 VöB","")</f>
        <v/>
      </c>
      <c r="CT31" s="400"/>
      <c r="CU31" s="433" t="str">
        <f>IF(CR31="BöB","Ja","No")</f>
        <v>No</v>
      </c>
      <c r="CV31" s="430" t="str">
        <f>IF(CR31="BöB","Ja","No")</f>
        <v>No</v>
      </c>
      <c r="CW31" s="435" t="e">
        <f>IF(OR(AND(CR31="VöB",CP25="Aktuelles Procedura secondo BöB",CQ31="No"),OR(AND(CQ31="Ja",CP31&gt;='Valori soglia'!$D$6),AND(CQ31="Ja",CW$14&gt;CW$15)),AND(CQ31="Ja",CR31="BöB")),"Kontrolle","")</f>
        <v>#DIV/0!</v>
      </c>
      <c r="CX31" s="173" t="s">
        <v>44</v>
      </c>
      <c r="CY31" s="429">
        <v>7</v>
      </c>
      <c r="CZ31" s="352">
        <v>0</v>
      </c>
      <c r="DA31" s="429" t="s">
        <v>43</v>
      </c>
      <c r="DB31" s="432" t="s">
        <v>36</v>
      </c>
      <c r="DC31" s="399" t="str">
        <f>IF(DB31="BöB","nur Freihändig mit Tipo. 13 VöB","")</f>
        <v/>
      </c>
      <c r="DD31" s="400"/>
      <c r="DE31" s="433" t="str">
        <f>IF(DB31="BöB","Ja","No")</f>
        <v>No</v>
      </c>
      <c r="DF31" s="430" t="str">
        <f>IF(DB31="BöB","Ja","No")</f>
        <v>No</v>
      </c>
      <c r="DG31" s="435" t="e">
        <f>IF(OR(AND(DB31="VöB",CZ25="Aktuelles Procedura secondo BöB",DA31="No"),OR(AND(DA31="Ja",CZ31&gt;='Valori soglia'!$D$6),AND(DA31="Ja",DG$14&gt;DG$15)),AND(DA31="Ja",DB31="BöB")),"Kontrolle","")</f>
        <v>#DIV/0!</v>
      </c>
      <c r="DH31" s="173" t="s">
        <v>44</v>
      </c>
      <c r="DI31" s="429">
        <v>7</v>
      </c>
      <c r="DJ31" s="352">
        <v>0</v>
      </c>
      <c r="DK31" s="429" t="s">
        <v>43</v>
      </c>
      <c r="DL31" s="432" t="s">
        <v>36</v>
      </c>
      <c r="DM31" s="399" t="str">
        <f>IF(DL31="BöB","nur Freihändig mit Tipo. 13 VöB","")</f>
        <v/>
      </c>
      <c r="DN31" s="400"/>
      <c r="DO31" s="433" t="str">
        <f>IF(DL31="BöB","Ja","No")</f>
        <v>No</v>
      </c>
      <c r="DP31" s="430" t="str">
        <f>IF(DL31="BöB","Ja","No")</f>
        <v>No</v>
      </c>
      <c r="DQ31" s="435" t="e">
        <f>IF(OR(AND(DL31="VöB",DJ25="Aktuelles Procedura secondo BöB",DK31="No"),OR(AND(DK31="Ja",DJ31&gt;='Valori soglia'!$D$6),AND(DK31="Ja",DQ$14&gt;DQ$15)),AND(DK31="Ja",DL31="BöB")),"Kontrolle","")</f>
        <v>#DIV/0!</v>
      </c>
      <c r="DR31" s="173" t="s">
        <v>44</v>
      </c>
      <c r="DS31" s="429">
        <v>7</v>
      </c>
      <c r="DT31" s="352">
        <v>0</v>
      </c>
      <c r="DU31" s="429" t="s">
        <v>43</v>
      </c>
      <c r="DV31" s="432" t="s">
        <v>36</v>
      </c>
      <c r="DW31" s="399" t="str">
        <f>IF(DV31="BöB","nur Freihändig mit Tipo. 13 VöB","")</f>
        <v/>
      </c>
      <c r="DX31" s="400"/>
      <c r="DY31" s="433" t="str">
        <f>IF(DV31="BöB","Ja","No")</f>
        <v>No</v>
      </c>
      <c r="DZ31" s="430" t="str">
        <f>IF(DV31="BöB","Ja","No")</f>
        <v>No</v>
      </c>
      <c r="EA31" s="435" t="e">
        <f>IF(OR(AND(DV31="VöB",DT25="Aktuelles Procedura secondo BöB",DU31="No"),OR(AND(DU31="Ja",DT31&gt;='Valori soglia'!$D$6),AND(DU31="Ja",EA$14&gt;EA$15)),AND(DU31="Ja",DV31="BöB")),"Kontrolle","")</f>
        <v>#DIV/0!</v>
      </c>
      <c r="EB31" s="173" t="s">
        <v>44</v>
      </c>
      <c r="EC31" s="429">
        <v>7</v>
      </c>
      <c r="ED31" s="352">
        <v>0</v>
      </c>
      <c r="EE31" s="429" t="s">
        <v>43</v>
      </c>
      <c r="EF31" s="432" t="s">
        <v>36</v>
      </c>
      <c r="EG31" s="399" t="str">
        <f>IF(EF31="BöB","nur Freihändig mit Tipo. 13 VöB","")</f>
        <v/>
      </c>
      <c r="EH31" s="400"/>
      <c r="EI31" s="433" t="str">
        <f>IF(EF31="BöB","Ja","No")</f>
        <v>No</v>
      </c>
      <c r="EJ31" s="430" t="str">
        <f>IF(EF31="BöB","Ja","No")</f>
        <v>No</v>
      </c>
      <c r="EK31" s="435" t="e">
        <f>IF(OR(AND(EF31="VöB",ED25="Aktuelles Procedura secondo BöB",EE31="No"),OR(AND(EE31="Ja",ED31&gt;='Valori soglia'!$D$6),AND(EE31="Ja",EK$14&gt;EK$15)),AND(EE31="Ja",EF31="BöB")),"Kontrolle","")</f>
        <v>#DIV/0!</v>
      </c>
      <c r="EL31" s="173" t="s">
        <v>44</v>
      </c>
      <c r="EM31" s="429">
        <v>7</v>
      </c>
      <c r="EN31" s="352">
        <v>0</v>
      </c>
      <c r="EO31" s="429" t="s">
        <v>43</v>
      </c>
      <c r="EP31" s="432" t="s">
        <v>36</v>
      </c>
      <c r="EQ31" s="399" t="str">
        <f>IF(EP31="BöB","nur Freihändig mit Tipo. 13 VöB","")</f>
        <v/>
      </c>
      <c r="ER31" s="400"/>
      <c r="ES31" s="433" t="str">
        <f>IF(EP31="BöB","Ja","No")</f>
        <v>No</v>
      </c>
      <c r="ET31" s="430" t="str">
        <f>IF(EP31="BöB","Ja","No")</f>
        <v>No</v>
      </c>
      <c r="EU31" s="435" t="e">
        <f>IF(OR(AND(EP31="VöB",EN25="Aktuelles Procedura secondo BöB",EO31="No"),OR(AND(EO31="Ja",EN31&gt;='Valori soglia'!$D$6),AND(EO31="Ja",EU$14&gt;EU$15)),AND(EO31="Ja",EP31="BöB")),"Kontrolle","")</f>
        <v>#DIV/0!</v>
      </c>
      <c r="EV31" s="173" t="s">
        <v>44</v>
      </c>
      <c r="EW31" s="429">
        <v>7</v>
      </c>
      <c r="EX31" s="352">
        <v>0</v>
      </c>
      <c r="EY31" s="429" t="s">
        <v>43</v>
      </c>
      <c r="EZ31" s="432" t="s">
        <v>36</v>
      </c>
      <c r="FA31" s="399" t="str">
        <f>IF(EZ31="BöB","nur Freihändig mit Tipo. 13 VöB","")</f>
        <v/>
      </c>
      <c r="FB31" s="400"/>
      <c r="FC31" s="433" t="str">
        <f>IF(EZ31="BöB","Ja","No")</f>
        <v>No</v>
      </c>
      <c r="FD31" s="430" t="str">
        <f>IF(EZ31="BöB","Ja","No")</f>
        <v>No</v>
      </c>
      <c r="FE31" s="435" t="e">
        <f>IF(OR(AND(EZ31="VöB",EX25="Aktuelles Procedura secondo BöB",EY31="No"),OR(AND(EY31="Ja",EX31&gt;='Valori soglia'!$D$6),AND(EY31="Ja",FE$14&gt;FE$15)),AND(EY31="Ja",EZ31="BöB")),"Kontrolle","")</f>
        <v>#DIV/0!</v>
      </c>
      <c r="FF31" s="173" t="s">
        <v>44</v>
      </c>
      <c r="FG31" s="429">
        <v>7</v>
      </c>
      <c r="FH31" s="352">
        <v>0</v>
      </c>
      <c r="FI31" s="429" t="s">
        <v>43</v>
      </c>
      <c r="FJ31" s="432" t="s">
        <v>36</v>
      </c>
      <c r="FK31" s="399" t="str">
        <f>IF(FJ31="BöB","nur Freihändig mit Tipo. 13 VöB","")</f>
        <v/>
      </c>
      <c r="FL31" s="400"/>
      <c r="FM31" s="433" t="str">
        <f>IF(FJ31="BöB","Ja","No")</f>
        <v>No</v>
      </c>
      <c r="FN31" s="430" t="str">
        <f>IF(FJ31="BöB","Ja","No")</f>
        <v>No</v>
      </c>
      <c r="FO31" s="435" t="e">
        <f>IF(OR(AND(FJ31="VöB",FH25="Aktuelles Procedura secondo BöB",FI31="No"),OR(AND(FI31="Ja",FH31&gt;='Valori soglia'!$D$6),AND(FI31="Ja",FO$14&gt;FO$15)),AND(FI31="Ja",FJ31="BöB")),"Kontrolle","")</f>
        <v>#DIV/0!</v>
      </c>
      <c r="FP31" s="173" t="s">
        <v>44</v>
      </c>
      <c r="FQ31" s="429">
        <v>7</v>
      </c>
      <c r="FR31" s="352">
        <v>0</v>
      </c>
      <c r="FS31" s="429" t="s">
        <v>43</v>
      </c>
      <c r="FT31" s="432" t="s">
        <v>36</v>
      </c>
      <c r="FU31" s="399" t="str">
        <f>IF(FT31="BöB","nur Freihändig mit Tipo. 13 VöB","")</f>
        <v/>
      </c>
      <c r="FV31" s="400"/>
      <c r="FW31" s="433" t="str">
        <f>IF(FT31="BöB","Ja","No")</f>
        <v>No</v>
      </c>
      <c r="FX31" s="430" t="str">
        <f>IF(FT31="BöB","Ja","No")</f>
        <v>No</v>
      </c>
      <c r="FY31" s="435" t="e">
        <f>IF(OR(AND(FT31="VöB",FR25="Aktuelles Procedura secondo BöB",FS31="No"),OR(AND(FS31="Ja",FR31&gt;='Valori soglia'!$D$6),AND(FS31="Ja",FY$14&gt;FY$15)),AND(FS31="Ja",FT31="BöB")),"Kontrolle","")</f>
        <v>#DIV/0!</v>
      </c>
      <c r="FZ31" s="173" t="s">
        <v>44</v>
      </c>
      <c r="GA31" s="429">
        <v>7</v>
      </c>
      <c r="GB31" s="352">
        <v>0</v>
      </c>
      <c r="GC31" s="429" t="s">
        <v>43</v>
      </c>
      <c r="GD31" s="432" t="s">
        <v>36</v>
      </c>
      <c r="GE31" s="399" t="str">
        <f>IF(GD31="BöB","nur Freihändig mit Tipo. 13 VöB","")</f>
        <v/>
      </c>
      <c r="GF31" s="400"/>
      <c r="GG31" s="433" t="str">
        <f>IF(GD31="BöB","Ja","No")</f>
        <v>No</v>
      </c>
      <c r="GH31" s="430" t="str">
        <f>IF(GD31="BöB","Ja","No")</f>
        <v>No</v>
      </c>
      <c r="GI31" s="435" t="e">
        <f>IF(OR(AND(GD31="VöB",GB25="Aktuelles Procedura secondo BöB",GC31="No"),OR(AND(GC31="Ja",GB31&gt;='Valori soglia'!$D$6),AND(GC31="Ja",GI$14&gt;GI$15)),AND(GC31="Ja",GD31="BöB")),"Kontrolle","")</f>
        <v>#DIV/0!</v>
      </c>
      <c r="GJ31" s="173" t="s">
        <v>44</v>
      </c>
      <c r="GK31" s="429">
        <v>7</v>
      </c>
      <c r="GL31" s="352">
        <v>0</v>
      </c>
      <c r="GM31" s="429" t="s">
        <v>43</v>
      </c>
      <c r="GN31" s="432" t="s">
        <v>36</v>
      </c>
      <c r="GO31" s="399" t="str">
        <f>IF(GN31="BöB","nur Freihändig mit Tipo. 13 VöB","")</f>
        <v/>
      </c>
      <c r="GP31" s="400"/>
      <c r="GQ31" s="433" t="str">
        <f>IF(GN31="BöB","Ja","No")</f>
        <v>No</v>
      </c>
      <c r="GR31" s="430" t="str">
        <f>IF(GN31="BöB","Ja","No")</f>
        <v>No</v>
      </c>
      <c r="GS31" s="435" t="e">
        <f>IF(OR(AND(GN31="VöB",GL25="Aktuelles Procedura secondo BöB",GM31="No"),OR(AND(GM31="Ja",GL31&gt;='Valori soglia'!$D$6),AND(GM31="Ja",GS$14&gt;GS$15)),AND(GM31="Ja",GN31="BöB")),"Kontrolle","")</f>
        <v>#DIV/0!</v>
      </c>
      <c r="GT31" s="173" t="s">
        <v>44</v>
      </c>
      <c r="GU31" s="429">
        <v>7</v>
      </c>
      <c r="GV31" s="352">
        <v>0</v>
      </c>
      <c r="GW31" s="429" t="s">
        <v>43</v>
      </c>
      <c r="GX31" s="432" t="s">
        <v>36</v>
      </c>
      <c r="GY31" s="399" t="str">
        <f>IF(GX31="BöB","nur Freihändig mit Tipo. 13 VöB","")</f>
        <v/>
      </c>
      <c r="GZ31" s="400"/>
      <c r="HA31" s="433" t="str">
        <f>IF(GX31="BöB","Ja","No")</f>
        <v>No</v>
      </c>
      <c r="HB31" s="430" t="str">
        <f>IF(GX31="BöB","Ja","No")</f>
        <v>No</v>
      </c>
      <c r="HC31" s="435" t="e">
        <f>IF(OR(AND(GX31="VöB",GV25="Aktuelles Procedura secondo BöB",GW31="No"),OR(AND(GW31="Ja",GV31&gt;='Valori soglia'!$D$6),AND(GW31="Ja",HC$14&gt;HC$15)),AND(GW31="Ja",GX31="BöB")),"Kontrolle","")</f>
        <v>#DIV/0!</v>
      </c>
      <c r="HD31" s="173" t="s">
        <v>44</v>
      </c>
      <c r="HE31" s="429">
        <v>7</v>
      </c>
      <c r="HF31" s="352">
        <v>0</v>
      </c>
      <c r="HG31" s="429" t="s">
        <v>43</v>
      </c>
      <c r="HH31" s="432" t="s">
        <v>36</v>
      </c>
      <c r="HI31" s="399" t="str">
        <f>IF(HH31="BöB","nur Freihändig mit Tipo. 13 VöB","")</f>
        <v/>
      </c>
      <c r="HJ31" s="400"/>
      <c r="HK31" s="433" t="str">
        <f>IF(HH31="BöB","Ja","No")</f>
        <v>No</v>
      </c>
      <c r="HL31" s="430" t="str">
        <f>IF(HH31="BöB","Ja","No")</f>
        <v>No</v>
      </c>
      <c r="HM31" s="435" t="e">
        <f>IF(OR(AND(HH31="VöB",HF25="Aktuelles Procedura secondo BöB",HG31="No"),OR(AND(HG31="Ja",HF31&gt;='Valori soglia'!$D$6),AND(HG31="Ja",HM$14&gt;HM$15)),AND(HG31="Ja",HH31="BöB")),"Kontrolle","")</f>
        <v>#DIV/0!</v>
      </c>
      <c r="HN31" s="125"/>
      <c r="HO31" s="125"/>
      <c r="HP31" s="71"/>
      <c r="HQ31" s="126"/>
      <c r="HR31" s="74"/>
      <c r="HS31" s="36"/>
      <c r="HT31" s="36"/>
      <c r="HU31" s="78"/>
      <c r="HV31" s="36"/>
      <c r="HW31" s="125"/>
      <c r="HX31" s="125"/>
      <c r="HY31" s="71"/>
      <c r="HZ31" s="126"/>
      <c r="IA31" s="74"/>
      <c r="IB31" s="36"/>
      <c r="IC31" s="36"/>
      <c r="ID31" s="78"/>
      <c r="IE31" s="36"/>
      <c r="IF31" s="125"/>
      <c r="IG31" s="125"/>
      <c r="IH31" s="71"/>
      <c r="II31" s="126"/>
      <c r="IJ31" s="74"/>
      <c r="IK31" s="36"/>
      <c r="IL31" s="36"/>
      <c r="IM31" s="78"/>
      <c r="IN31" s="36"/>
      <c r="IO31" s="125"/>
      <c r="IP31" s="125"/>
      <c r="IQ31" s="71"/>
      <c r="IR31" s="126"/>
      <c r="IS31" s="74"/>
      <c r="IT31" s="36"/>
      <c r="IU31" s="36"/>
      <c r="IV31" s="78"/>
      <c r="IW31" s="36"/>
      <c r="IX31" s="125"/>
      <c r="IY31" s="125"/>
      <c r="IZ31" s="71"/>
      <c r="JA31" s="126"/>
      <c r="JB31" s="6"/>
      <c r="JC31" s="6"/>
      <c r="JD31" s="6"/>
      <c r="JE31" s="6"/>
      <c r="JF31" s="6"/>
      <c r="JG31" s="6"/>
      <c r="JH31" s="6"/>
      <c r="JI31" s="6"/>
      <c r="JJ31" s="6"/>
      <c r="JK31" s="6"/>
      <c r="JL31" s="6"/>
      <c r="JM31" s="6"/>
      <c r="JN31" s="6"/>
      <c r="JO31" s="6"/>
      <c r="JP31" s="6"/>
      <c r="JQ31" s="6"/>
      <c r="JR31" s="6"/>
      <c r="JS31" s="6"/>
      <c r="JT31" s="6"/>
      <c r="JU31" s="6"/>
      <c r="JV31" s="6"/>
      <c r="JW31" s="6"/>
      <c r="JX31" s="6"/>
      <c r="JY31" s="6"/>
      <c r="JZ31" s="6"/>
      <c r="KA31" s="6"/>
      <c r="KB31" s="6"/>
      <c r="KC31" s="6"/>
      <c r="KD31" s="6"/>
      <c r="KE31" s="6"/>
      <c r="KF31" s="6"/>
      <c r="KG31" s="6"/>
      <c r="KH31" s="6"/>
      <c r="KI31" s="6"/>
      <c r="KJ31" s="6"/>
      <c r="KK31" s="6"/>
      <c r="KL31" s="6"/>
      <c r="KM31" s="6"/>
      <c r="KN31" s="6"/>
      <c r="KO31" s="6"/>
      <c r="KP31" s="6"/>
      <c r="KQ31" s="6"/>
      <c r="KR31" s="6"/>
      <c r="KS31" s="6"/>
      <c r="KT31" s="6"/>
      <c r="KU31" s="6"/>
      <c r="KV31" s="6"/>
      <c r="KW31" s="6"/>
      <c r="KX31" s="6"/>
      <c r="KY31" s="6"/>
      <c r="KZ31" s="6"/>
      <c r="LA31" s="6"/>
      <c r="LB31" s="6"/>
      <c r="LC31" s="6"/>
    </row>
    <row r="32" spans="1:315" ht="26.25" customHeight="1" x14ac:dyDescent="0.2">
      <c r="A32" s="19"/>
      <c r="B32" s="174" t="s">
        <v>45</v>
      </c>
      <c r="C32" s="429"/>
      <c r="D32" s="352"/>
      <c r="E32" s="429"/>
      <c r="F32" s="432"/>
      <c r="G32" s="401" t="str">
        <f>IF(F31="VöB","Freihändig (z.B. Tipo. 36 II d VöB)","")</f>
        <v/>
      </c>
      <c r="H32" s="402"/>
      <c r="I32" s="433"/>
      <c r="J32" s="430"/>
      <c r="K32" s="435"/>
      <c r="L32" s="174" t="s">
        <v>45</v>
      </c>
      <c r="M32" s="429"/>
      <c r="N32" s="352"/>
      <c r="O32" s="429"/>
      <c r="P32" s="432"/>
      <c r="Q32" s="401" t="str">
        <f>IF(P31="VöB","Freihändig (z.B. Tipo. 36 II d VöB)","")</f>
        <v/>
      </c>
      <c r="R32" s="402"/>
      <c r="S32" s="433"/>
      <c r="T32" s="430"/>
      <c r="U32" s="435"/>
      <c r="V32" s="174" t="s">
        <v>45</v>
      </c>
      <c r="W32" s="429"/>
      <c r="X32" s="352"/>
      <c r="Y32" s="429"/>
      <c r="Z32" s="432"/>
      <c r="AA32" s="401" t="str">
        <f>IF(Z31="VöB","Freihändig (z.B. Tipo. 36 II d VöB)","")</f>
        <v/>
      </c>
      <c r="AB32" s="402"/>
      <c r="AC32" s="433"/>
      <c r="AD32" s="430"/>
      <c r="AE32" s="435"/>
      <c r="AF32" s="174" t="s">
        <v>45</v>
      </c>
      <c r="AG32" s="429"/>
      <c r="AH32" s="352"/>
      <c r="AI32" s="429"/>
      <c r="AJ32" s="432"/>
      <c r="AK32" s="401" t="str">
        <f>IF(AJ31="VöB","Freihändig (z.B. Tipo. 36 II d VöB)","")</f>
        <v/>
      </c>
      <c r="AL32" s="402"/>
      <c r="AM32" s="433"/>
      <c r="AN32" s="430"/>
      <c r="AO32" s="435"/>
      <c r="AP32" s="174" t="s">
        <v>45</v>
      </c>
      <c r="AQ32" s="429"/>
      <c r="AR32" s="352"/>
      <c r="AS32" s="429"/>
      <c r="AT32" s="432"/>
      <c r="AU32" s="401" t="str">
        <f>IF(AT31="VöB","Freihändig (z.B. Tipo. 36 II d VöB)","")</f>
        <v/>
      </c>
      <c r="AV32" s="402"/>
      <c r="AW32" s="433"/>
      <c r="AX32" s="430"/>
      <c r="AY32" s="435"/>
      <c r="AZ32" s="174" t="s">
        <v>45</v>
      </c>
      <c r="BA32" s="429"/>
      <c r="BB32" s="352"/>
      <c r="BC32" s="429"/>
      <c r="BD32" s="432"/>
      <c r="BE32" s="401" t="str">
        <f>IF(BD31="VöB","Freihändig (z.B. Tipo. 36 II d VöB)","")</f>
        <v/>
      </c>
      <c r="BF32" s="402"/>
      <c r="BG32" s="433"/>
      <c r="BH32" s="430"/>
      <c r="BI32" s="435"/>
      <c r="BJ32" s="174" t="s">
        <v>45</v>
      </c>
      <c r="BK32" s="429"/>
      <c r="BL32" s="352"/>
      <c r="BM32" s="429"/>
      <c r="BN32" s="432"/>
      <c r="BO32" s="401" t="str">
        <f>IF(BN31="VöB","Freihändig (z.B. Tipo. 36 II d VöB)","")</f>
        <v/>
      </c>
      <c r="BP32" s="402"/>
      <c r="BQ32" s="433"/>
      <c r="BR32" s="430"/>
      <c r="BS32" s="435"/>
      <c r="BT32" s="174" t="s">
        <v>45</v>
      </c>
      <c r="BU32" s="429"/>
      <c r="BV32" s="352"/>
      <c r="BW32" s="429"/>
      <c r="BX32" s="432"/>
      <c r="BY32" s="401" t="str">
        <f>IF(BX31="VöB","Freihändig (z.B. Tipo. 36 II d VöB)","")</f>
        <v/>
      </c>
      <c r="BZ32" s="402"/>
      <c r="CA32" s="433"/>
      <c r="CB32" s="430"/>
      <c r="CC32" s="435"/>
      <c r="CD32" s="174" t="s">
        <v>45</v>
      </c>
      <c r="CE32" s="429"/>
      <c r="CF32" s="352"/>
      <c r="CG32" s="429"/>
      <c r="CH32" s="432"/>
      <c r="CI32" s="401" t="str">
        <f>IF(CH31="VöB","Freihändig (z.B. Tipo. 36 II d VöB)","")</f>
        <v/>
      </c>
      <c r="CJ32" s="402"/>
      <c r="CK32" s="433"/>
      <c r="CL32" s="430"/>
      <c r="CM32" s="435"/>
      <c r="CN32" s="174" t="s">
        <v>45</v>
      </c>
      <c r="CO32" s="429"/>
      <c r="CP32" s="352"/>
      <c r="CQ32" s="429"/>
      <c r="CR32" s="432"/>
      <c r="CS32" s="401" t="str">
        <f>IF(CR31="VöB","Freihändig (z.B. Tipo. 36 II d VöB)","")</f>
        <v/>
      </c>
      <c r="CT32" s="402"/>
      <c r="CU32" s="433"/>
      <c r="CV32" s="430"/>
      <c r="CW32" s="435"/>
      <c r="CX32" s="174" t="s">
        <v>45</v>
      </c>
      <c r="CY32" s="429"/>
      <c r="CZ32" s="352"/>
      <c r="DA32" s="429"/>
      <c r="DB32" s="432"/>
      <c r="DC32" s="401" t="str">
        <f>IF(DB31="VöB","Freihändig (z.B. Tipo. 36 II d VöB)","")</f>
        <v/>
      </c>
      <c r="DD32" s="402"/>
      <c r="DE32" s="433"/>
      <c r="DF32" s="430"/>
      <c r="DG32" s="435"/>
      <c r="DH32" s="174" t="s">
        <v>45</v>
      </c>
      <c r="DI32" s="429"/>
      <c r="DJ32" s="352"/>
      <c r="DK32" s="429"/>
      <c r="DL32" s="432"/>
      <c r="DM32" s="401" t="str">
        <f>IF(DL31="VöB","Freihändig (z.B. Tipo. 36 II d VöB)","")</f>
        <v/>
      </c>
      <c r="DN32" s="402"/>
      <c r="DO32" s="433"/>
      <c r="DP32" s="430"/>
      <c r="DQ32" s="435"/>
      <c r="DR32" s="174" t="s">
        <v>45</v>
      </c>
      <c r="DS32" s="429"/>
      <c r="DT32" s="352"/>
      <c r="DU32" s="429"/>
      <c r="DV32" s="432"/>
      <c r="DW32" s="401" t="str">
        <f>IF(DV31="VöB","Freihändig (z.B. Tipo. 36 II d VöB)","")</f>
        <v/>
      </c>
      <c r="DX32" s="402"/>
      <c r="DY32" s="433"/>
      <c r="DZ32" s="430"/>
      <c r="EA32" s="435"/>
      <c r="EB32" s="174" t="s">
        <v>45</v>
      </c>
      <c r="EC32" s="429"/>
      <c r="ED32" s="352"/>
      <c r="EE32" s="429"/>
      <c r="EF32" s="432"/>
      <c r="EG32" s="401" t="str">
        <f>IF(EF31="VöB","Freihändig (z.B. Tipo. 36 II d VöB)","")</f>
        <v/>
      </c>
      <c r="EH32" s="402"/>
      <c r="EI32" s="433"/>
      <c r="EJ32" s="430"/>
      <c r="EK32" s="435"/>
      <c r="EL32" s="174" t="s">
        <v>45</v>
      </c>
      <c r="EM32" s="429"/>
      <c r="EN32" s="352"/>
      <c r="EO32" s="429"/>
      <c r="EP32" s="432"/>
      <c r="EQ32" s="401" t="str">
        <f>IF(EP31="VöB","Freihändig (z.B. Tipo. 36 II d VöB)","")</f>
        <v/>
      </c>
      <c r="ER32" s="402"/>
      <c r="ES32" s="433"/>
      <c r="ET32" s="430"/>
      <c r="EU32" s="435"/>
      <c r="EV32" s="174" t="s">
        <v>45</v>
      </c>
      <c r="EW32" s="429"/>
      <c r="EX32" s="352"/>
      <c r="EY32" s="429"/>
      <c r="EZ32" s="432"/>
      <c r="FA32" s="401" t="str">
        <f>IF(EZ31="VöB","Freihändig (z.B. Tipo. 36 II d VöB)","")</f>
        <v/>
      </c>
      <c r="FB32" s="402"/>
      <c r="FC32" s="433"/>
      <c r="FD32" s="430"/>
      <c r="FE32" s="435"/>
      <c r="FF32" s="174" t="s">
        <v>45</v>
      </c>
      <c r="FG32" s="429"/>
      <c r="FH32" s="352"/>
      <c r="FI32" s="429"/>
      <c r="FJ32" s="432"/>
      <c r="FK32" s="401" t="str">
        <f>IF(FJ31="VöB","Freihändig (z.B. Tipo. 36 II d VöB)","")</f>
        <v/>
      </c>
      <c r="FL32" s="402"/>
      <c r="FM32" s="433"/>
      <c r="FN32" s="430"/>
      <c r="FO32" s="435"/>
      <c r="FP32" s="174" t="s">
        <v>45</v>
      </c>
      <c r="FQ32" s="429"/>
      <c r="FR32" s="352"/>
      <c r="FS32" s="429"/>
      <c r="FT32" s="432"/>
      <c r="FU32" s="401" t="str">
        <f>IF(FT31="VöB","Freihändig (z.B. Tipo. 36 II d VöB)","")</f>
        <v/>
      </c>
      <c r="FV32" s="402"/>
      <c r="FW32" s="433"/>
      <c r="FX32" s="430"/>
      <c r="FY32" s="435"/>
      <c r="FZ32" s="174" t="s">
        <v>45</v>
      </c>
      <c r="GA32" s="429"/>
      <c r="GB32" s="352"/>
      <c r="GC32" s="429"/>
      <c r="GD32" s="432"/>
      <c r="GE32" s="401" t="str">
        <f>IF(GD31="VöB","Freihändig (z.B. Tipo. 36 II d VöB)","")</f>
        <v/>
      </c>
      <c r="GF32" s="402"/>
      <c r="GG32" s="433"/>
      <c r="GH32" s="430"/>
      <c r="GI32" s="435"/>
      <c r="GJ32" s="174" t="s">
        <v>45</v>
      </c>
      <c r="GK32" s="429"/>
      <c r="GL32" s="352"/>
      <c r="GM32" s="429"/>
      <c r="GN32" s="432"/>
      <c r="GO32" s="401" t="str">
        <f>IF(GN31="VöB","Freihändig (z.B. Tipo. 36 II d VöB)","")</f>
        <v/>
      </c>
      <c r="GP32" s="402"/>
      <c r="GQ32" s="433"/>
      <c r="GR32" s="430"/>
      <c r="GS32" s="435"/>
      <c r="GT32" s="174" t="s">
        <v>45</v>
      </c>
      <c r="GU32" s="429"/>
      <c r="GV32" s="352"/>
      <c r="GW32" s="429"/>
      <c r="GX32" s="432"/>
      <c r="GY32" s="401" t="str">
        <f>IF(GX31="VöB","Freihändig (z.B. Tipo. 36 II d VöB)","")</f>
        <v/>
      </c>
      <c r="GZ32" s="402"/>
      <c r="HA32" s="433"/>
      <c r="HB32" s="430"/>
      <c r="HC32" s="435"/>
      <c r="HD32" s="174" t="s">
        <v>45</v>
      </c>
      <c r="HE32" s="429"/>
      <c r="HF32" s="352"/>
      <c r="HG32" s="429"/>
      <c r="HH32" s="432"/>
      <c r="HI32" s="401" t="str">
        <f>IF(HH31="VöB","Freihändig (z.B. Tipo. 36 II d VöB)","")</f>
        <v/>
      </c>
      <c r="HJ32" s="402"/>
      <c r="HK32" s="433"/>
      <c r="HL32" s="430"/>
      <c r="HM32" s="435"/>
      <c r="HN32" s="125"/>
      <c r="HO32" s="125"/>
      <c r="HP32" s="71"/>
      <c r="HQ32" s="126"/>
      <c r="HR32" s="74"/>
      <c r="HS32" s="36"/>
      <c r="HT32" s="36"/>
      <c r="HU32" s="78"/>
      <c r="HV32" s="36"/>
      <c r="HW32" s="125"/>
      <c r="HX32" s="125"/>
      <c r="HY32" s="71"/>
      <c r="HZ32" s="126"/>
      <c r="IA32" s="74"/>
      <c r="IB32" s="36"/>
      <c r="IC32" s="36"/>
      <c r="ID32" s="78"/>
      <c r="IE32" s="36"/>
      <c r="IF32" s="125"/>
      <c r="IG32" s="125"/>
      <c r="IH32" s="71"/>
      <c r="II32" s="126"/>
      <c r="IJ32" s="74"/>
      <c r="IK32" s="36"/>
      <c r="IL32" s="36"/>
      <c r="IM32" s="78"/>
      <c r="IN32" s="36"/>
      <c r="IO32" s="125"/>
      <c r="IP32" s="125"/>
      <c r="IQ32" s="71"/>
      <c r="IR32" s="126"/>
      <c r="IS32" s="74"/>
      <c r="IT32" s="36"/>
      <c r="IU32" s="36"/>
      <c r="IV32" s="78"/>
      <c r="IW32" s="36"/>
      <c r="IX32" s="125"/>
      <c r="IY32" s="125"/>
      <c r="IZ32" s="71"/>
      <c r="JA32" s="126"/>
      <c r="JB32" s="6"/>
      <c r="JC32" s="6"/>
      <c r="JD32" s="6"/>
      <c r="JE32" s="6"/>
      <c r="JF32" s="6"/>
      <c r="JG32" s="6"/>
      <c r="JH32" s="6"/>
      <c r="JI32" s="6"/>
      <c r="JJ32" s="6"/>
      <c r="JK32" s="6"/>
      <c r="JL32" s="6"/>
      <c r="JM32" s="6"/>
      <c r="JN32" s="6"/>
      <c r="JO32" s="6"/>
      <c r="JP32" s="6"/>
      <c r="JQ32" s="6"/>
      <c r="JR32" s="6"/>
      <c r="JS32" s="6"/>
      <c r="JT32" s="6"/>
      <c r="JU32" s="6"/>
      <c r="JV32" s="6"/>
      <c r="JW32" s="6"/>
      <c r="JX32" s="6"/>
      <c r="JY32" s="6"/>
      <c r="JZ32" s="6"/>
      <c r="KA32" s="6"/>
      <c r="KB32" s="6"/>
      <c r="KC32" s="6"/>
      <c r="KD32" s="6"/>
      <c r="KE32" s="6"/>
      <c r="KF32" s="6"/>
      <c r="KG32" s="6"/>
      <c r="KH32" s="6"/>
      <c r="KI32" s="6"/>
      <c r="KJ32" s="6"/>
      <c r="KK32" s="6"/>
      <c r="KL32" s="6"/>
      <c r="KM32" s="6"/>
      <c r="KN32" s="6"/>
      <c r="KO32" s="6"/>
      <c r="KP32" s="6"/>
      <c r="KQ32" s="6"/>
      <c r="KR32" s="6"/>
      <c r="KS32" s="6"/>
      <c r="KT32" s="6"/>
      <c r="KU32" s="6"/>
      <c r="KV32" s="6"/>
      <c r="KW32" s="6"/>
      <c r="KX32" s="6"/>
      <c r="KY32" s="6"/>
      <c r="KZ32" s="6"/>
      <c r="LA32" s="6"/>
      <c r="LB32" s="6"/>
      <c r="LC32" s="6"/>
    </row>
    <row r="33" spans="1:315" ht="26.25" customHeight="1" x14ac:dyDescent="0.2">
      <c r="A33" s="19"/>
      <c r="B33" s="173" t="s">
        <v>44</v>
      </c>
      <c r="C33" s="429">
        <v>8</v>
      </c>
      <c r="D33" s="352">
        <v>0</v>
      </c>
      <c r="E33" s="429" t="s">
        <v>43</v>
      </c>
      <c r="F33" s="432" t="s">
        <v>36</v>
      </c>
      <c r="G33" s="399" t="str">
        <f>IF(F33="BöB","nur Freihändig mit Tipo. 13 VöB","")</f>
        <v/>
      </c>
      <c r="H33" s="400"/>
      <c r="I33" s="433" t="str">
        <f>IF(F33="BöB","Ja","No")</f>
        <v>No</v>
      </c>
      <c r="J33" s="430" t="str">
        <f>IF(F33="BöB","Ja","No")</f>
        <v>No</v>
      </c>
      <c r="K33" s="435" t="e">
        <f>IF(OR(AND(F33="VöB",D27="Aktuelles Procedura secondo BöB",E33="No"),OR(AND(E33="Ja",D33&gt;='Valori soglia'!$D$6),AND(E33="Ja",'Riepilogo progetto'!$J$8&gt;'Riepilogo progetto'!$P$9)),AND(E33="Ja",F33="BöB")),"Kontrolle","")</f>
        <v>#DIV/0!</v>
      </c>
      <c r="L33" s="173" t="s">
        <v>44</v>
      </c>
      <c r="M33" s="429">
        <v>8</v>
      </c>
      <c r="N33" s="352">
        <v>0</v>
      </c>
      <c r="O33" s="429" t="s">
        <v>43</v>
      </c>
      <c r="P33" s="432" t="s">
        <v>36</v>
      </c>
      <c r="Q33" s="399" t="str">
        <f>IF(P33="BöB","nur Freihändig mit Tipo. 13 VöB","")</f>
        <v/>
      </c>
      <c r="R33" s="400"/>
      <c r="S33" s="433" t="str">
        <f>IF(P33="BöB","Ja","No")</f>
        <v>No</v>
      </c>
      <c r="T33" s="430" t="str">
        <f>IF(P33="BöB","Ja","No")</f>
        <v>No</v>
      </c>
      <c r="U33" s="435" t="e">
        <f>IF(OR(AND(P33="VöB",N27="Aktuelles Procedura secondo BöB",O33="No"),OR(AND(O33="Ja",N33&gt;='Valori soglia'!$D$6),AND(O33="Ja",U$14&gt;U$15)),AND(O33="Ja",P33="BöB")),"Kontrolle","")</f>
        <v>#DIV/0!</v>
      </c>
      <c r="V33" s="173" t="s">
        <v>44</v>
      </c>
      <c r="W33" s="429">
        <v>8</v>
      </c>
      <c r="X33" s="352">
        <v>0</v>
      </c>
      <c r="Y33" s="429" t="s">
        <v>43</v>
      </c>
      <c r="Z33" s="432" t="s">
        <v>36</v>
      </c>
      <c r="AA33" s="399" t="str">
        <f>IF(Z33="BöB","nur Freihändig mit Tipo. 13 VöB","")</f>
        <v/>
      </c>
      <c r="AB33" s="400"/>
      <c r="AC33" s="433" t="str">
        <f>IF(Z33="BöB","Ja","No")</f>
        <v>No</v>
      </c>
      <c r="AD33" s="430" t="str">
        <f>IF(Z33="BöB","Ja","No")</f>
        <v>No</v>
      </c>
      <c r="AE33" s="435" t="e">
        <f>IF(OR(AND(Z33="VöB",X27="Aktuelles Procedura secondo BöB",Y33="No"),OR(AND(Y33="Ja",X33&gt;='Valori soglia'!$D$6),AND(Y33="Ja",AE$14&gt;AE$15)),AND(Y33="Ja",Z33="BöB")),"Kontrolle","")</f>
        <v>#DIV/0!</v>
      </c>
      <c r="AF33" s="173" t="s">
        <v>44</v>
      </c>
      <c r="AG33" s="429">
        <v>8</v>
      </c>
      <c r="AH33" s="352">
        <v>0</v>
      </c>
      <c r="AI33" s="429" t="s">
        <v>43</v>
      </c>
      <c r="AJ33" s="432" t="s">
        <v>36</v>
      </c>
      <c r="AK33" s="399" t="str">
        <f>IF(AJ33="BöB","nur Freihändig mit Tipo. 13 VöB","")</f>
        <v/>
      </c>
      <c r="AL33" s="400"/>
      <c r="AM33" s="433" t="str">
        <f>IF(AJ33="BöB","Ja","No")</f>
        <v>No</v>
      </c>
      <c r="AN33" s="430" t="str">
        <f>IF(AJ33="BöB","Ja","No")</f>
        <v>No</v>
      </c>
      <c r="AO33" s="435" t="e">
        <f>IF(OR(AND(AJ33="VöB",AH27="Aktuelles Procedura secondo BöB",AI33="No"),OR(AND(AI33="Ja",AH33&gt;='Valori soglia'!$D$6),AND(AI33="Ja",AO$14&gt;AO$15)),AND(AI33="Ja",AJ33="BöB")),"Kontrolle","")</f>
        <v>#DIV/0!</v>
      </c>
      <c r="AP33" s="173" t="s">
        <v>44</v>
      </c>
      <c r="AQ33" s="429">
        <v>8</v>
      </c>
      <c r="AR33" s="352">
        <v>0</v>
      </c>
      <c r="AS33" s="429" t="s">
        <v>43</v>
      </c>
      <c r="AT33" s="432" t="s">
        <v>36</v>
      </c>
      <c r="AU33" s="399" t="str">
        <f>IF(AT33="BöB","nur Freihändig mit Tipo. 13 VöB","")</f>
        <v/>
      </c>
      <c r="AV33" s="400"/>
      <c r="AW33" s="433" t="str">
        <f>IF(AT33="BöB","Ja","No")</f>
        <v>No</v>
      </c>
      <c r="AX33" s="430" t="str">
        <f>IF(AT33="BöB","Ja","No")</f>
        <v>No</v>
      </c>
      <c r="AY33" s="435" t="e">
        <f>IF(OR(AND(AT33="VöB",AR27="Aktuelles Procedura secondo BöB",AS33="No"),OR(AND(AS33="Ja",AR33&gt;='Valori soglia'!$D$6),AND(AS33="Ja",AY$14&gt;AY$15)),AND(AS33="Ja",AT33="BöB")),"Kontrolle","")</f>
        <v>#DIV/0!</v>
      </c>
      <c r="AZ33" s="173" t="s">
        <v>44</v>
      </c>
      <c r="BA33" s="429">
        <v>8</v>
      </c>
      <c r="BB33" s="352">
        <v>0</v>
      </c>
      <c r="BC33" s="429" t="s">
        <v>43</v>
      </c>
      <c r="BD33" s="432" t="s">
        <v>36</v>
      </c>
      <c r="BE33" s="399" t="str">
        <f>IF(BD33="BöB","nur Freihändig mit Tipo. 13 VöB","")</f>
        <v/>
      </c>
      <c r="BF33" s="400"/>
      <c r="BG33" s="433" t="str">
        <f>IF(BD33="BöB","Ja","No")</f>
        <v>No</v>
      </c>
      <c r="BH33" s="430" t="str">
        <f>IF(BD33="BöB","Ja","No")</f>
        <v>No</v>
      </c>
      <c r="BI33" s="435" t="e">
        <f>IF(OR(AND(BD33="VöB",BB27="Aktuelles Procedura secondo BöB",BC33="No"),OR(AND(BC33="Ja",BB33&gt;='Valori soglia'!$D$6),AND(BC33="Ja",BI$14&gt;BI$15)),AND(BC33="Ja",BD33="BöB")),"Kontrolle","")</f>
        <v>#DIV/0!</v>
      </c>
      <c r="BJ33" s="173" t="s">
        <v>44</v>
      </c>
      <c r="BK33" s="429">
        <v>8</v>
      </c>
      <c r="BL33" s="352">
        <v>0</v>
      </c>
      <c r="BM33" s="429" t="s">
        <v>43</v>
      </c>
      <c r="BN33" s="432" t="s">
        <v>36</v>
      </c>
      <c r="BO33" s="399" t="str">
        <f>IF(BN33="BöB","nur Freihändig mit Tipo. 13 VöB","")</f>
        <v/>
      </c>
      <c r="BP33" s="400"/>
      <c r="BQ33" s="433" t="str">
        <f>IF(BN33="BöB","Ja","No")</f>
        <v>No</v>
      </c>
      <c r="BR33" s="430" t="str">
        <f>IF(BN33="BöB","Ja","No")</f>
        <v>No</v>
      </c>
      <c r="BS33" s="435" t="e">
        <f>IF(OR(AND(BN33="VöB",BL27="Aktuelles Procedura secondo BöB",BM33="No"),OR(AND(BM33="Ja",BL33&gt;='Valori soglia'!$D$6),AND(BM33="Ja",BS$14&gt;BS$15)),AND(BM33="Ja",BN33="BöB")),"Kontrolle","")</f>
        <v>#DIV/0!</v>
      </c>
      <c r="BT33" s="173" t="s">
        <v>44</v>
      </c>
      <c r="BU33" s="429">
        <v>8</v>
      </c>
      <c r="BV33" s="352">
        <v>0</v>
      </c>
      <c r="BW33" s="429" t="s">
        <v>43</v>
      </c>
      <c r="BX33" s="432" t="s">
        <v>36</v>
      </c>
      <c r="BY33" s="399" t="str">
        <f>IF(BX33="BöB","nur Freihändig mit Tipo. 13 VöB","")</f>
        <v/>
      </c>
      <c r="BZ33" s="400"/>
      <c r="CA33" s="433" t="str">
        <f>IF(BX33="BöB","Ja","No")</f>
        <v>No</v>
      </c>
      <c r="CB33" s="430" t="str">
        <f>IF(BX33="BöB","Ja","No")</f>
        <v>No</v>
      </c>
      <c r="CC33" s="435" t="e">
        <f>IF(OR(AND(BX33="VöB",BV27="Aktuelles Procedura secondo BöB",BW33="No"),OR(AND(BW33="Ja",BV33&gt;='Valori soglia'!$D$6),AND(BW33="Ja",CC$14&gt;CC$15)),AND(BW33="Ja",BX33="BöB")),"Kontrolle","")</f>
        <v>#DIV/0!</v>
      </c>
      <c r="CD33" s="173" t="s">
        <v>44</v>
      </c>
      <c r="CE33" s="429">
        <v>8</v>
      </c>
      <c r="CF33" s="352">
        <v>0</v>
      </c>
      <c r="CG33" s="429" t="s">
        <v>43</v>
      </c>
      <c r="CH33" s="432" t="s">
        <v>36</v>
      </c>
      <c r="CI33" s="399" t="str">
        <f>IF(CH33="BöB","nur Freihändig mit Tipo. 13 VöB","")</f>
        <v/>
      </c>
      <c r="CJ33" s="400"/>
      <c r="CK33" s="433" t="str">
        <f>IF(CH33="BöB","Ja","No")</f>
        <v>No</v>
      </c>
      <c r="CL33" s="430" t="str">
        <f>IF(CH33="BöB","Ja","No")</f>
        <v>No</v>
      </c>
      <c r="CM33" s="435" t="e">
        <f>IF(OR(AND(CH33="VöB",CF27="Aktuelles Procedura secondo BöB",CG33="No"),OR(AND(CG33="Ja",CF33&gt;='Valori soglia'!$D$6),AND(CG33="Ja",CM$14&gt;CM$15)),AND(CG33="Ja",CH33="BöB")),"Kontrolle","")</f>
        <v>#DIV/0!</v>
      </c>
      <c r="CN33" s="173" t="s">
        <v>44</v>
      </c>
      <c r="CO33" s="429">
        <v>8</v>
      </c>
      <c r="CP33" s="352">
        <v>0</v>
      </c>
      <c r="CQ33" s="429" t="s">
        <v>43</v>
      </c>
      <c r="CR33" s="432" t="s">
        <v>36</v>
      </c>
      <c r="CS33" s="399" t="str">
        <f>IF(CR33="BöB","nur Freihändig mit Tipo. 13 VöB","")</f>
        <v/>
      </c>
      <c r="CT33" s="400"/>
      <c r="CU33" s="433" t="str">
        <f>IF(CR33="BöB","Ja","No")</f>
        <v>No</v>
      </c>
      <c r="CV33" s="430" t="str">
        <f>IF(CR33="BöB","Ja","No")</f>
        <v>No</v>
      </c>
      <c r="CW33" s="435" t="e">
        <f>IF(OR(AND(CR33="VöB",CP27="Aktuelles Procedura secondo BöB",CQ33="No"),OR(AND(CQ33="Ja",CP33&gt;='Valori soglia'!$D$6),AND(CQ33="Ja",CW$14&gt;CW$15)),AND(CQ33="Ja",CR33="BöB")),"Kontrolle","")</f>
        <v>#DIV/0!</v>
      </c>
      <c r="CX33" s="173" t="s">
        <v>44</v>
      </c>
      <c r="CY33" s="429">
        <v>8</v>
      </c>
      <c r="CZ33" s="352">
        <v>0</v>
      </c>
      <c r="DA33" s="429" t="s">
        <v>43</v>
      </c>
      <c r="DB33" s="432" t="s">
        <v>36</v>
      </c>
      <c r="DC33" s="399" t="str">
        <f>IF(DB33="BöB","nur Freihändig mit Tipo. 13 VöB","")</f>
        <v/>
      </c>
      <c r="DD33" s="400"/>
      <c r="DE33" s="433" t="str">
        <f>IF(DB33="BöB","Ja","No")</f>
        <v>No</v>
      </c>
      <c r="DF33" s="430" t="str">
        <f>IF(DB33="BöB","Ja","No")</f>
        <v>No</v>
      </c>
      <c r="DG33" s="435" t="e">
        <f>IF(OR(AND(DB33="VöB",CZ27="Aktuelles Procedura secondo BöB",DA33="No"),OR(AND(DA33="Ja",CZ33&gt;='Valori soglia'!$D$6),AND(DA33="Ja",DG$14&gt;DG$15)),AND(DA33="Ja",DB33="BöB")),"Kontrolle","")</f>
        <v>#DIV/0!</v>
      </c>
      <c r="DH33" s="173" t="s">
        <v>44</v>
      </c>
      <c r="DI33" s="429">
        <v>8</v>
      </c>
      <c r="DJ33" s="352">
        <v>0</v>
      </c>
      <c r="DK33" s="429" t="s">
        <v>43</v>
      </c>
      <c r="DL33" s="432" t="s">
        <v>36</v>
      </c>
      <c r="DM33" s="399" t="str">
        <f>IF(DL33="BöB","nur Freihändig mit Tipo. 13 VöB","")</f>
        <v/>
      </c>
      <c r="DN33" s="400"/>
      <c r="DO33" s="433" t="str">
        <f>IF(DL33="BöB","Ja","No")</f>
        <v>No</v>
      </c>
      <c r="DP33" s="430" t="str">
        <f>IF(DL33="BöB","Ja","No")</f>
        <v>No</v>
      </c>
      <c r="DQ33" s="435" t="e">
        <f>IF(OR(AND(DL33="VöB",DJ27="Aktuelles Procedura secondo BöB",DK33="No"),OR(AND(DK33="Ja",DJ33&gt;='Valori soglia'!$D$6),AND(DK33="Ja",DQ$14&gt;DQ$15)),AND(DK33="Ja",DL33="BöB")),"Kontrolle","")</f>
        <v>#DIV/0!</v>
      </c>
      <c r="DR33" s="173" t="s">
        <v>44</v>
      </c>
      <c r="DS33" s="429">
        <v>8</v>
      </c>
      <c r="DT33" s="352">
        <v>0</v>
      </c>
      <c r="DU33" s="429" t="s">
        <v>43</v>
      </c>
      <c r="DV33" s="432" t="s">
        <v>36</v>
      </c>
      <c r="DW33" s="399" t="str">
        <f>IF(DV33="BöB","nur Freihändig mit Tipo. 13 VöB","")</f>
        <v/>
      </c>
      <c r="DX33" s="400"/>
      <c r="DY33" s="433" t="str">
        <f>IF(DV33="BöB","Ja","No")</f>
        <v>No</v>
      </c>
      <c r="DZ33" s="430" t="str">
        <f>IF(DV33="BöB","Ja","No")</f>
        <v>No</v>
      </c>
      <c r="EA33" s="435" t="e">
        <f>IF(OR(AND(DV33="VöB",DT27="Aktuelles Procedura secondo BöB",DU33="No"),OR(AND(DU33="Ja",DT33&gt;='Valori soglia'!$D$6),AND(DU33="Ja",EA$14&gt;EA$15)),AND(DU33="Ja",DV33="BöB")),"Kontrolle","")</f>
        <v>#DIV/0!</v>
      </c>
      <c r="EB33" s="173" t="s">
        <v>44</v>
      </c>
      <c r="EC33" s="429">
        <v>8</v>
      </c>
      <c r="ED33" s="352">
        <v>0</v>
      </c>
      <c r="EE33" s="429" t="s">
        <v>43</v>
      </c>
      <c r="EF33" s="432" t="s">
        <v>36</v>
      </c>
      <c r="EG33" s="399" t="str">
        <f>IF(EF33="BöB","nur Freihändig mit Tipo. 13 VöB","")</f>
        <v/>
      </c>
      <c r="EH33" s="400"/>
      <c r="EI33" s="433" t="str">
        <f>IF(EF33="BöB","Ja","No")</f>
        <v>No</v>
      </c>
      <c r="EJ33" s="430" t="str">
        <f>IF(EF33="BöB","Ja","No")</f>
        <v>No</v>
      </c>
      <c r="EK33" s="435" t="e">
        <f>IF(OR(AND(EF33="VöB",ED27="Aktuelles Procedura secondo BöB",EE33="No"),OR(AND(EE33="Ja",ED33&gt;='Valori soglia'!$D$6),AND(EE33="Ja",EK$14&gt;EK$15)),AND(EE33="Ja",EF33="BöB")),"Kontrolle","")</f>
        <v>#DIV/0!</v>
      </c>
      <c r="EL33" s="173" t="s">
        <v>44</v>
      </c>
      <c r="EM33" s="429">
        <v>8</v>
      </c>
      <c r="EN33" s="352">
        <v>0</v>
      </c>
      <c r="EO33" s="429" t="s">
        <v>43</v>
      </c>
      <c r="EP33" s="432" t="s">
        <v>36</v>
      </c>
      <c r="EQ33" s="399" t="str">
        <f>IF(EP33="BöB","nur Freihändig mit Tipo. 13 VöB","")</f>
        <v/>
      </c>
      <c r="ER33" s="400"/>
      <c r="ES33" s="433" t="str">
        <f>IF(EP33="BöB","Ja","No")</f>
        <v>No</v>
      </c>
      <c r="ET33" s="430" t="str">
        <f>IF(EP33="BöB","Ja","No")</f>
        <v>No</v>
      </c>
      <c r="EU33" s="435" t="e">
        <f>IF(OR(AND(EP33="VöB",EN27="Aktuelles Procedura secondo BöB",EO33="No"),OR(AND(EO33="Ja",EN33&gt;='Valori soglia'!$D$6),AND(EO33="Ja",EU$14&gt;EU$15)),AND(EO33="Ja",EP33="BöB")),"Kontrolle","")</f>
        <v>#DIV/0!</v>
      </c>
      <c r="EV33" s="173" t="s">
        <v>44</v>
      </c>
      <c r="EW33" s="429">
        <v>8</v>
      </c>
      <c r="EX33" s="352">
        <v>0</v>
      </c>
      <c r="EY33" s="429" t="s">
        <v>43</v>
      </c>
      <c r="EZ33" s="432" t="s">
        <v>36</v>
      </c>
      <c r="FA33" s="399" t="str">
        <f>IF(EZ33="BöB","nur Freihändig mit Tipo. 13 VöB","")</f>
        <v/>
      </c>
      <c r="FB33" s="400"/>
      <c r="FC33" s="433" t="str">
        <f>IF(EZ33="BöB","Ja","No")</f>
        <v>No</v>
      </c>
      <c r="FD33" s="430" t="str">
        <f>IF(EZ33="BöB","Ja","No")</f>
        <v>No</v>
      </c>
      <c r="FE33" s="435" t="e">
        <f>IF(OR(AND(EZ33="VöB",EX27="Aktuelles Procedura secondo BöB",EY33="No"),OR(AND(EY33="Ja",EX33&gt;='Valori soglia'!$D$6),AND(EY33="Ja",FE$14&gt;FE$15)),AND(EY33="Ja",EZ33="BöB")),"Kontrolle","")</f>
        <v>#DIV/0!</v>
      </c>
      <c r="FF33" s="173" t="s">
        <v>44</v>
      </c>
      <c r="FG33" s="429">
        <v>8</v>
      </c>
      <c r="FH33" s="352">
        <v>0</v>
      </c>
      <c r="FI33" s="429" t="s">
        <v>43</v>
      </c>
      <c r="FJ33" s="432" t="s">
        <v>36</v>
      </c>
      <c r="FK33" s="399" t="str">
        <f>IF(FJ33="BöB","nur Freihändig mit Tipo. 13 VöB","")</f>
        <v/>
      </c>
      <c r="FL33" s="400"/>
      <c r="FM33" s="433" t="str">
        <f>IF(FJ33="BöB","Ja","No")</f>
        <v>No</v>
      </c>
      <c r="FN33" s="430" t="str">
        <f>IF(FJ33="BöB","Ja","No")</f>
        <v>No</v>
      </c>
      <c r="FO33" s="435" t="e">
        <f>IF(OR(AND(FJ33="VöB",FH27="Aktuelles Procedura secondo BöB",FI33="No"),OR(AND(FI33="Ja",FH33&gt;='Valori soglia'!$D$6),AND(FI33="Ja",FO$14&gt;FO$15)),AND(FI33="Ja",FJ33="BöB")),"Kontrolle","")</f>
        <v>#DIV/0!</v>
      </c>
      <c r="FP33" s="173" t="s">
        <v>44</v>
      </c>
      <c r="FQ33" s="429">
        <v>8</v>
      </c>
      <c r="FR33" s="352">
        <v>0</v>
      </c>
      <c r="FS33" s="429" t="s">
        <v>43</v>
      </c>
      <c r="FT33" s="432" t="s">
        <v>36</v>
      </c>
      <c r="FU33" s="399" t="str">
        <f>IF(FT33="BöB","nur Freihändig mit Tipo. 13 VöB","")</f>
        <v/>
      </c>
      <c r="FV33" s="400"/>
      <c r="FW33" s="433" t="str">
        <f>IF(FT33="BöB","Ja","No")</f>
        <v>No</v>
      </c>
      <c r="FX33" s="430" t="str">
        <f>IF(FT33="BöB","Ja","No")</f>
        <v>No</v>
      </c>
      <c r="FY33" s="435" t="e">
        <f>IF(OR(AND(FT33="VöB",FR27="Aktuelles Procedura secondo BöB",FS33="No"),OR(AND(FS33="Ja",FR33&gt;='Valori soglia'!$D$6),AND(FS33="Ja",FY$14&gt;FY$15)),AND(FS33="Ja",FT33="BöB")),"Kontrolle","")</f>
        <v>#DIV/0!</v>
      </c>
      <c r="FZ33" s="173" t="s">
        <v>44</v>
      </c>
      <c r="GA33" s="429">
        <v>8</v>
      </c>
      <c r="GB33" s="352">
        <v>0</v>
      </c>
      <c r="GC33" s="429" t="s">
        <v>43</v>
      </c>
      <c r="GD33" s="432" t="s">
        <v>36</v>
      </c>
      <c r="GE33" s="399" t="str">
        <f>IF(GD33="BöB","nur Freihändig mit Tipo. 13 VöB","")</f>
        <v/>
      </c>
      <c r="GF33" s="400"/>
      <c r="GG33" s="433" t="str">
        <f>IF(GD33="BöB","Ja","No")</f>
        <v>No</v>
      </c>
      <c r="GH33" s="430" t="str">
        <f>IF(GD33="BöB","Ja","No")</f>
        <v>No</v>
      </c>
      <c r="GI33" s="435" t="e">
        <f>IF(OR(AND(GD33="VöB",GB27="Aktuelles Procedura secondo BöB",GC33="No"),OR(AND(GC33="Ja",GB33&gt;='Valori soglia'!$D$6),AND(GC33="Ja",GI$14&gt;GI$15)),AND(GC33="Ja",GD33="BöB")),"Kontrolle","")</f>
        <v>#DIV/0!</v>
      </c>
      <c r="GJ33" s="173" t="s">
        <v>44</v>
      </c>
      <c r="GK33" s="429">
        <v>8</v>
      </c>
      <c r="GL33" s="352">
        <v>0</v>
      </c>
      <c r="GM33" s="429" t="s">
        <v>43</v>
      </c>
      <c r="GN33" s="432" t="s">
        <v>36</v>
      </c>
      <c r="GO33" s="399" t="str">
        <f>IF(GN33="BöB","nur Freihändig mit Tipo. 13 VöB","")</f>
        <v/>
      </c>
      <c r="GP33" s="400"/>
      <c r="GQ33" s="433" t="str">
        <f>IF(GN33="BöB","Ja","No")</f>
        <v>No</v>
      </c>
      <c r="GR33" s="430" t="str">
        <f>IF(GN33="BöB","Ja","No")</f>
        <v>No</v>
      </c>
      <c r="GS33" s="435" t="e">
        <f>IF(OR(AND(GN33="VöB",GL27="Aktuelles Procedura secondo BöB",GM33="No"),OR(AND(GM33="Ja",GL33&gt;='Valori soglia'!$D$6),AND(GM33="Ja",GS$14&gt;GS$15)),AND(GM33="Ja",GN33="BöB")),"Kontrolle","")</f>
        <v>#DIV/0!</v>
      </c>
      <c r="GT33" s="173" t="s">
        <v>44</v>
      </c>
      <c r="GU33" s="429">
        <v>8</v>
      </c>
      <c r="GV33" s="352">
        <v>0</v>
      </c>
      <c r="GW33" s="429" t="s">
        <v>43</v>
      </c>
      <c r="GX33" s="432" t="s">
        <v>36</v>
      </c>
      <c r="GY33" s="399" t="str">
        <f>IF(GX33="BöB","nur Freihändig mit Tipo. 13 VöB","")</f>
        <v/>
      </c>
      <c r="GZ33" s="400"/>
      <c r="HA33" s="433" t="str">
        <f>IF(GX33="BöB","Ja","No")</f>
        <v>No</v>
      </c>
      <c r="HB33" s="430" t="str">
        <f>IF(GX33="BöB","Ja","No")</f>
        <v>No</v>
      </c>
      <c r="HC33" s="435" t="e">
        <f>IF(OR(AND(GX33="VöB",GV27="Aktuelles Procedura secondo BöB",GW33="No"),OR(AND(GW33="Ja",GV33&gt;='Valori soglia'!$D$6),AND(GW33="Ja",HC$14&gt;HC$15)),AND(GW33="Ja",GX33="BöB")),"Kontrolle","")</f>
        <v>#DIV/0!</v>
      </c>
      <c r="HD33" s="173" t="s">
        <v>44</v>
      </c>
      <c r="HE33" s="429">
        <v>8</v>
      </c>
      <c r="HF33" s="352">
        <v>0</v>
      </c>
      <c r="HG33" s="429" t="s">
        <v>43</v>
      </c>
      <c r="HH33" s="432" t="s">
        <v>36</v>
      </c>
      <c r="HI33" s="399" t="str">
        <f>IF(HH33="BöB","nur Freihändig mit Tipo. 13 VöB","")</f>
        <v/>
      </c>
      <c r="HJ33" s="400"/>
      <c r="HK33" s="433" t="str">
        <f>IF(HH33="BöB","Ja","No")</f>
        <v>No</v>
      </c>
      <c r="HL33" s="430" t="str">
        <f>IF(HH33="BöB","Ja","No")</f>
        <v>No</v>
      </c>
      <c r="HM33" s="435" t="e">
        <f>IF(OR(AND(HH33="VöB",HF27="Aktuelles Procedura secondo BöB",HG33="No"),OR(AND(HG33="Ja",HF33&gt;='Valori soglia'!$D$6),AND(HG33="Ja",HM$14&gt;HM$15)),AND(HG33="Ja",HH33="BöB")),"Kontrolle","")</f>
        <v>#DIV/0!</v>
      </c>
      <c r="HN33" s="125"/>
      <c r="HO33" s="125"/>
      <c r="HP33" s="71"/>
      <c r="HQ33" s="126"/>
      <c r="HR33" s="74"/>
      <c r="HS33" s="36"/>
      <c r="HT33" s="36"/>
      <c r="HU33" s="78"/>
      <c r="HV33" s="36"/>
      <c r="HW33" s="125"/>
      <c r="HX33" s="125"/>
      <c r="HY33" s="71"/>
      <c r="HZ33" s="126"/>
      <c r="IA33" s="74"/>
      <c r="IB33" s="36"/>
      <c r="IC33" s="36"/>
      <c r="ID33" s="78"/>
      <c r="IE33" s="36"/>
      <c r="IF33" s="125"/>
      <c r="IG33" s="125"/>
      <c r="IH33" s="71"/>
      <c r="II33" s="126"/>
      <c r="IJ33" s="74"/>
      <c r="IK33" s="36"/>
      <c r="IL33" s="36"/>
      <c r="IM33" s="78"/>
      <c r="IN33" s="36"/>
      <c r="IO33" s="125"/>
      <c r="IP33" s="125"/>
      <c r="IQ33" s="71"/>
      <c r="IR33" s="126"/>
      <c r="IS33" s="74"/>
      <c r="IT33" s="36"/>
      <c r="IU33" s="36"/>
      <c r="IV33" s="78"/>
      <c r="IW33" s="36"/>
      <c r="IX33" s="125"/>
      <c r="IY33" s="125"/>
      <c r="IZ33" s="71"/>
      <c r="JA33" s="126"/>
      <c r="JB33" s="6"/>
      <c r="JC33" s="6"/>
      <c r="JD33" s="6"/>
      <c r="JE33" s="6"/>
      <c r="JF33" s="6"/>
      <c r="JG33" s="6"/>
      <c r="JH33" s="6"/>
      <c r="JI33" s="6"/>
      <c r="JJ33" s="6"/>
      <c r="JK33" s="6"/>
      <c r="JL33" s="6"/>
      <c r="JM33" s="6"/>
      <c r="JN33" s="6"/>
      <c r="JO33" s="6"/>
      <c r="JP33" s="6"/>
      <c r="JQ33" s="6"/>
      <c r="JR33" s="6"/>
      <c r="JS33" s="6"/>
      <c r="JT33" s="6"/>
      <c r="JU33" s="6"/>
      <c r="JV33" s="6"/>
      <c r="JW33" s="6"/>
      <c r="JX33" s="6"/>
      <c r="JY33" s="6"/>
      <c r="JZ33" s="6"/>
      <c r="KA33" s="6"/>
      <c r="KB33" s="6"/>
      <c r="KC33" s="6"/>
      <c r="KD33" s="6"/>
      <c r="KE33" s="6"/>
      <c r="KF33" s="6"/>
      <c r="KG33" s="6"/>
      <c r="KH33" s="6"/>
      <c r="KI33" s="6"/>
      <c r="KJ33" s="6"/>
      <c r="KK33" s="6"/>
      <c r="KL33" s="6"/>
      <c r="KM33" s="6"/>
      <c r="KN33" s="6"/>
      <c r="KO33" s="6"/>
      <c r="KP33" s="6"/>
      <c r="KQ33" s="6"/>
      <c r="KR33" s="6"/>
      <c r="KS33" s="6"/>
      <c r="KT33" s="6"/>
      <c r="KU33" s="6"/>
      <c r="KV33" s="6"/>
      <c r="KW33" s="6"/>
      <c r="KX33" s="6"/>
      <c r="KY33" s="6"/>
      <c r="KZ33" s="6"/>
      <c r="LA33" s="6"/>
      <c r="LB33" s="6"/>
      <c r="LC33" s="6"/>
    </row>
    <row r="34" spans="1:315" ht="26.25" customHeight="1" x14ac:dyDescent="0.2">
      <c r="A34" s="19"/>
      <c r="B34" s="174" t="s">
        <v>45</v>
      </c>
      <c r="C34" s="429"/>
      <c r="D34" s="352"/>
      <c r="E34" s="429"/>
      <c r="F34" s="432"/>
      <c r="G34" s="401" t="str">
        <f>IF(F33="VöB","Freihändig (z.B. Tipo. 36 II d VöB)","")</f>
        <v/>
      </c>
      <c r="H34" s="402"/>
      <c r="I34" s="433"/>
      <c r="J34" s="430"/>
      <c r="K34" s="435"/>
      <c r="L34" s="174" t="s">
        <v>45</v>
      </c>
      <c r="M34" s="429"/>
      <c r="N34" s="352"/>
      <c r="O34" s="429"/>
      <c r="P34" s="432"/>
      <c r="Q34" s="401" t="str">
        <f>IF(P33="VöB","Freihändig (z.B. Tipo. 36 II d VöB)","")</f>
        <v/>
      </c>
      <c r="R34" s="402"/>
      <c r="S34" s="433"/>
      <c r="T34" s="430"/>
      <c r="U34" s="435"/>
      <c r="V34" s="174" t="s">
        <v>45</v>
      </c>
      <c r="W34" s="429"/>
      <c r="X34" s="352"/>
      <c r="Y34" s="429"/>
      <c r="Z34" s="432"/>
      <c r="AA34" s="401" t="str">
        <f>IF(Z33="VöB","Freihändig (z.B. Tipo. 36 II d VöB)","")</f>
        <v/>
      </c>
      <c r="AB34" s="402"/>
      <c r="AC34" s="433"/>
      <c r="AD34" s="430"/>
      <c r="AE34" s="435"/>
      <c r="AF34" s="174" t="s">
        <v>45</v>
      </c>
      <c r="AG34" s="429"/>
      <c r="AH34" s="352"/>
      <c r="AI34" s="429"/>
      <c r="AJ34" s="432"/>
      <c r="AK34" s="401" t="str">
        <f>IF(AJ33="VöB","Freihändig (z.B. Tipo. 36 II d VöB)","")</f>
        <v/>
      </c>
      <c r="AL34" s="402"/>
      <c r="AM34" s="433"/>
      <c r="AN34" s="430"/>
      <c r="AO34" s="435"/>
      <c r="AP34" s="174" t="s">
        <v>45</v>
      </c>
      <c r="AQ34" s="429"/>
      <c r="AR34" s="352"/>
      <c r="AS34" s="429"/>
      <c r="AT34" s="432"/>
      <c r="AU34" s="401" t="str">
        <f>IF(AT33="VöB","Freihändig (z.B. Tipo. 36 II d VöB)","")</f>
        <v/>
      </c>
      <c r="AV34" s="402"/>
      <c r="AW34" s="433"/>
      <c r="AX34" s="430"/>
      <c r="AY34" s="435"/>
      <c r="AZ34" s="174" t="s">
        <v>45</v>
      </c>
      <c r="BA34" s="429"/>
      <c r="BB34" s="352"/>
      <c r="BC34" s="429"/>
      <c r="BD34" s="432"/>
      <c r="BE34" s="401" t="str">
        <f>IF(BD33="VöB","Freihändig (z.B. Tipo. 36 II d VöB)","")</f>
        <v/>
      </c>
      <c r="BF34" s="402"/>
      <c r="BG34" s="433"/>
      <c r="BH34" s="430"/>
      <c r="BI34" s="435"/>
      <c r="BJ34" s="174" t="s">
        <v>45</v>
      </c>
      <c r="BK34" s="429"/>
      <c r="BL34" s="352"/>
      <c r="BM34" s="429"/>
      <c r="BN34" s="432"/>
      <c r="BO34" s="401" t="str">
        <f>IF(BN33="VöB","Freihändig (z.B. Tipo. 36 II d VöB)","")</f>
        <v/>
      </c>
      <c r="BP34" s="402"/>
      <c r="BQ34" s="433"/>
      <c r="BR34" s="430"/>
      <c r="BS34" s="435"/>
      <c r="BT34" s="174" t="s">
        <v>45</v>
      </c>
      <c r="BU34" s="429"/>
      <c r="BV34" s="352"/>
      <c r="BW34" s="429"/>
      <c r="BX34" s="432"/>
      <c r="BY34" s="401" t="str">
        <f>IF(BX33="VöB","Freihändig (z.B. Tipo. 36 II d VöB)","")</f>
        <v/>
      </c>
      <c r="BZ34" s="402"/>
      <c r="CA34" s="433"/>
      <c r="CB34" s="430"/>
      <c r="CC34" s="435"/>
      <c r="CD34" s="174" t="s">
        <v>45</v>
      </c>
      <c r="CE34" s="429"/>
      <c r="CF34" s="352"/>
      <c r="CG34" s="429"/>
      <c r="CH34" s="432"/>
      <c r="CI34" s="401" t="str">
        <f>IF(CH33="VöB","Freihändig (z.B. Tipo. 36 II d VöB)","")</f>
        <v/>
      </c>
      <c r="CJ34" s="402"/>
      <c r="CK34" s="433"/>
      <c r="CL34" s="430"/>
      <c r="CM34" s="435"/>
      <c r="CN34" s="174" t="s">
        <v>45</v>
      </c>
      <c r="CO34" s="429"/>
      <c r="CP34" s="352"/>
      <c r="CQ34" s="429"/>
      <c r="CR34" s="432"/>
      <c r="CS34" s="401" t="str">
        <f>IF(CR33="VöB","Freihändig (z.B. Tipo. 36 II d VöB)","")</f>
        <v/>
      </c>
      <c r="CT34" s="402"/>
      <c r="CU34" s="433"/>
      <c r="CV34" s="430"/>
      <c r="CW34" s="435"/>
      <c r="CX34" s="174" t="s">
        <v>45</v>
      </c>
      <c r="CY34" s="429"/>
      <c r="CZ34" s="352"/>
      <c r="DA34" s="429"/>
      <c r="DB34" s="432"/>
      <c r="DC34" s="401" t="str">
        <f>IF(DB33="VöB","Freihändig (z.B. Tipo. 36 II d VöB)","")</f>
        <v/>
      </c>
      <c r="DD34" s="402"/>
      <c r="DE34" s="433"/>
      <c r="DF34" s="430"/>
      <c r="DG34" s="435"/>
      <c r="DH34" s="174" t="s">
        <v>45</v>
      </c>
      <c r="DI34" s="429"/>
      <c r="DJ34" s="352"/>
      <c r="DK34" s="429"/>
      <c r="DL34" s="432"/>
      <c r="DM34" s="401" t="str">
        <f>IF(DL33="VöB","Freihändig (z.B. Tipo. 36 II d VöB)","")</f>
        <v/>
      </c>
      <c r="DN34" s="402"/>
      <c r="DO34" s="433"/>
      <c r="DP34" s="430"/>
      <c r="DQ34" s="435"/>
      <c r="DR34" s="174" t="s">
        <v>45</v>
      </c>
      <c r="DS34" s="429"/>
      <c r="DT34" s="352"/>
      <c r="DU34" s="429"/>
      <c r="DV34" s="432"/>
      <c r="DW34" s="401" t="str">
        <f>IF(DV33="VöB","Freihändig (z.B. Tipo. 36 II d VöB)","")</f>
        <v/>
      </c>
      <c r="DX34" s="402"/>
      <c r="DY34" s="433"/>
      <c r="DZ34" s="430"/>
      <c r="EA34" s="435"/>
      <c r="EB34" s="174" t="s">
        <v>45</v>
      </c>
      <c r="EC34" s="429"/>
      <c r="ED34" s="352"/>
      <c r="EE34" s="429"/>
      <c r="EF34" s="432"/>
      <c r="EG34" s="401" t="str">
        <f>IF(EF33="VöB","Freihändig (z.B. Tipo. 36 II d VöB)","")</f>
        <v/>
      </c>
      <c r="EH34" s="402"/>
      <c r="EI34" s="433"/>
      <c r="EJ34" s="430"/>
      <c r="EK34" s="435"/>
      <c r="EL34" s="174" t="s">
        <v>45</v>
      </c>
      <c r="EM34" s="429"/>
      <c r="EN34" s="352"/>
      <c r="EO34" s="429"/>
      <c r="EP34" s="432"/>
      <c r="EQ34" s="401" t="str">
        <f>IF(EP33="VöB","Freihändig (z.B. Tipo. 36 II d VöB)","")</f>
        <v/>
      </c>
      <c r="ER34" s="402"/>
      <c r="ES34" s="433"/>
      <c r="ET34" s="430"/>
      <c r="EU34" s="435"/>
      <c r="EV34" s="174" t="s">
        <v>45</v>
      </c>
      <c r="EW34" s="429"/>
      <c r="EX34" s="352"/>
      <c r="EY34" s="429"/>
      <c r="EZ34" s="432"/>
      <c r="FA34" s="401" t="str">
        <f>IF(EZ33="VöB","Freihändig (z.B. Tipo. 36 II d VöB)","")</f>
        <v/>
      </c>
      <c r="FB34" s="402"/>
      <c r="FC34" s="433"/>
      <c r="FD34" s="430"/>
      <c r="FE34" s="435"/>
      <c r="FF34" s="174" t="s">
        <v>45</v>
      </c>
      <c r="FG34" s="429"/>
      <c r="FH34" s="352"/>
      <c r="FI34" s="429"/>
      <c r="FJ34" s="432"/>
      <c r="FK34" s="401" t="str">
        <f>IF(FJ33="VöB","Freihändig (z.B. Tipo. 36 II d VöB)","")</f>
        <v/>
      </c>
      <c r="FL34" s="402"/>
      <c r="FM34" s="433"/>
      <c r="FN34" s="430"/>
      <c r="FO34" s="435"/>
      <c r="FP34" s="174" t="s">
        <v>45</v>
      </c>
      <c r="FQ34" s="429"/>
      <c r="FR34" s="352"/>
      <c r="FS34" s="429"/>
      <c r="FT34" s="432"/>
      <c r="FU34" s="401" t="str">
        <f>IF(FT33="VöB","Freihändig (z.B. Tipo. 36 II d VöB)","")</f>
        <v/>
      </c>
      <c r="FV34" s="402"/>
      <c r="FW34" s="433"/>
      <c r="FX34" s="430"/>
      <c r="FY34" s="435"/>
      <c r="FZ34" s="174" t="s">
        <v>45</v>
      </c>
      <c r="GA34" s="429"/>
      <c r="GB34" s="352"/>
      <c r="GC34" s="429"/>
      <c r="GD34" s="432"/>
      <c r="GE34" s="401" t="str">
        <f>IF(GD33="VöB","Freihändig (z.B. Tipo. 36 II d VöB)","")</f>
        <v/>
      </c>
      <c r="GF34" s="402"/>
      <c r="GG34" s="433"/>
      <c r="GH34" s="430"/>
      <c r="GI34" s="435"/>
      <c r="GJ34" s="174" t="s">
        <v>45</v>
      </c>
      <c r="GK34" s="429"/>
      <c r="GL34" s="352"/>
      <c r="GM34" s="429"/>
      <c r="GN34" s="432"/>
      <c r="GO34" s="401" t="str">
        <f>IF(GN33="VöB","Freihändig (z.B. Tipo. 36 II d VöB)","")</f>
        <v/>
      </c>
      <c r="GP34" s="402"/>
      <c r="GQ34" s="433"/>
      <c r="GR34" s="430"/>
      <c r="GS34" s="435"/>
      <c r="GT34" s="174" t="s">
        <v>45</v>
      </c>
      <c r="GU34" s="429"/>
      <c r="GV34" s="352"/>
      <c r="GW34" s="429"/>
      <c r="GX34" s="432"/>
      <c r="GY34" s="401" t="str">
        <f>IF(GX33="VöB","Freihändig (z.B. Tipo. 36 II d VöB)","")</f>
        <v/>
      </c>
      <c r="GZ34" s="402"/>
      <c r="HA34" s="433"/>
      <c r="HB34" s="430"/>
      <c r="HC34" s="435"/>
      <c r="HD34" s="174" t="s">
        <v>45</v>
      </c>
      <c r="HE34" s="429"/>
      <c r="HF34" s="352"/>
      <c r="HG34" s="429"/>
      <c r="HH34" s="432"/>
      <c r="HI34" s="401" t="str">
        <f>IF(HH33="VöB","Freihändig (z.B. Tipo. 36 II d VöB)","")</f>
        <v/>
      </c>
      <c r="HJ34" s="402"/>
      <c r="HK34" s="433"/>
      <c r="HL34" s="430"/>
      <c r="HM34" s="435"/>
      <c r="HN34" s="125"/>
      <c r="HO34" s="125"/>
      <c r="HP34" s="71"/>
      <c r="HQ34" s="126"/>
      <c r="HR34" s="74"/>
      <c r="HS34" s="36"/>
      <c r="HT34" s="36"/>
      <c r="HU34" s="78"/>
      <c r="HV34" s="36"/>
      <c r="HW34" s="125"/>
      <c r="HX34" s="125"/>
      <c r="HY34" s="71"/>
      <c r="HZ34" s="126"/>
      <c r="IA34" s="74"/>
      <c r="IB34" s="36"/>
      <c r="IC34" s="36"/>
      <c r="ID34" s="78"/>
      <c r="IE34" s="36"/>
      <c r="IF34" s="125"/>
      <c r="IG34" s="125"/>
      <c r="IH34" s="71"/>
      <c r="II34" s="126"/>
      <c r="IJ34" s="74"/>
      <c r="IK34" s="36"/>
      <c r="IL34" s="36"/>
      <c r="IM34" s="78"/>
      <c r="IN34" s="36"/>
      <c r="IO34" s="125"/>
      <c r="IP34" s="125"/>
      <c r="IQ34" s="71"/>
      <c r="IR34" s="126"/>
      <c r="IS34" s="74"/>
      <c r="IT34" s="36"/>
      <c r="IU34" s="36"/>
      <c r="IV34" s="78"/>
      <c r="IW34" s="36"/>
      <c r="IX34" s="125"/>
      <c r="IY34" s="125"/>
      <c r="IZ34" s="71"/>
      <c r="JA34" s="126"/>
      <c r="JB34" s="6"/>
      <c r="JC34" s="6"/>
      <c r="JD34" s="6"/>
      <c r="JE34" s="6"/>
      <c r="JF34" s="6"/>
      <c r="JG34" s="6"/>
      <c r="JH34" s="6"/>
      <c r="JI34" s="6"/>
      <c r="JJ34" s="6"/>
      <c r="JK34" s="6"/>
      <c r="JL34" s="6"/>
      <c r="JM34" s="6"/>
      <c r="JN34" s="6"/>
      <c r="JO34" s="6"/>
      <c r="JP34" s="6"/>
      <c r="JQ34" s="6"/>
      <c r="JR34" s="6"/>
      <c r="JS34" s="6"/>
      <c r="JT34" s="6"/>
      <c r="JU34" s="6"/>
      <c r="JV34" s="6"/>
      <c r="JW34" s="6"/>
      <c r="JX34" s="6"/>
      <c r="JY34" s="6"/>
      <c r="JZ34" s="6"/>
      <c r="KA34" s="6"/>
      <c r="KB34" s="6"/>
      <c r="KC34" s="6"/>
      <c r="KD34" s="6"/>
      <c r="KE34" s="6"/>
      <c r="KF34" s="6"/>
      <c r="KG34" s="6"/>
      <c r="KH34" s="6"/>
      <c r="KI34" s="6"/>
      <c r="KJ34" s="6"/>
      <c r="KK34" s="6"/>
      <c r="KL34" s="6"/>
      <c r="KM34" s="6"/>
      <c r="KN34" s="6"/>
      <c r="KO34" s="6"/>
      <c r="KP34" s="6"/>
      <c r="KQ34" s="6"/>
      <c r="KR34" s="6"/>
      <c r="KS34" s="6"/>
      <c r="KT34" s="6"/>
      <c r="KU34" s="6"/>
      <c r="KV34" s="6"/>
      <c r="KW34" s="6"/>
      <c r="KX34" s="6"/>
      <c r="KY34" s="6"/>
      <c r="KZ34" s="6"/>
      <c r="LA34" s="6"/>
      <c r="LB34" s="6"/>
      <c r="LC34" s="6"/>
    </row>
    <row r="35" spans="1:315" ht="26.25" customHeight="1" x14ac:dyDescent="0.2">
      <c r="A35" s="19"/>
      <c r="B35" s="173" t="s">
        <v>44</v>
      </c>
      <c r="C35" s="429">
        <v>9</v>
      </c>
      <c r="D35" s="352">
        <v>0</v>
      </c>
      <c r="E35" s="429" t="s">
        <v>43</v>
      </c>
      <c r="F35" s="432" t="s">
        <v>36</v>
      </c>
      <c r="G35" s="399" t="str">
        <f>IF(F35="BöB","nur Freihändig mit Tipo. 13 VöB","")</f>
        <v/>
      </c>
      <c r="H35" s="400"/>
      <c r="I35" s="433" t="str">
        <f>IF(F35="BöB","Ja","No")</f>
        <v>No</v>
      </c>
      <c r="J35" s="430" t="str">
        <f>IF(F35="BöB","Ja","No")</f>
        <v>No</v>
      </c>
      <c r="K35" s="435" t="e">
        <f>IF(OR(AND(F35="VöB",D29="Aktuelles Procedura secondo BöB",E35="No"),OR(AND(E35="Ja",D35&gt;='Valori soglia'!$D$6),AND(E35="Ja",'Riepilogo progetto'!$J$8&gt;'Riepilogo progetto'!$P$9)),AND(E35="Ja",F35="BöB")),"Kontrolle","")</f>
        <v>#DIV/0!</v>
      </c>
      <c r="L35" s="173" t="s">
        <v>44</v>
      </c>
      <c r="M35" s="429">
        <v>9</v>
      </c>
      <c r="N35" s="352">
        <v>0</v>
      </c>
      <c r="O35" s="429" t="s">
        <v>43</v>
      </c>
      <c r="P35" s="432" t="s">
        <v>36</v>
      </c>
      <c r="Q35" s="399" t="str">
        <f>IF(P35="BöB","nur Freihändig mit Tipo. 13 VöB","")</f>
        <v/>
      </c>
      <c r="R35" s="400"/>
      <c r="S35" s="433" t="str">
        <f>IF(P35="BöB","Ja","No")</f>
        <v>No</v>
      </c>
      <c r="T35" s="430" t="str">
        <f>IF(P35="BöB","Ja","No")</f>
        <v>No</v>
      </c>
      <c r="U35" s="435" t="e">
        <f>IF(OR(AND(P35="VöB",N29="Aktuelles Procedura secondo BöB",O35="No"),OR(AND(O35="Ja",N35&gt;='Valori soglia'!$D$6),AND(O35="Ja",U$14&gt;U$15)),AND(O35="Ja",P35="BöB")),"Kontrolle","")</f>
        <v>#DIV/0!</v>
      </c>
      <c r="V35" s="173" t="s">
        <v>44</v>
      </c>
      <c r="W35" s="429">
        <v>9</v>
      </c>
      <c r="X35" s="352">
        <v>0</v>
      </c>
      <c r="Y35" s="429" t="s">
        <v>43</v>
      </c>
      <c r="Z35" s="432" t="s">
        <v>36</v>
      </c>
      <c r="AA35" s="399" t="str">
        <f>IF(Z35="BöB","nur Freihändig mit Tipo. 13 VöB","")</f>
        <v/>
      </c>
      <c r="AB35" s="400"/>
      <c r="AC35" s="433" t="str">
        <f>IF(Z35="BöB","Ja","No")</f>
        <v>No</v>
      </c>
      <c r="AD35" s="430" t="str">
        <f>IF(Z35="BöB","Ja","No")</f>
        <v>No</v>
      </c>
      <c r="AE35" s="435" t="e">
        <f>IF(OR(AND(Z35="VöB",X29="Aktuelles Procedura secondo BöB",Y35="No"),OR(AND(Y35="Ja",X35&gt;='Valori soglia'!$D$6),AND(Y35="Ja",AE$14&gt;AE$15)),AND(Y35="Ja",Z35="BöB")),"Kontrolle","")</f>
        <v>#DIV/0!</v>
      </c>
      <c r="AF35" s="173" t="s">
        <v>44</v>
      </c>
      <c r="AG35" s="429">
        <v>9</v>
      </c>
      <c r="AH35" s="352">
        <v>0</v>
      </c>
      <c r="AI35" s="429" t="s">
        <v>43</v>
      </c>
      <c r="AJ35" s="432" t="s">
        <v>36</v>
      </c>
      <c r="AK35" s="399" t="str">
        <f>IF(AJ35="BöB","nur Freihändig mit Tipo. 13 VöB","")</f>
        <v/>
      </c>
      <c r="AL35" s="400"/>
      <c r="AM35" s="433" t="str">
        <f>IF(AJ35="BöB","Ja","No")</f>
        <v>No</v>
      </c>
      <c r="AN35" s="430" t="str">
        <f>IF(AJ35="BöB","Ja","No")</f>
        <v>No</v>
      </c>
      <c r="AO35" s="435" t="e">
        <f>IF(OR(AND(AJ35="VöB",AH29="Aktuelles Procedura secondo BöB",AI35="No"),OR(AND(AI35="Ja",AH35&gt;='Valori soglia'!$D$6),AND(AI35="Ja",AO$14&gt;AO$15)),AND(AI35="Ja",AJ35="BöB")),"Kontrolle","")</f>
        <v>#DIV/0!</v>
      </c>
      <c r="AP35" s="173" t="s">
        <v>44</v>
      </c>
      <c r="AQ35" s="429">
        <v>9</v>
      </c>
      <c r="AR35" s="352">
        <v>0</v>
      </c>
      <c r="AS35" s="429" t="s">
        <v>43</v>
      </c>
      <c r="AT35" s="432" t="s">
        <v>36</v>
      </c>
      <c r="AU35" s="399" t="str">
        <f>IF(AT35="BöB","nur Freihändig mit Tipo. 13 VöB","")</f>
        <v/>
      </c>
      <c r="AV35" s="400"/>
      <c r="AW35" s="433" t="str">
        <f>IF(AT35="BöB","Ja","No")</f>
        <v>No</v>
      </c>
      <c r="AX35" s="430" t="str">
        <f>IF(AT35="BöB","Ja","No")</f>
        <v>No</v>
      </c>
      <c r="AY35" s="435" t="e">
        <f>IF(OR(AND(AT35="VöB",AR29="Aktuelles Procedura secondo BöB",AS35="No"),OR(AND(AS35="Ja",AR35&gt;='Valori soglia'!$D$6),AND(AS35="Ja",AY$14&gt;AY$15)),AND(AS35="Ja",AT35="BöB")),"Kontrolle","")</f>
        <v>#DIV/0!</v>
      </c>
      <c r="AZ35" s="173" t="s">
        <v>44</v>
      </c>
      <c r="BA35" s="429">
        <v>9</v>
      </c>
      <c r="BB35" s="352">
        <v>0</v>
      </c>
      <c r="BC35" s="429" t="s">
        <v>43</v>
      </c>
      <c r="BD35" s="432" t="s">
        <v>36</v>
      </c>
      <c r="BE35" s="399" t="str">
        <f>IF(BD35="BöB","nur Freihändig mit Tipo. 13 VöB","")</f>
        <v/>
      </c>
      <c r="BF35" s="400"/>
      <c r="BG35" s="433" t="str">
        <f>IF(BD35="BöB","Ja","No")</f>
        <v>No</v>
      </c>
      <c r="BH35" s="430" t="str">
        <f>IF(BD35="BöB","Ja","No")</f>
        <v>No</v>
      </c>
      <c r="BI35" s="435" t="e">
        <f>IF(OR(AND(BD35="VöB",BB29="Aktuelles Procedura secondo BöB",BC35="No"),OR(AND(BC35="Ja",BB35&gt;='Valori soglia'!$D$6),AND(BC35="Ja",BI$14&gt;BI$15)),AND(BC35="Ja",BD35="BöB")),"Kontrolle","")</f>
        <v>#DIV/0!</v>
      </c>
      <c r="BJ35" s="173" t="s">
        <v>44</v>
      </c>
      <c r="BK35" s="429">
        <v>9</v>
      </c>
      <c r="BL35" s="352">
        <v>0</v>
      </c>
      <c r="BM35" s="429" t="s">
        <v>43</v>
      </c>
      <c r="BN35" s="432" t="s">
        <v>36</v>
      </c>
      <c r="BO35" s="399" t="str">
        <f>IF(BN35="BöB","nur Freihändig mit Tipo. 13 VöB","")</f>
        <v/>
      </c>
      <c r="BP35" s="400"/>
      <c r="BQ35" s="433" t="str">
        <f>IF(BN35="BöB","Ja","No")</f>
        <v>No</v>
      </c>
      <c r="BR35" s="430" t="str">
        <f>IF(BN35="BöB","Ja","No")</f>
        <v>No</v>
      </c>
      <c r="BS35" s="435" t="e">
        <f>IF(OR(AND(BN35="VöB",BL29="Aktuelles Procedura secondo BöB",BM35="No"),OR(AND(BM35="Ja",BL35&gt;='Valori soglia'!$D$6),AND(BM35="Ja",BS$14&gt;BS$15)),AND(BM35="Ja",BN35="BöB")),"Kontrolle","")</f>
        <v>#DIV/0!</v>
      </c>
      <c r="BT35" s="173" t="s">
        <v>44</v>
      </c>
      <c r="BU35" s="429">
        <v>9</v>
      </c>
      <c r="BV35" s="352">
        <v>0</v>
      </c>
      <c r="BW35" s="429" t="s">
        <v>43</v>
      </c>
      <c r="BX35" s="432" t="s">
        <v>36</v>
      </c>
      <c r="BY35" s="399" t="str">
        <f>IF(BX35="BöB","nur Freihändig mit Tipo. 13 VöB","")</f>
        <v/>
      </c>
      <c r="BZ35" s="400"/>
      <c r="CA35" s="433" t="str">
        <f>IF(BX35="BöB","Ja","No")</f>
        <v>No</v>
      </c>
      <c r="CB35" s="430" t="str">
        <f>IF(BX35="BöB","Ja","No")</f>
        <v>No</v>
      </c>
      <c r="CC35" s="435" t="e">
        <f>IF(OR(AND(BX35="VöB",BV29="Aktuelles Procedura secondo BöB",BW35="No"),OR(AND(BW35="Ja",BV35&gt;='Valori soglia'!$D$6),AND(BW35="Ja",CC$14&gt;CC$15)),AND(BW35="Ja",BX35="BöB")),"Kontrolle","")</f>
        <v>#DIV/0!</v>
      </c>
      <c r="CD35" s="173" t="s">
        <v>44</v>
      </c>
      <c r="CE35" s="429">
        <v>9</v>
      </c>
      <c r="CF35" s="352">
        <v>0</v>
      </c>
      <c r="CG35" s="429" t="s">
        <v>43</v>
      </c>
      <c r="CH35" s="432" t="s">
        <v>36</v>
      </c>
      <c r="CI35" s="399" t="str">
        <f>IF(CH35="BöB","nur Freihändig mit Tipo. 13 VöB","")</f>
        <v/>
      </c>
      <c r="CJ35" s="400"/>
      <c r="CK35" s="433" t="str">
        <f>IF(CH35="BöB","Ja","No")</f>
        <v>No</v>
      </c>
      <c r="CL35" s="430" t="str">
        <f>IF(CH35="BöB","Ja","No")</f>
        <v>No</v>
      </c>
      <c r="CM35" s="435" t="e">
        <f>IF(OR(AND(CH35="VöB",CF29="Aktuelles Procedura secondo BöB",CG35="No"),OR(AND(CG35="Ja",CF35&gt;='Valori soglia'!$D$6),AND(CG35="Ja",CM$14&gt;CM$15)),AND(CG35="Ja",CH35="BöB")),"Kontrolle","")</f>
        <v>#DIV/0!</v>
      </c>
      <c r="CN35" s="173" t="s">
        <v>44</v>
      </c>
      <c r="CO35" s="429">
        <v>9</v>
      </c>
      <c r="CP35" s="352">
        <v>0</v>
      </c>
      <c r="CQ35" s="429" t="s">
        <v>43</v>
      </c>
      <c r="CR35" s="432" t="s">
        <v>36</v>
      </c>
      <c r="CS35" s="399" t="str">
        <f>IF(CR35="BöB","nur Freihändig mit Tipo. 13 VöB","")</f>
        <v/>
      </c>
      <c r="CT35" s="400"/>
      <c r="CU35" s="433" t="str">
        <f>IF(CR35="BöB","Ja","No")</f>
        <v>No</v>
      </c>
      <c r="CV35" s="430" t="str">
        <f>IF(CR35="BöB","Ja","No")</f>
        <v>No</v>
      </c>
      <c r="CW35" s="435" t="e">
        <f>IF(OR(AND(CR35="VöB",CP29="Aktuelles Procedura secondo BöB",CQ35="No"),OR(AND(CQ35="Ja",CP35&gt;='Valori soglia'!$D$6),AND(CQ35="Ja",CW$14&gt;CW$15)),AND(CQ35="Ja",CR35="BöB")),"Kontrolle","")</f>
        <v>#DIV/0!</v>
      </c>
      <c r="CX35" s="173" t="s">
        <v>44</v>
      </c>
      <c r="CY35" s="429">
        <v>9</v>
      </c>
      <c r="CZ35" s="352">
        <v>0</v>
      </c>
      <c r="DA35" s="429" t="s">
        <v>43</v>
      </c>
      <c r="DB35" s="432" t="s">
        <v>36</v>
      </c>
      <c r="DC35" s="399" t="str">
        <f>IF(DB35="BöB","nur Freihändig mit Tipo. 13 VöB","")</f>
        <v/>
      </c>
      <c r="DD35" s="400"/>
      <c r="DE35" s="433" t="str">
        <f>IF(DB35="BöB","Ja","No")</f>
        <v>No</v>
      </c>
      <c r="DF35" s="430" t="str">
        <f>IF(DB35="BöB","Ja","No")</f>
        <v>No</v>
      </c>
      <c r="DG35" s="435" t="e">
        <f>IF(OR(AND(DB35="VöB",CZ29="Aktuelles Procedura secondo BöB",DA35="No"),OR(AND(DA35="Ja",CZ35&gt;='Valori soglia'!$D$6),AND(DA35="Ja",DG$14&gt;DG$15)),AND(DA35="Ja",DB35="BöB")),"Kontrolle","")</f>
        <v>#DIV/0!</v>
      </c>
      <c r="DH35" s="173" t="s">
        <v>44</v>
      </c>
      <c r="DI35" s="429">
        <v>9</v>
      </c>
      <c r="DJ35" s="352">
        <v>0</v>
      </c>
      <c r="DK35" s="429" t="s">
        <v>43</v>
      </c>
      <c r="DL35" s="432" t="s">
        <v>36</v>
      </c>
      <c r="DM35" s="399" t="str">
        <f>IF(DL35="BöB","nur Freihändig mit Tipo. 13 VöB","")</f>
        <v/>
      </c>
      <c r="DN35" s="400"/>
      <c r="DO35" s="433" t="str">
        <f>IF(DL35="BöB","Ja","No")</f>
        <v>No</v>
      </c>
      <c r="DP35" s="430" t="str">
        <f>IF(DL35="BöB","Ja","No")</f>
        <v>No</v>
      </c>
      <c r="DQ35" s="435" t="e">
        <f>IF(OR(AND(DL35="VöB",DJ29="Aktuelles Procedura secondo BöB",DK35="No"),OR(AND(DK35="Ja",DJ35&gt;='Valori soglia'!$D$6),AND(DK35="Ja",DQ$14&gt;DQ$15)),AND(DK35="Ja",DL35="BöB")),"Kontrolle","")</f>
        <v>#DIV/0!</v>
      </c>
      <c r="DR35" s="173" t="s">
        <v>44</v>
      </c>
      <c r="DS35" s="429">
        <v>9</v>
      </c>
      <c r="DT35" s="352">
        <v>0</v>
      </c>
      <c r="DU35" s="429" t="s">
        <v>43</v>
      </c>
      <c r="DV35" s="432" t="s">
        <v>36</v>
      </c>
      <c r="DW35" s="399" t="str">
        <f>IF(DV35="BöB","nur Freihändig mit Tipo. 13 VöB","")</f>
        <v/>
      </c>
      <c r="DX35" s="400"/>
      <c r="DY35" s="433" t="str">
        <f>IF(DV35="BöB","Ja","No")</f>
        <v>No</v>
      </c>
      <c r="DZ35" s="430" t="str">
        <f>IF(DV35="BöB","Ja","No")</f>
        <v>No</v>
      </c>
      <c r="EA35" s="435" t="e">
        <f>IF(OR(AND(DV35="VöB",DT29="Aktuelles Procedura secondo BöB",DU35="No"),OR(AND(DU35="Ja",DT35&gt;='Valori soglia'!$D$6),AND(DU35="Ja",EA$14&gt;EA$15)),AND(DU35="Ja",DV35="BöB")),"Kontrolle","")</f>
        <v>#DIV/0!</v>
      </c>
      <c r="EB35" s="173" t="s">
        <v>44</v>
      </c>
      <c r="EC35" s="429">
        <v>9</v>
      </c>
      <c r="ED35" s="352">
        <v>0</v>
      </c>
      <c r="EE35" s="429" t="s">
        <v>43</v>
      </c>
      <c r="EF35" s="432" t="s">
        <v>36</v>
      </c>
      <c r="EG35" s="399" t="str">
        <f>IF(EF35="BöB","nur Freihändig mit Tipo. 13 VöB","")</f>
        <v/>
      </c>
      <c r="EH35" s="400"/>
      <c r="EI35" s="433" t="str">
        <f>IF(EF35="BöB","Ja","No")</f>
        <v>No</v>
      </c>
      <c r="EJ35" s="430" t="str">
        <f>IF(EF35="BöB","Ja","No")</f>
        <v>No</v>
      </c>
      <c r="EK35" s="435" t="e">
        <f>IF(OR(AND(EF35="VöB",ED29="Aktuelles Procedura secondo BöB",EE35="No"),OR(AND(EE35="Ja",ED35&gt;='Valori soglia'!$D$6),AND(EE35="Ja",EK$14&gt;EK$15)),AND(EE35="Ja",EF35="BöB")),"Kontrolle","")</f>
        <v>#DIV/0!</v>
      </c>
      <c r="EL35" s="173" t="s">
        <v>44</v>
      </c>
      <c r="EM35" s="429">
        <v>9</v>
      </c>
      <c r="EN35" s="352">
        <v>0</v>
      </c>
      <c r="EO35" s="429" t="s">
        <v>43</v>
      </c>
      <c r="EP35" s="432" t="s">
        <v>36</v>
      </c>
      <c r="EQ35" s="399" t="str">
        <f>IF(EP35="BöB","nur Freihändig mit Tipo. 13 VöB","")</f>
        <v/>
      </c>
      <c r="ER35" s="400"/>
      <c r="ES35" s="433" t="str">
        <f>IF(EP35="BöB","Ja","No")</f>
        <v>No</v>
      </c>
      <c r="ET35" s="430" t="str">
        <f>IF(EP35="BöB","Ja","No")</f>
        <v>No</v>
      </c>
      <c r="EU35" s="435" t="e">
        <f>IF(OR(AND(EP35="VöB",EN29="Aktuelles Procedura secondo BöB",EO35="No"),OR(AND(EO35="Ja",EN35&gt;='Valori soglia'!$D$6),AND(EO35="Ja",EU$14&gt;EU$15)),AND(EO35="Ja",EP35="BöB")),"Kontrolle","")</f>
        <v>#DIV/0!</v>
      </c>
      <c r="EV35" s="173" t="s">
        <v>44</v>
      </c>
      <c r="EW35" s="429">
        <v>9</v>
      </c>
      <c r="EX35" s="352">
        <v>0</v>
      </c>
      <c r="EY35" s="429" t="s">
        <v>43</v>
      </c>
      <c r="EZ35" s="432" t="s">
        <v>36</v>
      </c>
      <c r="FA35" s="399" t="str">
        <f>IF(EZ35="BöB","nur Freihändig mit Tipo. 13 VöB","")</f>
        <v/>
      </c>
      <c r="FB35" s="400"/>
      <c r="FC35" s="433" t="str">
        <f>IF(EZ35="BöB","Ja","No")</f>
        <v>No</v>
      </c>
      <c r="FD35" s="430" t="str">
        <f>IF(EZ35="BöB","Ja","No")</f>
        <v>No</v>
      </c>
      <c r="FE35" s="435" t="e">
        <f>IF(OR(AND(EZ35="VöB",EX29="Aktuelles Procedura secondo BöB",EY35="No"),OR(AND(EY35="Ja",EX35&gt;='Valori soglia'!$D$6),AND(EY35="Ja",FE$14&gt;FE$15)),AND(EY35="Ja",EZ35="BöB")),"Kontrolle","")</f>
        <v>#DIV/0!</v>
      </c>
      <c r="FF35" s="173" t="s">
        <v>44</v>
      </c>
      <c r="FG35" s="429">
        <v>9</v>
      </c>
      <c r="FH35" s="352">
        <v>0</v>
      </c>
      <c r="FI35" s="429" t="s">
        <v>43</v>
      </c>
      <c r="FJ35" s="432" t="s">
        <v>36</v>
      </c>
      <c r="FK35" s="399" t="str">
        <f>IF(FJ35="BöB","nur Freihändig mit Tipo. 13 VöB","")</f>
        <v/>
      </c>
      <c r="FL35" s="400"/>
      <c r="FM35" s="433" t="str">
        <f>IF(FJ35="BöB","Ja","No")</f>
        <v>No</v>
      </c>
      <c r="FN35" s="430" t="str">
        <f>IF(FJ35="BöB","Ja","No")</f>
        <v>No</v>
      </c>
      <c r="FO35" s="435" t="e">
        <f>IF(OR(AND(FJ35="VöB",FH29="Aktuelles Procedura secondo BöB",FI35="No"),OR(AND(FI35="Ja",FH35&gt;='Valori soglia'!$D$6),AND(FI35="Ja",FO$14&gt;FO$15)),AND(FI35="Ja",FJ35="BöB")),"Kontrolle","")</f>
        <v>#DIV/0!</v>
      </c>
      <c r="FP35" s="173" t="s">
        <v>44</v>
      </c>
      <c r="FQ35" s="429">
        <v>9</v>
      </c>
      <c r="FR35" s="352">
        <v>0</v>
      </c>
      <c r="FS35" s="429" t="s">
        <v>43</v>
      </c>
      <c r="FT35" s="432" t="s">
        <v>36</v>
      </c>
      <c r="FU35" s="399" t="str">
        <f>IF(FT35="BöB","nur Freihändig mit Tipo. 13 VöB","")</f>
        <v/>
      </c>
      <c r="FV35" s="400"/>
      <c r="FW35" s="433" t="str">
        <f>IF(FT35="BöB","Ja","No")</f>
        <v>No</v>
      </c>
      <c r="FX35" s="430" t="str">
        <f>IF(FT35="BöB","Ja","No")</f>
        <v>No</v>
      </c>
      <c r="FY35" s="435" t="e">
        <f>IF(OR(AND(FT35="VöB",FR29="Aktuelles Procedura secondo BöB",FS35="No"),OR(AND(FS35="Ja",FR35&gt;='Valori soglia'!$D$6),AND(FS35="Ja",FY$14&gt;FY$15)),AND(FS35="Ja",FT35="BöB")),"Kontrolle","")</f>
        <v>#DIV/0!</v>
      </c>
      <c r="FZ35" s="173" t="s">
        <v>44</v>
      </c>
      <c r="GA35" s="429">
        <v>9</v>
      </c>
      <c r="GB35" s="352">
        <v>0</v>
      </c>
      <c r="GC35" s="429" t="s">
        <v>43</v>
      </c>
      <c r="GD35" s="432" t="s">
        <v>36</v>
      </c>
      <c r="GE35" s="399" t="str">
        <f>IF(GD35="BöB","nur Freihändig mit Tipo. 13 VöB","")</f>
        <v/>
      </c>
      <c r="GF35" s="400"/>
      <c r="GG35" s="433" t="str">
        <f>IF(GD35="BöB","Ja","No")</f>
        <v>No</v>
      </c>
      <c r="GH35" s="430" t="str">
        <f>IF(GD35="BöB","Ja","No")</f>
        <v>No</v>
      </c>
      <c r="GI35" s="435" t="e">
        <f>IF(OR(AND(GD35="VöB",GB29="Aktuelles Procedura secondo BöB",GC35="No"),OR(AND(GC35="Ja",GB35&gt;='Valori soglia'!$D$6),AND(GC35="Ja",GI$14&gt;GI$15)),AND(GC35="Ja",GD35="BöB")),"Kontrolle","")</f>
        <v>#DIV/0!</v>
      </c>
      <c r="GJ35" s="173" t="s">
        <v>44</v>
      </c>
      <c r="GK35" s="429">
        <v>9</v>
      </c>
      <c r="GL35" s="352">
        <v>0</v>
      </c>
      <c r="GM35" s="429" t="s">
        <v>43</v>
      </c>
      <c r="GN35" s="432" t="s">
        <v>36</v>
      </c>
      <c r="GO35" s="399" t="str">
        <f>IF(GN35="BöB","nur Freihändig mit Tipo. 13 VöB","")</f>
        <v/>
      </c>
      <c r="GP35" s="400"/>
      <c r="GQ35" s="433" t="str">
        <f>IF(GN35="BöB","Ja","No")</f>
        <v>No</v>
      </c>
      <c r="GR35" s="430" t="str">
        <f>IF(GN35="BöB","Ja","No")</f>
        <v>No</v>
      </c>
      <c r="GS35" s="435" t="e">
        <f>IF(OR(AND(GN35="VöB",GL29="Aktuelles Procedura secondo BöB",GM35="No"),OR(AND(GM35="Ja",GL35&gt;='Valori soglia'!$D$6),AND(GM35="Ja",GS$14&gt;GS$15)),AND(GM35="Ja",GN35="BöB")),"Kontrolle","")</f>
        <v>#DIV/0!</v>
      </c>
      <c r="GT35" s="173" t="s">
        <v>44</v>
      </c>
      <c r="GU35" s="429">
        <v>9</v>
      </c>
      <c r="GV35" s="352">
        <v>0</v>
      </c>
      <c r="GW35" s="429" t="s">
        <v>43</v>
      </c>
      <c r="GX35" s="432" t="s">
        <v>36</v>
      </c>
      <c r="GY35" s="399" t="str">
        <f>IF(GX35="BöB","nur Freihändig mit Tipo. 13 VöB","")</f>
        <v/>
      </c>
      <c r="GZ35" s="400"/>
      <c r="HA35" s="433" t="str">
        <f>IF(GX35="BöB","Ja","No")</f>
        <v>No</v>
      </c>
      <c r="HB35" s="430" t="str">
        <f>IF(GX35="BöB","Ja","No")</f>
        <v>No</v>
      </c>
      <c r="HC35" s="435" t="e">
        <f>IF(OR(AND(GX35="VöB",GV29="Aktuelles Procedura secondo BöB",GW35="No"),OR(AND(GW35="Ja",GV35&gt;='Valori soglia'!$D$6),AND(GW35="Ja",HC$14&gt;HC$15)),AND(GW35="Ja",GX35="BöB")),"Kontrolle","")</f>
        <v>#DIV/0!</v>
      </c>
      <c r="HD35" s="173" t="s">
        <v>44</v>
      </c>
      <c r="HE35" s="429">
        <v>9</v>
      </c>
      <c r="HF35" s="352">
        <v>0</v>
      </c>
      <c r="HG35" s="429" t="s">
        <v>43</v>
      </c>
      <c r="HH35" s="432" t="s">
        <v>36</v>
      </c>
      <c r="HI35" s="399" t="str">
        <f>IF(HH35="BöB","nur Freihändig mit Tipo. 13 VöB","")</f>
        <v/>
      </c>
      <c r="HJ35" s="400"/>
      <c r="HK35" s="433" t="str">
        <f>IF(HH35="BöB","Ja","No")</f>
        <v>No</v>
      </c>
      <c r="HL35" s="430" t="str">
        <f>IF(HH35="BöB","Ja","No")</f>
        <v>No</v>
      </c>
      <c r="HM35" s="435" t="e">
        <f>IF(OR(AND(HH35="VöB",HF29="Aktuelles Procedura secondo BöB",HG35="No"),OR(AND(HG35="Ja",HF35&gt;='Valori soglia'!$D$6),AND(HG35="Ja",HM$14&gt;HM$15)),AND(HG35="Ja",HH35="BöB")),"Kontrolle","")</f>
        <v>#DIV/0!</v>
      </c>
      <c r="HN35" s="125"/>
      <c r="HO35" s="125"/>
      <c r="HP35" s="71"/>
      <c r="HQ35" s="126"/>
      <c r="HR35" s="74"/>
      <c r="HS35" s="36"/>
      <c r="HT35" s="36"/>
      <c r="HU35" s="78"/>
      <c r="HV35" s="36"/>
      <c r="HW35" s="125"/>
      <c r="HX35" s="125"/>
      <c r="HY35" s="71"/>
      <c r="HZ35" s="126"/>
      <c r="IA35" s="74"/>
      <c r="IB35" s="36"/>
      <c r="IC35" s="36"/>
      <c r="ID35" s="78"/>
      <c r="IE35" s="36"/>
      <c r="IF35" s="125"/>
      <c r="IG35" s="125"/>
      <c r="IH35" s="71"/>
      <c r="II35" s="126"/>
      <c r="IJ35" s="74"/>
      <c r="IK35" s="36"/>
      <c r="IL35" s="36"/>
      <c r="IM35" s="78"/>
      <c r="IN35" s="36"/>
      <c r="IO35" s="125"/>
      <c r="IP35" s="125"/>
      <c r="IQ35" s="71"/>
      <c r="IR35" s="126"/>
      <c r="IS35" s="74"/>
      <c r="IT35" s="36"/>
      <c r="IU35" s="36"/>
      <c r="IV35" s="78"/>
      <c r="IW35" s="36"/>
      <c r="IX35" s="125"/>
      <c r="IY35" s="125"/>
      <c r="IZ35" s="71"/>
      <c r="JA35" s="126"/>
      <c r="JB35" s="6"/>
      <c r="JC35" s="6"/>
      <c r="JD35" s="6"/>
      <c r="JE35" s="6"/>
      <c r="JF35" s="6"/>
      <c r="JG35" s="6"/>
      <c r="JH35" s="6"/>
      <c r="JI35" s="6"/>
      <c r="JJ35" s="6"/>
      <c r="JK35" s="6"/>
      <c r="JL35" s="6"/>
      <c r="JM35" s="6"/>
      <c r="JN35" s="6"/>
      <c r="JO35" s="6"/>
      <c r="JP35" s="6"/>
      <c r="JQ35" s="6"/>
      <c r="JR35" s="6"/>
      <c r="JS35" s="6"/>
      <c r="JT35" s="6"/>
      <c r="JU35" s="6"/>
      <c r="JV35" s="6"/>
      <c r="JW35" s="6"/>
      <c r="JX35" s="6"/>
      <c r="JY35" s="6"/>
      <c r="JZ35" s="6"/>
      <c r="KA35" s="6"/>
      <c r="KB35" s="6"/>
      <c r="KC35" s="6"/>
      <c r="KD35" s="6"/>
      <c r="KE35" s="6"/>
      <c r="KF35" s="6"/>
      <c r="KG35" s="6"/>
      <c r="KH35" s="6"/>
      <c r="KI35" s="6"/>
      <c r="KJ35" s="6"/>
      <c r="KK35" s="6"/>
      <c r="KL35" s="6"/>
      <c r="KM35" s="6"/>
      <c r="KN35" s="6"/>
      <c r="KO35" s="6"/>
      <c r="KP35" s="6"/>
      <c r="KQ35" s="6"/>
      <c r="KR35" s="6"/>
      <c r="KS35" s="6"/>
      <c r="KT35" s="6"/>
      <c r="KU35" s="6"/>
      <c r="KV35" s="6"/>
      <c r="KW35" s="6"/>
      <c r="KX35" s="6"/>
      <c r="KY35" s="6"/>
      <c r="KZ35" s="6"/>
      <c r="LA35" s="6"/>
      <c r="LB35" s="6"/>
      <c r="LC35" s="6"/>
    </row>
    <row r="36" spans="1:315" ht="26.25" customHeight="1" x14ac:dyDescent="0.2">
      <c r="A36" s="19"/>
      <c r="B36" s="174" t="s">
        <v>45</v>
      </c>
      <c r="C36" s="429"/>
      <c r="D36" s="352"/>
      <c r="E36" s="429"/>
      <c r="F36" s="432"/>
      <c r="G36" s="401" t="str">
        <f>IF(F35="VöB","Freihändig (z.B. Tipo. 36 II d VöB)","")</f>
        <v/>
      </c>
      <c r="H36" s="402"/>
      <c r="I36" s="433"/>
      <c r="J36" s="430"/>
      <c r="K36" s="435"/>
      <c r="L36" s="174" t="s">
        <v>45</v>
      </c>
      <c r="M36" s="429"/>
      <c r="N36" s="352"/>
      <c r="O36" s="429"/>
      <c r="P36" s="432"/>
      <c r="Q36" s="401" t="str">
        <f>IF(P35="VöB","Freihändig (z.B. Tipo. 36 II d VöB)","")</f>
        <v/>
      </c>
      <c r="R36" s="402"/>
      <c r="S36" s="433"/>
      <c r="T36" s="430"/>
      <c r="U36" s="435"/>
      <c r="V36" s="174" t="s">
        <v>45</v>
      </c>
      <c r="W36" s="429"/>
      <c r="X36" s="352"/>
      <c r="Y36" s="429"/>
      <c r="Z36" s="432"/>
      <c r="AA36" s="401" t="str">
        <f>IF(Z35="VöB","Freihändig (z.B. Tipo. 36 II d VöB)","")</f>
        <v/>
      </c>
      <c r="AB36" s="402"/>
      <c r="AC36" s="433"/>
      <c r="AD36" s="430"/>
      <c r="AE36" s="435"/>
      <c r="AF36" s="174" t="s">
        <v>45</v>
      </c>
      <c r="AG36" s="429"/>
      <c r="AH36" s="352"/>
      <c r="AI36" s="429"/>
      <c r="AJ36" s="432"/>
      <c r="AK36" s="401" t="str">
        <f>IF(AJ35="VöB","Freihändig (z.B. Tipo. 36 II d VöB)","")</f>
        <v/>
      </c>
      <c r="AL36" s="402"/>
      <c r="AM36" s="433"/>
      <c r="AN36" s="430"/>
      <c r="AO36" s="435"/>
      <c r="AP36" s="174" t="s">
        <v>45</v>
      </c>
      <c r="AQ36" s="429"/>
      <c r="AR36" s="352"/>
      <c r="AS36" s="429"/>
      <c r="AT36" s="432"/>
      <c r="AU36" s="401" t="str">
        <f>IF(AT35="VöB","Freihändig (z.B. Tipo. 36 II d VöB)","")</f>
        <v/>
      </c>
      <c r="AV36" s="402"/>
      <c r="AW36" s="433"/>
      <c r="AX36" s="430"/>
      <c r="AY36" s="435"/>
      <c r="AZ36" s="174" t="s">
        <v>45</v>
      </c>
      <c r="BA36" s="429"/>
      <c r="BB36" s="352"/>
      <c r="BC36" s="429"/>
      <c r="BD36" s="432"/>
      <c r="BE36" s="401" t="str">
        <f>IF(BD35="VöB","Freihändig (z.B. Tipo. 36 II d VöB)","")</f>
        <v/>
      </c>
      <c r="BF36" s="402"/>
      <c r="BG36" s="433"/>
      <c r="BH36" s="430"/>
      <c r="BI36" s="435"/>
      <c r="BJ36" s="174" t="s">
        <v>45</v>
      </c>
      <c r="BK36" s="429"/>
      <c r="BL36" s="352"/>
      <c r="BM36" s="429"/>
      <c r="BN36" s="432"/>
      <c r="BO36" s="401" t="str">
        <f>IF(BN35="VöB","Freihändig (z.B. Tipo. 36 II d VöB)","")</f>
        <v/>
      </c>
      <c r="BP36" s="402"/>
      <c r="BQ36" s="433"/>
      <c r="BR36" s="430"/>
      <c r="BS36" s="435"/>
      <c r="BT36" s="174" t="s">
        <v>45</v>
      </c>
      <c r="BU36" s="429"/>
      <c r="BV36" s="352"/>
      <c r="BW36" s="429"/>
      <c r="BX36" s="432"/>
      <c r="BY36" s="401" t="str">
        <f>IF(BX35="VöB","Freihändig (z.B. Tipo. 36 II d VöB)","")</f>
        <v/>
      </c>
      <c r="BZ36" s="402"/>
      <c r="CA36" s="433"/>
      <c r="CB36" s="430"/>
      <c r="CC36" s="435"/>
      <c r="CD36" s="174" t="s">
        <v>45</v>
      </c>
      <c r="CE36" s="429"/>
      <c r="CF36" s="352"/>
      <c r="CG36" s="429"/>
      <c r="CH36" s="432"/>
      <c r="CI36" s="401" t="str">
        <f>IF(CH35="VöB","Freihändig (z.B. Tipo. 36 II d VöB)","")</f>
        <v/>
      </c>
      <c r="CJ36" s="402"/>
      <c r="CK36" s="433"/>
      <c r="CL36" s="430"/>
      <c r="CM36" s="435"/>
      <c r="CN36" s="174" t="s">
        <v>45</v>
      </c>
      <c r="CO36" s="429"/>
      <c r="CP36" s="352"/>
      <c r="CQ36" s="429"/>
      <c r="CR36" s="432"/>
      <c r="CS36" s="401" t="str">
        <f>IF(CR35="VöB","Freihändig (z.B. Tipo. 36 II d VöB)","")</f>
        <v/>
      </c>
      <c r="CT36" s="402"/>
      <c r="CU36" s="433"/>
      <c r="CV36" s="430"/>
      <c r="CW36" s="435"/>
      <c r="CX36" s="174" t="s">
        <v>45</v>
      </c>
      <c r="CY36" s="429"/>
      <c r="CZ36" s="352"/>
      <c r="DA36" s="429"/>
      <c r="DB36" s="432"/>
      <c r="DC36" s="401" t="str">
        <f>IF(DB35="VöB","Freihändig (z.B. Tipo. 36 II d VöB)","")</f>
        <v/>
      </c>
      <c r="DD36" s="402"/>
      <c r="DE36" s="433"/>
      <c r="DF36" s="430"/>
      <c r="DG36" s="435"/>
      <c r="DH36" s="174" t="s">
        <v>45</v>
      </c>
      <c r="DI36" s="429"/>
      <c r="DJ36" s="352"/>
      <c r="DK36" s="429"/>
      <c r="DL36" s="432"/>
      <c r="DM36" s="401" t="str">
        <f>IF(DL35="VöB","Freihändig (z.B. Tipo. 36 II d VöB)","")</f>
        <v/>
      </c>
      <c r="DN36" s="402"/>
      <c r="DO36" s="433"/>
      <c r="DP36" s="430"/>
      <c r="DQ36" s="435"/>
      <c r="DR36" s="174" t="s">
        <v>45</v>
      </c>
      <c r="DS36" s="429"/>
      <c r="DT36" s="352"/>
      <c r="DU36" s="429"/>
      <c r="DV36" s="432"/>
      <c r="DW36" s="401" t="str">
        <f>IF(DV35="VöB","Freihändig (z.B. Tipo. 36 II d VöB)","")</f>
        <v/>
      </c>
      <c r="DX36" s="402"/>
      <c r="DY36" s="433"/>
      <c r="DZ36" s="430"/>
      <c r="EA36" s="435"/>
      <c r="EB36" s="174" t="s">
        <v>45</v>
      </c>
      <c r="EC36" s="429"/>
      <c r="ED36" s="352"/>
      <c r="EE36" s="429"/>
      <c r="EF36" s="432"/>
      <c r="EG36" s="401" t="str">
        <f>IF(EF35="VöB","Freihändig (z.B. Tipo. 36 II d VöB)","")</f>
        <v/>
      </c>
      <c r="EH36" s="402"/>
      <c r="EI36" s="433"/>
      <c r="EJ36" s="430"/>
      <c r="EK36" s="435"/>
      <c r="EL36" s="174" t="s">
        <v>45</v>
      </c>
      <c r="EM36" s="429"/>
      <c r="EN36" s="352"/>
      <c r="EO36" s="429"/>
      <c r="EP36" s="432"/>
      <c r="EQ36" s="401" t="str">
        <f>IF(EP35="VöB","Freihändig (z.B. Tipo. 36 II d VöB)","")</f>
        <v/>
      </c>
      <c r="ER36" s="402"/>
      <c r="ES36" s="433"/>
      <c r="ET36" s="430"/>
      <c r="EU36" s="435"/>
      <c r="EV36" s="174" t="s">
        <v>45</v>
      </c>
      <c r="EW36" s="429"/>
      <c r="EX36" s="352"/>
      <c r="EY36" s="429"/>
      <c r="EZ36" s="432"/>
      <c r="FA36" s="401" t="str">
        <f>IF(EZ35="VöB","Freihändig (z.B. Tipo. 36 II d VöB)","")</f>
        <v/>
      </c>
      <c r="FB36" s="402"/>
      <c r="FC36" s="433"/>
      <c r="FD36" s="430"/>
      <c r="FE36" s="435"/>
      <c r="FF36" s="174" t="s">
        <v>45</v>
      </c>
      <c r="FG36" s="429"/>
      <c r="FH36" s="352"/>
      <c r="FI36" s="429"/>
      <c r="FJ36" s="432"/>
      <c r="FK36" s="401" t="str">
        <f>IF(FJ35="VöB","Freihändig (z.B. Tipo. 36 II d VöB)","")</f>
        <v/>
      </c>
      <c r="FL36" s="402"/>
      <c r="FM36" s="433"/>
      <c r="FN36" s="430"/>
      <c r="FO36" s="435"/>
      <c r="FP36" s="174" t="s">
        <v>45</v>
      </c>
      <c r="FQ36" s="429"/>
      <c r="FR36" s="352"/>
      <c r="FS36" s="429"/>
      <c r="FT36" s="432"/>
      <c r="FU36" s="401" t="str">
        <f>IF(FT35="VöB","Freihändig (z.B. Tipo. 36 II d VöB)","")</f>
        <v/>
      </c>
      <c r="FV36" s="402"/>
      <c r="FW36" s="433"/>
      <c r="FX36" s="430"/>
      <c r="FY36" s="435"/>
      <c r="FZ36" s="174" t="s">
        <v>45</v>
      </c>
      <c r="GA36" s="429"/>
      <c r="GB36" s="352"/>
      <c r="GC36" s="429"/>
      <c r="GD36" s="432"/>
      <c r="GE36" s="401" t="str">
        <f>IF(GD35="VöB","Freihändig (z.B. Tipo. 36 II d VöB)","")</f>
        <v/>
      </c>
      <c r="GF36" s="402"/>
      <c r="GG36" s="433"/>
      <c r="GH36" s="430"/>
      <c r="GI36" s="435"/>
      <c r="GJ36" s="174" t="s">
        <v>45</v>
      </c>
      <c r="GK36" s="429"/>
      <c r="GL36" s="352"/>
      <c r="GM36" s="429"/>
      <c r="GN36" s="432"/>
      <c r="GO36" s="401" t="str">
        <f>IF(GN35="VöB","Freihändig (z.B. Tipo. 36 II d VöB)","")</f>
        <v/>
      </c>
      <c r="GP36" s="402"/>
      <c r="GQ36" s="433"/>
      <c r="GR36" s="430"/>
      <c r="GS36" s="435"/>
      <c r="GT36" s="174" t="s">
        <v>45</v>
      </c>
      <c r="GU36" s="429"/>
      <c r="GV36" s="352"/>
      <c r="GW36" s="429"/>
      <c r="GX36" s="432"/>
      <c r="GY36" s="401" t="str">
        <f>IF(GX35="VöB","Freihändig (z.B. Tipo. 36 II d VöB)","")</f>
        <v/>
      </c>
      <c r="GZ36" s="402"/>
      <c r="HA36" s="433"/>
      <c r="HB36" s="430"/>
      <c r="HC36" s="435"/>
      <c r="HD36" s="174" t="s">
        <v>45</v>
      </c>
      <c r="HE36" s="429"/>
      <c r="HF36" s="352"/>
      <c r="HG36" s="429"/>
      <c r="HH36" s="432"/>
      <c r="HI36" s="401" t="str">
        <f>IF(HH35="VöB","Freihändig (z.B. Tipo. 36 II d VöB)","")</f>
        <v/>
      </c>
      <c r="HJ36" s="402"/>
      <c r="HK36" s="433"/>
      <c r="HL36" s="430"/>
      <c r="HM36" s="435"/>
      <c r="HN36" s="125"/>
      <c r="HO36" s="125"/>
      <c r="HP36" s="71"/>
      <c r="HQ36" s="126"/>
      <c r="HR36" s="74"/>
      <c r="HS36" s="36"/>
      <c r="HT36" s="36"/>
      <c r="HU36" s="78"/>
      <c r="HV36" s="36"/>
      <c r="HW36" s="125"/>
      <c r="HX36" s="125"/>
      <c r="HY36" s="71"/>
      <c r="HZ36" s="126"/>
      <c r="IA36" s="74"/>
      <c r="IB36" s="36"/>
      <c r="IC36" s="36"/>
      <c r="ID36" s="78"/>
      <c r="IE36" s="36"/>
      <c r="IF36" s="125"/>
      <c r="IG36" s="125"/>
      <c r="IH36" s="71"/>
      <c r="II36" s="126"/>
      <c r="IJ36" s="74"/>
      <c r="IK36" s="36"/>
      <c r="IL36" s="36"/>
      <c r="IM36" s="78"/>
      <c r="IN36" s="36"/>
      <c r="IO36" s="125"/>
      <c r="IP36" s="125"/>
      <c r="IQ36" s="71"/>
      <c r="IR36" s="126"/>
      <c r="IS36" s="74"/>
      <c r="IT36" s="36"/>
      <c r="IU36" s="36"/>
      <c r="IV36" s="78"/>
      <c r="IW36" s="36"/>
      <c r="IX36" s="125"/>
      <c r="IY36" s="125"/>
      <c r="IZ36" s="71"/>
      <c r="JA36" s="126"/>
      <c r="JB36" s="6"/>
      <c r="JC36" s="6"/>
      <c r="JD36" s="6"/>
      <c r="JE36" s="6"/>
      <c r="JF36" s="6"/>
      <c r="JG36" s="6"/>
      <c r="JH36" s="6"/>
      <c r="JI36" s="6"/>
      <c r="JJ36" s="6"/>
      <c r="JK36" s="6"/>
      <c r="JL36" s="6"/>
      <c r="JM36" s="6"/>
      <c r="JN36" s="6"/>
      <c r="JO36" s="6"/>
      <c r="JP36" s="6"/>
      <c r="JQ36" s="6"/>
      <c r="JR36" s="6"/>
      <c r="JS36" s="6"/>
      <c r="JT36" s="6"/>
      <c r="JU36" s="6"/>
      <c r="JV36" s="6"/>
      <c r="JW36" s="6"/>
      <c r="JX36" s="6"/>
      <c r="JY36" s="6"/>
      <c r="JZ36" s="6"/>
      <c r="KA36" s="6"/>
      <c r="KB36" s="6"/>
      <c r="KC36" s="6"/>
      <c r="KD36" s="6"/>
      <c r="KE36" s="6"/>
      <c r="KF36" s="6"/>
      <c r="KG36" s="6"/>
      <c r="KH36" s="6"/>
      <c r="KI36" s="6"/>
      <c r="KJ36" s="6"/>
      <c r="KK36" s="6"/>
      <c r="KL36" s="6"/>
      <c r="KM36" s="6"/>
      <c r="KN36" s="6"/>
      <c r="KO36" s="6"/>
      <c r="KP36" s="6"/>
      <c r="KQ36" s="6"/>
      <c r="KR36" s="6"/>
      <c r="KS36" s="6"/>
      <c r="KT36" s="6"/>
      <c r="KU36" s="6"/>
      <c r="KV36" s="6"/>
      <c r="KW36" s="6"/>
      <c r="KX36" s="6"/>
      <c r="KY36" s="6"/>
      <c r="KZ36" s="6"/>
      <c r="LA36" s="6"/>
      <c r="LB36" s="6"/>
      <c r="LC36" s="6"/>
    </row>
    <row r="37" spans="1:315" ht="26.25" customHeight="1" x14ac:dyDescent="0.2">
      <c r="A37" s="19"/>
      <c r="B37" s="173" t="s">
        <v>44</v>
      </c>
      <c r="C37" s="429">
        <v>10</v>
      </c>
      <c r="D37" s="352">
        <v>0</v>
      </c>
      <c r="E37" s="429" t="s">
        <v>43</v>
      </c>
      <c r="F37" s="432" t="s">
        <v>36</v>
      </c>
      <c r="G37" s="399" t="str">
        <f>IF(F37="BöB","nur Freihändig mit Tipo. 13 VöB","")</f>
        <v/>
      </c>
      <c r="H37" s="400"/>
      <c r="I37" s="433" t="str">
        <f>IF(F37="BöB","Ja","No")</f>
        <v>No</v>
      </c>
      <c r="J37" s="430" t="str">
        <f>IF(F37="BöB","Ja","No")</f>
        <v>No</v>
      </c>
      <c r="K37" s="435" t="e">
        <f>IF(OR(AND(F37="VöB",D31="Aktuelles Procedura secondo BöB",E37="No"),OR(AND(E37="Ja",D37&gt;='Valori soglia'!$D$6),AND(E37="Ja",'Riepilogo progetto'!$J$8&gt;'Riepilogo progetto'!$P$9)),AND(E37="Ja",F37="BöB")),"Kontrolle","")</f>
        <v>#DIV/0!</v>
      </c>
      <c r="L37" s="173" t="s">
        <v>44</v>
      </c>
      <c r="M37" s="429">
        <v>10</v>
      </c>
      <c r="N37" s="352">
        <v>0</v>
      </c>
      <c r="O37" s="429" t="s">
        <v>43</v>
      </c>
      <c r="P37" s="432" t="s">
        <v>36</v>
      </c>
      <c r="Q37" s="399" t="str">
        <f>IF(P37="BöB","nur Freihändig mit Tipo. 13 VöB","")</f>
        <v/>
      </c>
      <c r="R37" s="400"/>
      <c r="S37" s="433" t="str">
        <f>IF(P37="BöB","Ja","No")</f>
        <v>No</v>
      </c>
      <c r="T37" s="430" t="str">
        <f>IF(P37="BöB","Ja","No")</f>
        <v>No</v>
      </c>
      <c r="U37" s="435" t="e">
        <f>IF(OR(AND(P37="VöB",N31="Aktuelles Procedura secondo BöB",O37="No"),OR(AND(O37="Ja",N37&gt;='Valori soglia'!$D$6),AND(O37="Ja",U$14&gt;U$15)),AND(O37="Ja",P37="BöB")),"Kontrolle","")</f>
        <v>#DIV/0!</v>
      </c>
      <c r="V37" s="173" t="s">
        <v>44</v>
      </c>
      <c r="W37" s="429">
        <v>10</v>
      </c>
      <c r="X37" s="352">
        <v>0</v>
      </c>
      <c r="Y37" s="429" t="s">
        <v>43</v>
      </c>
      <c r="Z37" s="432" t="s">
        <v>36</v>
      </c>
      <c r="AA37" s="399" t="str">
        <f>IF(Z37="BöB","nur Freihändig mit Tipo. 13 VöB","")</f>
        <v/>
      </c>
      <c r="AB37" s="400"/>
      <c r="AC37" s="433" t="str">
        <f>IF(Z37="BöB","Ja","No")</f>
        <v>No</v>
      </c>
      <c r="AD37" s="430" t="str">
        <f>IF(Z37="BöB","Ja","No")</f>
        <v>No</v>
      </c>
      <c r="AE37" s="435" t="e">
        <f>IF(OR(AND(Z37="VöB",X31="Aktuelles Procedura secondo BöB",Y37="No"),OR(AND(Y37="Ja",X37&gt;='Valori soglia'!$D$6),AND(Y37="Ja",AE$14&gt;AE$15)),AND(Y37="Ja",Z37="BöB")),"Kontrolle","")</f>
        <v>#DIV/0!</v>
      </c>
      <c r="AF37" s="173" t="s">
        <v>44</v>
      </c>
      <c r="AG37" s="429">
        <v>10</v>
      </c>
      <c r="AH37" s="352">
        <v>0</v>
      </c>
      <c r="AI37" s="429" t="s">
        <v>43</v>
      </c>
      <c r="AJ37" s="432" t="s">
        <v>36</v>
      </c>
      <c r="AK37" s="399" t="str">
        <f>IF(AJ37="BöB","nur Freihändig mit Tipo. 13 VöB","")</f>
        <v/>
      </c>
      <c r="AL37" s="400"/>
      <c r="AM37" s="433" t="str">
        <f>IF(AJ37="BöB","Ja","No")</f>
        <v>No</v>
      </c>
      <c r="AN37" s="430" t="str">
        <f>IF(AJ37="BöB","Ja","No")</f>
        <v>No</v>
      </c>
      <c r="AO37" s="435" t="e">
        <f>IF(OR(AND(AJ37="VöB",AH31="Aktuelles Procedura secondo BöB",AI37="No"),OR(AND(AI37="Ja",AH37&gt;='Valori soglia'!$D$6),AND(AI37="Ja",AO$14&gt;AO$15)),AND(AI37="Ja",AJ37="BöB")),"Kontrolle","")</f>
        <v>#DIV/0!</v>
      </c>
      <c r="AP37" s="173" t="s">
        <v>44</v>
      </c>
      <c r="AQ37" s="429">
        <v>10</v>
      </c>
      <c r="AR37" s="352">
        <v>0</v>
      </c>
      <c r="AS37" s="429" t="s">
        <v>43</v>
      </c>
      <c r="AT37" s="432" t="s">
        <v>36</v>
      </c>
      <c r="AU37" s="399" t="str">
        <f>IF(AT37="BöB","nur Freihändig mit Tipo. 13 VöB","")</f>
        <v/>
      </c>
      <c r="AV37" s="400"/>
      <c r="AW37" s="433" t="str">
        <f>IF(AT37="BöB","Ja","No")</f>
        <v>No</v>
      </c>
      <c r="AX37" s="430" t="str">
        <f>IF(AT37="BöB","Ja","No")</f>
        <v>No</v>
      </c>
      <c r="AY37" s="435" t="e">
        <f>IF(OR(AND(AT37="VöB",AR31="Aktuelles Procedura secondo BöB",AS37="No"),OR(AND(AS37="Ja",AR37&gt;='Valori soglia'!$D$6),AND(AS37="Ja",AY$14&gt;AY$15)),AND(AS37="Ja",AT37="BöB")),"Kontrolle","")</f>
        <v>#DIV/0!</v>
      </c>
      <c r="AZ37" s="173" t="s">
        <v>44</v>
      </c>
      <c r="BA37" s="429">
        <v>10</v>
      </c>
      <c r="BB37" s="352">
        <v>0</v>
      </c>
      <c r="BC37" s="429" t="s">
        <v>43</v>
      </c>
      <c r="BD37" s="432" t="s">
        <v>36</v>
      </c>
      <c r="BE37" s="399" t="str">
        <f>IF(BD37="BöB","nur Freihändig mit Tipo. 13 VöB","")</f>
        <v/>
      </c>
      <c r="BF37" s="400"/>
      <c r="BG37" s="433" t="str">
        <f>IF(BD37="BöB","Ja","No")</f>
        <v>No</v>
      </c>
      <c r="BH37" s="430" t="str">
        <f>IF(BD37="BöB","Ja","No")</f>
        <v>No</v>
      </c>
      <c r="BI37" s="435" t="e">
        <f>IF(OR(AND(BD37="VöB",BB31="Aktuelles Procedura secondo BöB",BC37="No"),OR(AND(BC37="Ja",BB37&gt;='Valori soglia'!$D$6),AND(BC37="Ja",BI$14&gt;BI$15)),AND(BC37="Ja",BD37="BöB")),"Kontrolle","")</f>
        <v>#DIV/0!</v>
      </c>
      <c r="BJ37" s="173" t="s">
        <v>44</v>
      </c>
      <c r="BK37" s="429">
        <v>10</v>
      </c>
      <c r="BL37" s="352">
        <v>0</v>
      </c>
      <c r="BM37" s="429" t="s">
        <v>43</v>
      </c>
      <c r="BN37" s="432" t="s">
        <v>36</v>
      </c>
      <c r="BO37" s="399" t="str">
        <f>IF(BN37="BöB","nur Freihändig mit Tipo. 13 VöB","")</f>
        <v/>
      </c>
      <c r="BP37" s="400"/>
      <c r="BQ37" s="433" t="str">
        <f>IF(BN37="BöB","Ja","No")</f>
        <v>No</v>
      </c>
      <c r="BR37" s="430" t="str">
        <f>IF(BN37="BöB","Ja","No")</f>
        <v>No</v>
      </c>
      <c r="BS37" s="435" t="e">
        <f>IF(OR(AND(BN37="VöB",BL31="Aktuelles Procedura secondo BöB",BM37="No"),OR(AND(BM37="Ja",BL37&gt;='Valori soglia'!$D$6),AND(BM37="Ja",BS$14&gt;BS$15)),AND(BM37="Ja",BN37="BöB")),"Kontrolle","")</f>
        <v>#DIV/0!</v>
      </c>
      <c r="BT37" s="173" t="s">
        <v>44</v>
      </c>
      <c r="BU37" s="429">
        <v>10</v>
      </c>
      <c r="BV37" s="352">
        <v>0</v>
      </c>
      <c r="BW37" s="429" t="s">
        <v>43</v>
      </c>
      <c r="BX37" s="432" t="s">
        <v>36</v>
      </c>
      <c r="BY37" s="399" t="str">
        <f>IF(BX37="BöB","nur Freihändig mit Tipo. 13 VöB","")</f>
        <v/>
      </c>
      <c r="BZ37" s="400"/>
      <c r="CA37" s="433" t="str">
        <f>IF(BX37="BöB","Ja","No")</f>
        <v>No</v>
      </c>
      <c r="CB37" s="430" t="str">
        <f>IF(BX37="BöB","Ja","No")</f>
        <v>No</v>
      </c>
      <c r="CC37" s="435" t="e">
        <f>IF(OR(AND(BX37="VöB",BV31="Aktuelles Procedura secondo BöB",BW37="No"),OR(AND(BW37="Ja",BV37&gt;='Valori soglia'!$D$6),AND(BW37="Ja",CC$14&gt;CC$15)),AND(BW37="Ja",BX37="BöB")),"Kontrolle","")</f>
        <v>#DIV/0!</v>
      </c>
      <c r="CD37" s="173" t="s">
        <v>44</v>
      </c>
      <c r="CE37" s="429">
        <v>10</v>
      </c>
      <c r="CF37" s="352">
        <v>0</v>
      </c>
      <c r="CG37" s="429" t="s">
        <v>43</v>
      </c>
      <c r="CH37" s="432" t="s">
        <v>36</v>
      </c>
      <c r="CI37" s="399" t="str">
        <f>IF(CH37="BöB","nur Freihändig mit Tipo. 13 VöB","")</f>
        <v/>
      </c>
      <c r="CJ37" s="400"/>
      <c r="CK37" s="433" t="str">
        <f>IF(CH37="BöB","Ja","No")</f>
        <v>No</v>
      </c>
      <c r="CL37" s="430" t="str">
        <f>IF(CH37="BöB","Ja","No")</f>
        <v>No</v>
      </c>
      <c r="CM37" s="435" t="e">
        <f>IF(OR(AND(CH37="VöB",CF31="Aktuelles Procedura secondo BöB",CG37="No"),OR(AND(CG37="Ja",CF37&gt;='Valori soglia'!$D$6),AND(CG37="Ja",CM$14&gt;CM$15)),AND(CG37="Ja",CH37="BöB")),"Kontrolle","")</f>
        <v>#DIV/0!</v>
      </c>
      <c r="CN37" s="173" t="s">
        <v>44</v>
      </c>
      <c r="CO37" s="429">
        <v>10</v>
      </c>
      <c r="CP37" s="352">
        <v>0</v>
      </c>
      <c r="CQ37" s="429" t="s">
        <v>43</v>
      </c>
      <c r="CR37" s="432" t="s">
        <v>36</v>
      </c>
      <c r="CS37" s="399" t="str">
        <f>IF(CR37="BöB","nur Freihändig mit Tipo. 13 VöB","")</f>
        <v/>
      </c>
      <c r="CT37" s="400"/>
      <c r="CU37" s="433" t="str">
        <f>IF(CR37="BöB","Ja","No")</f>
        <v>No</v>
      </c>
      <c r="CV37" s="430" t="str">
        <f>IF(CR37="BöB","Ja","No")</f>
        <v>No</v>
      </c>
      <c r="CW37" s="435" t="e">
        <f>IF(OR(AND(CR37="VöB",CP31="Aktuelles Procedura secondo BöB",CQ37="No"),OR(AND(CQ37="Ja",CP37&gt;='Valori soglia'!$D$6),AND(CQ37="Ja",CW$14&gt;CW$15)),AND(CQ37="Ja",CR37="BöB")),"Kontrolle","")</f>
        <v>#DIV/0!</v>
      </c>
      <c r="CX37" s="173" t="s">
        <v>44</v>
      </c>
      <c r="CY37" s="429">
        <v>10</v>
      </c>
      <c r="CZ37" s="352">
        <v>0</v>
      </c>
      <c r="DA37" s="429" t="s">
        <v>43</v>
      </c>
      <c r="DB37" s="432" t="s">
        <v>36</v>
      </c>
      <c r="DC37" s="399" t="str">
        <f>IF(DB37="BöB","nur Freihändig mit Tipo. 13 VöB","")</f>
        <v/>
      </c>
      <c r="DD37" s="400"/>
      <c r="DE37" s="433" t="str">
        <f>IF(DB37="BöB","Ja","No")</f>
        <v>No</v>
      </c>
      <c r="DF37" s="430" t="str">
        <f>IF(DB37="BöB","Ja","No")</f>
        <v>No</v>
      </c>
      <c r="DG37" s="435" t="e">
        <f>IF(OR(AND(DB37="VöB",CZ31="Aktuelles Procedura secondo BöB",DA37="No"),OR(AND(DA37="Ja",CZ37&gt;='Valori soglia'!$D$6),AND(DA37="Ja",DG$14&gt;DG$15)),AND(DA37="Ja",DB37="BöB")),"Kontrolle","")</f>
        <v>#DIV/0!</v>
      </c>
      <c r="DH37" s="173" t="s">
        <v>44</v>
      </c>
      <c r="DI37" s="429">
        <v>10</v>
      </c>
      <c r="DJ37" s="352">
        <v>0</v>
      </c>
      <c r="DK37" s="429" t="s">
        <v>43</v>
      </c>
      <c r="DL37" s="432" t="s">
        <v>36</v>
      </c>
      <c r="DM37" s="399" t="str">
        <f>IF(DL37="BöB","nur Freihändig mit Tipo. 13 VöB","")</f>
        <v/>
      </c>
      <c r="DN37" s="400"/>
      <c r="DO37" s="433" t="str">
        <f>IF(DL37="BöB","Ja","No")</f>
        <v>No</v>
      </c>
      <c r="DP37" s="430" t="str">
        <f>IF(DL37="BöB","Ja","No")</f>
        <v>No</v>
      </c>
      <c r="DQ37" s="435" t="e">
        <f>IF(OR(AND(DL37="VöB",DJ31="Aktuelles Procedura secondo BöB",DK37="No"),OR(AND(DK37="Ja",DJ37&gt;='Valori soglia'!$D$6),AND(DK37="Ja",DQ$14&gt;DQ$15)),AND(DK37="Ja",DL37="BöB")),"Kontrolle","")</f>
        <v>#DIV/0!</v>
      </c>
      <c r="DR37" s="173" t="s">
        <v>44</v>
      </c>
      <c r="DS37" s="429">
        <v>10</v>
      </c>
      <c r="DT37" s="352">
        <v>0</v>
      </c>
      <c r="DU37" s="429" t="s">
        <v>43</v>
      </c>
      <c r="DV37" s="432" t="s">
        <v>36</v>
      </c>
      <c r="DW37" s="399" t="str">
        <f>IF(DV37="BöB","nur Freihändig mit Tipo. 13 VöB","")</f>
        <v/>
      </c>
      <c r="DX37" s="400"/>
      <c r="DY37" s="433" t="str">
        <f>IF(DV37="BöB","Ja","No")</f>
        <v>No</v>
      </c>
      <c r="DZ37" s="430" t="str">
        <f>IF(DV37="BöB","Ja","No")</f>
        <v>No</v>
      </c>
      <c r="EA37" s="435" t="e">
        <f>IF(OR(AND(DV37="VöB",DT31="Aktuelles Procedura secondo BöB",DU37="No"),OR(AND(DU37="Ja",DT37&gt;='Valori soglia'!$D$6),AND(DU37="Ja",EA$14&gt;EA$15)),AND(DU37="Ja",DV37="BöB")),"Kontrolle","")</f>
        <v>#DIV/0!</v>
      </c>
      <c r="EB37" s="173" t="s">
        <v>44</v>
      </c>
      <c r="EC37" s="429">
        <v>10</v>
      </c>
      <c r="ED37" s="352">
        <v>0</v>
      </c>
      <c r="EE37" s="429" t="s">
        <v>43</v>
      </c>
      <c r="EF37" s="432" t="s">
        <v>36</v>
      </c>
      <c r="EG37" s="399" t="str">
        <f>IF(EF37="BöB","nur Freihändig mit Tipo. 13 VöB","")</f>
        <v/>
      </c>
      <c r="EH37" s="400"/>
      <c r="EI37" s="433" t="str">
        <f>IF(EF37="BöB","Ja","No")</f>
        <v>No</v>
      </c>
      <c r="EJ37" s="430" t="str">
        <f>IF(EF37="BöB","Ja","No")</f>
        <v>No</v>
      </c>
      <c r="EK37" s="435" t="e">
        <f>IF(OR(AND(EF37="VöB",ED31="Aktuelles Procedura secondo BöB",EE37="No"),OR(AND(EE37="Ja",ED37&gt;='Valori soglia'!$D$6),AND(EE37="Ja",EK$14&gt;EK$15)),AND(EE37="Ja",EF37="BöB")),"Kontrolle","")</f>
        <v>#DIV/0!</v>
      </c>
      <c r="EL37" s="173" t="s">
        <v>44</v>
      </c>
      <c r="EM37" s="429">
        <v>10</v>
      </c>
      <c r="EN37" s="352">
        <v>0</v>
      </c>
      <c r="EO37" s="429" t="s">
        <v>43</v>
      </c>
      <c r="EP37" s="432" t="s">
        <v>36</v>
      </c>
      <c r="EQ37" s="399" t="str">
        <f>IF(EP37="BöB","nur Freihändig mit Tipo. 13 VöB","")</f>
        <v/>
      </c>
      <c r="ER37" s="400"/>
      <c r="ES37" s="433" t="str">
        <f>IF(EP37="BöB","Ja","No")</f>
        <v>No</v>
      </c>
      <c r="ET37" s="430" t="str">
        <f>IF(EP37="BöB","Ja","No")</f>
        <v>No</v>
      </c>
      <c r="EU37" s="435" t="e">
        <f>IF(OR(AND(EP37="VöB",EN31="Aktuelles Procedura secondo BöB",EO37="No"),OR(AND(EO37="Ja",EN37&gt;='Valori soglia'!$D$6),AND(EO37="Ja",EU$14&gt;EU$15)),AND(EO37="Ja",EP37="BöB")),"Kontrolle","")</f>
        <v>#DIV/0!</v>
      </c>
      <c r="EV37" s="173" t="s">
        <v>44</v>
      </c>
      <c r="EW37" s="429">
        <v>10</v>
      </c>
      <c r="EX37" s="352">
        <v>0</v>
      </c>
      <c r="EY37" s="429" t="s">
        <v>43</v>
      </c>
      <c r="EZ37" s="432" t="s">
        <v>36</v>
      </c>
      <c r="FA37" s="399" t="str">
        <f>IF(EZ37="BöB","nur Freihändig mit Tipo. 13 VöB","")</f>
        <v/>
      </c>
      <c r="FB37" s="400"/>
      <c r="FC37" s="433" t="str">
        <f>IF(EZ37="BöB","Ja","No")</f>
        <v>No</v>
      </c>
      <c r="FD37" s="430" t="str">
        <f>IF(EZ37="BöB","Ja","No")</f>
        <v>No</v>
      </c>
      <c r="FE37" s="435" t="e">
        <f>IF(OR(AND(EZ37="VöB",EX31="Aktuelles Procedura secondo BöB",EY37="No"),OR(AND(EY37="Ja",EX37&gt;='Valori soglia'!$D$6),AND(EY37="Ja",FE$14&gt;FE$15)),AND(EY37="Ja",EZ37="BöB")),"Kontrolle","")</f>
        <v>#DIV/0!</v>
      </c>
      <c r="FF37" s="173" t="s">
        <v>44</v>
      </c>
      <c r="FG37" s="429">
        <v>10</v>
      </c>
      <c r="FH37" s="352">
        <v>0</v>
      </c>
      <c r="FI37" s="429" t="s">
        <v>43</v>
      </c>
      <c r="FJ37" s="432" t="s">
        <v>36</v>
      </c>
      <c r="FK37" s="399" t="str">
        <f>IF(FJ37="BöB","nur Freihändig mit Tipo. 13 VöB","")</f>
        <v/>
      </c>
      <c r="FL37" s="400"/>
      <c r="FM37" s="433" t="str">
        <f>IF(FJ37="BöB","Ja","No")</f>
        <v>No</v>
      </c>
      <c r="FN37" s="430" t="str">
        <f>IF(FJ37="BöB","Ja","No")</f>
        <v>No</v>
      </c>
      <c r="FO37" s="435" t="e">
        <f>IF(OR(AND(FJ37="VöB",FH31="Aktuelles Procedura secondo BöB",FI37="No"),OR(AND(FI37="Ja",FH37&gt;='Valori soglia'!$D$6),AND(FI37="Ja",FO$14&gt;FO$15)),AND(FI37="Ja",FJ37="BöB")),"Kontrolle","")</f>
        <v>#DIV/0!</v>
      </c>
      <c r="FP37" s="173" t="s">
        <v>44</v>
      </c>
      <c r="FQ37" s="429">
        <v>10</v>
      </c>
      <c r="FR37" s="352">
        <v>0</v>
      </c>
      <c r="FS37" s="429" t="s">
        <v>43</v>
      </c>
      <c r="FT37" s="432" t="s">
        <v>36</v>
      </c>
      <c r="FU37" s="399" t="str">
        <f>IF(FT37="BöB","nur Freihändig mit Tipo. 13 VöB","")</f>
        <v/>
      </c>
      <c r="FV37" s="400"/>
      <c r="FW37" s="433" t="str">
        <f>IF(FT37="BöB","Ja","No")</f>
        <v>No</v>
      </c>
      <c r="FX37" s="430" t="str">
        <f>IF(FT37="BöB","Ja","No")</f>
        <v>No</v>
      </c>
      <c r="FY37" s="435" t="e">
        <f>IF(OR(AND(FT37="VöB",FR31="Aktuelles Procedura secondo BöB",FS37="No"),OR(AND(FS37="Ja",FR37&gt;='Valori soglia'!$D$6),AND(FS37="Ja",FY$14&gt;FY$15)),AND(FS37="Ja",FT37="BöB")),"Kontrolle","")</f>
        <v>#DIV/0!</v>
      </c>
      <c r="FZ37" s="173" t="s">
        <v>44</v>
      </c>
      <c r="GA37" s="429">
        <v>10</v>
      </c>
      <c r="GB37" s="352">
        <v>0</v>
      </c>
      <c r="GC37" s="429" t="s">
        <v>43</v>
      </c>
      <c r="GD37" s="432" t="s">
        <v>36</v>
      </c>
      <c r="GE37" s="399" t="str">
        <f>IF(GD37="BöB","nur Freihändig mit Tipo. 13 VöB","")</f>
        <v/>
      </c>
      <c r="GF37" s="400"/>
      <c r="GG37" s="433" t="str">
        <f>IF(GD37="BöB","Ja","No")</f>
        <v>No</v>
      </c>
      <c r="GH37" s="430" t="str">
        <f>IF(GD37="BöB","Ja","No")</f>
        <v>No</v>
      </c>
      <c r="GI37" s="435" t="e">
        <f>IF(OR(AND(GD37="VöB",GB31="Aktuelles Procedura secondo BöB",GC37="No"),OR(AND(GC37="Ja",GB37&gt;='Valori soglia'!$D$6),AND(GC37="Ja",GI$14&gt;GI$15)),AND(GC37="Ja",GD37="BöB")),"Kontrolle","")</f>
        <v>#DIV/0!</v>
      </c>
      <c r="GJ37" s="173" t="s">
        <v>44</v>
      </c>
      <c r="GK37" s="429">
        <v>10</v>
      </c>
      <c r="GL37" s="352">
        <v>0</v>
      </c>
      <c r="GM37" s="429" t="s">
        <v>43</v>
      </c>
      <c r="GN37" s="432" t="s">
        <v>36</v>
      </c>
      <c r="GO37" s="399" t="str">
        <f>IF(GN37="BöB","nur Freihändig mit Tipo. 13 VöB","")</f>
        <v/>
      </c>
      <c r="GP37" s="400"/>
      <c r="GQ37" s="433" t="str">
        <f>IF(GN37="BöB","Ja","No")</f>
        <v>No</v>
      </c>
      <c r="GR37" s="430" t="str">
        <f>IF(GN37="BöB","Ja","No")</f>
        <v>No</v>
      </c>
      <c r="GS37" s="435" t="e">
        <f>IF(OR(AND(GN37="VöB",GL31="Aktuelles Procedura secondo BöB",GM37="No"),OR(AND(GM37="Ja",GL37&gt;='Valori soglia'!$D$6),AND(GM37="Ja",GS$14&gt;GS$15)),AND(GM37="Ja",GN37="BöB")),"Kontrolle","")</f>
        <v>#DIV/0!</v>
      </c>
      <c r="GT37" s="173" t="s">
        <v>44</v>
      </c>
      <c r="GU37" s="429">
        <v>10</v>
      </c>
      <c r="GV37" s="352">
        <v>0</v>
      </c>
      <c r="GW37" s="429" t="s">
        <v>43</v>
      </c>
      <c r="GX37" s="432" t="s">
        <v>36</v>
      </c>
      <c r="GY37" s="399" t="str">
        <f>IF(GX37="BöB","nur Freihändig mit Tipo. 13 VöB","")</f>
        <v/>
      </c>
      <c r="GZ37" s="400"/>
      <c r="HA37" s="433" t="str">
        <f>IF(GX37="BöB","Ja","No")</f>
        <v>No</v>
      </c>
      <c r="HB37" s="430" t="str">
        <f>IF(GX37="BöB","Ja","No")</f>
        <v>No</v>
      </c>
      <c r="HC37" s="435" t="e">
        <f>IF(OR(AND(GX37="VöB",GV31="Aktuelles Procedura secondo BöB",GW37="No"),OR(AND(GW37="Ja",GV37&gt;='Valori soglia'!$D$6),AND(GW37="Ja",HC$14&gt;HC$15)),AND(GW37="Ja",GX37="BöB")),"Kontrolle","")</f>
        <v>#DIV/0!</v>
      </c>
      <c r="HD37" s="173" t="s">
        <v>44</v>
      </c>
      <c r="HE37" s="429">
        <v>10</v>
      </c>
      <c r="HF37" s="352">
        <v>0</v>
      </c>
      <c r="HG37" s="429" t="s">
        <v>43</v>
      </c>
      <c r="HH37" s="432" t="s">
        <v>36</v>
      </c>
      <c r="HI37" s="399" t="str">
        <f>IF(HH37="BöB","nur Freihändig mit Tipo. 13 VöB","")</f>
        <v/>
      </c>
      <c r="HJ37" s="400"/>
      <c r="HK37" s="433" t="str">
        <f>IF(HH37="BöB","Ja","No")</f>
        <v>No</v>
      </c>
      <c r="HL37" s="430" t="str">
        <f>IF(HH37="BöB","Ja","No")</f>
        <v>No</v>
      </c>
      <c r="HM37" s="435" t="e">
        <f>IF(OR(AND(HH37="VöB",HF31="Aktuelles Procedura secondo BöB",HG37="No"),OR(AND(HG37="Ja",HF37&gt;='Valori soglia'!$D$6),AND(HG37="Ja",HM$14&gt;HM$15)),AND(HG37="Ja",HH37="BöB")),"Kontrolle","")</f>
        <v>#DIV/0!</v>
      </c>
      <c r="HN37" s="125"/>
      <c r="HO37" s="125"/>
      <c r="HP37" s="71"/>
      <c r="HQ37" s="126"/>
      <c r="HR37" s="74"/>
      <c r="HS37" s="36"/>
      <c r="HT37" s="36"/>
      <c r="HU37" s="78"/>
      <c r="HV37" s="36"/>
      <c r="HW37" s="125"/>
      <c r="HX37" s="125"/>
      <c r="HY37" s="71"/>
      <c r="HZ37" s="126"/>
      <c r="IA37" s="74"/>
      <c r="IB37" s="36"/>
      <c r="IC37" s="36"/>
      <c r="ID37" s="78"/>
      <c r="IE37" s="36"/>
      <c r="IF37" s="125"/>
      <c r="IG37" s="125"/>
      <c r="IH37" s="71"/>
      <c r="II37" s="126"/>
      <c r="IJ37" s="74"/>
      <c r="IK37" s="36"/>
      <c r="IL37" s="36"/>
      <c r="IM37" s="78"/>
      <c r="IN37" s="36"/>
      <c r="IO37" s="125"/>
      <c r="IP37" s="125"/>
      <c r="IQ37" s="71"/>
      <c r="IR37" s="126"/>
      <c r="IS37" s="74"/>
      <c r="IT37" s="36"/>
      <c r="IU37" s="36"/>
      <c r="IV37" s="78"/>
      <c r="IW37" s="36"/>
      <c r="IX37" s="125"/>
      <c r="IY37" s="125"/>
      <c r="IZ37" s="71"/>
      <c r="JA37" s="126"/>
      <c r="JB37" s="6"/>
      <c r="JC37" s="6"/>
      <c r="JD37" s="6"/>
      <c r="JE37" s="6"/>
      <c r="JF37" s="6"/>
      <c r="JG37" s="6"/>
      <c r="JH37" s="6"/>
      <c r="JI37" s="6"/>
      <c r="JJ37" s="6"/>
      <c r="JK37" s="6"/>
      <c r="JL37" s="6"/>
      <c r="JM37" s="6"/>
      <c r="JN37" s="6"/>
      <c r="JO37" s="6"/>
      <c r="JP37" s="6"/>
      <c r="JQ37" s="6"/>
      <c r="JR37" s="6"/>
      <c r="JS37" s="6"/>
      <c r="JT37" s="6"/>
      <c r="JU37" s="6"/>
      <c r="JV37" s="6"/>
      <c r="JW37" s="6"/>
      <c r="JX37" s="6"/>
      <c r="JY37" s="6"/>
      <c r="JZ37" s="6"/>
      <c r="KA37" s="6"/>
      <c r="KB37" s="6"/>
      <c r="KC37" s="6"/>
      <c r="KD37" s="6"/>
      <c r="KE37" s="6"/>
      <c r="KF37" s="6"/>
      <c r="KG37" s="6"/>
      <c r="KH37" s="6"/>
      <c r="KI37" s="6"/>
      <c r="KJ37" s="6"/>
      <c r="KK37" s="6"/>
      <c r="KL37" s="6"/>
      <c r="KM37" s="6"/>
      <c r="KN37" s="6"/>
      <c r="KO37" s="6"/>
      <c r="KP37" s="6"/>
      <c r="KQ37" s="6"/>
      <c r="KR37" s="6"/>
      <c r="KS37" s="6"/>
      <c r="KT37" s="6"/>
      <c r="KU37" s="6"/>
      <c r="KV37" s="6"/>
      <c r="KW37" s="6"/>
      <c r="KX37" s="6"/>
      <c r="KY37" s="6"/>
      <c r="KZ37" s="6"/>
      <c r="LA37" s="6"/>
      <c r="LB37" s="6"/>
      <c r="LC37" s="6"/>
    </row>
    <row r="38" spans="1:315" ht="26.25" customHeight="1" x14ac:dyDescent="0.2">
      <c r="A38" s="19"/>
      <c r="B38" s="174" t="s">
        <v>45</v>
      </c>
      <c r="C38" s="429"/>
      <c r="D38" s="352"/>
      <c r="E38" s="429"/>
      <c r="F38" s="432"/>
      <c r="G38" s="401" t="str">
        <f>IF(F37="VöB","Freihändig (z.B. Tipo. 36 II d VöB)","")</f>
        <v/>
      </c>
      <c r="H38" s="402"/>
      <c r="I38" s="433"/>
      <c r="J38" s="430"/>
      <c r="K38" s="435"/>
      <c r="L38" s="174" t="s">
        <v>45</v>
      </c>
      <c r="M38" s="429"/>
      <c r="N38" s="352"/>
      <c r="O38" s="429"/>
      <c r="P38" s="432"/>
      <c r="Q38" s="401" t="str">
        <f>IF(P37="VöB","Freihändig (z.B. Tipo. 36 II d VöB)","")</f>
        <v/>
      </c>
      <c r="R38" s="402"/>
      <c r="S38" s="433"/>
      <c r="T38" s="430"/>
      <c r="U38" s="435"/>
      <c r="V38" s="174" t="s">
        <v>45</v>
      </c>
      <c r="W38" s="429"/>
      <c r="X38" s="352"/>
      <c r="Y38" s="429"/>
      <c r="Z38" s="432"/>
      <c r="AA38" s="401" t="str">
        <f>IF(Z37="VöB","Freihändig (z.B. Tipo. 36 II d VöB)","")</f>
        <v/>
      </c>
      <c r="AB38" s="402"/>
      <c r="AC38" s="433"/>
      <c r="AD38" s="430"/>
      <c r="AE38" s="435"/>
      <c r="AF38" s="174" t="s">
        <v>45</v>
      </c>
      <c r="AG38" s="429"/>
      <c r="AH38" s="352"/>
      <c r="AI38" s="429"/>
      <c r="AJ38" s="432"/>
      <c r="AK38" s="401" t="str">
        <f>IF(AJ37="VöB","Freihändig (z.B. Tipo. 36 II d VöB)","")</f>
        <v/>
      </c>
      <c r="AL38" s="402"/>
      <c r="AM38" s="433"/>
      <c r="AN38" s="430"/>
      <c r="AO38" s="435"/>
      <c r="AP38" s="174" t="s">
        <v>45</v>
      </c>
      <c r="AQ38" s="429"/>
      <c r="AR38" s="352"/>
      <c r="AS38" s="429"/>
      <c r="AT38" s="432"/>
      <c r="AU38" s="401" t="str">
        <f>IF(AT37="VöB","Freihändig (z.B. Tipo. 36 II d VöB)","")</f>
        <v/>
      </c>
      <c r="AV38" s="402"/>
      <c r="AW38" s="433"/>
      <c r="AX38" s="430"/>
      <c r="AY38" s="435"/>
      <c r="AZ38" s="174" t="s">
        <v>45</v>
      </c>
      <c r="BA38" s="429"/>
      <c r="BB38" s="352"/>
      <c r="BC38" s="429"/>
      <c r="BD38" s="432"/>
      <c r="BE38" s="401" t="str">
        <f>IF(BD37="VöB","Freihändig (z.B. Tipo. 36 II d VöB)","")</f>
        <v/>
      </c>
      <c r="BF38" s="402"/>
      <c r="BG38" s="433"/>
      <c r="BH38" s="430"/>
      <c r="BI38" s="435"/>
      <c r="BJ38" s="174" t="s">
        <v>45</v>
      </c>
      <c r="BK38" s="429"/>
      <c r="BL38" s="352"/>
      <c r="BM38" s="429"/>
      <c r="BN38" s="432"/>
      <c r="BO38" s="401" t="str">
        <f>IF(BN37="VöB","Freihändig (z.B. Tipo. 36 II d VöB)","")</f>
        <v/>
      </c>
      <c r="BP38" s="402"/>
      <c r="BQ38" s="433"/>
      <c r="BR38" s="430"/>
      <c r="BS38" s="435"/>
      <c r="BT38" s="174" t="s">
        <v>45</v>
      </c>
      <c r="BU38" s="429"/>
      <c r="BV38" s="352"/>
      <c r="BW38" s="429"/>
      <c r="BX38" s="432"/>
      <c r="BY38" s="401" t="str">
        <f>IF(BX37="VöB","Freihändig (z.B. Tipo. 36 II d VöB)","")</f>
        <v/>
      </c>
      <c r="BZ38" s="402"/>
      <c r="CA38" s="433"/>
      <c r="CB38" s="430"/>
      <c r="CC38" s="435"/>
      <c r="CD38" s="174" t="s">
        <v>45</v>
      </c>
      <c r="CE38" s="429"/>
      <c r="CF38" s="352"/>
      <c r="CG38" s="429"/>
      <c r="CH38" s="432"/>
      <c r="CI38" s="401" t="str">
        <f>IF(CH37="VöB","Freihändig (z.B. Tipo. 36 II d VöB)","")</f>
        <v/>
      </c>
      <c r="CJ38" s="402"/>
      <c r="CK38" s="433"/>
      <c r="CL38" s="430"/>
      <c r="CM38" s="435"/>
      <c r="CN38" s="174" t="s">
        <v>45</v>
      </c>
      <c r="CO38" s="429"/>
      <c r="CP38" s="352"/>
      <c r="CQ38" s="429"/>
      <c r="CR38" s="432"/>
      <c r="CS38" s="401" t="str">
        <f>IF(CR37="VöB","Freihändig (z.B. Tipo. 36 II d VöB)","")</f>
        <v/>
      </c>
      <c r="CT38" s="402"/>
      <c r="CU38" s="433"/>
      <c r="CV38" s="430"/>
      <c r="CW38" s="435"/>
      <c r="CX38" s="174" t="s">
        <v>45</v>
      </c>
      <c r="CY38" s="429"/>
      <c r="CZ38" s="352"/>
      <c r="DA38" s="429"/>
      <c r="DB38" s="432"/>
      <c r="DC38" s="401" t="str">
        <f>IF(DB37="VöB","Freihändig (z.B. Tipo. 36 II d VöB)","")</f>
        <v/>
      </c>
      <c r="DD38" s="402"/>
      <c r="DE38" s="433"/>
      <c r="DF38" s="430"/>
      <c r="DG38" s="435"/>
      <c r="DH38" s="174" t="s">
        <v>45</v>
      </c>
      <c r="DI38" s="429"/>
      <c r="DJ38" s="352"/>
      <c r="DK38" s="429"/>
      <c r="DL38" s="432"/>
      <c r="DM38" s="401" t="str">
        <f>IF(DL37="VöB","Freihändig (z.B. Tipo. 36 II d VöB)","")</f>
        <v/>
      </c>
      <c r="DN38" s="402"/>
      <c r="DO38" s="433"/>
      <c r="DP38" s="430"/>
      <c r="DQ38" s="435"/>
      <c r="DR38" s="174" t="s">
        <v>45</v>
      </c>
      <c r="DS38" s="429"/>
      <c r="DT38" s="352"/>
      <c r="DU38" s="429"/>
      <c r="DV38" s="432"/>
      <c r="DW38" s="401" t="str">
        <f>IF(DV37="VöB","Freihändig (z.B. Tipo. 36 II d VöB)","")</f>
        <v/>
      </c>
      <c r="DX38" s="402"/>
      <c r="DY38" s="433"/>
      <c r="DZ38" s="430"/>
      <c r="EA38" s="435"/>
      <c r="EB38" s="174" t="s">
        <v>45</v>
      </c>
      <c r="EC38" s="429"/>
      <c r="ED38" s="352"/>
      <c r="EE38" s="429"/>
      <c r="EF38" s="432"/>
      <c r="EG38" s="401" t="str">
        <f>IF(EF37="VöB","Freihändig (z.B. Tipo. 36 II d VöB)","")</f>
        <v/>
      </c>
      <c r="EH38" s="402"/>
      <c r="EI38" s="433"/>
      <c r="EJ38" s="430"/>
      <c r="EK38" s="435"/>
      <c r="EL38" s="174" t="s">
        <v>45</v>
      </c>
      <c r="EM38" s="429"/>
      <c r="EN38" s="352"/>
      <c r="EO38" s="429"/>
      <c r="EP38" s="432"/>
      <c r="EQ38" s="401" t="str">
        <f>IF(EP37="VöB","Freihändig (z.B. Tipo. 36 II d VöB)","")</f>
        <v/>
      </c>
      <c r="ER38" s="402"/>
      <c r="ES38" s="433"/>
      <c r="ET38" s="430"/>
      <c r="EU38" s="435"/>
      <c r="EV38" s="174" t="s">
        <v>45</v>
      </c>
      <c r="EW38" s="429"/>
      <c r="EX38" s="352"/>
      <c r="EY38" s="429"/>
      <c r="EZ38" s="432"/>
      <c r="FA38" s="401" t="str">
        <f>IF(EZ37="VöB","Freihändig (z.B. Tipo. 36 II d VöB)","")</f>
        <v/>
      </c>
      <c r="FB38" s="402"/>
      <c r="FC38" s="433"/>
      <c r="FD38" s="430"/>
      <c r="FE38" s="435"/>
      <c r="FF38" s="174" t="s">
        <v>45</v>
      </c>
      <c r="FG38" s="429"/>
      <c r="FH38" s="352"/>
      <c r="FI38" s="429"/>
      <c r="FJ38" s="432"/>
      <c r="FK38" s="401" t="str">
        <f>IF(FJ37="VöB","Freihändig (z.B. Tipo. 36 II d VöB)","")</f>
        <v/>
      </c>
      <c r="FL38" s="402"/>
      <c r="FM38" s="433"/>
      <c r="FN38" s="430"/>
      <c r="FO38" s="435"/>
      <c r="FP38" s="174" t="s">
        <v>45</v>
      </c>
      <c r="FQ38" s="429"/>
      <c r="FR38" s="352"/>
      <c r="FS38" s="429"/>
      <c r="FT38" s="432"/>
      <c r="FU38" s="401" t="str">
        <f>IF(FT37="VöB","Freihändig (z.B. Tipo. 36 II d VöB)","")</f>
        <v/>
      </c>
      <c r="FV38" s="402"/>
      <c r="FW38" s="433"/>
      <c r="FX38" s="430"/>
      <c r="FY38" s="435"/>
      <c r="FZ38" s="174" t="s">
        <v>45</v>
      </c>
      <c r="GA38" s="429"/>
      <c r="GB38" s="352"/>
      <c r="GC38" s="429"/>
      <c r="GD38" s="432"/>
      <c r="GE38" s="401" t="str">
        <f>IF(GD37="VöB","Freihändig (z.B. Tipo. 36 II d VöB)","")</f>
        <v/>
      </c>
      <c r="GF38" s="402"/>
      <c r="GG38" s="433"/>
      <c r="GH38" s="430"/>
      <c r="GI38" s="435"/>
      <c r="GJ38" s="174" t="s">
        <v>45</v>
      </c>
      <c r="GK38" s="429"/>
      <c r="GL38" s="352"/>
      <c r="GM38" s="429"/>
      <c r="GN38" s="432"/>
      <c r="GO38" s="401" t="str">
        <f>IF(GN37="VöB","Freihändig (z.B. Tipo. 36 II d VöB)","")</f>
        <v/>
      </c>
      <c r="GP38" s="402"/>
      <c r="GQ38" s="433"/>
      <c r="GR38" s="430"/>
      <c r="GS38" s="435"/>
      <c r="GT38" s="174" t="s">
        <v>45</v>
      </c>
      <c r="GU38" s="429"/>
      <c r="GV38" s="352"/>
      <c r="GW38" s="429"/>
      <c r="GX38" s="432"/>
      <c r="GY38" s="401" t="str">
        <f>IF(GX37="VöB","Freihändig (z.B. Tipo. 36 II d VöB)","")</f>
        <v/>
      </c>
      <c r="GZ38" s="402"/>
      <c r="HA38" s="433"/>
      <c r="HB38" s="430"/>
      <c r="HC38" s="435"/>
      <c r="HD38" s="174" t="s">
        <v>45</v>
      </c>
      <c r="HE38" s="429"/>
      <c r="HF38" s="352"/>
      <c r="HG38" s="429"/>
      <c r="HH38" s="432"/>
      <c r="HI38" s="401" t="str">
        <f>IF(HH37="VöB","Freihändig (z.B. Tipo. 36 II d VöB)","")</f>
        <v/>
      </c>
      <c r="HJ38" s="402"/>
      <c r="HK38" s="433"/>
      <c r="HL38" s="430"/>
      <c r="HM38" s="435"/>
      <c r="HN38" s="125"/>
      <c r="HO38" s="125"/>
      <c r="HP38" s="71"/>
      <c r="HQ38" s="126"/>
      <c r="HR38" s="74"/>
      <c r="HS38" s="36"/>
      <c r="HT38" s="36"/>
      <c r="HU38" s="78"/>
      <c r="HV38" s="36"/>
      <c r="HW38" s="125"/>
      <c r="HX38" s="125"/>
      <c r="HY38" s="71"/>
      <c r="HZ38" s="126"/>
      <c r="IA38" s="74"/>
      <c r="IB38" s="36"/>
      <c r="IC38" s="36"/>
      <c r="ID38" s="78"/>
      <c r="IE38" s="36"/>
      <c r="IF38" s="125"/>
      <c r="IG38" s="125"/>
      <c r="IH38" s="71"/>
      <c r="II38" s="126"/>
      <c r="IJ38" s="74"/>
      <c r="IK38" s="36"/>
      <c r="IL38" s="36"/>
      <c r="IM38" s="78"/>
      <c r="IN38" s="36"/>
      <c r="IO38" s="125"/>
      <c r="IP38" s="125"/>
      <c r="IQ38" s="71"/>
      <c r="IR38" s="126"/>
      <c r="IS38" s="74"/>
      <c r="IT38" s="36"/>
      <c r="IU38" s="36"/>
      <c r="IV38" s="78"/>
      <c r="IW38" s="36"/>
      <c r="IX38" s="125"/>
      <c r="IY38" s="125"/>
      <c r="IZ38" s="71"/>
      <c r="JA38" s="126"/>
      <c r="JB38" s="6"/>
      <c r="JC38" s="6"/>
      <c r="JD38" s="6"/>
      <c r="JE38" s="6"/>
      <c r="JF38" s="6"/>
      <c r="JG38" s="6"/>
      <c r="JH38" s="6"/>
      <c r="JI38" s="6"/>
      <c r="JJ38" s="6"/>
      <c r="JK38" s="6"/>
      <c r="JL38" s="6"/>
      <c r="JM38" s="6"/>
      <c r="JN38" s="6"/>
      <c r="JO38" s="6"/>
      <c r="JP38" s="6"/>
      <c r="JQ38" s="6"/>
      <c r="JR38" s="6"/>
      <c r="JS38" s="6"/>
      <c r="JT38" s="6"/>
      <c r="JU38" s="6"/>
      <c r="JV38" s="6"/>
      <c r="JW38" s="6"/>
      <c r="JX38" s="6"/>
      <c r="JY38" s="6"/>
      <c r="JZ38" s="6"/>
      <c r="KA38" s="6"/>
      <c r="KB38" s="6"/>
      <c r="KC38" s="6"/>
      <c r="KD38" s="6"/>
      <c r="KE38" s="6"/>
      <c r="KF38" s="6"/>
      <c r="KG38" s="6"/>
      <c r="KH38" s="6"/>
      <c r="KI38" s="6"/>
      <c r="KJ38" s="6"/>
      <c r="KK38" s="6"/>
      <c r="KL38" s="6"/>
      <c r="KM38" s="6"/>
      <c r="KN38" s="6"/>
      <c r="KO38" s="6"/>
      <c r="KP38" s="6"/>
      <c r="KQ38" s="6"/>
      <c r="KR38" s="6"/>
      <c r="KS38" s="6"/>
      <c r="KT38" s="6"/>
      <c r="KU38" s="6"/>
      <c r="KV38" s="6"/>
      <c r="KW38" s="6"/>
      <c r="KX38" s="6"/>
      <c r="KY38" s="6"/>
      <c r="KZ38" s="6"/>
      <c r="LA38" s="6"/>
      <c r="LB38" s="6"/>
      <c r="LC38" s="6"/>
    </row>
    <row r="39" spans="1:315" ht="26.25" customHeight="1" x14ac:dyDescent="0.2">
      <c r="A39" s="19"/>
      <c r="B39" s="173" t="s">
        <v>44</v>
      </c>
      <c r="C39" s="429">
        <v>11</v>
      </c>
      <c r="D39" s="352">
        <v>0</v>
      </c>
      <c r="E39" s="429" t="s">
        <v>43</v>
      </c>
      <c r="F39" s="432" t="s">
        <v>36</v>
      </c>
      <c r="G39" s="399" t="str">
        <f>IF(F39="BöB","nur Freihändig mit Tipo. 13 VöB","")</f>
        <v/>
      </c>
      <c r="H39" s="400"/>
      <c r="I39" s="433" t="str">
        <f>IF(F39="BöB","Ja","No")</f>
        <v>No</v>
      </c>
      <c r="J39" s="430" t="str">
        <f>IF(F39="BöB","Ja","No")</f>
        <v>No</v>
      </c>
      <c r="K39" s="435" t="e">
        <f>IF(OR(AND(F39="VöB",D33="Aktuelles Procedura secondo BöB",E39="No"),OR(AND(E39="Ja",D39&gt;='Valori soglia'!$D$6),AND(E39="Ja",'Riepilogo progetto'!$J$8&gt;'Riepilogo progetto'!$P$9)),AND(E39="Ja",F39="BöB")),"Kontrolle","")</f>
        <v>#DIV/0!</v>
      </c>
      <c r="L39" s="173" t="s">
        <v>44</v>
      </c>
      <c r="M39" s="429">
        <v>11</v>
      </c>
      <c r="N39" s="352">
        <v>0</v>
      </c>
      <c r="O39" s="429" t="s">
        <v>43</v>
      </c>
      <c r="P39" s="432" t="s">
        <v>36</v>
      </c>
      <c r="Q39" s="399" t="str">
        <f>IF(P39="BöB","nur Freihändig mit Tipo. 13 VöB","")</f>
        <v/>
      </c>
      <c r="R39" s="400"/>
      <c r="S39" s="433" t="str">
        <f>IF(P39="BöB","Ja","No")</f>
        <v>No</v>
      </c>
      <c r="T39" s="430" t="str">
        <f>IF(P39="BöB","Ja","No")</f>
        <v>No</v>
      </c>
      <c r="U39" s="435" t="e">
        <f>IF(OR(AND(P39="VöB",N33="Aktuelles Procedura secondo BöB",O39="No"),OR(AND(O39="Ja",N39&gt;='Valori soglia'!$D$6),AND(O39="Ja",U$14&gt;U$15)),AND(O39="Ja",P39="BöB")),"Kontrolle","")</f>
        <v>#DIV/0!</v>
      </c>
      <c r="V39" s="173" t="s">
        <v>44</v>
      </c>
      <c r="W39" s="429">
        <v>11</v>
      </c>
      <c r="X39" s="352">
        <v>0</v>
      </c>
      <c r="Y39" s="429" t="s">
        <v>43</v>
      </c>
      <c r="Z39" s="432" t="s">
        <v>36</v>
      </c>
      <c r="AA39" s="399" t="str">
        <f>IF(Z39="BöB","nur Freihändig mit Tipo. 13 VöB","")</f>
        <v/>
      </c>
      <c r="AB39" s="400"/>
      <c r="AC39" s="433" t="str">
        <f>IF(Z39="BöB","Ja","No")</f>
        <v>No</v>
      </c>
      <c r="AD39" s="430" t="str">
        <f>IF(Z39="BöB","Ja","No")</f>
        <v>No</v>
      </c>
      <c r="AE39" s="435" t="e">
        <f>IF(OR(AND(Z39="VöB",X33="Aktuelles Procedura secondo BöB",Y39="No"),OR(AND(Y39="Ja",X39&gt;='Valori soglia'!$D$6),AND(Y39="Ja",AE$14&gt;AE$15)),AND(Y39="Ja",Z39="BöB")),"Kontrolle","")</f>
        <v>#DIV/0!</v>
      </c>
      <c r="AF39" s="173" t="s">
        <v>44</v>
      </c>
      <c r="AG39" s="429">
        <v>11</v>
      </c>
      <c r="AH39" s="352">
        <v>0</v>
      </c>
      <c r="AI39" s="429" t="s">
        <v>43</v>
      </c>
      <c r="AJ39" s="432" t="s">
        <v>36</v>
      </c>
      <c r="AK39" s="399" t="str">
        <f>IF(AJ39="BöB","nur Freihändig mit Tipo. 13 VöB","")</f>
        <v/>
      </c>
      <c r="AL39" s="400"/>
      <c r="AM39" s="433" t="str">
        <f>IF(AJ39="BöB","Ja","No")</f>
        <v>No</v>
      </c>
      <c r="AN39" s="430" t="str">
        <f>IF(AJ39="BöB","Ja","No")</f>
        <v>No</v>
      </c>
      <c r="AO39" s="435" t="e">
        <f>IF(OR(AND(AJ39="VöB",AH33="Aktuelles Procedura secondo BöB",AI39="No"),OR(AND(AI39="Ja",AH39&gt;='Valori soglia'!$D$6),AND(AI39="Ja",AO$14&gt;AO$15)),AND(AI39="Ja",AJ39="BöB")),"Kontrolle","")</f>
        <v>#DIV/0!</v>
      </c>
      <c r="AP39" s="173" t="s">
        <v>44</v>
      </c>
      <c r="AQ39" s="429">
        <v>11</v>
      </c>
      <c r="AR39" s="352">
        <v>0</v>
      </c>
      <c r="AS39" s="429" t="s">
        <v>43</v>
      </c>
      <c r="AT39" s="432" t="s">
        <v>36</v>
      </c>
      <c r="AU39" s="399" t="str">
        <f>IF(AT39="BöB","nur Freihändig mit Tipo. 13 VöB","")</f>
        <v/>
      </c>
      <c r="AV39" s="400"/>
      <c r="AW39" s="433" t="str">
        <f>IF(AT39="BöB","Ja","No")</f>
        <v>No</v>
      </c>
      <c r="AX39" s="430" t="str">
        <f>IF(AT39="BöB","Ja","No")</f>
        <v>No</v>
      </c>
      <c r="AY39" s="435" t="e">
        <f>IF(OR(AND(AT39="VöB",AR33="Aktuelles Procedura secondo BöB",AS39="No"),OR(AND(AS39="Ja",AR39&gt;='Valori soglia'!$D$6),AND(AS39="Ja",AY$14&gt;AY$15)),AND(AS39="Ja",AT39="BöB")),"Kontrolle","")</f>
        <v>#DIV/0!</v>
      </c>
      <c r="AZ39" s="173" t="s">
        <v>44</v>
      </c>
      <c r="BA39" s="429">
        <v>11</v>
      </c>
      <c r="BB39" s="352">
        <v>0</v>
      </c>
      <c r="BC39" s="429" t="s">
        <v>43</v>
      </c>
      <c r="BD39" s="432" t="s">
        <v>36</v>
      </c>
      <c r="BE39" s="399" t="str">
        <f>IF(BD39="BöB","nur Freihändig mit Tipo. 13 VöB","")</f>
        <v/>
      </c>
      <c r="BF39" s="400"/>
      <c r="BG39" s="433" t="str">
        <f>IF(BD39="BöB","Ja","No")</f>
        <v>No</v>
      </c>
      <c r="BH39" s="430" t="str">
        <f>IF(BD39="BöB","Ja","No")</f>
        <v>No</v>
      </c>
      <c r="BI39" s="435" t="e">
        <f>IF(OR(AND(BD39="VöB",BB33="Aktuelles Procedura secondo BöB",BC39="No"),OR(AND(BC39="Ja",BB39&gt;='Valori soglia'!$D$6),AND(BC39="Ja",BI$14&gt;BI$15)),AND(BC39="Ja",BD39="BöB")),"Kontrolle","")</f>
        <v>#DIV/0!</v>
      </c>
      <c r="BJ39" s="173" t="s">
        <v>44</v>
      </c>
      <c r="BK39" s="429">
        <v>11</v>
      </c>
      <c r="BL39" s="352">
        <v>0</v>
      </c>
      <c r="BM39" s="429" t="s">
        <v>43</v>
      </c>
      <c r="BN39" s="432" t="s">
        <v>36</v>
      </c>
      <c r="BO39" s="399" t="str">
        <f>IF(BN39="BöB","nur Freihändig mit Tipo. 13 VöB","")</f>
        <v/>
      </c>
      <c r="BP39" s="400"/>
      <c r="BQ39" s="433" t="str">
        <f>IF(BN39="BöB","Ja","No")</f>
        <v>No</v>
      </c>
      <c r="BR39" s="430" t="str">
        <f>IF(BN39="BöB","Ja","No")</f>
        <v>No</v>
      </c>
      <c r="BS39" s="435" t="e">
        <f>IF(OR(AND(BN39="VöB",BL33="Aktuelles Procedura secondo BöB",BM39="No"),OR(AND(BM39="Ja",BL39&gt;='Valori soglia'!$D$6),AND(BM39="Ja",BS$14&gt;BS$15)),AND(BM39="Ja",BN39="BöB")),"Kontrolle","")</f>
        <v>#DIV/0!</v>
      </c>
      <c r="BT39" s="173" t="s">
        <v>44</v>
      </c>
      <c r="BU39" s="429">
        <v>11</v>
      </c>
      <c r="BV39" s="352">
        <v>0</v>
      </c>
      <c r="BW39" s="429" t="s">
        <v>43</v>
      </c>
      <c r="BX39" s="432" t="s">
        <v>36</v>
      </c>
      <c r="BY39" s="399" t="str">
        <f>IF(BX39="BöB","nur Freihändig mit Tipo. 13 VöB","")</f>
        <v/>
      </c>
      <c r="BZ39" s="400"/>
      <c r="CA39" s="433" t="str">
        <f>IF(BX39="BöB","Ja","No")</f>
        <v>No</v>
      </c>
      <c r="CB39" s="430" t="str">
        <f>IF(BX39="BöB","Ja","No")</f>
        <v>No</v>
      </c>
      <c r="CC39" s="435" t="e">
        <f>IF(OR(AND(BX39="VöB",BV33="Aktuelles Procedura secondo BöB",BW39="No"),OR(AND(BW39="Ja",BV39&gt;='Valori soglia'!$D$6),AND(BW39="Ja",CC$14&gt;CC$15)),AND(BW39="Ja",BX39="BöB")),"Kontrolle","")</f>
        <v>#DIV/0!</v>
      </c>
      <c r="CD39" s="173" t="s">
        <v>44</v>
      </c>
      <c r="CE39" s="429">
        <v>11</v>
      </c>
      <c r="CF39" s="352">
        <v>0</v>
      </c>
      <c r="CG39" s="429" t="s">
        <v>43</v>
      </c>
      <c r="CH39" s="432" t="s">
        <v>36</v>
      </c>
      <c r="CI39" s="399" t="str">
        <f>IF(CH39="BöB","nur Freihändig mit Tipo. 13 VöB","")</f>
        <v/>
      </c>
      <c r="CJ39" s="400"/>
      <c r="CK39" s="433" t="str">
        <f>IF(CH39="BöB","Ja","No")</f>
        <v>No</v>
      </c>
      <c r="CL39" s="430" t="str">
        <f>IF(CH39="BöB","Ja","No")</f>
        <v>No</v>
      </c>
      <c r="CM39" s="435" t="e">
        <f>IF(OR(AND(CH39="VöB",CF33="Aktuelles Procedura secondo BöB",CG39="No"),OR(AND(CG39="Ja",CF39&gt;='Valori soglia'!$D$6),AND(CG39="Ja",CM$14&gt;CM$15)),AND(CG39="Ja",CH39="BöB")),"Kontrolle","")</f>
        <v>#DIV/0!</v>
      </c>
      <c r="CN39" s="173" t="s">
        <v>44</v>
      </c>
      <c r="CO39" s="429">
        <v>11</v>
      </c>
      <c r="CP39" s="352">
        <v>0</v>
      </c>
      <c r="CQ39" s="429" t="s">
        <v>43</v>
      </c>
      <c r="CR39" s="432" t="s">
        <v>36</v>
      </c>
      <c r="CS39" s="399" t="str">
        <f>IF(CR39="BöB","nur Freihändig mit Tipo. 13 VöB","")</f>
        <v/>
      </c>
      <c r="CT39" s="400"/>
      <c r="CU39" s="433" t="str">
        <f>IF(CR39="BöB","Ja","No")</f>
        <v>No</v>
      </c>
      <c r="CV39" s="430" t="str">
        <f>IF(CR39="BöB","Ja","No")</f>
        <v>No</v>
      </c>
      <c r="CW39" s="435" t="e">
        <f>IF(OR(AND(CR39="VöB",CP33="Aktuelles Procedura secondo BöB",CQ39="No"),OR(AND(CQ39="Ja",CP39&gt;='Valori soglia'!$D$6),AND(CQ39="Ja",CW$14&gt;CW$15)),AND(CQ39="Ja",CR39="BöB")),"Kontrolle","")</f>
        <v>#DIV/0!</v>
      </c>
      <c r="CX39" s="173" t="s">
        <v>44</v>
      </c>
      <c r="CY39" s="429">
        <v>11</v>
      </c>
      <c r="CZ39" s="352">
        <v>0</v>
      </c>
      <c r="DA39" s="429" t="s">
        <v>43</v>
      </c>
      <c r="DB39" s="432" t="s">
        <v>36</v>
      </c>
      <c r="DC39" s="399" t="str">
        <f>IF(DB39="BöB","nur Freihändig mit Tipo. 13 VöB","")</f>
        <v/>
      </c>
      <c r="DD39" s="400"/>
      <c r="DE39" s="433" t="str">
        <f>IF(DB39="BöB","Ja","No")</f>
        <v>No</v>
      </c>
      <c r="DF39" s="430" t="str">
        <f>IF(DB39="BöB","Ja","No")</f>
        <v>No</v>
      </c>
      <c r="DG39" s="435" t="e">
        <f>IF(OR(AND(DB39="VöB",CZ33="Aktuelles Procedura secondo BöB",DA39="No"),OR(AND(DA39="Ja",CZ39&gt;='Valori soglia'!$D$6),AND(DA39="Ja",DG$14&gt;DG$15)),AND(DA39="Ja",DB39="BöB")),"Kontrolle","")</f>
        <v>#DIV/0!</v>
      </c>
      <c r="DH39" s="173" t="s">
        <v>44</v>
      </c>
      <c r="DI39" s="429">
        <v>11</v>
      </c>
      <c r="DJ39" s="352">
        <v>0</v>
      </c>
      <c r="DK39" s="429" t="s">
        <v>43</v>
      </c>
      <c r="DL39" s="432" t="s">
        <v>36</v>
      </c>
      <c r="DM39" s="399" t="str">
        <f>IF(DL39="BöB","nur Freihändig mit Tipo. 13 VöB","")</f>
        <v/>
      </c>
      <c r="DN39" s="400"/>
      <c r="DO39" s="433" t="str">
        <f>IF(DL39="BöB","Ja","No")</f>
        <v>No</v>
      </c>
      <c r="DP39" s="430" t="str">
        <f>IF(DL39="BöB","Ja","No")</f>
        <v>No</v>
      </c>
      <c r="DQ39" s="435" t="e">
        <f>IF(OR(AND(DL39="VöB",DJ33="Aktuelles Procedura secondo BöB",DK39="No"),OR(AND(DK39="Ja",DJ39&gt;='Valori soglia'!$D$6),AND(DK39="Ja",DQ$14&gt;DQ$15)),AND(DK39="Ja",DL39="BöB")),"Kontrolle","")</f>
        <v>#DIV/0!</v>
      </c>
      <c r="DR39" s="173" t="s">
        <v>44</v>
      </c>
      <c r="DS39" s="429">
        <v>11</v>
      </c>
      <c r="DT39" s="352">
        <v>0</v>
      </c>
      <c r="DU39" s="429" t="s">
        <v>43</v>
      </c>
      <c r="DV39" s="432" t="s">
        <v>36</v>
      </c>
      <c r="DW39" s="399" t="str">
        <f>IF(DV39="BöB","nur Freihändig mit Tipo. 13 VöB","")</f>
        <v/>
      </c>
      <c r="DX39" s="400"/>
      <c r="DY39" s="433" t="str">
        <f>IF(DV39="BöB","Ja","No")</f>
        <v>No</v>
      </c>
      <c r="DZ39" s="430" t="str">
        <f>IF(DV39="BöB","Ja","No")</f>
        <v>No</v>
      </c>
      <c r="EA39" s="435" t="e">
        <f>IF(OR(AND(DV39="VöB",DT33="Aktuelles Procedura secondo BöB",DU39="No"),OR(AND(DU39="Ja",DT39&gt;='Valori soglia'!$D$6),AND(DU39="Ja",EA$14&gt;EA$15)),AND(DU39="Ja",DV39="BöB")),"Kontrolle","")</f>
        <v>#DIV/0!</v>
      </c>
      <c r="EB39" s="173" t="s">
        <v>44</v>
      </c>
      <c r="EC39" s="429">
        <v>11</v>
      </c>
      <c r="ED39" s="352">
        <v>0</v>
      </c>
      <c r="EE39" s="429" t="s">
        <v>43</v>
      </c>
      <c r="EF39" s="432" t="s">
        <v>36</v>
      </c>
      <c r="EG39" s="399" t="str">
        <f>IF(EF39="BöB","nur Freihändig mit Tipo. 13 VöB","")</f>
        <v/>
      </c>
      <c r="EH39" s="400"/>
      <c r="EI39" s="433" t="str">
        <f>IF(EF39="BöB","Ja","No")</f>
        <v>No</v>
      </c>
      <c r="EJ39" s="430" t="str">
        <f>IF(EF39="BöB","Ja","No")</f>
        <v>No</v>
      </c>
      <c r="EK39" s="435" t="e">
        <f>IF(OR(AND(EF39="VöB",ED33="Aktuelles Procedura secondo BöB",EE39="No"),OR(AND(EE39="Ja",ED39&gt;='Valori soglia'!$D$6),AND(EE39="Ja",EK$14&gt;EK$15)),AND(EE39="Ja",EF39="BöB")),"Kontrolle","")</f>
        <v>#DIV/0!</v>
      </c>
      <c r="EL39" s="173" t="s">
        <v>44</v>
      </c>
      <c r="EM39" s="429">
        <v>11</v>
      </c>
      <c r="EN39" s="352">
        <v>0</v>
      </c>
      <c r="EO39" s="429" t="s">
        <v>43</v>
      </c>
      <c r="EP39" s="432" t="s">
        <v>36</v>
      </c>
      <c r="EQ39" s="399" t="str">
        <f>IF(EP39="BöB","nur Freihändig mit Tipo. 13 VöB","")</f>
        <v/>
      </c>
      <c r="ER39" s="400"/>
      <c r="ES39" s="433" t="str">
        <f>IF(EP39="BöB","Ja","No")</f>
        <v>No</v>
      </c>
      <c r="ET39" s="430" t="str">
        <f>IF(EP39="BöB","Ja","No")</f>
        <v>No</v>
      </c>
      <c r="EU39" s="435" t="e">
        <f>IF(OR(AND(EP39="VöB",EN33="Aktuelles Procedura secondo BöB",EO39="No"),OR(AND(EO39="Ja",EN39&gt;='Valori soglia'!$D$6),AND(EO39="Ja",EU$14&gt;EU$15)),AND(EO39="Ja",EP39="BöB")),"Kontrolle","")</f>
        <v>#DIV/0!</v>
      </c>
      <c r="EV39" s="173" t="s">
        <v>44</v>
      </c>
      <c r="EW39" s="429">
        <v>11</v>
      </c>
      <c r="EX39" s="352">
        <v>0</v>
      </c>
      <c r="EY39" s="429" t="s">
        <v>43</v>
      </c>
      <c r="EZ39" s="432" t="s">
        <v>36</v>
      </c>
      <c r="FA39" s="399" t="str">
        <f>IF(EZ39="BöB","nur Freihändig mit Tipo. 13 VöB","")</f>
        <v/>
      </c>
      <c r="FB39" s="400"/>
      <c r="FC39" s="433" t="str">
        <f>IF(EZ39="BöB","Ja","No")</f>
        <v>No</v>
      </c>
      <c r="FD39" s="430" t="str">
        <f>IF(EZ39="BöB","Ja","No")</f>
        <v>No</v>
      </c>
      <c r="FE39" s="435" t="e">
        <f>IF(OR(AND(EZ39="VöB",EX33="Aktuelles Procedura secondo BöB",EY39="No"),OR(AND(EY39="Ja",EX39&gt;='Valori soglia'!$D$6),AND(EY39="Ja",FE$14&gt;FE$15)),AND(EY39="Ja",EZ39="BöB")),"Kontrolle","")</f>
        <v>#DIV/0!</v>
      </c>
      <c r="FF39" s="173" t="s">
        <v>44</v>
      </c>
      <c r="FG39" s="429">
        <v>11</v>
      </c>
      <c r="FH39" s="352">
        <v>0</v>
      </c>
      <c r="FI39" s="429" t="s">
        <v>43</v>
      </c>
      <c r="FJ39" s="432" t="s">
        <v>36</v>
      </c>
      <c r="FK39" s="399" t="str">
        <f>IF(FJ39="BöB","nur Freihändig mit Tipo. 13 VöB","")</f>
        <v/>
      </c>
      <c r="FL39" s="400"/>
      <c r="FM39" s="433" t="str">
        <f>IF(FJ39="BöB","Ja","No")</f>
        <v>No</v>
      </c>
      <c r="FN39" s="430" t="str">
        <f>IF(FJ39="BöB","Ja","No")</f>
        <v>No</v>
      </c>
      <c r="FO39" s="435" t="e">
        <f>IF(OR(AND(FJ39="VöB",FH33="Aktuelles Procedura secondo BöB",FI39="No"),OR(AND(FI39="Ja",FH39&gt;='Valori soglia'!$D$6),AND(FI39="Ja",FO$14&gt;FO$15)),AND(FI39="Ja",FJ39="BöB")),"Kontrolle","")</f>
        <v>#DIV/0!</v>
      </c>
      <c r="FP39" s="173" t="s">
        <v>44</v>
      </c>
      <c r="FQ39" s="429">
        <v>11</v>
      </c>
      <c r="FR39" s="352">
        <v>0</v>
      </c>
      <c r="FS39" s="429" t="s">
        <v>43</v>
      </c>
      <c r="FT39" s="432" t="s">
        <v>36</v>
      </c>
      <c r="FU39" s="399" t="str">
        <f>IF(FT39="BöB","nur Freihändig mit Tipo. 13 VöB","")</f>
        <v/>
      </c>
      <c r="FV39" s="400"/>
      <c r="FW39" s="433" t="str">
        <f>IF(FT39="BöB","Ja","No")</f>
        <v>No</v>
      </c>
      <c r="FX39" s="430" t="str">
        <f>IF(FT39="BöB","Ja","No")</f>
        <v>No</v>
      </c>
      <c r="FY39" s="435" t="e">
        <f>IF(OR(AND(FT39="VöB",FR33="Aktuelles Procedura secondo BöB",FS39="No"),OR(AND(FS39="Ja",FR39&gt;='Valori soglia'!$D$6),AND(FS39="Ja",FY$14&gt;FY$15)),AND(FS39="Ja",FT39="BöB")),"Kontrolle","")</f>
        <v>#DIV/0!</v>
      </c>
      <c r="FZ39" s="173" t="s">
        <v>44</v>
      </c>
      <c r="GA39" s="429">
        <v>11</v>
      </c>
      <c r="GB39" s="352">
        <v>0</v>
      </c>
      <c r="GC39" s="429" t="s">
        <v>43</v>
      </c>
      <c r="GD39" s="432" t="s">
        <v>36</v>
      </c>
      <c r="GE39" s="399" t="str">
        <f>IF(GD39="BöB","nur Freihändig mit Tipo. 13 VöB","")</f>
        <v/>
      </c>
      <c r="GF39" s="400"/>
      <c r="GG39" s="433" t="str">
        <f>IF(GD39="BöB","Ja","No")</f>
        <v>No</v>
      </c>
      <c r="GH39" s="430" t="str">
        <f>IF(GD39="BöB","Ja","No")</f>
        <v>No</v>
      </c>
      <c r="GI39" s="435" t="e">
        <f>IF(OR(AND(GD39="VöB",GB33="Aktuelles Procedura secondo BöB",GC39="No"),OR(AND(GC39="Ja",GB39&gt;='Valori soglia'!$D$6),AND(GC39="Ja",GI$14&gt;GI$15)),AND(GC39="Ja",GD39="BöB")),"Kontrolle","")</f>
        <v>#DIV/0!</v>
      </c>
      <c r="GJ39" s="173" t="s">
        <v>44</v>
      </c>
      <c r="GK39" s="429">
        <v>11</v>
      </c>
      <c r="GL39" s="352">
        <v>0</v>
      </c>
      <c r="GM39" s="429" t="s">
        <v>43</v>
      </c>
      <c r="GN39" s="432" t="s">
        <v>36</v>
      </c>
      <c r="GO39" s="399" t="str">
        <f>IF(GN39="BöB","nur Freihändig mit Tipo. 13 VöB","")</f>
        <v/>
      </c>
      <c r="GP39" s="400"/>
      <c r="GQ39" s="433" t="str">
        <f>IF(GN39="BöB","Ja","No")</f>
        <v>No</v>
      </c>
      <c r="GR39" s="430" t="str">
        <f>IF(GN39="BöB","Ja","No")</f>
        <v>No</v>
      </c>
      <c r="GS39" s="435" t="e">
        <f>IF(OR(AND(GN39="VöB",GL33="Aktuelles Procedura secondo BöB",GM39="No"),OR(AND(GM39="Ja",GL39&gt;='Valori soglia'!$D$6),AND(GM39="Ja",GS$14&gt;GS$15)),AND(GM39="Ja",GN39="BöB")),"Kontrolle","")</f>
        <v>#DIV/0!</v>
      </c>
      <c r="GT39" s="173" t="s">
        <v>44</v>
      </c>
      <c r="GU39" s="429">
        <v>11</v>
      </c>
      <c r="GV39" s="352">
        <v>0</v>
      </c>
      <c r="GW39" s="429" t="s">
        <v>43</v>
      </c>
      <c r="GX39" s="432" t="s">
        <v>36</v>
      </c>
      <c r="GY39" s="399" t="str">
        <f>IF(GX39="BöB","nur Freihändig mit Tipo. 13 VöB","")</f>
        <v/>
      </c>
      <c r="GZ39" s="400"/>
      <c r="HA39" s="433" t="str">
        <f>IF(GX39="BöB","Ja","No")</f>
        <v>No</v>
      </c>
      <c r="HB39" s="430" t="str">
        <f>IF(GX39="BöB","Ja","No")</f>
        <v>No</v>
      </c>
      <c r="HC39" s="435" t="e">
        <f>IF(OR(AND(GX39="VöB",GV33="Aktuelles Procedura secondo BöB",GW39="No"),OR(AND(GW39="Ja",GV39&gt;='Valori soglia'!$D$6),AND(GW39="Ja",HC$14&gt;HC$15)),AND(GW39="Ja",GX39="BöB")),"Kontrolle","")</f>
        <v>#DIV/0!</v>
      </c>
      <c r="HD39" s="173" t="s">
        <v>44</v>
      </c>
      <c r="HE39" s="429">
        <v>11</v>
      </c>
      <c r="HF39" s="352">
        <v>0</v>
      </c>
      <c r="HG39" s="429" t="s">
        <v>43</v>
      </c>
      <c r="HH39" s="432" t="s">
        <v>36</v>
      </c>
      <c r="HI39" s="399" t="str">
        <f>IF(HH39="BöB","nur Freihändig mit Tipo. 13 VöB","")</f>
        <v/>
      </c>
      <c r="HJ39" s="400"/>
      <c r="HK39" s="433" t="str">
        <f>IF(HH39="BöB","Ja","No")</f>
        <v>No</v>
      </c>
      <c r="HL39" s="430" t="str">
        <f>IF(HH39="BöB","Ja","No")</f>
        <v>No</v>
      </c>
      <c r="HM39" s="435" t="e">
        <f>IF(OR(AND(HH39="VöB",HF33="Aktuelles Procedura secondo BöB",HG39="No"),OR(AND(HG39="Ja",HF39&gt;='Valori soglia'!$D$6),AND(HG39="Ja",HM$14&gt;HM$15)),AND(HG39="Ja",HH39="BöB")),"Kontrolle","")</f>
        <v>#DIV/0!</v>
      </c>
      <c r="HN39" s="125"/>
      <c r="HO39" s="125"/>
      <c r="HP39" s="71"/>
      <c r="HQ39" s="126"/>
      <c r="HR39" s="74"/>
      <c r="HS39" s="36"/>
      <c r="HT39" s="36"/>
      <c r="HU39" s="78"/>
      <c r="HV39" s="36"/>
      <c r="HW39" s="125"/>
      <c r="HX39" s="125"/>
      <c r="HY39" s="71"/>
      <c r="HZ39" s="126"/>
      <c r="IA39" s="74"/>
      <c r="IB39" s="36"/>
      <c r="IC39" s="36"/>
      <c r="ID39" s="78"/>
      <c r="IE39" s="36"/>
      <c r="IF39" s="125"/>
      <c r="IG39" s="125"/>
      <c r="IH39" s="71"/>
      <c r="II39" s="126"/>
      <c r="IJ39" s="74"/>
      <c r="IK39" s="36"/>
      <c r="IL39" s="36"/>
      <c r="IM39" s="78"/>
      <c r="IN39" s="36"/>
      <c r="IO39" s="125"/>
      <c r="IP39" s="125"/>
      <c r="IQ39" s="71"/>
      <c r="IR39" s="126"/>
      <c r="IS39" s="74"/>
      <c r="IT39" s="36"/>
      <c r="IU39" s="36"/>
      <c r="IV39" s="78"/>
      <c r="IW39" s="36"/>
      <c r="IX39" s="125"/>
      <c r="IY39" s="125"/>
      <c r="IZ39" s="71"/>
      <c r="JA39" s="126"/>
      <c r="JB39" s="6"/>
      <c r="JC39" s="6"/>
      <c r="JD39" s="6"/>
      <c r="JE39" s="6"/>
      <c r="JF39" s="6"/>
      <c r="JG39" s="6"/>
      <c r="JH39" s="6"/>
      <c r="JI39" s="6"/>
      <c r="JJ39" s="6"/>
      <c r="JK39" s="6"/>
      <c r="JL39" s="6"/>
      <c r="JM39" s="6"/>
      <c r="JN39" s="6"/>
      <c r="JO39" s="6"/>
      <c r="JP39" s="6"/>
      <c r="JQ39" s="6"/>
      <c r="JR39" s="6"/>
      <c r="JS39" s="6"/>
      <c r="JT39" s="6"/>
      <c r="JU39" s="6"/>
      <c r="JV39" s="6"/>
      <c r="JW39" s="6"/>
      <c r="JX39" s="6"/>
      <c r="JY39" s="6"/>
      <c r="JZ39" s="6"/>
      <c r="KA39" s="6"/>
      <c r="KB39" s="6"/>
      <c r="KC39" s="6"/>
      <c r="KD39" s="6"/>
      <c r="KE39" s="6"/>
      <c r="KF39" s="6"/>
      <c r="KG39" s="6"/>
      <c r="KH39" s="6"/>
      <c r="KI39" s="6"/>
      <c r="KJ39" s="6"/>
      <c r="KK39" s="6"/>
      <c r="KL39" s="6"/>
      <c r="KM39" s="6"/>
      <c r="KN39" s="6"/>
      <c r="KO39" s="6"/>
      <c r="KP39" s="6"/>
      <c r="KQ39" s="6"/>
      <c r="KR39" s="6"/>
      <c r="KS39" s="6"/>
      <c r="KT39" s="6"/>
      <c r="KU39" s="6"/>
      <c r="KV39" s="6"/>
      <c r="KW39" s="6"/>
      <c r="KX39" s="6"/>
      <c r="KY39" s="6"/>
      <c r="KZ39" s="6"/>
      <c r="LA39" s="6"/>
      <c r="LB39" s="6"/>
      <c r="LC39" s="6"/>
    </row>
    <row r="40" spans="1:315" ht="26.25" customHeight="1" x14ac:dyDescent="0.2">
      <c r="A40" s="19"/>
      <c r="B40" s="174" t="s">
        <v>45</v>
      </c>
      <c r="C40" s="429"/>
      <c r="D40" s="352"/>
      <c r="E40" s="429"/>
      <c r="F40" s="432"/>
      <c r="G40" s="401" t="str">
        <f>IF(F39="VöB","Freihändig (z.B. Tipo. 36 II d VöB)","")</f>
        <v/>
      </c>
      <c r="H40" s="402"/>
      <c r="I40" s="433"/>
      <c r="J40" s="430"/>
      <c r="K40" s="435"/>
      <c r="L40" s="174" t="s">
        <v>45</v>
      </c>
      <c r="M40" s="429"/>
      <c r="N40" s="352"/>
      <c r="O40" s="429"/>
      <c r="P40" s="432"/>
      <c r="Q40" s="401" t="str">
        <f>IF(P39="VöB","Freihändig (z.B. Tipo. 36 II d VöB)","")</f>
        <v/>
      </c>
      <c r="R40" s="402"/>
      <c r="S40" s="433"/>
      <c r="T40" s="430"/>
      <c r="U40" s="435"/>
      <c r="V40" s="174" t="s">
        <v>45</v>
      </c>
      <c r="W40" s="429"/>
      <c r="X40" s="352"/>
      <c r="Y40" s="429"/>
      <c r="Z40" s="432"/>
      <c r="AA40" s="401" t="str">
        <f>IF(Z39="VöB","Freihändig (z.B. Tipo. 36 II d VöB)","")</f>
        <v/>
      </c>
      <c r="AB40" s="402"/>
      <c r="AC40" s="433"/>
      <c r="AD40" s="430"/>
      <c r="AE40" s="435"/>
      <c r="AF40" s="174" t="s">
        <v>45</v>
      </c>
      <c r="AG40" s="429"/>
      <c r="AH40" s="352"/>
      <c r="AI40" s="429"/>
      <c r="AJ40" s="432"/>
      <c r="AK40" s="401" t="str">
        <f>IF(AJ39="VöB","Freihändig (z.B. Tipo. 36 II d VöB)","")</f>
        <v/>
      </c>
      <c r="AL40" s="402"/>
      <c r="AM40" s="433"/>
      <c r="AN40" s="430"/>
      <c r="AO40" s="435"/>
      <c r="AP40" s="174" t="s">
        <v>45</v>
      </c>
      <c r="AQ40" s="429"/>
      <c r="AR40" s="352"/>
      <c r="AS40" s="429"/>
      <c r="AT40" s="432"/>
      <c r="AU40" s="401" t="str">
        <f>IF(AT39="VöB","Freihändig (z.B. Tipo. 36 II d VöB)","")</f>
        <v/>
      </c>
      <c r="AV40" s="402"/>
      <c r="AW40" s="433"/>
      <c r="AX40" s="430"/>
      <c r="AY40" s="435"/>
      <c r="AZ40" s="174" t="s">
        <v>45</v>
      </c>
      <c r="BA40" s="429"/>
      <c r="BB40" s="352"/>
      <c r="BC40" s="429"/>
      <c r="BD40" s="432"/>
      <c r="BE40" s="401" t="str">
        <f>IF(BD39="VöB","Freihändig (z.B. Tipo. 36 II d VöB)","")</f>
        <v/>
      </c>
      <c r="BF40" s="402"/>
      <c r="BG40" s="433"/>
      <c r="BH40" s="430"/>
      <c r="BI40" s="435"/>
      <c r="BJ40" s="174" t="s">
        <v>45</v>
      </c>
      <c r="BK40" s="429"/>
      <c r="BL40" s="352"/>
      <c r="BM40" s="429"/>
      <c r="BN40" s="432"/>
      <c r="BO40" s="401" t="str">
        <f>IF(BN39="VöB","Freihändig (z.B. Tipo. 36 II d VöB)","")</f>
        <v/>
      </c>
      <c r="BP40" s="402"/>
      <c r="BQ40" s="433"/>
      <c r="BR40" s="430"/>
      <c r="BS40" s="435"/>
      <c r="BT40" s="174" t="s">
        <v>45</v>
      </c>
      <c r="BU40" s="429"/>
      <c r="BV40" s="352"/>
      <c r="BW40" s="429"/>
      <c r="BX40" s="432"/>
      <c r="BY40" s="401" t="str">
        <f>IF(BX39="VöB","Freihändig (z.B. Tipo. 36 II d VöB)","")</f>
        <v/>
      </c>
      <c r="BZ40" s="402"/>
      <c r="CA40" s="433"/>
      <c r="CB40" s="430"/>
      <c r="CC40" s="435"/>
      <c r="CD40" s="174" t="s">
        <v>45</v>
      </c>
      <c r="CE40" s="429"/>
      <c r="CF40" s="352"/>
      <c r="CG40" s="429"/>
      <c r="CH40" s="432"/>
      <c r="CI40" s="401" t="str">
        <f>IF(CH39="VöB","Freihändig (z.B. Tipo. 36 II d VöB)","")</f>
        <v/>
      </c>
      <c r="CJ40" s="402"/>
      <c r="CK40" s="433"/>
      <c r="CL40" s="430"/>
      <c r="CM40" s="435"/>
      <c r="CN40" s="174" t="s">
        <v>45</v>
      </c>
      <c r="CO40" s="429"/>
      <c r="CP40" s="352"/>
      <c r="CQ40" s="429"/>
      <c r="CR40" s="432"/>
      <c r="CS40" s="401" t="str">
        <f>IF(CR39="VöB","Freihändig (z.B. Tipo. 36 II d VöB)","")</f>
        <v/>
      </c>
      <c r="CT40" s="402"/>
      <c r="CU40" s="433"/>
      <c r="CV40" s="430"/>
      <c r="CW40" s="435"/>
      <c r="CX40" s="174" t="s">
        <v>45</v>
      </c>
      <c r="CY40" s="429"/>
      <c r="CZ40" s="352"/>
      <c r="DA40" s="429"/>
      <c r="DB40" s="432"/>
      <c r="DC40" s="401" t="str">
        <f>IF(DB39="VöB","Freihändig (z.B. Tipo. 36 II d VöB)","")</f>
        <v/>
      </c>
      <c r="DD40" s="402"/>
      <c r="DE40" s="433"/>
      <c r="DF40" s="430"/>
      <c r="DG40" s="435"/>
      <c r="DH40" s="174" t="s">
        <v>45</v>
      </c>
      <c r="DI40" s="429"/>
      <c r="DJ40" s="352"/>
      <c r="DK40" s="429"/>
      <c r="DL40" s="432"/>
      <c r="DM40" s="401" t="str">
        <f>IF(DL39="VöB","Freihändig (z.B. Tipo. 36 II d VöB)","")</f>
        <v/>
      </c>
      <c r="DN40" s="402"/>
      <c r="DO40" s="433"/>
      <c r="DP40" s="430"/>
      <c r="DQ40" s="435"/>
      <c r="DR40" s="174" t="s">
        <v>45</v>
      </c>
      <c r="DS40" s="429"/>
      <c r="DT40" s="352"/>
      <c r="DU40" s="429"/>
      <c r="DV40" s="432"/>
      <c r="DW40" s="401" t="str">
        <f>IF(DV39="VöB","Freihändig (z.B. Tipo. 36 II d VöB)","")</f>
        <v/>
      </c>
      <c r="DX40" s="402"/>
      <c r="DY40" s="433"/>
      <c r="DZ40" s="430"/>
      <c r="EA40" s="435"/>
      <c r="EB40" s="174" t="s">
        <v>45</v>
      </c>
      <c r="EC40" s="429"/>
      <c r="ED40" s="352"/>
      <c r="EE40" s="429"/>
      <c r="EF40" s="432"/>
      <c r="EG40" s="401" t="str">
        <f>IF(EF39="VöB","Freihändig (z.B. Tipo. 36 II d VöB)","")</f>
        <v/>
      </c>
      <c r="EH40" s="402"/>
      <c r="EI40" s="433"/>
      <c r="EJ40" s="430"/>
      <c r="EK40" s="435"/>
      <c r="EL40" s="174" t="s">
        <v>45</v>
      </c>
      <c r="EM40" s="429"/>
      <c r="EN40" s="352"/>
      <c r="EO40" s="429"/>
      <c r="EP40" s="432"/>
      <c r="EQ40" s="401" t="str">
        <f>IF(EP39="VöB","Freihändig (z.B. Tipo. 36 II d VöB)","")</f>
        <v/>
      </c>
      <c r="ER40" s="402"/>
      <c r="ES40" s="433"/>
      <c r="ET40" s="430"/>
      <c r="EU40" s="435"/>
      <c r="EV40" s="174" t="s">
        <v>45</v>
      </c>
      <c r="EW40" s="429"/>
      <c r="EX40" s="352"/>
      <c r="EY40" s="429"/>
      <c r="EZ40" s="432"/>
      <c r="FA40" s="401" t="str">
        <f>IF(EZ39="VöB","Freihändig (z.B. Tipo. 36 II d VöB)","")</f>
        <v/>
      </c>
      <c r="FB40" s="402"/>
      <c r="FC40" s="433"/>
      <c r="FD40" s="430"/>
      <c r="FE40" s="435"/>
      <c r="FF40" s="174" t="s">
        <v>45</v>
      </c>
      <c r="FG40" s="429"/>
      <c r="FH40" s="352"/>
      <c r="FI40" s="429"/>
      <c r="FJ40" s="432"/>
      <c r="FK40" s="401" t="str">
        <f>IF(FJ39="VöB","Freihändig (z.B. Tipo. 36 II d VöB)","")</f>
        <v/>
      </c>
      <c r="FL40" s="402"/>
      <c r="FM40" s="433"/>
      <c r="FN40" s="430"/>
      <c r="FO40" s="435"/>
      <c r="FP40" s="174" t="s">
        <v>45</v>
      </c>
      <c r="FQ40" s="429"/>
      <c r="FR40" s="352"/>
      <c r="FS40" s="429"/>
      <c r="FT40" s="432"/>
      <c r="FU40" s="401" t="str">
        <f>IF(FT39="VöB","Freihändig (z.B. Tipo. 36 II d VöB)","")</f>
        <v/>
      </c>
      <c r="FV40" s="402"/>
      <c r="FW40" s="433"/>
      <c r="FX40" s="430"/>
      <c r="FY40" s="435"/>
      <c r="FZ40" s="174" t="s">
        <v>45</v>
      </c>
      <c r="GA40" s="429"/>
      <c r="GB40" s="352"/>
      <c r="GC40" s="429"/>
      <c r="GD40" s="432"/>
      <c r="GE40" s="401" t="str">
        <f>IF(GD39="VöB","Freihändig (z.B. Tipo. 36 II d VöB)","")</f>
        <v/>
      </c>
      <c r="GF40" s="402"/>
      <c r="GG40" s="433"/>
      <c r="GH40" s="430"/>
      <c r="GI40" s="435"/>
      <c r="GJ40" s="174" t="s">
        <v>45</v>
      </c>
      <c r="GK40" s="429"/>
      <c r="GL40" s="352"/>
      <c r="GM40" s="429"/>
      <c r="GN40" s="432"/>
      <c r="GO40" s="401" t="str">
        <f>IF(GN39="VöB","Freihändig (z.B. Tipo. 36 II d VöB)","")</f>
        <v/>
      </c>
      <c r="GP40" s="402"/>
      <c r="GQ40" s="433"/>
      <c r="GR40" s="430"/>
      <c r="GS40" s="435"/>
      <c r="GT40" s="174" t="s">
        <v>45</v>
      </c>
      <c r="GU40" s="429"/>
      <c r="GV40" s="352"/>
      <c r="GW40" s="429"/>
      <c r="GX40" s="432"/>
      <c r="GY40" s="401" t="str">
        <f>IF(GX39="VöB","Freihändig (z.B. Tipo. 36 II d VöB)","")</f>
        <v/>
      </c>
      <c r="GZ40" s="402"/>
      <c r="HA40" s="433"/>
      <c r="HB40" s="430"/>
      <c r="HC40" s="435"/>
      <c r="HD40" s="174" t="s">
        <v>45</v>
      </c>
      <c r="HE40" s="429"/>
      <c r="HF40" s="352"/>
      <c r="HG40" s="429"/>
      <c r="HH40" s="432"/>
      <c r="HI40" s="401" t="str">
        <f>IF(HH39="VöB","Freihändig (z.B. Tipo. 36 II d VöB)","")</f>
        <v/>
      </c>
      <c r="HJ40" s="402"/>
      <c r="HK40" s="433"/>
      <c r="HL40" s="430"/>
      <c r="HM40" s="435"/>
      <c r="HN40" s="125"/>
      <c r="HO40" s="125"/>
      <c r="HP40" s="71"/>
      <c r="HQ40" s="126"/>
      <c r="HR40" s="74"/>
      <c r="HS40" s="36"/>
      <c r="HT40" s="36"/>
      <c r="HU40" s="78"/>
      <c r="HV40" s="36"/>
      <c r="HW40" s="125"/>
      <c r="HX40" s="125"/>
      <c r="HY40" s="71"/>
      <c r="HZ40" s="126"/>
      <c r="IA40" s="74"/>
      <c r="IB40" s="36"/>
      <c r="IC40" s="36"/>
      <c r="ID40" s="78"/>
      <c r="IE40" s="36"/>
      <c r="IF40" s="125"/>
      <c r="IG40" s="125"/>
      <c r="IH40" s="71"/>
      <c r="II40" s="126"/>
      <c r="IJ40" s="74"/>
      <c r="IK40" s="36"/>
      <c r="IL40" s="36"/>
      <c r="IM40" s="78"/>
      <c r="IN40" s="36"/>
      <c r="IO40" s="125"/>
      <c r="IP40" s="125"/>
      <c r="IQ40" s="71"/>
      <c r="IR40" s="126"/>
      <c r="IS40" s="74"/>
      <c r="IT40" s="36"/>
      <c r="IU40" s="36"/>
      <c r="IV40" s="78"/>
      <c r="IW40" s="36"/>
      <c r="IX40" s="125"/>
      <c r="IY40" s="125"/>
      <c r="IZ40" s="71"/>
      <c r="JA40" s="126"/>
      <c r="JB40" s="6"/>
      <c r="JC40" s="6"/>
      <c r="JD40" s="6"/>
      <c r="JE40" s="6"/>
      <c r="JF40" s="6"/>
      <c r="JG40" s="6"/>
      <c r="JH40" s="6"/>
      <c r="JI40" s="6"/>
      <c r="JJ40" s="6"/>
      <c r="JK40" s="6"/>
      <c r="JL40" s="6"/>
      <c r="JM40" s="6"/>
      <c r="JN40" s="6"/>
      <c r="JO40" s="6"/>
      <c r="JP40" s="6"/>
      <c r="JQ40" s="6"/>
      <c r="JR40" s="6"/>
      <c r="JS40" s="6"/>
      <c r="JT40" s="6"/>
      <c r="JU40" s="6"/>
      <c r="JV40" s="6"/>
      <c r="JW40" s="6"/>
      <c r="JX40" s="6"/>
      <c r="JY40" s="6"/>
      <c r="JZ40" s="6"/>
      <c r="KA40" s="6"/>
      <c r="KB40" s="6"/>
      <c r="KC40" s="6"/>
      <c r="KD40" s="6"/>
      <c r="KE40" s="6"/>
      <c r="KF40" s="6"/>
      <c r="KG40" s="6"/>
      <c r="KH40" s="6"/>
      <c r="KI40" s="6"/>
      <c r="KJ40" s="6"/>
      <c r="KK40" s="6"/>
      <c r="KL40" s="6"/>
      <c r="KM40" s="6"/>
      <c r="KN40" s="6"/>
      <c r="KO40" s="6"/>
      <c r="KP40" s="6"/>
      <c r="KQ40" s="6"/>
      <c r="KR40" s="6"/>
      <c r="KS40" s="6"/>
      <c r="KT40" s="6"/>
      <c r="KU40" s="6"/>
      <c r="KV40" s="6"/>
      <c r="KW40" s="6"/>
      <c r="KX40" s="6"/>
      <c r="KY40" s="6"/>
      <c r="KZ40" s="6"/>
      <c r="LA40" s="6"/>
      <c r="LB40" s="6"/>
      <c r="LC40" s="6"/>
    </row>
    <row r="41" spans="1:315" ht="26.25" customHeight="1" x14ac:dyDescent="0.2">
      <c r="A41" s="19"/>
      <c r="B41" s="173" t="s">
        <v>44</v>
      </c>
      <c r="C41" s="429">
        <v>12</v>
      </c>
      <c r="D41" s="352">
        <v>0</v>
      </c>
      <c r="E41" s="429" t="s">
        <v>43</v>
      </c>
      <c r="F41" s="432" t="s">
        <v>36</v>
      </c>
      <c r="G41" s="399" t="str">
        <f>IF(F41="BöB","nur Freihändig mit Tipo. 13 VöB","")</f>
        <v/>
      </c>
      <c r="H41" s="400"/>
      <c r="I41" s="433" t="str">
        <f>IF(F41="BöB","Ja","No")</f>
        <v>No</v>
      </c>
      <c r="J41" s="430" t="str">
        <f>IF(F41="BöB","Ja","No")</f>
        <v>No</v>
      </c>
      <c r="K41" s="435" t="e">
        <f>IF(OR(AND(F41="VöB",D35="Aktuelles Procedura secondo BöB",E41="No"),OR(AND(E41="Ja",D41&gt;='Valori soglia'!$D$6),AND(E41="Ja",'Riepilogo progetto'!$J$8&gt;'Riepilogo progetto'!$P$9)),AND(E41="Ja",F41="BöB")),"Kontrolle","")</f>
        <v>#DIV/0!</v>
      </c>
      <c r="L41" s="173" t="s">
        <v>44</v>
      </c>
      <c r="M41" s="429">
        <v>12</v>
      </c>
      <c r="N41" s="352">
        <v>0</v>
      </c>
      <c r="O41" s="429" t="s">
        <v>43</v>
      </c>
      <c r="P41" s="432" t="s">
        <v>36</v>
      </c>
      <c r="Q41" s="399" t="str">
        <f>IF(P41="BöB","nur Freihändig mit Tipo. 13 VöB","")</f>
        <v/>
      </c>
      <c r="R41" s="400"/>
      <c r="S41" s="433" t="str">
        <f>IF(P41="BöB","Ja","No")</f>
        <v>No</v>
      </c>
      <c r="T41" s="430" t="str">
        <f>IF(P41="BöB","Ja","No")</f>
        <v>No</v>
      </c>
      <c r="U41" s="435" t="e">
        <f>IF(OR(AND(P41="VöB",N35="Aktuelles Procedura secondo BöB",O41="No"),OR(AND(O41="Ja",N41&gt;='Valori soglia'!$D$6),AND(O41="Ja",U$14&gt;U$15)),AND(O41="Ja",P41="BöB")),"Kontrolle","")</f>
        <v>#DIV/0!</v>
      </c>
      <c r="V41" s="173" t="s">
        <v>44</v>
      </c>
      <c r="W41" s="429">
        <v>12</v>
      </c>
      <c r="X41" s="352">
        <v>0</v>
      </c>
      <c r="Y41" s="429" t="s">
        <v>43</v>
      </c>
      <c r="Z41" s="432" t="s">
        <v>36</v>
      </c>
      <c r="AA41" s="399" t="str">
        <f>IF(Z41="BöB","nur Freihändig mit Tipo. 13 VöB","")</f>
        <v/>
      </c>
      <c r="AB41" s="400"/>
      <c r="AC41" s="433" t="str">
        <f>IF(Z41="BöB","Ja","No")</f>
        <v>No</v>
      </c>
      <c r="AD41" s="430" t="str">
        <f>IF(Z41="BöB","Ja","No")</f>
        <v>No</v>
      </c>
      <c r="AE41" s="435" t="e">
        <f>IF(OR(AND(Z41="VöB",X35="Aktuelles Procedura secondo BöB",Y41="No"),OR(AND(Y41="Ja",X41&gt;='Valori soglia'!$D$6),AND(Y41="Ja",AE$14&gt;AE$15)),AND(Y41="Ja",Z41="BöB")),"Kontrolle","")</f>
        <v>#DIV/0!</v>
      </c>
      <c r="AF41" s="173" t="s">
        <v>44</v>
      </c>
      <c r="AG41" s="429">
        <v>12</v>
      </c>
      <c r="AH41" s="352">
        <v>0</v>
      </c>
      <c r="AI41" s="429" t="s">
        <v>43</v>
      </c>
      <c r="AJ41" s="432" t="s">
        <v>36</v>
      </c>
      <c r="AK41" s="399" t="str">
        <f>IF(AJ41="BöB","nur Freihändig mit Tipo. 13 VöB","")</f>
        <v/>
      </c>
      <c r="AL41" s="400"/>
      <c r="AM41" s="433" t="str">
        <f>IF(AJ41="BöB","Ja","No")</f>
        <v>No</v>
      </c>
      <c r="AN41" s="430" t="str">
        <f>IF(AJ41="BöB","Ja","No")</f>
        <v>No</v>
      </c>
      <c r="AO41" s="435" t="e">
        <f>IF(OR(AND(AJ41="VöB",AH35="Aktuelles Procedura secondo BöB",AI41="No"),OR(AND(AI41="Ja",AH41&gt;='Valori soglia'!$D$6),AND(AI41="Ja",AO$14&gt;AO$15)),AND(AI41="Ja",AJ41="BöB")),"Kontrolle","")</f>
        <v>#DIV/0!</v>
      </c>
      <c r="AP41" s="173" t="s">
        <v>44</v>
      </c>
      <c r="AQ41" s="429">
        <v>12</v>
      </c>
      <c r="AR41" s="352">
        <v>0</v>
      </c>
      <c r="AS41" s="429" t="s">
        <v>43</v>
      </c>
      <c r="AT41" s="432" t="s">
        <v>36</v>
      </c>
      <c r="AU41" s="399" t="str">
        <f>IF(AT41="BöB","nur Freihändig mit Tipo. 13 VöB","")</f>
        <v/>
      </c>
      <c r="AV41" s="400"/>
      <c r="AW41" s="433" t="str">
        <f>IF(AT41="BöB","Ja","No")</f>
        <v>No</v>
      </c>
      <c r="AX41" s="430" t="str">
        <f>IF(AT41="BöB","Ja","No")</f>
        <v>No</v>
      </c>
      <c r="AY41" s="435" t="e">
        <f>IF(OR(AND(AT41="VöB",AR35="Aktuelles Procedura secondo BöB",AS41="No"),OR(AND(AS41="Ja",AR41&gt;='Valori soglia'!$D$6),AND(AS41="Ja",AY$14&gt;AY$15)),AND(AS41="Ja",AT41="BöB")),"Kontrolle","")</f>
        <v>#DIV/0!</v>
      </c>
      <c r="AZ41" s="173" t="s">
        <v>44</v>
      </c>
      <c r="BA41" s="429">
        <v>12</v>
      </c>
      <c r="BB41" s="352">
        <v>0</v>
      </c>
      <c r="BC41" s="429" t="s">
        <v>43</v>
      </c>
      <c r="BD41" s="432" t="s">
        <v>36</v>
      </c>
      <c r="BE41" s="399" t="str">
        <f>IF(BD41="BöB","nur Freihändig mit Tipo. 13 VöB","")</f>
        <v/>
      </c>
      <c r="BF41" s="400"/>
      <c r="BG41" s="433" t="str">
        <f>IF(BD41="BöB","Ja","No")</f>
        <v>No</v>
      </c>
      <c r="BH41" s="430" t="str">
        <f>IF(BD41="BöB","Ja","No")</f>
        <v>No</v>
      </c>
      <c r="BI41" s="435" t="e">
        <f>IF(OR(AND(BD41="VöB",BB35="Aktuelles Procedura secondo BöB",BC41="No"),OR(AND(BC41="Ja",BB41&gt;='Valori soglia'!$D$6),AND(BC41="Ja",BI$14&gt;BI$15)),AND(BC41="Ja",BD41="BöB")),"Kontrolle","")</f>
        <v>#DIV/0!</v>
      </c>
      <c r="BJ41" s="173" t="s">
        <v>44</v>
      </c>
      <c r="BK41" s="429">
        <v>12</v>
      </c>
      <c r="BL41" s="352">
        <v>0</v>
      </c>
      <c r="BM41" s="429" t="s">
        <v>43</v>
      </c>
      <c r="BN41" s="432" t="s">
        <v>36</v>
      </c>
      <c r="BO41" s="399" t="str">
        <f>IF(BN41="BöB","nur Freihändig mit Tipo. 13 VöB","")</f>
        <v/>
      </c>
      <c r="BP41" s="400"/>
      <c r="BQ41" s="433" t="str">
        <f>IF(BN41="BöB","Ja","No")</f>
        <v>No</v>
      </c>
      <c r="BR41" s="430" t="str">
        <f>IF(BN41="BöB","Ja","No")</f>
        <v>No</v>
      </c>
      <c r="BS41" s="435" t="e">
        <f>IF(OR(AND(BN41="VöB",BL35="Aktuelles Procedura secondo BöB",BM41="No"),OR(AND(BM41="Ja",BL41&gt;='Valori soglia'!$D$6),AND(BM41="Ja",BS$14&gt;BS$15)),AND(BM41="Ja",BN41="BöB")),"Kontrolle","")</f>
        <v>#DIV/0!</v>
      </c>
      <c r="BT41" s="173" t="s">
        <v>44</v>
      </c>
      <c r="BU41" s="429">
        <v>12</v>
      </c>
      <c r="BV41" s="352">
        <v>0</v>
      </c>
      <c r="BW41" s="429" t="s">
        <v>43</v>
      </c>
      <c r="BX41" s="432" t="s">
        <v>36</v>
      </c>
      <c r="BY41" s="399" t="str">
        <f>IF(BX41="BöB","nur Freihändig mit Tipo. 13 VöB","")</f>
        <v/>
      </c>
      <c r="BZ41" s="400"/>
      <c r="CA41" s="433" t="str">
        <f>IF(BX41="BöB","Ja","No")</f>
        <v>No</v>
      </c>
      <c r="CB41" s="430" t="str">
        <f>IF(BX41="BöB","Ja","No")</f>
        <v>No</v>
      </c>
      <c r="CC41" s="435" t="e">
        <f>IF(OR(AND(BX41="VöB",BV35="Aktuelles Procedura secondo BöB",BW41="No"),OR(AND(BW41="Ja",BV41&gt;='Valori soglia'!$D$6),AND(BW41="Ja",CC$14&gt;CC$15)),AND(BW41="Ja",BX41="BöB")),"Kontrolle","")</f>
        <v>#DIV/0!</v>
      </c>
      <c r="CD41" s="173" t="s">
        <v>44</v>
      </c>
      <c r="CE41" s="429">
        <v>12</v>
      </c>
      <c r="CF41" s="352">
        <v>0</v>
      </c>
      <c r="CG41" s="429" t="s">
        <v>43</v>
      </c>
      <c r="CH41" s="432" t="s">
        <v>36</v>
      </c>
      <c r="CI41" s="399" t="str">
        <f>IF(CH41="BöB","nur Freihändig mit Tipo. 13 VöB","")</f>
        <v/>
      </c>
      <c r="CJ41" s="400"/>
      <c r="CK41" s="433" t="str">
        <f>IF(CH41="BöB","Ja","No")</f>
        <v>No</v>
      </c>
      <c r="CL41" s="430" t="str">
        <f>IF(CH41="BöB","Ja","No")</f>
        <v>No</v>
      </c>
      <c r="CM41" s="435" t="e">
        <f>IF(OR(AND(CH41="VöB",CF35="Aktuelles Procedura secondo BöB",CG41="No"),OR(AND(CG41="Ja",CF41&gt;='Valori soglia'!$D$6),AND(CG41="Ja",CM$14&gt;CM$15)),AND(CG41="Ja",CH41="BöB")),"Kontrolle","")</f>
        <v>#DIV/0!</v>
      </c>
      <c r="CN41" s="173" t="s">
        <v>44</v>
      </c>
      <c r="CO41" s="429">
        <v>12</v>
      </c>
      <c r="CP41" s="352">
        <v>0</v>
      </c>
      <c r="CQ41" s="429" t="s">
        <v>43</v>
      </c>
      <c r="CR41" s="432" t="s">
        <v>36</v>
      </c>
      <c r="CS41" s="399" t="str">
        <f>IF(CR41="BöB","nur Freihändig mit Tipo. 13 VöB","")</f>
        <v/>
      </c>
      <c r="CT41" s="400"/>
      <c r="CU41" s="433" t="str">
        <f>IF(CR41="BöB","Ja","No")</f>
        <v>No</v>
      </c>
      <c r="CV41" s="430" t="str">
        <f>IF(CR41="BöB","Ja","No")</f>
        <v>No</v>
      </c>
      <c r="CW41" s="435" t="e">
        <f>IF(OR(AND(CR41="VöB",CP35="Aktuelles Procedura secondo BöB",CQ41="No"),OR(AND(CQ41="Ja",CP41&gt;='Valori soglia'!$D$6),AND(CQ41="Ja",CW$14&gt;CW$15)),AND(CQ41="Ja",CR41="BöB")),"Kontrolle","")</f>
        <v>#DIV/0!</v>
      </c>
      <c r="CX41" s="173" t="s">
        <v>44</v>
      </c>
      <c r="CY41" s="429">
        <v>12</v>
      </c>
      <c r="CZ41" s="352">
        <v>0</v>
      </c>
      <c r="DA41" s="429" t="s">
        <v>43</v>
      </c>
      <c r="DB41" s="432" t="s">
        <v>36</v>
      </c>
      <c r="DC41" s="399" t="str">
        <f>IF(DB41="BöB","nur Freihändig mit Tipo. 13 VöB","")</f>
        <v/>
      </c>
      <c r="DD41" s="400"/>
      <c r="DE41" s="433" t="str">
        <f>IF(DB41="BöB","Ja","No")</f>
        <v>No</v>
      </c>
      <c r="DF41" s="430" t="str">
        <f>IF(DB41="BöB","Ja","No")</f>
        <v>No</v>
      </c>
      <c r="DG41" s="435" t="e">
        <f>IF(OR(AND(DB41="VöB",CZ35="Aktuelles Procedura secondo BöB",DA41="No"),OR(AND(DA41="Ja",CZ41&gt;='Valori soglia'!$D$6),AND(DA41="Ja",DG$14&gt;DG$15)),AND(DA41="Ja",DB41="BöB")),"Kontrolle","")</f>
        <v>#DIV/0!</v>
      </c>
      <c r="DH41" s="173" t="s">
        <v>44</v>
      </c>
      <c r="DI41" s="429">
        <v>12</v>
      </c>
      <c r="DJ41" s="352">
        <v>0</v>
      </c>
      <c r="DK41" s="429" t="s">
        <v>43</v>
      </c>
      <c r="DL41" s="432" t="s">
        <v>36</v>
      </c>
      <c r="DM41" s="399" t="str">
        <f>IF(DL41="BöB","nur Freihändig mit Tipo. 13 VöB","")</f>
        <v/>
      </c>
      <c r="DN41" s="400"/>
      <c r="DO41" s="433" t="str">
        <f>IF(DL41="BöB","Ja","No")</f>
        <v>No</v>
      </c>
      <c r="DP41" s="430" t="str">
        <f>IF(DL41="BöB","Ja","No")</f>
        <v>No</v>
      </c>
      <c r="DQ41" s="435" t="e">
        <f>IF(OR(AND(DL41="VöB",DJ35="Aktuelles Procedura secondo BöB",DK41="No"),OR(AND(DK41="Ja",DJ41&gt;='Valori soglia'!$D$6),AND(DK41="Ja",DQ$14&gt;DQ$15)),AND(DK41="Ja",DL41="BöB")),"Kontrolle","")</f>
        <v>#DIV/0!</v>
      </c>
      <c r="DR41" s="173" t="s">
        <v>44</v>
      </c>
      <c r="DS41" s="429">
        <v>12</v>
      </c>
      <c r="DT41" s="352">
        <v>0</v>
      </c>
      <c r="DU41" s="429" t="s">
        <v>43</v>
      </c>
      <c r="DV41" s="432" t="s">
        <v>36</v>
      </c>
      <c r="DW41" s="399" t="str">
        <f>IF(DV41="BöB","nur Freihändig mit Tipo. 13 VöB","")</f>
        <v/>
      </c>
      <c r="DX41" s="400"/>
      <c r="DY41" s="433" t="str">
        <f>IF(DV41="BöB","Ja","No")</f>
        <v>No</v>
      </c>
      <c r="DZ41" s="430" t="str">
        <f>IF(DV41="BöB","Ja","No")</f>
        <v>No</v>
      </c>
      <c r="EA41" s="435" t="e">
        <f>IF(OR(AND(DV41="VöB",DT35="Aktuelles Procedura secondo BöB",DU41="No"),OR(AND(DU41="Ja",DT41&gt;='Valori soglia'!$D$6),AND(DU41="Ja",EA$14&gt;EA$15)),AND(DU41="Ja",DV41="BöB")),"Kontrolle","")</f>
        <v>#DIV/0!</v>
      </c>
      <c r="EB41" s="173" t="s">
        <v>44</v>
      </c>
      <c r="EC41" s="429">
        <v>12</v>
      </c>
      <c r="ED41" s="352">
        <v>0</v>
      </c>
      <c r="EE41" s="429" t="s">
        <v>43</v>
      </c>
      <c r="EF41" s="432" t="s">
        <v>36</v>
      </c>
      <c r="EG41" s="399" t="str">
        <f>IF(EF41="BöB","nur Freihändig mit Tipo. 13 VöB","")</f>
        <v/>
      </c>
      <c r="EH41" s="400"/>
      <c r="EI41" s="433" t="str">
        <f>IF(EF41="BöB","Ja","No")</f>
        <v>No</v>
      </c>
      <c r="EJ41" s="430" t="str">
        <f>IF(EF41="BöB","Ja","No")</f>
        <v>No</v>
      </c>
      <c r="EK41" s="435" t="e">
        <f>IF(OR(AND(EF41="VöB",ED35="Aktuelles Procedura secondo BöB",EE41="No"),OR(AND(EE41="Ja",ED41&gt;='Valori soglia'!$D$6),AND(EE41="Ja",EK$14&gt;EK$15)),AND(EE41="Ja",EF41="BöB")),"Kontrolle","")</f>
        <v>#DIV/0!</v>
      </c>
      <c r="EL41" s="173" t="s">
        <v>44</v>
      </c>
      <c r="EM41" s="429">
        <v>12</v>
      </c>
      <c r="EN41" s="352">
        <v>0</v>
      </c>
      <c r="EO41" s="429" t="s">
        <v>43</v>
      </c>
      <c r="EP41" s="432" t="s">
        <v>36</v>
      </c>
      <c r="EQ41" s="399" t="str">
        <f>IF(EP41="BöB","nur Freihändig mit Tipo. 13 VöB","")</f>
        <v/>
      </c>
      <c r="ER41" s="400"/>
      <c r="ES41" s="433" t="str">
        <f>IF(EP41="BöB","Ja","No")</f>
        <v>No</v>
      </c>
      <c r="ET41" s="430" t="str">
        <f>IF(EP41="BöB","Ja","No")</f>
        <v>No</v>
      </c>
      <c r="EU41" s="435" t="e">
        <f>IF(OR(AND(EP41="VöB",EN35="Aktuelles Procedura secondo BöB",EO41="No"),OR(AND(EO41="Ja",EN41&gt;='Valori soglia'!$D$6),AND(EO41="Ja",EU$14&gt;EU$15)),AND(EO41="Ja",EP41="BöB")),"Kontrolle","")</f>
        <v>#DIV/0!</v>
      </c>
      <c r="EV41" s="173" t="s">
        <v>44</v>
      </c>
      <c r="EW41" s="429">
        <v>12</v>
      </c>
      <c r="EX41" s="352">
        <v>0</v>
      </c>
      <c r="EY41" s="429" t="s">
        <v>43</v>
      </c>
      <c r="EZ41" s="432" t="s">
        <v>36</v>
      </c>
      <c r="FA41" s="399" t="str">
        <f>IF(EZ41="BöB","nur Freihändig mit Tipo. 13 VöB","")</f>
        <v/>
      </c>
      <c r="FB41" s="400"/>
      <c r="FC41" s="433" t="str">
        <f>IF(EZ41="BöB","Ja","No")</f>
        <v>No</v>
      </c>
      <c r="FD41" s="430" t="str">
        <f>IF(EZ41="BöB","Ja","No")</f>
        <v>No</v>
      </c>
      <c r="FE41" s="435" t="e">
        <f>IF(OR(AND(EZ41="VöB",EX35="Aktuelles Procedura secondo BöB",EY41="No"),OR(AND(EY41="Ja",EX41&gt;='Valori soglia'!$D$6),AND(EY41="Ja",FE$14&gt;FE$15)),AND(EY41="Ja",EZ41="BöB")),"Kontrolle","")</f>
        <v>#DIV/0!</v>
      </c>
      <c r="FF41" s="173" t="s">
        <v>44</v>
      </c>
      <c r="FG41" s="429">
        <v>12</v>
      </c>
      <c r="FH41" s="352">
        <v>0</v>
      </c>
      <c r="FI41" s="429" t="s">
        <v>43</v>
      </c>
      <c r="FJ41" s="432" t="s">
        <v>36</v>
      </c>
      <c r="FK41" s="399" t="str">
        <f>IF(FJ41="BöB","nur Freihändig mit Tipo. 13 VöB","")</f>
        <v/>
      </c>
      <c r="FL41" s="400"/>
      <c r="FM41" s="433" t="str">
        <f>IF(FJ41="BöB","Ja","No")</f>
        <v>No</v>
      </c>
      <c r="FN41" s="430" t="str">
        <f>IF(FJ41="BöB","Ja","No")</f>
        <v>No</v>
      </c>
      <c r="FO41" s="435" t="e">
        <f>IF(OR(AND(FJ41="VöB",FH35="Aktuelles Procedura secondo BöB",FI41="No"),OR(AND(FI41="Ja",FH41&gt;='Valori soglia'!$D$6),AND(FI41="Ja",FO$14&gt;FO$15)),AND(FI41="Ja",FJ41="BöB")),"Kontrolle","")</f>
        <v>#DIV/0!</v>
      </c>
      <c r="FP41" s="173" t="s">
        <v>44</v>
      </c>
      <c r="FQ41" s="429">
        <v>12</v>
      </c>
      <c r="FR41" s="352">
        <v>0</v>
      </c>
      <c r="FS41" s="429" t="s">
        <v>43</v>
      </c>
      <c r="FT41" s="432" t="s">
        <v>36</v>
      </c>
      <c r="FU41" s="399" t="str">
        <f>IF(FT41="BöB","nur Freihändig mit Tipo. 13 VöB","")</f>
        <v/>
      </c>
      <c r="FV41" s="400"/>
      <c r="FW41" s="433" t="str">
        <f>IF(FT41="BöB","Ja","No")</f>
        <v>No</v>
      </c>
      <c r="FX41" s="430" t="str">
        <f>IF(FT41="BöB","Ja","No")</f>
        <v>No</v>
      </c>
      <c r="FY41" s="435" t="e">
        <f>IF(OR(AND(FT41="VöB",FR35="Aktuelles Procedura secondo BöB",FS41="No"),OR(AND(FS41="Ja",FR41&gt;='Valori soglia'!$D$6),AND(FS41="Ja",FY$14&gt;FY$15)),AND(FS41="Ja",FT41="BöB")),"Kontrolle","")</f>
        <v>#DIV/0!</v>
      </c>
      <c r="FZ41" s="173" t="s">
        <v>44</v>
      </c>
      <c r="GA41" s="429">
        <v>12</v>
      </c>
      <c r="GB41" s="352">
        <v>0</v>
      </c>
      <c r="GC41" s="429" t="s">
        <v>43</v>
      </c>
      <c r="GD41" s="432" t="s">
        <v>36</v>
      </c>
      <c r="GE41" s="399" t="str">
        <f>IF(GD41="BöB","nur Freihändig mit Tipo. 13 VöB","")</f>
        <v/>
      </c>
      <c r="GF41" s="400"/>
      <c r="GG41" s="433" t="str">
        <f>IF(GD41="BöB","Ja","No")</f>
        <v>No</v>
      </c>
      <c r="GH41" s="430" t="str">
        <f>IF(GD41="BöB","Ja","No")</f>
        <v>No</v>
      </c>
      <c r="GI41" s="435" t="e">
        <f>IF(OR(AND(GD41="VöB",GB35="Aktuelles Procedura secondo BöB",GC41="No"),OR(AND(GC41="Ja",GB41&gt;='Valori soglia'!$D$6),AND(GC41="Ja",GI$14&gt;GI$15)),AND(GC41="Ja",GD41="BöB")),"Kontrolle","")</f>
        <v>#DIV/0!</v>
      </c>
      <c r="GJ41" s="173" t="s">
        <v>44</v>
      </c>
      <c r="GK41" s="429">
        <v>12</v>
      </c>
      <c r="GL41" s="352">
        <v>0</v>
      </c>
      <c r="GM41" s="429" t="s">
        <v>43</v>
      </c>
      <c r="GN41" s="432" t="s">
        <v>36</v>
      </c>
      <c r="GO41" s="399" t="str">
        <f>IF(GN41="BöB","nur Freihändig mit Tipo. 13 VöB","")</f>
        <v/>
      </c>
      <c r="GP41" s="400"/>
      <c r="GQ41" s="433" t="str">
        <f>IF(GN41="BöB","Ja","No")</f>
        <v>No</v>
      </c>
      <c r="GR41" s="430" t="str">
        <f>IF(GN41="BöB","Ja","No")</f>
        <v>No</v>
      </c>
      <c r="GS41" s="435" t="e">
        <f>IF(OR(AND(GN41="VöB",GL35="Aktuelles Procedura secondo BöB",GM41="No"),OR(AND(GM41="Ja",GL41&gt;='Valori soglia'!$D$6),AND(GM41="Ja",GS$14&gt;GS$15)),AND(GM41="Ja",GN41="BöB")),"Kontrolle","")</f>
        <v>#DIV/0!</v>
      </c>
      <c r="GT41" s="173" t="s">
        <v>44</v>
      </c>
      <c r="GU41" s="429">
        <v>12</v>
      </c>
      <c r="GV41" s="352">
        <v>0</v>
      </c>
      <c r="GW41" s="429" t="s">
        <v>43</v>
      </c>
      <c r="GX41" s="432" t="s">
        <v>36</v>
      </c>
      <c r="GY41" s="399" t="str">
        <f>IF(GX41="BöB","nur Freihändig mit Tipo. 13 VöB","")</f>
        <v/>
      </c>
      <c r="GZ41" s="400"/>
      <c r="HA41" s="433" t="str">
        <f>IF(GX41="BöB","Ja","No")</f>
        <v>No</v>
      </c>
      <c r="HB41" s="430" t="str">
        <f>IF(GX41="BöB","Ja","No")</f>
        <v>No</v>
      </c>
      <c r="HC41" s="435" t="e">
        <f>IF(OR(AND(GX41="VöB",GV35="Aktuelles Procedura secondo BöB",GW41="No"),OR(AND(GW41="Ja",GV41&gt;='Valori soglia'!$D$6),AND(GW41="Ja",HC$14&gt;HC$15)),AND(GW41="Ja",GX41="BöB")),"Kontrolle","")</f>
        <v>#DIV/0!</v>
      </c>
      <c r="HD41" s="173" t="s">
        <v>44</v>
      </c>
      <c r="HE41" s="429">
        <v>12</v>
      </c>
      <c r="HF41" s="352">
        <v>0</v>
      </c>
      <c r="HG41" s="429" t="s">
        <v>43</v>
      </c>
      <c r="HH41" s="432" t="s">
        <v>36</v>
      </c>
      <c r="HI41" s="399" t="str">
        <f>IF(HH41="BöB","nur Freihändig mit Tipo. 13 VöB","")</f>
        <v/>
      </c>
      <c r="HJ41" s="400"/>
      <c r="HK41" s="433" t="str">
        <f>IF(HH41="BöB","Ja","No")</f>
        <v>No</v>
      </c>
      <c r="HL41" s="430" t="str">
        <f>IF(HH41="BöB","Ja","No")</f>
        <v>No</v>
      </c>
      <c r="HM41" s="435" t="e">
        <f>IF(OR(AND(HH41="VöB",HF35="Aktuelles Procedura secondo BöB",HG41="No"),OR(AND(HG41="Ja",HF41&gt;='Valori soglia'!$D$6),AND(HG41="Ja",HM$14&gt;HM$15)),AND(HG41="Ja",HH41="BöB")),"Kontrolle","")</f>
        <v>#DIV/0!</v>
      </c>
      <c r="HN41" s="125"/>
      <c r="HO41" s="125"/>
      <c r="HP41" s="71"/>
      <c r="HQ41" s="126"/>
      <c r="HR41" s="74"/>
      <c r="HS41" s="36"/>
      <c r="HT41" s="36"/>
      <c r="HU41" s="78"/>
      <c r="HV41" s="36"/>
      <c r="HW41" s="125"/>
      <c r="HX41" s="125"/>
      <c r="HY41" s="71"/>
      <c r="HZ41" s="126"/>
      <c r="IA41" s="74"/>
      <c r="IB41" s="36"/>
      <c r="IC41" s="36"/>
      <c r="ID41" s="78"/>
      <c r="IE41" s="36"/>
      <c r="IF41" s="125"/>
      <c r="IG41" s="125"/>
      <c r="IH41" s="71"/>
      <c r="II41" s="126"/>
      <c r="IJ41" s="74"/>
      <c r="IK41" s="36"/>
      <c r="IL41" s="36"/>
      <c r="IM41" s="78"/>
      <c r="IN41" s="36"/>
      <c r="IO41" s="125"/>
      <c r="IP41" s="125"/>
      <c r="IQ41" s="71"/>
      <c r="IR41" s="126"/>
      <c r="IS41" s="74"/>
      <c r="IT41" s="36"/>
      <c r="IU41" s="36"/>
      <c r="IV41" s="78"/>
      <c r="IW41" s="36"/>
      <c r="IX41" s="125"/>
      <c r="IY41" s="125"/>
      <c r="IZ41" s="71"/>
      <c r="JA41" s="126"/>
      <c r="JB41" s="6"/>
      <c r="JC41" s="6"/>
      <c r="JD41" s="6"/>
      <c r="JE41" s="6"/>
      <c r="JF41" s="6"/>
      <c r="JG41" s="6"/>
      <c r="JH41" s="6"/>
      <c r="JI41" s="6"/>
      <c r="JJ41" s="6"/>
      <c r="JK41" s="6"/>
      <c r="JL41" s="6"/>
      <c r="JM41" s="6"/>
      <c r="JN41" s="6"/>
      <c r="JO41" s="6"/>
      <c r="JP41" s="6"/>
      <c r="JQ41" s="6"/>
      <c r="JR41" s="6"/>
      <c r="JS41" s="6"/>
      <c r="JT41" s="6"/>
      <c r="JU41" s="6"/>
      <c r="JV41" s="6"/>
      <c r="JW41" s="6"/>
      <c r="JX41" s="6"/>
      <c r="JY41" s="6"/>
      <c r="JZ41" s="6"/>
      <c r="KA41" s="6"/>
      <c r="KB41" s="6"/>
      <c r="KC41" s="6"/>
      <c r="KD41" s="6"/>
      <c r="KE41" s="6"/>
      <c r="KF41" s="6"/>
      <c r="KG41" s="6"/>
      <c r="KH41" s="6"/>
      <c r="KI41" s="6"/>
      <c r="KJ41" s="6"/>
      <c r="KK41" s="6"/>
      <c r="KL41" s="6"/>
      <c r="KM41" s="6"/>
      <c r="KN41" s="6"/>
      <c r="KO41" s="6"/>
      <c r="KP41" s="6"/>
      <c r="KQ41" s="6"/>
      <c r="KR41" s="6"/>
      <c r="KS41" s="6"/>
      <c r="KT41" s="6"/>
      <c r="KU41" s="6"/>
      <c r="KV41" s="6"/>
      <c r="KW41" s="6"/>
      <c r="KX41" s="6"/>
      <c r="KY41" s="6"/>
      <c r="KZ41" s="6"/>
      <c r="LA41" s="6"/>
      <c r="LB41" s="6"/>
      <c r="LC41" s="6"/>
    </row>
    <row r="42" spans="1:315" ht="26.25" customHeight="1" x14ac:dyDescent="0.2">
      <c r="A42" s="19"/>
      <c r="B42" s="174" t="s">
        <v>45</v>
      </c>
      <c r="C42" s="429"/>
      <c r="D42" s="352"/>
      <c r="E42" s="429"/>
      <c r="F42" s="432"/>
      <c r="G42" s="401" t="str">
        <f>IF(F41="VöB","Freihändig (z.B. Tipo. 36 II d VöB)","")</f>
        <v/>
      </c>
      <c r="H42" s="402"/>
      <c r="I42" s="433"/>
      <c r="J42" s="430"/>
      <c r="K42" s="435"/>
      <c r="L42" s="174" t="s">
        <v>45</v>
      </c>
      <c r="M42" s="429"/>
      <c r="N42" s="352"/>
      <c r="O42" s="429"/>
      <c r="P42" s="432"/>
      <c r="Q42" s="401" t="str">
        <f>IF(P41="VöB","Freihändig (z.B. Tipo. 36 II d VöB)","")</f>
        <v/>
      </c>
      <c r="R42" s="402"/>
      <c r="S42" s="433"/>
      <c r="T42" s="430"/>
      <c r="U42" s="435"/>
      <c r="V42" s="174" t="s">
        <v>45</v>
      </c>
      <c r="W42" s="429"/>
      <c r="X42" s="352"/>
      <c r="Y42" s="429"/>
      <c r="Z42" s="432"/>
      <c r="AA42" s="401" t="str">
        <f>IF(Z41="VöB","Freihändig (z.B. Tipo. 36 II d VöB)","")</f>
        <v/>
      </c>
      <c r="AB42" s="402"/>
      <c r="AC42" s="433"/>
      <c r="AD42" s="430"/>
      <c r="AE42" s="435"/>
      <c r="AF42" s="174" t="s">
        <v>45</v>
      </c>
      <c r="AG42" s="429"/>
      <c r="AH42" s="352"/>
      <c r="AI42" s="429"/>
      <c r="AJ42" s="432"/>
      <c r="AK42" s="401" t="str">
        <f>IF(AJ41="VöB","Freihändig (z.B. Tipo. 36 II d VöB)","")</f>
        <v/>
      </c>
      <c r="AL42" s="402"/>
      <c r="AM42" s="433"/>
      <c r="AN42" s="430"/>
      <c r="AO42" s="435"/>
      <c r="AP42" s="174" t="s">
        <v>45</v>
      </c>
      <c r="AQ42" s="429"/>
      <c r="AR42" s="352"/>
      <c r="AS42" s="429"/>
      <c r="AT42" s="432"/>
      <c r="AU42" s="401" t="str">
        <f>IF(AT41="VöB","Freihändig (z.B. Tipo. 36 II d VöB)","")</f>
        <v/>
      </c>
      <c r="AV42" s="402"/>
      <c r="AW42" s="433"/>
      <c r="AX42" s="430"/>
      <c r="AY42" s="435"/>
      <c r="AZ42" s="174" t="s">
        <v>45</v>
      </c>
      <c r="BA42" s="429"/>
      <c r="BB42" s="352"/>
      <c r="BC42" s="429"/>
      <c r="BD42" s="432"/>
      <c r="BE42" s="401" t="str">
        <f>IF(BD41="VöB","Freihändig (z.B. Tipo. 36 II d VöB)","")</f>
        <v/>
      </c>
      <c r="BF42" s="402"/>
      <c r="BG42" s="433"/>
      <c r="BH42" s="430"/>
      <c r="BI42" s="435"/>
      <c r="BJ42" s="174" t="s">
        <v>45</v>
      </c>
      <c r="BK42" s="429"/>
      <c r="BL42" s="352"/>
      <c r="BM42" s="429"/>
      <c r="BN42" s="432"/>
      <c r="BO42" s="401" t="str">
        <f>IF(BN41="VöB","Freihändig (z.B. Tipo. 36 II d VöB)","")</f>
        <v/>
      </c>
      <c r="BP42" s="402"/>
      <c r="BQ42" s="433"/>
      <c r="BR42" s="430"/>
      <c r="BS42" s="435"/>
      <c r="BT42" s="174" t="s">
        <v>45</v>
      </c>
      <c r="BU42" s="429"/>
      <c r="BV42" s="352"/>
      <c r="BW42" s="429"/>
      <c r="BX42" s="432"/>
      <c r="BY42" s="401" t="str">
        <f>IF(BX41="VöB","Freihändig (z.B. Tipo. 36 II d VöB)","")</f>
        <v/>
      </c>
      <c r="BZ42" s="402"/>
      <c r="CA42" s="433"/>
      <c r="CB42" s="430"/>
      <c r="CC42" s="435"/>
      <c r="CD42" s="174" t="s">
        <v>45</v>
      </c>
      <c r="CE42" s="429"/>
      <c r="CF42" s="352"/>
      <c r="CG42" s="429"/>
      <c r="CH42" s="432"/>
      <c r="CI42" s="401" t="str">
        <f>IF(CH41="VöB","Freihändig (z.B. Tipo. 36 II d VöB)","")</f>
        <v/>
      </c>
      <c r="CJ42" s="402"/>
      <c r="CK42" s="433"/>
      <c r="CL42" s="430"/>
      <c r="CM42" s="435"/>
      <c r="CN42" s="174" t="s">
        <v>45</v>
      </c>
      <c r="CO42" s="429"/>
      <c r="CP42" s="352"/>
      <c r="CQ42" s="429"/>
      <c r="CR42" s="432"/>
      <c r="CS42" s="401" t="str">
        <f>IF(CR41="VöB","Freihändig (z.B. Tipo. 36 II d VöB)","")</f>
        <v/>
      </c>
      <c r="CT42" s="402"/>
      <c r="CU42" s="433"/>
      <c r="CV42" s="430"/>
      <c r="CW42" s="435"/>
      <c r="CX42" s="174" t="s">
        <v>45</v>
      </c>
      <c r="CY42" s="429"/>
      <c r="CZ42" s="352"/>
      <c r="DA42" s="429"/>
      <c r="DB42" s="432"/>
      <c r="DC42" s="401" t="str">
        <f>IF(DB41="VöB","Freihändig (z.B. Tipo. 36 II d VöB)","")</f>
        <v/>
      </c>
      <c r="DD42" s="402"/>
      <c r="DE42" s="433"/>
      <c r="DF42" s="430"/>
      <c r="DG42" s="435"/>
      <c r="DH42" s="174" t="s">
        <v>45</v>
      </c>
      <c r="DI42" s="429"/>
      <c r="DJ42" s="352"/>
      <c r="DK42" s="429"/>
      <c r="DL42" s="432"/>
      <c r="DM42" s="401" t="str">
        <f>IF(DL41="VöB","Freihändig (z.B. Tipo. 36 II d VöB)","")</f>
        <v/>
      </c>
      <c r="DN42" s="402"/>
      <c r="DO42" s="433"/>
      <c r="DP42" s="430"/>
      <c r="DQ42" s="435"/>
      <c r="DR42" s="174" t="s">
        <v>45</v>
      </c>
      <c r="DS42" s="429"/>
      <c r="DT42" s="352"/>
      <c r="DU42" s="429"/>
      <c r="DV42" s="432"/>
      <c r="DW42" s="401" t="str">
        <f>IF(DV41="VöB","Freihändig (z.B. Tipo. 36 II d VöB)","")</f>
        <v/>
      </c>
      <c r="DX42" s="402"/>
      <c r="DY42" s="433"/>
      <c r="DZ42" s="430"/>
      <c r="EA42" s="435"/>
      <c r="EB42" s="174" t="s">
        <v>45</v>
      </c>
      <c r="EC42" s="429"/>
      <c r="ED42" s="352"/>
      <c r="EE42" s="429"/>
      <c r="EF42" s="432"/>
      <c r="EG42" s="401" t="str">
        <f>IF(EF41="VöB","Freihändig (z.B. Tipo. 36 II d VöB)","")</f>
        <v/>
      </c>
      <c r="EH42" s="402"/>
      <c r="EI42" s="433"/>
      <c r="EJ42" s="430"/>
      <c r="EK42" s="435"/>
      <c r="EL42" s="174" t="s">
        <v>45</v>
      </c>
      <c r="EM42" s="429"/>
      <c r="EN42" s="352"/>
      <c r="EO42" s="429"/>
      <c r="EP42" s="432"/>
      <c r="EQ42" s="401" t="str">
        <f>IF(EP41="VöB","Freihändig (z.B. Tipo. 36 II d VöB)","")</f>
        <v/>
      </c>
      <c r="ER42" s="402"/>
      <c r="ES42" s="433"/>
      <c r="ET42" s="430"/>
      <c r="EU42" s="435"/>
      <c r="EV42" s="174" t="s">
        <v>45</v>
      </c>
      <c r="EW42" s="429"/>
      <c r="EX42" s="352"/>
      <c r="EY42" s="429"/>
      <c r="EZ42" s="432"/>
      <c r="FA42" s="401" t="str">
        <f>IF(EZ41="VöB","Freihändig (z.B. Tipo. 36 II d VöB)","")</f>
        <v/>
      </c>
      <c r="FB42" s="402"/>
      <c r="FC42" s="433"/>
      <c r="FD42" s="430"/>
      <c r="FE42" s="435"/>
      <c r="FF42" s="174" t="s">
        <v>45</v>
      </c>
      <c r="FG42" s="429"/>
      <c r="FH42" s="352"/>
      <c r="FI42" s="429"/>
      <c r="FJ42" s="432"/>
      <c r="FK42" s="401" t="str">
        <f>IF(FJ41="VöB","Freihändig (z.B. Tipo. 36 II d VöB)","")</f>
        <v/>
      </c>
      <c r="FL42" s="402"/>
      <c r="FM42" s="433"/>
      <c r="FN42" s="430"/>
      <c r="FO42" s="435"/>
      <c r="FP42" s="174" t="s">
        <v>45</v>
      </c>
      <c r="FQ42" s="429"/>
      <c r="FR42" s="352"/>
      <c r="FS42" s="429"/>
      <c r="FT42" s="432"/>
      <c r="FU42" s="401" t="str">
        <f>IF(FT41="VöB","Freihändig (z.B. Tipo. 36 II d VöB)","")</f>
        <v/>
      </c>
      <c r="FV42" s="402"/>
      <c r="FW42" s="433"/>
      <c r="FX42" s="430"/>
      <c r="FY42" s="435"/>
      <c r="FZ42" s="174" t="s">
        <v>45</v>
      </c>
      <c r="GA42" s="429"/>
      <c r="GB42" s="352"/>
      <c r="GC42" s="429"/>
      <c r="GD42" s="432"/>
      <c r="GE42" s="401" t="str">
        <f>IF(GD41="VöB","Freihändig (z.B. Tipo. 36 II d VöB)","")</f>
        <v/>
      </c>
      <c r="GF42" s="402"/>
      <c r="GG42" s="433"/>
      <c r="GH42" s="430"/>
      <c r="GI42" s="435"/>
      <c r="GJ42" s="174" t="s">
        <v>45</v>
      </c>
      <c r="GK42" s="429"/>
      <c r="GL42" s="352"/>
      <c r="GM42" s="429"/>
      <c r="GN42" s="432"/>
      <c r="GO42" s="401" t="str">
        <f>IF(GN41="VöB","Freihändig (z.B. Tipo. 36 II d VöB)","")</f>
        <v/>
      </c>
      <c r="GP42" s="402"/>
      <c r="GQ42" s="433"/>
      <c r="GR42" s="430"/>
      <c r="GS42" s="435"/>
      <c r="GT42" s="174" t="s">
        <v>45</v>
      </c>
      <c r="GU42" s="429"/>
      <c r="GV42" s="352"/>
      <c r="GW42" s="429"/>
      <c r="GX42" s="432"/>
      <c r="GY42" s="401" t="str">
        <f>IF(GX41="VöB","Freihändig (z.B. Tipo. 36 II d VöB)","")</f>
        <v/>
      </c>
      <c r="GZ42" s="402"/>
      <c r="HA42" s="433"/>
      <c r="HB42" s="430"/>
      <c r="HC42" s="435"/>
      <c r="HD42" s="174" t="s">
        <v>45</v>
      </c>
      <c r="HE42" s="429"/>
      <c r="HF42" s="352"/>
      <c r="HG42" s="429"/>
      <c r="HH42" s="432"/>
      <c r="HI42" s="401" t="str">
        <f>IF(HH41="VöB","Freihändig (z.B. Tipo. 36 II d VöB)","")</f>
        <v/>
      </c>
      <c r="HJ42" s="402"/>
      <c r="HK42" s="433"/>
      <c r="HL42" s="430"/>
      <c r="HM42" s="435"/>
      <c r="HN42" s="125"/>
      <c r="HO42" s="125"/>
      <c r="HP42" s="71"/>
      <c r="HQ42" s="126"/>
      <c r="HR42" s="74"/>
      <c r="HS42" s="36"/>
      <c r="HT42" s="36"/>
      <c r="HU42" s="78"/>
      <c r="HV42" s="36"/>
      <c r="HW42" s="125"/>
      <c r="HX42" s="125"/>
      <c r="HY42" s="71"/>
      <c r="HZ42" s="126"/>
      <c r="IA42" s="74"/>
      <c r="IB42" s="36"/>
      <c r="IC42" s="36"/>
      <c r="ID42" s="78"/>
      <c r="IE42" s="36"/>
      <c r="IF42" s="125"/>
      <c r="IG42" s="125"/>
      <c r="IH42" s="71"/>
      <c r="II42" s="126"/>
      <c r="IJ42" s="74"/>
      <c r="IK42" s="36"/>
      <c r="IL42" s="36"/>
      <c r="IM42" s="78"/>
      <c r="IN42" s="36"/>
      <c r="IO42" s="125"/>
      <c r="IP42" s="125"/>
      <c r="IQ42" s="71"/>
      <c r="IR42" s="126"/>
      <c r="IS42" s="74"/>
      <c r="IT42" s="36"/>
      <c r="IU42" s="36"/>
      <c r="IV42" s="78"/>
      <c r="IW42" s="36"/>
      <c r="IX42" s="125"/>
      <c r="IY42" s="125"/>
      <c r="IZ42" s="71"/>
      <c r="JA42" s="126"/>
      <c r="JB42" s="6"/>
      <c r="JC42" s="6"/>
      <c r="JD42" s="6"/>
      <c r="JE42" s="6"/>
      <c r="JF42" s="6"/>
      <c r="JG42" s="6"/>
      <c r="JH42" s="6"/>
      <c r="JI42" s="6"/>
      <c r="JJ42" s="6"/>
      <c r="JK42" s="6"/>
      <c r="JL42" s="6"/>
      <c r="JM42" s="6"/>
      <c r="JN42" s="6"/>
      <c r="JO42" s="6"/>
      <c r="JP42" s="6"/>
      <c r="JQ42" s="6"/>
      <c r="JR42" s="6"/>
      <c r="JS42" s="6"/>
      <c r="JT42" s="6"/>
      <c r="JU42" s="6"/>
      <c r="JV42" s="6"/>
      <c r="JW42" s="6"/>
      <c r="JX42" s="6"/>
      <c r="JY42" s="6"/>
      <c r="JZ42" s="6"/>
      <c r="KA42" s="6"/>
      <c r="KB42" s="6"/>
      <c r="KC42" s="6"/>
      <c r="KD42" s="6"/>
      <c r="KE42" s="6"/>
      <c r="KF42" s="6"/>
      <c r="KG42" s="6"/>
      <c r="KH42" s="6"/>
      <c r="KI42" s="6"/>
      <c r="KJ42" s="6"/>
      <c r="KK42" s="6"/>
      <c r="KL42" s="6"/>
      <c r="KM42" s="6"/>
      <c r="KN42" s="6"/>
      <c r="KO42" s="6"/>
      <c r="KP42" s="6"/>
      <c r="KQ42" s="6"/>
      <c r="KR42" s="6"/>
      <c r="KS42" s="6"/>
      <c r="KT42" s="6"/>
      <c r="KU42" s="6"/>
      <c r="KV42" s="6"/>
      <c r="KW42" s="6"/>
      <c r="KX42" s="6"/>
      <c r="KY42" s="6"/>
      <c r="KZ42" s="6"/>
      <c r="LA42" s="6"/>
      <c r="LB42" s="6"/>
      <c r="LC42" s="6"/>
    </row>
    <row r="43" spans="1:315" ht="26.25" customHeight="1" x14ac:dyDescent="0.2">
      <c r="A43" s="19"/>
      <c r="B43" s="173" t="s">
        <v>44</v>
      </c>
      <c r="C43" s="429">
        <v>13</v>
      </c>
      <c r="D43" s="352">
        <v>0</v>
      </c>
      <c r="E43" s="429" t="s">
        <v>43</v>
      </c>
      <c r="F43" s="432" t="s">
        <v>36</v>
      </c>
      <c r="G43" s="399" t="str">
        <f>IF(F43="BöB","nur Freihändig mit Tipo. 13 VöB","")</f>
        <v/>
      </c>
      <c r="H43" s="400"/>
      <c r="I43" s="433" t="str">
        <f>IF(F43="BöB","Ja","No")</f>
        <v>No</v>
      </c>
      <c r="J43" s="430" t="str">
        <f>IF(F43="BöB","Ja","No")</f>
        <v>No</v>
      </c>
      <c r="K43" s="435" t="e">
        <f>IF(OR(AND(F43="VöB",D37="Aktuelles Procedura secondo BöB",E43="No"),OR(AND(E43="Ja",D43&gt;='Valori soglia'!$D$6),AND(E43="Ja",'Riepilogo progetto'!$J$8&gt;'Riepilogo progetto'!$P$9)),AND(E43="Ja",F43="BöB")),"Kontrolle","")</f>
        <v>#DIV/0!</v>
      </c>
      <c r="L43" s="173" t="s">
        <v>44</v>
      </c>
      <c r="M43" s="429">
        <v>13</v>
      </c>
      <c r="N43" s="352">
        <v>0</v>
      </c>
      <c r="O43" s="429" t="s">
        <v>43</v>
      </c>
      <c r="P43" s="432" t="s">
        <v>36</v>
      </c>
      <c r="Q43" s="399" t="str">
        <f>IF(P43="BöB","nur Freihändig mit Tipo. 13 VöB","")</f>
        <v/>
      </c>
      <c r="R43" s="400"/>
      <c r="S43" s="433" t="str">
        <f>IF(P43="BöB","Ja","No")</f>
        <v>No</v>
      </c>
      <c r="T43" s="430" t="str">
        <f>IF(P43="BöB","Ja","No")</f>
        <v>No</v>
      </c>
      <c r="U43" s="435" t="e">
        <f>IF(OR(AND(P43="VöB",N37="Aktuelles Procedura secondo BöB",O43="No"),OR(AND(O43="Ja",N43&gt;='Valori soglia'!$D$6),AND(O43="Ja",U$14&gt;U$15)),AND(O43="Ja",P43="BöB")),"Kontrolle","")</f>
        <v>#DIV/0!</v>
      </c>
      <c r="V43" s="173" t="s">
        <v>44</v>
      </c>
      <c r="W43" s="429">
        <v>13</v>
      </c>
      <c r="X43" s="352">
        <v>0</v>
      </c>
      <c r="Y43" s="429" t="s">
        <v>43</v>
      </c>
      <c r="Z43" s="432" t="s">
        <v>36</v>
      </c>
      <c r="AA43" s="399" t="str">
        <f>IF(Z43="BöB","nur Freihändig mit Tipo. 13 VöB","")</f>
        <v/>
      </c>
      <c r="AB43" s="400"/>
      <c r="AC43" s="433" t="str">
        <f>IF(Z43="BöB","Ja","No")</f>
        <v>No</v>
      </c>
      <c r="AD43" s="430" t="str">
        <f>IF(Z43="BöB","Ja","No")</f>
        <v>No</v>
      </c>
      <c r="AE43" s="435" t="e">
        <f>IF(OR(AND(Z43="VöB",X37="Aktuelles Procedura secondo BöB",Y43="No"),OR(AND(Y43="Ja",X43&gt;='Valori soglia'!$D$6),AND(Y43="Ja",AE$14&gt;AE$15)),AND(Y43="Ja",Z43="BöB")),"Kontrolle","")</f>
        <v>#DIV/0!</v>
      </c>
      <c r="AF43" s="173" t="s">
        <v>44</v>
      </c>
      <c r="AG43" s="429">
        <v>13</v>
      </c>
      <c r="AH43" s="352">
        <v>0</v>
      </c>
      <c r="AI43" s="429" t="s">
        <v>43</v>
      </c>
      <c r="AJ43" s="432" t="s">
        <v>36</v>
      </c>
      <c r="AK43" s="399" t="str">
        <f>IF(AJ43="BöB","nur Freihändig mit Tipo. 13 VöB","")</f>
        <v/>
      </c>
      <c r="AL43" s="400"/>
      <c r="AM43" s="433" t="str">
        <f>IF(AJ43="BöB","Ja","No")</f>
        <v>No</v>
      </c>
      <c r="AN43" s="430" t="str">
        <f>IF(AJ43="BöB","Ja","No")</f>
        <v>No</v>
      </c>
      <c r="AO43" s="435" t="e">
        <f>IF(OR(AND(AJ43="VöB",AH37="Aktuelles Procedura secondo BöB",AI43="No"),OR(AND(AI43="Ja",AH43&gt;='Valori soglia'!$D$6),AND(AI43="Ja",AO$14&gt;AO$15)),AND(AI43="Ja",AJ43="BöB")),"Kontrolle","")</f>
        <v>#DIV/0!</v>
      </c>
      <c r="AP43" s="173" t="s">
        <v>44</v>
      </c>
      <c r="AQ43" s="429">
        <v>13</v>
      </c>
      <c r="AR43" s="352">
        <v>0</v>
      </c>
      <c r="AS43" s="429" t="s">
        <v>43</v>
      </c>
      <c r="AT43" s="432" t="s">
        <v>36</v>
      </c>
      <c r="AU43" s="399" t="str">
        <f>IF(AT43="BöB","nur Freihändig mit Tipo. 13 VöB","")</f>
        <v/>
      </c>
      <c r="AV43" s="400"/>
      <c r="AW43" s="433" t="str">
        <f>IF(AT43="BöB","Ja","No")</f>
        <v>No</v>
      </c>
      <c r="AX43" s="430" t="str">
        <f>IF(AT43="BöB","Ja","No")</f>
        <v>No</v>
      </c>
      <c r="AY43" s="435" t="e">
        <f>IF(OR(AND(AT43="VöB",AR37="Aktuelles Procedura secondo BöB",AS43="No"),OR(AND(AS43="Ja",AR43&gt;='Valori soglia'!$D$6),AND(AS43="Ja",AY$14&gt;AY$15)),AND(AS43="Ja",AT43="BöB")),"Kontrolle","")</f>
        <v>#DIV/0!</v>
      </c>
      <c r="AZ43" s="173" t="s">
        <v>44</v>
      </c>
      <c r="BA43" s="429">
        <v>13</v>
      </c>
      <c r="BB43" s="352">
        <v>0</v>
      </c>
      <c r="BC43" s="429" t="s">
        <v>43</v>
      </c>
      <c r="BD43" s="432" t="s">
        <v>36</v>
      </c>
      <c r="BE43" s="399" t="str">
        <f>IF(BD43="BöB","nur Freihändig mit Tipo. 13 VöB","")</f>
        <v/>
      </c>
      <c r="BF43" s="400"/>
      <c r="BG43" s="433" t="str">
        <f>IF(BD43="BöB","Ja","No")</f>
        <v>No</v>
      </c>
      <c r="BH43" s="430" t="str">
        <f>IF(BD43="BöB","Ja","No")</f>
        <v>No</v>
      </c>
      <c r="BI43" s="435" t="e">
        <f>IF(OR(AND(BD43="VöB",BB37="Aktuelles Procedura secondo BöB",BC43="No"),OR(AND(BC43="Ja",BB43&gt;='Valori soglia'!$D$6),AND(BC43="Ja",BI$14&gt;BI$15)),AND(BC43="Ja",BD43="BöB")),"Kontrolle","")</f>
        <v>#DIV/0!</v>
      </c>
      <c r="BJ43" s="173" t="s">
        <v>44</v>
      </c>
      <c r="BK43" s="429">
        <v>13</v>
      </c>
      <c r="BL43" s="352">
        <v>0</v>
      </c>
      <c r="BM43" s="429" t="s">
        <v>43</v>
      </c>
      <c r="BN43" s="432" t="s">
        <v>36</v>
      </c>
      <c r="BO43" s="399" t="str">
        <f>IF(BN43="BöB","nur Freihändig mit Tipo. 13 VöB","")</f>
        <v/>
      </c>
      <c r="BP43" s="400"/>
      <c r="BQ43" s="433" t="str">
        <f>IF(BN43="BöB","Ja","No")</f>
        <v>No</v>
      </c>
      <c r="BR43" s="430" t="str">
        <f>IF(BN43="BöB","Ja","No")</f>
        <v>No</v>
      </c>
      <c r="BS43" s="435" t="e">
        <f>IF(OR(AND(BN43="VöB",BL37="Aktuelles Procedura secondo BöB",BM43="No"),OR(AND(BM43="Ja",BL43&gt;='Valori soglia'!$D$6),AND(BM43="Ja",BS$14&gt;BS$15)),AND(BM43="Ja",BN43="BöB")),"Kontrolle","")</f>
        <v>#DIV/0!</v>
      </c>
      <c r="BT43" s="173" t="s">
        <v>44</v>
      </c>
      <c r="BU43" s="429">
        <v>13</v>
      </c>
      <c r="BV43" s="352">
        <v>0</v>
      </c>
      <c r="BW43" s="429" t="s">
        <v>43</v>
      </c>
      <c r="BX43" s="432" t="s">
        <v>36</v>
      </c>
      <c r="BY43" s="399" t="str">
        <f>IF(BX43="BöB","nur Freihändig mit Tipo. 13 VöB","")</f>
        <v/>
      </c>
      <c r="BZ43" s="400"/>
      <c r="CA43" s="433" t="str">
        <f>IF(BX43="BöB","Ja","No")</f>
        <v>No</v>
      </c>
      <c r="CB43" s="430" t="str">
        <f>IF(BX43="BöB","Ja","No")</f>
        <v>No</v>
      </c>
      <c r="CC43" s="435" t="e">
        <f>IF(OR(AND(BX43="VöB",BV37="Aktuelles Procedura secondo BöB",BW43="No"),OR(AND(BW43="Ja",BV43&gt;='Valori soglia'!$D$6),AND(BW43="Ja",CC$14&gt;CC$15)),AND(BW43="Ja",BX43="BöB")),"Kontrolle","")</f>
        <v>#DIV/0!</v>
      </c>
      <c r="CD43" s="173" t="s">
        <v>44</v>
      </c>
      <c r="CE43" s="429">
        <v>13</v>
      </c>
      <c r="CF43" s="352">
        <v>0</v>
      </c>
      <c r="CG43" s="429" t="s">
        <v>43</v>
      </c>
      <c r="CH43" s="432" t="s">
        <v>36</v>
      </c>
      <c r="CI43" s="399" t="str">
        <f>IF(CH43="BöB","nur Freihändig mit Tipo. 13 VöB","")</f>
        <v/>
      </c>
      <c r="CJ43" s="400"/>
      <c r="CK43" s="433" t="str">
        <f>IF(CH43="BöB","Ja","No")</f>
        <v>No</v>
      </c>
      <c r="CL43" s="430" t="str">
        <f>IF(CH43="BöB","Ja","No")</f>
        <v>No</v>
      </c>
      <c r="CM43" s="435" t="e">
        <f>IF(OR(AND(CH43="VöB",CF37="Aktuelles Procedura secondo BöB",CG43="No"),OR(AND(CG43="Ja",CF43&gt;='Valori soglia'!$D$6),AND(CG43="Ja",CM$14&gt;CM$15)),AND(CG43="Ja",CH43="BöB")),"Kontrolle","")</f>
        <v>#DIV/0!</v>
      </c>
      <c r="CN43" s="173" t="s">
        <v>44</v>
      </c>
      <c r="CO43" s="429">
        <v>13</v>
      </c>
      <c r="CP43" s="352">
        <v>0</v>
      </c>
      <c r="CQ43" s="429" t="s">
        <v>43</v>
      </c>
      <c r="CR43" s="432" t="s">
        <v>36</v>
      </c>
      <c r="CS43" s="399" t="str">
        <f>IF(CR43="BöB","nur Freihändig mit Tipo. 13 VöB","")</f>
        <v/>
      </c>
      <c r="CT43" s="400"/>
      <c r="CU43" s="433" t="str">
        <f>IF(CR43="BöB","Ja","No")</f>
        <v>No</v>
      </c>
      <c r="CV43" s="430" t="str">
        <f>IF(CR43="BöB","Ja","No")</f>
        <v>No</v>
      </c>
      <c r="CW43" s="435" t="e">
        <f>IF(OR(AND(CR43="VöB",CP37="Aktuelles Procedura secondo BöB",CQ43="No"),OR(AND(CQ43="Ja",CP43&gt;='Valori soglia'!$D$6),AND(CQ43="Ja",CW$14&gt;CW$15)),AND(CQ43="Ja",CR43="BöB")),"Kontrolle","")</f>
        <v>#DIV/0!</v>
      </c>
      <c r="CX43" s="173" t="s">
        <v>44</v>
      </c>
      <c r="CY43" s="429">
        <v>13</v>
      </c>
      <c r="CZ43" s="352">
        <v>0</v>
      </c>
      <c r="DA43" s="429" t="s">
        <v>43</v>
      </c>
      <c r="DB43" s="432" t="s">
        <v>36</v>
      </c>
      <c r="DC43" s="399" t="str">
        <f>IF(DB43="BöB","nur Freihändig mit Tipo. 13 VöB","")</f>
        <v/>
      </c>
      <c r="DD43" s="400"/>
      <c r="DE43" s="433" t="str">
        <f>IF(DB43="BöB","Ja","No")</f>
        <v>No</v>
      </c>
      <c r="DF43" s="430" t="str">
        <f>IF(DB43="BöB","Ja","No")</f>
        <v>No</v>
      </c>
      <c r="DG43" s="435" t="e">
        <f>IF(OR(AND(DB43="VöB",CZ37="Aktuelles Procedura secondo BöB",DA43="No"),OR(AND(DA43="Ja",CZ43&gt;='Valori soglia'!$D$6),AND(DA43="Ja",DG$14&gt;DG$15)),AND(DA43="Ja",DB43="BöB")),"Kontrolle","")</f>
        <v>#DIV/0!</v>
      </c>
      <c r="DH43" s="173" t="s">
        <v>44</v>
      </c>
      <c r="DI43" s="429">
        <v>13</v>
      </c>
      <c r="DJ43" s="352">
        <v>0</v>
      </c>
      <c r="DK43" s="429" t="s">
        <v>43</v>
      </c>
      <c r="DL43" s="432" t="s">
        <v>36</v>
      </c>
      <c r="DM43" s="399" t="str">
        <f>IF(DL43="BöB","nur Freihändig mit Tipo. 13 VöB","")</f>
        <v/>
      </c>
      <c r="DN43" s="400"/>
      <c r="DO43" s="433" t="str">
        <f>IF(DL43="BöB","Ja","No")</f>
        <v>No</v>
      </c>
      <c r="DP43" s="430" t="str">
        <f>IF(DL43="BöB","Ja","No")</f>
        <v>No</v>
      </c>
      <c r="DQ43" s="435" t="e">
        <f>IF(OR(AND(DL43="VöB",DJ37="Aktuelles Procedura secondo BöB",DK43="No"),OR(AND(DK43="Ja",DJ43&gt;='Valori soglia'!$D$6),AND(DK43="Ja",DQ$14&gt;DQ$15)),AND(DK43="Ja",DL43="BöB")),"Kontrolle","")</f>
        <v>#DIV/0!</v>
      </c>
      <c r="DR43" s="173" t="s">
        <v>44</v>
      </c>
      <c r="DS43" s="429">
        <v>13</v>
      </c>
      <c r="DT43" s="352">
        <v>0</v>
      </c>
      <c r="DU43" s="429" t="s">
        <v>43</v>
      </c>
      <c r="DV43" s="432" t="s">
        <v>36</v>
      </c>
      <c r="DW43" s="399" t="str">
        <f>IF(DV43="BöB","nur Freihändig mit Tipo. 13 VöB","")</f>
        <v/>
      </c>
      <c r="DX43" s="400"/>
      <c r="DY43" s="433" t="str">
        <f>IF(DV43="BöB","Ja","No")</f>
        <v>No</v>
      </c>
      <c r="DZ43" s="430" t="str">
        <f>IF(DV43="BöB","Ja","No")</f>
        <v>No</v>
      </c>
      <c r="EA43" s="435" t="e">
        <f>IF(OR(AND(DV43="VöB",DT37="Aktuelles Procedura secondo BöB",DU43="No"),OR(AND(DU43="Ja",DT43&gt;='Valori soglia'!$D$6),AND(DU43="Ja",EA$14&gt;EA$15)),AND(DU43="Ja",DV43="BöB")),"Kontrolle","")</f>
        <v>#DIV/0!</v>
      </c>
      <c r="EB43" s="173" t="s">
        <v>44</v>
      </c>
      <c r="EC43" s="429">
        <v>13</v>
      </c>
      <c r="ED43" s="352">
        <v>0</v>
      </c>
      <c r="EE43" s="429" t="s">
        <v>43</v>
      </c>
      <c r="EF43" s="432" t="s">
        <v>36</v>
      </c>
      <c r="EG43" s="399" t="str">
        <f>IF(EF43="BöB","nur Freihändig mit Tipo. 13 VöB","")</f>
        <v/>
      </c>
      <c r="EH43" s="400"/>
      <c r="EI43" s="433" t="str">
        <f>IF(EF43="BöB","Ja","No")</f>
        <v>No</v>
      </c>
      <c r="EJ43" s="430" t="str">
        <f>IF(EF43="BöB","Ja","No")</f>
        <v>No</v>
      </c>
      <c r="EK43" s="435" t="e">
        <f>IF(OR(AND(EF43="VöB",ED37="Aktuelles Procedura secondo BöB",EE43="No"),OR(AND(EE43="Ja",ED43&gt;='Valori soglia'!$D$6),AND(EE43="Ja",EK$14&gt;EK$15)),AND(EE43="Ja",EF43="BöB")),"Kontrolle","")</f>
        <v>#DIV/0!</v>
      </c>
      <c r="EL43" s="173" t="s">
        <v>44</v>
      </c>
      <c r="EM43" s="429">
        <v>13</v>
      </c>
      <c r="EN43" s="352">
        <v>0</v>
      </c>
      <c r="EO43" s="429" t="s">
        <v>43</v>
      </c>
      <c r="EP43" s="432" t="s">
        <v>36</v>
      </c>
      <c r="EQ43" s="399" t="str">
        <f>IF(EP43="BöB","nur Freihändig mit Tipo. 13 VöB","")</f>
        <v/>
      </c>
      <c r="ER43" s="400"/>
      <c r="ES43" s="433" t="str">
        <f>IF(EP43="BöB","Ja","No")</f>
        <v>No</v>
      </c>
      <c r="ET43" s="430" t="str">
        <f>IF(EP43="BöB","Ja","No")</f>
        <v>No</v>
      </c>
      <c r="EU43" s="435" t="e">
        <f>IF(OR(AND(EP43="VöB",EN37="Aktuelles Procedura secondo BöB",EO43="No"),OR(AND(EO43="Ja",EN43&gt;='Valori soglia'!$D$6),AND(EO43="Ja",EU$14&gt;EU$15)),AND(EO43="Ja",EP43="BöB")),"Kontrolle","")</f>
        <v>#DIV/0!</v>
      </c>
      <c r="EV43" s="173" t="s">
        <v>44</v>
      </c>
      <c r="EW43" s="429">
        <v>13</v>
      </c>
      <c r="EX43" s="352">
        <v>0</v>
      </c>
      <c r="EY43" s="429" t="s">
        <v>43</v>
      </c>
      <c r="EZ43" s="432" t="s">
        <v>36</v>
      </c>
      <c r="FA43" s="399" t="str">
        <f>IF(EZ43="BöB","nur Freihändig mit Tipo. 13 VöB","")</f>
        <v/>
      </c>
      <c r="FB43" s="400"/>
      <c r="FC43" s="433" t="str">
        <f>IF(EZ43="BöB","Ja","No")</f>
        <v>No</v>
      </c>
      <c r="FD43" s="430" t="str">
        <f>IF(EZ43="BöB","Ja","No")</f>
        <v>No</v>
      </c>
      <c r="FE43" s="435" t="e">
        <f>IF(OR(AND(EZ43="VöB",EX37="Aktuelles Procedura secondo BöB",EY43="No"),OR(AND(EY43="Ja",EX43&gt;='Valori soglia'!$D$6),AND(EY43="Ja",FE$14&gt;FE$15)),AND(EY43="Ja",EZ43="BöB")),"Kontrolle","")</f>
        <v>#DIV/0!</v>
      </c>
      <c r="FF43" s="173" t="s">
        <v>44</v>
      </c>
      <c r="FG43" s="429">
        <v>13</v>
      </c>
      <c r="FH43" s="352">
        <v>0</v>
      </c>
      <c r="FI43" s="429" t="s">
        <v>43</v>
      </c>
      <c r="FJ43" s="432" t="s">
        <v>36</v>
      </c>
      <c r="FK43" s="399" t="str">
        <f>IF(FJ43="BöB","nur Freihändig mit Tipo. 13 VöB","")</f>
        <v/>
      </c>
      <c r="FL43" s="400"/>
      <c r="FM43" s="433" t="str">
        <f>IF(FJ43="BöB","Ja","No")</f>
        <v>No</v>
      </c>
      <c r="FN43" s="430" t="str">
        <f>IF(FJ43="BöB","Ja","No")</f>
        <v>No</v>
      </c>
      <c r="FO43" s="435" t="e">
        <f>IF(OR(AND(FJ43="VöB",FH37="Aktuelles Procedura secondo BöB",FI43="No"),OR(AND(FI43="Ja",FH43&gt;='Valori soglia'!$D$6),AND(FI43="Ja",FO$14&gt;FO$15)),AND(FI43="Ja",FJ43="BöB")),"Kontrolle","")</f>
        <v>#DIV/0!</v>
      </c>
      <c r="FP43" s="173" t="s">
        <v>44</v>
      </c>
      <c r="FQ43" s="429">
        <v>13</v>
      </c>
      <c r="FR43" s="352">
        <v>0</v>
      </c>
      <c r="FS43" s="429" t="s">
        <v>43</v>
      </c>
      <c r="FT43" s="432" t="s">
        <v>36</v>
      </c>
      <c r="FU43" s="399" t="str">
        <f>IF(FT43="BöB","nur Freihändig mit Tipo. 13 VöB","")</f>
        <v/>
      </c>
      <c r="FV43" s="400"/>
      <c r="FW43" s="433" t="str">
        <f>IF(FT43="BöB","Ja","No")</f>
        <v>No</v>
      </c>
      <c r="FX43" s="430" t="str">
        <f>IF(FT43="BöB","Ja","No")</f>
        <v>No</v>
      </c>
      <c r="FY43" s="435" t="e">
        <f>IF(OR(AND(FT43="VöB",FR37="Aktuelles Procedura secondo BöB",FS43="No"),OR(AND(FS43="Ja",FR43&gt;='Valori soglia'!$D$6),AND(FS43="Ja",FY$14&gt;FY$15)),AND(FS43="Ja",FT43="BöB")),"Kontrolle","")</f>
        <v>#DIV/0!</v>
      </c>
      <c r="FZ43" s="173" t="s">
        <v>44</v>
      </c>
      <c r="GA43" s="429">
        <v>13</v>
      </c>
      <c r="GB43" s="352">
        <v>0</v>
      </c>
      <c r="GC43" s="429" t="s">
        <v>43</v>
      </c>
      <c r="GD43" s="432" t="s">
        <v>36</v>
      </c>
      <c r="GE43" s="399" t="str">
        <f>IF(GD43="BöB","nur Freihändig mit Tipo. 13 VöB","")</f>
        <v/>
      </c>
      <c r="GF43" s="400"/>
      <c r="GG43" s="433" t="str">
        <f>IF(GD43="BöB","Ja","No")</f>
        <v>No</v>
      </c>
      <c r="GH43" s="430" t="str">
        <f>IF(GD43="BöB","Ja","No")</f>
        <v>No</v>
      </c>
      <c r="GI43" s="435" t="e">
        <f>IF(OR(AND(GD43="VöB",GB37="Aktuelles Procedura secondo BöB",GC43="No"),OR(AND(GC43="Ja",GB43&gt;='Valori soglia'!$D$6),AND(GC43="Ja",GI$14&gt;GI$15)),AND(GC43="Ja",GD43="BöB")),"Kontrolle","")</f>
        <v>#DIV/0!</v>
      </c>
      <c r="GJ43" s="173" t="s">
        <v>44</v>
      </c>
      <c r="GK43" s="429">
        <v>13</v>
      </c>
      <c r="GL43" s="352">
        <v>0</v>
      </c>
      <c r="GM43" s="429" t="s">
        <v>43</v>
      </c>
      <c r="GN43" s="432" t="s">
        <v>36</v>
      </c>
      <c r="GO43" s="399" t="str">
        <f>IF(GN43="BöB","nur Freihändig mit Tipo. 13 VöB","")</f>
        <v/>
      </c>
      <c r="GP43" s="400"/>
      <c r="GQ43" s="433" t="str">
        <f>IF(GN43="BöB","Ja","No")</f>
        <v>No</v>
      </c>
      <c r="GR43" s="430" t="str">
        <f>IF(GN43="BöB","Ja","No")</f>
        <v>No</v>
      </c>
      <c r="GS43" s="435" t="e">
        <f>IF(OR(AND(GN43="VöB",GL37="Aktuelles Procedura secondo BöB",GM43="No"),OR(AND(GM43="Ja",GL43&gt;='Valori soglia'!$D$6),AND(GM43="Ja",GS$14&gt;GS$15)),AND(GM43="Ja",GN43="BöB")),"Kontrolle","")</f>
        <v>#DIV/0!</v>
      </c>
      <c r="GT43" s="173" t="s">
        <v>44</v>
      </c>
      <c r="GU43" s="429">
        <v>13</v>
      </c>
      <c r="GV43" s="352">
        <v>0</v>
      </c>
      <c r="GW43" s="429" t="s">
        <v>43</v>
      </c>
      <c r="GX43" s="432" t="s">
        <v>36</v>
      </c>
      <c r="GY43" s="399" t="str">
        <f>IF(GX43="BöB","nur Freihändig mit Tipo. 13 VöB","")</f>
        <v/>
      </c>
      <c r="GZ43" s="400"/>
      <c r="HA43" s="433" t="str">
        <f>IF(GX43="BöB","Ja","No")</f>
        <v>No</v>
      </c>
      <c r="HB43" s="430" t="str">
        <f>IF(GX43="BöB","Ja","No")</f>
        <v>No</v>
      </c>
      <c r="HC43" s="435" t="e">
        <f>IF(OR(AND(GX43="VöB",GV37="Aktuelles Procedura secondo BöB",GW43="No"),OR(AND(GW43="Ja",GV43&gt;='Valori soglia'!$D$6),AND(GW43="Ja",HC$14&gt;HC$15)),AND(GW43="Ja",GX43="BöB")),"Kontrolle","")</f>
        <v>#DIV/0!</v>
      </c>
      <c r="HD43" s="173" t="s">
        <v>44</v>
      </c>
      <c r="HE43" s="429">
        <v>13</v>
      </c>
      <c r="HF43" s="352">
        <v>0</v>
      </c>
      <c r="HG43" s="429" t="s">
        <v>43</v>
      </c>
      <c r="HH43" s="432" t="s">
        <v>36</v>
      </c>
      <c r="HI43" s="399" t="str">
        <f>IF(HH43="BöB","nur Freihändig mit Tipo. 13 VöB","")</f>
        <v/>
      </c>
      <c r="HJ43" s="400"/>
      <c r="HK43" s="433" t="str">
        <f>IF(HH43="BöB","Ja","No")</f>
        <v>No</v>
      </c>
      <c r="HL43" s="430" t="str">
        <f>IF(HH43="BöB","Ja","No")</f>
        <v>No</v>
      </c>
      <c r="HM43" s="435" t="e">
        <f>IF(OR(AND(HH43="VöB",HF37="Aktuelles Procedura secondo BöB",HG43="No"),OR(AND(HG43="Ja",HF43&gt;='Valori soglia'!$D$6),AND(HG43="Ja",HM$14&gt;HM$15)),AND(HG43="Ja",HH43="BöB")),"Kontrolle","")</f>
        <v>#DIV/0!</v>
      </c>
      <c r="HN43" s="125"/>
      <c r="HO43" s="125"/>
      <c r="HP43" s="71"/>
      <c r="HQ43" s="126"/>
      <c r="HR43" s="74"/>
      <c r="HS43" s="36"/>
      <c r="HT43" s="36"/>
      <c r="HU43" s="78"/>
      <c r="HV43" s="36"/>
      <c r="HW43" s="125"/>
      <c r="HX43" s="125"/>
      <c r="HY43" s="71"/>
      <c r="HZ43" s="126"/>
      <c r="IA43" s="74"/>
      <c r="IB43" s="36"/>
      <c r="IC43" s="36"/>
      <c r="ID43" s="78"/>
      <c r="IE43" s="36"/>
      <c r="IF43" s="125"/>
      <c r="IG43" s="125"/>
      <c r="IH43" s="71"/>
      <c r="II43" s="126"/>
      <c r="IJ43" s="74"/>
      <c r="IK43" s="36"/>
      <c r="IL43" s="36"/>
      <c r="IM43" s="78"/>
      <c r="IN43" s="36"/>
      <c r="IO43" s="125"/>
      <c r="IP43" s="125"/>
      <c r="IQ43" s="71"/>
      <c r="IR43" s="126"/>
      <c r="IS43" s="74"/>
      <c r="IT43" s="36"/>
      <c r="IU43" s="36"/>
      <c r="IV43" s="78"/>
      <c r="IW43" s="36"/>
      <c r="IX43" s="125"/>
      <c r="IY43" s="125"/>
      <c r="IZ43" s="71"/>
      <c r="JA43" s="126"/>
      <c r="JB43" s="6"/>
      <c r="JC43" s="6"/>
      <c r="JD43" s="6"/>
      <c r="JE43" s="6"/>
      <c r="JF43" s="6"/>
      <c r="JG43" s="6"/>
      <c r="JH43" s="6"/>
      <c r="JI43" s="6"/>
      <c r="JJ43" s="6"/>
      <c r="JK43" s="6"/>
      <c r="JL43" s="6"/>
      <c r="JM43" s="6"/>
      <c r="JN43" s="6"/>
      <c r="JO43" s="6"/>
      <c r="JP43" s="6"/>
      <c r="JQ43" s="6"/>
      <c r="JR43" s="6"/>
      <c r="JS43" s="6"/>
      <c r="JT43" s="6"/>
      <c r="JU43" s="6"/>
      <c r="JV43" s="6"/>
      <c r="JW43" s="6"/>
      <c r="JX43" s="6"/>
      <c r="JY43" s="6"/>
      <c r="JZ43" s="6"/>
      <c r="KA43" s="6"/>
      <c r="KB43" s="6"/>
      <c r="KC43" s="6"/>
      <c r="KD43" s="6"/>
      <c r="KE43" s="6"/>
      <c r="KF43" s="6"/>
      <c r="KG43" s="6"/>
      <c r="KH43" s="6"/>
      <c r="KI43" s="6"/>
      <c r="KJ43" s="6"/>
      <c r="KK43" s="6"/>
      <c r="KL43" s="6"/>
      <c r="KM43" s="6"/>
      <c r="KN43" s="6"/>
      <c r="KO43" s="6"/>
      <c r="KP43" s="6"/>
      <c r="KQ43" s="6"/>
      <c r="KR43" s="6"/>
      <c r="KS43" s="6"/>
      <c r="KT43" s="6"/>
      <c r="KU43" s="6"/>
      <c r="KV43" s="6"/>
      <c r="KW43" s="6"/>
      <c r="KX43" s="6"/>
      <c r="KY43" s="6"/>
      <c r="KZ43" s="6"/>
      <c r="LA43" s="6"/>
      <c r="LB43" s="6"/>
      <c r="LC43" s="6"/>
    </row>
    <row r="44" spans="1:315" ht="26.25" customHeight="1" x14ac:dyDescent="0.2">
      <c r="A44" s="19"/>
      <c r="B44" s="174" t="s">
        <v>45</v>
      </c>
      <c r="C44" s="429"/>
      <c r="D44" s="352"/>
      <c r="E44" s="429"/>
      <c r="F44" s="432"/>
      <c r="G44" s="401" t="str">
        <f>IF(F43="VöB","Freihändig (z.B. Tipo. 36 II d VöB)","")</f>
        <v/>
      </c>
      <c r="H44" s="402"/>
      <c r="I44" s="433"/>
      <c r="J44" s="430"/>
      <c r="K44" s="435"/>
      <c r="L44" s="174" t="s">
        <v>45</v>
      </c>
      <c r="M44" s="429"/>
      <c r="N44" s="352"/>
      <c r="O44" s="429"/>
      <c r="P44" s="432"/>
      <c r="Q44" s="401" t="str">
        <f>IF(P43="VöB","Freihändig (z.B. Tipo. 36 II d VöB)","")</f>
        <v/>
      </c>
      <c r="R44" s="402"/>
      <c r="S44" s="433"/>
      <c r="T44" s="430"/>
      <c r="U44" s="435"/>
      <c r="V44" s="174" t="s">
        <v>45</v>
      </c>
      <c r="W44" s="429"/>
      <c r="X44" s="352"/>
      <c r="Y44" s="429"/>
      <c r="Z44" s="432"/>
      <c r="AA44" s="401" t="str">
        <f>IF(Z43="VöB","Freihändig (z.B. Tipo. 36 II d VöB)","")</f>
        <v/>
      </c>
      <c r="AB44" s="402"/>
      <c r="AC44" s="433"/>
      <c r="AD44" s="430"/>
      <c r="AE44" s="435"/>
      <c r="AF44" s="174" t="s">
        <v>45</v>
      </c>
      <c r="AG44" s="429"/>
      <c r="AH44" s="352"/>
      <c r="AI44" s="429"/>
      <c r="AJ44" s="432"/>
      <c r="AK44" s="401" t="str">
        <f>IF(AJ43="VöB","Freihändig (z.B. Tipo. 36 II d VöB)","")</f>
        <v/>
      </c>
      <c r="AL44" s="402"/>
      <c r="AM44" s="433"/>
      <c r="AN44" s="430"/>
      <c r="AO44" s="435"/>
      <c r="AP44" s="174" t="s">
        <v>45</v>
      </c>
      <c r="AQ44" s="429"/>
      <c r="AR44" s="352"/>
      <c r="AS44" s="429"/>
      <c r="AT44" s="432"/>
      <c r="AU44" s="401" t="str">
        <f>IF(AT43="VöB","Freihändig (z.B. Tipo. 36 II d VöB)","")</f>
        <v/>
      </c>
      <c r="AV44" s="402"/>
      <c r="AW44" s="433"/>
      <c r="AX44" s="430"/>
      <c r="AY44" s="435"/>
      <c r="AZ44" s="174" t="s">
        <v>45</v>
      </c>
      <c r="BA44" s="429"/>
      <c r="BB44" s="352"/>
      <c r="BC44" s="429"/>
      <c r="BD44" s="432"/>
      <c r="BE44" s="401" t="str">
        <f>IF(BD43="VöB","Freihändig (z.B. Tipo. 36 II d VöB)","")</f>
        <v/>
      </c>
      <c r="BF44" s="402"/>
      <c r="BG44" s="433"/>
      <c r="BH44" s="430"/>
      <c r="BI44" s="435"/>
      <c r="BJ44" s="174" t="s">
        <v>45</v>
      </c>
      <c r="BK44" s="429"/>
      <c r="BL44" s="352"/>
      <c r="BM44" s="429"/>
      <c r="BN44" s="432"/>
      <c r="BO44" s="401" t="str">
        <f>IF(BN43="VöB","Freihändig (z.B. Tipo. 36 II d VöB)","")</f>
        <v/>
      </c>
      <c r="BP44" s="402"/>
      <c r="BQ44" s="433"/>
      <c r="BR44" s="430"/>
      <c r="BS44" s="435"/>
      <c r="BT44" s="174" t="s">
        <v>45</v>
      </c>
      <c r="BU44" s="429"/>
      <c r="BV44" s="352"/>
      <c r="BW44" s="429"/>
      <c r="BX44" s="432"/>
      <c r="BY44" s="401" t="str">
        <f>IF(BX43="VöB","Freihändig (z.B. Tipo. 36 II d VöB)","")</f>
        <v/>
      </c>
      <c r="BZ44" s="402"/>
      <c r="CA44" s="433"/>
      <c r="CB44" s="430"/>
      <c r="CC44" s="435"/>
      <c r="CD44" s="174" t="s">
        <v>45</v>
      </c>
      <c r="CE44" s="429"/>
      <c r="CF44" s="352"/>
      <c r="CG44" s="429"/>
      <c r="CH44" s="432"/>
      <c r="CI44" s="401" t="str">
        <f>IF(CH43="VöB","Freihändig (z.B. Tipo. 36 II d VöB)","")</f>
        <v/>
      </c>
      <c r="CJ44" s="402"/>
      <c r="CK44" s="433"/>
      <c r="CL44" s="430"/>
      <c r="CM44" s="435"/>
      <c r="CN44" s="174" t="s">
        <v>45</v>
      </c>
      <c r="CO44" s="429"/>
      <c r="CP44" s="352"/>
      <c r="CQ44" s="429"/>
      <c r="CR44" s="432"/>
      <c r="CS44" s="401" t="str">
        <f>IF(CR43="VöB","Freihändig (z.B. Tipo. 36 II d VöB)","")</f>
        <v/>
      </c>
      <c r="CT44" s="402"/>
      <c r="CU44" s="433"/>
      <c r="CV44" s="430"/>
      <c r="CW44" s="435"/>
      <c r="CX44" s="174" t="s">
        <v>45</v>
      </c>
      <c r="CY44" s="429"/>
      <c r="CZ44" s="352"/>
      <c r="DA44" s="429"/>
      <c r="DB44" s="432"/>
      <c r="DC44" s="401" t="str">
        <f>IF(DB43="VöB","Freihändig (z.B. Tipo. 36 II d VöB)","")</f>
        <v/>
      </c>
      <c r="DD44" s="402"/>
      <c r="DE44" s="433"/>
      <c r="DF44" s="430"/>
      <c r="DG44" s="435"/>
      <c r="DH44" s="174" t="s">
        <v>45</v>
      </c>
      <c r="DI44" s="429"/>
      <c r="DJ44" s="352"/>
      <c r="DK44" s="429"/>
      <c r="DL44" s="432"/>
      <c r="DM44" s="401" t="str">
        <f>IF(DL43="VöB","Freihändig (z.B. Tipo. 36 II d VöB)","")</f>
        <v/>
      </c>
      <c r="DN44" s="402"/>
      <c r="DO44" s="433"/>
      <c r="DP44" s="430"/>
      <c r="DQ44" s="435"/>
      <c r="DR44" s="174" t="s">
        <v>45</v>
      </c>
      <c r="DS44" s="429"/>
      <c r="DT44" s="352"/>
      <c r="DU44" s="429"/>
      <c r="DV44" s="432"/>
      <c r="DW44" s="401" t="str">
        <f>IF(DV43="VöB","Freihändig (z.B. Tipo. 36 II d VöB)","")</f>
        <v/>
      </c>
      <c r="DX44" s="402"/>
      <c r="DY44" s="433"/>
      <c r="DZ44" s="430"/>
      <c r="EA44" s="435"/>
      <c r="EB44" s="174" t="s">
        <v>45</v>
      </c>
      <c r="EC44" s="429"/>
      <c r="ED44" s="352"/>
      <c r="EE44" s="429"/>
      <c r="EF44" s="432"/>
      <c r="EG44" s="401" t="str">
        <f>IF(EF43="VöB","Freihändig (z.B. Tipo. 36 II d VöB)","")</f>
        <v/>
      </c>
      <c r="EH44" s="402"/>
      <c r="EI44" s="433"/>
      <c r="EJ44" s="430"/>
      <c r="EK44" s="435"/>
      <c r="EL44" s="174" t="s">
        <v>45</v>
      </c>
      <c r="EM44" s="429"/>
      <c r="EN44" s="352"/>
      <c r="EO44" s="429"/>
      <c r="EP44" s="432"/>
      <c r="EQ44" s="401" t="str">
        <f>IF(EP43="VöB","Freihändig (z.B. Tipo. 36 II d VöB)","")</f>
        <v/>
      </c>
      <c r="ER44" s="402"/>
      <c r="ES44" s="433"/>
      <c r="ET44" s="430"/>
      <c r="EU44" s="435"/>
      <c r="EV44" s="174" t="s">
        <v>45</v>
      </c>
      <c r="EW44" s="429"/>
      <c r="EX44" s="352"/>
      <c r="EY44" s="429"/>
      <c r="EZ44" s="432"/>
      <c r="FA44" s="401" t="str">
        <f>IF(EZ43="VöB","Freihändig (z.B. Tipo. 36 II d VöB)","")</f>
        <v/>
      </c>
      <c r="FB44" s="402"/>
      <c r="FC44" s="433"/>
      <c r="FD44" s="430"/>
      <c r="FE44" s="435"/>
      <c r="FF44" s="174" t="s">
        <v>45</v>
      </c>
      <c r="FG44" s="429"/>
      <c r="FH44" s="352"/>
      <c r="FI44" s="429"/>
      <c r="FJ44" s="432"/>
      <c r="FK44" s="401" t="str">
        <f>IF(FJ43="VöB","Freihändig (z.B. Tipo. 36 II d VöB)","")</f>
        <v/>
      </c>
      <c r="FL44" s="402"/>
      <c r="FM44" s="433"/>
      <c r="FN44" s="430"/>
      <c r="FO44" s="435"/>
      <c r="FP44" s="174" t="s">
        <v>45</v>
      </c>
      <c r="FQ44" s="429"/>
      <c r="FR44" s="352"/>
      <c r="FS44" s="429"/>
      <c r="FT44" s="432"/>
      <c r="FU44" s="401" t="str">
        <f>IF(FT43="VöB","Freihändig (z.B. Tipo. 36 II d VöB)","")</f>
        <v/>
      </c>
      <c r="FV44" s="402"/>
      <c r="FW44" s="433"/>
      <c r="FX44" s="430"/>
      <c r="FY44" s="435"/>
      <c r="FZ44" s="174" t="s">
        <v>45</v>
      </c>
      <c r="GA44" s="429"/>
      <c r="GB44" s="352"/>
      <c r="GC44" s="429"/>
      <c r="GD44" s="432"/>
      <c r="GE44" s="401" t="str">
        <f>IF(GD43="VöB","Freihändig (z.B. Tipo. 36 II d VöB)","")</f>
        <v/>
      </c>
      <c r="GF44" s="402"/>
      <c r="GG44" s="433"/>
      <c r="GH44" s="430"/>
      <c r="GI44" s="435"/>
      <c r="GJ44" s="174" t="s">
        <v>45</v>
      </c>
      <c r="GK44" s="429"/>
      <c r="GL44" s="352"/>
      <c r="GM44" s="429"/>
      <c r="GN44" s="432"/>
      <c r="GO44" s="401" t="str">
        <f>IF(GN43="VöB","Freihändig (z.B. Tipo. 36 II d VöB)","")</f>
        <v/>
      </c>
      <c r="GP44" s="402"/>
      <c r="GQ44" s="433"/>
      <c r="GR44" s="430"/>
      <c r="GS44" s="435"/>
      <c r="GT44" s="174" t="s">
        <v>45</v>
      </c>
      <c r="GU44" s="429"/>
      <c r="GV44" s="352"/>
      <c r="GW44" s="429"/>
      <c r="GX44" s="432"/>
      <c r="GY44" s="401" t="str">
        <f>IF(GX43="VöB","Freihändig (z.B. Tipo. 36 II d VöB)","")</f>
        <v/>
      </c>
      <c r="GZ44" s="402"/>
      <c r="HA44" s="433"/>
      <c r="HB44" s="430"/>
      <c r="HC44" s="435"/>
      <c r="HD44" s="174" t="s">
        <v>45</v>
      </c>
      <c r="HE44" s="429"/>
      <c r="HF44" s="352"/>
      <c r="HG44" s="429"/>
      <c r="HH44" s="432"/>
      <c r="HI44" s="401" t="str">
        <f>IF(HH43="VöB","Freihändig (z.B. Tipo. 36 II d VöB)","")</f>
        <v/>
      </c>
      <c r="HJ44" s="402"/>
      <c r="HK44" s="433"/>
      <c r="HL44" s="430"/>
      <c r="HM44" s="435"/>
      <c r="HN44" s="125"/>
      <c r="HO44" s="125"/>
      <c r="HP44" s="71"/>
      <c r="HQ44" s="126"/>
      <c r="HR44" s="74"/>
      <c r="HS44" s="36"/>
      <c r="HT44" s="36"/>
      <c r="HU44" s="78"/>
      <c r="HV44" s="36"/>
      <c r="HW44" s="125"/>
      <c r="HX44" s="125"/>
      <c r="HY44" s="71"/>
      <c r="HZ44" s="126"/>
      <c r="IA44" s="74"/>
      <c r="IB44" s="36"/>
      <c r="IC44" s="36"/>
      <c r="ID44" s="78"/>
      <c r="IE44" s="36"/>
      <c r="IF44" s="125"/>
      <c r="IG44" s="125"/>
      <c r="IH44" s="71"/>
      <c r="II44" s="126"/>
      <c r="IJ44" s="74"/>
      <c r="IK44" s="36"/>
      <c r="IL44" s="36"/>
      <c r="IM44" s="78"/>
      <c r="IN44" s="36"/>
      <c r="IO44" s="125"/>
      <c r="IP44" s="125"/>
      <c r="IQ44" s="71"/>
      <c r="IR44" s="126"/>
      <c r="IS44" s="74"/>
      <c r="IT44" s="36"/>
      <c r="IU44" s="36"/>
      <c r="IV44" s="78"/>
      <c r="IW44" s="36"/>
      <c r="IX44" s="125"/>
      <c r="IY44" s="125"/>
      <c r="IZ44" s="71"/>
      <c r="JA44" s="126"/>
      <c r="JB44" s="6"/>
      <c r="JC44" s="6"/>
      <c r="JD44" s="6"/>
      <c r="JE44" s="6"/>
      <c r="JF44" s="6"/>
      <c r="JG44" s="6"/>
      <c r="JH44" s="6"/>
      <c r="JI44" s="6"/>
      <c r="JJ44" s="6"/>
      <c r="JK44" s="6"/>
      <c r="JL44" s="6"/>
      <c r="JM44" s="6"/>
      <c r="JN44" s="6"/>
      <c r="JO44" s="6"/>
      <c r="JP44" s="6"/>
      <c r="JQ44" s="6"/>
      <c r="JR44" s="6"/>
      <c r="JS44" s="6"/>
      <c r="JT44" s="6"/>
      <c r="JU44" s="6"/>
      <c r="JV44" s="6"/>
      <c r="JW44" s="6"/>
      <c r="JX44" s="6"/>
      <c r="JY44" s="6"/>
      <c r="JZ44" s="6"/>
      <c r="KA44" s="6"/>
      <c r="KB44" s="6"/>
      <c r="KC44" s="6"/>
      <c r="KD44" s="6"/>
      <c r="KE44" s="6"/>
      <c r="KF44" s="6"/>
      <c r="KG44" s="6"/>
      <c r="KH44" s="6"/>
      <c r="KI44" s="6"/>
      <c r="KJ44" s="6"/>
      <c r="KK44" s="6"/>
      <c r="KL44" s="6"/>
      <c r="KM44" s="6"/>
      <c r="KN44" s="6"/>
      <c r="KO44" s="6"/>
      <c r="KP44" s="6"/>
      <c r="KQ44" s="6"/>
      <c r="KR44" s="6"/>
      <c r="KS44" s="6"/>
      <c r="KT44" s="6"/>
      <c r="KU44" s="6"/>
      <c r="KV44" s="6"/>
      <c r="KW44" s="6"/>
      <c r="KX44" s="6"/>
      <c r="KY44" s="6"/>
      <c r="KZ44" s="6"/>
      <c r="LA44" s="6"/>
      <c r="LB44" s="6"/>
      <c r="LC44" s="6"/>
    </row>
    <row r="45" spans="1:315" ht="26.25" customHeight="1" x14ac:dyDescent="0.2">
      <c r="A45" s="32"/>
      <c r="B45" s="173" t="s">
        <v>44</v>
      </c>
      <c r="C45" s="429">
        <v>14</v>
      </c>
      <c r="D45" s="352">
        <v>0</v>
      </c>
      <c r="E45" s="429" t="s">
        <v>43</v>
      </c>
      <c r="F45" s="432" t="s">
        <v>36</v>
      </c>
      <c r="G45" s="399" t="str">
        <f>IF(F45="BöB","nur Freihändig mit Tipo. 13 VöB","")</f>
        <v/>
      </c>
      <c r="H45" s="400"/>
      <c r="I45" s="433" t="str">
        <f>IF(F45="BöB","Ja","No")</f>
        <v>No</v>
      </c>
      <c r="J45" s="430" t="str">
        <f>IF(F45="BöB","Ja","No")</f>
        <v>No</v>
      </c>
      <c r="K45" s="435" t="e">
        <f>IF(OR(AND(F45="VöB",D39="Aktuelles Procedura secondo BöB",E45="No"),OR(AND(E45="Ja",D45&gt;='Valori soglia'!$D$6),AND(E45="Ja",'Riepilogo progetto'!$J$8&gt;'Riepilogo progetto'!$P$9)),AND(E45="Ja",F45="BöB")),"Kontrolle","")</f>
        <v>#DIV/0!</v>
      </c>
      <c r="L45" s="173" t="s">
        <v>44</v>
      </c>
      <c r="M45" s="429">
        <v>14</v>
      </c>
      <c r="N45" s="352">
        <v>0</v>
      </c>
      <c r="O45" s="429" t="s">
        <v>43</v>
      </c>
      <c r="P45" s="432" t="s">
        <v>36</v>
      </c>
      <c r="Q45" s="399" t="str">
        <f>IF(P45="BöB","nur Freihändig mit Tipo. 13 VöB","")</f>
        <v/>
      </c>
      <c r="R45" s="400"/>
      <c r="S45" s="433" t="str">
        <f>IF(P45="BöB","Ja","No")</f>
        <v>No</v>
      </c>
      <c r="T45" s="430" t="str">
        <f>IF(P45="BöB","Ja","No")</f>
        <v>No</v>
      </c>
      <c r="U45" s="435" t="e">
        <f>IF(OR(AND(P45="VöB",N39="Aktuelles Procedura secondo BöB",O45="No"),OR(AND(O45="Ja",N45&gt;='Valori soglia'!$D$6),AND(O45="Ja",U$14&gt;U$15)),AND(O45="Ja",P45="BöB")),"Kontrolle","")</f>
        <v>#DIV/0!</v>
      </c>
      <c r="V45" s="173" t="s">
        <v>44</v>
      </c>
      <c r="W45" s="429">
        <v>14</v>
      </c>
      <c r="X45" s="352">
        <v>0</v>
      </c>
      <c r="Y45" s="429" t="s">
        <v>43</v>
      </c>
      <c r="Z45" s="432" t="s">
        <v>36</v>
      </c>
      <c r="AA45" s="399" t="str">
        <f>IF(Z45="BöB","nur Freihändig mit Tipo. 13 VöB","")</f>
        <v/>
      </c>
      <c r="AB45" s="400"/>
      <c r="AC45" s="433" t="str">
        <f>IF(Z45="BöB","Ja","No")</f>
        <v>No</v>
      </c>
      <c r="AD45" s="430" t="str">
        <f>IF(Z45="BöB","Ja","No")</f>
        <v>No</v>
      </c>
      <c r="AE45" s="435" t="e">
        <f>IF(OR(AND(Z45="VöB",X39="Aktuelles Procedura secondo BöB",Y45="No"),OR(AND(Y45="Ja",X45&gt;='Valori soglia'!$D$6),AND(Y45="Ja",AE$14&gt;AE$15)),AND(Y45="Ja",Z45="BöB")),"Kontrolle","")</f>
        <v>#DIV/0!</v>
      </c>
      <c r="AF45" s="173" t="s">
        <v>44</v>
      </c>
      <c r="AG45" s="429">
        <v>14</v>
      </c>
      <c r="AH45" s="352">
        <v>0</v>
      </c>
      <c r="AI45" s="429" t="s">
        <v>43</v>
      </c>
      <c r="AJ45" s="432" t="s">
        <v>36</v>
      </c>
      <c r="AK45" s="399" t="str">
        <f>IF(AJ45="BöB","nur Freihändig mit Tipo. 13 VöB","")</f>
        <v/>
      </c>
      <c r="AL45" s="400"/>
      <c r="AM45" s="433" t="str">
        <f>IF(AJ45="BöB","Ja","No")</f>
        <v>No</v>
      </c>
      <c r="AN45" s="430" t="str">
        <f>IF(AJ45="BöB","Ja","No")</f>
        <v>No</v>
      </c>
      <c r="AO45" s="435" t="e">
        <f>IF(OR(AND(AJ45="VöB",AH39="Aktuelles Procedura secondo BöB",AI45="No"),OR(AND(AI45="Ja",AH45&gt;='Valori soglia'!$D$6),AND(AI45="Ja",AO$14&gt;AO$15)),AND(AI45="Ja",AJ45="BöB")),"Kontrolle","")</f>
        <v>#DIV/0!</v>
      </c>
      <c r="AP45" s="173" t="s">
        <v>44</v>
      </c>
      <c r="AQ45" s="429">
        <v>14</v>
      </c>
      <c r="AR45" s="352">
        <v>0</v>
      </c>
      <c r="AS45" s="429" t="s">
        <v>43</v>
      </c>
      <c r="AT45" s="432" t="s">
        <v>36</v>
      </c>
      <c r="AU45" s="399" t="str">
        <f>IF(AT45="BöB","nur Freihändig mit Tipo. 13 VöB","")</f>
        <v/>
      </c>
      <c r="AV45" s="400"/>
      <c r="AW45" s="433" t="str">
        <f>IF(AT45="BöB","Ja","No")</f>
        <v>No</v>
      </c>
      <c r="AX45" s="430" t="str">
        <f>IF(AT45="BöB","Ja","No")</f>
        <v>No</v>
      </c>
      <c r="AY45" s="435" t="e">
        <f>IF(OR(AND(AT45="VöB",AR39="Aktuelles Procedura secondo BöB",AS45="No"),OR(AND(AS45="Ja",AR45&gt;='Valori soglia'!$D$6),AND(AS45="Ja",AY$14&gt;AY$15)),AND(AS45="Ja",AT45="BöB")),"Kontrolle","")</f>
        <v>#DIV/0!</v>
      </c>
      <c r="AZ45" s="173" t="s">
        <v>44</v>
      </c>
      <c r="BA45" s="429">
        <v>14</v>
      </c>
      <c r="BB45" s="352">
        <v>0</v>
      </c>
      <c r="BC45" s="429" t="s">
        <v>43</v>
      </c>
      <c r="BD45" s="432" t="s">
        <v>36</v>
      </c>
      <c r="BE45" s="399" t="str">
        <f>IF(BD45="BöB","nur Freihändig mit Tipo. 13 VöB","")</f>
        <v/>
      </c>
      <c r="BF45" s="400"/>
      <c r="BG45" s="433" t="str">
        <f>IF(BD45="BöB","Ja","No")</f>
        <v>No</v>
      </c>
      <c r="BH45" s="430" t="str">
        <f>IF(BD45="BöB","Ja","No")</f>
        <v>No</v>
      </c>
      <c r="BI45" s="435" t="e">
        <f>IF(OR(AND(BD45="VöB",BB39="Aktuelles Procedura secondo BöB",BC45="No"),OR(AND(BC45="Ja",BB45&gt;='Valori soglia'!$D$6),AND(BC45="Ja",BI$14&gt;BI$15)),AND(BC45="Ja",BD45="BöB")),"Kontrolle","")</f>
        <v>#DIV/0!</v>
      </c>
      <c r="BJ45" s="173" t="s">
        <v>44</v>
      </c>
      <c r="BK45" s="429">
        <v>14</v>
      </c>
      <c r="BL45" s="352">
        <v>0</v>
      </c>
      <c r="BM45" s="429" t="s">
        <v>43</v>
      </c>
      <c r="BN45" s="432" t="s">
        <v>36</v>
      </c>
      <c r="BO45" s="399" t="str">
        <f>IF(BN45="BöB","nur Freihändig mit Tipo. 13 VöB","")</f>
        <v/>
      </c>
      <c r="BP45" s="400"/>
      <c r="BQ45" s="433" t="str">
        <f>IF(BN45="BöB","Ja","No")</f>
        <v>No</v>
      </c>
      <c r="BR45" s="430" t="str">
        <f>IF(BN45="BöB","Ja","No")</f>
        <v>No</v>
      </c>
      <c r="BS45" s="435" t="e">
        <f>IF(OR(AND(BN45="VöB",BL39="Aktuelles Procedura secondo BöB",BM45="No"),OR(AND(BM45="Ja",BL45&gt;='Valori soglia'!$D$6),AND(BM45="Ja",BS$14&gt;BS$15)),AND(BM45="Ja",BN45="BöB")),"Kontrolle","")</f>
        <v>#DIV/0!</v>
      </c>
      <c r="BT45" s="173" t="s">
        <v>44</v>
      </c>
      <c r="BU45" s="429">
        <v>14</v>
      </c>
      <c r="BV45" s="352">
        <v>0</v>
      </c>
      <c r="BW45" s="429" t="s">
        <v>43</v>
      </c>
      <c r="BX45" s="432" t="s">
        <v>36</v>
      </c>
      <c r="BY45" s="399" t="str">
        <f>IF(BX45="BöB","nur Freihändig mit Tipo. 13 VöB","")</f>
        <v/>
      </c>
      <c r="BZ45" s="400"/>
      <c r="CA45" s="433" t="str">
        <f>IF(BX45="BöB","Ja","No")</f>
        <v>No</v>
      </c>
      <c r="CB45" s="430" t="str">
        <f>IF(BX45="BöB","Ja","No")</f>
        <v>No</v>
      </c>
      <c r="CC45" s="435" t="e">
        <f>IF(OR(AND(BX45="VöB",BV39="Aktuelles Procedura secondo BöB",BW45="No"),OR(AND(BW45="Ja",BV45&gt;='Valori soglia'!$D$6),AND(BW45="Ja",CC$14&gt;CC$15)),AND(BW45="Ja",BX45="BöB")),"Kontrolle","")</f>
        <v>#DIV/0!</v>
      </c>
      <c r="CD45" s="173" t="s">
        <v>44</v>
      </c>
      <c r="CE45" s="429">
        <v>14</v>
      </c>
      <c r="CF45" s="352">
        <v>0</v>
      </c>
      <c r="CG45" s="429" t="s">
        <v>43</v>
      </c>
      <c r="CH45" s="432" t="s">
        <v>36</v>
      </c>
      <c r="CI45" s="399" t="str">
        <f>IF(CH45="BöB","nur Freihändig mit Tipo. 13 VöB","")</f>
        <v/>
      </c>
      <c r="CJ45" s="400"/>
      <c r="CK45" s="433" t="str">
        <f>IF(CH45="BöB","Ja","No")</f>
        <v>No</v>
      </c>
      <c r="CL45" s="430" t="str">
        <f>IF(CH45="BöB","Ja","No")</f>
        <v>No</v>
      </c>
      <c r="CM45" s="435" t="e">
        <f>IF(OR(AND(CH45="VöB",CF39="Aktuelles Procedura secondo BöB",CG45="No"),OR(AND(CG45="Ja",CF45&gt;='Valori soglia'!$D$6),AND(CG45="Ja",CM$14&gt;CM$15)),AND(CG45="Ja",CH45="BöB")),"Kontrolle","")</f>
        <v>#DIV/0!</v>
      </c>
      <c r="CN45" s="173" t="s">
        <v>44</v>
      </c>
      <c r="CO45" s="429">
        <v>14</v>
      </c>
      <c r="CP45" s="352">
        <v>0</v>
      </c>
      <c r="CQ45" s="429" t="s">
        <v>43</v>
      </c>
      <c r="CR45" s="432" t="s">
        <v>36</v>
      </c>
      <c r="CS45" s="399" t="str">
        <f>IF(CR45="BöB","nur Freihändig mit Tipo. 13 VöB","")</f>
        <v/>
      </c>
      <c r="CT45" s="400"/>
      <c r="CU45" s="433" t="str">
        <f>IF(CR45="BöB","Ja","No")</f>
        <v>No</v>
      </c>
      <c r="CV45" s="430" t="str">
        <f>IF(CR45="BöB","Ja","No")</f>
        <v>No</v>
      </c>
      <c r="CW45" s="435" t="e">
        <f>IF(OR(AND(CR45="VöB",CP39="Aktuelles Procedura secondo BöB",CQ45="No"),OR(AND(CQ45="Ja",CP45&gt;='Valori soglia'!$D$6),AND(CQ45="Ja",CW$14&gt;CW$15)),AND(CQ45="Ja",CR45="BöB")),"Kontrolle","")</f>
        <v>#DIV/0!</v>
      </c>
      <c r="CX45" s="173" t="s">
        <v>44</v>
      </c>
      <c r="CY45" s="429">
        <v>14</v>
      </c>
      <c r="CZ45" s="352">
        <v>0</v>
      </c>
      <c r="DA45" s="429" t="s">
        <v>43</v>
      </c>
      <c r="DB45" s="432" t="s">
        <v>36</v>
      </c>
      <c r="DC45" s="399" t="str">
        <f>IF(DB45="BöB","nur Freihändig mit Tipo. 13 VöB","")</f>
        <v/>
      </c>
      <c r="DD45" s="400"/>
      <c r="DE45" s="433" t="str">
        <f>IF(DB45="BöB","Ja","No")</f>
        <v>No</v>
      </c>
      <c r="DF45" s="430" t="str">
        <f>IF(DB45="BöB","Ja","No")</f>
        <v>No</v>
      </c>
      <c r="DG45" s="435" t="e">
        <f>IF(OR(AND(DB45="VöB",CZ39="Aktuelles Procedura secondo BöB",DA45="No"),OR(AND(DA45="Ja",CZ45&gt;='Valori soglia'!$D$6),AND(DA45="Ja",DG$14&gt;DG$15)),AND(DA45="Ja",DB45="BöB")),"Kontrolle","")</f>
        <v>#DIV/0!</v>
      </c>
      <c r="DH45" s="173" t="s">
        <v>44</v>
      </c>
      <c r="DI45" s="429">
        <v>14</v>
      </c>
      <c r="DJ45" s="352">
        <v>0</v>
      </c>
      <c r="DK45" s="429" t="s">
        <v>43</v>
      </c>
      <c r="DL45" s="432" t="s">
        <v>36</v>
      </c>
      <c r="DM45" s="399" t="str">
        <f>IF(DL45="BöB","nur Freihändig mit Tipo. 13 VöB","")</f>
        <v/>
      </c>
      <c r="DN45" s="400"/>
      <c r="DO45" s="433" t="str">
        <f>IF(DL45="BöB","Ja","No")</f>
        <v>No</v>
      </c>
      <c r="DP45" s="430" t="str">
        <f>IF(DL45="BöB","Ja","No")</f>
        <v>No</v>
      </c>
      <c r="DQ45" s="435" t="e">
        <f>IF(OR(AND(DL45="VöB",DJ39="Aktuelles Procedura secondo BöB",DK45="No"),OR(AND(DK45="Ja",DJ45&gt;='Valori soglia'!$D$6),AND(DK45="Ja",DQ$14&gt;DQ$15)),AND(DK45="Ja",DL45="BöB")),"Kontrolle","")</f>
        <v>#DIV/0!</v>
      </c>
      <c r="DR45" s="173" t="s">
        <v>44</v>
      </c>
      <c r="DS45" s="429">
        <v>14</v>
      </c>
      <c r="DT45" s="352">
        <v>0</v>
      </c>
      <c r="DU45" s="429" t="s">
        <v>43</v>
      </c>
      <c r="DV45" s="432" t="s">
        <v>36</v>
      </c>
      <c r="DW45" s="399" t="str">
        <f>IF(DV45="BöB","nur Freihändig mit Tipo. 13 VöB","")</f>
        <v/>
      </c>
      <c r="DX45" s="400"/>
      <c r="DY45" s="433" t="str">
        <f>IF(DV45="BöB","Ja","No")</f>
        <v>No</v>
      </c>
      <c r="DZ45" s="430" t="str">
        <f>IF(DV45="BöB","Ja","No")</f>
        <v>No</v>
      </c>
      <c r="EA45" s="435" t="e">
        <f>IF(OR(AND(DV45="VöB",DT39="Aktuelles Procedura secondo BöB",DU45="No"),OR(AND(DU45="Ja",DT45&gt;='Valori soglia'!$D$6),AND(DU45="Ja",EA$14&gt;EA$15)),AND(DU45="Ja",DV45="BöB")),"Kontrolle","")</f>
        <v>#DIV/0!</v>
      </c>
      <c r="EB45" s="173" t="s">
        <v>44</v>
      </c>
      <c r="EC45" s="429">
        <v>14</v>
      </c>
      <c r="ED45" s="352">
        <v>0</v>
      </c>
      <c r="EE45" s="429" t="s">
        <v>43</v>
      </c>
      <c r="EF45" s="432" t="s">
        <v>36</v>
      </c>
      <c r="EG45" s="399" t="str">
        <f>IF(EF45="BöB","nur Freihändig mit Tipo. 13 VöB","")</f>
        <v/>
      </c>
      <c r="EH45" s="400"/>
      <c r="EI45" s="433" t="str">
        <f>IF(EF45="BöB","Ja","No")</f>
        <v>No</v>
      </c>
      <c r="EJ45" s="430" t="str">
        <f>IF(EF45="BöB","Ja","No")</f>
        <v>No</v>
      </c>
      <c r="EK45" s="435" t="e">
        <f>IF(OR(AND(EF45="VöB",ED39="Aktuelles Procedura secondo BöB",EE45="No"),OR(AND(EE45="Ja",ED45&gt;='Valori soglia'!$D$6),AND(EE45="Ja",EK$14&gt;EK$15)),AND(EE45="Ja",EF45="BöB")),"Kontrolle","")</f>
        <v>#DIV/0!</v>
      </c>
      <c r="EL45" s="173" t="s">
        <v>44</v>
      </c>
      <c r="EM45" s="429">
        <v>14</v>
      </c>
      <c r="EN45" s="352">
        <v>0</v>
      </c>
      <c r="EO45" s="429" t="s">
        <v>43</v>
      </c>
      <c r="EP45" s="432" t="s">
        <v>36</v>
      </c>
      <c r="EQ45" s="399" t="str">
        <f>IF(EP45="BöB","nur Freihändig mit Tipo. 13 VöB","")</f>
        <v/>
      </c>
      <c r="ER45" s="400"/>
      <c r="ES45" s="433" t="str">
        <f>IF(EP45="BöB","Ja","No")</f>
        <v>No</v>
      </c>
      <c r="ET45" s="430" t="str">
        <f>IF(EP45="BöB","Ja","No")</f>
        <v>No</v>
      </c>
      <c r="EU45" s="435" t="e">
        <f>IF(OR(AND(EP45="VöB",EN39="Aktuelles Procedura secondo BöB",EO45="No"),OR(AND(EO45="Ja",EN45&gt;='Valori soglia'!$D$6),AND(EO45="Ja",EU$14&gt;EU$15)),AND(EO45="Ja",EP45="BöB")),"Kontrolle","")</f>
        <v>#DIV/0!</v>
      </c>
      <c r="EV45" s="173" t="s">
        <v>44</v>
      </c>
      <c r="EW45" s="429">
        <v>14</v>
      </c>
      <c r="EX45" s="352">
        <v>0</v>
      </c>
      <c r="EY45" s="429" t="s">
        <v>43</v>
      </c>
      <c r="EZ45" s="432" t="s">
        <v>36</v>
      </c>
      <c r="FA45" s="399" t="str">
        <f>IF(EZ45="BöB","nur Freihändig mit Tipo. 13 VöB","")</f>
        <v/>
      </c>
      <c r="FB45" s="400"/>
      <c r="FC45" s="433" t="str">
        <f>IF(EZ45="BöB","Ja","No")</f>
        <v>No</v>
      </c>
      <c r="FD45" s="430" t="str">
        <f>IF(EZ45="BöB","Ja","No")</f>
        <v>No</v>
      </c>
      <c r="FE45" s="435" t="e">
        <f>IF(OR(AND(EZ45="VöB",EX39="Aktuelles Procedura secondo BöB",EY45="No"),OR(AND(EY45="Ja",EX45&gt;='Valori soglia'!$D$6),AND(EY45="Ja",FE$14&gt;FE$15)),AND(EY45="Ja",EZ45="BöB")),"Kontrolle","")</f>
        <v>#DIV/0!</v>
      </c>
      <c r="FF45" s="173" t="s">
        <v>44</v>
      </c>
      <c r="FG45" s="429">
        <v>14</v>
      </c>
      <c r="FH45" s="352">
        <v>0</v>
      </c>
      <c r="FI45" s="429" t="s">
        <v>43</v>
      </c>
      <c r="FJ45" s="432" t="s">
        <v>36</v>
      </c>
      <c r="FK45" s="399" t="str">
        <f>IF(FJ45="BöB","nur Freihändig mit Tipo. 13 VöB","")</f>
        <v/>
      </c>
      <c r="FL45" s="400"/>
      <c r="FM45" s="433" t="str">
        <f>IF(FJ45="BöB","Ja","No")</f>
        <v>No</v>
      </c>
      <c r="FN45" s="430" t="str">
        <f>IF(FJ45="BöB","Ja","No")</f>
        <v>No</v>
      </c>
      <c r="FO45" s="435" t="e">
        <f>IF(OR(AND(FJ45="VöB",FH39="Aktuelles Procedura secondo BöB",FI45="No"),OR(AND(FI45="Ja",FH45&gt;='Valori soglia'!$D$6),AND(FI45="Ja",FO$14&gt;FO$15)),AND(FI45="Ja",FJ45="BöB")),"Kontrolle","")</f>
        <v>#DIV/0!</v>
      </c>
      <c r="FP45" s="173" t="s">
        <v>44</v>
      </c>
      <c r="FQ45" s="429">
        <v>14</v>
      </c>
      <c r="FR45" s="352">
        <v>0</v>
      </c>
      <c r="FS45" s="429" t="s">
        <v>43</v>
      </c>
      <c r="FT45" s="432" t="s">
        <v>36</v>
      </c>
      <c r="FU45" s="399" t="str">
        <f>IF(FT45="BöB","nur Freihändig mit Tipo. 13 VöB","")</f>
        <v/>
      </c>
      <c r="FV45" s="400"/>
      <c r="FW45" s="433" t="str">
        <f>IF(FT45="BöB","Ja","No")</f>
        <v>No</v>
      </c>
      <c r="FX45" s="430" t="str">
        <f>IF(FT45="BöB","Ja","No")</f>
        <v>No</v>
      </c>
      <c r="FY45" s="435" t="e">
        <f>IF(OR(AND(FT45="VöB",FR39="Aktuelles Procedura secondo BöB",FS45="No"),OR(AND(FS45="Ja",FR45&gt;='Valori soglia'!$D$6),AND(FS45="Ja",FY$14&gt;FY$15)),AND(FS45="Ja",FT45="BöB")),"Kontrolle","")</f>
        <v>#DIV/0!</v>
      </c>
      <c r="FZ45" s="173" t="s">
        <v>44</v>
      </c>
      <c r="GA45" s="429">
        <v>14</v>
      </c>
      <c r="GB45" s="352">
        <v>0</v>
      </c>
      <c r="GC45" s="429" t="s">
        <v>43</v>
      </c>
      <c r="GD45" s="432" t="s">
        <v>36</v>
      </c>
      <c r="GE45" s="399" t="str">
        <f>IF(GD45="BöB","nur Freihändig mit Tipo. 13 VöB","")</f>
        <v/>
      </c>
      <c r="GF45" s="400"/>
      <c r="GG45" s="433" t="str">
        <f>IF(GD45="BöB","Ja","No")</f>
        <v>No</v>
      </c>
      <c r="GH45" s="430" t="str">
        <f>IF(GD45="BöB","Ja","No")</f>
        <v>No</v>
      </c>
      <c r="GI45" s="435" t="e">
        <f>IF(OR(AND(GD45="VöB",GB39="Aktuelles Procedura secondo BöB",GC45="No"),OR(AND(GC45="Ja",GB45&gt;='Valori soglia'!$D$6),AND(GC45="Ja",GI$14&gt;GI$15)),AND(GC45="Ja",GD45="BöB")),"Kontrolle","")</f>
        <v>#DIV/0!</v>
      </c>
      <c r="GJ45" s="173" t="s">
        <v>44</v>
      </c>
      <c r="GK45" s="429">
        <v>14</v>
      </c>
      <c r="GL45" s="352">
        <v>0</v>
      </c>
      <c r="GM45" s="429" t="s">
        <v>43</v>
      </c>
      <c r="GN45" s="432" t="s">
        <v>36</v>
      </c>
      <c r="GO45" s="399" t="str">
        <f>IF(GN45="BöB","nur Freihändig mit Tipo. 13 VöB","")</f>
        <v/>
      </c>
      <c r="GP45" s="400"/>
      <c r="GQ45" s="433" t="str">
        <f>IF(GN45="BöB","Ja","No")</f>
        <v>No</v>
      </c>
      <c r="GR45" s="430" t="str">
        <f>IF(GN45="BöB","Ja","No")</f>
        <v>No</v>
      </c>
      <c r="GS45" s="435" t="e">
        <f>IF(OR(AND(GN45="VöB",GL39="Aktuelles Procedura secondo BöB",GM45="No"),OR(AND(GM45="Ja",GL45&gt;='Valori soglia'!$D$6),AND(GM45="Ja",GS$14&gt;GS$15)),AND(GM45="Ja",GN45="BöB")),"Kontrolle","")</f>
        <v>#DIV/0!</v>
      </c>
      <c r="GT45" s="173" t="s">
        <v>44</v>
      </c>
      <c r="GU45" s="429">
        <v>14</v>
      </c>
      <c r="GV45" s="352">
        <v>0</v>
      </c>
      <c r="GW45" s="429" t="s">
        <v>43</v>
      </c>
      <c r="GX45" s="432" t="s">
        <v>36</v>
      </c>
      <c r="GY45" s="399" t="str">
        <f>IF(GX45="BöB","nur Freihändig mit Tipo. 13 VöB","")</f>
        <v/>
      </c>
      <c r="GZ45" s="400"/>
      <c r="HA45" s="433" t="str">
        <f>IF(GX45="BöB","Ja","No")</f>
        <v>No</v>
      </c>
      <c r="HB45" s="430" t="str">
        <f>IF(GX45="BöB","Ja","No")</f>
        <v>No</v>
      </c>
      <c r="HC45" s="435" t="e">
        <f>IF(OR(AND(GX45="VöB",GV39="Aktuelles Procedura secondo BöB",GW45="No"),OR(AND(GW45="Ja",GV45&gt;='Valori soglia'!$D$6),AND(GW45="Ja",HC$14&gt;HC$15)),AND(GW45="Ja",GX45="BöB")),"Kontrolle","")</f>
        <v>#DIV/0!</v>
      </c>
      <c r="HD45" s="173" t="s">
        <v>44</v>
      </c>
      <c r="HE45" s="429">
        <v>14</v>
      </c>
      <c r="HF45" s="352">
        <v>0</v>
      </c>
      <c r="HG45" s="429" t="s">
        <v>43</v>
      </c>
      <c r="HH45" s="432" t="s">
        <v>36</v>
      </c>
      <c r="HI45" s="399" t="str">
        <f>IF(HH45="BöB","nur Freihändig mit Tipo. 13 VöB","")</f>
        <v/>
      </c>
      <c r="HJ45" s="400"/>
      <c r="HK45" s="433" t="str">
        <f>IF(HH45="BöB","Ja","No")</f>
        <v>No</v>
      </c>
      <c r="HL45" s="430" t="str">
        <f>IF(HH45="BöB","Ja","No")</f>
        <v>No</v>
      </c>
      <c r="HM45" s="435" t="e">
        <f>IF(OR(AND(HH45="VöB",HF39="Aktuelles Procedura secondo BöB",HG45="No"),OR(AND(HG45="Ja",HF45&gt;='Valori soglia'!$D$6),AND(HG45="Ja",HM$14&gt;HM$15)),AND(HG45="Ja",HH45="BöB")),"Kontrolle","")</f>
        <v>#DIV/0!</v>
      </c>
      <c r="HN45" s="125"/>
      <c r="HO45" s="125"/>
      <c r="HP45" s="71"/>
      <c r="HQ45" s="126"/>
      <c r="HR45" s="74"/>
      <c r="HS45" s="36"/>
      <c r="HT45" s="36"/>
      <c r="HU45" s="78"/>
      <c r="HV45" s="36"/>
      <c r="HW45" s="125"/>
      <c r="HX45" s="125"/>
      <c r="HY45" s="71"/>
      <c r="HZ45" s="126"/>
      <c r="IA45" s="74"/>
      <c r="IB45" s="36"/>
      <c r="IC45" s="36"/>
      <c r="ID45" s="78"/>
      <c r="IE45" s="36"/>
      <c r="IF45" s="125"/>
      <c r="IG45" s="125"/>
      <c r="IH45" s="71"/>
      <c r="II45" s="126"/>
      <c r="IJ45" s="74"/>
      <c r="IK45" s="36"/>
      <c r="IL45" s="36"/>
      <c r="IM45" s="78"/>
      <c r="IN45" s="36"/>
      <c r="IO45" s="125"/>
      <c r="IP45" s="125"/>
      <c r="IQ45" s="71"/>
      <c r="IR45" s="126"/>
      <c r="IS45" s="74"/>
      <c r="IT45" s="36"/>
      <c r="IU45" s="36"/>
      <c r="IV45" s="78"/>
      <c r="IW45" s="36"/>
      <c r="IX45" s="125"/>
      <c r="IY45" s="125"/>
      <c r="IZ45" s="71"/>
      <c r="JA45" s="126"/>
      <c r="JB45" s="6"/>
      <c r="JC45" s="6"/>
      <c r="JD45" s="6"/>
      <c r="JE45" s="6"/>
      <c r="JF45" s="6"/>
      <c r="JG45" s="6"/>
      <c r="JH45" s="6"/>
      <c r="JI45" s="6"/>
      <c r="JJ45" s="6"/>
      <c r="JK45" s="6"/>
      <c r="JL45" s="6"/>
      <c r="JM45" s="6"/>
      <c r="JN45" s="6"/>
      <c r="JO45" s="6"/>
      <c r="JP45" s="6"/>
      <c r="JQ45" s="6"/>
      <c r="JR45" s="6"/>
      <c r="JS45" s="6"/>
      <c r="JT45" s="6"/>
      <c r="JU45" s="6"/>
      <c r="JV45" s="6"/>
      <c r="JW45" s="6"/>
      <c r="JX45" s="6"/>
      <c r="JY45" s="6"/>
      <c r="JZ45" s="6"/>
      <c r="KA45" s="6"/>
      <c r="KB45" s="6"/>
      <c r="KC45" s="6"/>
      <c r="KD45" s="6"/>
      <c r="KE45" s="6"/>
      <c r="KF45" s="6"/>
      <c r="KG45" s="6"/>
      <c r="KH45" s="6"/>
      <c r="KI45" s="6"/>
      <c r="KJ45" s="6"/>
      <c r="KK45" s="6"/>
      <c r="KL45" s="6"/>
      <c r="KM45" s="6"/>
      <c r="KN45" s="6"/>
      <c r="KO45" s="6"/>
      <c r="KP45" s="6"/>
      <c r="KQ45" s="6"/>
      <c r="KR45" s="6"/>
      <c r="KS45" s="6"/>
      <c r="KT45" s="6"/>
      <c r="KU45" s="6"/>
      <c r="KV45" s="6"/>
      <c r="KW45" s="6"/>
      <c r="KX45" s="6"/>
      <c r="KY45" s="6"/>
      <c r="KZ45" s="6"/>
      <c r="LA45" s="6"/>
      <c r="LB45" s="6"/>
      <c r="LC45" s="6"/>
    </row>
    <row r="46" spans="1:315" ht="26.25" customHeight="1" x14ac:dyDescent="0.2">
      <c r="A46" s="32"/>
      <c r="B46" s="174" t="s">
        <v>45</v>
      </c>
      <c r="C46" s="429"/>
      <c r="D46" s="352"/>
      <c r="E46" s="429"/>
      <c r="F46" s="432"/>
      <c r="G46" s="401" t="str">
        <f>IF(F45="VöB","Freihändig (z.B. Tipo. 36 II d VöB)","")</f>
        <v/>
      </c>
      <c r="H46" s="402"/>
      <c r="I46" s="433"/>
      <c r="J46" s="430"/>
      <c r="K46" s="435"/>
      <c r="L46" s="174" t="s">
        <v>45</v>
      </c>
      <c r="M46" s="429"/>
      <c r="N46" s="352"/>
      <c r="O46" s="429"/>
      <c r="P46" s="432"/>
      <c r="Q46" s="401" t="str">
        <f>IF(P45="VöB","Freihändig (z.B. Tipo. 36 II d VöB)","")</f>
        <v/>
      </c>
      <c r="R46" s="402"/>
      <c r="S46" s="433"/>
      <c r="T46" s="430"/>
      <c r="U46" s="435"/>
      <c r="V46" s="174" t="s">
        <v>45</v>
      </c>
      <c r="W46" s="429"/>
      <c r="X46" s="352"/>
      <c r="Y46" s="429"/>
      <c r="Z46" s="432"/>
      <c r="AA46" s="401" t="str">
        <f>IF(Z45="VöB","Freihändig (z.B. Tipo. 36 II d VöB)","")</f>
        <v/>
      </c>
      <c r="AB46" s="402"/>
      <c r="AC46" s="433"/>
      <c r="AD46" s="430"/>
      <c r="AE46" s="435"/>
      <c r="AF46" s="174" t="s">
        <v>45</v>
      </c>
      <c r="AG46" s="429"/>
      <c r="AH46" s="352"/>
      <c r="AI46" s="429"/>
      <c r="AJ46" s="432"/>
      <c r="AK46" s="401" t="str">
        <f>IF(AJ45="VöB","Freihändig (z.B. Tipo. 36 II d VöB)","")</f>
        <v/>
      </c>
      <c r="AL46" s="402"/>
      <c r="AM46" s="433"/>
      <c r="AN46" s="430"/>
      <c r="AO46" s="435"/>
      <c r="AP46" s="174" t="s">
        <v>45</v>
      </c>
      <c r="AQ46" s="429"/>
      <c r="AR46" s="352"/>
      <c r="AS46" s="429"/>
      <c r="AT46" s="432"/>
      <c r="AU46" s="401" t="str">
        <f>IF(AT45="VöB","Freihändig (z.B. Tipo. 36 II d VöB)","")</f>
        <v/>
      </c>
      <c r="AV46" s="402"/>
      <c r="AW46" s="433"/>
      <c r="AX46" s="430"/>
      <c r="AY46" s="435"/>
      <c r="AZ46" s="174" t="s">
        <v>45</v>
      </c>
      <c r="BA46" s="429"/>
      <c r="BB46" s="352"/>
      <c r="BC46" s="429"/>
      <c r="BD46" s="432"/>
      <c r="BE46" s="401" t="str">
        <f>IF(BD45="VöB","Freihändig (z.B. Tipo. 36 II d VöB)","")</f>
        <v/>
      </c>
      <c r="BF46" s="402"/>
      <c r="BG46" s="433"/>
      <c r="BH46" s="430"/>
      <c r="BI46" s="435"/>
      <c r="BJ46" s="174" t="s">
        <v>45</v>
      </c>
      <c r="BK46" s="429"/>
      <c r="BL46" s="352"/>
      <c r="BM46" s="429"/>
      <c r="BN46" s="432"/>
      <c r="BO46" s="401" t="str">
        <f>IF(BN45="VöB","Freihändig (z.B. Tipo. 36 II d VöB)","")</f>
        <v/>
      </c>
      <c r="BP46" s="402"/>
      <c r="BQ46" s="433"/>
      <c r="BR46" s="430"/>
      <c r="BS46" s="435"/>
      <c r="BT46" s="174" t="s">
        <v>45</v>
      </c>
      <c r="BU46" s="429"/>
      <c r="BV46" s="352"/>
      <c r="BW46" s="429"/>
      <c r="BX46" s="432"/>
      <c r="BY46" s="401" t="str">
        <f>IF(BX45="VöB","Freihändig (z.B. Tipo. 36 II d VöB)","")</f>
        <v/>
      </c>
      <c r="BZ46" s="402"/>
      <c r="CA46" s="433"/>
      <c r="CB46" s="430"/>
      <c r="CC46" s="435"/>
      <c r="CD46" s="174" t="s">
        <v>45</v>
      </c>
      <c r="CE46" s="429"/>
      <c r="CF46" s="352"/>
      <c r="CG46" s="429"/>
      <c r="CH46" s="432"/>
      <c r="CI46" s="401" t="str">
        <f>IF(CH45="VöB","Freihändig (z.B. Tipo. 36 II d VöB)","")</f>
        <v/>
      </c>
      <c r="CJ46" s="402"/>
      <c r="CK46" s="433"/>
      <c r="CL46" s="430"/>
      <c r="CM46" s="435"/>
      <c r="CN46" s="174" t="s">
        <v>45</v>
      </c>
      <c r="CO46" s="429"/>
      <c r="CP46" s="352"/>
      <c r="CQ46" s="429"/>
      <c r="CR46" s="432"/>
      <c r="CS46" s="401" t="str">
        <f>IF(CR45="VöB","Freihändig (z.B. Tipo. 36 II d VöB)","")</f>
        <v/>
      </c>
      <c r="CT46" s="402"/>
      <c r="CU46" s="433"/>
      <c r="CV46" s="430"/>
      <c r="CW46" s="435"/>
      <c r="CX46" s="174" t="s">
        <v>45</v>
      </c>
      <c r="CY46" s="429"/>
      <c r="CZ46" s="352"/>
      <c r="DA46" s="429"/>
      <c r="DB46" s="432"/>
      <c r="DC46" s="401" t="str">
        <f>IF(DB45="VöB","Freihändig (z.B. Tipo. 36 II d VöB)","")</f>
        <v/>
      </c>
      <c r="DD46" s="402"/>
      <c r="DE46" s="433"/>
      <c r="DF46" s="430"/>
      <c r="DG46" s="435"/>
      <c r="DH46" s="174" t="s">
        <v>45</v>
      </c>
      <c r="DI46" s="429"/>
      <c r="DJ46" s="352"/>
      <c r="DK46" s="429"/>
      <c r="DL46" s="432"/>
      <c r="DM46" s="401" t="str">
        <f>IF(DL45="VöB","Freihändig (z.B. Tipo. 36 II d VöB)","")</f>
        <v/>
      </c>
      <c r="DN46" s="402"/>
      <c r="DO46" s="433"/>
      <c r="DP46" s="430"/>
      <c r="DQ46" s="435"/>
      <c r="DR46" s="174" t="s">
        <v>45</v>
      </c>
      <c r="DS46" s="429"/>
      <c r="DT46" s="352"/>
      <c r="DU46" s="429"/>
      <c r="DV46" s="432"/>
      <c r="DW46" s="401" t="str">
        <f>IF(DV45="VöB","Freihändig (z.B. Tipo. 36 II d VöB)","")</f>
        <v/>
      </c>
      <c r="DX46" s="402"/>
      <c r="DY46" s="433"/>
      <c r="DZ46" s="430"/>
      <c r="EA46" s="435"/>
      <c r="EB46" s="174" t="s">
        <v>45</v>
      </c>
      <c r="EC46" s="429"/>
      <c r="ED46" s="352"/>
      <c r="EE46" s="429"/>
      <c r="EF46" s="432"/>
      <c r="EG46" s="401" t="str">
        <f>IF(EF45="VöB","Freihändig (z.B. Tipo. 36 II d VöB)","")</f>
        <v/>
      </c>
      <c r="EH46" s="402"/>
      <c r="EI46" s="433"/>
      <c r="EJ46" s="430"/>
      <c r="EK46" s="435"/>
      <c r="EL46" s="174" t="s">
        <v>45</v>
      </c>
      <c r="EM46" s="429"/>
      <c r="EN46" s="352"/>
      <c r="EO46" s="429"/>
      <c r="EP46" s="432"/>
      <c r="EQ46" s="401" t="str">
        <f>IF(EP45="VöB","Freihändig (z.B. Tipo. 36 II d VöB)","")</f>
        <v/>
      </c>
      <c r="ER46" s="402"/>
      <c r="ES46" s="433"/>
      <c r="ET46" s="430"/>
      <c r="EU46" s="435"/>
      <c r="EV46" s="174" t="s">
        <v>45</v>
      </c>
      <c r="EW46" s="429"/>
      <c r="EX46" s="352"/>
      <c r="EY46" s="429"/>
      <c r="EZ46" s="432"/>
      <c r="FA46" s="401" t="str">
        <f>IF(EZ45="VöB","Freihändig (z.B. Tipo. 36 II d VöB)","")</f>
        <v/>
      </c>
      <c r="FB46" s="402"/>
      <c r="FC46" s="433"/>
      <c r="FD46" s="430"/>
      <c r="FE46" s="435"/>
      <c r="FF46" s="174" t="s">
        <v>45</v>
      </c>
      <c r="FG46" s="429"/>
      <c r="FH46" s="352"/>
      <c r="FI46" s="429"/>
      <c r="FJ46" s="432"/>
      <c r="FK46" s="401" t="str">
        <f>IF(FJ45="VöB","Freihändig (z.B. Tipo. 36 II d VöB)","")</f>
        <v/>
      </c>
      <c r="FL46" s="402"/>
      <c r="FM46" s="433"/>
      <c r="FN46" s="430"/>
      <c r="FO46" s="435"/>
      <c r="FP46" s="174" t="s">
        <v>45</v>
      </c>
      <c r="FQ46" s="429"/>
      <c r="FR46" s="352"/>
      <c r="FS46" s="429"/>
      <c r="FT46" s="432"/>
      <c r="FU46" s="401" t="str">
        <f>IF(FT45="VöB","Freihändig (z.B. Tipo. 36 II d VöB)","")</f>
        <v/>
      </c>
      <c r="FV46" s="402"/>
      <c r="FW46" s="433"/>
      <c r="FX46" s="430"/>
      <c r="FY46" s="435"/>
      <c r="FZ46" s="174" t="s">
        <v>45</v>
      </c>
      <c r="GA46" s="429"/>
      <c r="GB46" s="352"/>
      <c r="GC46" s="429"/>
      <c r="GD46" s="432"/>
      <c r="GE46" s="401" t="str">
        <f>IF(GD45="VöB","Freihändig (z.B. Tipo. 36 II d VöB)","")</f>
        <v/>
      </c>
      <c r="GF46" s="402"/>
      <c r="GG46" s="433"/>
      <c r="GH46" s="430"/>
      <c r="GI46" s="435"/>
      <c r="GJ46" s="174" t="s">
        <v>45</v>
      </c>
      <c r="GK46" s="429"/>
      <c r="GL46" s="352"/>
      <c r="GM46" s="429"/>
      <c r="GN46" s="432"/>
      <c r="GO46" s="401" t="str">
        <f>IF(GN45="VöB","Freihändig (z.B. Tipo. 36 II d VöB)","")</f>
        <v/>
      </c>
      <c r="GP46" s="402"/>
      <c r="GQ46" s="433"/>
      <c r="GR46" s="430"/>
      <c r="GS46" s="435"/>
      <c r="GT46" s="174" t="s">
        <v>45</v>
      </c>
      <c r="GU46" s="429"/>
      <c r="GV46" s="352"/>
      <c r="GW46" s="429"/>
      <c r="GX46" s="432"/>
      <c r="GY46" s="401" t="str">
        <f>IF(GX45="VöB","Freihändig (z.B. Tipo. 36 II d VöB)","")</f>
        <v/>
      </c>
      <c r="GZ46" s="402"/>
      <c r="HA46" s="433"/>
      <c r="HB46" s="430"/>
      <c r="HC46" s="435"/>
      <c r="HD46" s="174" t="s">
        <v>45</v>
      </c>
      <c r="HE46" s="429"/>
      <c r="HF46" s="352"/>
      <c r="HG46" s="429"/>
      <c r="HH46" s="432"/>
      <c r="HI46" s="401" t="str">
        <f>IF(HH45="VöB","Freihändig (z.B. Tipo. 36 II d VöB)","")</f>
        <v/>
      </c>
      <c r="HJ46" s="402"/>
      <c r="HK46" s="433"/>
      <c r="HL46" s="430"/>
      <c r="HM46" s="435"/>
      <c r="HN46" s="125"/>
      <c r="HO46" s="125"/>
      <c r="HP46" s="71"/>
      <c r="HQ46" s="126"/>
      <c r="HR46" s="74"/>
      <c r="HS46" s="36"/>
      <c r="HT46" s="36"/>
      <c r="HU46" s="78"/>
      <c r="HV46" s="36"/>
      <c r="HW46" s="125"/>
      <c r="HX46" s="125"/>
      <c r="HY46" s="71"/>
      <c r="HZ46" s="126"/>
      <c r="IA46" s="74"/>
      <c r="IB46" s="36"/>
      <c r="IC46" s="36"/>
      <c r="ID46" s="78"/>
      <c r="IE46" s="36"/>
      <c r="IF46" s="125"/>
      <c r="IG46" s="125"/>
      <c r="IH46" s="71"/>
      <c r="II46" s="126"/>
      <c r="IJ46" s="74"/>
      <c r="IK46" s="36"/>
      <c r="IL46" s="36"/>
      <c r="IM46" s="78"/>
      <c r="IN46" s="36"/>
      <c r="IO46" s="125"/>
      <c r="IP46" s="125"/>
      <c r="IQ46" s="71"/>
      <c r="IR46" s="126"/>
      <c r="IS46" s="74"/>
      <c r="IT46" s="36"/>
      <c r="IU46" s="36"/>
      <c r="IV46" s="78"/>
      <c r="IW46" s="36"/>
      <c r="IX46" s="125"/>
      <c r="IY46" s="125"/>
      <c r="IZ46" s="71"/>
      <c r="JA46" s="126"/>
      <c r="JB46" s="6"/>
      <c r="JC46" s="6"/>
      <c r="JD46" s="6"/>
      <c r="JE46" s="6"/>
      <c r="JF46" s="6"/>
      <c r="JG46" s="6"/>
      <c r="JH46" s="6"/>
      <c r="JI46" s="6"/>
      <c r="JJ46" s="6"/>
      <c r="JK46" s="6"/>
      <c r="JL46" s="6"/>
      <c r="JM46" s="6"/>
      <c r="JN46" s="6"/>
      <c r="JO46" s="6"/>
      <c r="JP46" s="6"/>
      <c r="JQ46" s="6"/>
      <c r="JR46" s="6"/>
      <c r="JS46" s="6"/>
      <c r="JT46" s="6"/>
      <c r="JU46" s="6"/>
      <c r="JV46" s="6"/>
      <c r="JW46" s="6"/>
      <c r="JX46" s="6"/>
      <c r="JY46" s="6"/>
      <c r="JZ46" s="6"/>
      <c r="KA46" s="6"/>
      <c r="KB46" s="6"/>
      <c r="KC46" s="6"/>
      <c r="KD46" s="6"/>
      <c r="KE46" s="6"/>
      <c r="KF46" s="6"/>
      <c r="KG46" s="6"/>
      <c r="KH46" s="6"/>
      <c r="KI46" s="6"/>
      <c r="KJ46" s="6"/>
      <c r="KK46" s="6"/>
      <c r="KL46" s="6"/>
      <c r="KM46" s="6"/>
      <c r="KN46" s="6"/>
      <c r="KO46" s="6"/>
      <c r="KP46" s="6"/>
      <c r="KQ46" s="6"/>
      <c r="KR46" s="6"/>
      <c r="KS46" s="6"/>
      <c r="KT46" s="6"/>
      <c r="KU46" s="6"/>
      <c r="KV46" s="6"/>
      <c r="KW46" s="6"/>
      <c r="KX46" s="6"/>
      <c r="KY46" s="6"/>
      <c r="KZ46" s="6"/>
      <c r="LA46" s="6"/>
      <c r="LB46" s="6"/>
      <c r="LC46" s="6"/>
    </row>
    <row r="47" spans="1:315" ht="26.25" customHeight="1" x14ac:dyDescent="0.2">
      <c r="A47" s="19"/>
      <c r="B47" s="173" t="s">
        <v>44</v>
      </c>
      <c r="C47" s="429">
        <v>15</v>
      </c>
      <c r="D47" s="352">
        <v>0</v>
      </c>
      <c r="E47" s="429" t="s">
        <v>43</v>
      </c>
      <c r="F47" s="432" t="s">
        <v>36</v>
      </c>
      <c r="G47" s="399" t="str">
        <f>IF(F47="BöB","nur Freihändig mit Tipo. 13 VöB","")</f>
        <v/>
      </c>
      <c r="H47" s="400"/>
      <c r="I47" s="433" t="str">
        <f>IF(F47="BöB","Ja","No")</f>
        <v>No</v>
      </c>
      <c r="J47" s="430" t="str">
        <f>IF(F47="BöB","Ja","No")</f>
        <v>No</v>
      </c>
      <c r="K47" s="435" t="e">
        <f>IF(OR(AND(F47="VöB",D41="Aktuelles Procedura secondo BöB",E47="No"),OR(AND(E47="Ja",D47&gt;='Valori soglia'!$D$6),AND(E47="Ja",'Riepilogo progetto'!$J$8&gt;'Riepilogo progetto'!$P$9)),AND(E47="Ja",F47="BöB")),"Kontrolle","")</f>
        <v>#DIV/0!</v>
      </c>
      <c r="L47" s="173" t="s">
        <v>44</v>
      </c>
      <c r="M47" s="429">
        <v>15</v>
      </c>
      <c r="N47" s="352">
        <v>0</v>
      </c>
      <c r="O47" s="429" t="s">
        <v>43</v>
      </c>
      <c r="P47" s="432" t="s">
        <v>36</v>
      </c>
      <c r="Q47" s="399" t="str">
        <f>IF(P47="BöB","nur Freihändig mit Tipo. 13 VöB","")</f>
        <v/>
      </c>
      <c r="R47" s="400"/>
      <c r="S47" s="433" t="str">
        <f>IF(P47="BöB","Ja","No")</f>
        <v>No</v>
      </c>
      <c r="T47" s="430" t="str">
        <f>IF(P47="BöB","Ja","No")</f>
        <v>No</v>
      </c>
      <c r="U47" s="435" t="e">
        <f>IF(OR(AND(P47="VöB",N41="Aktuelles Procedura secondo BöB",O47="No"),OR(AND(O47="Ja",N47&gt;='Valori soglia'!$D$6),AND(O47="Ja",U$14&gt;U$15)),AND(O47="Ja",P47="BöB")),"Kontrolle","")</f>
        <v>#DIV/0!</v>
      </c>
      <c r="V47" s="173" t="s">
        <v>44</v>
      </c>
      <c r="W47" s="429">
        <v>15</v>
      </c>
      <c r="X47" s="352">
        <v>0</v>
      </c>
      <c r="Y47" s="429" t="s">
        <v>43</v>
      </c>
      <c r="Z47" s="432" t="s">
        <v>36</v>
      </c>
      <c r="AA47" s="399" t="str">
        <f>IF(Z47="BöB","nur Freihändig mit Tipo. 13 VöB","")</f>
        <v/>
      </c>
      <c r="AB47" s="400"/>
      <c r="AC47" s="433" t="str">
        <f>IF(Z47="BöB","Ja","No")</f>
        <v>No</v>
      </c>
      <c r="AD47" s="430" t="str">
        <f>IF(Z47="BöB","Ja","No")</f>
        <v>No</v>
      </c>
      <c r="AE47" s="435" t="e">
        <f>IF(OR(AND(Z47="VöB",X41="Aktuelles Procedura secondo BöB",Y47="No"),OR(AND(Y47="Ja",X47&gt;='Valori soglia'!$D$6),AND(Y47="Ja",AE$14&gt;AE$15)),AND(Y47="Ja",Z47="BöB")),"Kontrolle","")</f>
        <v>#DIV/0!</v>
      </c>
      <c r="AF47" s="173" t="s">
        <v>44</v>
      </c>
      <c r="AG47" s="429">
        <v>15</v>
      </c>
      <c r="AH47" s="352">
        <v>0</v>
      </c>
      <c r="AI47" s="429" t="s">
        <v>43</v>
      </c>
      <c r="AJ47" s="432" t="s">
        <v>36</v>
      </c>
      <c r="AK47" s="399" t="str">
        <f>IF(AJ47="BöB","nur Freihändig mit Tipo. 13 VöB","")</f>
        <v/>
      </c>
      <c r="AL47" s="400"/>
      <c r="AM47" s="433" t="str">
        <f>IF(AJ47="BöB","Ja","No")</f>
        <v>No</v>
      </c>
      <c r="AN47" s="430" t="str">
        <f>IF(AJ47="BöB","Ja","No")</f>
        <v>No</v>
      </c>
      <c r="AO47" s="435" t="e">
        <f>IF(OR(AND(AJ47="VöB",AH41="Aktuelles Procedura secondo BöB",AI47="No"),OR(AND(AI47="Ja",AH47&gt;='Valori soglia'!$D$6),AND(AI47="Ja",AO$14&gt;AO$15)),AND(AI47="Ja",AJ47="BöB")),"Kontrolle","")</f>
        <v>#DIV/0!</v>
      </c>
      <c r="AP47" s="173" t="s">
        <v>44</v>
      </c>
      <c r="AQ47" s="429">
        <v>15</v>
      </c>
      <c r="AR47" s="352">
        <v>0</v>
      </c>
      <c r="AS47" s="429" t="s">
        <v>43</v>
      </c>
      <c r="AT47" s="432" t="s">
        <v>36</v>
      </c>
      <c r="AU47" s="399" t="str">
        <f>IF(AT47="BöB","nur Freihändig mit Tipo. 13 VöB","")</f>
        <v/>
      </c>
      <c r="AV47" s="400"/>
      <c r="AW47" s="433" t="str">
        <f>IF(AT47="BöB","Ja","No")</f>
        <v>No</v>
      </c>
      <c r="AX47" s="430" t="str">
        <f>IF(AT47="BöB","Ja","No")</f>
        <v>No</v>
      </c>
      <c r="AY47" s="435" t="e">
        <f>IF(OR(AND(AT47="VöB",AR41="Aktuelles Procedura secondo BöB",AS47="No"),OR(AND(AS47="Ja",AR47&gt;='Valori soglia'!$D$6),AND(AS47="Ja",AY$14&gt;AY$15)),AND(AS47="Ja",AT47="BöB")),"Kontrolle","")</f>
        <v>#DIV/0!</v>
      </c>
      <c r="AZ47" s="173" t="s">
        <v>44</v>
      </c>
      <c r="BA47" s="429">
        <v>15</v>
      </c>
      <c r="BB47" s="352">
        <v>0</v>
      </c>
      <c r="BC47" s="429" t="s">
        <v>43</v>
      </c>
      <c r="BD47" s="432" t="s">
        <v>36</v>
      </c>
      <c r="BE47" s="399" t="str">
        <f>IF(BD47="BöB","nur Freihändig mit Tipo. 13 VöB","")</f>
        <v/>
      </c>
      <c r="BF47" s="400"/>
      <c r="BG47" s="433" t="str">
        <f>IF(BD47="BöB","Ja","No")</f>
        <v>No</v>
      </c>
      <c r="BH47" s="430" t="str">
        <f>IF(BD47="BöB","Ja","No")</f>
        <v>No</v>
      </c>
      <c r="BI47" s="435" t="e">
        <f>IF(OR(AND(BD47="VöB",BB41="Aktuelles Procedura secondo BöB",BC47="No"),OR(AND(BC47="Ja",BB47&gt;='Valori soglia'!$D$6),AND(BC47="Ja",BI$14&gt;BI$15)),AND(BC47="Ja",BD47="BöB")),"Kontrolle","")</f>
        <v>#DIV/0!</v>
      </c>
      <c r="BJ47" s="173" t="s">
        <v>44</v>
      </c>
      <c r="BK47" s="429">
        <v>15</v>
      </c>
      <c r="BL47" s="352">
        <v>0</v>
      </c>
      <c r="BM47" s="429" t="s">
        <v>43</v>
      </c>
      <c r="BN47" s="432" t="s">
        <v>36</v>
      </c>
      <c r="BO47" s="399" t="str">
        <f>IF(BN47="BöB","nur Freihändig mit Tipo. 13 VöB","")</f>
        <v/>
      </c>
      <c r="BP47" s="400"/>
      <c r="BQ47" s="433" t="str">
        <f>IF(BN47="BöB","Ja","No")</f>
        <v>No</v>
      </c>
      <c r="BR47" s="430" t="str">
        <f>IF(BN47="BöB","Ja","No")</f>
        <v>No</v>
      </c>
      <c r="BS47" s="435" t="e">
        <f>IF(OR(AND(BN47="VöB",BL41="Aktuelles Procedura secondo BöB",BM47="No"),OR(AND(BM47="Ja",BL47&gt;='Valori soglia'!$D$6),AND(BM47="Ja",BS$14&gt;BS$15)),AND(BM47="Ja",BN47="BöB")),"Kontrolle","")</f>
        <v>#DIV/0!</v>
      </c>
      <c r="BT47" s="173" t="s">
        <v>44</v>
      </c>
      <c r="BU47" s="429">
        <v>15</v>
      </c>
      <c r="BV47" s="352">
        <v>0</v>
      </c>
      <c r="BW47" s="429" t="s">
        <v>43</v>
      </c>
      <c r="BX47" s="432" t="s">
        <v>36</v>
      </c>
      <c r="BY47" s="399" t="str">
        <f>IF(BX47="BöB","nur Freihändig mit Tipo. 13 VöB","")</f>
        <v/>
      </c>
      <c r="BZ47" s="400"/>
      <c r="CA47" s="433" t="str">
        <f>IF(BX47="BöB","Ja","No")</f>
        <v>No</v>
      </c>
      <c r="CB47" s="430" t="str">
        <f>IF(BX47="BöB","Ja","No")</f>
        <v>No</v>
      </c>
      <c r="CC47" s="435" t="e">
        <f>IF(OR(AND(BX47="VöB",BV41="Aktuelles Procedura secondo BöB",BW47="No"),OR(AND(BW47="Ja",BV47&gt;='Valori soglia'!$D$6),AND(BW47="Ja",CC$14&gt;CC$15)),AND(BW47="Ja",BX47="BöB")),"Kontrolle","")</f>
        <v>#DIV/0!</v>
      </c>
      <c r="CD47" s="173" t="s">
        <v>44</v>
      </c>
      <c r="CE47" s="429">
        <v>15</v>
      </c>
      <c r="CF47" s="352">
        <v>0</v>
      </c>
      <c r="CG47" s="429" t="s">
        <v>43</v>
      </c>
      <c r="CH47" s="432" t="s">
        <v>36</v>
      </c>
      <c r="CI47" s="399" t="str">
        <f>IF(CH47="BöB","nur Freihändig mit Tipo. 13 VöB","")</f>
        <v/>
      </c>
      <c r="CJ47" s="400"/>
      <c r="CK47" s="433" t="str">
        <f>IF(CH47="BöB","Ja","No")</f>
        <v>No</v>
      </c>
      <c r="CL47" s="430" t="str">
        <f>IF(CH47="BöB","Ja","No")</f>
        <v>No</v>
      </c>
      <c r="CM47" s="435" t="e">
        <f>IF(OR(AND(CH47="VöB",CF41="Aktuelles Procedura secondo BöB",CG47="No"),OR(AND(CG47="Ja",CF47&gt;='Valori soglia'!$D$6),AND(CG47="Ja",CM$14&gt;CM$15)),AND(CG47="Ja",CH47="BöB")),"Kontrolle","")</f>
        <v>#DIV/0!</v>
      </c>
      <c r="CN47" s="173" t="s">
        <v>44</v>
      </c>
      <c r="CO47" s="429">
        <v>15</v>
      </c>
      <c r="CP47" s="352">
        <v>0</v>
      </c>
      <c r="CQ47" s="429" t="s">
        <v>43</v>
      </c>
      <c r="CR47" s="432" t="s">
        <v>36</v>
      </c>
      <c r="CS47" s="399" t="str">
        <f>IF(CR47="BöB","nur Freihändig mit Tipo. 13 VöB","")</f>
        <v/>
      </c>
      <c r="CT47" s="400"/>
      <c r="CU47" s="433" t="str">
        <f>IF(CR47="BöB","Ja","No")</f>
        <v>No</v>
      </c>
      <c r="CV47" s="430" t="str">
        <f>IF(CR47="BöB","Ja","No")</f>
        <v>No</v>
      </c>
      <c r="CW47" s="435" t="e">
        <f>IF(OR(AND(CR47="VöB",CP41="Aktuelles Procedura secondo BöB",CQ47="No"),OR(AND(CQ47="Ja",CP47&gt;='Valori soglia'!$D$6),AND(CQ47="Ja",CW$14&gt;CW$15)),AND(CQ47="Ja",CR47="BöB")),"Kontrolle","")</f>
        <v>#DIV/0!</v>
      </c>
      <c r="CX47" s="173" t="s">
        <v>44</v>
      </c>
      <c r="CY47" s="429">
        <v>15</v>
      </c>
      <c r="CZ47" s="352">
        <v>0</v>
      </c>
      <c r="DA47" s="429" t="s">
        <v>43</v>
      </c>
      <c r="DB47" s="432" t="s">
        <v>36</v>
      </c>
      <c r="DC47" s="399" t="str">
        <f>IF(DB47="BöB","nur Freihändig mit Tipo. 13 VöB","")</f>
        <v/>
      </c>
      <c r="DD47" s="400"/>
      <c r="DE47" s="433" t="str">
        <f>IF(DB47="BöB","Ja","No")</f>
        <v>No</v>
      </c>
      <c r="DF47" s="430" t="str">
        <f>IF(DB47="BöB","Ja","No")</f>
        <v>No</v>
      </c>
      <c r="DG47" s="435" t="e">
        <f>IF(OR(AND(DB47="VöB",CZ41="Aktuelles Procedura secondo BöB",DA47="No"),OR(AND(DA47="Ja",CZ47&gt;='Valori soglia'!$D$6),AND(DA47="Ja",DG$14&gt;DG$15)),AND(DA47="Ja",DB47="BöB")),"Kontrolle","")</f>
        <v>#DIV/0!</v>
      </c>
      <c r="DH47" s="173" t="s">
        <v>44</v>
      </c>
      <c r="DI47" s="429">
        <v>15</v>
      </c>
      <c r="DJ47" s="352">
        <v>0</v>
      </c>
      <c r="DK47" s="429" t="s">
        <v>43</v>
      </c>
      <c r="DL47" s="432" t="s">
        <v>36</v>
      </c>
      <c r="DM47" s="399" t="str">
        <f>IF(DL47="BöB","nur Freihändig mit Tipo. 13 VöB","")</f>
        <v/>
      </c>
      <c r="DN47" s="400"/>
      <c r="DO47" s="433" t="str">
        <f>IF(DL47="BöB","Ja","No")</f>
        <v>No</v>
      </c>
      <c r="DP47" s="430" t="str">
        <f>IF(DL47="BöB","Ja","No")</f>
        <v>No</v>
      </c>
      <c r="DQ47" s="435" t="e">
        <f>IF(OR(AND(DL47="VöB",DJ41="Aktuelles Procedura secondo BöB",DK47="No"),OR(AND(DK47="Ja",DJ47&gt;='Valori soglia'!$D$6),AND(DK47="Ja",DQ$14&gt;DQ$15)),AND(DK47="Ja",DL47="BöB")),"Kontrolle","")</f>
        <v>#DIV/0!</v>
      </c>
      <c r="DR47" s="173" t="s">
        <v>44</v>
      </c>
      <c r="DS47" s="429">
        <v>15</v>
      </c>
      <c r="DT47" s="352">
        <v>0</v>
      </c>
      <c r="DU47" s="429" t="s">
        <v>43</v>
      </c>
      <c r="DV47" s="432" t="s">
        <v>36</v>
      </c>
      <c r="DW47" s="399" t="str">
        <f>IF(DV47="BöB","nur Freihändig mit Tipo. 13 VöB","")</f>
        <v/>
      </c>
      <c r="DX47" s="400"/>
      <c r="DY47" s="433" t="str">
        <f>IF(DV47="BöB","Ja","No")</f>
        <v>No</v>
      </c>
      <c r="DZ47" s="430" t="str">
        <f>IF(DV47="BöB","Ja","No")</f>
        <v>No</v>
      </c>
      <c r="EA47" s="435" t="e">
        <f>IF(OR(AND(DV47="VöB",DT41="Aktuelles Procedura secondo BöB",DU47="No"),OR(AND(DU47="Ja",DT47&gt;='Valori soglia'!$D$6),AND(DU47="Ja",EA$14&gt;EA$15)),AND(DU47="Ja",DV47="BöB")),"Kontrolle","")</f>
        <v>#DIV/0!</v>
      </c>
      <c r="EB47" s="173" t="s">
        <v>44</v>
      </c>
      <c r="EC47" s="429">
        <v>15</v>
      </c>
      <c r="ED47" s="352">
        <v>0</v>
      </c>
      <c r="EE47" s="429" t="s">
        <v>43</v>
      </c>
      <c r="EF47" s="432" t="s">
        <v>36</v>
      </c>
      <c r="EG47" s="399" t="str">
        <f>IF(EF47="BöB","nur Freihändig mit Tipo. 13 VöB","")</f>
        <v/>
      </c>
      <c r="EH47" s="400"/>
      <c r="EI47" s="433" t="str">
        <f>IF(EF47="BöB","Ja","No")</f>
        <v>No</v>
      </c>
      <c r="EJ47" s="430" t="str">
        <f>IF(EF47="BöB","Ja","No")</f>
        <v>No</v>
      </c>
      <c r="EK47" s="435" t="e">
        <f>IF(OR(AND(EF47="VöB",ED41="Aktuelles Procedura secondo BöB",EE47="No"),OR(AND(EE47="Ja",ED47&gt;='Valori soglia'!$D$6),AND(EE47="Ja",EK$14&gt;EK$15)),AND(EE47="Ja",EF47="BöB")),"Kontrolle","")</f>
        <v>#DIV/0!</v>
      </c>
      <c r="EL47" s="173" t="s">
        <v>44</v>
      </c>
      <c r="EM47" s="429">
        <v>15</v>
      </c>
      <c r="EN47" s="352">
        <v>0</v>
      </c>
      <c r="EO47" s="429" t="s">
        <v>43</v>
      </c>
      <c r="EP47" s="432" t="s">
        <v>36</v>
      </c>
      <c r="EQ47" s="399" t="str">
        <f>IF(EP47="BöB","nur Freihändig mit Tipo. 13 VöB","")</f>
        <v/>
      </c>
      <c r="ER47" s="400"/>
      <c r="ES47" s="433" t="str">
        <f>IF(EP47="BöB","Ja","No")</f>
        <v>No</v>
      </c>
      <c r="ET47" s="430" t="str">
        <f>IF(EP47="BöB","Ja","No")</f>
        <v>No</v>
      </c>
      <c r="EU47" s="435" t="e">
        <f>IF(OR(AND(EP47="VöB",EN41="Aktuelles Procedura secondo BöB",EO47="No"),OR(AND(EO47="Ja",EN47&gt;='Valori soglia'!$D$6),AND(EO47="Ja",EU$14&gt;EU$15)),AND(EO47="Ja",EP47="BöB")),"Kontrolle","")</f>
        <v>#DIV/0!</v>
      </c>
      <c r="EV47" s="173" t="s">
        <v>44</v>
      </c>
      <c r="EW47" s="429">
        <v>15</v>
      </c>
      <c r="EX47" s="352">
        <v>0</v>
      </c>
      <c r="EY47" s="429" t="s">
        <v>43</v>
      </c>
      <c r="EZ47" s="432" t="s">
        <v>36</v>
      </c>
      <c r="FA47" s="399" t="str">
        <f>IF(EZ47="BöB","nur Freihändig mit Tipo. 13 VöB","")</f>
        <v/>
      </c>
      <c r="FB47" s="400"/>
      <c r="FC47" s="433" t="str">
        <f>IF(EZ47="BöB","Ja","No")</f>
        <v>No</v>
      </c>
      <c r="FD47" s="430" t="str">
        <f>IF(EZ47="BöB","Ja","No")</f>
        <v>No</v>
      </c>
      <c r="FE47" s="435" t="e">
        <f>IF(OR(AND(EZ47="VöB",EX41="Aktuelles Procedura secondo BöB",EY47="No"),OR(AND(EY47="Ja",EX47&gt;='Valori soglia'!$D$6),AND(EY47="Ja",FE$14&gt;FE$15)),AND(EY47="Ja",EZ47="BöB")),"Kontrolle","")</f>
        <v>#DIV/0!</v>
      </c>
      <c r="FF47" s="173" t="s">
        <v>44</v>
      </c>
      <c r="FG47" s="429">
        <v>15</v>
      </c>
      <c r="FH47" s="352">
        <v>0</v>
      </c>
      <c r="FI47" s="429" t="s">
        <v>43</v>
      </c>
      <c r="FJ47" s="432" t="s">
        <v>36</v>
      </c>
      <c r="FK47" s="399" t="str">
        <f>IF(FJ47="BöB","nur Freihändig mit Tipo. 13 VöB","")</f>
        <v/>
      </c>
      <c r="FL47" s="400"/>
      <c r="FM47" s="433" t="str">
        <f>IF(FJ47="BöB","Ja","No")</f>
        <v>No</v>
      </c>
      <c r="FN47" s="430" t="str">
        <f>IF(FJ47="BöB","Ja","No")</f>
        <v>No</v>
      </c>
      <c r="FO47" s="435" t="e">
        <f>IF(OR(AND(FJ47="VöB",FH41="Aktuelles Procedura secondo BöB",FI47="No"),OR(AND(FI47="Ja",FH47&gt;='Valori soglia'!$D$6),AND(FI47="Ja",FO$14&gt;FO$15)),AND(FI47="Ja",FJ47="BöB")),"Kontrolle","")</f>
        <v>#DIV/0!</v>
      </c>
      <c r="FP47" s="173" t="s">
        <v>44</v>
      </c>
      <c r="FQ47" s="429">
        <v>15</v>
      </c>
      <c r="FR47" s="352">
        <v>0</v>
      </c>
      <c r="FS47" s="429" t="s">
        <v>43</v>
      </c>
      <c r="FT47" s="432" t="s">
        <v>36</v>
      </c>
      <c r="FU47" s="399" t="str">
        <f>IF(FT47="BöB","nur Freihändig mit Tipo. 13 VöB","")</f>
        <v/>
      </c>
      <c r="FV47" s="400"/>
      <c r="FW47" s="433" t="str">
        <f>IF(FT47="BöB","Ja","No")</f>
        <v>No</v>
      </c>
      <c r="FX47" s="430" t="str">
        <f>IF(FT47="BöB","Ja","No")</f>
        <v>No</v>
      </c>
      <c r="FY47" s="435" t="e">
        <f>IF(OR(AND(FT47="VöB",FR41="Aktuelles Procedura secondo BöB",FS47="No"),OR(AND(FS47="Ja",FR47&gt;='Valori soglia'!$D$6),AND(FS47="Ja",FY$14&gt;FY$15)),AND(FS47="Ja",FT47="BöB")),"Kontrolle","")</f>
        <v>#DIV/0!</v>
      </c>
      <c r="FZ47" s="173" t="s">
        <v>44</v>
      </c>
      <c r="GA47" s="429">
        <v>15</v>
      </c>
      <c r="GB47" s="352">
        <v>0</v>
      </c>
      <c r="GC47" s="429" t="s">
        <v>43</v>
      </c>
      <c r="GD47" s="432" t="s">
        <v>36</v>
      </c>
      <c r="GE47" s="399" t="str">
        <f>IF(GD47="BöB","nur Freihändig mit Tipo. 13 VöB","")</f>
        <v/>
      </c>
      <c r="GF47" s="400"/>
      <c r="GG47" s="433" t="str">
        <f>IF(GD47="BöB","Ja","No")</f>
        <v>No</v>
      </c>
      <c r="GH47" s="430" t="str">
        <f>IF(GD47="BöB","Ja","No")</f>
        <v>No</v>
      </c>
      <c r="GI47" s="435" t="e">
        <f>IF(OR(AND(GD47="VöB",GB41="Aktuelles Procedura secondo BöB",GC47="No"),OR(AND(GC47="Ja",GB47&gt;='Valori soglia'!$D$6),AND(GC47="Ja",GI$14&gt;GI$15)),AND(GC47="Ja",GD47="BöB")),"Kontrolle","")</f>
        <v>#DIV/0!</v>
      </c>
      <c r="GJ47" s="173" t="s">
        <v>44</v>
      </c>
      <c r="GK47" s="429">
        <v>15</v>
      </c>
      <c r="GL47" s="352">
        <v>0</v>
      </c>
      <c r="GM47" s="429" t="s">
        <v>43</v>
      </c>
      <c r="GN47" s="432" t="s">
        <v>36</v>
      </c>
      <c r="GO47" s="399" t="str">
        <f>IF(GN47="BöB","nur Freihändig mit Tipo. 13 VöB","")</f>
        <v/>
      </c>
      <c r="GP47" s="400"/>
      <c r="GQ47" s="433" t="str">
        <f>IF(GN47="BöB","Ja","No")</f>
        <v>No</v>
      </c>
      <c r="GR47" s="430" t="str">
        <f>IF(GN47="BöB","Ja","No")</f>
        <v>No</v>
      </c>
      <c r="GS47" s="435" t="e">
        <f>IF(OR(AND(GN47="VöB",GL41="Aktuelles Procedura secondo BöB",GM47="No"),OR(AND(GM47="Ja",GL47&gt;='Valori soglia'!$D$6),AND(GM47="Ja",GS$14&gt;GS$15)),AND(GM47="Ja",GN47="BöB")),"Kontrolle","")</f>
        <v>#DIV/0!</v>
      </c>
      <c r="GT47" s="173" t="s">
        <v>44</v>
      </c>
      <c r="GU47" s="429">
        <v>15</v>
      </c>
      <c r="GV47" s="352">
        <v>0</v>
      </c>
      <c r="GW47" s="429" t="s">
        <v>43</v>
      </c>
      <c r="GX47" s="432" t="s">
        <v>36</v>
      </c>
      <c r="GY47" s="399" t="str">
        <f>IF(GX47="BöB","nur Freihändig mit Tipo. 13 VöB","")</f>
        <v/>
      </c>
      <c r="GZ47" s="400"/>
      <c r="HA47" s="433" t="str">
        <f>IF(GX47="BöB","Ja","No")</f>
        <v>No</v>
      </c>
      <c r="HB47" s="430" t="str">
        <f>IF(GX47="BöB","Ja","No")</f>
        <v>No</v>
      </c>
      <c r="HC47" s="435" t="e">
        <f>IF(OR(AND(GX47="VöB",GV41="Aktuelles Procedura secondo BöB",GW47="No"),OR(AND(GW47="Ja",GV47&gt;='Valori soglia'!$D$6),AND(GW47="Ja",HC$14&gt;HC$15)),AND(GW47="Ja",GX47="BöB")),"Kontrolle","")</f>
        <v>#DIV/0!</v>
      </c>
      <c r="HD47" s="173" t="s">
        <v>44</v>
      </c>
      <c r="HE47" s="429">
        <v>15</v>
      </c>
      <c r="HF47" s="352">
        <v>0</v>
      </c>
      <c r="HG47" s="429" t="s">
        <v>43</v>
      </c>
      <c r="HH47" s="432" t="s">
        <v>36</v>
      </c>
      <c r="HI47" s="399" t="str">
        <f>IF(HH47="BöB","nur Freihändig mit Tipo. 13 VöB","")</f>
        <v/>
      </c>
      <c r="HJ47" s="400"/>
      <c r="HK47" s="433" t="str">
        <f>IF(HH47="BöB","Ja","No")</f>
        <v>No</v>
      </c>
      <c r="HL47" s="430" t="str">
        <f>IF(HH47="BöB","Ja","No")</f>
        <v>No</v>
      </c>
      <c r="HM47" s="435" t="e">
        <f>IF(OR(AND(HH47="VöB",HF41="Aktuelles Procedura secondo BöB",HG47="No"),OR(AND(HG47="Ja",HF47&gt;='Valori soglia'!$D$6),AND(HG47="Ja",HM$14&gt;HM$15)),AND(HG47="Ja",HH47="BöB")),"Kontrolle","")</f>
        <v>#DIV/0!</v>
      </c>
      <c r="HN47" s="125"/>
      <c r="HO47" s="125"/>
      <c r="HP47" s="71"/>
      <c r="HQ47" s="126"/>
      <c r="HR47" s="74"/>
      <c r="HS47" s="36"/>
      <c r="HT47" s="36"/>
      <c r="HU47" s="78"/>
      <c r="HV47" s="36"/>
      <c r="HW47" s="125"/>
      <c r="HX47" s="125"/>
      <c r="HY47" s="71"/>
      <c r="HZ47" s="126"/>
      <c r="IA47" s="74"/>
      <c r="IB47" s="36"/>
      <c r="IC47" s="36"/>
      <c r="ID47" s="78"/>
      <c r="IE47" s="36"/>
      <c r="IF47" s="125"/>
      <c r="IG47" s="125"/>
      <c r="IH47" s="71"/>
      <c r="II47" s="126"/>
      <c r="IJ47" s="74"/>
      <c r="IK47" s="36"/>
      <c r="IL47" s="36"/>
      <c r="IM47" s="78"/>
      <c r="IN47" s="36"/>
      <c r="IO47" s="125"/>
      <c r="IP47" s="125"/>
      <c r="IQ47" s="71"/>
      <c r="IR47" s="126"/>
      <c r="IS47" s="74"/>
      <c r="IT47" s="36"/>
      <c r="IU47" s="36"/>
      <c r="IV47" s="78"/>
      <c r="IW47" s="36"/>
      <c r="IX47" s="125"/>
      <c r="IY47" s="125"/>
      <c r="IZ47" s="71"/>
      <c r="JA47" s="126"/>
      <c r="JB47" s="6"/>
      <c r="JC47" s="6"/>
      <c r="JD47" s="6"/>
      <c r="JE47" s="6"/>
      <c r="JF47" s="6"/>
      <c r="JG47" s="6"/>
      <c r="JH47" s="6"/>
      <c r="JI47" s="6"/>
      <c r="JJ47" s="6"/>
      <c r="JK47" s="6"/>
      <c r="JL47" s="6"/>
      <c r="JM47" s="6"/>
      <c r="JN47" s="6"/>
      <c r="JO47" s="6"/>
      <c r="JP47" s="6"/>
      <c r="JQ47" s="6"/>
      <c r="JR47" s="6"/>
      <c r="JS47" s="6"/>
      <c r="JT47" s="6"/>
      <c r="JU47" s="6"/>
      <c r="JV47" s="6"/>
      <c r="JW47" s="6"/>
      <c r="JX47" s="6"/>
      <c r="JY47" s="6"/>
      <c r="JZ47" s="6"/>
      <c r="KA47" s="6"/>
      <c r="KB47" s="6"/>
      <c r="KC47" s="6"/>
      <c r="KD47" s="6"/>
      <c r="KE47" s="6"/>
      <c r="KF47" s="6"/>
      <c r="KG47" s="6"/>
      <c r="KH47" s="6"/>
      <c r="KI47" s="6"/>
      <c r="KJ47" s="6"/>
      <c r="KK47" s="6"/>
      <c r="KL47" s="6"/>
      <c r="KM47" s="6"/>
      <c r="KN47" s="6"/>
      <c r="KO47" s="6"/>
      <c r="KP47" s="6"/>
      <c r="KQ47" s="6"/>
      <c r="KR47" s="6"/>
      <c r="KS47" s="6"/>
      <c r="KT47" s="6"/>
      <c r="KU47" s="6"/>
      <c r="KV47" s="6"/>
      <c r="KW47" s="6"/>
      <c r="KX47" s="6"/>
      <c r="KY47" s="6"/>
      <c r="KZ47" s="6"/>
      <c r="LA47" s="6"/>
      <c r="LB47" s="6"/>
      <c r="LC47" s="6"/>
    </row>
    <row r="48" spans="1:315" ht="26.25" customHeight="1" x14ac:dyDescent="0.2">
      <c r="A48" s="19"/>
      <c r="B48" s="174" t="s">
        <v>45</v>
      </c>
      <c r="C48" s="429"/>
      <c r="D48" s="352"/>
      <c r="E48" s="429"/>
      <c r="F48" s="432"/>
      <c r="G48" s="401" t="str">
        <f>IF(F47="VöB","Freihändig (z.B. Tipo. 36 II d VöB)","")</f>
        <v/>
      </c>
      <c r="H48" s="402"/>
      <c r="I48" s="433"/>
      <c r="J48" s="430"/>
      <c r="K48" s="435"/>
      <c r="L48" s="174" t="s">
        <v>45</v>
      </c>
      <c r="M48" s="429"/>
      <c r="N48" s="352"/>
      <c r="O48" s="429"/>
      <c r="P48" s="432"/>
      <c r="Q48" s="401" t="str">
        <f>IF(P47="VöB","Freihändig (z.B. Tipo. 36 II d VöB)","")</f>
        <v/>
      </c>
      <c r="R48" s="402"/>
      <c r="S48" s="433"/>
      <c r="T48" s="430"/>
      <c r="U48" s="435"/>
      <c r="V48" s="174" t="s">
        <v>45</v>
      </c>
      <c r="W48" s="429"/>
      <c r="X48" s="352"/>
      <c r="Y48" s="429"/>
      <c r="Z48" s="432"/>
      <c r="AA48" s="401" t="str">
        <f>IF(Z47="VöB","Freihändig (z.B. Tipo. 36 II d VöB)","")</f>
        <v/>
      </c>
      <c r="AB48" s="402"/>
      <c r="AC48" s="433"/>
      <c r="AD48" s="430"/>
      <c r="AE48" s="435"/>
      <c r="AF48" s="174" t="s">
        <v>45</v>
      </c>
      <c r="AG48" s="429"/>
      <c r="AH48" s="352"/>
      <c r="AI48" s="429"/>
      <c r="AJ48" s="432"/>
      <c r="AK48" s="401" t="str">
        <f>IF(AJ47="VöB","Freihändig (z.B. Tipo. 36 II d VöB)","")</f>
        <v/>
      </c>
      <c r="AL48" s="402"/>
      <c r="AM48" s="433"/>
      <c r="AN48" s="430"/>
      <c r="AO48" s="435"/>
      <c r="AP48" s="174" t="s">
        <v>45</v>
      </c>
      <c r="AQ48" s="429"/>
      <c r="AR48" s="352"/>
      <c r="AS48" s="429"/>
      <c r="AT48" s="432"/>
      <c r="AU48" s="401" t="str">
        <f>IF(AT47="VöB","Freihändig (z.B. Tipo. 36 II d VöB)","")</f>
        <v/>
      </c>
      <c r="AV48" s="402"/>
      <c r="AW48" s="433"/>
      <c r="AX48" s="430"/>
      <c r="AY48" s="435"/>
      <c r="AZ48" s="174" t="s">
        <v>45</v>
      </c>
      <c r="BA48" s="429"/>
      <c r="BB48" s="352"/>
      <c r="BC48" s="429"/>
      <c r="BD48" s="432"/>
      <c r="BE48" s="401" t="str">
        <f>IF(BD47="VöB","Freihändig (z.B. Tipo. 36 II d VöB)","")</f>
        <v/>
      </c>
      <c r="BF48" s="402"/>
      <c r="BG48" s="433"/>
      <c r="BH48" s="430"/>
      <c r="BI48" s="435"/>
      <c r="BJ48" s="174" t="s">
        <v>45</v>
      </c>
      <c r="BK48" s="429"/>
      <c r="BL48" s="352"/>
      <c r="BM48" s="429"/>
      <c r="BN48" s="432"/>
      <c r="BO48" s="401" t="str">
        <f>IF(BN47="VöB","Freihändig (z.B. Tipo. 36 II d VöB)","")</f>
        <v/>
      </c>
      <c r="BP48" s="402"/>
      <c r="BQ48" s="433"/>
      <c r="BR48" s="430"/>
      <c r="BS48" s="435"/>
      <c r="BT48" s="174" t="s">
        <v>45</v>
      </c>
      <c r="BU48" s="429"/>
      <c r="BV48" s="352"/>
      <c r="BW48" s="429"/>
      <c r="BX48" s="432"/>
      <c r="BY48" s="401" t="str">
        <f>IF(BX47="VöB","Freihändig (z.B. Tipo. 36 II d VöB)","")</f>
        <v/>
      </c>
      <c r="BZ48" s="402"/>
      <c r="CA48" s="433"/>
      <c r="CB48" s="430"/>
      <c r="CC48" s="435"/>
      <c r="CD48" s="174" t="s">
        <v>45</v>
      </c>
      <c r="CE48" s="429"/>
      <c r="CF48" s="352"/>
      <c r="CG48" s="429"/>
      <c r="CH48" s="432"/>
      <c r="CI48" s="401" t="str">
        <f>IF(CH47="VöB","Freihändig (z.B. Tipo. 36 II d VöB)","")</f>
        <v/>
      </c>
      <c r="CJ48" s="402"/>
      <c r="CK48" s="433"/>
      <c r="CL48" s="430"/>
      <c r="CM48" s="435"/>
      <c r="CN48" s="174" t="s">
        <v>45</v>
      </c>
      <c r="CO48" s="429"/>
      <c r="CP48" s="352"/>
      <c r="CQ48" s="429"/>
      <c r="CR48" s="432"/>
      <c r="CS48" s="401" t="str">
        <f>IF(CR47="VöB","Freihändig (z.B. Tipo. 36 II d VöB)","")</f>
        <v/>
      </c>
      <c r="CT48" s="402"/>
      <c r="CU48" s="433"/>
      <c r="CV48" s="430"/>
      <c r="CW48" s="435"/>
      <c r="CX48" s="174" t="s">
        <v>45</v>
      </c>
      <c r="CY48" s="429"/>
      <c r="CZ48" s="352"/>
      <c r="DA48" s="429"/>
      <c r="DB48" s="432"/>
      <c r="DC48" s="401" t="str">
        <f>IF(DB47="VöB","Freihändig (z.B. Tipo. 36 II d VöB)","")</f>
        <v/>
      </c>
      <c r="DD48" s="402"/>
      <c r="DE48" s="433"/>
      <c r="DF48" s="430"/>
      <c r="DG48" s="435"/>
      <c r="DH48" s="174" t="s">
        <v>45</v>
      </c>
      <c r="DI48" s="429"/>
      <c r="DJ48" s="352"/>
      <c r="DK48" s="429"/>
      <c r="DL48" s="432"/>
      <c r="DM48" s="401" t="str">
        <f>IF(DL47="VöB","Freihändig (z.B. Tipo. 36 II d VöB)","")</f>
        <v/>
      </c>
      <c r="DN48" s="402"/>
      <c r="DO48" s="433"/>
      <c r="DP48" s="430"/>
      <c r="DQ48" s="435"/>
      <c r="DR48" s="174" t="s">
        <v>45</v>
      </c>
      <c r="DS48" s="429"/>
      <c r="DT48" s="352"/>
      <c r="DU48" s="429"/>
      <c r="DV48" s="432"/>
      <c r="DW48" s="401" t="str">
        <f>IF(DV47="VöB","Freihändig (z.B. Tipo. 36 II d VöB)","")</f>
        <v/>
      </c>
      <c r="DX48" s="402"/>
      <c r="DY48" s="433"/>
      <c r="DZ48" s="430"/>
      <c r="EA48" s="435"/>
      <c r="EB48" s="174" t="s">
        <v>45</v>
      </c>
      <c r="EC48" s="429"/>
      <c r="ED48" s="352"/>
      <c r="EE48" s="429"/>
      <c r="EF48" s="432"/>
      <c r="EG48" s="401" t="str">
        <f>IF(EF47="VöB","Freihändig (z.B. Tipo. 36 II d VöB)","")</f>
        <v/>
      </c>
      <c r="EH48" s="402"/>
      <c r="EI48" s="433"/>
      <c r="EJ48" s="430"/>
      <c r="EK48" s="435"/>
      <c r="EL48" s="174" t="s">
        <v>45</v>
      </c>
      <c r="EM48" s="429"/>
      <c r="EN48" s="352"/>
      <c r="EO48" s="429"/>
      <c r="EP48" s="432"/>
      <c r="EQ48" s="401" t="str">
        <f>IF(EP47="VöB","Freihändig (z.B. Tipo. 36 II d VöB)","")</f>
        <v/>
      </c>
      <c r="ER48" s="402"/>
      <c r="ES48" s="433"/>
      <c r="ET48" s="430"/>
      <c r="EU48" s="435"/>
      <c r="EV48" s="174" t="s">
        <v>45</v>
      </c>
      <c r="EW48" s="429"/>
      <c r="EX48" s="352"/>
      <c r="EY48" s="429"/>
      <c r="EZ48" s="432"/>
      <c r="FA48" s="401" t="str">
        <f>IF(EZ47="VöB","Freihändig (z.B. Tipo. 36 II d VöB)","")</f>
        <v/>
      </c>
      <c r="FB48" s="402"/>
      <c r="FC48" s="433"/>
      <c r="FD48" s="430"/>
      <c r="FE48" s="435"/>
      <c r="FF48" s="174" t="s">
        <v>45</v>
      </c>
      <c r="FG48" s="429"/>
      <c r="FH48" s="352"/>
      <c r="FI48" s="429"/>
      <c r="FJ48" s="432"/>
      <c r="FK48" s="401" t="str">
        <f>IF(FJ47="VöB","Freihändig (z.B. Tipo. 36 II d VöB)","")</f>
        <v/>
      </c>
      <c r="FL48" s="402"/>
      <c r="FM48" s="433"/>
      <c r="FN48" s="430"/>
      <c r="FO48" s="435"/>
      <c r="FP48" s="174" t="s">
        <v>45</v>
      </c>
      <c r="FQ48" s="429"/>
      <c r="FR48" s="352"/>
      <c r="FS48" s="429"/>
      <c r="FT48" s="432"/>
      <c r="FU48" s="401" t="str">
        <f>IF(FT47="VöB","Freihändig (z.B. Tipo. 36 II d VöB)","")</f>
        <v/>
      </c>
      <c r="FV48" s="402"/>
      <c r="FW48" s="433"/>
      <c r="FX48" s="430"/>
      <c r="FY48" s="435"/>
      <c r="FZ48" s="174" t="s">
        <v>45</v>
      </c>
      <c r="GA48" s="429"/>
      <c r="GB48" s="352"/>
      <c r="GC48" s="429"/>
      <c r="GD48" s="432"/>
      <c r="GE48" s="401" t="str">
        <f>IF(GD47="VöB","Freihändig (z.B. Tipo. 36 II d VöB)","")</f>
        <v/>
      </c>
      <c r="GF48" s="402"/>
      <c r="GG48" s="433"/>
      <c r="GH48" s="430"/>
      <c r="GI48" s="435"/>
      <c r="GJ48" s="174" t="s">
        <v>45</v>
      </c>
      <c r="GK48" s="429"/>
      <c r="GL48" s="352"/>
      <c r="GM48" s="429"/>
      <c r="GN48" s="432"/>
      <c r="GO48" s="401" t="str">
        <f>IF(GN47="VöB","Freihändig (z.B. Tipo. 36 II d VöB)","")</f>
        <v/>
      </c>
      <c r="GP48" s="402"/>
      <c r="GQ48" s="433"/>
      <c r="GR48" s="430"/>
      <c r="GS48" s="435"/>
      <c r="GT48" s="174" t="s">
        <v>45</v>
      </c>
      <c r="GU48" s="429"/>
      <c r="GV48" s="352"/>
      <c r="GW48" s="429"/>
      <c r="GX48" s="432"/>
      <c r="GY48" s="401" t="str">
        <f>IF(GX47="VöB","Freihändig (z.B. Tipo. 36 II d VöB)","")</f>
        <v/>
      </c>
      <c r="GZ48" s="402"/>
      <c r="HA48" s="433"/>
      <c r="HB48" s="430"/>
      <c r="HC48" s="435"/>
      <c r="HD48" s="174" t="s">
        <v>45</v>
      </c>
      <c r="HE48" s="429"/>
      <c r="HF48" s="352"/>
      <c r="HG48" s="429"/>
      <c r="HH48" s="432"/>
      <c r="HI48" s="401" t="str">
        <f>IF(HH47="VöB","Freihändig (z.B. Tipo. 36 II d VöB)","")</f>
        <v/>
      </c>
      <c r="HJ48" s="402"/>
      <c r="HK48" s="433"/>
      <c r="HL48" s="430"/>
      <c r="HM48" s="435"/>
      <c r="HN48" s="125"/>
      <c r="HO48" s="125"/>
      <c r="HP48" s="71"/>
      <c r="HQ48" s="126"/>
      <c r="HR48" s="74"/>
      <c r="HS48" s="36"/>
      <c r="HT48" s="36"/>
      <c r="HU48" s="78"/>
      <c r="HV48" s="36"/>
      <c r="HW48" s="125"/>
      <c r="HX48" s="125"/>
      <c r="HY48" s="71"/>
      <c r="HZ48" s="126"/>
      <c r="IA48" s="74"/>
      <c r="IB48" s="36"/>
      <c r="IC48" s="36"/>
      <c r="ID48" s="78"/>
      <c r="IE48" s="36"/>
      <c r="IF48" s="125"/>
      <c r="IG48" s="125"/>
      <c r="IH48" s="71"/>
      <c r="II48" s="126"/>
      <c r="IJ48" s="74"/>
      <c r="IK48" s="36"/>
      <c r="IL48" s="36"/>
      <c r="IM48" s="78"/>
      <c r="IN48" s="36"/>
      <c r="IO48" s="125"/>
      <c r="IP48" s="125"/>
      <c r="IQ48" s="71"/>
      <c r="IR48" s="126"/>
      <c r="IS48" s="74"/>
      <c r="IT48" s="36"/>
      <c r="IU48" s="36"/>
      <c r="IV48" s="78"/>
      <c r="IW48" s="36"/>
      <c r="IX48" s="125"/>
      <c r="IY48" s="125"/>
      <c r="IZ48" s="71"/>
      <c r="JA48" s="126"/>
      <c r="JB48" s="6"/>
      <c r="JC48" s="6"/>
      <c r="JD48" s="6"/>
      <c r="JE48" s="6"/>
      <c r="JF48" s="6"/>
      <c r="JG48" s="6"/>
      <c r="JH48" s="6"/>
      <c r="JI48" s="6"/>
      <c r="JJ48" s="6"/>
      <c r="JK48" s="6"/>
      <c r="JL48" s="6"/>
      <c r="JM48" s="6"/>
      <c r="JN48" s="6"/>
      <c r="JO48" s="6"/>
      <c r="JP48" s="6"/>
      <c r="JQ48" s="6"/>
      <c r="JR48" s="6"/>
      <c r="JS48" s="6"/>
      <c r="JT48" s="6"/>
      <c r="JU48" s="6"/>
      <c r="JV48" s="6"/>
      <c r="JW48" s="6"/>
      <c r="JX48" s="6"/>
      <c r="JY48" s="6"/>
      <c r="JZ48" s="6"/>
      <c r="KA48" s="6"/>
      <c r="KB48" s="6"/>
      <c r="KC48" s="6"/>
      <c r="KD48" s="6"/>
      <c r="KE48" s="6"/>
      <c r="KF48" s="6"/>
      <c r="KG48" s="6"/>
      <c r="KH48" s="6"/>
      <c r="KI48" s="6"/>
      <c r="KJ48" s="6"/>
      <c r="KK48" s="6"/>
      <c r="KL48" s="6"/>
      <c r="KM48" s="6"/>
      <c r="KN48" s="6"/>
      <c r="KO48" s="6"/>
      <c r="KP48" s="6"/>
      <c r="KQ48" s="6"/>
      <c r="KR48" s="6"/>
      <c r="KS48" s="6"/>
      <c r="KT48" s="6"/>
      <c r="KU48" s="6"/>
      <c r="KV48" s="6"/>
      <c r="KW48" s="6"/>
      <c r="KX48" s="6"/>
      <c r="KY48" s="6"/>
      <c r="KZ48" s="6"/>
      <c r="LA48" s="6"/>
      <c r="LB48" s="6"/>
      <c r="LC48" s="6"/>
    </row>
    <row r="49" spans="1:315" ht="26.25" customHeight="1" x14ac:dyDescent="0.2">
      <c r="A49" s="19"/>
      <c r="B49" s="173" t="s">
        <v>44</v>
      </c>
      <c r="C49" s="429">
        <v>16</v>
      </c>
      <c r="D49" s="352">
        <v>0</v>
      </c>
      <c r="E49" s="429" t="s">
        <v>43</v>
      </c>
      <c r="F49" s="432" t="s">
        <v>36</v>
      </c>
      <c r="G49" s="399" t="str">
        <f>IF(F49="BöB","nur Freihändig mit Tipo. 13 VöB","")</f>
        <v/>
      </c>
      <c r="H49" s="400"/>
      <c r="I49" s="433" t="str">
        <f>IF(F49="BöB","Ja","No")</f>
        <v>No</v>
      </c>
      <c r="J49" s="430" t="str">
        <f>IF(F49="BöB","Ja","No")</f>
        <v>No</v>
      </c>
      <c r="K49" s="435" t="e">
        <f>IF(OR(AND(F49="VöB",D43="Aktuelles Procedura secondo BöB",E49="No"),OR(AND(E49="Ja",D49&gt;='Valori soglia'!$D$6),AND(E49="Ja",'Riepilogo progetto'!$J$8&gt;'Riepilogo progetto'!$P$9)),AND(E49="Ja",F49="BöB")),"Kontrolle","")</f>
        <v>#DIV/0!</v>
      </c>
      <c r="L49" s="173" t="s">
        <v>44</v>
      </c>
      <c r="M49" s="429">
        <v>16</v>
      </c>
      <c r="N49" s="352">
        <v>0</v>
      </c>
      <c r="O49" s="429" t="s">
        <v>43</v>
      </c>
      <c r="P49" s="432" t="s">
        <v>36</v>
      </c>
      <c r="Q49" s="399" t="str">
        <f>IF(P49="BöB","nur Freihändig mit Tipo. 13 VöB","")</f>
        <v/>
      </c>
      <c r="R49" s="400"/>
      <c r="S49" s="433" t="str">
        <f>IF(P49="BöB","Ja","No")</f>
        <v>No</v>
      </c>
      <c r="T49" s="430" t="str">
        <f>IF(P49="BöB","Ja","No")</f>
        <v>No</v>
      </c>
      <c r="U49" s="435" t="e">
        <f>IF(OR(AND(P49="VöB",N43="Aktuelles Procedura secondo BöB",O49="No"),OR(AND(O49="Ja",N49&gt;='Valori soglia'!$D$6),AND(O49="Ja",U$14&gt;U$15)),AND(O49="Ja",P49="BöB")),"Kontrolle","")</f>
        <v>#DIV/0!</v>
      </c>
      <c r="V49" s="173" t="s">
        <v>44</v>
      </c>
      <c r="W49" s="429">
        <v>16</v>
      </c>
      <c r="X49" s="352">
        <v>0</v>
      </c>
      <c r="Y49" s="429" t="s">
        <v>43</v>
      </c>
      <c r="Z49" s="432" t="s">
        <v>36</v>
      </c>
      <c r="AA49" s="399" t="str">
        <f>IF(Z49="BöB","nur Freihändig mit Tipo. 13 VöB","")</f>
        <v/>
      </c>
      <c r="AB49" s="400"/>
      <c r="AC49" s="433" t="str">
        <f>IF(Z49="BöB","Ja","No")</f>
        <v>No</v>
      </c>
      <c r="AD49" s="430" t="str">
        <f>IF(Z49="BöB","Ja","No")</f>
        <v>No</v>
      </c>
      <c r="AE49" s="435" t="e">
        <f>IF(OR(AND(Z49="VöB",X43="Aktuelles Procedura secondo BöB",Y49="No"),OR(AND(Y49="Ja",X49&gt;='Valori soglia'!$D$6),AND(Y49="Ja",AE$14&gt;AE$15)),AND(Y49="Ja",Z49="BöB")),"Kontrolle","")</f>
        <v>#DIV/0!</v>
      </c>
      <c r="AF49" s="173" t="s">
        <v>44</v>
      </c>
      <c r="AG49" s="429">
        <v>16</v>
      </c>
      <c r="AH49" s="352">
        <v>0</v>
      </c>
      <c r="AI49" s="429" t="s">
        <v>43</v>
      </c>
      <c r="AJ49" s="432" t="s">
        <v>36</v>
      </c>
      <c r="AK49" s="399" t="str">
        <f>IF(AJ49="BöB","nur Freihändig mit Tipo. 13 VöB","")</f>
        <v/>
      </c>
      <c r="AL49" s="400"/>
      <c r="AM49" s="433" t="str">
        <f>IF(AJ49="BöB","Ja","No")</f>
        <v>No</v>
      </c>
      <c r="AN49" s="430" t="str">
        <f>IF(AJ49="BöB","Ja","No")</f>
        <v>No</v>
      </c>
      <c r="AO49" s="435" t="e">
        <f>IF(OR(AND(AJ49="VöB",AH43="Aktuelles Procedura secondo BöB",AI49="No"),OR(AND(AI49="Ja",AH49&gt;='Valori soglia'!$D$6),AND(AI49="Ja",AO$14&gt;AO$15)),AND(AI49="Ja",AJ49="BöB")),"Kontrolle","")</f>
        <v>#DIV/0!</v>
      </c>
      <c r="AP49" s="173" t="s">
        <v>44</v>
      </c>
      <c r="AQ49" s="429">
        <v>16</v>
      </c>
      <c r="AR49" s="352">
        <v>0</v>
      </c>
      <c r="AS49" s="429" t="s">
        <v>43</v>
      </c>
      <c r="AT49" s="432" t="s">
        <v>36</v>
      </c>
      <c r="AU49" s="399" t="str">
        <f>IF(AT49="BöB","nur Freihändig mit Tipo. 13 VöB","")</f>
        <v/>
      </c>
      <c r="AV49" s="400"/>
      <c r="AW49" s="433" t="str">
        <f>IF(AT49="BöB","Ja","No")</f>
        <v>No</v>
      </c>
      <c r="AX49" s="430" t="str">
        <f>IF(AT49="BöB","Ja","No")</f>
        <v>No</v>
      </c>
      <c r="AY49" s="435" t="e">
        <f>IF(OR(AND(AT49="VöB",AR43="Aktuelles Procedura secondo BöB",AS49="No"),OR(AND(AS49="Ja",AR49&gt;='Valori soglia'!$D$6),AND(AS49="Ja",AY$14&gt;AY$15)),AND(AS49="Ja",AT49="BöB")),"Kontrolle","")</f>
        <v>#DIV/0!</v>
      </c>
      <c r="AZ49" s="173" t="s">
        <v>44</v>
      </c>
      <c r="BA49" s="429">
        <v>16</v>
      </c>
      <c r="BB49" s="352">
        <v>0</v>
      </c>
      <c r="BC49" s="429" t="s">
        <v>43</v>
      </c>
      <c r="BD49" s="432" t="s">
        <v>36</v>
      </c>
      <c r="BE49" s="399" t="str">
        <f>IF(BD49="BöB","nur Freihändig mit Tipo. 13 VöB","")</f>
        <v/>
      </c>
      <c r="BF49" s="400"/>
      <c r="BG49" s="433" t="str">
        <f>IF(BD49="BöB","Ja","No")</f>
        <v>No</v>
      </c>
      <c r="BH49" s="430" t="str">
        <f>IF(BD49="BöB","Ja","No")</f>
        <v>No</v>
      </c>
      <c r="BI49" s="435" t="e">
        <f>IF(OR(AND(BD49="VöB",BB43="Aktuelles Procedura secondo BöB",BC49="No"),OR(AND(BC49="Ja",BB49&gt;='Valori soglia'!$D$6),AND(BC49="Ja",BI$14&gt;BI$15)),AND(BC49="Ja",BD49="BöB")),"Kontrolle","")</f>
        <v>#DIV/0!</v>
      </c>
      <c r="BJ49" s="173" t="s">
        <v>44</v>
      </c>
      <c r="BK49" s="429">
        <v>16</v>
      </c>
      <c r="BL49" s="352">
        <v>0</v>
      </c>
      <c r="BM49" s="429" t="s">
        <v>43</v>
      </c>
      <c r="BN49" s="432" t="s">
        <v>36</v>
      </c>
      <c r="BO49" s="399" t="str">
        <f>IF(BN49="BöB","nur Freihändig mit Tipo. 13 VöB","")</f>
        <v/>
      </c>
      <c r="BP49" s="400"/>
      <c r="BQ49" s="433" t="str">
        <f>IF(BN49="BöB","Ja","No")</f>
        <v>No</v>
      </c>
      <c r="BR49" s="430" t="str">
        <f>IF(BN49="BöB","Ja","No")</f>
        <v>No</v>
      </c>
      <c r="BS49" s="435" t="e">
        <f>IF(OR(AND(BN49="VöB",BL43="Aktuelles Procedura secondo BöB",BM49="No"),OR(AND(BM49="Ja",BL49&gt;='Valori soglia'!$D$6),AND(BM49="Ja",BS$14&gt;BS$15)),AND(BM49="Ja",BN49="BöB")),"Kontrolle","")</f>
        <v>#DIV/0!</v>
      </c>
      <c r="BT49" s="173" t="s">
        <v>44</v>
      </c>
      <c r="BU49" s="429">
        <v>16</v>
      </c>
      <c r="BV49" s="352">
        <v>0</v>
      </c>
      <c r="BW49" s="429" t="s">
        <v>43</v>
      </c>
      <c r="BX49" s="432" t="s">
        <v>36</v>
      </c>
      <c r="BY49" s="399" t="str">
        <f>IF(BX49="BöB","nur Freihändig mit Tipo. 13 VöB","")</f>
        <v/>
      </c>
      <c r="BZ49" s="400"/>
      <c r="CA49" s="433" t="str">
        <f>IF(BX49="BöB","Ja","No")</f>
        <v>No</v>
      </c>
      <c r="CB49" s="430" t="str">
        <f>IF(BX49="BöB","Ja","No")</f>
        <v>No</v>
      </c>
      <c r="CC49" s="435" t="e">
        <f>IF(OR(AND(BX49="VöB",BV43="Aktuelles Procedura secondo BöB",BW49="No"),OR(AND(BW49="Ja",BV49&gt;='Valori soglia'!$D$6),AND(BW49="Ja",CC$14&gt;CC$15)),AND(BW49="Ja",BX49="BöB")),"Kontrolle","")</f>
        <v>#DIV/0!</v>
      </c>
      <c r="CD49" s="173" t="s">
        <v>44</v>
      </c>
      <c r="CE49" s="429">
        <v>16</v>
      </c>
      <c r="CF49" s="352">
        <v>0</v>
      </c>
      <c r="CG49" s="429" t="s">
        <v>43</v>
      </c>
      <c r="CH49" s="432" t="s">
        <v>36</v>
      </c>
      <c r="CI49" s="399" t="str">
        <f>IF(CH49="BöB","nur Freihändig mit Tipo. 13 VöB","")</f>
        <v/>
      </c>
      <c r="CJ49" s="400"/>
      <c r="CK49" s="433" t="str">
        <f>IF(CH49="BöB","Ja","No")</f>
        <v>No</v>
      </c>
      <c r="CL49" s="430" t="str">
        <f>IF(CH49="BöB","Ja","No")</f>
        <v>No</v>
      </c>
      <c r="CM49" s="435" t="e">
        <f>IF(OR(AND(CH49="VöB",CF43="Aktuelles Procedura secondo BöB",CG49="No"),OR(AND(CG49="Ja",CF49&gt;='Valori soglia'!$D$6),AND(CG49="Ja",CM$14&gt;CM$15)),AND(CG49="Ja",CH49="BöB")),"Kontrolle","")</f>
        <v>#DIV/0!</v>
      </c>
      <c r="CN49" s="173" t="s">
        <v>44</v>
      </c>
      <c r="CO49" s="429">
        <v>16</v>
      </c>
      <c r="CP49" s="352">
        <v>0</v>
      </c>
      <c r="CQ49" s="429" t="s">
        <v>43</v>
      </c>
      <c r="CR49" s="432" t="s">
        <v>36</v>
      </c>
      <c r="CS49" s="399" t="str">
        <f>IF(CR49="BöB","nur Freihändig mit Tipo. 13 VöB","")</f>
        <v/>
      </c>
      <c r="CT49" s="400"/>
      <c r="CU49" s="433" t="str">
        <f>IF(CR49="BöB","Ja","No")</f>
        <v>No</v>
      </c>
      <c r="CV49" s="430" t="str">
        <f>IF(CR49="BöB","Ja","No")</f>
        <v>No</v>
      </c>
      <c r="CW49" s="435" t="e">
        <f>IF(OR(AND(CR49="VöB",CP43="Aktuelles Procedura secondo BöB",CQ49="No"),OR(AND(CQ49="Ja",CP49&gt;='Valori soglia'!$D$6),AND(CQ49="Ja",CW$14&gt;CW$15)),AND(CQ49="Ja",CR49="BöB")),"Kontrolle","")</f>
        <v>#DIV/0!</v>
      </c>
      <c r="CX49" s="173" t="s">
        <v>44</v>
      </c>
      <c r="CY49" s="429">
        <v>16</v>
      </c>
      <c r="CZ49" s="352">
        <v>0</v>
      </c>
      <c r="DA49" s="429" t="s">
        <v>43</v>
      </c>
      <c r="DB49" s="432" t="s">
        <v>36</v>
      </c>
      <c r="DC49" s="399" t="str">
        <f>IF(DB49="BöB","nur Freihändig mit Tipo. 13 VöB","")</f>
        <v/>
      </c>
      <c r="DD49" s="400"/>
      <c r="DE49" s="433" t="str">
        <f>IF(DB49="BöB","Ja","No")</f>
        <v>No</v>
      </c>
      <c r="DF49" s="430" t="str">
        <f>IF(DB49="BöB","Ja","No")</f>
        <v>No</v>
      </c>
      <c r="DG49" s="435" t="e">
        <f>IF(OR(AND(DB49="VöB",CZ43="Aktuelles Procedura secondo BöB",DA49="No"),OR(AND(DA49="Ja",CZ49&gt;='Valori soglia'!$D$6),AND(DA49="Ja",DG$14&gt;DG$15)),AND(DA49="Ja",DB49="BöB")),"Kontrolle","")</f>
        <v>#DIV/0!</v>
      </c>
      <c r="DH49" s="173" t="s">
        <v>44</v>
      </c>
      <c r="DI49" s="429">
        <v>16</v>
      </c>
      <c r="DJ49" s="352">
        <v>0</v>
      </c>
      <c r="DK49" s="429" t="s">
        <v>43</v>
      </c>
      <c r="DL49" s="432" t="s">
        <v>36</v>
      </c>
      <c r="DM49" s="399" t="str">
        <f>IF(DL49="BöB","nur Freihändig mit Tipo. 13 VöB","")</f>
        <v/>
      </c>
      <c r="DN49" s="400"/>
      <c r="DO49" s="433" t="str">
        <f>IF(DL49="BöB","Ja","No")</f>
        <v>No</v>
      </c>
      <c r="DP49" s="430" t="str">
        <f>IF(DL49="BöB","Ja","No")</f>
        <v>No</v>
      </c>
      <c r="DQ49" s="435" t="e">
        <f>IF(OR(AND(DL49="VöB",DJ43="Aktuelles Procedura secondo BöB",DK49="No"),OR(AND(DK49="Ja",DJ49&gt;='Valori soglia'!$D$6),AND(DK49="Ja",DQ$14&gt;DQ$15)),AND(DK49="Ja",DL49="BöB")),"Kontrolle","")</f>
        <v>#DIV/0!</v>
      </c>
      <c r="DR49" s="173" t="s">
        <v>44</v>
      </c>
      <c r="DS49" s="429">
        <v>16</v>
      </c>
      <c r="DT49" s="352">
        <v>0</v>
      </c>
      <c r="DU49" s="429" t="s">
        <v>43</v>
      </c>
      <c r="DV49" s="432" t="s">
        <v>36</v>
      </c>
      <c r="DW49" s="399" t="str">
        <f>IF(DV49="BöB","nur Freihändig mit Tipo. 13 VöB","")</f>
        <v/>
      </c>
      <c r="DX49" s="400"/>
      <c r="DY49" s="433" t="str">
        <f>IF(DV49="BöB","Ja","No")</f>
        <v>No</v>
      </c>
      <c r="DZ49" s="430" t="str">
        <f>IF(DV49="BöB","Ja","No")</f>
        <v>No</v>
      </c>
      <c r="EA49" s="435" t="e">
        <f>IF(OR(AND(DV49="VöB",DT43="Aktuelles Procedura secondo BöB",DU49="No"),OR(AND(DU49="Ja",DT49&gt;='Valori soglia'!$D$6),AND(DU49="Ja",EA$14&gt;EA$15)),AND(DU49="Ja",DV49="BöB")),"Kontrolle","")</f>
        <v>#DIV/0!</v>
      </c>
      <c r="EB49" s="173" t="s">
        <v>44</v>
      </c>
      <c r="EC49" s="429">
        <v>16</v>
      </c>
      <c r="ED49" s="352">
        <v>0</v>
      </c>
      <c r="EE49" s="429" t="s">
        <v>43</v>
      </c>
      <c r="EF49" s="432" t="s">
        <v>36</v>
      </c>
      <c r="EG49" s="399" t="str">
        <f>IF(EF49="BöB","nur Freihändig mit Tipo. 13 VöB","")</f>
        <v/>
      </c>
      <c r="EH49" s="400"/>
      <c r="EI49" s="433" t="str">
        <f>IF(EF49="BöB","Ja","No")</f>
        <v>No</v>
      </c>
      <c r="EJ49" s="430" t="str">
        <f>IF(EF49="BöB","Ja","No")</f>
        <v>No</v>
      </c>
      <c r="EK49" s="435" t="e">
        <f>IF(OR(AND(EF49="VöB",ED43="Aktuelles Procedura secondo BöB",EE49="No"),OR(AND(EE49="Ja",ED49&gt;='Valori soglia'!$D$6),AND(EE49="Ja",EK$14&gt;EK$15)),AND(EE49="Ja",EF49="BöB")),"Kontrolle","")</f>
        <v>#DIV/0!</v>
      </c>
      <c r="EL49" s="173" t="s">
        <v>44</v>
      </c>
      <c r="EM49" s="429">
        <v>16</v>
      </c>
      <c r="EN49" s="352">
        <v>0</v>
      </c>
      <c r="EO49" s="429" t="s">
        <v>43</v>
      </c>
      <c r="EP49" s="432" t="s">
        <v>36</v>
      </c>
      <c r="EQ49" s="399" t="str">
        <f>IF(EP49="BöB","nur Freihändig mit Tipo. 13 VöB","")</f>
        <v/>
      </c>
      <c r="ER49" s="400"/>
      <c r="ES49" s="433" t="str">
        <f>IF(EP49="BöB","Ja","No")</f>
        <v>No</v>
      </c>
      <c r="ET49" s="430" t="str">
        <f>IF(EP49="BöB","Ja","No")</f>
        <v>No</v>
      </c>
      <c r="EU49" s="435" t="e">
        <f>IF(OR(AND(EP49="VöB",EN43="Aktuelles Procedura secondo BöB",EO49="No"),OR(AND(EO49="Ja",EN49&gt;='Valori soglia'!$D$6),AND(EO49="Ja",EU$14&gt;EU$15)),AND(EO49="Ja",EP49="BöB")),"Kontrolle","")</f>
        <v>#DIV/0!</v>
      </c>
      <c r="EV49" s="173" t="s">
        <v>44</v>
      </c>
      <c r="EW49" s="429">
        <v>16</v>
      </c>
      <c r="EX49" s="352">
        <v>0</v>
      </c>
      <c r="EY49" s="429" t="s">
        <v>43</v>
      </c>
      <c r="EZ49" s="432" t="s">
        <v>36</v>
      </c>
      <c r="FA49" s="399" t="str">
        <f>IF(EZ49="BöB","nur Freihändig mit Tipo. 13 VöB","")</f>
        <v/>
      </c>
      <c r="FB49" s="400"/>
      <c r="FC49" s="433" t="str">
        <f>IF(EZ49="BöB","Ja","No")</f>
        <v>No</v>
      </c>
      <c r="FD49" s="430" t="str">
        <f>IF(EZ49="BöB","Ja","No")</f>
        <v>No</v>
      </c>
      <c r="FE49" s="435" t="e">
        <f>IF(OR(AND(EZ49="VöB",EX43="Aktuelles Procedura secondo BöB",EY49="No"),OR(AND(EY49="Ja",EX49&gt;='Valori soglia'!$D$6),AND(EY49="Ja",FE$14&gt;FE$15)),AND(EY49="Ja",EZ49="BöB")),"Kontrolle","")</f>
        <v>#DIV/0!</v>
      </c>
      <c r="FF49" s="173" t="s">
        <v>44</v>
      </c>
      <c r="FG49" s="429">
        <v>16</v>
      </c>
      <c r="FH49" s="352">
        <v>0</v>
      </c>
      <c r="FI49" s="429" t="s">
        <v>43</v>
      </c>
      <c r="FJ49" s="432" t="s">
        <v>36</v>
      </c>
      <c r="FK49" s="399" t="str">
        <f>IF(FJ49="BöB","nur Freihändig mit Tipo. 13 VöB","")</f>
        <v/>
      </c>
      <c r="FL49" s="400"/>
      <c r="FM49" s="433" t="str">
        <f>IF(FJ49="BöB","Ja","No")</f>
        <v>No</v>
      </c>
      <c r="FN49" s="430" t="str">
        <f>IF(FJ49="BöB","Ja","No")</f>
        <v>No</v>
      </c>
      <c r="FO49" s="435" t="e">
        <f>IF(OR(AND(FJ49="VöB",FH43="Aktuelles Procedura secondo BöB",FI49="No"),OR(AND(FI49="Ja",FH49&gt;='Valori soglia'!$D$6),AND(FI49="Ja",FO$14&gt;FO$15)),AND(FI49="Ja",FJ49="BöB")),"Kontrolle","")</f>
        <v>#DIV/0!</v>
      </c>
      <c r="FP49" s="173" t="s">
        <v>44</v>
      </c>
      <c r="FQ49" s="429">
        <v>16</v>
      </c>
      <c r="FR49" s="352">
        <v>0</v>
      </c>
      <c r="FS49" s="429" t="s">
        <v>43</v>
      </c>
      <c r="FT49" s="432" t="s">
        <v>36</v>
      </c>
      <c r="FU49" s="399" t="str">
        <f>IF(FT49="BöB","nur Freihändig mit Tipo. 13 VöB","")</f>
        <v/>
      </c>
      <c r="FV49" s="400"/>
      <c r="FW49" s="433" t="str">
        <f>IF(FT49="BöB","Ja","No")</f>
        <v>No</v>
      </c>
      <c r="FX49" s="430" t="str">
        <f>IF(FT49="BöB","Ja","No")</f>
        <v>No</v>
      </c>
      <c r="FY49" s="435" t="e">
        <f>IF(OR(AND(FT49="VöB",FR43="Aktuelles Procedura secondo BöB",FS49="No"),OR(AND(FS49="Ja",FR49&gt;='Valori soglia'!$D$6),AND(FS49="Ja",FY$14&gt;FY$15)),AND(FS49="Ja",FT49="BöB")),"Kontrolle","")</f>
        <v>#DIV/0!</v>
      </c>
      <c r="FZ49" s="173" t="s">
        <v>44</v>
      </c>
      <c r="GA49" s="429">
        <v>16</v>
      </c>
      <c r="GB49" s="352">
        <v>0</v>
      </c>
      <c r="GC49" s="429" t="s">
        <v>43</v>
      </c>
      <c r="GD49" s="432" t="s">
        <v>36</v>
      </c>
      <c r="GE49" s="399" t="str">
        <f>IF(GD49="BöB","nur Freihändig mit Tipo. 13 VöB","")</f>
        <v/>
      </c>
      <c r="GF49" s="400"/>
      <c r="GG49" s="433" t="str">
        <f>IF(GD49="BöB","Ja","No")</f>
        <v>No</v>
      </c>
      <c r="GH49" s="430" t="str">
        <f>IF(GD49="BöB","Ja","No")</f>
        <v>No</v>
      </c>
      <c r="GI49" s="435" t="e">
        <f>IF(OR(AND(GD49="VöB",GB43="Aktuelles Procedura secondo BöB",GC49="No"),OR(AND(GC49="Ja",GB49&gt;='Valori soglia'!$D$6),AND(GC49="Ja",GI$14&gt;GI$15)),AND(GC49="Ja",GD49="BöB")),"Kontrolle","")</f>
        <v>#DIV/0!</v>
      </c>
      <c r="GJ49" s="173" t="s">
        <v>44</v>
      </c>
      <c r="GK49" s="429">
        <v>16</v>
      </c>
      <c r="GL49" s="352">
        <v>0</v>
      </c>
      <c r="GM49" s="429" t="s">
        <v>43</v>
      </c>
      <c r="GN49" s="432" t="s">
        <v>36</v>
      </c>
      <c r="GO49" s="399" t="str">
        <f>IF(GN49="BöB","nur Freihändig mit Tipo. 13 VöB","")</f>
        <v/>
      </c>
      <c r="GP49" s="400"/>
      <c r="GQ49" s="433" t="str">
        <f>IF(GN49="BöB","Ja","No")</f>
        <v>No</v>
      </c>
      <c r="GR49" s="430" t="str">
        <f>IF(GN49="BöB","Ja","No")</f>
        <v>No</v>
      </c>
      <c r="GS49" s="435" t="e">
        <f>IF(OR(AND(GN49="VöB",GL43="Aktuelles Procedura secondo BöB",GM49="No"),OR(AND(GM49="Ja",GL49&gt;='Valori soglia'!$D$6),AND(GM49="Ja",GS$14&gt;GS$15)),AND(GM49="Ja",GN49="BöB")),"Kontrolle","")</f>
        <v>#DIV/0!</v>
      </c>
      <c r="GT49" s="173" t="s">
        <v>44</v>
      </c>
      <c r="GU49" s="429">
        <v>16</v>
      </c>
      <c r="GV49" s="352">
        <v>0</v>
      </c>
      <c r="GW49" s="429" t="s">
        <v>43</v>
      </c>
      <c r="GX49" s="432" t="s">
        <v>36</v>
      </c>
      <c r="GY49" s="399" t="str">
        <f>IF(GX49="BöB","nur Freihändig mit Tipo. 13 VöB","")</f>
        <v/>
      </c>
      <c r="GZ49" s="400"/>
      <c r="HA49" s="433" t="str">
        <f>IF(GX49="BöB","Ja","No")</f>
        <v>No</v>
      </c>
      <c r="HB49" s="430" t="str">
        <f>IF(GX49="BöB","Ja","No")</f>
        <v>No</v>
      </c>
      <c r="HC49" s="435" t="e">
        <f>IF(OR(AND(GX49="VöB",GV43="Aktuelles Procedura secondo BöB",GW49="No"),OR(AND(GW49="Ja",GV49&gt;='Valori soglia'!$D$6),AND(GW49="Ja",HC$14&gt;HC$15)),AND(GW49="Ja",GX49="BöB")),"Kontrolle","")</f>
        <v>#DIV/0!</v>
      </c>
      <c r="HD49" s="173" t="s">
        <v>44</v>
      </c>
      <c r="HE49" s="429">
        <v>16</v>
      </c>
      <c r="HF49" s="352">
        <v>0</v>
      </c>
      <c r="HG49" s="429" t="s">
        <v>43</v>
      </c>
      <c r="HH49" s="432" t="s">
        <v>36</v>
      </c>
      <c r="HI49" s="399" t="str">
        <f>IF(HH49="BöB","nur Freihändig mit Tipo. 13 VöB","")</f>
        <v/>
      </c>
      <c r="HJ49" s="400"/>
      <c r="HK49" s="433" t="str">
        <f>IF(HH49="BöB","Ja","No")</f>
        <v>No</v>
      </c>
      <c r="HL49" s="430" t="str">
        <f>IF(HH49="BöB","Ja","No")</f>
        <v>No</v>
      </c>
      <c r="HM49" s="435" t="e">
        <f>IF(OR(AND(HH49="VöB",HF43="Aktuelles Procedura secondo BöB",HG49="No"),OR(AND(HG49="Ja",HF49&gt;='Valori soglia'!$D$6),AND(HG49="Ja",HM$14&gt;HM$15)),AND(HG49="Ja",HH49="BöB")),"Kontrolle","")</f>
        <v>#DIV/0!</v>
      </c>
      <c r="HN49" s="125"/>
      <c r="HO49" s="125"/>
      <c r="HP49" s="71"/>
      <c r="HQ49" s="126"/>
      <c r="HR49" s="74"/>
      <c r="HS49" s="36"/>
      <c r="HT49" s="36"/>
      <c r="HU49" s="78"/>
      <c r="HV49" s="36"/>
      <c r="HW49" s="125"/>
      <c r="HX49" s="125"/>
      <c r="HY49" s="71"/>
      <c r="HZ49" s="126"/>
      <c r="IA49" s="74"/>
      <c r="IB49" s="36"/>
      <c r="IC49" s="36"/>
      <c r="ID49" s="78"/>
      <c r="IE49" s="36"/>
      <c r="IF49" s="125"/>
      <c r="IG49" s="125"/>
      <c r="IH49" s="71"/>
      <c r="II49" s="126"/>
      <c r="IJ49" s="74"/>
      <c r="IK49" s="36"/>
      <c r="IL49" s="36"/>
      <c r="IM49" s="78"/>
      <c r="IN49" s="36"/>
      <c r="IO49" s="125"/>
      <c r="IP49" s="125"/>
      <c r="IQ49" s="71"/>
      <c r="IR49" s="126"/>
      <c r="IS49" s="74"/>
      <c r="IT49" s="36"/>
      <c r="IU49" s="36"/>
      <c r="IV49" s="78"/>
      <c r="IW49" s="36"/>
      <c r="IX49" s="125"/>
      <c r="IY49" s="125"/>
      <c r="IZ49" s="71"/>
      <c r="JA49" s="126"/>
      <c r="JB49" s="6"/>
      <c r="JC49" s="6"/>
      <c r="JD49" s="6"/>
      <c r="JE49" s="6"/>
      <c r="JF49" s="6"/>
      <c r="JG49" s="6"/>
      <c r="JH49" s="6"/>
      <c r="JI49" s="6"/>
      <c r="JJ49" s="6"/>
      <c r="JK49" s="6"/>
      <c r="JL49" s="6"/>
      <c r="JM49" s="6"/>
      <c r="JN49" s="6"/>
      <c r="JO49" s="6"/>
      <c r="JP49" s="6"/>
      <c r="JQ49" s="6"/>
      <c r="JR49" s="6"/>
      <c r="JS49" s="6"/>
      <c r="JT49" s="6"/>
      <c r="JU49" s="6"/>
      <c r="JV49" s="6"/>
      <c r="JW49" s="6"/>
      <c r="JX49" s="6"/>
      <c r="JY49" s="6"/>
      <c r="JZ49" s="6"/>
      <c r="KA49" s="6"/>
      <c r="KB49" s="6"/>
      <c r="KC49" s="6"/>
      <c r="KD49" s="6"/>
      <c r="KE49" s="6"/>
      <c r="KF49" s="6"/>
      <c r="KG49" s="6"/>
      <c r="KH49" s="6"/>
      <c r="KI49" s="6"/>
      <c r="KJ49" s="6"/>
      <c r="KK49" s="6"/>
      <c r="KL49" s="6"/>
      <c r="KM49" s="6"/>
      <c r="KN49" s="6"/>
      <c r="KO49" s="6"/>
      <c r="KP49" s="6"/>
      <c r="KQ49" s="6"/>
      <c r="KR49" s="6"/>
      <c r="KS49" s="6"/>
      <c r="KT49" s="6"/>
      <c r="KU49" s="6"/>
      <c r="KV49" s="6"/>
      <c r="KW49" s="6"/>
      <c r="KX49" s="6"/>
      <c r="KY49" s="6"/>
      <c r="KZ49" s="6"/>
      <c r="LA49" s="6"/>
      <c r="LB49" s="6"/>
      <c r="LC49" s="6"/>
    </row>
    <row r="50" spans="1:315" ht="26.25" customHeight="1" x14ac:dyDescent="0.2">
      <c r="A50" s="19"/>
      <c r="B50" s="174" t="s">
        <v>45</v>
      </c>
      <c r="C50" s="429"/>
      <c r="D50" s="352"/>
      <c r="E50" s="429"/>
      <c r="F50" s="432"/>
      <c r="G50" s="401" t="str">
        <f>IF(F49="VöB","Freihändig (z.B. Tipo. 36 II d VöB)","")</f>
        <v/>
      </c>
      <c r="H50" s="402"/>
      <c r="I50" s="433"/>
      <c r="J50" s="430"/>
      <c r="K50" s="435"/>
      <c r="L50" s="174" t="s">
        <v>45</v>
      </c>
      <c r="M50" s="429"/>
      <c r="N50" s="352"/>
      <c r="O50" s="429"/>
      <c r="P50" s="432"/>
      <c r="Q50" s="401" t="str">
        <f>IF(P49="VöB","Freihändig (z.B. Tipo. 36 II d VöB)","")</f>
        <v/>
      </c>
      <c r="R50" s="402"/>
      <c r="S50" s="433"/>
      <c r="T50" s="430"/>
      <c r="U50" s="435"/>
      <c r="V50" s="174" t="s">
        <v>45</v>
      </c>
      <c r="W50" s="429"/>
      <c r="X50" s="352"/>
      <c r="Y50" s="429"/>
      <c r="Z50" s="432"/>
      <c r="AA50" s="401" t="str">
        <f>IF(Z49="VöB","Freihändig (z.B. Tipo. 36 II d VöB)","")</f>
        <v/>
      </c>
      <c r="AB50" s="402"/>
      <c r="AC50" s="433"/>
      <c r="AD50" s="430"/>
      <c r="AE50" s="435"/>
      <c r="AF50" s="174" t="s">
        <v>45</v>
      </c>
      <c r="AG50" s="429"/>
      <c r="AH50" s="352"/>
      <c r="AI50" s="429"/>
      <c r="AJ50" s="432"/>
      <c r="AK50" s="401" t="str">
        <f>IF(AJ49="VöB","Freihändig (z.B. Tipo. 36 II d VöB)","")</f>
        <v/>
      </c>
      <c r="AL50" s="402"/>
      <c r="AM50" s="433"/>
      <c r="AN50" s="430"/>
      <c r="AO50" s="435"/>
      <c r="AP50" s="174" t="s">
        <v>45</v>
      </c>
      <c r="AQ50" s="429"/>
      <c r="AR50" s="352"/>
      <c r="AS50" s="429"/>
      <c r="AT50" s="432"/>
      <c r="AU50" s="401" t="str">
        <f>IF(AT49="VöB","Freihändig (z.B. Tipo. 36 II d VöB)","")</f>
        <v/>
      </c>
      <c r="AV50" s="402"/>
      <c r="AW50" s="433"/>
      <c r="AX50" s="430"/>
      <c r="AY50" s="435"/>
      <c r="AZ50" s="174" t="s">
        <v>45</v>
      </c>
      <c r="BA50" s="429"/>
      <c r="BB50" s="352"/>
      <c r="BC50" s="429"/>
      <c r="BD50" s="432"/>
      <c r="BE50" s="401" t="str">
        <f>IF(BD49="VöB","Freihändig (z.B. Tipo. 36 II d VöB)","")</f>
        <v/>
      </c>
      <c r="BF50" s="402"/>
      <c r="BG50" s="433"/>
      <c r="BH50" s="430"/>
      <c r="BI50" s="435"/>
      <c r="BJ50" s="174" t="s">
        <v>45</v>
      </c>
      <c r="BK50" s="429"/>
      <c r="BL50" s="352"/>
      <c r="BM50" s="429"/>
      <c r="BN50" s="432"/>
      <c r="BO50" s="401" t="str">
        <f>IF(BN49="VöB","Freihändig (z.B. Tipo. 36 II d VöB)","")</f>
        <v/>
      </c>
      <c r="BP50" s="402"/>
      <c r="BQ50" s="433"/>
      <c r="BR50" s="430"/>
      <c r="BS50" s="435"/>
      <c r="BT50" s="174" t="s">
        <v>45</v>
      </c>
      <c r="BU50" s="429"/>
      <c r="BV50" s="352"/>
      <c r="BW50" s="429"/>
      <c r="BX50" s="432"/>
      <c r="BY50" s="401" t="str">
        <f>IF(BX49="VöB","Freihändig (z.B. Tipo. 36 II d VöB)","")</f>
        <v/>
      </c>
      <c r="BZ50" s="402"/>
      <c r="CA50" s="433"/>
      <c r="CB50" s="430"/>
      <c r="CC50" s="435"/>
      <c r="CD50" s="174" t="s">
        <v>45</v>
      </c>
      <c r="CE50" s="429"/>
      <c r="CF50" s="352"/>
      <c r="CG50" s="429"/>
      <c r="CH50" s="432"/>
      <c r="CI50" s="401" t="str">
        <f>IF(CH49="VöB","Freihändig (z.B. Tipo. 36 II d VöB)","")</f>
        <v/>
      </c>
      <c r="CJ50" s="402"/>
      <c r="CK50" s="433"/>
      <c r="CL50" s="430"/>
      <c r="CM50" s="435"/>
      <c r="CN50" s="174" t="s">
        <v>45</v>
      </c>
      <c r="CO50" s="429"/>
      <c r="CP50" s="352"/>
      <c r="CQ50" s="429"/>
      <c r="CR50" s="432"/>
      <c r="CS50" s="401" t="str">
        <f>IF(CR49="VöB","Freihändig (z.B. Tipo. 36 II d VöB)","")</f>
        <v/>
      </c>
      <c r="CT50" s="402"/>
      <c r="CU50" s="433"/>
      <c r="CV50" s="430"/>
      <c r="CW50" s="435"/>
      <c r="CX50" s="174" t="s">
        <v>45</v>
      </c>
      <c r="CY50" s="429"/>
      <c r="CZ50" s="352"/>
      <c r="DA50" s="429"/>
      <c r="DB50" s="432"/>
      <c r="DC50" s="401" t="str">
        <f>IF(DB49="VöB","Freihändig (z.B. Tipo. 36 II d VöB)","")</f>
        <v/>
      </c>
      <c r="DD50" s="402"/>
      <c r="DE50" s="433"/>
      <c r="DF50" s="430"/>
      <c r="DG50" s="435"/>
      <c r="DH50" s="174" t="s">
        <v>45</v>
      </c>
      <c r="DI50" s="429"/>
      <c r="DJ50" s="352"/>
      <c r="DK50" s="429"/>
      <c r="DL50" s="432"/>
      <c r="DM50" s="401" t="str">
        <f>IF(DL49="VöB","Freihändig (z.B. Tipo. 36 II d VöB)","")</f>
        <v/>
      </c>
      <c r="DN50" s="402"/>
      <c r="DO50" s="433"/>
      <c r="DP50" s="430"/>
      <c r="DQ50" s="435"/>
      <c r="DR50" s="174" t="s">
        <v>45</v>
      </c>
      <c r="DS50" s="429"/>
      <c r="DT50" s="352"/>
      <c r="DU50" s="429"/>
      <c r="DV50" s="432"/>
      <c r="DW50" s="401" t="str">
        <f>IF(DV49="VöB","Freihändig (z.B. Tipo. 36 II d VöB)","")</f>
        <v/>
      </c>
      <c r="DX50" s="402"/>
      <c r="DY50" s="433"/>
      <c r="DZ50" s="430"/>
      <c r="EA50" s="435"/>
      <c r="EB50" s="174" t="s">
        <v>45</v>
      </c>
      <c r="EC50" s="429"/>
      <c r="ED50" s="352"/>
      <c r="EE50" s="429"/>
      <c r="EF50" s="432"/>
      <c r="EG50" s="401" t="str">
        <f>IF(EF49="VöB","Freihändig (z.B. Tipo. 36 II d VöB)","")</f>
        <v/>
      </c>
      <c r="EH50" s="402"/>
      <c r="EI50" s="433"/>
      <c r="EJ50" s="430"/>
      <c r="EK50" s="435"/>
      <c r="EL50" s="174" t="s">
        <v>45</v>
      </c>
      <c r="EM50" s="429"/>
      <c r="EN50" s="352"/>
      <c r="EO50" s="429"/>
      <c r="EP50" s="432"/>
      <c r="EQ50" s="401" t="str">
        <f>IF(EP49="VöB","Freihändig (z.B. Tipo. 36 II d VöB)","")</f>
        <v/>
      </c>
      <c r="ER50" s="402"/>
      <c r="ES50" s="433"/>
      <c r="ET50" s="430"/>
      <c r="EU50" s="435"/>
      <c r="EV50" s="174" t="s">
        <v>45</v>
      </c>
      <c r="EW50" s="429"/>
      <c r="EX50" s="352"/>
      <c r="EY50" s="429"/>
      <c r="EZ50" s="432"/>
      <c r="FA50" s="401" t="str">
        <f>IF(EZ49="VöB","Freihändig (z.B. Tipo. 36 II d VöB)","")</f>
        <v/>
      </c>
      <c r="FB50" s="402"/>
      <c r="FC50" s="433"/>
      <c r="FD50" s="430"/>
      <c r="FE50" s="435"/>
      <c r="FF50" s="174" t="s">
        <v>45</v>
      </c>
      <c r="FG50" s="429"/>
      <c r="FH50" s="352"/>
      <c r="FI50" s="429"/>
      <c r="FJ50" s="432"/>
      <c r="FK50" s="401" t="str">
        <f>IF(FJ49="VöB","Freihändig (z.B. Tipo. 36 II d VöB)","")</f>
        <v/>
      </c>
      <c r="FL50" s="402"/>
      <c r="FM50" s="433"/>
      <c r="FN50" s="430"/>
      <c r="FO50" s="435"/>
      <c r="FP50" s="174" t="s">
        <v>45</v>
      </c>
      <c r="FQ50" s="429"/>
      <c r="FR50" s="352"/>
      <c r="FS50" s="429"/>
      <c r="FT50" s="432"/>
      <c r="FU50" s="401" t="str">
        <f>IF(FT49="VöB","Freihändig (z.B. Tipo. 36 II d VöB)","")</f>
        <v/>
      </c>
      <c r="FV50" s="402"/>
      <c r="FW50" s="433"/>
      <c r="FX50" s="430"/>
      <c r="FY50" s="435"/>
      <c r="FZ50" s="174" t="s">
        <v>45</v>
      </c>
      <c r="GA50" s="429"/>
      <c r="GB50" s="352"/>
      <c r="GC50" s="429"/>
      <c r="GD50" s="432"/>
      <c r="GE50" s="401" t="str">
        <f>IF(GD49="VöB","Freihändig (z.B. Tipo. 36 II d VöB)","")</f>
        <v/>
      </c>
      <c r="GF50" s="402"/>
      <c r="GG50" s="433"/>
      <c r="GH50" s="430"/>
      <c r="GI50" s="435"/>
      <c r="GJ50" s="174" t="s">
        <v>45</v>
      </c>
      <c r="GK50" s="429"/>
      <c r="GL50" s="352"/>
      <c r="GM50" s="429"/>
      <c r="GN50" s="432"/>
      <c r="GO50" s="401" t="str">
        <f>IF(GN49="VöB","Freihändig (z.B. Tipo. 36 II d VöB)","")</f>
        <v/>
      </c>
      <c r="GP50" s="402"/>
      <c r="GQ50" s="433"/>
      <c r="GR50" s="430"/>
      <c r="GS50" s="435"/>
      <c r="GT50" s="174" t="s">
        <v>45</v>
      </c>
      <c r="GU50" s="429"/>
      <c r="GV50" s="352"/>
      <c r="GW50" s="429"/>
      <c r="GX50" s="432"/>
      <c r="GY50" s="401" t="str">
        <f>IF(GX49="VöB","Freihändig (z.B. Tipo. 36 II d VöB)","")</f>
        <v/>
      </c>
      <c r="GZ50" s="402"/>
      <c r="HA50" s="433"/>
      <c r="HB50" s="430"/>
      <c r="HC50" s="435"/>
      <c r="HD50" s="174" t="s">
        <v>45</v>
      </c>
      <c r="HE50" s="429"/>
      <c r="HF50" s="352"/>
      <c r="HG50" s="429"/>
      <c r="HH50" s="432"/>
      <c r="HI50" s="401" t="str">
        <f>IF(HH49="VöB","Freihändig (z.B. Tipo. 36 II d VöB)","")</f>
        <v/>
      </c>
      <c r="HJ50" s="402"/>
      <c r="HK50" s="433"/>
      <c r="HL50" s="430"/>
      <c r="HM50" s="435"/>
      <c r="HN50" s="125"/>
      <c r="HO50" s="125"/>
      <c r="HP50" s="71"/>
      <c r="HQ50" s="126"/>
      <c r="HR50" s="74"/>
      <c r="HS50" s="36"/>
      <c r="HT50" s="36"/>
      <c r="HU50" s="78"/>
      <c r="HV50" s="36"/>
      <c r="HW50" s="125"/>
      <c r="HX50" s="125"/>
      <c r="HY50" s="71"/>
      <c r="HZ50" s="126"/>
      <c r="IA50" s="74"/>
      <c r="IB50" s="36"/>
      <c r="IC50" s="36"/>
      <c r="ID50" s="78"/>
      <c r="IE50" s="36"/>
      <c r="IF50" s="125"/>
      <c r="IG50" s="125"/>
      <c r="IH50" s="71"/>
      <c r="II50" s="126"/>
      <c r="IJ50" s="74"/>
      <c r="IK50" s="36"/>
      <c r="IL50" s="36"/>
      <c r="IM50" s="78"/>
      <c r="IN50" s="36"/>
      <c r="IO50" s="125"/>
      <c r="IP50" s="125"/>
      <c r="IQ50" s="71"/>
      <c r="IR50" s="126"/>
      <c r="IS50" s="74"/>
      <c r="IT50" s="36"/>
      <c r="IU50" s="36"/>
      <c r="IV50" s="78"/>
      <c r="IW50" s="36"/>
      <c r="IX50" s="125"/>
      <c r="IY50" s="125"/>
      <c r="IZ50" s="71"/>
      <c r="JA50" s="126"/>
      <c r="JB50" s="6"/>
      <c r="JC50" s="6"/>
      <c r="JD50" s="6"/>
      <c r="JE50" s="6"/>
      <c r="JF50" s="6"/>
      <c r="JG50" s="6"/>
      <c r="JH50" s="6"/>
      <c r="JI50" s="6"/>
      <c r="JJ50" s="6"/>
      <c r="JK50" s="6"/>
      <c r="JL50" s="6"/>
      <c r="JM50" s="6"/>
      <c r="JN50" s="6"/>
      <c r="JO50" s="6"/>
      <c r="JP50" s="6"/>
      <c r="JQ50" s="6"/>
      <c r="JR50" s="6"/>
      <c r="JS50" s="6"/>
      <c r="JT50" s="6"/>
      <c r="JU50" s="6"/>
      <c r="JV50" s="6"/>
      <c r="JW50" s="6"/>
      <c r="JX50" s="6"/>
      <c r="JY50" s="6"/>
      <c r="JZ50" s="6"/>
      <c r="KA50" s="6"/>
      <c r="KB50" s="6"/>
      <c r="KC50" s="6"/>
      <c r="KD50" s="6"/>
      <c r="KE50" s="6"/>
      <c r="KF50" s="6"/>
      <c r="KG50" s="6"/>
      <c r="KH50" s="6"/>
      <c r="KI50" s="6"/>
      <c r="KJ50" s="6"/>
      <c r="KK50" s="6"/>
      <c r="KL50" s="6"/>
      <c r="KM50" s="6"/>
      <c r="KN50" s="6"/>
      <c r="KO50" s="6"/>
      <c r="KP50" s="6"/>
      <c r="KQ50" s="6"/>
      <c r="KR50" s="6"/>
      <c r="KS50" s="6"/>
      <c r="KT50" s="6"/>
      <c r="KU50" s="6"/>
      <c r="KV50" s="6"/>
      <c r="KW50" s="6"/>
      <c r="KX50" s="6"/>
      <c r="KY50" s="6"/>
      <c r="KZ50" s="6"/>
      <c r="LA50" s="6"/>
      <c r="LB50" s="6"/>
      <c r="LC50" s="6"/>
    </row>
    <row r="51" spans="1:315" ht="26.25" customHeight="1" x14ac:dyDescent="0.2">
      <c r="A51" s="19"/>
      <c r="B51" s="173" t="s">
        <v>44</v>
      </c>
      <c r="C51" s="429">
        <v>17</v>
      </c>
      <c r="D51" s="352">
        <v>0</v>
      </c>
      <c r="E51" s="429" t="s">
        <v>43</v>
      </c>
      <c r="F51" s="432" t="s">
        <v>36</v>
      </c>
      <c r="G51" s="399" t="str">
        <f>IF(F51="BöB","nur Freihändig mit Tipo. 13 VöB","")</f>
        <v/>
      </c>
      <c r="H51" s="400"/>
      <c r="I51" s="433" t="str">
        <f>IF(F51="BöB","Ja","No")</f>
        <v>No</v>
      </c>
      <c r="J51" s="430" t="str">
        <f>IF(F51="BöB","Ja","No")</f>
        <v>No</v>
      </c>
      <c r="K51" s="435" t="e">
        <f>IF(OR(AND(F51="VöB",D45="Aktuelles Procedura secondo BöB",E51="No"),OR(AND(E51="Ja",D51&gt;='Valori soglia'!$D$6),AND(E51="Ja",'Riepilogo progetto'!$J$8&gt;'Riepilogo progetto'!$P$9)),AND(E51="Ja",F51="BöB")),"Kontrolle","")</f>
        <v>#DIV/0!</v>
      </c>
      <c r="L51" s="173" t="s">
        <v>44</v>
      </c>
      <c r="M51" s="429">
        <v>17</v>
      </c>
      <c r="N51" s="352">
        <v>0</v>
      </c>
      <c r="O51" s="429" t="s">
        <v>43</v>
      </c>
      <c r="P51" s="432" t="s">
        <v>36</v>
      </c>
      <c r="Q51" s="399" t="str">
        <f>IF(P51="BöB","nur Freihändig mit Tipo. 13 VöB","")</f>
        <v/>
      </c>
      <c r="R51" s="400"/>
      <c r="S51" s="433" t="str">
        <f>IF(P51="BöB","Ja","No")</f>
        <v>No</v>
      </c>
      <c r="T51" s="430" t="str">
        <f>IF(P51="BöB","Ja","No")</f>
        <v>No</v>
      </c>
      <c r="U51" s="435" t="e">
        <f>IF(OR(AND(P51="VöB",N45="Aktuelles Procedura secondo BöB",O51="No"),OR(AND(O51="Ja",N51&gt;='Valori soglia'!$D$6),AND(O51="Ja",U$14&gt;U$15)),AND(O51="Ja",P51="BöB")),"Kontrolle","")</f>
        <v>#DIV/0!</v>
      </c>
      <c r="V51" s="173" t="s">
        <v>44</v>
      </c>
      <c r="W51" s="429">
        <v>17</v>
      </c>
      <c r="X51" s="352">
        <v>0</v>
      </c>
      <c r="Y51" s="429" t="s">
        <v>43</v>
      </c>
      <c r="Z51" s="432" t="s">
        <v>36</v>
      </c>
      <c r="AA51" s="399" t="str">
        <f>IF(Z51="BöB","nur Freihändig mit Tipo. 13 VöB","")</f>
        <v/>
      </c>
      <c r="AB51" s="400"/>
      <c r="AC51" s="433" t="str">
        <f>IF(Z51="BöB","Ja","No")</f>
        <v>No</v>
      </c>
      <c r="AD51" s="430" t="str">
        <f>IF(Z51="BöB","Ja","No")</f>
        <v>No</v>
      </c>
      <c r="AE51" s="435" t="e">
        <f>IF(OR(AND(Z51="VöB",X45="Aktuelles Procedura secondo BöB",Y51="No"),OR(AND(Y51="Ja",X51&gt;='Valori soglia'!$D$6),AND(Y51="Ja",AE$14&gt;AE$15)),AND(Y51="Ja",Z51="BöB")),"Kontrolle","")</f>
        <v>#DIV/0!</v>
      </c>
      <c r="AF51" s="173" t="s">
        <v>44</v>
      </c>
      <c r="AG51" s="429">
        <v>17</v>
      </c>
      <c r="AH51" s="352">
        <v>0</v>
      </c>
      <c r="AI51" s="429" t="s">
        <v>43</v>
      </c>
      <c r="AJ51" s="432" t="s">
        <v>36</v>
      </c>
      <c r="AK51" s="399" t="str">
        <f>IF(AJ51="BöB","nur Freihändig mit Tipo. 13 VöB","")</f>
        <v/>
      </c>
      <c r="AL51" s="400"/>
      <c r="AM51" s="433" t="str">
        <f>IF(AJ51="BöB","Ja","No")</f>
        <v>No</v>
      </c>
      <c r="AN51" s="430" t="str">
        <f>IF(AJ51="BöB","Ja","No")</f>
        <v>No</v>
      </c>
      <c r="AO51" s="435" t="e">
        <f>IF(OR(AND(AJ51="VöB",AH45="Aktuelles Procedura secondo BöB",AI51="No"),OR(AND(AI51="Ja",AH51&gt;='Valori soglia'!$D$6),AND(AI51="Ja",AO$14&gt;AO$15)),AND(AI51="Ja",AJ51="BöB")),"Kontrolle","")</f>
        <v>#DIV/0!</v>
      </c>
      <c r="AP51" s="173" t="s">
        <v>44</v>
      </c>
      <c r="AQ51" s="429">
        <v>17</v>
      </c>
      <c r="AR51" s="352">
        <v>0</v>
      </c>
      <c r="AS51" s="429" t="s">
        <v>43</v>
      </c>
      <c r="AT51" s="432" t="s">
        <v>36</v>
      </c>
      <c r="AU51" s="399" t="str">
        <f>IF(AT51="BöB","nur Freihändig mit Tipo. 13 VöB","")</f>
        <v/>
      </c>
      <c r="AV51" s="400"/>
      <c r="AW51" s="433" t="str">
        <f>IF(AT51="BöB","Ja","No")</f>
        <v>No</v>
      </c>
      <c r="AX51" s="430" t="str">
        <f>IF(AT51="BöB","Ja","No")</f>
        <v>No</v>
      </c>
      <c r="AY51" s="435" t="e">
        <f>IF(OR(AND(AT51="VöB",AR45="Aktuelles Procedura secondo BöB",AS51="No"),OR(AND(AS51="Ja",AR51&gt;='Valori soglia'!$D$6),AND(AS51="Ja",AY$14&gt;AY$15)),AND(AS51="Ja",AT51="BöB")),"Kontrolle","")</f>
        <v>#DIV/0!</v>
      </c>
      <c r="AZ51" s="173" t="s">
        <v>44</v>
      </c>
      <c r="BA51" s="429">
        <v>17</v>
      </c>
      <c r="BB51" s="352">
        <v>0</v>
      </c>
      <c r="BC51" s="429" t="s">
        <v>43</v>
      </c>
      <c r="BD51" s="432" t="s">
        <v>36</v>
      </c>
      <c r="BE51" s="399" t="str">
        <f>IF(BD51="BöB","nur Freihändig mit Tipo. 13 VöB","")</f>
        <v/>
      </c>
      <c r="BF51" s="400"/>
      <c r="BG51" s="433" t="str">
        <f>IF(BD51="BöB","Ja","No")</f>
        <v>No</v>
      </c>
      <c r="BH51" s="430" t="str">
        <f>IF(BD51="BöB","Ja","No")</f>
        <v>No</v>
      </c>
      <c r="BI51" s="435" t="e">
        <f>IF(OR(AND(BD51="VöB",BB45="Aktuelles Procedura secondo BöB",BC51="No"),OR(AND(BC51="Ja",BB51&gt;='Valori soglia'!$D$6),AND(BC51="Ja",BI$14&gt;BI$15)),AND(BC51="Ja",BD51="BöB")),"Kontrolle","")</f>
        <v>#DIV/0!</v>
      </c>
      <c r="BJ51" s="173" t="s">
        <v>44</v>
      </c>
      <c r="BK51" s="429">
        <v>17</v>
      </c>
      <c r="BL51" s="352">
        <v>0</v>
      </c>
      <c r="BM51" s="429" t="s">
        <v>43</v>
      </c>
      <c r="BN51" s="432" t="s">
        <v>36</v>
      </c>
      <c r="BO51" s="399" t="str">
        <f>IF(BN51="BöB","nur Freihändig mit Tipo. 13 VöB","")</f>
        <v/>
      </c>
      <c r="BP51" s="400"/>
      <c r="BQ51" s="433" t="str">
        <f>IF(BN51="BöB","Ja","No")</f>
        <v>No</v>
      </c>
      <c r="BR51" s="430" t="str">
        <f>IF(BN51="BöB","Ja","No")</f>
        <v>No</v>
      </c>
      <c r="BS51" s="435" t="e">
        <f>IF(OR(AND(BN51="VöB",BL45="Aktuelles Procedura secondo BöB",BM51="No"),OR(AND(BM51="Ja",BL51&gt;='Valori soglia'!$D$6),AND(BM51="Ja",BS$14&gt;BS$15)),AND(BM51="Ja",BN51="BöB")),"Kontrolle","")</f>
        <v>#DIV/0!</v>
      </c>
      <c r="BT51" s="173" t="s">
        <v>44</v>
      </c>
      <c r="BU51" s="429">
        <v>17</v>
      </c>
      <c r="BV51" s="352">
        <v>0</v>
      </c>
      <c r="BW51" s="429" t="s">
        <v>43</v>
      </c>
      <c r="BX51" s="432" t="s">
        <v>36</v>
      </c>
      <c r="BY51" s="399" t="str">
        <f>IF(BX51="BöB","nur Freihändig mit Tipo. 13 VöB","")</f>
        <v/>
      </c>
      <c r="BZ51" s="400"/>
      <c r="CA51" s="433" t="str">
        <f>IF(BX51="BöB","Ja","No")</f>
        <v>No</v>
      </c>
      <c r="CB51" s="430" t="str">
        <f>IF(BX51="BöB","Ja","No")</f>
        <v>No</v>
      </c>
      <c r="CC51" s="435" t="e">
        <f>IF(OR(AND(BX51="VöB",BV45="Aktuelles Procedura secondo BöB",BW51="No"),OR(AND(BW51="Ja",BV51&gt;='Valori soglia'!$D$6),AND(BW51="Ja",CC$14&gt;CC$15)),AND(BW51="Ja",BX51="BöB")),"Kontrolle","")</f>
        <v>#DIV/0!</v>
      </c>
      <c r="CD51" s="173" t="s">
        <v>44</v>
      </c>
      <c r="CE51" s="429">
        <v>17</v>
      </c>
      <c r="CF51" s="352">
        <v>0</v>
      </c>
      <c r="CG51" s="429" t="s">
        <v>43</v>
      </c>
      <c r="CH51" s="432" t="s">
        <v>36</v>
      </c>
      <c r="CI51" s="399" t="str">
        <f>IF(CH51="BöB","nur Freihändig mit Tipo. 13 VöB","")</f>
        <v/>
      </c>
      <c r="CJ51" s="400"/>
      <c r="CK51" s="433" t="str">
        <f>IF(CH51="BöB","Ja","No")</f>
        <v>No</v>
      </c>
      <c r="CL51" s="430" t="str">
        <f>IF(CH51="BöB","Ja","No")</f>
        <v>No</v>
      </c>
      <c r="CM51" s="435" t="e">
        <f>IF(OR(AND(CH51="VöB",CF45="Aktuelles Procedura secondo BöB",CG51="No"),OR(AND(CG51="Ja",CF51&gt;='Valori soglia'!$D$6),AND(CG51="Ja",CM$14&gt;CM$15)),AND(CG51="Ja",CH51="BöB")),"Kontrolle","")</f>
        <v>#DIV/0!</v>
      </c>
      <c r="CN51" s="173" t="s">
        <v>44</v>
      </c>
      <c r="CO51" s="429">
        <v>17</v>
      </c>
      <c r="CP51" s="352">
        <v>0</v>
      </c>
      <c r="CQ51" s="429" t="s">
        <v>43</v>
      </c>
      <c r="CR51" s="432" t="s">
        <v>36</v>
      </c>
      <c r="CS51" s="399" t="str">
        <f>IF(CR51="BöB","nur Freihändig mit Tipo. 13 VöB","")</f>
        <v/>
      </c>
      <c r="CT51" s="400"/>
      <c r="CU51" s="433" t="str">
        <f>IF(CR51="BöB","Ja","No")</f>
        <v>No</v>
      </c>
      <c r="CV51" s="430" t="str">
        <f>IF(CR51="BöB","Ja","No")</f>
        <v>No</v>
      </c>
      <c r="CW51" s="435" t="e">
        <f>IF(OR(AND(CR51="VöB",CP45="Aktuelles Procedura secondo BöB",CQ51="No"),OR(AND(CQ51="Ja",CP51&gt;='Valori soglia'!$D$6),AND(CQ51="Ja",CW$14&gt;CW$15)),AND(CQ51="Ja",CR51="BöB")),"Kontrolle","")</f>
        <v>#DIV/0!</v>
      </c>
      <c r="CX51" s="173" t="s">
        <v>44</v>
      </c>
      <c r="CY51" s="429">
        <v>17</v>
      </c>
      <c r="CZ51" s="352">
        <v>0</v>
      </c>
      <c r="DA51" s="429" t="s">
        <v>43</v>
      </c>
      <c r="DB51" s="432" t="s">
        <v>36</v>
      </c>
      <c r="DC51" s="399" t="str">
        <f>IF(DB51="BöB","nur Freihändig mit Tipo. 13 VöB","")</f>
        <v/>
      </c>
      <c r="DD51" s="400"/>
      <c r="DE51" s="433" t="str">
        <f>IF(DB51="BöB","Ja","No")</f>
        <v>No</v>
      </c>
      <c r="DF51" s="430" t="str">
        <f>IF(DB51="BöB","Ja","No")</f>
        <v>No</v>
      </c>
      <c r="DG51" s="435" t="e">
        <f>IF(OR(AND(DB51="VöB",CZ45="Aktuelles Procedura secondo BöB",DA51="No"),OR(AND(DA51="Ja",CZ51&gt;='Valori soglia'!$D$6),AND(DA51="Ja",DG$14&gt;DG$15)),AND(DA51="Ja",DB51="BöB")),"Kontrolle","")</f>
        <v>#DIV/0!</v>
      </c>
      <c r="DH51" s="173" t="s">
        <v>44</v>
      </c>
      <c r="DI51" s="429">
        <v>17</v>
      </c>
      <c r="DJ51" s="352">
        <v>0</v>
      </c>
      <c r="DK51" s="429" t="s">
        <v>43</v>
      </c>
      <c r="DL51" s="432" t="s">
        <v>36</v>
      </c>
      <c r="DM51" s="399" t="str">
        <f>IF(DL51="BöB","nur Freihändig mit Tipo. 13 VöB","")</f>
        <v/>
      </c>
      <c r="DN51" s="400"/>
      <c r="DO51" s="433" t="str">
        <f>IF(DL51="BöB","Ja","No")</f>
        <v>No</v>
      </c>
      <c r="DP51" s="430" t="str">
        <f>IF(DL51="BöB","Ja","No")</f>
        <v>No</v>
      </c>
      <c r="DQ51" s="435" t="e">
        <f>IF(OR(AND(DL51="VöB",DJ45="Aktuelles Procedura secondo BöB",DK51="No"),OR(AND(DK51="Ja",DJ51&gt;='Valori soglia'!$D$6),AND(DK51="Ja",DQ$14&gt;DQ$15)),AND(DK51="Ja",DL51="BöB")),"Kontrolle","")</f>
        <v>#DIV/0!</v>
      </c>
      <c r="DR51" s="173" t="s">
        <v>44</v>
      </c>
      <c r="DS51" s="429">
        <v>17</v>
      </c>
      <c r="DT51" s="352">
        <v>0</v>
      </c>
      <c r="DU51" s="429" t="s">
        <v>43</v>
      </c>
      <c r="DV51" s="432" t="s">
        <v>36</v>
      </c>
      <c r="DW51" s="399" t="str">
        <f>IF(DV51="BöB","nur Freihändig mit Tipo. 13 VöB","")</f>
        <v/>
      </c>
      <c r="DX51" s="400"/>
      <c r="DY51" s="433" t="str">
        <f>IF(DV51="BöB","Ja","No")</f>
        <v>No</v>
      </c>
      <c r="DZ51" s="430" t="str">
        <f>IF(DV51="BöB","Ja","No")</f>
        <v>No</v>
      </c>
      <c r="EA51" s="435" t="e">
        <f>IF(OR(AND(DV51="VöB",DT45="Aktuelles Procedura secondo BöB",DU51="No"),OR(AND(DU51="Ja",DT51&gt;='Valori soglia'!$D$6),AND(DU51="Ja",EA$14&gt;EA$15)),AND(DU51="Ja",DV51="BöB")),"Kontrolle","")</f>
        <v>#DIV/0!</v>
      </c>
      <c r="EB51" s="173" t="s">
        <v>44</v>
      </c>
      <c r="EC51" s="429">
        <v>17</v>
      </c>
      <c r="ED51" s="352">
        <v>0</v>
      </c>
      <c r="EE51" s="429" t="s">
        <v>43</v>
      </c>
      <c r="EF51" s="432" t="s">
        <v>36</v>
      </c>
      <c r="EG51" s="399" t="str">
        <f>IF(EF51="BöB","nur Freihändig mit Tipo. 13 VöB","")</f>
        <v/>
      </c>
      <c r="EH51" s="400"/>
      <c r="EI51" s="433" t="str">
        <f>IF(EF51="BöB","Ja","No")</f>
        <v>No</v>
      </c>
      <c r="EJ51" s="430" t="str">
        <f>IF(EF51="BöB","Ja","No")</f>
        <v>No</v>
      </c>
      <c r="EK51" s="435" t="e">
        <f>IF(OR(AND(EF51="VöB",ED45="Aktuelles Procedura secondo BöB",EE51="No"),OR(AND(EE51="Ja",ED51&gt;='Valori soglia'!$D$6),AND(EE51="Ja",EK$14&gt;EK$15)),AND(EE51="Ja",EF51="BöB")),"Kontrolle","")</f>
        <v>#DIV/0!</v>
      </c>
      <c r="EL51" s="173" t="s">
        <v>44</v>
      </c>
      <c r="EM51" s="429">
        <v>17</v>
      </c>
      <c r="EN51" s="352">
        <v>0</v>
      </c>
      <c r="EO51" s="429" t="s">
        <v>43</v>
      </c>
      <c r="EP51" s="432" t="s">
        <v>36</v>
      </c>
      <c r="EQ51" s="399" t="str">
        <f>IF(EP51="BöB","nur Freihändig mit Tipo. 13 VöB","")</f>
        <v/>
      </c>
      <c r="ER51" s="400"/>
      <c r="ES51" s="433" t="str">
        <f>IF(EP51="BöB","Ja","No")</f>
        <v>No</v>
      </c>
      <c r="ET51" s="430" t="str">
        <f>IF(EP51="BöB","Ja","No")</f>
        <v>No</v>
      </c>
      <c r="EU51" s="435" t="e">
        <f>IF(OR(AND(EP51="VöB",EN45="Aktuelles Procedura secondo BöB",EO51="No"),OR(AND(EO51="Ja",EN51&gt;='Valori soglia'!$D$6),AND(EO51="Ja",EU$14&gt;EU$15)),AND(EO51="Ja",EP51="BöB")),"Kontrolle","")</f>
        <v>#DIV/0!</v>
      </c>
      <c r="EV51" s="173" t="s">
        <v>44</v>
      </c>
      <c r="EW51" s="429">
        <v>17</v>
      </c>
      <c r="EX51" s="352">
        <v>0</v>
      </c>
      <c r="EY51" s="429" t="s">
        <v>43</v>
      </c>
      <c r="EZ51" s="432" t="s">
        <v>36</v>
      </c>
      <c r="FA51" s="399" t="str">
        <f>IF(EZ51="BöB","nur Freihändig mit Tipo. 13 VöB","")</f>
        <v/>
      </c>
      <c r="FB51" s="400"/>
      <c r="FC51" s="433" t="str">
        <f>IF(EZ51="BöB","Ja","No")</f>
        <v>No</v>
      </c>
      <c r="FD51" s="430" t="str">
        <f>IF(EZ51="BöB","Ja","No")</f>
        <v>No</v>
      </c>
      <c r="FE51" s="435" t="e">
        <f>IF(OR(AND(EZ51="VöB",EX45="Aktuelles Procedura secondo BöB",EY51="No"),OR(AND(EY51="Ja",EX51&gt;='Valori soglia'!$D$6),AND(EY51="Ja",FE$14&gt;FE$15)),AND(EY51="Ja",EZ51="BöB")),"Kontrolle","")</f>
        <v>#DIV/0!</v>
      </c>
      <c r="FF51" s="173" t="s">
        <v>44</v>
      </c>
      <c r="FG51" s="429">
        <v>17</v>
      </c>
      <c r="FH51" s="352">
        <v>0</v>
      </c>
      <c r="FI51" s="429" t="s">
        <v>43</v>
      </c>
      <c r="FJ51" s="432" t="s">
        <v>36</v>
      </c>
      <c r="FK51" s="399" t="str">
        <f>IF(FJ51="BöB","nur Freihändig mit Tipo. 13 VöB","")</f>
        <v/>
      </c>
      <c r="FL51" s="400"/>
      <c r="FM51" s="433" t="str">
        <f>IF(FJ51="BöB","Ja","No")</f>
        <v>No</v>
      </c>
      <c r="FN51" s="430" t="str">
        <f>IF(FJ51="BöB","Ja","No")</f>
        <v>No</v>
      </c>
      <c r="FO51" s="435" t="e">
        <f>IF(OR(AND(FJ51="VöB",FH45="Aktuelles Procedura secondo BöB",FI51="No"),OR(AND(FI51="Ja",FH51&gt;='Valori soglia'!$D$6),AND(FI51="Ja",FO$14&gt;FO$15)),AND(FI51="Ja",FJ51="BöB")),"Kontrolle","")</f>
        <v>#DIV/0!</v>
      </c>
      <c r="FP51" s="173" t="s">
        <v>44</v>
      </c>
      <c r="FQ51" s="429">
        <v>17</v>
      </c>
      <c r="FR51" s="352">
        <v>0</v>
      </c>
      <c r="FS51" s="429" t="s">
        <v>43</v>
      </c>
      <c r="FT51" s="432" t="s">
        <v>36</v>
      </c>
      <c r="FU51" s="399" t="str">
        <f>IF(FT51="BöB","nur Freihändig mit Tipo. 13 VöB","")</f>
        <v/>
      </c>
      <c r="FV51" s="400"/>
      <c r="FW51" s="433" t="str">
        <f>IF(FT51="BöB","Ja","No")</f>
        <v>No</v>
      </c>
      <c r="FX51" s="430" t="str">
        <f>IF(FT51="BöB","Ja","No")</f>
        <v>No</v>
      </c>
      <c r="FY51" s="435" t="e">
        <f>IF(OR(AND(FT51="VöB",FR45="Aktuelles Procedura secondo BöB",FS51="No"),OR(AND(FS51="Ja",FR51&gt;='Valori soglia'!$D$6),AND(FS51="Ja",FY$14&gt;FY$15)),AND(FS51="Ja",FT51="BöB")),"Kontrolle","")</f>
        <v>#DIV/0!</v>
      </c>
      <c r="FZ51" s="173" t="s">
        <v>44</v>
      </c>
      <c r="GA51" s="429">
        <v>17</v>
      </c>
      <c r="GB51" s="352">
        <v>0</v>
      </c>
      <c r="GC51" s="429" t="s">
        <v>43</v>
      </c>
      <c r="GD51" s="432" t="s">
        <v>36</v>
      </c>
      <c r="GE51" s="399" t="str">
        <f>IF(GD51="BöB","nur Freihändig mit Tipo. 13 VöB","")</f>
        <v/>
      </c>
      <c r="GF51" s="400"/>
      <c r="GG51" s="433" t="str">
        <f>IF(GD51="BöB","Ja","No")</f>
        <v>No</v>
      </c>
      <c r="GH51" s="430" t="str">
        <f>IF(GD51="BöB","Ja","No")</f>
        <v>No</v>
      </c>
      <c r="GI51" s="435" t="e">
        <f>IF(OR(AND(GD51="VöB",GB45="Aktuelles Procedura secondo BöB",GC51="No"),OR(AND(GC51="Ja",GB51&gt;='Valori soglia'!$D$6),AND(GC51="Ja",GI$14&gt;GI$15)),AND(GC51="Ja",GD51="BöB")),"Kontrolle","")</f>
        <v>#DIV/0!</v>
      </c>
      <c r="GJ51" s="173" t="s">
        <v>44</v>
      </c>
      <c r="GK51" s="429">
        <v>17</v>
      </c>
      <c r="GL51" s="352">
        <v>0</v>
      </c>
      <c r="GM51" s="429" t="s">
        <v>43</v>
      </c>
      <c r="GN51" s="432" t="s">
        <v>36</v>
      </c>
      <c r="GO51" s="399" t="str">
        <f>IF(GN51="BöB","nur Freihändig mit Tipo. 13 VöB","")</f>
        <v/>
      </c>
      <c r="GP51" s="400"/>
      <c r="GQ51" s="433" t="str">
        <f>IF(GN51="BöB","Ja","No")</f>
        <v>No</v>
      </c>
      <c r="GR51" s="430" t="str">
        <f>IF(GN51="BöB","Ja","No")</f>
        <v>No</v>
      </c>
      <c r="GS51" s="435" t="e">
        <f>IF(OR(AND(GN51="VöB",GL45="Aktuelles Procedura secondo BöB",GM51="No"),OR(AND(GM51="Ja",GL51&gt;='Valori soglia'!$D$6),AND(GM51="Ja",GS$14&gt;GS$15)),AND(GM51="Ja",GN51="BöB")),"Kontrolle","")</f>
        <v>#DIV/0!</v>
      </c>
      <c r="GT51" s="173" t="s">
        <v>44</v>
      </c>
      <c r="GU51" s="429">
        <v>17</v>
      </c>
      <c r="GV51" s="352">
        <v>0</v>
      </c>
      <c r="GW51" s="429" t="s">
        <v>43</v>
      </c>
      <c r="GX51" s="432" t="s">
        <v>36</v>
      </c>
      <c r="GY51" s="399" t="str">
        <f>IF(GX51="BöB","nur Freihändig mit Tipo. 13 VöB","")</f>
        <v/>
      </c>
      <c r="GZ51" s="400"/>
      <c r="HA51" s="433" t="str">
        <f>IF(GX51="BöB","Ja","No")</f>
        <v>No</v>
      </c>
      <c r="HB51" s="430" t="str">
        <f>IF(GX51="BöB","Ja","No")</f>
        <v>No</v>
      </c>
      <c r="HC51" s="435" t="e">
        <f>IF(OR(AND(GX51="VöB",GV45="Aktuelles Procedura secondo BöB",GW51="No"),OR(AND(GW51="Ja",GV51&gt;='Valori soglia'!$D$6),AND(GW51="Ja",HC$14&gt;HC$15)),AND(GW51="Ja",GX51="BöB")),"Kontrolle","")</f>
        <v>#DIV/0!</v>
      </c>
      <c r="HD51" s="173" t="s">
        <v>44</v>
      </c>
      <c r="HE51" s="429">
        <v>17</v>
      </c>
      <c r="HF51" s="352">
        <v>0</v>
      </c>
      <c r="HG51" s="429" t="s">
        <v>43</v>
      </c>
      <c r="HH51" s="432" t="s">
        <v>36</v>
      </c>
      <c r="HI51" s="399" t="str">
        <f>IF(HH51="BöB","nur Freihändig mit Tipo. 13 VöB","")</f>
        <v/>
      </c>
      <c r="HJ51" s="400"/>
      <c r="HK51" s="433" t="str">
        <f>IF(HH51="BöB","Ja","No")</f>
        <v>No</v>
      </c>
      <c r="HL51" s="430" t="str">
        <f>IF(HH51="BöB","Ja","No")</f>
        <v>No</v>
      </c>
      <c r="HM51" s="435" t="e">
        <f>IF(OR(AND(HH51="VöB",HF45="Aktuelles Procedura secondo BöB",HG51="No"),OR(AND(HG51="Ja",HF51&gt;='Valori soglia'!$D$6),AND(HG51="Ja",HM$14&gt;HM$15)),AND(HG51="Ja",HH51="BöB")),"Kontrolle","")</f>
        <v>#DIV/0!</v>
      </c>
      <c r="HN51" s="125"/>
      <c r="HO51" s="125"/>
      <c r="HP51" s="71"/>
      <c r="HQ51" s="126"/>
      <c r="HR51" s="74"/>
      <c r="HS51" s="36"/>
      <c r="HT51" s="36"/>
      <c r="HU51" s="78"/>
      <c r="HV51" s="36"/>
      <c r="HW51" s="125"/>
      <c r="HX51" s="125"/>
      <c r="HY51" s="71"/>
      <c r="HZ51" s="126"/>
      <c r="IA51" s="74"/>
      <c r="IB51" s="36"/>
      <c r="IC51" s="36"/>
      <c r="ID51" s="78"/>
      <c r="IE51" s="36"/>
      <c r="IF51" s="125"/>
      <c r="IG51" s="125"/>
      <c r="IH51" s="71"/>
      <c r="II51" s="126"/>
      <c r="IJ51" s="74"/>
      <c r="IK51" s="36"/>
      <c r="IL51" s="36"/>
      <c r="IM51" s="78"/>
      <c r="IN51" s="36"/>
      <c r="IO51" s="125"/>
      <c r="IP51" s="125"/>
      <c r="IQ51" s="71"/>
      <c r="IR51" s="126"/>
      <c r="IS51" s="74"/>
      <c r="IT51" s="36"/>
      <c r="IU51" s="36"/>
      <c r="IV51" s="78"/>
      <c r="IW51" s="36"/>
      <c r="IX51" s="125"/>
      <c r="IY51" s="125"/>
      <c r="IZ51" s="71"/>
      <c r="JA51" s="126"/>
      <c r="JB51" s="6"/>
      <c r="JC51" s="6"/>
      <c r="JD51" s="6"/>
      <c r="JE51" s="6"/>
      <c r="JF51" s="6"/>
      <c r="JG51" s="6"/>
      <c r="JH51" s="6"/>
      <c r="JI51" s="6"/>
      <c r="JJ51" s="6"/>
      <c r="JK51" s="6"/>
      <c r="JL51" s="6"/>
      <c r="JM51" s="6"/>
      <c r="JN51" s="6"/>
      <c r="JO51" s="6"/>
      <c r="JP51" s="6"/>
      <c r="JQ51" s="6"/>
      <c r="JR51" s="6"/>
      <c r="JS51" s="6"/>
      <c r="JT51" s="6"/>
      <c r="JU51" s="6"/>
      <c r="JV51" s="6"/>
      <c r="JW51" s="6"/>
      <c r="JX51" s="6"/>
      <c r="JY51" s="6"/>
      <c r="JZ51" s="6"/>
      <c r="KA51" s="6"/>
      <c r="KB51" s="6"/>
      <c r="KC51" s="6"/>
      <c r="KD51" s="6"/>
      <c r="KE51" s="6"/>
      <c r="KF51" s="6"/>
      <c r="KG51" s="6"/>
      <c r="KH51" s="6"/>
      <c r="KI51" s="6"/>
      <c r="KJ51" s="6"/>
      <c r="KK51" s="6"/>
      <c r="KL51" s="6"/>
      <c r="KM51" s="6"/>
      <c r="KN51" s="6"/>
      <c r="KO51" s="6"/>
      <c r="KP51" s="6"/>
      <c r="KQ51" s="6"/>
      <c r="KR51" s="6"/>
      <c r="KS51" s="6"/>
      <c r="KT51" s="6"/>
      <c r="KU51" s="6"/>
      <c r="KV51" s="6"/>
      <c r="KW51" s="6"/>
      <c r="KX51" s="6"/>
      <c r="KY51" s="6"/>
      <c r="KZ51" s="6"/>
      <c r="LA51" s="6"/>
      <c r="LB51" s="6"/>
      <c r="LC51" s="6"/>
    </row>
    <row r="52" spans="1:315" ht="26.25" customHeight="1" x14ac:dyDescent="0.2">
      <c r="A52" s="19"/>
      <c r="B52" s="174" t="s">
        <v>45</v>
      </c>
      <c r="C52" s="429"/>
      <c r="D52" s="352"/>
      <c r="E52" s="429"/>
      <c r="F52" s="432"/>
      <c r="G52" s="401" t="str">
        <f>IF(F51="VöB","Freihändig (z.B. Tipo. 36 II d VöB)","")</f>
        <v/>
      </c>
      <c r="H52" s="402"/>
      <c r="I52" s="433"/>
      <c r="J52" s="430"/>
      <c r="K52" s="435"/>
      <c r="L52" s="174" t="s">
        <v>45</v>
      </c>
      <c r="M52" s="429"/>
      <c r="N52" s="352"/>
      <c r="O52" s="429"/>
      <c r="P52" s="432"/>
      <c r="Q52" s="401" t="str">
        <f>IF(P51="VöB","Freihändig (z.B. Tipo. 36 II d VöB)","")</f>
        <v/>
      </c>
      <c r="R52" s="402"/>
      <c r="S52" s="433"/>
      <c r="T52" s="430"/>
      <c r="U52" s="435"/>
      <c r="V52" s="174" t="s">
        <v>45</v>
      </c>
      <c r="W52" s="429"/>
      <c r="X52" s="352"/>
      <c r="Y52" s="429"/>
      <c r="Z52" s="432"/>
      <c r="AA52" s="401" t="str">
        <f>IF(Z51="VöB","Freihändig (z.B. Tipo. 36 II d VöB)","")</f>
        <v/>
      </c>
      <c r="AB52" s="402"/>
      <c r="AC52" s="433"/>
      <c r="AD52" s="430"/>
      <c r="AE52" s="435"/>
      <c r="AF52" s="174" t="s">
        <v>45</v>
      </c>
      <c r="AG52" s="429"/>
      <c r="AH52" s="352"/>
      <c r="AI52" s="429"/>
      <c r="AJ52" s="432"/>
      <c r="AK52" s="401" t="str">
        <f>IF(AJ51="VöB","Freihändig (z.B. Tipo. 36 II d VöB)","")</f>
        <v/>
      </c>
      <c r="AL52" s="402"/>
      <c r="AM52" s="433"/>
      <c r="AN52" s="430"/>
      <c r="AO52" s="435"/>
      <c r="AP52" s="174" t="s">
        <v>45</v>
      </c>
      <c r="AQ52" s="429"/>
      <c r="AR52" s="352"/>
      <c r="AS52" s="429"/>
      <c r="AT52" s="432"/>
      <c r="AU52" s="401" t="str">
        <f>IF(AT51="VöB","Freihändig (z.B. Tipo. 36 II d VöB)","")</f>
        <v/>
      </c>
      <c r="AV52" s="402"/>
      <c r="AW52" s="433"/>
      <c r="AX52" s="430"/>
      <c r="AY52" s="435"/>
      <c r="AZ52" s="174" t="s">
        <v>45</v>
      </c>
      <c r="BA52" s="429"/>
      <c r="BB52" s="352"/>
      <c r="BC52" s="429"/>
      <c r="BD52" s="432"/>
      <c r="BE52" s="401" t="str">
        <f>IF(BD51="VöB","Freihändig (z.B. Tipo. 36 II d VöB)","")</f>
        <v/>
      </c>
      <c r="BF52" s="402"/>
      <c r="BG52" s="433"/>
      <c r="BH52" s="430"/>
      <c r="BI52" s="435"/>
      <c r="BJ52" s="174" t="s">
        <v>45</v>
      </c>
      <c r="BK52" s="429"/>
      <c r="BL52" s="352"/>
      <c r="BM52" s="429"/>
      <c r="BN52" s="432"/>
      <c r="BO52" s="401" t="str">
        <f>IF(BN51="VöB","Freihändig (z.B. Tipo. 36 II d VöB)","")</f>
        <v/>
      </c>
      <c r="BP52" s="402"/>
      <c r="BQ52" s="433"/>
      <c r="BR52" s="430"/>
      <c r="BS52" s="435"/>
      <c r="BT52" s="174" t="s">
        <v>45</v>
      </c>
      <c r="BU52" s="429"/>
      <c r="BV52" s="352"/>
      <c r="BW52" s="429"/>
      <c r="BX52" s="432"/>
      <c r="BY52" s="401" t="str">
        <f>IF(BX51="VöB","Freihändig (z.B. Tipo. 36 II d VöB)","")</f>
        <v/>
      </c>
      <c r="BZ52" s="402"/>
      <c r="CA52" s="433"/>
      <c r="CB52" s="430"/>
      <c r="CC52" s="435"/>
      <c r="CD52" s="174" t="s">
        <v>45</v>
      </c>
      <c r="CE52" s="429"/>
      <c r="CF52" s="352"/>
      <c r="CG52" s="429"/>
      <c r="CH52" s="432"/>
      <c r="CI52" s="401" t="str">
        <f>IF(CH51="VöB","Freihändig (z.B. Tipo. 36 II d VöB)","")</f>
        <v/>
      </c>
      <c r="CJ52" s="402"/>
      <c r="CK52" s="433"/>
      <c r="CL52" s="430"/>
      <c r="CM52" s="435"/>
      <c r="CN52" s="174" t="s">
        <v>45</v>
      </c>
      <c r="CO52" s="429"/>
      <c r="CP52" s="352"/>
      <c r="CQ52" s="429"/>
      <c r="CR52" s="432"/>
      <c r="CS52" s="401" t="str">
        <f>IF(CR51="VöB","Freihändig (z.B. Tipo. 36 II d VöB)","")</f>
        <v/>
      </c>
      <c r="CT52" s="402"/>
      <c r="CU52" s="433"/>
      <c r="CV52" s="430"/>
      <c r="CW52" s="435"/>
      <c r="CX52" s="174" t="s">
        <v>45</v>
      </c>
      <c r="CY52" s="429"/>
      <c r="CZ52" s="352"/>
      <c r="DA52" s="429"/>
      <c r="DB52" s="432"/>
      <c r="DC52" s="401" t="str">
        <f>IF(DB51="VöB","Freihändig (z.B. Tipo. 36 II d VöB)","")</f>
        <v/>
      </c>
      <c r="DD52" s="402"/>
      <c r="DE52" s="433"/>
      <c r="DF52" s="430"/>
      <c r="DG52" s="435"/>
      <c r="DH52" s="174" t="s">
        <v>45</v>
      </c>
      <c r="DI52" s="429"/>
      <c r="DJ52" s="352"/>
      <c r="DK52" s="429"/>
      <c r="DL52" s="432"/>
      <c r="DM52" s="401" t="str">
        <f>IF(DL51="VöB","Freihändig (z.B. Tipo. 36 II d VöB)","")</f>
        <v/>
      </c>
      <c r="DN52" s="402"/>
      <c r="DO52" s="433"/>
      <c r="DP52" s="430"/>
      <c r="DQ52" s="435"/>
      <c r="DR52" s="174" t="s">
        <v>45</v>
      </c>
      <c r="DS52" s="429"/>
      <c r="DT52" s="352"/>
      <c r="DU52" s="429"/>
      <c r="DV52" s="432"/>
      <c r="DW52" s="401" t="str">
        <f>IF(DV51="VöB","Freihändig (z.B. Tipo. 36 II d VöB)","")</f>
        <v/>
      </c>
      <c r="DX52" s="402"/>
      <c r="DY52" s="433"/>
      <c r="DZ52" s="430"/>
      <c r="EA52" s="435"/>
      <c r="EB52" s="174" t="s">
        <v>45</v>
      </c>
      <c r="EC52" s="429"/>
      <c r="ED52" s="352"/>
      <c r="EE52" s="429"/>
      <c r="EF52" s="432"/>
      <c r="EG52" s="401" t="str">
        <f>IF(EF51="VöB","Freihändig (z.B. Tipo. 36 II d VöB)","")</f>
        <v/>
      </c>
      <c r="EH52" s="402"/>
      <c r="EI52" s="433"/>
      <c r="EJ52" s="430"/>
      <c r="EK52" s="435"/>
      <c r="EL52" s="174" t="s">
        <v>45</v>
      </c>
      <c r="EM52" s="429"/>
      <c r="EN52" s="352"/>
      <c r="EO52" s="429"/>
      <c r="EP52" s="432"/>
      <c r="EQ52" s="401" t="str">
        <f>IF(EP51="VöB","Freihändig (z.B. Tipo. 36 II d VöB)","")</f>
        <v/>
      </c>
      <c r="ER52" s="402"/>
      <c r="ES52" s="433"/>
      <c r="ET52" s="430"/>
      <c r="EU52" s="435"/>
      <c r="EV52" s="174" t="s">
        <v>45</v>
      </c>
      <c r="EW52" s="429"/>
      <c r="EX52" s="352"/>
      <c r="EY52" s="429"/>
      <c r="EZ52" s="432"/>
      <c r="FA52" s="401" t="str">
        <f>IF(EZ51="VöB","Freihändig (z.B. Tipo. 36 II d VöB)","")</f>
        <v/>
      </c>
      <c r="FB52" s="402"/>
      <c r="FC52" s="433"/>
      <c r="FD52" s="430"/>
      <c r="FE52" s="435"/>
      <c r="FF52" s="174" t="s">
        <v>45</v>
      </c>
      <c r="FG52" s="429"/>
      <c r="FH52" s="352"/>
      <c r="FI52" s="429"/>
      <c r="FJ52" s="432"/>
      <c r="FK52" s="401" t="str">
        <f>IF(FJ51="VöB","Freihändig (z.B. Tipo. 36 II d VöB)","")</f>
        <v/>
      </c>
      <c r="FL52" s="402"/>
      <c r="FM52" s="433"/>
      <c r="FN52" s="430"/>
      <c r="FO52" s="435"/>
      <c r="FP52" s="174" t="s">
        <v>45</v>
      </c>
      <c r="FQ52" s="429"/>
      <c r="FR52" s="352"/>
      <c r="FS52" s="429"/>
      <c r="FT52" s="432"/>
      <c r="FU52" s="401" t="str">
        <f>IF(FT51="VöB","Freihändig (z.B. Tipo. 36 II d VöB)","")</f>
        <v/>
      </c>
      <c r="FV52" s="402"/>
      <c r="FW52" s="433"/>
      <c r="FX52" s="430"/>
      <c r="FY52" s="435"/>
      <c r="FZ52" s="174" t="s">
        <v>45</v>
      </c>
      <c r="GA52" s="429"/>
      <c r="GB52" s="352"/>
      <c r="GC52" s="429"/>
      <c r="GD52" s="432"/>
      <c r="GE52" s="401" t="str">
        <f>IF(GD51="VöB","Freihändig (z.B. Tipo. 36 II d VöB)","")</f>
        <v/>
      </c>
      <c r="GF52" s="402"/>
      <c r="GG52" s="433"/>
      <c r="GH52" s="430"/>
      <c r="GI52" s="435"/>
      <c r="GJ52" s="174" t="s">
        <v>45</v>
      </c>
      <c r="GK52" s="429"/>
      <c r="GL52" s="352"/>
      <c r="GM52" s="429"/>
      <c r="GN52" s="432"/>
      <c r="GO52" s="401" t="str">
        <f>IF(GN51="VöB","Freihändig (z.B. Tipo. 36 II d VöB)","")</f>
        <v/>
      </c>
      <c r="GP52" s="402"/>
      <c r="GQ52" s="433"/>
      <c r="GR52" s="430"/>
      <c r="GS52" s="435"/>
      <c r="GT52" s="174" t="s">
        <v>45</v>
      </c>
      <c r="GU52" s="429"/>
      <c r="GV52" s="352"/>
      <c r="GW52" s="429"/>
      <c r="GX52" s="432"/>
      <c r="GY52" s="401" t="str">
        <f>IF(GX51="VöB","Freihändig (z.B. Tipo. 36 II d VöB)","")</f>
        <v/>
      </c>
      <c r="GZ52" s="402"/>
      <c r="HA52" s="433"/>
      <c r="HB52" s="430"/>
      <c r="HC52" s="435"/>
      <c r="HD52" s="174" t="s">
        <v>45</v>
      </c>
      <c r="HE52" s="429"/>
      <c r="HF52" s="352"/>
      <c r="HG52" s="429"/>
      <c r="HH52" s="432"/>
      <c r="HI52" s="401" t="str">
        <f>IF(HH51="VöB","Freihändig (z.B. Tipo. 36 II d VöB)","")</f>
        <v/>
      </c>
      <c r="HJ52" s="402"/>
      <c r="HK52" s="433"/>
      <c r="HL52" s="430"/>
      <c r="HM52" s="435"/>
      <c r="HN52" s="125"/>
      <c r="HO52" s="125"/>
      <c r="HP52" s="71"/>
      <c r="HQ52" s="126"/>
      <c r="HR52" s="74"/>
      <c r="HS52" s="36"/>
      <c r="HT52" s="36"/>
      <c r="HU52" s="78"/>
      <c r="HV52" s="36"/>
      <c r="HW52" s="125"/>
      <c r="HX52" s="125"/>
      <c r="HY52" s="71"/>
      <c r="HZ52" s="126"/>
      <c r="IA52" s="74"/>
      <c r="IB52" s="36"/>
      <c r="IC52" s="36"/>
      <c r="ID52" s="78"/>
      <c r="IE52" s="36"/>
      <c r="IF52" s="125"/>
      <c r="IG52" s="125"/>
      <c r="IH52" s="71"/>
      <c r="II52" s="126"/>
      <c r="IJ52" s="74"/>
      <c r="IK52" s="36"/>
      <c r="IL52" s="36"/>
      <c r="IM52" s="78"/>
      <c r="IN52" s="36"/>
      <c r="IO52" s="125"/>
      <c r="IP52" s="125"/>
      <c r="IQ52" s="71"/>
      <c r="IR52" s="126"/>
      <c r="IS52" s="74"/>
      <c r="IT52" s="36"/>
      <c r="IU52" s="36"/>
      <c r="IV52" s="78"/>
      <c r="IW52" s="36"/>
      <c r="IX52" s="125"/>
      <c r="IY52" s="125"/>
      <c r="IZ52" s="71"/>
      <c r="JA52" s="126"/>
      <c r="JB52" s="6"/>
      <c r="JC52" s="6"/>
      <c r="JD52" s="6"/>
      <c r="JE52" s="6"/>
      <c r="JF52" s="6"/>
      <c r="JG52" s="6"/>
      <c r="JH52" s="6"/>
      <c r="JI52" s="6"/>
      <c r="JJ52" s="6"/>
      <c r="JK52" s="6"/>
      <c r="JL52" s="6"/>
      <c r="JM52" s="6"/>
      <c r="JN52" s="6"/>
      <c r="JO52" s="6"/>
      <c r="JP52" s="6"/>
      <c r="JQ52" s="6"/>
      <c r="JR52" s="6"/>
      <c r="JS52" s="6"/>
      <c r="JT52" s="6"/>
      <c r="JU52" s="6"/>
      <c r="JV52" s="6"/>
      <c r="JW52" s="6"/>
      <c r="JX52" s="6"/>
      <c r="JY52" s="6"/>
      <c r="JZ52" s="6"/>
      <c r="KA52" s="6"/>
      <c r="KB52" s="6"/>
      <c r="KC52" s="6"/>
      <c r="KD52" s="6"/>
      <c r="KE52" s="6"/>
      <c r="KF52" s="6"/>
      <c r="KG52" s="6"/>
      <c r="KH52" s="6"/>
      <c r="KI52" s="6"/>
      <c r="KJ52" s="6"/>
      <c r="KK52" s="6"/>
      <c r="KL52" s="6"/>
      <c r="KM52" s="6"/>
      <c r="KN52" s="6"/>
      <c r="KO52" s="6"/>
      <c r="KP52" s="6"/>
      <c r="KQ52" s="6"/>
      <c r="KR52" s="6"/>
      <c r="KS52" s="6"/>
      <c r="KT52" s="6"/>
      <c r="KU52" s="6"/>
      <c r="KV52" s="6"/>
      <c r="KW52" s="6"/>
      <c r="KX52" s="6"/>
      <c r="KY52" s="6"/>
      <c r="KZ52" s="6"/>
      <c r="LA52" s="6"/>
      <c r="LB52" s="6"/>
      <c r="LC52" s="6"/>
    </row>
    <row r="53" spans="1:315" ht="26.25" customHeight="1" x14ac:dyDescent="0.2">
      <c r="A53" s="19"/>
      <c r="B53" s="173" t="s">
        <v>44</v>
      </c>
      <c r="C53" s="429">
        <v>18</v>
      </c>
      <c r="D53" s="352">
        <v>0</v>
      </c>
      <c r="E53" s="429" t="s">
        <v>43</v>
      </c>
      <c r="F53" s="432" t="s">
        <v>36</v>
      </c>
      <c r="G53" s="399" t="str">
        <f>IF(F53="BöB","nur Freihändig mit Tipo. 13 VöB","")</f>
        <v/>
      </c>
      <c r="H53" s="400"/>
      <c r="I53" s="433" t="str">
        <f>IF(F53="BöB","Ja","No")</f>
        <v>No</v>
      </c>
      <c r="J53" s="430" t="str">
        <f>IF(F53="BöB","Ja","No")</f>
        <v>No</v>
      </c>
      <c r="K53" s="435" t="e">
        <f>IF(OR(AND(F53="VöB",D47="Aktuelles Procedura secondo BöB",E53="No"),OR(AND(E53="Ja",D53&gt;='Valori soglia'!$D$6),AND(E53="Ja",'Riepilogo progetto'!$J$8&gt;'Riepilogo progetto'!$P$9)),AND(E53="Ja",F53="BöB")),"Kontrolle","")</f>
        <v>#DIV/0!</v>
      </c>
      <c r="L53" s="173" t="s">
        <v>44</v>
      </c>
      <c r="M53" s="429">
        <v>18</v>
      </c>
      <c r="N53" s="352">
        <v>0</v>
      </c>
      <c r="O53" s="429" t="s">
        <v>43</v>
      </c>
      <c r="P53" s="432" t="s">
        <v>36</v>
      </c>
      <c r="Q53" s="399" t="str">
        <f>IF(P53="BöB","nur Freihändig mit Tipo. 13 VöB","")</f>
        <v/>
      </c>
      <c r="R53" s="400"/>
      <c r="S53" s="433" t="str">
        <f>IF(P53="BöB","Ja","No")</f>
        <v>No</v>
      </c>
      <c r="T53" s="430" t="str">
        <f>IF(P53="BöB","Ja","No")</f>
        <v>No</v>
      </c>
      <c r="U53" s="435" t="e">
        <f>IF(OR(AND(P53="VöB",N47="Aktuelles Procedura secondo BöB",O53="No"),OR(AND(O53="Ja",N53&gt;='Valori soglia'!$D$6),AND(O53="Ja",U$14&gt;U$15)),AND(O53="Ja",P53="BöB")),"Kontrolle","")</f>
        <v>#DIV/0!</v>
      </c>
      <c r="V53" s="173" t="s">
        <v>44</v>
      </c>
      <c r="W53" s="429">
        <v>18</v>
      </c>
      <c r="X53" s="352">
        <v>0</v>
      </c>
      <c r="Y53" s="429" t="s">
        <v>43</v>
      </c>
      <c r="Z53" s="432" t="s">
        <v>36</v>
      </c>
      <c r="AA53" s="399" t="str">
        <f>IF(Z53="BöB","nur Freihändig mit Tipo. 13 VöB","")</f>
        <v/>
      </c>
      <c r="AB53" s="400"/>
      <c r="AC53" s="433" t="str">
        <f>IF(Z53="BöB","Ja","No")</f>
        <v>No</v>
      </c>
      <c r="AD53" s="430" t="str">
        <f>IF(Z53="BöB","Ja","No")</f>
        <v>No</v>
      </c>
      <c r="AE53" s="435" t="e">
        <f>IF(OR(AND(Z53="VöB",X47="Aktuelles Procedura secondo BöB",Y53="No"),OR(AND(Y53="Ja",X53&gt;='Valori soglia'!$D$6),AND(Y53="Ja",AE$14&gt;AE$15)),AND(Y53="Ja",Z53="BöB")),"Kontrolle","")</f>
        <v>#DIV/0!</v>
      </c>
      <c r="AF53" s="173" t="s">
        <v>44</v>
      </c>
      <c r="AG53" s="429">
        <v>18</v>
      </c>
      <c r="AH53" s="352">
        <v>0</v>
      </c>
      <c r="AI53" s="429" t="s">
        <v>43</v>
      </c>
      <c r="AJ53" s="432" t="s">
        <v>36</v>
      </c>
      <c r="AK53" s="399" t="str">
        <f>IF(AJ53="BöB","nur Freihändig mit Tipo. 13 VöB","")</f>
        <v/>
      </c>
      <c r="AL53" s="400"/>
      <c r="AM53" s="433" t="str">
        <f>IF(AJ53="BöB","Ja","No")</f>
        <v>No</v>
      </c>
      <c r="AN53" s="430" t="str">
        <f>IF(AJ53="BöB","Ja","No")</f>
        <v>No</v>
      </c>
      <c r="AO53" s="435" t="e">
        <f>IF(OR(AND(AJ53="VöB",AH47="Aktuelles Procedura secondo BöB",AI53="No"),OR(AND(AI53="Ja",AH53&gt;='Valori soglia'!$D$6),AND(AI53="Ja",AO$14&gt;AO$15)),AND(AI53="Ja",AJ53="BöB")),"Kontrolle","")</f>
        <v>#DIV/0!</v>
      </c>
      <c r="AP53" s="173" t="s">
        <v>44</v>
      </c>
      <c r="AQ53" s="429">
        <v>18</v>
      </c>
      <c r="AR53" s="352">
        <v>0</v>
      </c>
      <c r="AS53" s="429" t="s">
        <v>43</v>
      </c>
      <c r="AT53" s="432" t="s">
        <v>36</v>
      </c>
      <c r="AU53" s="399" t="str">
        <f>IF(AT53="BöB","nur Freihändig mit Tipo. 13 VöB","")</f>
        <v/>
      </c>
      <c r="AV53" s="400"/>
      <c r="AW53" s="433" t="str">
        <f>IF(AT53="BöB","Ja","No")</f>
        <v>No</v>
      </c>
      <c r="AX53" s="430" t="str">
        <f>IF(AT53="BöB","Ja","No")</f>
        <v>No</v>
      </c>
      <c r="AY53" s="435" t="e">
        <f>IF(OR(AND(AT53="VöB",AR47="Aktuelles Procedura secondo BöB",AS53="No"),OR(AND(AS53="Ja",AR53&gt;='Valori soglia'!$D$6),AND(AS53="Ja",AY$14&gt;AY$15)),AND(AS53="Ja",AT53="BöB")),"Kontrolle","")</f>
        <v>#DIV/0!</v>
      </c>
      <c r="AZ53" s="173" t="s">
        <v>44</v>
      </c>
      <c r="BA53" s="429">
        <v>18</v>
      </c>
      <c r="BB53" s="352">
        <v>0</v>
      </c>
      <c r="BC53" s="429" t="s">
        <v>43</v>
      </c>
      <c r="BD53" s="432" t="s">
        <v>36</v>
      </c>
      <c r="BE53" s="399" t="str">
        <f>IF(BD53="BöB","nur Freihändig mit Tipo. 13 VöB","")</f>
        <v/>
      </c>
      <c r="BF53" s="400"/>
      <c r="BG53" s="433" t="str">
        <f>IF(BD53="BöB","Ja","No")</f>
        <v>No</v>
      </c>
      <c r="BH53" s="430" t="str">
        <f>IF(BD53="BöB","Ja","No")</f>
        <v>No</v>
      </c>
      <c r="BI53" s="435" t="e">
        <f>IF(OR(AND(BD53="VöB",BB47="Aktuelles Procedura secondo BöB",BC53="No"),OR(AND(BC53="Ja",BB53&gt;='Valori soglia'!$D$6),AND(BC53="Ja",BI$14&gt;BI$15)),AND(BC53="Ja",BD53="BöB")),"Kontrolle","")</f>
        <v>#DIV/0!</v>
      </c>
      <c r="BJ53" s="173" t="s">
        <v>44</v>
      </c>
      <c r="BK53" s="429">
        <v>18</v>
      </c>
      <c r="BL53" s="352">
        <v>0</v>
      </c>
      <c r="BM53" s="429" t="s">
        <v>43</v>
      </c>
      <c r="BN53" s="432" t="s">
        <v>36</v>
      </c>
      <c r="BO53" s="399" t="str">
        <f>IF(BN53="BöB","nur Freihändig mit Tipo. 13 VöB","")</f>
        <v/>
      </c>
      <c r="BP53" s="400"/>
      <c r="BQ53" s="433" t="str">
        <f>IF(BN53="BöB","Ja","No")</f>
        <v>No</v>
      </c>
      <c r="BR53" s="430" t="str">
        <f>IF(BN53="BöB","Ja","No")</f>
        <v>No</v>
      </c>
      <c r="BS53" s="435" t="e">
        <f>IF(OR(AND(BN53="VöB",BL47="Aktuelles Procedura secondo BöB",BM53="No"),OR(AND(BM53="Ja",BL53&gt;='Valori soglia'!$D$6),AND(BM53="Ja",BS$14&gt;BS$15)),AND(BM53="Ja",BN53="BöB")),"Kontrolle","")</f>
        <v>#DIV/0!</v>
      </c>
      <c r="BT53" s="173" t="s">
        <v>44</v>
      </c>
      <c r="BU53" s="429">
        <v>18</v>
      </c>
      <c r="BV53" s="352">
        <v>0</v>
      </c>
      <c r="BW53" s="429" t="s">
        <v>43</v>
      </c>
      <c r="BX53" s="432" t="s">
        <v>36</v>
      </c>
      <c r="BY53" s="399" t="str">
        <f>IF(BX53="BöB","nur Freihändig mit Tipo. 13 VöB","")</f>
        <v/>
      </c>
      <c r="BZ53" s="400"/>
      <c r="CA53" s="433" t="str">
        <f>IF(BX53="BöB","Ja","No")</f>
        <v>No</v>
      </c>
      <c r="CB53" s="430" t="str">
        <f>IF(BX53="BöB","Ja","No")</f>
        <v>No</v>
      </c>
      <c r="CC53" s="435" t="e">
        <f>IF(OR(AND(BX53="VöB",BV47="Aktuelles Procedura secondo BöB",BW53="No"),OR(AND(BW53="Ja",BV53&gt;='Valori soglia'!$D$6),AND(BW53="Ja",CC$14&gt;CC$15)),AND(BW53="Ja",BX53="BöB")),"Kontrolle","")</f>
        <v>#DIV/0!</v>
      </c>
      <c r="CD53" s="173" t="s">
        <v>44</v>
      </c>
      <c r="CE53" s="429">
        <v>18</v>
      </c>
      <c r="CF53" s="352">
        <v>0</v>
      </c>
      <c r="CG53" s="429" t="s">
        <v>43</v>
      </c>
      <c r="CH53" s="432" t="s">
        <v>36</v>
      </c>
      <c r="CI53" s="399" t="str">
        <f>IF(CH53="BöB","nur Freihändig mit Tipo. 13 VöB","")</f>
        <v/>
      </c>
      <c r="CJ53" s="400"/>
      <c r="CK53" s="433" t="str">
        <f>IF(CH53="BöB","Ja","No")</f>
        <v>No</v>
      </c>
      <c r="CL53" s="430" t="str">
        <f>IF(CH53="BöB","Ja","No")</f>
        <v>No</v>
      </c>
      <c r="CM53" s="435" t="e">
        <f>IF(OR(AND(CH53="VöB",CF47="Aktuelles Procedura secondo BöB",CG53="No"),OR(AND(CG53="Ja",CF53&gt;='Valori soglia'!$D$6),AND(CG53="Ja",CM$14&gt;CM$15)),AND(CG53="Ja",CH53="BöB")),"Kontrolle","")</f>
        <v>#DIV/0!</v>
      </c>
      <c r="CN53" s="173" t="s">
        <v>44</v>
      </c>
      <c r="CO53" s="429">
        <v>18</v>
      </c>
      <c r="CP53" s="352">
        <v>0</v>
      </c>
      <c r="CQ53" s="429" t="s">
        <v>43</v>
      </c>
      <c r="CR53" s="432" t="s">
        <v>36</v>
      </c>
      <c r="CS53" s="399" t="str">
        <f>IF(CR53="BöB","nur Freihändig mit Tipo. 13 VöB","")</f>
        <v/>
      </c>
      <c r="CT53" s="400"/>
      <c r="CU53" s="433" t="str">
        <f>IF(CR53="BöB","Ja","No")</f>
        <v>No</v>
      </c>
      <c r="CV53" s="430" t="str">
        <f>IF(CR53="BöB","Ja","No")</f>
        <v>No</v>
      </c>
      <c r="CW53" s="435" t="e">
        <f>IF(OR(AND(CR53="VöB",CP47="Aktuelles Procedura secondo BöB",CQ53="No"),OR(AND(CQ53="Ja",CP53&gt;='Valori soglia'!$D$6),AND(CQ53="Ja",CW$14&gt;CW$15)),AND(CQ53="Ja",CR53="BöB")),"Kontrolle","")</f>
        <v>#DIV/0!</v>
      </c>
      <c r="CX53" s="173" t="s">
        <v>44</v>
      </c>
      <c r="CY53" s="429">
        <v>18</v>
      </c>
      <c r="CZ53" s="352">
        <v>0</v>
      </c>
      <c r="DA53" s="429" t="s">
        <v>43</v>
      </c>
      <c r="DB53" s="432" t="s">
        <v>36</v>
      </c>
      <c r="DC53" s="399" t="str">
        <f>IF(DB53="BöB","nur Freihändig mit Tipo. 13 VöB","")</f>
        <v/>
      </c>
      <c r="DD53" s="400"/>
      <c r="DE53" s="433" t="str">
        <f>IF(DB53="BöB","Ja","No")</f>
        <v>No</v>
      </c>
      <c r="DF53" s="430" t="str">
        <f>IF(DB53="BöB","Ja","No")</f>
        <v>No</v>
      </c>
      <c r="DG53" s="435" t="e">
        <f>IF(OR(AND(DB53="VöB",CZ47="Aktuelles Procedura secondo BöB",DA53="No"),OR(AND(DA53="Ja",CZ53&gt;='Valori soglia'!$D$6),AND(DA53="Ja",DG$14&gt;DG$15)),AND(DA53="Ja",DB53="BöB")),"Kontrolle","")</f>
        <v>#DIV/0!</v>
      </c>
      <c r="DH53" s="173" t="s">
        <v>44</v>
      </c>
      <c r="DI53" s="429">
        <v>18</v>
      </c>
      <c r="DJ53" s="352">
        <v>0</v>
      </c>
      <c r="DK53" s="429" t="s">
        <v>43</v>
      </c>
      <c r="DL53" s="432" t="s">
        <v>36</v>
      </c>
      <c r="DM53" s="399" t="str">
        <f>IF(DL53="BöB","nur Freihändig mit Tipo. 13 VöB","")</f>
        <v/>
      </c>
      <c r="DN53" s="400"/>
      <c r="DO53" s="433" t="str">
        <f>IF(DL53="BöB","Ja","No")</f>
        <v>No</v>
      </c>
      <c r="DP53" s="430" t="str">
        <f>IF(DL53="BöB","Ja","No")</f>
        <v>No</v>
      </c>
      <c r="DQ53" s="435" t="e">
        <f>IF(OR(AND(DL53="VöB",DJ47="Aktuelles Procedura secondo BöB",DK53="No"),OR(AND(DK53="Ja",DJ53&gt;='Valori soglia'!$D$6),AND(DK53="Ja",DQ$14&gt;DQ$15)),AND(DK53="Ja",DL53="BöB")),"Kontrolle","")</f>
        <v>#DIV/0!</v>
      </c>
      <c r="DR53" s="173" t="s">
        <v>44</v>
      </c>
      <c r="DS53" s="429">
        <v>18</v>
      </c>
      <c r="DT53" s="352">
        <v>0</v>
      </c>
      <c r="DU53" s="429" t="s">
        <v>43</v>
      </c>
      <c r="DV53" s="432" t="s">
        <v>36</v>
      </c>
      <c r="DW53" s="399" t="str">
        <f>IF(DV53="BöB","nur Freihändig mit Tipo. 13 VöB","")</f>
        <v/>
      </c>
      <c r="DX53" s="400"/>
      <c r="DY53" s="433" t="str">
        <f>IF(DV53="BöB","Ja","No")</f>
        <v>No</v>
      </c>
      <c r="DZ53" s="430" t="str">
        <f>IF(DV53="BöB","Ja","No")</f>
        <v>No</v>
      </c>
      <c r="EA53" s="435" t="e">
        <f>IF(OR(AND(DV53="VöB",DT47="Aktuelles Procedura secondo BöB",DU53="No"),OR(AND(DU53="Ja",DT53&gt;='Valori soglia'!$D$6),AND(DU53="Ja",EA$14&gt;EA$15)),AND(DU53="Ja",DV53="BöB")),"Kontrolle","")</f>
        <v>#DIV/0!</v>
      </c>
      <c r="EB53" s="173" t="s">
        <v>44</v>
      </c>
      <c r="EC53" s="429">
        <v>18</v>
      </c>
      <c r="ED53" s="352">
        <v>0</v>
      </c>
      <c r="EE53" s="429" t="s">
        <v>43</v>
      </c>
      <c r="EF53" s="432" t="s">
        <v>36</v>
      </c>
      <c r="EG53" s="399" t="str">
        <f>IF(EF53="BöB","nur Freihändig mit Tipo. 13 VöB","")</f>
        <v/>
      </c>
      <c r="EH53" s="400"/>
      <c r="EI53" s="433" t="str">
        <f>IF(EF53="BöB","Ja","No")</f>
        <v>No</v>
      </c>
      <c r="EJ53" s="430" t="str">
        <f>IF(EF53="BöB","Ja","No")</f>
        <v>No</v>
      </c>
      <c r="EK53" s="435" t="e">
        <f>IF(OR(AND(EF53="VöB",ED47="Aktuelles Procedura secondo BöB",EE53="No"),OR(AND(EE53="Ja",ED53&gt;='Valori soglia'!$D$6),AND(EE53="Ja",EK$14&gt;EK$15)),AND(EE53="Ja",EF53="BöB")),"Kontrolle","")</f>
        <v>#DIV/0!</v>
      </c>
      <c r="EL53" s="173" t="s">
        <v>44</v>
      </c>
      <c r="EM53" s="429">
        <v>18</v>
      </c>
      <c r="EN53" s="352">
        <v>0</v>
      </c>
      <c r="EO53" s="429" t="s">
        <v>43</v>
      </c>
      <c r="EP53" s="432" t="s">
        <v>36</v>
      </c>
      <c r="EQ53" s="399" t="str">
        <f>IF(EP53="BöB","nur Freihändig mit Tipo. 13 VöB","")</f>
        <v/>
      </c>
      <c r="ER53" s="400"/>
      <c r="ES53" s="433" t="str">
        <f>IF(EP53="BöB","Ja","No")</f>
        <v>No</v>
      </c>
      <c r="ET53" s="430" t="str">
        <f>IF(EP53="BöB","Ja","No")</f>
        <v>No</v>
      </c>
      <c r="EU53" s="435" t="e">
        <f>IF(OR(AND(EP53="VöB",EN47="Aktuelles Procedura secondo BöB",EO53="No"),OR(AND(EO53="Ja",EN53&gt;='Valori soglia'!$D$6),AND(EO53="Ja",EU$14&gt;EU$15)),AND(EO53="Ja",EP53="BöB")),"Kontrolle","")</f>
        <v>#DIV/0!</v>
      </c>
      <c r="EV53" s="173" t="s">
        <v>44</v>
      </c>
      <c r="EW53" s="429">
        <v>18</v>
      </c>
      <c r="EX53" s="352">
        <v>0</v>
      </c>
      <c r="EY53" s="429" t="s">
        <v>43</v>
      </c>
      <c r="EZ53" s="432" t="s">
        <v>36</v>
      </c>
      <c r="FA53" s="399" t="str">
        <f>IF(EZ53="BöB","nur Freihändig mit Tipo. 13 VöB","")</f>
        <v/>
      </c>
      <c r="FB53" s="400"/>
      <c r="FC53" s="433" t="str">
        <f>IF(EZ53="BöB","Ja","No")</f>
        <v>No</v>
      </c>
      <c r="FD53" s="430" t="str">
        <f>IF(EZ53="BöB","Ja","No")</f>
        <v>No</v>
      </c>
      <c r="FE53" s="435" t="e">
        <f>IF(OR(AND(EZ53="VöB",EX47="Aktuelles Procedura secondo BöB",EY53="No"),OR(AND(EY53="Ja",EX53&gt;='Valori soglia'!$D$6),AND(EY53="Ja",FE$14&gt;FE$15)),AND(EY53="Ja",EZ53="BöB")),"Kontrolle","")</f>
        <v>#DIV/0!</v>
      </c>
      <c r="FF53" s="173" t="s">
        <v>44</v>
      </c>
      <c r="FG53" s="429">
        <v>18</v>
      </c>
      <c r="FH53" s="352">
        <v>0</v>
      </c>
      <c r="FI53" s="429" t="s">
        <v>43</v>
      </c>
      <c r="FJ53" s="432" t="s">
        <v>36</v>
      </c>
      <c r="FK53" s="399" t="str">
        <f>IF(FJ53="BöB","nur Freihändig mit Tipo. 13 VöB","")</f>
        <v/>
      </c>
      <c r="FL53" s="400"/>
      <c r="FM53" s="433" t="str">
        <f>IF(FJ53="BöB","Ja","No")</f>
        <v>No</v>
      </c>
      <c r="FN53" s="430" t="str">
        <f>IF(FJ53="BöB","Ja","No")</f>
        <v>No</v>
      </c>
      <c r="FO53" s="435" t="e">
        <f>IF(OR(AND(FJ53="VöB",FH47="Aktuelles Procedura secondo BöB",FI53="No"),OR(AND(FI53="Ja",FH53&gt;='Valori soglia'!$D$6),AND(FI53="Ja",FO$14&gt;FO$15)),AND(FI53="Ja",FJ53="BöB")),"Kontrolle","")</f>
        <v>#DIV/0!</v>
      </c>
      <c r="FP53" s="173" t="s">
        <v>44</v>
      </c>
      <c r="FQ53" s="429">
        <v>18</v>
      </c>
      <c r="FR53" s="352">
        <v>0</v>
      </c>
      <c r="FS53" s="429" t="s">
        <v>43</v>
      </c>
      <c r="FT53" s="432" t="s">
        <v>36</v>
      </c>
      <c r="FU53" s="399" t="str">
        <f>IF(FT53="BöB","nur Freihändig mit Tipo. 13 VöB","")</f>
        <v/>
      </c>
      <c r="FV53" s="400"/>
      <c r="FW53" s="433" t="str">
        <f>IF(FT53="BöB","Ja","No")</f>
        <v>No</v>
      </c>
      <c r="FX53" s="430" t="str">
        <f>IF(FT53="BöB","Ja","No")</f>
        <v>No</v>
      </c>
      <c r="FY53" s="435" t="e">
        <f>IF(OR(AND(FT53="VöB",FR47="Aktuelles Procedura secondo BöB",FS53="No"),OR(AND(FS53="Ja",FR53&gt;='Valori soglia'!$D$6),AND(FS53="Ja",FY$14&gt;FY$15)),AND(FS53="Ja",FT53="BöB")),"Kontrolle","")</f>
        <v>#DIV/0!</v>
      </c>
      <c r="FZ53" s="173" t="s">
        <v>44</v>
      </c>
      <c r="GA53" s="429">
        <v>18</v>
      </c>
      <c r="GB53" s="352">
        <v>0</v>
      </c>
      <c r="GC53" s="429" t="s">
        <v>43</v>
      </c>
      <c r="GD53" s="432" t="s">
        <v>36</v>
      </c>
      <c r="GE53" s="399" t="str">
        <f>IF(GD53="BöB","nur Freihändig mit Tipo. 13 VöB","")</f>
        <v/>
      </c>
      <c r="GF53" s="400"/>
      <c r="GG53" s="433" t="str">
        <f>IF(GD53="BöB","Ja","No")</f>
        <v>No</v>
      </c>
      <c r="GH53" s="430" t="str">
        <f>IF(GD53="BöB","Ja","No")</f>
        <v>No</v>
      </c>
      <c r="GI53" s="435" t="e">
        <f>IF(OR(AND(GD53="VöB",GB47="Aktuelles Procedura secondo BöB",GC53="No"),OR(AND(GC53="Ja",GB53&gt;='Valori soglia'!$D$6),AND(GC53="Ja",GI$14&gt;GI$15)),AND(GC53="Ja",GD53="BöB")),"Kontrolle","")</f>
        <v>#DIV/0!</v>
      </c>
      <c r="GJ53" s="173" t="s">
        <v>44</v>
      </c>
      <c r="GK53" s="429">
        <v>18</v>
      </c>
      <c r="GL53" s="352">
        <v>0</v>
      </c>
      <c r="GM53" s="429" t="s">
        <v>43</v>
      </c>
      <c r="GN53" s="432" t="s">
        <v>36</v>
      </c>
      <c r="GO53" s="399" t="str">
        <f>IF(GN53="BöB","nur Freihändig mit Tipo. 13 VöB","")</f>
        <v/>
      </c>
      <c r="GP53" s="400"/>
      <c r="GQ53" s="433" t="str">
        <f>IF(GN53="BöB","Ja","No")</f>
        <v>No</v>
      </c>
      <c r="GR53" s="430" t="str">
        <f>IF(GN53="BöB","Ja","No")</f>
        <v>No</v>
      </c>
      <c r="GS53" s="435" t="e">
        <f>IF(OR(AND(GN53="VöB",GL47="Aktuelles Procedura secondo BöB",GM53="No"),OR(AND(GM53="Ja",GL53&gt;='Valori soglia'!$D$6),AND(GM53="Ja",GS$14&gt;GS$15)),AND(GM53="Ja",GN53="BöB")),"Kontrolle","")</f>
        <v>#DIV/0!</v>
      </c>
      <c r="GT53" s="173" t="s">
        <v>44</v>
      </c>
      <c r="GU53" s="429">
        <v>18</v>
      </c>
      <c r="GV53" s="352">
        <v>0</v>
      </c>
      <c r="GW53" s="429" t="s">
        <v>43</v>
      </c>
      <c r="GX53" s="432" t="s">
        <v>36</v>
      </c>
      <c r="GY53" s="399" t="str">
        <f>IF(GX53="BöB","nur Freihändig mit Tipo. 13 VöB","")</f>
        <v/>
      </c>
      <c r="GZ53" s="400"/>
      <c r="HA53" s="433" t="str">
        <f>IF(GX53="BöB","Ja","No")</f>
        <v>No</v>
      </c>
      <c r="HB53" s="430" t="str">
        <f>IF(GX53="BöB","Ja","No")</f>
        <v>No</v>
      </c>
      <c r="HC53" s="435" t="e">
        <f>IF(OR(AND(GX53="VöB",GV47="Aktuelles Procedura secondo BöB",GW53="No"),OR(AND(GW53="Ja",GV53&gt;='Valori soglia'!$D$6),AND(GW53="Ja",HC$14&gt;HC$15)),AND(GW53="Ja",GX53="BöB")),"Kontrolle","")</f>
        <v>#DIV/0!</v>
      </c>
      <c r="HD53" s="173" t="s">
        <v>44</v>
      </c>
      <c r="HE53" s="429">
        <v>18</v>
      </c>
      <c r="HF53" s="352">
        <v>0</v>
      </c>
      <c r="HG53" s="429" t="s">
        <v>43</v>
      </c>
      <c r="HH53" s="432" t="s">
        <v>36</v>
      </c>
      <c r="HI53" s="399" t="str">
        <f>IF(HH53="BöB","nur Freihändig mit Tipo. 13 VöB","")</f>
        <v/>
      </c>
      <c r="HJ53" s="400"/>
      <c r="HK53" s="433" t="str">
        <f>IF(HH53="BöB","Ja","No")</f>
        <v>No</v>
      </c>
      <c r="HL53" s="430" t="str">
        <f>IF(HH53="BöB","Ja","No")</f>
        <v>No</v>
      </c>
      <c r="HM53" s="435" t="e">
        <f>IF(OR(AND(HH53="VöB",HF47="Aktuelles Procedura secondo BöB",HG53="No"),OR(AND(HG53="Ja",HF53&gt;='Valori soglia'!$D$6),AND(HG53="Ja",HM$14&gt;HM$15)),AND(HG53="Ja",HH53="BöB")),"Kontrolle","")</f>
        <v>#DIV/0!</v>
      </c>
      <c r="HN53" s="125"/>
      <c r="HO53" s="125"/>
      <c r="HP53" s="71"/>
      <c r="HQ53" s="126"/>
      <c r="HR53" s="74"/>
      <c r="HS53" s="36"/>
      <c r="HT53" s="36"/>
      <c r="HU53" s="78"/>
      <c r="HV53" s="36"/>
      <c r="HW53" s="125"/>
      <c r="HX53" s="125"/>
      <c r="HY53" s="71"/>
      <c r="HZ53" s="126"/>
      <c r="IA53" s="74"/>
      <c r="IB53" s="36"/>
      <c r="IC53" s="36"/>
      <c r="ID53" s="78"/>
      <c r="IE53" s="36"/>
      <c r="IF53" s="125"/>
      <c r="IG53" s="125"/>
      <c r="IH53" s="71"/>
      <c r="II53" s="126"/>
      <c r="IJ53" s="74"/>
      <c r="IK53" s="36"/>
      <c r="IL53" s="36"/>
      <c r="IM53" s="78"/>
      <c r="IN53" s="36"/>
      <c r="IO53" s="125"/>
      <c r="IP53" s="125"/>
      <c r="IQ53" s="71"/>
      <c r="IR53" s="126"/>
      <c r="IS53" s="74"/>
      <c r="IT53" s="36"/>
      <c r="IU53" s="36"/>
      <c r="IV53" s="78"/>
      <c r="IW53" s="36"/>
      <c r="IX53" s="125"/>
      <c r="IY53" s="125"/>
      <c r="IZ53" s="71"/>
      <c r="JA53" s="126"/>
      <c r="JB53" s="6"/>
      <c r="JC53" s="6"/>
      <c r="JD53" s="6"/>
      <c r="JE53" s="6"/>
      <c r="JF53" s="6"/>
      <c r="JG53" s="6"/>
      <c r="JH53" s="6"/>
      <c r="JI53" s="6"/>
      <c r="JJ53" s="6"/>
      <c r="JK53" s="6"/>
      <c r="JL53" s="6"/>
      <c r="JM53" s="6"/>
      <c r="JN53" s="6"/>
      <c r="JO53" s="6"/>
      <c r="JP53" s="6"/>
      <c r="JQ53" s="6"/>
      <c r="JR53" s="6"/>
      <c r="JS53" s="6"/>
      <c r="JT53" s="6"/>
      <c r="JU53" s="6"/>
      <c r="JV53" s="6"/>
      <c r="JW53" s="6"/>
      <c r="JX53" s="6"/>
      <c r="JY53" s="6"/>
      <c r="JZ53" s="6"/>
      <c r="KA53" s="6"/>
      <c r="KB53" s="6"/>
      <c r="KC53" s="6"/>
      <c r="KD53" s="6"/>
      <c r="KE53" s="6"/>
      <c r="KF53" s="6"/>
      <c r="KG53" s="6"/>
      <c r="KH53" s="6"/>
      <c r="KI53" s="6"/>
      <c r="KJ53" s="6"/>
      <c r="KK53" s="6"/>
      <c r="KL53" s="6"/>
      <c r="KM53" s="6"/>
      <c r="KN53" s="6"/>
      <c r="KO53" s="6"/>
      <c r="KP53" s="6"/>
      <c r="KQ53" s="6"/>
      <c r="KR53" s="6"/>
      <c r="KS53" s="6"/>
      <c r="KT53" s="6"/>
      <c r="KU53" s="6"/>
      <c r="KV53" s="6"/>
      <c r="KW53" s="6"/>
      <c r="KX53" s="6"/>
      <c r="KY53" s="6"/>
      <c r="KZ53" s="6"/>
      <c r="LA53" s="6"/>
      <c r="LB53" s="6"/>
      <c r="LC53" s="6"/>
    </row>
    <row r="54" spans="1:315" ht="26.25" customHeight="1" x14ac:dyDescent="0.2">
      <c r="A54" s="19"/>
      <c r="B54" s="174" t="s">
        <v>45</v>
      </c>
      <c r="C54" s="429"/>
      <c r="D54" s="352"/>
      <c r="E54" s="429"/>
      <c r="F54" s="432"/>
      <c r="G54" s="401" t="str">
        <f>IF(F53="VöB","Freihändig (z.B. Tipo. 36 II d VöB)","")</f>
        <v/>
      </c>
      <c r="H54" s="402"/>
      <c r="I54" s="433"/>
      <c r="J54" s="430"/>
      <c r="K54" s="435"/>
      <c r="L54" s="174" t="s">
        <v>45</v>
      </c>
      <c r="M54" s="429"/>
      <c r="N54" s="352"/>
      <c r="O54" s="429"/>
      <c r="P54" s="432"/>
      <c r="Q54" s="401" t="str">
        <f>IF(P53="VöB","Freihändig (z.B. Tipo. 36 II d VöB)","")</f>
        <v/>
      </c>
      <c r="R54" s="402"/>
      <c r="S54" s="433"/>
      <c r="T54" s="430"/>
      <c r="U54" s="435"/>
      <c r="V54" s="174" t="s">
        <v>45</v>
      </c>
      <c r="W54" s="429"/>
      <c r="X54" s="352"/>
      <c r="Y54" s="429"/>
      <c r="Z54" s="432"/>
      <c r="AA54" s="401" t="str">
        <f>IF(Z53="VöB","Freihändig (z.B. Tipo. 36 II d VöB)","")</f>
        <v/>
      </c>
      <c r="AB54" s="402"/>
      <c r="AC54" s="433"/>
      <c r="AD54" s="430"/>
      <c r="AE54" s="435"/>
      <c r="AF54" s="174" t="s">
        <v>45</v>
      </c>
      <c r="AG54" s="429"/>
      <c r="AH54" s="352"/>
      <c r="AI54" s="429"/>
      <c r="AJ54" s="432"/>
      <c r="AK54" s="401" t="str">
        <f>IF(AJ53="VöB","Freihändig (z.B. Tipo. 36 II d VöB)","")</f>
        <v/>
      </c>
      <c r="AL54" s="402"/>
      <c r="AM54" s="433"/>
      <c r="AN54" s="430"/>
      <c r="AO54" s="435"/>
      <c r="AP54" s="174" t="s">
        <v>45</v>
      </c>
      <c r="AQ54" s="429"/>
      <c r="AR54" s="352"/>
      <c r="AS54" s="429"/>
      <c r="AT54" s="432"/>
      <c r="AU54" s="401" t="str">
        <f>IF(AT53="VöB","Freihändig (z.B. Tipo. 36 II d VöB)","")</f>
        <v/>
      </c>
      <c r="AV54" s="402"/>
      <c r="AW54" s="433"/>
      <c r="AX54" s="430"/>
      <c r="AY54" s="435"/>
      <c r="AZ54" s="174" t="s">
        <v>45</v>
      </c>
      <c r="BA54" s="429"/>
      <c r="BB54" s="352"/>
      <c r="BC54" s="429"/>
      <c r="BD54" s="432"/>
      <c r="BE54" s="401" t="str">
        <f>IF(BD53="VöB","Freihändig (z.B. Tipo. 36 II d VöB)","")</f>
        <v/>
      </c>
      <c r="BF54" s="402"/>
      <c r="BG54" s="433"/>
      <c r="BH54" s="430"/>
      <c r="BI54" s="435"/>
      <c r="BJ54" s="174" t="s">
        <v>45</v>
      </c>
      <c r="BK54" s="429"/>
      <c r="BL54" s="352"/>
      <c r="BM54" s="429"/>
      <c r="BN54" s="432"/>
      <c r="BO54" s="401" t="str">
        <f>IF(BN53="VöB","Freihändig (z.B. Tipo. 36 II d VöB)","")</f>
        <v/>
      </c>
      <c r="BP54" s="402"/>
      <c r="BQ54" s="433"/>
      <c r="BR54" s="430"/>
      <c r="BS54" s="435"/>
      <c r="BT54" s="174" t="s">
        <v>45</v>
      </c>
      <c r="BU54" s="429"/>
      <c r="BV54" s="352"/>
      <c r="BW54" s="429"/>
      <c r="BX54" s="432"/>
      <c r="BY54" s="401" t="str">
        <f>IF(BX53="VöB","Freihändig (z.B. Tipo. 36 II d VöB)","")</f>
        <v/>
      </c>
      <c r="BZ54" s="402"/>
      <c r="CA54" s="433"/>
      <c r="CB54" s="430"/>
      <c r="CC54" s="435"/>
      <c r="CD54" s="174" t="s">
        <v>45</v>
      </c>
      <c r="CE54" s="429"/>
      <c r="CF54" s="352"/>
      <c r="CG54" s="429"/>
      <c r="CH54" s="432"/>
      <c r="CI54" s="401" t="str">
        <f>IF(CH53="VöB","Freihändig (z.B. Tipo. 36 II d VöB)","")</f>
        <v/>
      </c>
      <c r="CJ54" s="402"/>
      <c r="CK54" s="433"/>
      <c r="CL54" s="430"/>
      <c r="CM54" s="435"/>
      <c r="CN54" s="174" t="s">
        <v>45</v>
      </c>
      <c r="CO54" s="429"/>
      <c r="CP54" s="352"/>
      <c r="CQ54" s="429"/>
      <c r="CR54" s="432"/>
      <c r="CS54" s="401" t="str">
        <f>IF(CR53="VöB","Freihändig (z.B. Tipo. 36 II d VöB)","")</f>
        <v/>
      </c>
      <c r="CT54" s="402"/>
      <c r="CU54" s="433"/>
      <c r="CV54" s="430"/>
      <c r="CW54" s="435"/>
      <c r="CX54" s="174" t="s">
        <v>45</v>
      </c>
      <c r="CY54" s="429"/>
      <c r="CZ54" s="352"/>
      <c r="DA54" s="429"/>
      <c r="DB54" s="432"/>
      <c r="DC54" s="401" t="str">
        <f>IF(DB53="VöB","Freihändig (z.B. Tipo. 36 II d VöB)","")</f>
        <v/>
      </c>
      <c r="DD54" s="402"/>
      <c r="DE54" s="433"/>
      <c r="DF54" s="430"/>
      <c r="DG54" s="435"/>
      <c r="DH54" s="174" t="s">
        <v>45</v>
      </c>
      <c r="DI54" s="429"/>
      <c r="DJ54" s="352"/>
      <c r="DK54" s="429"/>
      <c r="DL54" s="432"/>
      <c r="DM54" s="401" t="str">
        <f>IF(DL53="VöB","Freihändig (z.B. Tipo. 36 II d VöB)","")</f>
        <v/>
      </c>
      <c r="DN54" s="402"/>
      <c r="DO54" s="433"/>
      <c r="DP54" s="430"/>
      <c r="DQ54" s="435"/>
      <c r="DR54" s="174" t="s">
        <v>45</v>
      </c>
      <c r="DS54" s="429"/>
      <c r="DT54" s="352"/>
      <c r="DU54" s="429"/>
      <c r="DV54" s="432"/>
      <c r="DW54" s="401" t="str">
        <f>IF(DV53="VöB","Freihändig (z.B. Tipo. 36 II d VöB)","")</f>
        <v/>
      </c>
      <c r="DX54" s="402"/>
      <c r="DY54" s="433"/>
      <c r="DZ54" s="430"/>
      <c r="EA54" s="435"/>
      <c r="EB54" s="174" t="s">
        <v>45</v>
      </c>
      <c r="EC54" s="429"/>
      <c r="ED54" s="352"/>
      <c r="EE54" s="429"/>
      <c r="EF54" s="432"/>
      <c r="EG54" s="401" t="str">
        <f>IF(EF53="VöB","Freihändig (z.B. Tipo. 36 II d VöB)","")</f>
        <v/>
      </c>
      <c r="EH54" s="402"/>
      <c r="EI54" s="433"/>
      <c r="EJ54" s="430"/>
      <c r="EK54" s="435"/>
      <c r="EL54" s="174" t="s">
        <v>45</v>
      </c>
      <c r="EM54" s="429"/>
      <c r="EN54" s="352"/>
      <c r="EO54" s="429"/>
      <c r="EP54" s="432"/>
      <c r="EQ54" s="401" t="str">
        <f>IF(EP53="VöB","Freihändig (z.B. Tipo. 36 II d VöB)","")</f>
        <v/>
      </c>
      <c r="ER54" s="402"/>
      <c r="ES54" s="433"/>
      <c r="ET54" s="430"/>
      <c r="EU54" s="435"/>
      <c r="EV54" s="174" t="s">
        <v>45</v>
      </c>
      <c r="EW54" s="429"/>
      <c r="EX54" s="352"/>
      <c r="EY54" s="429"/>
      <c r="EZ54" s="432"/>
      <c r="FA54" s="401" t="str">
        <f>IF(EZ53="VöB","Freihändig (z.B. Tipo. 36 II d VöB)","")</f>
        <v/>
      </c>
      <c r="FB54" s="402"/>
      <c r="FC54" s="433"/>
      <c r="FD54" s="430"/>
      <c r="FE54" s="435"/>
      <c r="FF54" s="174" t="s">
        <v>45</v>
      </c>
      <c r="FG54" s="429"/>
      <c r="FH54" s="352"/>
      <c r="FI54" s="429"/>
      <c r="FJ54" s="432"/>
      <c r="FK54" s="401" t="str">
        <f>IF(FJ53="VöB","Freihändig (z.B. Tipo. 36 II d VöB)","")</f>
        <v/>
      </c>
      <c r="FL54" s="402"/>
      <c r="FM54" s="433"/>
      <c r="FN54" s="430"/>
      <c r="FO54" s="435"/>
      <c r="FP54" s="174" t="s">
        <v>45</v>
      </c>
      <c r="FQ54" s="429"/>
      <c r="FR54" s="352"/>
      <c r="FS54" s="429"/>
      <c r="FT54" s="432"/>
      <c r="FU54" s="401" t="str">
        <f>IF(FT53="VöB","Freihändig (z.B. Tipo. 36 II d VöB)","")</f>
        <v/>
      </c>
      <c r="FV54" s="402"/>
      <c r="FW54" s="433"/>
      <c r="FX54" s="430"/>
      <c r="FY54" s="435"/>
      <c r="FZ54" s="174" t="s">
        <v>45</v>
      </c>
      <c r="GA54" s="429"/>
      <c r="GB54" s="352"/>
      <c r="GC54" s="429"/>
      <c r="GD54" s="432"/>
      <c r="GE54" s="401" t="str">
        <f>IF(GD53="VöB","Freihändig (z.B. Tipo. 36 II d VöB)","")</f>
        <v/>
      </c>
      <c r="GF54" s="402"/>
      <c r="GG54" s="433"/>
      <c r="GH54" s="430"/>
      <c r="GI54" s="435"/>
      <c r="GJ54" s="174" t="s">
        <v>45</v>
      </c>
      <c r="GK54" s="429"/>
      <c r="GL54" s="352"/>
      <c r="GM54" s="429"/>
      <c r="GN54" s="432"/>
      <c r="GO54" s="401" t="str">
        <f>IF(GN53="VöB","Freihändig (z.B. Tipo. 36 II d VöB)","")</f>
        <v/>
      </c>
      <c r="GP54" s="402"/>
      <c r="GQ54" s="433"/>
      <c r="GR54" s="430"/>
      <c r="GS54" s="435"/>
      <c r="GT54" s="174" t="s">
        <v>45</v>
      </c>
      <c r="GU54" s="429"/>
      <c r="GV54" s="352"/>
      <c r="GW54" s="429"/>
      <c r="GX54" s="432"/>
      <c r="GY54" s="401" t="str">
        <f>IF(GX53="VöB","Freihändig (z.B. Tipo. 36 II d VöB)","")</f>
        <v/>
      </c>
      <c r="GZ54" s="402"/>
      <c r="HA54" s="433"/>
      <c r="HB54" s="430"/>
      <c r="HC54" s="435"/>
      <c r="HD54" s="174" t="s">
        <v>45</v>
      </c>
      <c r="HE54" s="429"/>
      <c r="HF54" s="352"/>
      <c r="HG54" s="429"/>
      <c r="HH54" s="432"/>
      <c r="HI54" s="401" t="str">
        <f>IF(HH53="VöB","Freihändig (z.B. Tipo. 36 II d VöB)","")</f>
        <v/>
      </c>
      <c r="HJ54" s="402"/>
      <c r="HK54" s="433"/>
      <c r="HL54" s="430"/>
      <c r="HM54" s="435"/>
      <c r="HN54" s="125"/>
      <c r="HO54" s="125"/>
      <c r="HP54" s="71"/>
      <c r="HQ54" s="126"/>
      <c r="HR54" s="74"/>
      <c r="HS54" s="36"/>
      <c r="HT54" s="36"/>
      <c r="HU54" s="78"/>
      <c r="HV54" s="36"/>
      <c r="HW54" s="125"/>
      <c r="HX54" s="125"/>
      <c r="HY54" s="71"/>
      <c r="HZ54" s="126"/>
      <c r="IA54" s="74"/>
      <c r="IB54" s="36"/>
      <c r="IC54" s="36"/>
      <c r="ID54" s="78"/>
      <c r="IE54" s="36"/>
      <c r="IF54" s="125"/>
      <c r="IG54" s="125"/>
      <c r="IH54" s="71"/>
      <c r="II54" s="126"/>
      <c r="IJ54" s="74"/>
      <c r="IK54" s="36"/>
      <c r="IL54" s="36"/>
      <c r="IM54" s="78"/>
      <c r="IN54" s="36"/>
      <c r="IO54" s="125"/>
      <c r="IP54" s="125"/>
      <c r="IQ54" s="71"/>
      <c r="IR54" s="126"/>
      <c r="IS54" s="74"/>
      <c r="IT54" s="36"/>
      <c r="IU54" s="36"/>
      <c r="IV54" s="78"/>
      <c r="IW54" s="36"/>
      <c r="IX54" s="125"/>
      <c r="IY54" s="125"/>
      <c r="IZ54" s="71"/>
      <c r="JA54" s="126"/>
      <c r="JB54" s="6"/>
      <c r="JC54" s="6"/>
      <c r="JD54" s="6"/>
      <c r="JE54" s="6"/>
      <c r="JF54" s="6"/>
      <c r="JG54" s="6"/>
      <c r="JH54" s="6"/>
      <c r="JI54" s="6"/>
      <c r="JJ54" s="6"/>
      <c r="JK54" s="6"/>
      <c r="JL54" s="6"/>
      <c r="JM54" s="6"/>
      <c r="JN54" s="6"/>
      <c r="JO54" s="6"/>
      <c r="JP54" s="6"/>
      <c r="JQ54" s="6"/>
      <c r="JR54" s="6"/>
      <c r="JS54" s="6"/>
      <c r="JT54" s="6"/>
      <c r="JU54" s="6"/>
      <c r="JV54" s="6"/>
      <c r="JW54" s="6"/>
      <c r="JX54" s="6"/>
      <c r="JY54" s="6"/>
      <c r="JZ54" s="6"/>
      <c r="KA54" s="6"/>
      <c r="KB54" s="6"/>
      <c r="KC54" s="6"/>
      <c r="KD54" s="6"/>
      <c r="KE54" s="6"/>
      <c r="KF54" s="6"/>
      <c r="KG54" s="6"/>
      <c r="KH54" s="6"/>
      <c r="KI54" s="6"/>
      <c r="KJ54" s="6"/>
      <c r="KK54" s="6"/>
      <c r="KL54" s="6"/>
      <c r="KM54" s="6"/>
      <c r="KN54" s="6"/>
      <c r="KO54" s="6"/>
      <c r="KP54" s="6"/>
      <c r="KQ54" s="6"/>
      <c r="KR54" s="6"/>
      <c r="KS54" s="6"/>
      <c r="KT54" s="6"/>
      <c r="KU54" s="6"/>
      <c r="KV54" s="6"/>
      <c r="KW54" s="6"/>
      <c r="KX54" s="6"/>
      <c r="KY54" s="6"/>
      <c r="KZ54" s="6"/>
      <c r="LA54" s="6"/>
      <c r="LB54" s="6"/>
      <c r="LC54" s="6"/>
    </row>
    <row r="55" spans="1:315" ht="26.25" customHeight="1" x14ac:dyDescent="0.2">
      <c r="A55" s="19"/>
      <c r="B55" s="173" t="s">
        <v>44</v>
      </c>
      <c r="C55" s="429">
        <v>19</v>
      </c>
      <c r="D55" s="352">
        <v>0</v>
      </c>
      <c r="E55" s="429" t="s">
        <v>43</v>
      </c>
      <c r="F55" s="432" t="s">
        <v>36</v>
      </c>
      <c r="G55" s="399" t="str">
        <f>IF(F55="BöB","nur Freihändig mit Tipo. 13 VöB","")</f>
        <v/>
      </c>
      <c r="H55" s="400"/>
      <c r="I55" s="433" t="str">
        <f>IF(F55="BöB","Ja","No")</f>
        <v>No</v>
      </c>
      <c r="J55" s="430" t="str">
        <f>IF(F55="BöB","Ja","No")</f>
        <v>No</v>
      </c>
      <c r="K55" s="435" t="e">
        <f>IF(OR(AND(F55="VöB",D49="Aktuelles Procedura secondo BöB",E55="No"),OR(AND(E55="Ja",D55&gt;='Valori soglia'!$D$6),AND(E55="Ja",'Riepilogo progetto'!$J$8&gt;'Riepilogo progetto'!$P$9)),AND(E55="Ja",F55="BöB")),"Kontrolle","")</f>
        <v>#DIV/0!</v>
      </c>
      <c r="L55" s="173" t="s">
        <v>44</v>
      </c>
      <c r="M55" s="429">
        <v>19</v>
      </c>
      <c r="N55" s="352">
        <v>0</v>
      </c>
      <c r="O55" s="429" t="s">
        <v>43</v>
      </c>
      <c r="P55" s="432" t="s">
        <v>36</v>
      </c>
      <c r="Q55" s="399" t="str">
        <f>IF(P55="BöB","nur Freihändig mit Tipo. 13 VöB","")</f>
        <v/>
      </c>
      <c r="R55" s="400"/>
      <c r="S55" s="433" t="str">
        <f>IF(P55="BöB","Ja","No")</f>
        <v>No</v>
      </c>
      <c r="T55" s="430" t="str">
        <f>IF(P55="BöB","Ja","No")</f>
        <v>No</v>
      </c>
      <c r="U55" s="435" t="e">
        <f>IF(OR(AND(P55="VöB",N49="Aktuelles Procedura secondo BöB",O55="No"),OR(AND(O55="Ja",N55&gt;='Valori soglia'!$D$6),AND(O55="Ja",U$14&gt;U$15)),AND(O55="Ja",P55="BöB")),"Kontrolle","")</f>
        <v>#DIV/0!</v>
      </c>
      <c r="V55" s="173" t="s">
        <v>44</v>
      </c>
      <c r="W55" s="429">
        <v>19</v>
      </c>
      <c r="X55" s="352">
        <v>0</v>
      </c>
      <c r="Y55" s="429" t="s">
        <v>43</v>
      </c>
      <c r="Z55" s="432" t="s">
        <v>36</v>
      </c>
      <c r="AA55" s="399" t="str">
        <f>IF(Z55="BöB","nur Freihändig mit Tipo. 13 VöB","")</f>
        <v/>
      </c>
      <c r="AB55" s="400"/>
      <c r="AC55" s="433" t="str">
        <f>IF(Z55="BöB","Ja","No")</f>
        <v>No</v>
      </c>
      <c r="AD55" s="430" t="str">
        <f>IF(Z55="BöB","Ja","No")</f>
        <v>No</v>
      </c>
      <c r="AE55" s="435" t="e">
        <f>IF(OR(AND(Z55="VöB",X49="Aktuelles Procedura secondo BöB",Y55="No"),OR(AND(Y55="Ja",X55&gt;='Valori soglia'!$D$6),AND(Y55="Ja",AE$14&gt;AE$15)),AND(Y55="Ja",Z55="BöB")),"Kontrolle","")</f>
        <v>#DIV/0!</v>
      </c>
      <c r="AF55" s="173" t="s">
        <v>44</v>
      </c>
      <c r="AG55" s="429">
        <v>19</v>
      </c>
      <c r="AH55" s="352">
        <v>0</v>
      </c>
      <c r="AI55" s="429" t="s">
        <v>43</v>
      </c>
      <c r="AJ55" s="432" t="s">
        <v>36</v>
      </c>
      <c r="AK55" s="399" t="str">
        <f>IF(AJ55="BöB","nur Freihändig mit Tipo. 13 VöB","")</f>
        <v/>
      </c>
      <c r="AL55" s="400"/>
      <c r="AM55" s="433" t="str">
        <f>IF(AJ55="BöB","Ja","No")</f>
        <v>No</v>
      </c>
      <c r="AN55" s="430" t="str">
        <f>IF(AJ55="BöB","Ja","No")</f>
        <v>No</v>
      </c>
      <c r="AO55" s="435" t="e">
        <f>IF(OR(AND(AJ55="VöB",AH49="Aktuelles Procedura secondo BöB",AI55="No"),OR(AND(AI55="Ja",AH55&gt;='Valori soglia'!$D$6),AND(AI55="Ja",AO$14&gt;AO$15)),AND(AI55="Ja",AJ55="BöB")),"Kontrolle","")</f>
        <v>#DIV/0!</v>
      </c>
      <c r="AP55" s="173" t="s">
        <v>44</v>
      </c>
      <c r="AQ55" s="429">
        <v>19</v>
      </c>
      <c r="AR55" s="352">
        <v>0</v>
      </c>
      <c r="AS55" s="429" t="s">
        <v>43</v>
      </c>
      <c r="AT55" s="432" t="s">
        <v>36</v>
      </c>
      <c r="AU55" s="399" t="str">
        <f>IF(AT55="BöB","nur Freihändig mit Tipo. 13 VöB","")</f>
        <v/>
      </c>
      <c r="AV55" s="400"/>
      <c r="AW55" s="433" t="str">
        <f>IF(AT55="BöB","Ja","No")</f>
        <v>No</v>
      </c>
      <c r="AX55" s="430" t="str">
        <f>IF(AT55="BöB","Ja","No")</f>
        <v>No</v>
      </c>
      <c r="AY55" s="435" t="e">
        <f>IF(OR(AND(AT55="VöB",AR49="Aktuelles Procedura secondo BöB",AS55="No"),OR(AND(AS55="Ja",AR55&gt;='Valori soglia'!$D$6),AND(AS55="Ja",AY$14&gt;AY$15)),AND(AS55="Ja",AT55="BöB")),"Kontrolle","")</f>
        <v>#DIV/0!</v>
      </c>
      <c r="AZ55" s="173" t="s">
        <v>44</v>
      </c>
      <c r="BA55" s="429">
        <v>19</v>
      </c>
      <c r="BB55" s="352">
        <v>0</v>
      </c>
      <c r="BC55" s="429" t="s">
        <v>43</v>
      </c>
      <c r="BD55" s="432" t="s">
        <v>36</v>
      </c>
      <c r="BE55" s="399" t="str">
        <f>IF(BD55="BöB","nur Freihändig mit Tipo. 13 VöB","")</f>
        <v/>
      </c>
      <c r="BF55" s="400"/>
      <c r="BG55" s="433" t="str">
        <f>IF(BD55="BöB","Ja","No")</f>
        <v>No</v>
      </c>
      <c r="BH55" s="430" t="str">
        <f>IF(BD55="BöB","Ja","No")</f>
        <v>No</v>
      </c>
      <c r="BI55" s="435" t="e">
        <f>IF(OR(AND(BD55="VöB",BB49="Aktuelles Procedura secondo BöB",BC55="No"),OR(AND(BC55="Ja",BB55&gt;='Valori soglia'!$D$6),AND(BC55="Ja",BI$14&gt;BI$15)),AND(BC55="Ja",BD55="BöB")),"Kontrolle","")</f>
        <v>#DIV/0!</v>
      </c>
      <c r="BJ55" s="173" t="s">
        <v>44</v>
      </c>
      <c r="BK55" s="429">
        <v>19</v>
      </c>
      <c r="BL55" s="352">
        <v>0</v>
      </c>
      <c r="BM55" s="429" t="s">
        <v>43</v>
      </c>
      <c r="BN55" s="432" t="s">
        <v>36</v>
      </c>
      <c r="BO55" s="399" t="str">
        <f>IF(BN55="BöB","nur Freihändig mit Tipo. 13 VöB","")</f>
        <v/>
      </c>
      <c r="BP55" s="400"/>
      <c r="BQ55" s="433" t="str">
        <f>IF(BN55="BöB","Ja","No")</f>
        <v>No</v>
      </c>
      <c r="BR55" s="430" t="str">
        <f>IF(BN55="BöB","Ja","No")</f>
        <v>No</v>
      </c>
      <c r="BS55" s="435" t="e">
        <f>IF(OR(AND(BN55="VöB",BL49="Aktuelles Procedura secondo BöB",BM55="No"),OR(AND(BM55="Ja",BL55&gt;='Valori soglia'!$D$6),AND(BM55="Ja",BS$14&gt;BS$15)),AND(BM55="Ja",BN55="BöB")),"Kontrolle","")</f>
        <v>#DIV/0!</v>
      </c>
      <c r="BT55" s="173" t="s">
        <v>44</v>
      </c>
      <c r="BU55" s="429">
        <v>19</v>
      </c>
      <c r="BV55" s="352">
        <v>0</v>
      </c>
      <c r="BW55" s="429" t="s">
        <v>43</v>
      </c>
      <c r="BX55" s="432" t="s">
        <v>36</v>
      </c>
      <c r="BY55" s="399" t="str">
        <f>IF(BX55="BöB","nur Freihändig mit Tipo. 13 VöB","")</f>
        <v/>
      </c>
      <c r="BZ55" s="400"/>
      <c r="CA55" s="433" t="str">
        <f>IF(BX55="BöB","Ja","No")</f>
        <v>No</v>
      </c>
      <c r="CB55" s="430" t="str">
        <f>IF(BX55="BöB","Ja","No")</f>
        <v>No</v>
      </c>
      <c r="CC55" s="435" t="e">
        <f>IF(OR(AND(BX55="VöB",BV49="Aktuelles Procedura secondo BöB",BW55="No"),OR(AND(BW55="Ja",BV55&gt;='Valori soglia'!$D$6),AND(BW55="Ja",CC$14&gt;CC$15)),AND(BW55="Ja",BX55="BöB")),"Kontrolle","")</f>
        <v>#DIV/0!</v>
      </c>
      <c r="CD55" s="173" t="s">
        <v>44</v>
      </c>
      <c r="CE55" s="429">
        <v>19</v>
      </c>
      <c r="CF55" s="352">
        <v>0</v>
      </c>
      <c r="CG55" s="429" t="s">
        <v>43</v>
      </c>
      <c r="CH55" s="432" t="s">
        <v>36</v>
      </c>
      <c r="CI55" s="399" t="str">
        <f>IF(CH55="BöB","nur Freihändig mit Tipo. 13 VöB","")</f>
        <v/>
      </c>
      <c r="CJ55" s="400"/>
      <c r="CK55" s="433" t="str">
        <f>IF(CH55="BöB","Ja","No")</f>
        <v>No</v>
      </c>
      <c r="CL55" s="430" t="str">
        <f>IF(CH55="BöB","Ja","No")</f>
        <v>No</v>
      </c>
      <c r="CM55" s="435" t="e">
        <f>IF(OR(AND(CH55="VöB",CF49="Aktuelles Procedura secondo BöB",CG55="No"),OR(AND(CG55="Ja",CF55&gt;='Valori soglia'!$D$6),AND(CG55="Ja",CM$14&gt;CM$15)),AND(CG55="Ja",CH55="BöB")),"Kontrolle","")</f>
        <v>#DIV/0!</v>
      </c>
      <c r="CN55" s="173" t="s">
        <v>44</v>
      </c>
      <c r="CO55" s="429">
        <v>19</v>
      </c>
      <c r="CP55" s="352">
        <v>0</v>
      </c>
      <c r="CQ55" s="429" t="s">
        <v>43</v>
      </c>
      <c r="CR55" s="432" t="s">
        <v>36</v>
      </c>
      <c r="CS55" s="399" t="str">
        <f>IF(CR55="BöB","nur Freihändig mit Tipo. 13 VöB","")</f>
        <v/>
      </c>
      <c r="CT55" s="400"/>
      <c r="CU55" s="433" t="str">
        <f>IF(CR55="BöB","Ja","No")</f>
        <v>No</v>
      </c>
      <c r="CV55" s="430" t="str">
        <f>IF(CR55="BöB","Ja","No")</f>
        <v>No</v>
      </c>
      <c r="CW55" s="435" t="e">
        <f>IF(OR(AND(CR55="VöB",CP49="Aktuelles Procedura secondo BöB",CQ55="No"),OR(AND(CQ55="Ja",CP55&gt;='Valori soglia'!$D$6),AND(CQ55="Ja",CW$14&gt;CW$15)),AND(CQ55="Ja",CR55="BöB")),"Kontrolle","")</f>
        <v>#DIV/0!</v>
      </c>
      <c r="CX55" s="173" t="s">
        <v>44</v>
      </c>
      <c r="CY55" s="429">
        <v>19</v>
      </c>
      <c r="CZ55" s="352">
        <v>0</v>
      </c>
      <c r="DA55" s="429" t="s">
        <v>43</v>
      </c>
      <c r="DB55" s="432" t="s">
        <v>36</v>
      </c>
      <c r="DC55" s="399" t="str">
        <f>IF(DB55="BöB","nur Freihändig mit Tipo. 13 VöB","")</f>
        <v/>
      </c>
      <c r="DD55" s="400"/>
      <c r="DE55" s="433" t="str">
        <f>IF(DB55="BöB","Ja","No")</f>
        <v>No</v>
      </c>
      <c r="DF55" s="430" t="str">
        <f>IF(DB55="BöB","Ja","No")</f>
        <v>No</v>
      </c>
      <c r="DG55" s="435" t="e">
        <f>IF(OR(AND(DB55="VöB",CZ49="Aktuelles Procedura secondo BöB",DA55="No"),OR(AND(DA55="Ja",CZ55&gt;='Valori soglia'!$D$6),AND(DA55="Ja",DG$14&gt;DG$15)),AND(DA55="Ja",DB55="BöB")),"Kontrolle","")</f>
        <v>#DIV/0!</v>
      </c>
      <c r="DH55" s="173" t="s">
        <v>44</v>
      </c>
      <c r="DI55" s="429">
        <v>19</v>
      </c>
      <c r="DJ55" s="352">
        <v>0</v>
      </c>
      <c r="DK55" s="429" t="s">
        <v>43</v>
      </c>
      <c r="DL55" s="432" t="s">
        <v>36</v>
      </c>
      <c r="DM55" s="399" t="str">
        <f>IF(DL55="BöB","nur Freihändig mit Tipo. 13 VöB","")</f>
        <v/>
      </c>
      <c r="DN55" s="400"/>
      <c r="DO55" s="433" t="str">
        <f>IF(DL55="BöB","Ja","No")</f>
        <v>No</v>
      </c>
      <c r="DP55" s="430" t="str">
        <f>IF(DL55="BöB","Ja","No")</f>
        <v>No</v>
      </c>
      <c r="DQ55" s="435" t="e">
        <f>IF(OR(AND(DL55="VöB",DJ49="Aktuelles Procedura secondo BöB",DK55="No"),OR(AND(DK55="Ja",DJ55&gt;='Valori soglia'!$D$6),AND(DK55="Ja",DQ$14&gt;DQ$15)),AND(DK55="Ja",DL55="BöB")),"Kontrolle","")</f>
        <v>#DIV/0!</v>
      </c>
      <c r="DR55" s="173" t="s">
        <v>44</v>
      </c>
      <c r="DS55" s="429">
        <v>19</v>
      </c>
      <c r="DT55" s="352">
        <v>0</v>
      </c>
      <c r="DU55" s="429" t="s">
        <v>43</v>
      </c>
      <c r="DV55" s="432" t="s">
        <v>36</v>
      </c>
      <c r="DW55" s="399" t="str">
        <f>IF(DV55="BöB","nur Freihändig mit Tipo. 13 VöB","")</f>
        <v/>
      </c>
      <c r="DX55" s="400"/>
      <c r="DY55" s="433" t="str">
        <f>IF(DV55="BöB","Ja","No")</f>
        <v>No</v>
      </c>
      <c r="DZ55" s="430" t="str">
        <f>IF(DV55="BöB","Ja","No")</f>
        <v>No</v>
      </c>
      <c r="EA55" s="435" t="e">
        <f>IF(OR(AND(DV55="VöB",DT49="Aktuelles Procedura secondo BöB",DU55="No"),OR(AND(DU55="Ja",DT55&gt;='Valori soglia'!$D$6),AND(DU55="Ja",EA$14&gt;EA$15)),AND(DU55="Ja",DV55="BöB")),"Kontrolle","")</f>
        <v>#DIV/0!</v>
      </c>
      <c r="EB55" s="173" t="s">
        <v>44</v>
      </c>
      <c r="EC55" s="429">
        <v>19</v>
      </c>
      <c r="ED55" s="352">
        <v>0</v>
      </c>
      <c r="EE55" s="429" t="s">
        <v>43</v>
      </c>
      <c r="EF55" s="432" t="s">
        <v>36</v>
      </c>
      <c r="EG55" s="399" t="str">
        <f>IF(EF55="BöB","nur Freihändig mit Tipo. 13 VöB","")</f>
        <v/>
      </c>
      <c r="EH55" s="400"/>
      <c r="EI55" s="433" t="str">
        <f>IF(EF55="BöB","Ja","No")</f>
        <v>No</v>
      </c>
      <c r="EJ55" s="430" t="str">
        <f>IF(EF55="BöB","Ja","No")</f>
        <v>No</v>
      </c>
      <c r="EK55" s="435" t="e">
        <f>IF(OR(AND(EF55="VöB",ED49="Aktuelles Procedura secondo BöB",EE55="No"),OR(AND(EE55="Ja",ED55&gt;='Valori soglia'!$D$6),AND(EE55="Ja",EK$14&gt;EK$15)),AND(EE55="Ja",EF55="BöB")),"Kontrolle","")</f>
        <v>#DIV/0!</v>
      </c>
      <c r="EL55" s="173" t="s">
        <v>44</v>
      </c>
      <c r="EM55" s="429">
        <v>19</v>
      </c>
      <c r="EN55" s="352">
        <v>0</v>
      </c>
      <c r="EO55" s="429" t="s">
        <v>43</v>
      </c>
      <c r="EP55" s="432" t="s">
        <v>36</v>
      </c>
      <c r="EQ55" s="399" t="str">
        <f>IF(EP55="BöB","nur Freihändig mit Tipo. 13 VöB","")</f>
        <v/>
      </c>
      <c r="ER55" s="400"/>
      <c r="ES55" s="433" t="str">
        <f>IF(EP55="BöB","Ja","No")</f>
        <v>No</v>
      </c>
      <c r="ET55" s="430" t="str">
        <f>IF(EP55="BöB","Ja","No")</f>
        <v>No</v>
      </c>
      <c r="EU55" s="435" t="e">
        <f>IF(OR(AND(EP55="VöB",EN49="Aktuelles Procedura secondo BöB",EO55="No"),OR(AND(EO55="Ja",EN55&gt;='Valori soglia'!$D$6),AND(EO55="Ja",EU$14&gt;EU$15)),AND(EO55="Ja",EP55="BöB")),"Kontrolle","")</f>
        <v>#DIV/0!</v>
      </c>
      <c r="EV55" s="173" t="s">
        <v>44</v>
      </c>
      <c r="EW55" s="429">
        <v>19</v>
      </c>
      <c r="EX55" s="352">
        <v>0</v>
      </c>
      <c r="EY55" s="429" t="s">
        <v>43</v>
      </c>
      <c r="EZ55" s="432" t="s">
        <v>36</v>
      </c>
      <c r="FA55" s="399" t="str">
        <f>IF(EZ55="BöB","nur Freihändig mit Tipo. 13 VöB","")</f>
        <v/>
      </c>
      <c r="FB55" s="400"/>
      <c r="FC55" s="433" t="str">
        <f>IF(EZ55="BöB","Ja","No")</f>
        <v>No</v>
      </c>
      <c r="FD55" s="430" t="str">
        <f>IF(EZ55="BöB","Ja","No")</f>
        <v>No</v>
      </c>
      <c r="FE55" s="435" t="e">
        <f>IF(OR(AND(EZ55="VöB",EX49="Aktuelles Procedura secondo BöB",EY55="No"),OR(AND(EY55="Ja",EX55&gt;='Valori soglia'!$D$6),AND(EY55="Ja",FE$14&gt;FE$15)),AND(EY55="Ja",EZ55="BöB")),"Kontrolle","")</f>
        <v>#DIV/0!</v>
      </c>
      <c r="FF55" s="173" t="s">
        <v>44</v>
      </c>
      <c r="FG55" s="429">
        <v>19</v>
      </c>
      <c r="FH55" s="352">
        <v>0</v>
      </c>
      <c r="FI55" s="429" t="s">
        <v>43</v>
      </c>
      <c r="FJ55" s="432" t="s">
        <v>36</v>
      </c>
      <c r="FK55" s="399" t="str">
        <f>IF(FJ55="BöB","nur Freihändig mit Tipo. 13 VöB","")</f>
        <v/>
      </c>
      <c r="FL55" s="400"/>
      <c r="FM55" s="433" t="str">
        <f>IF(FJ55="BöB","Ja","No")</f>
        <v>No</v>
      </c>
      <c r="FN55" s="430" t="str">
        <f>IF(FJ55="BöB","Ja","No")</f>
        <v>No</v>
      </c>
      <c r="FO55" s="435" t="e">
        <f>IF(OR(AND(FJ55="VöB",FH49="Aktuelles Procedura secondo BöB",FI55="No"),OR(AND(FI55="Ja",FH55&gt;='Valori soglia'!$D$6),AND(FI55="Ja",FO$14&gt;FO$15)),AND(FI55="Ja",FJ55="BöB")),"Kontrolle","")</f>
        <v>#DIV/0!</v>
      </c>
      <c r="FP55" s="173" t="s">
        <v>44</v>
      </c>
      <c r="FQ55" s="429">
        <v>19</v>
      </c>
      <c r="FR55" s="352">
        <v>0</v>
      </c>
      <c r="FS55" s="429" t="s">
        <v>43</v>
      </c>
      <c r="FT55" s="432" t="s">
        <v>36</v>
      </c>
      <c r="FU55" s="399" t="str">
        <f>IF(FT55="BöB","nur Freihändig mit Tipo. 13 VöB","")</f>
        <v/>
      </c>
      <c r="FV55" s="400"/>
      <c r="FW55" s="433" t="str">
        <f>IF(FT55="BöB","Ja","No")</f>
        <v>No</v>
      </c>
      <c r="FX55" s="430" t="str">
        <f>IF(FT55="BöB","Ja","No")</f>
        <v>No</v>
      </c>
      <c r="FY55" s="435" t="e">
        <f>IF(OR(AND(FT55="VöB",FR49="Aktuelles Procedura secondo BöB",FS55="No"),OR(AND(FS55="Ja",FR55&gt;='Valori soglia'!$D$6),AND(FS55="Ja",FY$14&gt;FY$15)),AND(FS55="Ja",FT55="BöB")),"Kontrolle","")</f>
        <v>#DIV/0!</v>
      </c>
      <c r="FZ55" s="173" t="s">
        <v>44</v>
      </c>
      <c r="GA55" s="429">
        <v>19</v>
      </c>
      <c r="GB55" s="352">
        <v>0</v>
      </c>
      <c r="GC55" s="429" t="s">
        <v>43</v>
      </c>
      <c r="GD55" s="432" t="s">
        <v>36</v>
      </c>
      <c r="GE55" s="399" t="str">
        <f>IF(GD55="BöB","nur Freihändig mit Tipo. 13 VöB","")</f>
        <v/>
      </c>
      <c r="GF55" s="400"/>
      <c r="GG55" s="433" t="str">
        <f>IF(GD55="BöB","Ja","No")</f>
        <v>No</v>
      </c>
      <c r="GH55" s="430" t="str">
        <f>IF(GD55="BöB","Ja","No")</f>
        <v>No</v>
      </c>
      <c r="GI55" s="435" t="e">
        <f>IF(OR(AND(GD55="VöB",GB49="Aktuelles Procedura secondo BöB",GC55="No"),OR(AND(GC55="Ja",GB55&gt;='Valori soglia'!$D$6),AND(GC55="Ja",GI$14&gt;GI$15)),AND(GC55="Ja",GD55="BöB")),"Kontrolle","")</f>
        <v>#DIV/0!</v>
      </c>
      <c r="GJ55" s="173" t="s">
        <v>44</v>
      </c>
      <c r="GK55" s="429">
        <v>19</v>
      </c>
      <c r="GL55" s="352">
        <v>0</v>
      </c>
      <c r="GM55" s="429" t="s">
        <v>43</v>
      </c>
      <c r="GN55" s="432" t="s">
        <v>36</v>
      </c>
      <c r="GO55" s="399" t="str">
        <f>IF(GN55="BöB","nur Freihändig mit Tipo. 13 VöB","")</f>
        <v/>
      </c>
      <c r="GP55" s="400"/>
      <c r="GQ55" s="433" t="str">
        <f>IF(GN55="BöB","Ja","No")</f>
        <v>No</v>
      </c>
      <c r="GR55" s="430" t="str">
        <f>IF(GN55="BöB","Ja","No")</f>
        <v>No</v>
      </c>
      <c r="GS55" s="435" t="e">
        <f>IF(OR(AND(GN55="VöB",GL49="Aktuelles Procedura secondo BöB",GM55="No"),OR(AND(GM55="Ja",GL55&gt;='Valori soglia'!$D$6),AND(GM55="Ja",GS$14&gt;GS$15)),AND(GM55="Ja",GN55="BöB")),"Kontrolle","")</f>
        <v>#DIV/0!</v>
      </c>
      <c r="GT55" s="173" t="s">
        <v>44</v>
      </c>
      <c r="GU55" s="429">
        <v>19</v>
      </c>
      <c r="GV55" s="352">
        <v>0</v>
      </c>
      <c r="GW55" s="429" t="s">
        <v>43</v>
      </c>
      <c r="GX55" s="432" t="s">
        <v>36</v>
      </c>
      <c r="GY55" s="399" t="str">
        <f>IF(GX55="BöB","nur Freihändig mit Tipo. 13 VöB","")</f>
        <v/>
      </c>
      <c r="GZ55" s="400"/>
      <c r="HA55" s="433" t="str">
        <f>IF(GX55="BöB","Ja","No")</f>
        <v>No</v>
      </c>
      <c r="HB55" s="430" t="str">
        <f>IF(GX55="BöB","Ja","No")</f>
        <v>No</v>
      </c>
      <c r="HC55" s="435" t="e">
        <f>IF(OR(AND(GX55="VöB",GV49="Aktuelles Procedura secondo BöB",GW55="No"),OR(AND(GW55="Ja",GV55&gt;='Valori soglia'!$D$6),AND(GW55="Ja",HC$14&gt;HC$15)),AND(GW55="Ja",GX55="BöB")),"Kontrolle","")</f>
        <v>#DIV/0!</v>
      </c>
      <c r="HD55" s="173" t="s">
        <v>44</v>
      </c>
      <c r="HE55" s="429">
        <v>19</v>
      </c>
      <c r="HF55" s="352">
        <v>0</v>
      </c>
      <c r="HG55" s="429" t="s">
        <v>43</v>
      </c>
      <c r="HH55" s="432" t="s">
        <v>36</v>
      </c>
      <c r="HI55" s="399" t="str">
        <f>IF(HH55="BöB","nur Freihändig mit Tipo. 13 VöB","")</f>
        <v/>
      </c>
      <c r="HJ55" s="400"/>
      <c r="HK55" s="433" t="str">
        <f>IF(HH55="BöB","Ja","No")</f>
        <v>No</v>
      </c>
      <c r="HL55" s="430" t="str">
        <f>IF(HH55="BöB","Ja","No")</f>
        <v>No</v>
      </c>
      <c r="HM55" s="435" t="e">
        <f>IF(OR(AND(HH55="VöB",HF49="Aktuelles Procedura secondo BöB",HG55="No"),OR(AND(HG55="Ja",HF55&gt;='Valori soglia'!$D$6),AND(HG55="Ja",HM$14&gt;HM$15)),AND(HG55="Ja",HH55="BöB")),"Kontrolle","")</f>
        <v>#DIV/0!</v>
      </c>
      <c r="HN55" s="125"/>
      <c r="HO55" s="125"/>
      <c r="HP55" s="71"/>
      <c r="HQ55" s="126"/>
      <c r="HR55" s="74"/>
      <c r="HS55" s="36"/>
      <c r="HT55" s="36"/>
      <c r="HU55" s="78"/>
      <c r="HV55" s="36"/>
      <c r="HW55" s="125"/>
      <c r="HX55" s="125"/>
      <c r="HY55" s="71"/>
      <c r="HZ55" s="126"/>
      <c r="IA55" s="74"/>
      <c r="IB55" s="36"/>
      <c r="IC55" s="36"/>
      <c r="ID55" s="78"/>
      <c r="IE55" s="36"/>
      <c r="IF55" s="125"/>
      <c r="IG55" s="125"/>
      <c r="IH55" s="71"/>
      <c r="II55" s="126"/>
      <c r="IJ55" s="74"/>
      <c r="IK55" s="36"/>
      <c r="IL55" s="36"/>
      <c r="IM55" s="78"/>
      <c r="IN55" s="36"/>
      <c r="IO55" s="125"/>
      <c r="IP55" s="125"/>
      <c r="IQ55" s="71"/>
      <c r="IR55" s="126"/>
      <c r="IS55" s="74"/>
      <c r="IT55" s="36"/>
      <c r="IU55" s="36"/>
      <c r="IV55" s="78"/>
      <c r="IW55" s="36"/>
      <c r="IX55" s="125"/>
      <c r="IY55" s="125"/>
      <c r="IZ55" s="71"/>
      <c r="JA55" s="126"/>
      <c r="JB55" s="6"/>
      <c r="JC55" s="6"/>
      <c r="JD55" s="6"/>
      <c r="JE55" s="6"/>
      <c r="JF55" s="6"/>
      <c r="JG55" s="6"/>
      <c r="JH55" s="6"/>
      <c r="JI55" s="6"/>
      <c r="JJ55" s="6"/>
      <c r="JK55" s="6"/>
      <c r="JL55" s="6"/>
      <c r="JM55" s="6"/>
      <c r="JN55" s="6"/>
      <c r="JO55" s="6"/>
      <c r="JP55" s="6"/>
      <c r="JQ55" s="6"/>
      <c r="JR55" s="6"/>
      <c r="JS55" s="6"/>
      <c r="JT55" s="6"/>
      <c r="JU55" s="6"/>
      <c r="JV55" s="6"/>
      <c r="JW55" s="6"/>
      <c r="JX55" s="6"/>
      <c r="JY55" s="6"/>
      <c r="JZ55" s="6"/>
      <c r="KA55" s="6"/>
      <c r="KB55" s="6"/>
      <c r="KC55" s="6"/>
      <c r="KD55" s="6"/>
      <c r="KE55" s="6"/>
      <c r="KF55" s="6"/>
      <c r="KG55" s="6"/>
      <c r="KH55" s="6"/>
      <c r="KI55" s="6"/>
      <c r="KJ55" s="6"/>
      <c r="KK55" s="6"/>
      <c r="KL55" s="6"/>
      <c r="KM55" s="6"/>
      <c r="KN55" s="6"/>
      <c r="KO55" s="6"/>
      <c r="KP55" s="6"/>
      <c r="KQ55" s="6"/>
      <c r="KR55" s="6"/>
      <c r="KS55" s="6"/>
      <c r="KT55" s="6"/>
      <c r="KU55" s="6"/>
      <c r="KV55" s="6"/>
      <c r="KW55" s="6"/>
      <c r="KX55" s="6"/>
      <c r="KY55" s="6"/>
      <c r="KZ55" s="6"/>
      <c r="LA55" s="6"/>
      <c r="LB55" s="6"/>
      <c r="LC55" s="6"/>
    </row>
    <row r="56" spans="1:315" ht="26.25" customHeight="1" x14ac:dyDescent="0.2">
      <c r="A56" s="19"/>
      <c r="B56" s="174" t="s">
        <v>45</v>
      </c>
      <c r="C56" s="429"/>
      <c r="D56" s="352"/>
      <c r="E56" s="429"/>
      <c r="F56" s="432"/>
      <c r="G56" s="401" t="str">
        <f>IF(F55="VöB","Freihändig (z.B. Tipo. 36 II d VöB)","")</f>
        <v/>
      </c>
      <c r="H56" s="402"/>
      <c r="I56" s="433"/>
      <c r="J56" s="430"/>
      <c r="K56" s="435"/>
      <c r="L56" s="174" t="s">
        <v>45</v>
      </c>
      <c r="M56" s="429"/>
      <c r="N56" s="352"/>
      <c r="O56" s="429"/>
      <c r="P56" s="432"/>
      <c r="Q56" s="401" t="str">
        <f>IF(P55="VöB","Freihändig (z.B. Tipo. 36 II d VöB)","")</f>
        <v/>
      </c>
      <c r="R56" s="402"/>
      <c r="S56" s="433"/>
      <c r="T56" s="430"/>
      <c r="U56" s="435"/>
      <c r="V56" s="174" t="s">
        <v>45</v>
      </c>
      <c r="W56" s="429"/>
      <c r="X56" s="352"/>
      <c r="Y56" s="429"/>
      <c r="Z56" s="432"/>
      <c r="AA56" s="401" t="str">
        <f>IF(Z55="VöB","Freihändig (z.B. Tipo. 36 II d VöB)","")</f>
        <v/>
      </c>
      <c r="AB56" s="402"/>
      <c r="AC56" s="433"/>
      <c r="AD56" s="430"/>
      <c r="AE56" s="435"/>
      <c r="AF56" s="174" t="s">
        <v>45</v>
      </c>
      <c r="AG56" s="429"/>
      <c r="AH56" s="352"/>
      <c r="AI56" s="429"/>
      <c r="AJ56" s="432"/>
      <c r="AK56" s="401" t="str">
        <f>IF(AJ55="VöB","Freihändig (z.B. Tipo. 36 II d VöB)","")</f>
        <v/>
      </c>
      <c r="AL56" s="402"/>
      <c r="AM56" s="433"/>
      <c r="AN56" s="430"/>
      <c r="AO56" s="435"/>
      <c r="AP56" s="174" t="s">
        <v>45</v>
      </c>
      <c r="AQ56" s="429"/>
      <c r="AR56" s="352"/>
      <c r="AS56" s="429"/>
      <c r="AT56" s="432"/>
      <c r="AU56" s="401" t="str">
        <f>IF(AT55="VöB","Freihändig (z.B. Tipo. 36 II d VöB)","")</f>
        <v/>
      </c>
      <c r="AV56" s="402"/>
      <c r="AW56" s="433"/>
      <c r="AX56" s="430"/>
      <c r="AY56" s="435"/>
      <c r="AZ56" s="174" t="s">
        <v>45</v>
      </c>
      <c r="BA56" s="429"/>
      <c r="BB56" s="352"/>
      <c r="BC56" s="429"/>
      <c r="BD56" s="432"/>
      <c r="BE56" s="401" t="str">
        <f>IF(BD55="VöB","Freihändig (z.B. Tipo. 36 II d VöB)","")</f>
        <v/>
      </c>
      <c r="BF56" s="402"/>
      <c r="BG56" s="433"/>
      <c r="BH56" s="430"/>
      <c r="BI56" s="435"/>
      <c r="BJ56" s="174" t="s">
        <v>45</v>
      </c>
      <c r="BK56" s="429"/>
      <c r="BL56" s="352"/>
      <c r="BM56" s="429"/>
      <c r="BN56" s="432"/>
      <c r="BO56" s="401" t="str">
        <f>IF(BN55="VöB","Freihändig (z.B. Tipo. 36 II d VöB)","")</f>
        <v/>
      </c>
      <c r="BP56" s="402"/>
      <c r="BQ56" s="433"/>
      <c r="BR56" s="430"/>
      <c r="BS56" s="435"/>
      <c r="BT56" s="174" t="s">
        <v>45</v>
      </c>
      <c r="BU56" s="429"/>
      <c r="BV56" s="352"/>
      <c r="BW56" s="429"/>
      <c r="BX56" s="432"/>
      <c r="BY56" s="401" t="str">
        <f>IF(BX55="VöB","Freihändig (z.B. Tipo. 36 II d VöB)","")</f>
        <v/>
      </c>
      <c r="BZ56" s="402"/>
      <c r="CA56" s="433"/>
      <c r="CB56" s="430"/>
      <c r="CC56" s="435"/>
      <c r="CD56" s="174" t="s">
        <v>45</v>
      </c>
      <c r="CE56" s="429"/>
      <c r="CF56" s="352"/>
      <c r="CG56" s="429"/>
      <c r="CH56" s="432"/>
      <c r="CI56" s="401" t="str">
        <f>IF(CH55="VöB","Freihändig (z.B. Tipo. 36 II d VöB)","")</f>
        <v/>
      </c>
      <c r="CJ56" s="402"/>
      <c r="CK56" s="433"/>
      <c r="CL56" s="430"/>
      <c r="CM56" s="435"/>
      <c r="CN56" s="174" t="s">
        <v>45</v>
      </c>
      <c r="CO56" s="429"/>
      <c r="CP56" s="352"/>
      <c r="CQ56" s="429"/>
      <c r="CR56" s="432"/>
      <c r="CS56" s="401" t="str">
        <f>IF(CR55="VöB","Freihändig (z.B. Tipo. 36 II d VöB)","")</f>
        <v/>
      </c>
      <c r="CT56" s="402"/>
      <c r="CU56" s="433"/>
      <c r="CV56" s="430"/>
      <c r="CW56" s="435"/>
      <c r="CX56" s="174" t="s">
        <v>45</v>
      </c>
      <c r="CY56" s="429"/>
      <c r="CZ56" s="352"/>
      <c r="DA56" s="429"/>
      <c r="DB56" s="432"/>
      <c r="DC56" s="401" t="str">
        <f>IF(DB55="VöB","Freihändig (z.B. Tipo. 36 II d VöB)","")</f>
        <v/>
      </c>
      <c r="DD56" s="402"/>
      <c r="DE56" s="433"/>
      <c r="DF56" s="430"/>
      <c r="DG56" s="435"/>
      <c r="DH56" s="174" t="s">
        <v>45</v>
      </c>
      <c r="DI56" s="429"/>
      <c r="DJ56" s="352"/>
      <c r="DK56" s="429"/>
      <c r="DL56" s="432"/>
      <c r="DM56" s="401" t="str">
        <f>IF(DL55="VöB","Freihändig (z.B. Tipo. 36 II d VöB)","")</f>
        <v/>
      </c>
      <c r="DN56" s="402"/>
      <c r="DO56" s="433"/>
      <c r="DP56" s="430"/>
      <c r="DQ56" s="435"/>
      <c r="DR56" s="174" t="s">
        <v>45</v>
      </c>
      <c r="DS56" s="429"/>
      <c r="DT56" s="352"/>
      <c r="DU56" s="429"/>
      <c r="DV56" s="432"/>
      <c r="DW56" s="401" t="str">
        <f>IF(DV55="VöB","Freihändig (z.B. Tipo. 36 II d VöB)","")</f>
        <v/>
      </c>
      <c r="DX56" s="402"/>
      <c r="DY56" s="433"/>
      <c r="DZ56" s="430"/>
      <c r="EA56" s="435"/>
      <c r="EB56" s="174" t="s">
        <v>45</v>
      </c>
      <c r="EC56" s="429"/>
      <c r="ED56" s="352"/>
      <c r="EE56" s="429"/>
      <c r="EF56" s="432"/>
      <c r="EG56" s="401" t="str">
        <f>IF(EF55="VöB","Freihändig (z.B. Tipo. 36 II d VöB)","")</f>
        <v/>
      </c>
      <c r="EH56" s="402"/>
      <c r="EI56" s="433"/>
      <c r="EJ56" s="430"/>
      <c r="EK56" s="435"/>
      <c r="EL56" s="174" t="s">
        <v>45</v>
      </c>
      <c r="EM56" s="429"/>
      <c r="EN56" s="352"/>
      <c r="EO56" s="429"/>
      <c r="EP56" s="432"/>
      <c r="EQ56" s="401" t="str">
        <f>IF(EP55="VöB","Freihändig (z.B. Tipo. 36 II d VöB)","")</f>
        <v/>
      </c>
      <c r="ER56" s="402"/>
      <c r="ES56" s="433"/>
      <c r="ET56" s="430"/>
      <c r="EU56" s="435"/>
      <c r="EV56" s="174" t="s">
        <v>45</v>
      </c>
      <c r="EW56" s="429"/>
      <c r="EX56" s="352"/>
      <c r="EY56" s="429"/>
      <c r="EZ56" s="432"/>
      <c r="FA56" s="401" t="str">
        <f>IF(EZ55="VöB","Freihändig (z.B. Tipo. 36 II d VöB)","")</f>
        <v/>
      </c>
      <c r="FB56" s="402"/>
      <c r="FC56" s="433"/>
      <c r="FD56" s="430"/>
      <c r="FE56" s="435"/>
      <c r="FF56" s="174" t="s">
        <v>45</v>
      </c>
      <c r="FG56" s="429"/>
      <c r="FH56" s="352"/>
      <c r="FI56" s="429"/>
      <c r="FJ56" s="432"/>
      <c r="FK56" s="401" t="str">
        <f>IF(FJ55="VöB","Freihändig (z.B. Tipo. 36 II d VöB)","")</f>
        <v/>
      </c>
      <c r="FL56" s="402"/>
      <c r="FM56" s="433"/>
      <c r="FN56" s="430"/>
      <c r="FO56" s="435"/>
      <c r="FP56" s="174" t="s">
        <v>45</v>
      </c>
      <c r="FQ56" s="429"/>
      <c r="FR56" s="352"/>
      <c r="FS56" s="429"/>
      <c r="FT56" s="432"/>
      <c r="FU56" s="401" t="str">
        <f>IF(FT55="VöB","Freihändig (z.B. Tipo. 36 II d VöB)","")</f>
        <v/>
      </c>
      <c r="FV56" s="402"/>
      <c r="FW56" s="433"/>
      <c r="FX56" s="430"/>
      <c r="FY56" s="435"/>
      <c r="FZ56" s="174" t="s">
        <v>45</v>
      </c>
      <c r="GA56" s="429"/>
      <c r="GB56" s="352"/>
      <c r="GC56" s="429"/>
      <c r="GD56" s="432"/>
      <c r="GE56" s="401" t="str">
        <f>IF(GD55="VöB","Freihändig (z.B. Tipo. 36 II d VöB)","")</f>
        <v/>
      </c>
      <c r="GF56" s="402"/>
      <c r="GG56" s="433"/>
      <c r="GH56" s="430"/>
      <c r="GI56" s="435"/>
      <c r="GJ56" s="174" t="s">
        <v>45</v>
      </c>
      <c r="GK56" s="429"/>
      <c r="GL56" s="352"/>
      <c r="GM56" s="429"/>
      <c r="GN56" s="432"/>
      <c r="GO56" s="401" t="str">
        <f>IF(GN55="VöB","Freihändig (z.B. Tipo. 36 II d VöB)","")</f>
        <v/>
      </c>
      <c r="GP56" s="402"/>
      <c r="GQ56" s="433"/>
      <c r="GR56" s="430"/>
      <c r="GS56" s="435"/>
      <c r="GT56" s="174" t="s">
        <v>45</v>
      </c>
      <c r="GU56" s="429"/>
      <c r="GV56" s="352"/>
      <c r="GW56" s="429"/>
      <c r="GX56" s="432"/>
      <c r="GY56" s="401" t="str">
        <f>IF(GX55="VöB","Freihändig (z.B. Tipo. 36 II d VöB)","")</f>
        <v/>
      </c>
      <c r="GZ56" s="402"/>
      <c r="HA56" s="433"/>
      <c r="HB56" s="430"/>
      <c r="HC56" s="435"/>
      <c r="HD56" s="174" t="s">
        <v>45</v>
      </c>
      <c r="HE56" s="429"/>
      <c r="HF56" s="352"/>
      <c r="HG56" s="429"/>
      <c r="HH56" s="432"/>
      <c r="HI56" s="401" t="str">
        <f>IF(HH55="VöB","Freihändig (z.B. Tipo. 36 II d VöB)","")</f>
        <v/>
      </c>
      <c r="HJ56" s="402"/>
      <c r="HK56" s="433"/>
      <c r="HL56" s="430"/>
      <c r="HM56" s="435"/>
      <c r="HN56" s="125"/>
      <c r="HO56" s="125"/>
      <c r="HP56" s="71"/>
      <c r="HQ56" s="126"/>
      <c r="HR56" s="74"/>
      <c r="HS56" s="36"/>
      <c r="HT56" s="36"/>
      <c r="HU56" s="78"/>
      <c r="HV56" s="36"/>
      <c r="HW56" s="125"/>
      <c r="HX56" s="125"/>
      <c r="HY56" s="71"/>
      <c r="HZ56" s="126"/>
      <c r="IA56" s="74"/>
      <c r="IB56" s="36"/>
      <c r="IC56" s="36"/>
      <c r="ID56" s="78"/>
      <c r="IE56" s="36"/>
      <c r="IF56" s="125"/>
      <c r="IG56" s="125"/>
      <c r="IH56" s="71"/>
      <c r="II56" s="126"/>
      <c r="IJ56" s="74"/>
      <c r="IK56" s="36"/>
      <c r="IL56" s="36"/>
      <c r="IM56" s="78"/>
      <c r="IN56" s="36"/>
      <c r="IO56" s="125"/>
      <c r="IP56" s="125"/>
      <c r="IQ56" s="71"/>
      <c r="IR56" s="126"/>
      <c r="IS56" s="74"/>
      <c r="IT56" s="36"/>
      <c r="IU56" s="36"/>
      <c r="IV56" s="78"/>
      <c r="IW56" s="36"/>
      <c r="IX56" s="125"/>
      <c r="IY56" s="125"/>
      <c r="IZ56" s="71"/>
      <c r="JA56" s="126"/>
      <c r="JB56" s="6"/>
      <c r="JC56" s="6"/>
      <c r="JD56" s="6"/>
      <c r="JE56" s="6"/>
      <c r="JF56" s="6"/>
      <c r="JG56" s="6"/>
      <c r="JH56" s="6"/>
      <c r="JI56" s="6"/>
      <c r="JJ56" s="6"/>
      <c r="JK56" s="6"/>
      <c r="JL56" s="6"/>
      <c r="JM56" s="6"/>
      <c r="JN56" s="6"/>
      <c r="JO56" s="6"/>
      <c r="JP56" s="6"/>
      <c r="JQ56" s="6"/>
      <c r="JR56" s="6"/>
      <c r="JS56" s="6"/>
      <c r="JT56" s="6"/>
      <c r="JU56" s="6"/>
      <c r="JV56" s="6"/>
      <c r="JW56" s="6"/>
      <c r="JX56" s="6"/>
      <c r="JY56" s="6"/>
      <c r="JZ56" s="6"/>
      <c r="KA56" s="6"/>
      <c r="KB56" s="6"/>
      <c r="KC56" s="6"/>
      <c r="KD56" s="6"/>
      <c r="KE56" s="6"/>
      <c r="KF56" s="6"/>
      <c r="KG56" s="6"/>
      <c r="KH56" s="6"/>
      <c r="KI56" s="6"/>
      <c r="KJ56" s="6"/>
      <c r="KK56" s="6"/>
      <c r="KL56" s="6"/>
      <c r="KM56" s="6"/>
      <c r="KN56" s="6"/>
      <c r="KO56" s="6"/>
      <c r="KP56" s="6"/>
      <c r="KQ56" s="6"/>
      <c r="KR56" s="6"/>
      <c r="KS56" s="6"/>
      <c r="KT56" s="6"/>
      <c r="KU56" s="6"/>
      <c r="KV56" s="6"/>
      <c r="KW56" s="6"/>
      <c r="KX56" s="6"/>
      <c r="KY56" s="6"/>
      <c r="KZ56" s="6"/>
      <c r="LA56" s="6"/>
      <c r="LB56" s="6"/>
      <c r="LC56" s="6"/>
    </row>
    <row r="57" spans="1:315" ht="26.25" customHeight="1" x14ac:dyDescent="0.2">
      <c r="A57" s="19"/>
      <c r="B57" s="173" t="s">
        <v>44</v>
      </c>
      <c r="C57" s="429">
        <v>20</v>
      </c>
      <c r="D57" s="352">
        <v>0</v>
      </c>
      <c r="E57" s="429" t="s">
        <v>43</v>
      </c>
      <c r="F57" s="432" t="s">
        <v>36</v>
      </c>
      <c r="G57" s="399" t="str">
        <f>IF(F57="BöB","nur Freihändig mit Tipo. 13 VöB","")</f>
        <v/>
      </c>
      <c r="H57" s="400"/>
      <c r="I57" s="433" t="str">
        <f>IF(F57="BöB","Ja","No")</f>
        <v>No</v>
      </c>
      <c r="J57" s="430" t="str">
        <f>IF(F57="BöB","Ja","No")</f>
        <v>No</v>
      </c>
      <c r="K57" s="435" t="e">
        <f>IF(OR(AND(F57="VöB",D51="Aktuelles Procedura secondo BöB",E57="No"),OR(AND(E57="Ja",D57&gt;='Valori soglia'!$D$6),AND(E57="Ja",'Riepilogo progetto'!$J$8&gt;'Riepilogo progetto'!$P$9)),AND(E57="Ja",F57="BöB")),"Kontrolle","")</f>
        <v>#DIV/0!</v>
      </c>
      <c r="L57" s="173" t="s">
        <v>44</v>
      </c>
      <c r="M57" s="429">
        <v>20</v>
      </c>
      <c r="N57" s="352">
        <v>0</v>
      </c>
      <c r="O57" s="429" t="s">
        <v>43</v>
      </c>
      <c r="P57" s="432" t="s">
        <v>36</v>
      </c>
      <c r="Q57" s="399" t="str">
        <f>IF(P57="BöB","nur Freihändig mit Tipo. 13 VöB","")</f>
        <v/>
      </c>
      <c r="R57" s="400"/>
      <c r="S57" s="433" t="str">
        <f>IF(P57="BöB","Ja","No")</f>
        <v>No</v>
      </c>
      <c r="T57" s="430" t="str">
        <f>IF(P57="BöB","Ja","No")</f>
        <v>No</v>
      </c>
      <c r="U57" s="435" t="e">
        <f>IF(OR(AND(P57="VöB",N51="Aktuelles Procedura secondo BöB",O57="No"),OR(AND(O57="Ja",N57&gt;='Valori soglia'!$D$6),AND(O57="Ja",U$14&gt;U$15)),AND(O57="Ja",P57="BöB")),"Kontrolle","")</f>
        <v>#DIV/0!</v>
      </c>
      <c r="V57" s="173" t="s">
        <v>44</v>
      </c>
      <c r="W57" s="429">
        <v>20</v>
      </c>
      <c r="X57" s="352">
        <v>0</v>
      </c>
      <c r="Y57" s="429" t="s">
        <v>43</v>
      </c>
      <c r="Z57" s="432" t="s">
        <v>36</v>
      </c>
      <c r="AA57" s="399" t="str">
        <f>IF(Z57="BöB","nur Freihändig mit Tipo. 13 VöB","")</f>
        <v/>
      </c>
      <c r="AB57" s="400"/>
      <c r="AC57" s="433" t="str">
        <f>IF(Z57="BöB","Ja","No")</f>
        <v>No</v>
      </c>
      <c r="AD57" s="430" t="str">
        <f>IF(Z57="BöB","Ja","No")</f>
        <v>No</v>
      </c>
      <c r="AE57" s="435" t="e">
        <f>IF(OR(AND(Z57="VöB",X51="Aktuelles Procedura secondo BöB",Y57="No"),OR(AND(Y57="Ja",X57&gt;='Valori soglia'!$D$6),AND(Y57="Ja",AE$14&gt;AE$15)),AND(Y57="Ja",Z57="BöB")),"Kontrolle","")</f>
        <v>#DIV/0!</v>
      </c>
      <c r="AF57" s="173" t="s">
        <v>44</v>
      </c>
      <c r="AG57" s="429">
        <v>20</v>
      </c>
      <c r="AH57" s="352">
        <v>0</v>
      </c>
      <c r="AI57" s="429" t="s">
        <v>43</v>
      </c>
      <c r="AJ57" s="432" t="s">
        <v>36</v>
      </c>
      <c r="AK57" s="399" t="str">
        <f>IF(AJ57="BöB","nur Freihändig mit Tipo. 13 VöB","")</f>
        <v/>
      </c>
      <c r="AL57" s="400"/>
      <c r="AM57" s="433" t="str">
        <f>IF(AJ57="BöB","Ja","No")</f>
        <v>No</v>
      </c>
      <c r="AN57" s="430" t="str">
        <f>IF(AJ57="BöB","Ja","No")</f>
        <v>No</v>
      </c>
      <c r="AO57" s="435" t="e">
        <f>IF(OR(AND(AJ57="VöB",AH51="Aktuelles Procedura secondo BöB",AI57="No"),OR(AND(AI57="Ja",AH57&gt;='Valori soglia'!$D$6),AND(AI57="Ja",AO$14&gt;AO$15)),AND(AI57="Ja",AJ57="BöB")),"Kontrolle","")</f>
        <v>#DIV/0!</v>
      </c>
      <c r="AP57" s="173" t="s">
        <v>44</v>
      </c>
      <c r="AQ57" s="429">
        <v>20</v>
      </c>
      <c r="AR57" s="352">
        <v>0</v>
      </c>
      <c r="AS57" s="429" t="s">
        <v>43</v>
      </c>
      <c r="AT57" s="432" t="s">
        <v>36</v>
      </c>
      <c r="AU57" s="399" t="str">
        <f>IF(AT57="BöB","nur Freihändig mit Tipo. 13 VöB","")</f>
        <v/>
      </c>
      <c r="AV57" s="400"/>
      <c r="AW57" s="433" t="str">
        <f>IF(AT57="BöB","Ja","No")</f>
        <v>No</v>
      </c>
      <c r="AX57" s="430" t="str">
        <f>IF(AT57="BöB","Ja","No")</f>
        <v>No</v>
      </c>
      <c r="AY57" s="435" t="e">
        <f>IF(OR(AND(AT57="VöB",AR51="Aktuelles Procedura secondo BöB",AS57="No"),OR(AND(AS57="Ja",AR57&gt;='Valori soglia'!$D$6),AND(AS57="Ja",AY$14&gt;AY$15)),AND(AS57="Ja",AT57="BöB")),"Kontrolle","")</f>
        <v>#DIV/0!</v>
      </c>
      <c r="AZ57" s="173" t="s">
        <v>44</v>
      </c>
      <c r="BA57" s="429">
        <v>20</v>
      </c>
      <c r="BB57" s="352">
        <v>0</v>
      </c>
      <c r="BC57" s="429" t="s">
        <v>43</v>
      </c>
      <c r="BD57" s="432" t="s">
        <v>36</v>
      </c>
      <c r="BE57" s="399" t="str">
        <f>IF(BD57="BöB","nur Freihändig mit Tipo. 13 VöB","")</f>
        <v/>
      </c>
      <c r="BF57" s="400"/>
      <c r="BG57" s="433" t="str">
        <f>IF(BD57="BöB","Ja","No")</f>
        <v>No</v>
      </c>
      <c r="BH57" s="430" t="str">
        <f>IF(BD57="BöB","Ja","No")</f>
        <v>No</v>
      </c>
      <c r="BI57" s="435" t="e">
        <f>IF(OR(AND(BD57="VöB",BB51="Aktuelles Procedura secondo BöB",BC57="No"),OR(AND(BC57="Ja",BB57&gt;='Valori soglia'!$D$6),AND(BC57="Ja",BI$14&gt;BI$15)),AND(BC57="Ja",BD57="BöB")),"Kontrolle","")</f>
        <v>#DIV/0!</v>
      </c>
      <c r="BJ57" s="173" t="s">
        <v>44</v>
      </c>
      <c r="BK57" s="429">
        <v>20</v>
      </c>
      <c r="BL57" s="352">
        <v>0</v>
      </c>
      <c r="BM57" s="429" t="s">
        <v>43</v>
      </c>
      <c r="BN57" s="432" t="s">
        <v>36</v>
      </c>
      <c r="BO57" s="399" t="str">
        <f>IF(BN57="BöB","nur Freihändig mit Tipo. 13 VöB","")</f>
        <v/>
      </c>
      <c r="BP57" s="400"/>
      <c r="BQ57" s="433" t="str">
        <f>IF(BN57="BöB","Ja","No")</f>
        <v>No</v>
      </c>
      <c r="BR57" s="430" t="str">
        <f>IF(BN57="BöB","Ja","No")</f>
        <v>No</v>
      </c>
      <c r="BS57" s="435" t="e">
        <f>IF(OR(AND(BN57="VöB",BL51="Aktuelles Procedura secondo BöB",BM57="No"),OR(AND(BM57="Ja",BL57&gt;='Valori soglia'!$D$6),AND(BM57="Ja",BS$14&gt;BS$15)),AND(BM57="Ja",BN57="BöB")),"Kontrolle","")</f>
        <v>#DIV/0!</v>
      </c>
      <c r="BT57" s="173" t="s">
        <v>44</v>
      </c>
      <c r="BU57" s="429">
        <v>20</v>
      </c>
      <c r="BV57" s="352">
        <v>0</v>
      </c>
      <c r="BW57" s="429" t="s">
        <v>43</v>
      </c>
      <c r="BX57" s="432" t="s">
        <v>36</v>
      </c>
      <c r="BY57" s="399" t="str">
        <f>IF(BX57="BöB","nur Freihändig mit Tipo. 13 VöB","")</f>
        <v/>
      </c>
      <c r="BZ57" s="400"/>
      <c r="CA57" s="433" t="str">
        <f>IF(BX57="BöB","Ja","No")</f>
        <v>No</v>
      </c>
      <c r="CB57" s="430" t="str">
        <f>IF(BX57="BöB","Ja","No")</f>
        <v>No</v>
      </c>
      <c r="CC57" s="435" t="e">
        <f>IF(OR(AND(BX57="VöB",BV51="Aktuelles Procedura secondo BöB",BW57="No"),OR(AND(BW57="Ja",BV57&gt;='Valori soglia'!$D$6),AND(BW57="Ja",CC$14&gt;CC$15)),AND(BW57="Ja",BX57="BöB")),"Kontrolle","")</f>
        <v>#DIV/0!</v>
      </c>
      <c r="CD57" s="173" t="s">
        <v>44</v>
      </c>
      <c r="CE57" s="429">
        <v>20</v>
      </c>
      <c r="CF57" s="352">
        <v>0</v>
      </c>
      <c r="CG57" s="429" t="s">
        <v>43</v>
      </c>
      <c r="CH57" s="432" t="s">
        <v>36</v>
      </c>
      <c r="CI57" s="399" t="str">
        <f>IF(CH57="BöB","nur Freihändig mit Tipo. 13 VöB","")</f>
        <v/>
      </c>
      <c r="CJ57" s="400"/>
      <c r="CK57" s="433" t="str">
        <f>IF(CH57="BöB","Ja","No")</f>
        <v>No</v>
      </c>
      <c r="CL57" s="430" t="str">
        <f>IF(CH57="BöB","Ja","No")</f>
        <v>No</v>
      </c>
      <c r="CM57" s="435" t="e">
        <f>IF(OR(AND(CH57="VöB",CF51="Aktuelles Procedura secondo BöB",CG57="No"),OR(AND(CG57="Ja",CF57&gt;='Valori soglia'!$D$6),AND(CG57="Ja",CM$14&gt;CM$15)),AND(CG57="Ja",CH57="BöB")),"Kontrolle","")</f>
        <v>#DIV/0!</v>
      </c>
      <c r="CN57" s="173" t="s">
        <v>44</v>
      </c>
      <c r="CO57" s="429">
        <v>20</v>
      </c>
      <c r="CP57" s="352">
        <v>0</v>
      </c>
      <c r="CQ57" s="429" t="s">
        <v>43</v>
      </c>
      <c r="CR57" s="432" t="s">
        <v>36</v>
      </c>
      <c r="CS57" s="399" t="str">
        <f>IF(CR57="BöB","nur Freihändig mit Tipo. 13 VöB","")</f>
        <v/>
      </c>
      <c r="CT57" s="400"/>
      <c r="CU57" s="433" t="str">
        <f>IF(CR57="BöB","Ja","No")</f>
        <v>No</v>
      </c>
      <c r="CV57" s="430" t="str">
        <f>IF(CR57="BöB","Ja","No")</f>
        <v>No</v>
      </c>
      <c r="CW57" s="435" t="e">
        <f>IF(OR(AND(CR57="VöB",CP51="Aktuelles Procedura secondo BöB",CQ57="No"),OR(AND(CQ57="Ja",CP57&gt;='Valori soglia'!$D$6),AND(CQ57="Ja",CW$14&gt;CW$15)),AND(CQ57="Ja",CR57="BöB")),"Kontrolle","")</f>
        <v>#DIV/0!</v>
      </c>
      <c r="CX57" s="173" t="s">
        <v>44</v>
      </c>
      <c r="CY57" s="429">
        <v>20</v>
      </c>
      <c r="CZ57" s="352">
        <v>0</v>
      </c>
      <c r="DA57" s="429" t="s">
        <v>43</v>
      </c>
      <c r="DB57" s="432" t="s">
        <v>36</v>
      </c>
      <c r="DC57" s="399" t="str">
        <f>IF(DB57="BöB","nur Freihändig mit Tipo. 13 VöB","")</f>
        <v/>
      </c>
      <c r="DD57" s="400"/>
      <c r="DE57" s="433" t="str">
        <f>IF(DB57="BöB","Ja","No")</f>
        <v>No</v>
      </c>
      <c r="DF57" s="430" t="str">
        <f>IF(DB57="BöB","Ja","No")</f>
        <v>No</v>
      </c>
      <c r="DG57" s="435" t="e">
        <f>IF(OR(AND(DB57="VöB",CZ51="Aktuelles Procedura secondo BöB",DA57="No"),OR(AND(DA57="Ja",CZ57&gt;='Valori soglia'!$D$6),AND(DA57="Ja",DG$14&gt;DG$15)),AND(DA57="Ja",DB57="BöB")),"Kontrolle","")</f>
        <v>#DIV/0!</v>
      </c>
      <c r="DH57" s="173" t="s">
        <v>44</v>
      </c>
      <c r="DI57" s="429">
        <v>20</v>
      </c>
      <c r="DJ57" s="352">
        <v>0</v>
      </c>
      <c r="DK57" s="429" t="s">
        <v>43</v>
      </c>
      <c r="DL57" s="432" t="s">
        <v>36</v>
      </c>
      <c r="DM57" s="399" t="str">
        <f>IF(DL57="BöB","nur Freihändig mit Tipo. 13 VöB","")</f>
        <v/>
      </c>
      <c r="DN57" s="400"/>
      <c r="DO57" s="433" t="str">
        <f>IF(DL57="BöB","Ja","No")</f>
        <v>No</v>
      </c>
      <c r="DP57" s="430" t="str">
        <f>IF(DL57="BöB","Ja","No")</f>
        <v>No</v>
      </c>
      <c r="DQ57" s="435" t="e">
        <f>IF(OR(AND(DL57="VöB",DJ51="Aktuelles Procedura secondo BöB",DK57="No"),OR(AND(DK57="Ja",DJ57&gt;='Valori soglia'!$D$6),AND(DK57="Ja",DQ$14&gt;DQ$15)),AND(DK57="Ja",DL57="BöB")),"Kontrolle","")</f>
        <v>#DIV/0!</v>
      </c>
      <c r="DR57" s="173" t="s">
        <v>44</v>
      </c>
      <c r="DS57" s="429">
        <v>20</v>
      </c>
      <c r="DT57" s="352">
        <v>0</v>
      </c>
      <c r="DU57" s="429" t="s">
        <v>43</v>
      </c>
      <c r="DV57" s="432" t="s">
        <v>36</v>
      </c>
      <c r="DW57" s="399" t="str">
        <f>IF(DV57="BöB","nur Freihändig mit Tipo. 13 VöB","")</f>
        <v/>
      </c>
      <c r="DX57" s="400"/>
      <c r="DY57" s="433" t="str">
        <f>IF(DV57="BöB","Ja","No")</f>
        <v>No</v>
      </c>
      <c r="DZ57" s="430" t="str">
        <f>IF(DV57="BöB","Ja","No")</f>
        <v>No</v>
      </c>
      <c r="EA57" s="435" t="e">
        <f>IF(OR(AND(DV57="VöB",DT51="Aktuelles Procedura secondo BöB",DU57="No"),OR(AND(DU57="Ja",DT57&gt;='Valori soglia'!$D$6),AND(DU57="Ja",EA$14&gt;EA$15)),AND(DU57="Ja",DV57="BöB")),"Kontrolle","")</f>
        <v>#DIV/0!</v>
      </c>
      <c r="EB57" s="173" t="s">
        <v>44</v>
      </c>
      <c r="EC57" s="429">
        <v>20</v>
      </c>
      <c r="ED57" s="352">
        <v>0</v>
      </c>
      <c r="EE57" s="429" t="s">
        <v>43</v>
      </c>
      <c r="EF57" s="432" t="s">
        <v>36</v>
      </c>
      <c r="EG57" s="399" t="str">
        <f>IF(EF57="BöB","nur Freihändig mit Tipo. 13 VöB","")</f>
        <v/>
      </c>
      <c r="EH57" s="400"/>
      <c r="EI57" s="433" t="str">
        <f>IF(EF57="BöB","Ja","No")</f>
        <v>No</v>
      </c>
      <c r="EJ57" s="430" t="str">
        <f>IF(EF57="BöB","Ja","No")</f>
        <v>No</v>
      </c>
      <c r="EK57" s="435" t="e">
        <f>IF(OR(AND(EF57="VöB",ED51="Aktuelles Procedura secondo BöB",EE57="No"),OR(AND(EE57="Ja",ED57&gt;='Valori soglia'!$D$6),AND(EE57="Ja",EK$14&gt;EK$15)),AND(EE57="Ja",EF57="BöB")),"Kontrolle","")</f>
        <v>#DIV/0!</v>
      </c>
      <c r="EL57" s="173" t="s">
        <v>44</v>
      </c>
      <c r="EM57" s="429">
        <v>20</v>
      </c>
      <c r="EN57" s="352">
        <v>0</v>
      </c>
      <c r="EO57" s="429" t="s">
        <v>43</v>
      </c>
      <c r="EP57" s="432" t="s">
        <v>36</v>
      </c>
      <c r="EQ57" s="399" t="str">
        <f>IF(EP57="BöB","nur Freihändig mit Tipo. 13 VöB","")</f>
        <v/>
      </c>
      <c r="ER57" s="400"/>
      <c r="ES57" s="433" t="str">
        <f>IF(EP57="BöB","Ja","No")</f>
        <v>No</v>
      </c>
      <c r="ET57" s="430" t="str">
        <f>IF(EP57="BöB","Ja","No")</f>
        <v>No</v>
      </c>
      <c r="EU57" s="435" t="e">
        <f>IF(OR(AND(EP57="VöB",EN51="Aktuelles Procedura secondo BöB",EO57="No"),OR(AND(EO57="Ja",EN57&gt;='Valori soglia'!$D$6),AND(EO57="Ja",EU$14&gt;EU$15)),AND(EO57="Ja",EP57="BöB")),"Kontrolle","")</f>
        <v>#DIV/0!</v>
      </c>
      <c r="EV57" s="173" t="s">
        <v>44</v>
      </c>
      <c r="EW57" s="429">
        <v>20</v>
      </c>
      <c r="EX57" s="352">
        <v>0</v>
      </c>
      <c r="EY57" s="429" t="s">
        <v>43</v>
      </c>
      <c r="EZ57" s="432" t="s">
        <v>36</v>
      </c>
      <c r="FA57" s="399" t="str">
        <f>IF(EZ57="BöB","nur Freihändig mit Tipo. 13 VöB","")</f>
        <v/>
      </c>
      <c r="FB57" s="400"/>
      <c r="FC57" s="433" t="str">
        <f>IF(EZ57="BöB","Ja","No")</f>
        <v>No</v>
      </c>
      <c r="FD57" s="430" t="str">
        <f>IF(EZ57="BöB","Ja","No")</f>
        <v>No</v>
      </c>
      <c r="FE57" s="435" t="e">
        <f>IF(OR(AND(EZ57="VöB",EX51="Aktuelles Procedura secondo BöB",EY57="No"),OR(AND(EY57="Ja",EX57&gt;='Valori soglia'!$D$6),AND(EY57="Ja",FE$14&gt;FE$15)),AND(EY57="Ja",EZ57="BöB")),"Kontrolle","")</f>
        <v>#DIV/0!</v>
      </c>
      <c r="FF57" s="173" t="s">
        <v>44</v>
      </c>
      <c r="FG57" s="429">
        <v>20</v>
      </c>
      <c r="FH57" s="352">
        <v>0</v>
      </c>
      <c r="FI57" s="429" t="s">
        <v>43</v>
      </c>
      <c r="FJ57" s="432" t="s">
        <v>36</v>
      </c>
      <c r="FK57" s="399" t="str">
        <f>IF(FJ57="BöB","nur Freihändig mit Tipo. 13 VöB","")</f>
        <v/>
      </c>
      <c r="FL57" s="400"/>
      <c r="FM57" s="433" t="str">
        <f>IF(FJ57="BöB","Ja","No")</f>
        <v>No</v>
      </c>
      <c r="FN57" s="430" t="str">
        <f>IF(FJ57="BöB","Ja","No")</f>
        <v>No</v>
      </c>
      <c r="FO57" s="435" t="e">
        <f>IF(OR(AND(FJ57="VöB",FH51="Aktuelles Procedura secondo BöB",FI57="No"),OR(AND(FI57="Ja",FH57&gt;='Valori soglia'!$D$6),AND(FI57="Ja",FO$14&gt;FO$15)),AND(FI57="Ja",FJ57="BöB")),"Kontrolle","")</f>
        <v>#DIV/0!</v>
      </c>
      <c r="FP57" s="173" t="s">
        <v>44</v>
      </c>
      <c r="FQ57" s="429">
        <v>20</v>
      </c>
      <c r="FR57" s="352">
        <v>0</v>
      </c>
      <c r="FS57" s="429" t="s">
        <v>43</v>
      </c>
      <c r="FT57" s="432" t="s">
        <v>36</v>
      </c>
      <c r="FU57" s="399" t="str">
        <f>IF(FT57="BöB","nur Freihändig mit Tipo. 13 VöB","")</f>
        <v/>
      </c>
      <c r="FV57" s="400"/>
      <c r="FW57" s="433" t="str">
        <f>IF(FT57="BöB","Ja","No")</f>
        <v>No</v>
      </c>
      <c r="FX57" s="430" t="str">
        <f>IF(FT57="BöB","Ja","No")</f>
        <v>No</v>
      </c>
      <c r="FY57" s="435" t="e">
        <f>IF(OR(AND(FT57="VöB",FR51="Aktuelles Procedura secondo BöB",FS57="No"),OR(AND(FS57="Ja",FR57&gt;='Valori soglia'!$D$6),AND(FS57="Ja",FY$14&gt;FY$15)),AND(FS57="Ja",FT57="BöB")),"Kontrolle","")</f>
        <v>#DIV/0!</v>
      </c>
      <c r="FZ57" s="173" t="s">
        <v>44</v>
      </c>
      <c r="GA57" s="429">
        <v>20</v>
      </c>
      <c r="GB57" s="352">
        <v>0</v>
      </c>
      <c r="GC57" s="429" t="s">
        <v>43</v>
      </c>
      <c r="GD57" s="432" t="s">
        <v>36</v>
      </c>
      <c r="GE57" s="399" t="str">
        <f>IF(GD57="BöB","nur Freihändig mit Tipo. 13 VöB","")</f>
        <v/>
      </c>
      <c r="GF57" s="400"/>
      <c r="GG57" s="433" t="str">
        <f>IF(GD57="BöB","Ja","No")</f>
        <v>No</v>
      </c>
      <c r="GH57" s="430" t="str">
        <f>IF(GD57="BöB","Ja","No")</f>
        <v>No</v>
      </c>
      <c r="GI57" s="435" t="e">
        <f>IF(OR(AND(GD57="VöB",GB51="Aktuelles Procedura secondo BöB",GC57="No"),OR(AND(GC57="Ja",GB57&gt;='Valori soglia'!$D$6),AND(GC57="Ja",GI$14&gt;GI$15)),AND(GC57="Ja",GD57="BöB")),"Kontrolle","")</f>
        <v>#DIV/0!</v>
      </c>
      <c r="GJ57" s="173" t="s">
        <v>44</v>
      </c>
      <c r="GK57" s="429">
        <v>20</v>
      </c>
      <c r="GL57" s="352">
        <v>0</v>
      </c>
      <c r="GM57" s="429" t="s">
        <v>43</v>
      </c>
      <c r="GN57" s="432" t="s">
        <v>36</v>
      </c>
      <c r="GO57" s="399" t="str">
        <f>IF(GN57="BöB","nur Freihändig mit Tipo. 13 VöB","")</f>
        <v/>
      </c>
      <c r="GP57" s="400"/>
      <c r="GQ57" s="433" t="str">
        <f>IF(GN57="BöB","Ja","No")</f>
        <v>No</v>
      </c>
      <c r="GR57" s="430" t="str">
        <f>IF(GN57="BöB","Ja","No")</f>
        <v>No</v>
      </c>
      <c r="GS57" s="435" t="e">
        <f>IF(OR(AND(GN57="VöB",GL51="Aktuelles Procedura secondo BöB",GM57="No"),OR(AND(GM57="Ja",GL57&gt;='Valori soglia'!$D$6),AND(GM57="Ja",GS$14&gt;GS$15)),AND(GM57="Ja",GN57="BöB")),"Kontrolle","")</f>
        <v>#DIV/0!</v>
      </c>
      <c r="GT57" s="173" t="s">
        <v>44</v>
      </c>
      <c r="GU57" s="429">
        <v>20</v>
      </c>
      <c r="GV57" s="352">
        <v>0</v>
      </c>
      <c r="GW57" s="429" t="s">
        <v>43</v>
      </c>
      <c r="GX57" s="432" t="s">
        <v>36</v>
      </c>
      <c r="GY57" s="399" t="str">
        <f>IF(GX57="BöB","nur Freihändig mit Tipo. 13 VöB","")</f>
        <v/>
      </c>
      <c r="GZ57" s="400"/>
      <c r="HA57" s="433" t="str">
        <f>IF(GX57="BöB","Ja","No")</f>
        <v>No</v>
      </c>
      <c r="HB57" s="430" t="str">
        <f>IF(GX57="BöB","Ja","No")</f>
        <v>No</v>
      </c>
      <c r="HC57" s="435" t="e">
        <f>IF(OR(AND(GX57="VöB",GV51="Aktuelles Procedura secondo BöB",GW57="No"),OR(AND(GW57="Ja",GV57&gt;='Valori soglia'!$D$6),AND(GW57="Ja",HC$14&gt;HC$15)),AND(GW57="Ja",GX57="BöB")),"Kontrolle","")</f>
        <v>#DIV/0!</v>
      </c>
      <c r="HD57" s="173" t="s">
        <v>44</v>
      </c>
      <c r="HE57" s="429">
        <v>20</v>
      </c>
      <c r="HF57" s="352">
        <v>0</v>
      </c>
      <c r="HG57" s="429" t="s">
        <v>43</v>
      </c>
      <c r="HH57" s="432" t="s">
        <v>36</v>
      </c>
      <c r="HI57" s="399" t="str">
        <f>IF(HH57="BöB","nur Freihändig mit Tipo. 13 VöB","")</f>
        <v/>
      </c>
      <c r="HJ57" s="400"/>
      <c r="HK57" s="433" t="str">
        <f>IF(HH57="BöB","Ja","No")</f>
        <v>No</v>
      </c>
      <c r="HL57" s="430" t="str">
        <f>IF(HH57="BöB","Ja","No")</f>
        <v>No</v>
      </c>
      <c r="HM57" s="435" t="e">
        <f>IF(OR(AND(HH57="VöB",HF51="Aktuelles Procedura secondo BöB",HG57="No"),OR(AND(HG57="Ja",HF57&gt;='Valori soglia'!$D$6),AND(HG57="Ja",HM$14&gt;HM$15)),AND(HG57="Ja",HH57="BöB")),"Kontrolle","")</f>
        <v>#DIV/0!</v>
      </c>
      <c r="HN57" s="125"/>
      <c r="HO57" s="125"/>
      <c r="HP57" s="71"/>
      <c r="HQ57" s="126"/>
      <c r="HR57" s="74"/>
      <c r="HS57" s="36"/>
      <c r="HT57" s="36"/>
      <c r="HU57" s="78"/>
      <c r="HV57" s="36"/>
      <c r="HW57" s="125"/>
      <c r="HX57" s="125"/>
      <c r="HY57" s="71"/>
      <c r="HZ57" s="126"/>
      <c r="IA57" s="74"/>
      <c r="IB57" s="36"/>
      <c r="IC57" s="36"/>
      <c r="ID57" s="78"/>
      <c r="IE57" s="36"/>
      <c r="IF57" s="125"/>
      <c r="IG57" s="125"/>
      <c r="IH57" s="71"/>
      <c r="II57" s="126"/>
      <c r="IJ57" s="74"/>
      <c r="IK57" s="36"/>
      <c r="IL57" s="36"/>
      <c r="IM57" s="78"/>
      <c r="IN57" s="36"/>
      <c r="IO57" s="125"/>
      <c r="IP57" s="125"/>
      <c r="IQ57" s="71"/>
      <c r="IR57" s="126"/>
      <c r="IS57" s="74"/>
      <c r="IT57" s="36"/>
      <c r="IU57" s="36"/>
      <c r="IV57" s="78"/>
      <c r="IW57" s="36"/>
      <c r="IX57" s="125"/>
      <c r="IY57" s="125"/>
      <c r="IZ57" s="71"/>
      <c r="JA57" s="126"/>
      <c r="JB57" s="6"/>
      <c r="JC57" s="6"/>
      <c r="JD57" s="6"/>
      <c r="JE57" s="6"/>
      <c r="JF57" s="6"/>
      <c r="JG57" s="6"/>
      <c r="JH57" s="6"/>
      <c r="JI57" s="6"/>
      <c r="JJ57" s="6"/>
      <c r="JK57" s="6"/>
      <c r="JL57" s="6"/>
      <c r="JM57" s="6"/>
      <c r="JN57" s="6"/>
      <c r="JO57" s="6"/>
      <c r="JP57" s="6"/>
      <c r="JQ57" s="6"/>
      <c r="JR57" s="6"/>
      <c r="JS57" s="6"/>
      <c r="JT57" s="6"/>
      <c r="JU57" s="6"/>
      <c r="JV57" s="6"/>
      <c r="JW57" s="6"/>
      <c r="JX57" s="6"/>
      <c r="JY57" s="6"/>
      <c r="JZ57" s="6"/>
      <c r="KA57" s="6"/>
      <c r="KB57" s="6"/>
      <c r="KC57" s="6"/>
      <c r="KD57" s="6"/>
      <c r="KE57" s="6"/>
      <c r="KF57" s="6"/>
      <c r="KG57" s="6"/>
      <c r="KH57" s="6"/>
      <c r="KI57" s="6"/>
      <c r="KJ57" s="6"/>
      <c r="KK57" s="6"/>
      <c r="KL57" s="6"/>
      <c r="KM57" s="6"/>
      <c r="KN57" s="6"/>
      <c r="KO57" s="6"/>
      <c r="KP57" s="6"/>
      <c r="KQ57" s="6"/>
      <c r="KR57" s="6"/>
      <c r="KS57" s="6"/>
      <c r="KT57" s="6"/>
      <c r="KU57" s="6"/>
      <c r="KV57" s="6"/>
      <c r="KW57" s="6"/>
      <c r="KX57" s="6"/>
      <c r="KY57" s="6"/>
      <c r="KZ57" s="6"/>
      <c r="LA57" s="6"/>
      <c r="LB57" s="6"/>
      <c r="LC57" s="6"/>
    </row>
    <row r="58" spans="1:315" ht="26.25" customHeight="1" x14ac:dyDescent="0.2">
      <c r="A58" s="32"/>
      <c r="B58" s="174" t="s">
        <v>45</v>
      </c>
      <c r="C58" s="429"/>
      <c r="D58" s="352"/>
      <c r="E58" s="429"/>
      <c r="F58" s="432"/>
      <c r="G58" s="401" t="str">
        <f>IF(F57="VöB","Freihändig (z.B. Tipo. 36 II d VöB)","")</f>
        <v/>
      </c>
      <c r="H58" s="402"/>
      <c r="I58" s="433"/>
      <c r="J58" s="430"/>
      <c r="K58" s="435"/>
      <c r="L58" s="174" t="s">
        <v>45</v>
      </c>
      <c r="M58" s="429"/>
      <c r="N58" s="352"/>
      <c r="O58" s="429"/>
      <c r="P58" s="432"/>
      <c r="Q58" s="401" t="str">
        <f>IF(P57="VöB","Freihändig (z.B. Tipo. 36 II d VöB)","")</f>
        <v/>
      </c>
      <c r="R58" s="402"/>
      <c r="S58" s="433"/>
      <c r="T58" s="430"/>
      <c r="U58" s="435"/>
      <c r="V58" s="174" t="s">
        <v>45</v>
      </c>
      <c r="W58" s="429"/>
      <c r="X58" s="352"/>
      <c r="Y58" s="429"/>
      <c r="Z58" s="432"/>
      <c r="AA58" s="401" t="str">
        <f>IF(Z57="VöB","Freihändig (z.B. Tipo. 36 II d VöB)","")</f>
        <v/>
      </c>
      <c r="AB58" s="402"/>
      <c r="AC58" s="433"/>
      <c r="AD58" s="430"/>
      <c r="AE58" s="435"/>
      <c r="AF58" s="174" t="s">
        <v>45</v>
      </c>
      <c r="AG58" s="429"/>
      <c r="AH58" s="352"/>
      <c r="AI58" s="429"/>
      <c r="AJ58" s="432"/>
      <c r="AK58" s="401" t="str">
        <f>IF(AJ57="VöB","Freihändig (z.B. Tipo. 36 II d VöB)","")</f>
        <v/>
      </c>
      <c r="AL58" s="402"/>
      <c r="AM58" s="433"/>
      <c r="AN58" s="430"/>
      <c r="AO58" s="435"/>
      <c r="AP58" s="174" t="s">
        <v>45</v>
      </c>
      <c r="AQ58" s="429"/>
      <c r="AR58" s="352"/>
      <c r="AS58" s="429"/>
      <c r="AT58" s="432"/>
      <c r="AU58" s="401" t="str">
        <f>IF(AT57="VöB","Freihändig (z.B. Tipo. 36 II d VöB)","")</f>
        <v/>
      </c>
      <c r="AV58" s="402"/>
      <c r="AW58" s="433"/>
      <c r="AX58" s="430"/>
      <c r="AY58" s="435"/>
      <c r="AZ58" s="174" t="s">
        <v>45</v>
      </c>
      <c r="BA58" s="429"/>
      <c r="BB58" s="352"/>
      <c r="BC58" s="429"/>
      <c r="BD58" s="432"/>
      <c r="BE58" s="401" t="str">
        <f>IF(BD57="VöB","Freihändig (z.B. Tipo. 36 II d VöB)","")</f>
        <v/>
      </c>
      <c r="BF58" s="402"/>
      <c r="BG58" s="433"/>
      <c r="BH58" s="430"/>
      <c r="BI58" s="435"/>
      <c r="BJ58" s="174" t="s">
        <v>45</v>
      </c>
      <c r="BK58" s="429"/>
      <c r="BL58" s="352"/>
      <c r="BM58" s="429"/>
      <c r="BN58" s="432"/>
      <c r="BO58" s="401" t="str">
        <f>IF(BN57="VöB","Freihändig (z.B. Tipo. 36 II d VöB)","")</f>
        <v/>
      </c>
      <c r="BP58" s="402"/>
      <c r="BQ58" s="433"/>
      <c r="BR58" s="430"/>
      <c r="BS58" s="435"/>
      <c r="BT58" s="174" t="s">
        <v>45</v>
      </c>
      <c r="BU58" s="429"/>
      <c r="BV58" s="352"/>
      <c r="BW58" s="429"/>
      <c r="BX58" s="432"/>
      <c r="BY58" s="401" t="str">
        <f>IF(BX57="VöB","Freihändig (z.B. Tipo. 36 II d VöB)","")</f>
        <v/>
      </c>
      <c r="BZ58" s="402"/>
      <c r="CA58" s="433"/>
      <c r="CB58" s="430"/>
      <c r="CC58" s="435"/>
      <c r="CD58" s="174" t="s">
        <v>45</v>
      </c>
      <c r="CE58" s="429"/>
      <c r="CF58" s="352"/>
      <c r="CG58" s="429"/>
      <c r="CH58" s="432"/>
      <c r="CI58" s="401" t="str">
        <f>IF(CH57="VöB","Freihändig (z.B. Tipo. 36 II d VöB)","")</f>
        <v/>
      </c>
      <c r="CJ58" s="402"/>
      <c r="CK58" s="433"/>
      <c r="CL58" s="430"/>
      <c r="CM58" s="435"/>
      <c r="CN58" s="174" t="s">
        <v>45</v>
      </c>
      <c r="CO58" s="429"/>
      <c r="CP58" s="352"/>
      <c r="CQ58" s="429"/>
      <c r="CR58" s="432"/>
      <c r="CS58" s="401" t="str">
        <f>IF(CR57="VöB","Freihändig (z.B. Tipo. 36 II d VöB)","")</f>
        <v/>
      </c>
      <c r="CT58" s="402"/>
      <c r="CU58" s="433"/>
      <c r="CV58" s="430"/>
      <c r="CW58" s="435"/>
      <c r="CX58" s="174" t="s">
        <v>45</v>
      </c>
      <c r="CY58" s="429"/>
      <c r="CZ58" s="352"/>
      <c r="DA58" s="429"/>
      <c r="DB58" s="432"/>
      <c r="DC58" s="401" t="str">
        <f>IF(DB57="VöB","Freihändig (z.B. Tipo. 36 II d VöB)","")</f>
        <v/>
      </c>
      <c r="DD58" s="402"/>
      <c r="DE58" s="433"/>
      <c r="DF58" s="430"/>
      <c r="DG58" s="435"/>
      <c r="DH58" s="174" t="s">
        <v>45</v>
      </c>
      <c r="DI58" s="429"/>
      <c r="DJ58" s="352"/>
      <c r="DK58" s="429"/>
      <c r="DL58" s="432"/>
      <c r="DM58" s="401" t="str">
        <f>IF(DL57="VöB","Freihändig (z.B. Tipo. 36 II d VöB)","")</f>
        <v/>
      </c>
      <c r="DN58" s="402"/>
      <c r="DO58" s="433"/>
      <c r="DP58" s="430"/>
      <c r="DQ58" s="435"/>
      <c r="DR58" s="174" t="s">
        <v>45</v>
      </c>
      <c r="DS58" s="429"/>
      <c r="DT58" s="352"/>
      <c r="DU58" s="429"/>
      <c r="DV58" s="432"/>
      <c r="DW58" s="401" t="str">
        <f>IF(DV57="VöB","Freihändig (z.B. Tipo. 36 II d VöB)","")</f>
        <v/>
      </c>
      <c r="DX58" s="402"/>
      <c r="DY58" s="433"/>
      <c r="DZ58" s="430"/>
      <c r="EA58" s="435"/>
      <c r="EB58" s="174" t="s">
        <v>45</v>
      </c>
      <c r="EC58" s="429"/>
      <c r="ED58" s="352"/>
      <c r="EE58" s="429"/>
      <c r="EF58" s="432"/>
      <c r="EG58" s="401" t="str">
        <f>IF(EF57="VöB","Freihändig (z.B. Tipo. 36 II d VöB)","")</f>
        <v/>
      </c>
      <c r="EH58" s="402"/>
      <c r="EI58" s="433"/>
      <c r="EJ58" s="430"/>
      <c r="EK58" s="435"/>
      <c r="EL58" s="174" t="s">
        <v>45</v>
      </c>
      <c r="EM58" s="429"/>
      <c r="EN58" s="352"/>
      <c r="EO58" s="429"/>
      <c r="EP58" s="432"/>
      <c r="EQ58" s="401" t="str">
        <f>IF(EP57="VöB","Freihändig (z.B. Tipo. 36 II d VöB)","")</f>
        <v/>
      </c>
      <c r="ER58" s="402"/>
      <c r="ES58" s="433"/>
      <c r="ET58" s="430"/>
      <c r="EU58" s="435"/>
      <c r="EV58" s="174" t="s">
        <v>45</v>
      </c>
      <c r="EW58" s="429"/>
      <c r="EX58" s="352"/>
      <c r="EY58" s="429"/>
      <c r="EZ58" s="432"/>
      <c r="FA58" s="401" t="str">
        <f>IF(EZ57="VöB","Freihändig (z.B. Tipo. 36 II d VöB)","")</f>
        <v/>
      </c>
      <c r="FB58" s="402"/>
      <c r="FC58" s="433"/>
      <c r="FD58" s="430"/>
      <c r="FE58" s="435"/>
      <c r="FF58" s="174" t="s">
        <v>45</v>
      </c>
      <c r="FG58" s="429"/>
      <c r="FH58" s="352"/>
      <c r="FI58" s="429"/>
      <c r="FJ58" s="432"/>
      <c r="FK58" s="401" t="str">
        <f>IF(FJ57="VöB","Freihändig (z.B. Tipo. 36 II d VöB)","")</f>
        <v/>
      </c>
      <c r="FL58" s="402"/>
      <c r="FM58" s="433"/>
      <c r="FN58" s="430"/>
      <c r="FO58" s="435"/>
      <c r="FP58" s="174" t="s">
        <v>45</v>
      </c>
      <c r="FQ58" s="429"/>
      <c r="FR58" s="352"/>
      <c r="FS58" s="429"/>
      <c r="FT58" s="432"/>
      <c r="FU58" s="401" t="str">
        <f>IF(FT57="VöB","Freihändig (z.B. Tipo. 36 II d VöB)","")</f>
        <v/>
      </c>
      <c r="FV58" s="402"/>
      <c r="FW58" s="433"/>
      <c r="FX58" s="430"/>
      <c r="FY58" s="435"/>
      <c r="FZ58" s="174" t="s">
        <v>45</v>
      </c>
      <c r="GA58" s="429"/>
      <c r="GB58" s="352"/>
      <c r="GC58" s="429"/>
      <c r="GD58" s="432"/>
      <c r="GE58" s="401" t="str">
        <f>IF(GD57="VöB","Freihändig (z.B. Tipo. 36 II d VöB)","")</f>
        <v/>
      </c>
      <c r="GF58" s="402"/>
      <c r="GG58" s="433"/>
      <c r="GH58" s="430"/>
      <c r="GI58" s="435"/>
      <c r="GJ58" s="174" t="s">
        <v>45</v>
      </c>
      <c r="GK58" s="429"/>
      <c r="GL58" s="352"/>
      <c r="GM58" s="429"/>
      <c r="GN58" s="432"/>
      <c r="GO58" s="401" t="str">
        <f>IF(GN57="VöB","Freihändig (z.B. Tipo. 36 II d VöB)","")</f>
        <v/>
      </c>
      <c r="GP58" s="402"/>
      <c r="GQ58" s="433"/>
      <c r="GR58" s="430"/>
      <c r="GS58" s="435"/>
      <c r="GT58" s="174" t="s">
        <v>45</v>
      </c>
      <c r="GU58" s="429"/>
      <c r="GV58" s="352"/>
      <c r="GW58" s="429"/>
      <c r="GX58" s="432"/>
      <c r="GY58" s="401" t="str">
        <f>IF(GX57="VöB","Freihändig (z.B. Tipo. 36 II d VöB)","")</f>
        <v/>
      </c>
      <c r="GZ58" s="402"/>
      <c r="HA58" s="433"/>
      <c r="HB58" s="430"/>
      <c r="HC58" s="435"/>
      <c r="HD58" s="174" t="s">
        <v>45</v>
      </c>
      <c r="HE58" s="429"/>
      <c r="HF58" s="352"/>
      <c r="HG58" s="429"/>
      <c r="HH58" s="432"/>
      <c r="HI58" s="401" t="str">
        <f>IF(HH57="VöB","Freihändig (z.B. Tipo. 36 II d VöB)","")</f>
        <v/>
      </c>
      <c r="HJ58" s="402"/>
      <c r="HK58" s="433"/>
      <c r="HL58" s="430"/>
      <c r="HM58" s="435"/>
      <c r="HN58" s="125"/>
      <c r="HO58" s="125"/>
      <c r="HP58" s="71"/>
      <c r="HQ58" s="126"/>
      <c r="HR58" s="74"/>
      <c r="HS58" s="36"/>
      <c r="HT58" s="36"/>
      <c r="HU58" s="78"/>
      <c r="HV58" s="36"/>
      <c r="HW58" s="125"/>
      <c r="HX58" s="125"/>
      <c r="HY58" s="71"/>
      <c r="HZ58" s="126"/>
      <c r="IA58" s="74"/>
      <c r="IB58" s="36"/>
      <c r="IC58" s="36"/>
      <c r="ID58" s="78"/>
      <c r="IE58" s="36"/>
      <c r="IF58" s="125"/>
      <c r="IG58" s="125"/>
      <c r="IH58" s="71"/>
      <c r="II58" s="126"/>
      <c r="IJ58" s="74"/>
      <c r="IK58" s="36"/>
      <c r="IL58" s="36"/>
      <c r="IM58" s="78"/>
      <c r="IN58" s="36"/>
      <c r="IO58" s="125"/>
      <c r="IP58" s="125"/>
      <c r="IQ58" s="71"/>
      <c r="IR58" s="126"/>
      <c r="IS58" s="74"/>
      <c r="IT58" s="36"/>
      <c r="IU58" s="36"/>
      <c r="IV58" s="78"/>
      <c r="IW58" s="36"/>
      <c r="IX58" s="125"/>
      <c r="IY58" s="125"/>
      <c r="IZ58" s="71"/>
      <c r="JA58" s="126"/>
      <c r="JB58" s="6"/>
      <c r="JC58" s="6"/>
      <c r="JD58" s="6"/>
      <c r="JE58" s="6"/>
      <c r="JF58" s="6"/>
      <c r="JG58" s="6"/>
      <c r="JH58" s="6"/>
      <c r="JI58" s="6"/>
      <c r="JJ58" s="6"/>
      <c r="JK58" s="6"/>
      <c r="JL58" s="6"/>
      <c r="JM58" s="6"/>
      <c r="JN58" s="6"/>
      <c r="JO58" s="6"/>
      <c r="JP58" s="6"/>
      <c r="JQ58" s="6"/>
      <c r="JR58" s="6"/>
      <c r="JS58" s="6"/>
      <c r="JT58" s="6"/>
      <c r="JU58" s="6"/>
      <c r="JV58" s="6"/>
      <c r="JW58" s="6"/>
      <c r="JX58" s="6"/>
      <c r="JY58" s="6"/>
      <c r="JZ58" s="6"/>
      <c r="KA58" s="6"/>
      <c r="KB58" s="6"/>
      <c r="KC58" s="6"/>
      <c r="KD58" s="6"/>
      <c r="KE58" s="6"/>
      <c r="KF58" s="6"/>
      <c r="KG58" s="6"/>
      <c r="KH58" s="6"/>
      <c r="KI58" s="6"/>
      <c r="KJ58" s="6"/>
      <c r="KK58" s="6"/>
      <c r="KL58" s="6"/>
      <c r="KM58" s="6"/>
      <c r="KN58" s="6"/>
      <c r="KO58" s="6"/>
      <c r="KP58" s="6"/>
      <c r="KQ58" s="6"/>
      <c r="KR58" s="6"/>
      <c r="KS58" s="6"/>
      <c r="KT58" s="6"/>
      <c r="KU58" s="6"/>
      <c r="KV58" s="6"/>
      <c r="KW58" s="6"/>
      <c r="KX58" s="6"/>
      <c r="KY58" s="6"/>
      <c r="KZ58" s="6"/>
      <c r="LA58" s="6"/>
      <c r="LB58" s="6"/>
      <c r="LC58" s="6"/>
    </row>
    <row r="59" spans="1:315" ht="26.25" customHeight="1" x14ac:dyDescent="0.2">
      <c r="A59" s="19"/>
      <c r="B59" s="173" t="s">
        <v>44</v>
      </c>
      <c r="C59" s="429">
        <v>21</v>
      </c>
      <c r="D59" s="352">
        <v>0</v>
      </c>
      <c r="E59" s="429" t="s">
        <v>43</v>
      </c>
      <c r="F59" s="432" t="s">
        <v>36</v>
      </c>
      <c r="G59" s="399" t="str">
        <f>IF(F59="BöB","nur Freihändig mit Tipo. 13 VöB","")</f>
        <v/>
      </c>
      <c r="H59" s="400"/>
      <c r="I59" s="433" t="str">
        <f>IF(F59="BöB","Ja","No")</f>
        <v>No</v>
      </c>
      <c r="J59" s="430" t="str">
        <f>IF(F59="BöB","Ja","No")</f>
        <v>No</v>
      </c>
      <c r="K59" s="435" t="e">
        <f>IF(OR(AND(F59="VöB",D53="Aktuelles Procedura secondo BöB",E59="No"),OR(AND(E59="Ja",D59&gt;='Valori soglia'!$D$6),AND(E59="Ja",'Riepilogo progetto'!$J$8&gt;'Riepilogo progetto'!$P$9)),AND(E59="Ja",F59="BöB")),"Kontrolle","")</f>
        <v>#DIV/0!</v>
      </c>
      <c r="L59" s="173" t="s">
        <v>44</v>
      </c>
      <c r="M59" s="429">
        <v>21</v>
      </c>
      <c r="N59" s="352">
        <v>0</v>
      </c>
      <c r="O59" s="429" t="s">
        <v>43</v>
      </c>
      <c r="P59" s="432" t="s">
        <v>36</v>
      </c>
      <c r="Q59" s="399" t="str">
        <f>IF(P59="BöB","nur Freihändig mit Tipo. 13 VöB","")</f>
        <v/>
      </c>
      <c r="R59" s="400"/>
      <c r="S59" s="433" t="str">
        <f>IF(P59="BöB","Ja","No")</f>
        <v>No</v>
      </c>
      <c r="T59" s="430" t="str">
        <f>IF(P59="BöB","Ja","No")</f>
        <v>No</v>
      </c>
      <c r="U59" s="435" t="e">
        <f>IF(OR(AND(P59="VöB",N53="Aktuelles Procedura secondo BöB",O59="No"),OR(AND(O59="Ja",N59&gt;='Valori soglia'!$D$6),AND(O59="Ja",U$14&gt;U$15)),AND(O59="Ja",P59="BöB")),"Kontrolle","")</f>
        <v>#DIV/0!</v>
      </c>
      <c r="V59" s="173" t="s">
        <v>44</v>
      </c>
      <c r="W59" s="429">
        <v>21</v>
      </c>
      <c r="X59" s="352">
        <v>0</v>
      </c>
      <c r="Y59" s="429" t="s">
        <v>43</v>
      </c>
      <c r="Z59" s="432" t="s">
        <v>36</v>
      </c>
      <c r="AA59" s="399" t="str">
        <f>IF(Z59="BöB","nur Freihändig mit Tipo. 13 VöB","")</f>
        <v/>
      </c>
      <c r="AB59" s="400"/>
      <c r="AC59" s="433" t="str">
        <f>IF(Z59="BöB","Ja","No")</f>
        <v>No</v>
      </c>
      <c r="AD59" s="430" t="str">
        <f>IF(Z59="BöB","Ja","No")</f>
        <v>No</v>
      </c>
      <c r="AE59" s="435" t="e">
        <f>IF(OR(AND(Z59="VöB",X53="Aktuelles Procedura secondo BöB",Y59="No"),OR(AND(Y59="Ja",X59&gt;='Valori soglia'!$D$6),AND(Y59="Ja",AE$14&gt;AE$15)),AND(Y59="Ja",Z59="BöB")),"Kontrolle","")</f>
        <v>#DIV/0!</v>
      </c>
      <c r="AF59" s="173" t="s">
        <v>44</v>
      </c>
      <c r="AG59" s="429">
        <v>21</v>
      </c>
      <c r="AH59" s="352">
        <v>0</v>
      </c>
      <c r="AI59" s="429" t="s">
        <v>43</v>
      </c>
      <c r="AJ59" s="432" t="s">
        <v>36</v>
      </c>
      <c r="AK59" s="399" t="str">
        <f>IF(AJ59="BöB","nur Freihändig mit Tipo. 13 VöB","")</f>
        <v/>
      </c>
      <c r="AL59" s="400"/>
      <c r="AM59" s="433" t="str">
        <f>IF(AJ59="BöB","Ja","No")</f>
        <v>No</v>
      </c>
      <c r="AN59" s="430" t="str">
        <f>IF(AJ59="BöB","Ja","No")</f>
        <v>No</v>
      </c>
      <c r="AO59" s="435" t="e">
        <f>IF(OR(AND(AJ59="VöB",AH53="Aktuelles Procedura secondo BöB",AI59="No"),OR(AND(AI59="Ja",AH59&gt;='Valori soglia'!$D$6),AND(AI59="Ja",AO$14&gt;AO$15)),AND(AI59="Ja",AJ59="BöB")),"Kontrolle","")</f>
        <v>#DIV/0!</v>
      </c>
      <c r="AP59" s="173" t="s">
        <v>44</v>
      </c>
      <c r="AQ59" s="429">
        <v>21</v>
      </c>
      <c r="AR59" s="352">
        <v>0</v>
      </c>
      <c r="AS59" s="429" t="s">
        <v>43</v>
      </c>
      <c r="AT59" s="432" t="s">
        <v>36</v>
      </c>
      <c r="AU59" s="399" t="str">
        <f>IF(AT59="BöB","nur Freihändig mit Tipo. 13 VöB","")</f>
        <v/>
      </c>
      <c r="AV59" s="400"/>
      <c r="AW59" s="433" t="str">
        <f>IF(AT59="BöB","Ja","No")</f>
        <v>No</v>
      </c>
      <c r="AX59" s="430" t="str">
        <f>IF(AT59="BöB","Ja","No")</f>
        <v>No</v>
      </c>
      <c r="AY59" s="435" t="e">
        <f>IF(OR(AND(AT59="VöB",AR53="Aktuelles Procedura secondo BöB",AS59="No"),OR(AND(AS59="Ja",AR59&gt;='Valori soglia'!$D$6),AND(AS59="Ja",AY$14&gt;AY$15)),AND(AS59="Ja",AT59="BöB")),"Kontrolle","")</f>
        <v>#DIV/0!</v>
      </c>
      <c r="AZ59" s="173" t="s">
        <v>44</v>
      </c>
      <c r="BA59" s="429">
        <v>21</v>
      </c>
      <c r="BB59" s="352">
        <v>0</v>
      </c>
      <c r="BC59" s="429" t="s">
        <v>43</v>
      </c>
      <c r="BD59" s="432" t="s">
        <v>36</v>
      </c>
      <c r="BE59" s="399" t="str">
        <f>IF(BD59="BöB","nur Freihändig mit Tipo. 13 VöB","")</f>
        <v/>
      </c>
      <c r="BF59" s="400"/>
      <c r="BG59" s="433" t="str">
        <f>IF(BD59="BöB","Ja","No")</f>
        <v>No</v>
      </c>
      <c r="BH59" s="430" t="str">
        <f>IF(BD59="BöB","Ja","No")</f>
        <v>No</v>
      </c>
      <c r="BI59" s="435" t="e">
        <f>IF(OR(AND(BD59="VöB",BB53="Aktuelles Procedura secondo BöB",BC59="No"),OR(AND(BC59="Ja",BB59&gt;='Valori soglia'!$D$6),AND(BC59="Ja",BI$14&gt;BI$15)),AND(BC59="Ja",BD59="BöB")),"Kontrolle","")</f>
        <v>#DIV/0!</v>
      </c>
      <c r="BJ59" s="173" t="s">
        <v>44</v>
      </c>
      <c r="BK59" s="429">
        <v>21</v>
      </c>
      <c r="BL59" s="352">
        <v>0</v>
      </c>
      <c r="BM59" s="429" t="s">
        <v>43</v>
      </c>
      <c r="BN59" s="432" t="s">
        <v>36</v>
      </c>
      <c r="BO59" s="399" t="str">
        <f>IF(BN59="BöB","nur Freihändig mit Tipo. 13 VöB","")</f>
        <v/>
      </c>
      <c r="BP59" s="400"/>
      <c r="BQ59" s="433" t="str">
        <f>IF(BN59="BöB","Ja","No")</f>
        <v>No</v>
      </c>
      <c r="BR59" s="430" t="str">
        <f>IF(BN59="BöB","Ja","No")</f>
        <v>No</v>
      </c>
      <c r="BS59" s="435" t="e">
        <f>IF(OR(AND(BN59="VöB",BL53="Aktuelles Procedura secondo BöB",BM59="No"),OR(AND(BM59="Ja",BL59&gt;='Valori soglia'!$D$6),AND(BM59="Ja",BS$14&gt;BS$15)),AND(BM59="Ja",BN59="BöB")),"Kontrolle","")</f>
        <v>#DIV/0!</v>
      </c>
      <c r="BT59" s="173" t="s">
        <v>44</v>
      </c>
      <c r="BU59" s="429">
        <v>21</v>
      </c>
      <c r="BV59" s="352">
        <v>0</v>
      </c>
      <c r="BW59" s="429" t="s">
        <v>43</v>
      </c>
      <c r="BX59" s="432" t="s">
        <v>36</v>
      </c>
      <c r="BY59" s="399" t="str">
        <f>IF(BX59="BöB","nur Freihändig mit Tipo. 13 VöB","")</f>
        <v/>
      </c>
      <c r="BZ59" s="400"/>
      <c r="CA59" s="433" t="str">
        <f>IF(BX59="BöB","Ja","No")</f>
        <v>No</v>
      </c>
      <c r="CB59" s="430" t="str">
        <f>IF(BX59="BöB","Ja","No")</f>
        <v>No</v>
      </c>
      <c r="CC59" s="435" t="e">
        <f>IF(OR(AND(BX59="VöB",BV53="Aktuelles Procedura secondo BöB",BW59="No"),OR(AND(BW59="Ja",BV59&gt;='Valori soglia'!$D$6),AND(BW59="Ja",CC$14&gt;CC$15)),AND(BW59="Ja",BX59="BöB")),"Kontrolle","")</f>
        <v>#DIV/0!</v>
      </c>
      <c r="CD59" s="173" t="s">
        <v>44</v>
      </c>
      <c r="CE59" s="429">
        <v>21</v>
      </c>
      <c r="CF59" s="352">
        <v>0</v>
      </c>
      <c r="CG59" s="429" t="s">
        <v>43</v>
      </c>
      <c r="CH59" s="432" t="s">
        <v>36</v>
      </c>
      <c r="CI59" s="399" t="str">
        <f>IF(CH59="BöB","nur Freihändig mit Tipo. 13 VöB","")</f>
        <v/>
      </c>
      <c r="CJ59" s="400"/>
      <c r="CK59" s="433" t="str">
        <f>IF(CH59="BöB","Ja","No")</f>
        <v>No</v>
      </c>
      <c r="CL59" s="430" t="str">
        <f>IF(CH59="BöB","Ja","No")</f>
        <v>No</v>
      </c>
      <c r="CM59" s="435" t="e">
        <f>IF(OR(AND(CH59="VöB",CF53="Aktuelles Procedura secondo BöB",CG59="No"),OR(AND(CG59="Ja",CF59&gt;='Valori soglia'!$D$6),AND(CG59="Ja",CM$14&gt;CM$15)),AND(CG59="Ja",CH59="BöB")),"Kontrolle","")</f>
        <v>#DIV/0!</v>
      </c>
      <c r="CN59" s="173" t="s">
        <v>44</v>
      </c>
      <c r="CO59" s="429">
        <v>21</v>
      </c>
      <c r="CP59" s="352">
        <v>0</v>
      </c>
      <c r="CQ59" s="429" t="s">
        <v>43</v>
      </c>
      <c r="CR59" s="432" t="s">
        <v>36</v>
      </c>
      <c r="CS59" s="399" t="str">
        <f>IF(CR59="BöB","nur Freihändig mit Tipo. 13 VöB","")</f>
        <v/>
      </c>
      <c r="CT59" s="400"/>
      <c r="CU59" s="433" t="str">
        <f>IF(CR59="BöB","Ja","No")</f>
        <v>No</v>
      </c>
      <c r="CV59" s="430" t="str">
        <f>IF(CR59="BöB","Ja","No")</f>
        <v>No</v>
      </c>
      <c r="CW59" s="435" t="e">
        <f>IF(OR(AND(CR59="VöB",CP53="Aktuelles Procedura secondo BöB",CQ59="No"),OR(AND(CQ59="Ja",CP59&gt;='Valori soglia'!$D$6),AND(CQ59="Ja",CW$14&gt;CW$15)),AND(CQ59="Ja",CR59="BöB")),"Kontrolle","")</f>
        <v>#DIV/0!</v>
      </c>
      <c r="CX59" s="173" t="s">
        <v>44</v>
      </c>
      <c r="CY59" s="429">
        <v>21</v>
      </c>
      <c r="CZ59" s="352">
        <v>0</v>
      </c>
      <c r="DA59" s="429" t="s">
        <v>43</v>
      </c>
      <c r="DB59" s="432" t="s">
        <v>36</v>
      </c>
      <c r="DC59" s="399" t="str">
        <f>IF(DB59="BöB","nur Freihändig mit Tipo. 13 VöB","")</f>
        <v/>
      </c>
      <c r="DD59" s="400"/>
      <c r="DE59" s="433" t="str">
        <f>IF(DB59="BöB","Ja","No")</f>
        <v>No</v>
      </c>
      <c r="DF59" s="430" t="str">
        <f>IF(DB59="BöB","Ja","No")</f>
        <v>No</v>
      </c>
      <c r="DG59" s="435" t="e">
        <f>IF(OR(AND(DB59="VöB",CZ53="Aktuelles Procedura secondo BöB",DA59="No"),OR(AND(DA59="Ja",CZ59&gt;='Valori soglia'!$D$6),AND(DA59="Ja",DG$14&gt;DG$15)),AND(DA59="Ja",DB59="BöB")),"Kontrolle","")</f>
        <v>#DIV/0!</v>
      </c>
      <c r="DH59" s="173" t="s">
        <v>44</v>
      </c>
      <c r="DI59" s="429">
        <v>21</v>
      </c>
      <c r="DJ59" s="352">
        <v>0</v>
      </c>
      <c r="DK59" s="429" t="s">
        <v>43</v>
      </c>
      <c r="DL59" s="432" t="s">
        <v>36</v>
      </c>
      <c r="DM59" s="399" t="str">
        <f>IF(DL59="BöB","nur Freihändig mit Tipo. 13 VöB","")</f>
        <v/>
      </c>
      <c r="DN59" s="400"/>
      <c r="DO59" s="433" t="str">
        <f>IF(DL59="BöB","Ja","No")</f>
        <v>No</v>
      </c>
      <c r="DP59" s="430" t="str">
        <f>IF(DL59="BöB","Ja","No")</f>
        <v>No</v>
      </c>
      <c r="DQ59" s="435" t="e">
        <f>IF(OR(AND(DL59="VöB",DJ53="Aktuelles Procedura secondo BöB",DK59="No"),OR(AND(DK59="Ja",DJ59&gt;='Valori soglia'!$D$6),AND(DK59="Ja",DQ$14&gt;DQ$15)),AND(DK59="Ja",DL59="BöB")),"Kontrolle","")</f>
        <v>#DIV/0!</v>
      </c>
      <c r="DR59" s="173" t="s">
        <v>44</v>
      </c>
      <c r="DS59" s="429">
        <v>21</v>
      </c>
      <c r="DT59" s="352">
        <v>0</v>
      </c>
      <c r="DU59" s="429" t="s">
        <v>43</v>
      </c>
      <c r="DV59" s="432" t="s">
        <v>36</v>
      </c>
      <c r="DW59" s="399" t="str">
        <f>IF(DV59="BöB","nur Freihändig mit Tipo. 13 VöB","")</f>
        <v/>
      </c>
      <c r="DX59" s="400"/>
      <c r="DY59" s="433" t="str">
        <f>IF(DV59="BöB","Ja","No")</f>
        <v>No</v>
      </c>
      <c r="DZ59" s="430" t="str">
        <f>IF(DV59="BöB","Ja","No")</f>
        <v>No</v>
      </c>
      <c r="EA59" s="435" t="e">
        <f>IF(OR(AND(DV59="VöB",DT53="Aktuelles Procedura secondo BöB",DU59="No"),OR(AND(DU59="Ja",DT59&gt;='Valori soglia'!$D$6),AND(DU59="Ja",EA$14&gt;EA$15)),AND(DU59="Ja",DV59="BöB")),"Kontrolle","")</f>
        <v>#DIV/0!</v>
      </c>
      <c r="EB59" s="173" t="s">
        <v>44</v>
      </c>
      <c r="EC59" s="429">
        <v>21</v>
      </c>
      <c r="ED59" s="352">
        <v>0</v>
      </c>
      <c r="EE59" s="429" t="s">
        <v>43</v>
      </c>
      <c r="EF59" s="432" t="s">
        <v>36</v>
      </c>
      <c r="EG59" s="399" t="str">
        <f>IF(EF59="BöB","nur Freihändig mit Tipo. 13 VöB","")</f>
        <v/>
      </c>
      <c r="EH59" s="400"/>
      <c r="EI59" s="433" t="str">
        <f>IF(EF59="BöB","Ja","No")</f>
        <v>No</v>
      </c>
      <c r="EJ59" s="430" t="str">
        <f>IF(EF59="BöB","Ja","No")</f>
        <v>No</v>
      </c>
      <c r="EK59" s="435" t="e">
        <f>IF(OR(AND(EF59="VöB",ED53="Aktuelles Procedura secondo BöB",EE59="No"),OR(AND(EE59="Ja",ED59&gt;='Valori soglia'!$D$6),AND(EE59="Ja",EK$14&gt;EK$15)),AND(EE59="Ja",EF59="BöB")),"Kontrolle","")</f>
        <v>#DIV/0!</v>
      </c>
      <c r="EL59" s="173" t="s">
        <v>44</v>
      </c>
      <c r="EM59" s="429">
        <v>21</v>
      </c>
      <c r="EN59" s="352">
        <v>0</v>
      </c>
      <c r="EO59" s="429" t="s">
        <v>43</v>
      </c>
      <c r="EP59" s="432" t="s">
        <v>36</v>
      </c>
      <c r="EQ59" s="399" t="str">
        <f>IF(EP59="BöB","nur Freihändig mit Tipo. 13 VöB","")</f>
        <v/>
      </c>
      <c r="ER59" s="400"/>
      <c r="ES59" s="433" t="str">
        <f>IF(EP59="BöB","Ja","No")</f>
        <v>No</v>
      </c>
      <c r="ET59" s="430" t="str">
        <f>IF(EP59="BöB","Ja","No")</f>
        <v>No</v>
      </c>
      <c r="EU59" s="435" t="e">
        <f>IF(OR(AND(EP59="VöB",EN53="Aktuelles Procedura secondo BöB",EO59="No"),OR(AND(EO59="Ja",EN59&gt;='Valori soglia'!$D$6),AND(EO59="Ja",EU$14&gt;EU$15)),AND(EO59="Ja",EP59="BöB")),"Kontrolle","")</f>
        <v>#DIV/0!</v>
      </c>
      <c r="EV59" s="173" t="s">
        <v>44</v>
      </c>
      <c r="EW59" s="429">
        <v>21</v>
      </c>
      <c r="EX59" s="352">
        <v>0</v>
      </c>
      <c r="EY59" s="429" t="s">
        <v>43</v>
      </c>
      <c r="EZ59" s="432" t="s">
        <v>36</v>
      </c>
      <c r="FA59" s="399" t="str">
        <f>IF(EZ59="BöB","nur Freihändig mit Tipo. 13 VöB","")</f>
        <v/>
      </c>
      <c r="FB59" s="400"/>
      <c r="FC59" s="433" t="str">
        <f>IF(EZ59="BöB","Ja","No")</f>
        <v>No</v>
      </c>
      <c r="FD59" s="430" t="str">
        <f>IF(EZ59="BöB","Ja","No")</f>
        <v>No</v>
      </c>
      <c r="FE59" s="435" t="e">
        <f>IF(OR(AND(EZ59="VöB",EX53="Aktuelles Procedura secondo BöB",EY59="No"),OR(AND(EY59="Ja",EX59&gt;='Valori soglia'!$D$6),AND(EY59="Ja",FE$14&gt;FE$15)),AND(EY59="Ja",EZ59="BöB")),"Kontrolle","")</f>
        <v>#DIV/0!</v>
      </c>
      <c r="FF59" s="173" t="s">
        <v>44</v>
      </c>
      <c r="FG59" s="429">
        <v>21</v>
      </c>
      <c r="FH59" s="352">
        <v>0</v>
      </c>
      <c r="FI59" s="429" t="s">
        <v>43</v>
      </c>
      <c r="FJ59" s="432" t="s">
        <v>36</v>
      </c>
      <c r="FK59" s="399" t="str">
        <f>IF(FJ59="BöB","nur Freihändig mit Tipo. 13 VöB","")</f>
        <v/>
      </c>
      <c r="FL59" s="400"/>
      <c r="FM59" s="433" t="str">
        <f>IF(FJ59="BöB","Ja","No")</f>
        <v>No</v>
      </c>
      <c r="FN59" s="430" t="str">
        <f>IF(FJ59="BöB","Ja","No")</f>
        <v>No</v>
      </c>
      <c r="FO59" s="435" t="e">
        <f>IF(OR(AND(FJ59="VöB",FH53="Aktuelles Procedura secondo BöB",FI59="No"),OR(AND(FI59="Ja",FH59&gt;='Valori soglia'!$D$6),AND(FI59="Ja",FO$14&gt;FO$15)),AND(FI59="Ja",FJ59="BöB")),"Kontrolle","")</f>
        <v>#DIV/0!</v>
      </c>
      <c r="FP59" s="173" t="s">
        <v>44</v>
      </c>
      <c r="FQ59" s="429">
        <v>21</v>
      </c>
      <c r="FR59" s="352">
        <v>0</v>
      </c>
      <c r="FS59" s="429" t="s">
        <v>43</v>
      </c>
      <c r="FT59" s="432" t="s">
        <v>36</v>
      </c>
      <c r="FU59" s="399" t="str">
        <f>IF(FT59="BöB","nur Freihändig mit Tipo. 13 VöB","")</f>
        <v/>
      </c>
      <c r="FV59" s="400"/>
      <c r="FW59" s="433" t="str">
        <f>IF(FT59="BöB","Ja","No")</f>
        <v>No</v>
      </c>
      <c r="FX59" s="430" t="str">
        <f>IF(FT59="BöB","Ja","No")</f>
        <v>No</v>
      </c>
      <c r="FY59" s="435" t="e">
        <f>IF(OR(AND(FT59="VöB",FR53="Aktuelles Procedura secondo BöB",FS59="No"),OR(AND(FS59="Ja",FR59&gt;='Valori soglia'!$D$6),AND(FS59="Ja",FY$14&gt;FY$15)),AND(FS59="Ja",FT59="BöB")),"Kontrolle","")</f>
        <v>#DIV/0!</v>
      </c>
      <c r="FZ59" s="173" t="s">
        <v>44</v>
      </c>
      <c r="GA59" s="429">
        <v>21</v>
      </c>
      <c r="GB59" s="352">
        <v>0</v>
      </c>
      <c r="GC59" s="429" t="s">
        <v>43</v>
      </c>
      <c r="GD59" s="432" t="s">
        <v>36</v>
      </c>
      <c r="GE59" s="399" t="str">
        <f>IF(GD59="BöB","nur Freihändig mit Tipo. 13 VöB","")</f>
        <v/>
      </c>
      <c r="GF59" s="400"/>
      <c r="GG59" s="433" t="str">
        <f>IF(GD59="BöB","Ja","No")</f>
        <v>No</v>
      </c>
      <c r="GH59" s="430" t="str">
        <f>IF(GD59="BöB","Ja","No")</f>
        <v>No</v>
      </c>
      <c r="GI59" s="435" t="e">
        <f>IF(OR(AND(GD59="VöB",GB53="Aktuelles Procedura secondo BöB",GC59="No"),OR(AND(GC59="Ja",GB59&gt;='Valori soglia'!$D$6),AND(GC59="Ja",GI$14&gt;GI$15)),AND(GC59="Ja",GD59="BöB")),"Kontrolle","")</f>
        <v>#DIV/0!</v>
      </c>
      <c r="GJ59" s="173" t="s">
        <v>44</v>
      </c>
      <c r="GK59" s="429">
        <v>21</v>
      </c>
      <c r="GL59" s="352">
        <v>0</v>
      </c>
      <c r="GM59" s="429" t="s">
        <v>43</v>
      </c>
      <c r="GN59" s="432" t="s">
        <v>36</v>
      </c>
      <c r="GO59" s="399" t="str">
        <f>IF(GN59="BöB","nur Freihändig mit Tipo. 13 VöB","")</f>
        <v/>
      </c>
      <c r="GP59" s="400"/>
      <c r="GQ59" s="433" t="str">
        <f>IF(GN59="BöB","Ja","No")</f>
        <v>No</v>
      </c>
      <c r="GR59" s="430" t="str">
        <f>IF(GN59="BöB","Ja","No")</f>
        <v>No</v>
      </c>
      <c r="GS59" s="435" t="e">
        <f>IF(OR(AND(GN59="VöB",GL53="Aktuelles Procedura secondo BöB",GM59="No"),OR(AND(GM59="Ja",GL59&gt;='Valori soglia'!$D$6),AND(GM59="Ja",GS$14&gt;GS$15)),AND(GM59="Ja",GN59="BöB")),"Kontrolle","")</f>
        <v>#DIV/0!</v>
      </c>
      <c r="GT59" s="173" t="s">
        <v>44</v>
      </c>
      <c r="GU59" s="429">
        <v>21</v>
      </c>
      <c r="GV59" s="352">
        <v>0</v>
      </c>
      <c r="GW59" s="429" t="s">
        <v>43</v>
      </c>
      <c r="GX59" s="432" t="s">
        <v>36</v>
      </c>
      <c r="GY59" s="399" t="str">
        <f>IF(GX59="BöB","nur Freihändig mit Tipo. 13 VöB","")</f>
        <v/>
      </c>
      <c r="GZ59" s="400"/>
      <c r="HA59" s="433" t="str">
        <f>IF(GX59="BöB","Ja","No")</f>
        <v>No</v>
      </c>
      <c r="HB59" s="430" t="str">
        <f>IF(GX59="BöB","Ja","No")</f>
        <v>No</v>
      </c>
      <c r="HC59" s="435" t="e">
        <f>IF(OR(AND(GX59="VöB",GV53="Aktuelles Procedura secondo BöB",GW59="No"),OR(AND(GW59="Ja",GV59&gt;='Valori soglia'!$D$6),AND(GW59="Ja",HC$14&gt;HC$15)),AND(GW59="Ja",GX59="BöB")),"Kontrolle","")</f>
        <v>#DIV/0!</v>
      </c>
      <c r="HD59" s="173" t="s">
        <v>44</v>
      </c>
      <c r="HE59" s="429">
        <v>21</v>
      </c>
      <c r="HF59" s="352">
        <v>0</v>
      </c>
      <c r="HG59" s="429" t="s">
        <v>43</v>
      </c>
      <c r="HH59" s="432" t="s">
        <v>36</v>
      </c>
      <c r="HI59" s="399" t="str">
        <f>IF(HH59="BöB","nur Freihändig mit Tipo. 13 VöB","")</f>
        <v/>
      </c>
      <c r="HJ59" s="400"/>
      <c r="HK59" s="433" t="str">
        <f>IF(HH59="BöB","Ja","No")</f>
        <v>No</v>
      </c>
      <c r="HL59" s="430" t="str">
        <f>IF(HH59="BöB","Ja","No")</f>
        <v>No</v>
      </c>
      <c r="HM59" s="435" t="e">
        <f>IF(OR(AND(HH59="VöB",HF53="Aktuelles Procedura secondo BöB",HG59="No"),OR(AND(HG59="Ja",HF59&gt;='Valori soglia'!$D$6),AND(HG59="Ja",HM$14&gt;HM$15)),AND(HG59="Ja",HH59="BöB")),"Kontrolle","")</f>
        <v>#DIV/0!</v>
      </c>
      <c r="HN59" s="125"/>
      <c r="HO59" s="125"/>
      <c r="HP59" s="71"/>
      <c r="HQ59" s="126"/>
      <c r="HR59" s="74"/>
      <c r="HS59" s="36"/>
      <c r="HT59" s="36"/>
      <c r="HU59" s="78"/>
      <c r="HV59" s="36"/>
      <c r="HW59" s="125"/>
      <c r="HX59" s="125"/>
      <c r="HY59" s="71"/>
      <c r="HZ59" s="126"/>
      <c r="IA59" s="74"/>
      <c r="IB59" s="36"/>
      <c r="IC59" s="36"/>
      <c r="ID59" s="78"/>
      <c r="IE59" s="36"/>
      <c r="IF59" s="125"/>
      <c r="IG59" s="125"/>
      <c r="IH59" s="71"/>
      <c r="II59" s="126"/>
      <c r="IJ59" s="74"/>
      <c r="IK59" s="36"/>
      <c r="IL59" s="36"/>
      <c r="IM59" s="78"/>
      <c r="IN59" s="36"/>
      <c r="IO59" s="125"/>
      <c r="IP59" s="125"/>
      <c r="IQ59" s="71"/>
      <c r="IR59" s="126"/>
      <c r="IS59" s="74"/>
      <c r="IT59" s="36"/>
      <c r="IU59" s="36"/>
      <c r="IV59" s="78"/>
      <c r="IW59" s="36"/>
      <c r="IX59" s="125"/>
      <c r="IY59" s="125"/>
      <c r="IZ59" s="71"/>
      <c r="JA59" s="126"/>
      <c r="JB59" s="6"/>
      <c r="JC59" s="6"/>
      <c r="JD59" s="6"/>
      <c r="JE59" s="6"/>
      <c r="JF59" s="6"/>
      <c r="JG59" s="6"/>
      <c r="JH59" s="6"/>
      <c r="JI59" s="6"/>
      <c r="JJ59" s="6"/>
      <c r="JK59" s="6"/>
      <c r="JL59" s="6"/>
      <c r="JM59" s="6"/>
      <c r="JN59" s="6"/>
      <c r="JO59" s="6"/>
      <c r="JP59" s="6"/>
      <c r="JQ59" s="6"/>
      <c r="JR59" s="6"/>
      <c r="JS59" s="6"/>
      <c r="JT59" s="6"/>
      <c r="JU59" s="6"/>
      <c r="JV59" s="6"/>
      <c r="JW59" s="6"/>
      <c r="JX59" s="6"/>
      <c r="JY59" s="6"/>
      <c r="JZ59" s="6"/>
      <c r="KA59" s="6"/>
      <c r="KB59" s="6"/>
      <c r="KC59" s="6"/>
      <c r="KD59" s="6"/>
      <c r="KE59" s="6"/>
      <c r="KF59" s="6"/>
      <c r="KG59" s="6"/>
      <c r="KH59" s="6"/>
      <c r="KI59" s="6"/>
      <c r="KJ59" s="6"/>
      <c r="KK59" s="6"/>
      <c r="KL59" s="6"/>
      <c r="KM59" s="6"/>
      <c r="KN59" s="6"/>
      <c r="KO59" s="6"/>
      <c r="KP59" s="6"/>
      <c r="KQ59" s="6"/>
      <c r="KR59" s="6"/>
      <c r="KS59" s="6"/>
      <c r="KT59" s="6"/>
      <c r="KU59" s="6"/>
      <c r="KV59" s="6"/>
      <c r="KW59" s="6"/>
      <c r="KX59" s="6"/>
      <c r="KY59" s="6"/>
      <c r="KZ59" s="6"/>
      <c r="LA59" s="6"/>
      <c r="LB59" s="6"/>
      <c r="LC59" s="6"/>
    </row>
    <row r="60" spans="1:315" ht="26.25" customHeight="1" x14ac:dyDescent="0.2">
      <c r="A60" s="19"/>
      <c r="B60" s="174" t="s">
        <v>45</v>
      </c>
      <c r="C60" s="429"/>
      <c r="D60" s="352"/>
      <c r="E60" s="429"/>
      <c r="F60" s="432"/>
      <c r="G60" s="401" t="str">
        <f>IF(F59="VöB","Freihändig (z.B. Tipo. 36 II d VöB)","")</f>
        <v/>
      </c>
      <c r="H60" s="402"/>
      <c r="I60" s="433"/>
      <c r="J60" s="430"/>
      <c r="K60" s="435"/>
      <c r="L60" s="174" t="s">
        <v>45</v>
      </c>
      <c r="M60" s="429"/>
      <c r="N60" s="352"/>
      <c r="O60" s="429"/>
      <c r="P60" s="432"/>
      <c r="Q60" s="401" t="str">
        <f>IF(P59="VöB","Freihändig (z.B. Tipo. 36 II d VöB)","")</f>
        <v/>
      </c>
      <c r="R60" s="402"/>
      <c r="S60" s="433"/>
      <c r="T60" s="430"/>
      <c r="U60" s="435"/>
      <c r="V60" s="174" t="s">
        <v>45</v>
      </c>
      <c r="W60" s="429"/>
      <c r="X60" s="352"/>
      <c r="Y60" s="429"/>
      <c r="Z60" s="432"/>
      <c r="AA60" s="401" t="str">
        <f>IF(Z59="VöB","Freihändig (z.B. Tipo. 36 II d VöB)","")</f>
        <v/>
      </c>
      <c r="AB60" s="402"/>
      <c r="AC60" s="433"/>
      <c r="AD60" s="430"/>
      <c r="AE60" s="435"/>
      <c r="AF60" s="174" t="s">
        <v>45</v>
      </c>
      <c r="AG60" s="429"/>
      <c r="AH60" s="352"/>
      <c r="AI60" s="429"/>
      <c r="AJ60" s="432"/>
      <c r="AK60" s="401" t="str">
        <f>IF(AJ59="VöB","Freihändig (z.B. Tipo. 36 II d VöB)","")</f>
        <v/>
      </c>
      <c r="AL60" s="402"/>
      <c r="AM60" s="433"/>
      <c r="AN60" s="430"/>
      <c r="AO60" s="435"/>
      <c r="AP60" s="174" t="s">
        <v>45</v>
      </c>
      <c r="AQ60" s="429"/>
      <c r="AR60" s="352"/>
      <c r="AS60" s="429"/>
      <c r="AT60" s="432"/>
      <c r="AU60" s="401" t="str">
        <f>IF(AT59="VöB","Freihändig (z.B. Tipo. 36 II d VöB)","")</f>
        <v/>
      </c>
      <c r="AV60" s="402"/>
      <c r="AW60" s="433"/>
      <c r="AX60" s="430"/>
      <c r="AY60" s="435"/>
      <c r="AZ60" s="174" t="s">
        <v>45</v>
      </c>
      <c r="BA60" s="429"/>
      <c r="BB60" s="352"/>
      <c r="BC60" s="429"/>
      <c r="BD60" s="432"/>
      <c r="BE60" s="401" t="str">
        <f>IF(BD59="VöB","Freihändig (z.B. Tipo. 36 II d VöB)","")</f>
        <v/>
      </c>
      <c r="BF60" s="402"/>
      <c r="BG60" s="433"/>
      <c r="BH60" s="430"/>
      <c r="BI60" s="435"/>
      <c r="BJ60" s="174" t="s">
        <v>45</v>
      </c>
      <c r="BK60" s="429"/>
      <c r="BL60" s="352"/>
      <c r="BM60" s="429"/>
      <c r="BN60" s="432"/>
      <c r="BO60" s="401" t="str">
        <f>IF(BN59="VöB","Freihändig (z.B. Tipo. 36 II d VöB)","")</f>
        <v/>
      </c>
      <c r="BP60" s="402"/>
      <c r="BQ60" s="433"/>
      <c r="BR60" s="430"/>
      <c r="BS60" s="435"/>
      <c r="BT60" s="174" t="s">
        <v>45</v>
      </c>
      <c r="BU60" s="429"/>
      <c r="BV60" s="352"/>
      <c r="BW60" s="429"/>
      <c r="BX60" s="432"/>
      <c r="BY60" s="401" t="str">
        <f>IF(BX59="VöB","Freihändig (z.B. Tipo. 36 II d VöB)","")</f>
        <v/>
      </c>
      <c r="BZ60" s="402"/>
      <c r="CA60" s="433"/>
      <c r="CB60" s="430"/>
      <c r="CC60" s="435"/>
      <c r="CD60" s="174" t="s">
        <v>45</v>
      </c>
      <c r="CE60" s="429"/>
      <c r="CF60" s="352"/>
      <c r="CG60" s="429"/>
      <c r="CH60" s="432"/>
      <c r="CI60" s="401" t="str">
        <f>IF(CH59="VöB","Freihändig (z.B. Tipo. 36 II d VöB)","")</f>
        <v/>
      </c>
      <c r="CJ60" s="402"/>
      <c r="CK60" s="433"/>
      <c r="CL60" s="430"/>
      <c r="CM60" s="435"/>
      <c r="CN60" s="174" t="s">
        <v>45</v>
      </c>
      <c r="CO60" s="429"/>
      <c r="CP60" s="352"/>
      <c r="CQ60" s="429"/>
      <c r="CR60" s="432"/>
      <c r="CS60" s="401" t="str">
        <f>IF(CR59="VöB","Freihändig (z.B. Tipo. 36 II d VöB)","")</f>
        <v/>
      </c>
      <c r="CT60" s="402"/>
      <c r="CU60" s="433"/>
      <c r="CV60" s="430"/>
      <c r="CW60" s="435"/>
      <c r="CX60" s="174" t="s">
        <v>45</v>
      </c>
      <c r="CY60" s="429"/>
      <c r="CZ60" s="352"/>
      <c r="DA60" s="429"/>
      <c r="DB60" s="432"/>
      <c r="DC60" s="401" t="str">
        <f>IF(DB59="VöB","Freihändig (z.B. Tipo. 36 II d VöB)","")</f>
        <v/>
      </c>
      <c r="DD60" s="402"/>
      <c r="DE60" s="433"/>
      <c r="DF60" s="430"/>
      <c r="DG60" s="435"/>
      <c r="DH60" s="174" t="s">
        <v>45</v>
      </c>
      <c r="DI60" s="429"/>
      <c r="DJ60" s="352"/>
      <c r="DK60" s="429"/>
      <c r="DL60" s="432"/>
      <c r="DM60" s="401" t="str">
        <f>IF(DL59="VöB","Freihändig (z.B. Tipo. 36 II d VöB)","")</f>
        <v/>
      </c>
      <c r="DN60" s="402"/>
      <c r="DO60" s="433"/>
      <c r="DP60" s="430"/>
      <c r="DQ60" s="435"/>
      <c r="DR60" s="174" t="s">
        <v>45</v>
      </c>
      <c r="DS60" s="429"/>
      <c r="DT60" s="352"/>
      <c r="DU60" s="429"/>
      <c r="DV60" s="432"/>
      <c r="DW60" s="401" t="str">
        <f>IF(DV59="VöB","Freihändig (z.B. Tipo. 36 II d VöB)","")</f>
        <v/>
      </c>
      <c r="DX60" s="402"/>
      <c r="DY60" s="433"/>
      <c r="DZ60" s="430"/>
      <c r="EA60" s="435"/>
      <c r="EB60" s="174" t="s">
        <v>45</v>
      </c>
      <c r="EC60" s="429"/>
      <c r="ED60" s="352"/>
      <c r="EE60" s="429"/>
      <c r="EF60" s="432"/>
      <c r="EG60" s="401" t="str">
        <f>IF(EF59="VöB","Freihändig (z.B. Tipo. 36 II d VöB)","")</f>
        <v/>
      </c>
      <c r="EH60" s="402"/>
      <c r="EI60" s="433"/>
      <c r="EJ60" s="430"/>
      <c r="EK60" s="435"/>
      <c r="EL60" s="174" t="s">
        <v>45</v>
      </c>
      <c r="EM60" s="429"/>
      <c r="EN60" s="352"/>
      <c r="EO60" s="429"/>
      <c r="EP60" s="432"/>
      <c r="EQ60" s="401" t="str">
        <f>IF(EP59="VöB","Freihändig (z.B. Tipo. 36 II d VöB)","")</f>
        <v/>
      </c>
      <c r="ER60" s="402"/>
      <c r="ES60" s="433"/>
      <c r="ET60" s="430"/>
      <c r="EU60" s="435"/>
      <c r="EV60" s="174" t="s">
        <v>45</v>
      </c>
      <c r="EW60" s="429"/>
      <c r="EX60" s="352"/>
      <c r="EY60" s="429"/>
      <c r="EZ60" s="432"/>
      <c r="FA60" s="401" t="str">
        <f>IF(EZ59="VöB","Freihändig (z.B. Tipo. 36 II d VöB)","")</f>
        <v/>
      </c>
      <c r="FB60" s="402"/>
      <c r="FC60" s="433"/>
      <c r="FD60" s="430"/>
      <c r="FE60" s="435"/>
      <c r="FF60" s="174" t="s">
        <v>45</v>
      </c>
      <c r="FG60" s="429"/>
      <c r="FH60" s="352"/>
      <c r="FI60" s="429"/>
      <c r="FJ60" s="432"/>
      <c r="FK60" s="401" t="str">
        <f>IF(FJ59="VöB","Freihändig (z.B. Tipo. 36 II d VöB)","")</f>
        <v/>
      </c>
      <c r="FL60" s="402"/>
      <c r="FM60" s="433"/>
      <c r="FN60" s="430"/>
      <c r="FO60" s="435"/>
      <c r="FP60" s="174" t="s">
        <v>45</v>
      </c>
      <c r="FQ60" s="429"/>
      <c r="FR60" s="352"/>
      <c r="FS60" s="429"/>
      <c r="FT60" s="432"/>
      <c r="FU60" s="401" t="str">
        <f>IF(FT59="VöB","Freihändig (z.B. Tipo. 36 II d VöB)","")</f>
        <v/>
      </c>
      <c r="FV60" s="402"/>
      <c r="FW60" s="433"/>
      <c r="FX60" s="430"/>
      <c r="FY60" s="435"/>
      <c r="FZ60" s="174" t="s">
        <v>45</v>
      </c>
      <c r="GA60" s="429"/>
      <c r="GB60" s="352"/>
      <c r="GC60" s="429"/>
      <c r="GD60" s="432"/>
      <c r="GE60" s="401" t="str">
        <f>IF(GD59="VöB","Freihändig (z.B. Tipo. 36 II d VöB)","")</f>
        <v/>
      </c>
      <c r="GF60" s="402"/>
      <c r="GG60" s="433"/>
      <c r="GH60" s="430"/>
      <c r="GI60" s="435"/>
      <c r="GJ60" s="174" t="s">
        <v>45</v>
      </c>
      <c r="GK60" s="429"/>
      <c r="GL60" s="352"/>
      <c r="GM60" s="429"/>
      <c r="GN60" s="432"/>
      <c r="GO60" s="401" t="str">
        <f>IF(GN59="VöB","Freihändig (z.B. Tipo. 36 II d VöB)","")</f>
        <v/>
      </c>
      <c r="GP60" s="402"/>
      <c r="GQ60" s="433"/>
      <c r="GR60" s="430"/>
      <c r="GS60" s="435"/>
      <c r="GT60" s="174" t="s">
        <v>45</v>
      </c>
      <c r="GU60" s="429"/>
      <c r="GV60" s="352"/>
      <c r="GW60" s="429"/>
      <c r="GX60" s="432"/>
      <c r="GY60" s="401" t="str">
        <f>IF(GX59="VöB","Freihändig (z.B. Tipo. 36 II d VöB)","")</f>
        <v/>
      </c>
      <c r="GZ60" s="402"/>
      <c r="HA60" s="433"/>
      <c r="HB60" s="430"/>
      <c r="HC60" s="435"/>
      <c r="HD60" s="174" t="s">
        <v>45</v>
      </c>
      <c r="HE60" s="429"/>
      <c r="HF60" s="352"/>
      <c r="HG60" s="429"/>
      <c r="HH60" s="432"/>
      <c r="HI60" s="401" t="str">
        <f>IF(HH59="VöB","Freihändig (z.B. Tipo. 36 II d VöB)","")</f>
        <v/>
      </c>
      <c r="HJ60" s="402"/>
      <c r="HK60" s="433"/>
      <c r="HL60" s="430"/>
      <c r="HM60" s="435"/>
      <c r="HN60" s="125"/>
      <c r="HO60" s="125"/>
      <c r="HP60" s="71"/>
      <c r="HQ60" s="126"/>
      <c r="HR60" s="74"/>
      <c r="HS60" s="36"/>
      <c r="HT60" s="36"/>
      <c r="HU60" s="78"/>
      <c r="HV60" s="36"/>
      <c r="HW60" s="125"/>
      <c r="HX60" s="125"/>
      <c r="HY60" s="71"/>
      <c r="HZ60" s="126"/>
      <c r="IA60" s="74"/>
      <c r="IB60" s="36"/>
      <c r="IC60" s="36"/>
      <c r="ID60" s="78"/>
      <c r="IE60" s="36"/>
      <c r="IF60" s="125"/>
      <c r="IG60" s="125"/>
      <c r="IH60" s="71"/>
      <c r="II60" s="126"/>
      <c r="IJ60" s="74"/>
      <c r="IK60" s="36"/>
      <c r="IL60" s="36"/>
      <c r="IM60" s="78"/>
      <c r="IN60" s="36"/>
      <c r="IO60" s="125"/>
      <c r="IP60" s="125"/>
      <c r="IQ60" s="71"/>
      <c r="IR60" s="126"/>
      <c r="IS60" s="74"/>
      <c r="IT60" s="36"/>
      <c r="IU60" s="36"/>
      <c r="IV60" s="78"/>
      <c r="IW60" s="36"/>
      <c r="IX60" s="125"/>
      <c r="IY60" s="125"/>
      <c r="IZ60" s="71"/>
      <c r="JA60" s="126"/>
      <c r="JB60" s="6"/>
      <c r="JC60" s="6"/>
      <c r="JD60" s="6"/>
      <c r="JE60" s="6"/>
      <c r="JF60" s="6"/>
      <c r="JG60" s="6"/>
      <c r="JH60" s="6"/>
      <c r="JI60" s="6"/>
      <c r="JJ60" s="6"/>
      <c r="JK60" s="6"/>
      <c r="JL60" s="6"/>
      <c r="JM60" s="6"/>
      <c r="JN60" s="6"/>
      <c r="JO60" s="6"/>
      <c r="JP60" s="6"/>
      <c r="JQ60" s="6"/>
      <c r="JR60" s="6"/>
      <c r="JS60" s="6"/>
      <c r="JT60" s="6"/>
      <c r="JU60" s="6"/>
      <c r="JV60" s="6"/>
      <c r="JW60" s="6"/>
      <c r="JX60" s="6"/>
      <c r="JY60" s="6"/>
      <c r="JZ60" s="6"/>
      <c r="KA60" s="6"/>
      <c r="KB60" s="6"/>
      <c r="KC60" s="6"/>
      <c r="KD60" s="6"/>
      <c r="KE60" s="6"/>
      <c r="KF60" s="6"/>
      <c r="KG60" s="6"/>
      <c r="KH60" s="6"/>
      <c r="KI60" s="6"/>
      <c r="KJ60" s="6"/>
      <c r="KK60" s="6"/>
      <c r="KL60" s="6"/>
      <c r="KM60" s="6"/>
      <c r="KN60" s="6"/>
      <c r="KO60" s="6"/>
      <c r="KP60" s="6"/>
      <c r="KQ60" s="6"/>
      <c r="KR60" s="6"/>
      <c r="KS60" s="6"/>
      <c r="KT60" s="6"/>
      <c r="KU60" s="6"/>
      <c r="KV60" s="6"/>
      <c r="KW60" s="6"/>
      <c r="KX60" s="6"/>
      <c r="KY60" s="6"/>
      <c r="KZ60" s="6"/>
      <c r="LA60" s="6"/>
      <c r="LB60" s="6"/>
      <c r="LC60" s="6"/>
    </row>
    <row r="61" spans="1:315" ht="26.25" customHeight="1" x14ac:dyDescent="0.2">
      <c r="A61" s="19"/>
      <c r="B61" s="173" t="s">
        <v>44</v>
      </c>
      <c r="C61" s="429">
        <v>22</v>
      </c>
      <c r="D61" s="352">
        <v>0</v>
      </c>
      <c r="E61" s="429" t="s">
        <v>43</v>
      </c>
      <c r="F61" s="432" t="s">
        <v>36</v>
      </c>
      <c r="G61" s="399" t="str">
        <f>IF(F61="BöB","nur Freihändig mit Tipo. 13 VöB","")</f>
        <v/>
      </c>
      <c r="H61" s="400"/>
      <c r="I61" s="433" t="str">
        <f>IF(F61="BöB","Ja","No")</f>
        <v>No</v>
      </c>
      <c r="J61" s="430" t="str">
        <f>IF(F61="BöB","Ja","No")</f>
        <v>No</v>
      </c>
      <c r="K61" s="435" t="e">
        <f>IF(OR(AND(F61="VöB",D55="Aktuelles Procedura secondo BöB",E61="No"),OR(AND(E61="Ja",D61&gt;='Valori soglia'!$D$6),AND(E61="Ja",'Riepilogo progetto'!$J$8&gt;'Riepilogo progetto'!$P$9)),AND(E61="Ja",F61="BöB")),"Kontrolle","")</f>
        <v>#DIV/0!</v>
      </c>
      <c r="L61" s="173" t="s">
        <v>44</v>
      </c>
      <c r="M61" s="429">
        <v>22</v>
      </c>
      <c r="N61" s="352">
        <v>0</v>
      </c>
      <c r="O61" s="429" t="s">
        <v>43</v>
      </c>
      <c r="P61" s="432" t="s">
        <v>36</v>
      </c>
      <c r="Q61" s="399" t="str">
        <f>IF(P61="BöB","nur Freihändig mit Tipo. 13 VöB","")</f>
        <v/>
      </c>
      <c r="R61" s="400"/>
      <c r="S61" s="433" t="str">
        <f>IF(P61="BöB","Ja","No")</f>
        <v>No</v>
      </c>
      <c r="T61" s="430" t="str">
        <f>IF(P61="BöB","Ja","No")</f>
        <v>No</v>
      </c>
      <c r="U61" s="435" t="e">
        <f>IF(OR(AND(P61="VöB",N55="Aktuelles Procedura secondo BöB",O61="No"),OR(AND(O61="Ja",N61&gt;='Valori soglia'!$D$6),AND(O61="Ja",U$14&gt;U$15)),AND(O61="Ja",P61="BöB")),"Kontrolle","")</f>
        <v>#DIV/0!</v>
      </c>
      <c r="V61" s="173" t="s">
        <v>44</v>
      </c>
      <c r="W61" s="429">
        <v>22</v>
      </c>
      <c r="X61" s="352">
        <v>0</v>
      </c>
      <c r="Y61" s="429" t="s">
        <v>43</v>
      </c>
      <c r="Z61" s="432" t="s">
        <v>36</v>
      </c>
      <c r="AA61" s="399" t="str">
        <f>IF(Z61="BöB","nur Freihändig mit Tipo. 13 VöB","")</f>
        <v/>
      </c>
      <c r="AB61" s="400"/>
      <c r="AC61" s="433" t="str">
        <f>IF(Z61="BöB","Ja","No")</f>
        <v>No</v>
      </c>
      <c r="AD61" s="430" t="str">
        <f>IF(Z61="BöB","Ja","No")</f>
        <v>No</v>
      </c>
      <c r="AE61" s="435" t="e">
        <f>IF(OR(AND(Z61="VöB",X55="Aktuelles Procedura secondo BöB",Y61="No"),OR(AND(Y61="Ja",X61&gt;='Valori soglia'!$D$6),AND(Y61="Ja",AE$14&gt;AE$15)),AND(Y61="Ja",Z61="BöB")),"Kontrolle","")</f>
        <v>#DIV/0!</v>
      </c>
      <c r="AF61" s="173" t="s">
        <v>44</v>
      </c>
      <c r="AG61" s="429">
        <v>22</v>
      </c>
      <c r="AH61" s="352">
        <v>0</v>
      </c>
      <c r="AI61" s="429" t="s">
        <v>43</v>
      </c>
      <c r="AJ61" s="432" t="s">
        <v>36</v>
      </c>
      <c r="AK61" s="399" t="str">
        <f>IF(AJ61="BöB","nur Freihändig mit Tipo. 13 VöB","")</f>
        <v/>
      </c>
      <c r="AL61" s="400"/>
      <c r="AM61" s="433" t="str">
        <f>IF(AJ61="BöB","Ja","No")</f>
        <v>No</v>
      </c>
      <c r="AN61" s="430" t="str">
        <f>IF(AJ61="BöB","Ja","No")</f>
        <v>No</v>
      </c>
      <c r="AO61" s="435" t="e">
        <f>IF(OR(AND(AJ61="VöB",AH55="Aktuelles Procedura secondo BöB",AI61="No"),OR(AND(AI61="Ja",AH61&gt;='Valori soglia'!$D$6),AND(AI61="Ja",AO$14&gt;AO$15)),AND(AI61="Ja",AJ61="BöB")),"Kontrolle","")</f>
        <v>#DIV/0!</v>
      </c>
      <c r="AP61" s="173" t="s">
        <v>44</v>
      </c>
      <c r="AQ61" s="429">
        <v>22</v>
      </c>
      <c r="AR61" s="352">
        <v>0</v>
      </c>
      <c r="AS61" s="429" t="s">
        <v>43</v>
      </c>
      <c r="AT61" s="432" t="s">
        <v>36</v>
      </c>
      <c r="AU61" s="399" t="str">
        <f>IF(AT61="BöB","nur Freihändig mit Tipo. 13 VöB","")</f>
        <v/>
      </c>
      <c r="AV61" s="400"/>
      <c r="AW61" s="433" t="str">
        <f>IF(AT61="BöB","Ja","No")</f>
        <v>No</v>
      </c>
      <c r="AX61" s="430" t="str">
        <f>IF(AT61="BöB","Ja","No")</f>
        <v>No</v>
      </c>
      <c r="AY61" s="435" t="e">
        <f>IF(OR(AND(AT61="VöB",AR55="Aktuelles Procedura secondo BöB",AS61="No"),OR(AND(AS61="Ja",AR61&gt;='Valori soglia'!$D$6),AND(AS61="Ja",AY$14&gt;AY$15)),AND(AS61="Ja",AT61="BöB")),"Kontrolle","")</f>
        <v>#DIV/0!</v>
      </c>
      <c r="AZ61" s="173" t="s">
        <v>44</v>
      </c>
      <c r="BA61" s="429">
        <v>22</v>
      </c>
      <c r="BB61" s="352">
        <v>0</v>
      </c>
      <c r="BC61" s="429" t="s">
        <v>43</v>
      </c>
      <c r="BD61" s="432" t="s">
        <v>36</v>
      </c>
      <c r="BE61" s="399" t="str">
        <f>IF(BD61="BöB","nur Freihändig mit Tipo. 13 VöB","")</f>
        <v/>
      </c>
      <c r="BF61" s="400"/>
      <c r="BG61" s="433" t="str">
        <f>IF(BD61="BöB","Ja","No")</f>
        <v>No</v>
      </c>
      <c r="BH61" s="430" t="str">
        <f>IF(BD61="BöB","Ja","No")</f>
        <v>No</v>
      </c>
      <c r="BI61" s="435" t="e">
        <f>IF(OR(AND(BD61="VöB",BB55="Aktuelles Procedura secondo BöB",BC61="No"),OR(AND(BC61="Ja",BB61&gt;='Valori soglia'!$D$6),AND(BC61="Ja",BI$14&gt;BI$15)),AND(BC61="Ja",BD61="BöB")),"Kontrolle","")</f>
        <v>#DIV/0!</v>
      </c>
      <c r="BJ61" s="173" t="s">
        <v>44</v>
      </c>
      <c r="BK61" s="429">
        <v>22</v>
      </c>
      <c r="BL61" s="352">
        <v>0</v>
      </c>
      <c r="BM61" s="429" t="s">
        <v>43</v>
      </c>
      <c r="BN61" s="432" t="s">
        <v>36</v>
      </c>
      <c r="BO61" s="399" t="str">
        <f>IF(BN61="BöB","nur Freihändig mit Tipo. 13 VöB","")</f>
        <v/>
      </c>
      <c r="BP61" s="400"/>
      <c r="BQ61" s="433" t="str">
        <f>IF(BN61="BöB","Ja","No")</f>
        <v>No</v>
      </c>
      <c r="BR61" s="430" t="str">
        <f>IF(BN61="BöB","Ja","No")</f>
        <v>No</v>
      </c>
      <c r="BS61" s="435" t="e">
        <f>IF(OR(AND(BN61="VöB",BL55="Aktuelles Procedura secondo BöB",BM61="No"),OR(AND(BM61="Ja",BL61&gt;='Valori soglia'!$D$6),AND(BM61="Ja",BS$14&gt;BS$15)),AND(BM61="Ja",BN61="BöB")),"Kontrolle","")</f>
        <v>#DIV/0!</v>
      </c>
      <c r="BT61" s="173" t="s">
        <v>44</v>
      </c>
      <c r="BU61" s="429">
        <v>22</v>
      </c>
      <c r="BV61" s="352">
        <v>0</v>
      </c>
      <c r="BW61" s="429" t="s">
        <v>43</v>
      </c>
      <c r="BX61" s="432" t="s">
        <v>36</v>
      </c>
      <c r="BY61" s="399" t="str">
        <f>IF(BX61="BöB","nur Freihändig mit Tipo. 13 VöB","")</f>
        <v/>
      </c>
      <c r="BZ61" s="400"/>
      <c r="CA61" s="433" t="str">
        <f>IF(BX61="BöB","Ja","No")</f>
        <v>No</v>
      </c>
      <c r="CB61" s="430" t="str">
        <f>IF(BX61="BöB","Ja","No")</f>
        <v>No</v>
      </c>
      <c r="CC61" s="435" t="e">
        <f>IF(OR(AND(BX61="VöB",BV55="Aktuelles Procedura secondo BöB",BW61="No"),OR(AND(BW61="Ja",BV61&gt;='Valori soglia'!$D$6),AND(BW61="Ja",CC$14&gt;CC$15)),AND(BW61="Ja",BX61="BöB")),"Kontrolle","")</f>
        <v>#DIV/0!</v>
      </c>
      <c r="CD61" s="173" t="s">
        <v>44</v>
      </c>
      <c r="CE61" s="429">
        <v>22</v>
      </c>
      <c r="CF61" s="352">
        <v>0</v>
      </c>
      <c r="CG61" s="429" t="s">
        <v>43</v>
      </c>
      <c r="CH61" s="432" t="s">
        <v>36</v>
      </c>
      <c r="CI61" s="399" t="str">
        <f>IF(CH61="BöB","nur Freihändig mit Tipo. 13 VöB","")</f>
        <v/>
      </c>
      <c r="CJ61" s="400"/>
      <c r="CK61" s="433" t="str">
        <f>IF(CH61="BöB","Ja","No")</f>
        <v>No</v>
      </c>
      <c r="CL61" s="430" t="str">
        <f>IF(CH61="BöB","Ja","No")</f>
        <v>No</v>
      </c>
      <c r="CM61" s="435" t="e">
        <f>IF(OR(AND(CH61="VöB",CF55="Aktuelles Procedura secondo BöB",CG61="No"),OR(AND(CG61="Ja",CF61&gt;='Valori soglia'!$D$6),AND(CG61="Ja",CM$14&gt;CM$15)),AND(CG61="Ja",CH61="BöB")),"Kontrolle","")</f>
        <v>#DIV/0!</v>
      </c>
      <c r="CN61" s="173" t="s">
        <v>44</v>
      </c>
      <c r="CO61" s="429">
        <v>22</v>
      </c>
      <c r="CP61" s="352">
        <v>0</v>
      </c>
      <c r="CQ61" s="429" t="s">
        <v>43</v>
      </c>
      <c r="CR61" s="432" t="s">
        <v>36</v>
      </c>
      <c r="CS61" s="399" t="str">
        <f>IF(CR61="BöB","nur Freihändig mit Tipo. 13 VöB","")</f>
        <v/>
      </c>
      <c r="CT61" s="400"/>
      <c r="CU61" s="433" t="str">
        <f>IF(CR61="BöB","Ja","No")</f>
        <v>No</v>
      </c>
      <c r="CV61" s="430" t="str">
        <f>IF(CR61="BöB","Ja","No")</f>
        <v>No</v>
      </c>
      <c r="CW61" s="435" t="e">
        <f>IF(OR(AND(CR61="VöB",CP55="Aktuelles Procedura secondo BöB",CQ61="No"),OR(AND(CQ61="Ja",CP61&gt;='Valori soglia'!$D$6),AND(CQ61="Ja",CW$14&gt;CW$15)),AND(CQ61="Ja",CR61="BöB")),"Kontrolle","")</f>
        <v>#DIV/0!</v>
      </c>
      <c r="CX61" s="173" t="s">
        <v>44</v>
      </c>
      <c r="CY61" s="429">
        <v>22</v>
      </c>
      <c r="CZ61" s="352">
        <v>0</v>
      </c>
      <c r="DA61" s="429" t="s">
        <v>43</v>
      </c>
      <c r="DB61" s="432" t="s">
        <v>36</v>
      </c>
      <c r="DC61" s="399" t="str">
        <f>IF(DB61="BöB","nur Freihändig mit Tipo. 13 VöB","")</f>
        <v/>
      </c>
      <c r="DD61" s="400"/>
      <c r="DE61" s="433" t="str">
        <f>IF(DB61="BöB","Ja","No")</f>
        <v>No</v>
      </c>
      <c r="DF61" s="430" t="str">
        <f>IF(DB61="BöB","Ja","No")</f>
        <v>No</v>
      </c>
      <c r="DG61" s="435" t="e">
        <f>IF(OR(AND(DB61="VöB",CZ55="Aktuelles Procedura secondo BöB",DA61="No"),OR(AND(DA61="Ja",CZ61&gt;='Valori soglia'!$D$6),AND(DA61="Ja",DG$14&gt;DG$15)),AND(DA61="Ja",DB61="BöB")),"Kontrolle","")</f>
        <v>#DIV/0!</v>
      </c>
      <c r="DH61" s="173" t="s">
        <v>44</v>
      </c>
      <c r="DI61" s="429">
        <v>22</v>
      </c>
      <c r="DJ61" s="352">
        <v>0</v>
      </c>
      <c r="DK61" s="429" t="s">
        <v>43</v>
      </c>
      <c r="DL61" s="432" t="s">
        <v>36</v>
      </c>
      <c r="DM61" s="399" t="str">
        <f>IF(DL61="BöB","nur Freihändig mit Tipo. 13 VöB","")</f>
        <v/>
      </c>
      <c r="DN61" s="400"/>
      <c r="DO61" s="433" t="str">
        <f>IF(DL61="BöB","Ja","No")</f>
        <v>No</v>
      </c>
      <c r="DP61" s="430" t="str">
        <f>IF(DL61="BöB","Ja","No")</f>
        <v>No</v>
      </c>
      <c r="DQ61" s="435" t="e">
        <f>IF(OR(AND(DL61="VöB",DJ55="Aktuelles Procedura secondo BöB",DK61="No"),OR(AND(DK61="Ja",DJ61&gt;='Valori soglia'!$D$6),AND(DK61="Ja",DQ$14&gt;DQ$15)),AND(DK61="Ja",DL61="BöB")),"Kontrolle","")</f>
        <v>#DIV/0!</v>
      </c>
      <c r="DR61" s="173" t="s">
        <v>44</v>
      </c>
      <c r="DS61" s="429">
        <v>22</v>
      </c>
      <c r="DT61" s="352">
        <v>0</v>
      </c>
      <c r="DU61" s="429" t="s">
        <v>43</v>
      </c>
      <c r="DV61" s="432" t="s">
        <v>36</v>
      </c>
      <c r="DW61" s="399" t="str">
        <f>IF(DV61="BöB","nur Freihändig mit Tipo. 13 VöB","")</f>
        <v/>
      </c>
      <c r="DX61" s="400"/>
      <c r="DY61" s="433" t="str">
        <f>IF(DV61="BöB","Ja","No")</f>
        <v>No</v>
      </c>
      <c r="DZ61" s="430" t="str">
        <f>IF(DV61="BöB","Ja","No")</f>
        <v>No</v>
      </c>
      <c r="EA61" s="435" t="e">
        <f>IF(OR(AND(DV61="VöB",DT55="Aktuelles Procedura secondo BöB",DU61="No"),OR(AND(DU61="Ja",DT61&gt;='Valori soglia'!$D$6),AND(DU61="Ja",EA$14&gt;EA$15)),AND(DU61="Ja",DV61="BöB")),"Kontrolle","")</f>
        <v>#DIV/0!</v>
      </c>
      <c r="EB61" s="173" t="s">
        <v>44</v>
      </c>
      <c r="EC61" s="429">
        <v>22</v>
      </c>
      <c r="ED61" s="352">
        <v>0</v>
      </c>
      <c r="EE61" s="429" t="s">
        <v>43</v>
      </c>
      <c r="EF61" s="432" t="s">
        <v>36</v>
      </c>
      <c r="EG61" s="399" t="str">
        <f>IF(EF61="BöB","nur Freihändig mit Tipo. 13 VöB","")</f>
        <v/>
      </c>
      <c r="EH61" s="400"/>
      <c r="EI61" s="433" t="str">
        <f>IF(EF61="BöB","Ja","No")</f>
        <v>No</v>
      </c>
      <c r="EJ61" s="430" t="str">
        <f>IF(EF61="BöB","Ja","No")</f>
        <v>No</v>
      </c>
      <c r="EK61" s="435" t="e">
        <f>IF(OR(AND(EF61="VöB",ED55="Aktuelles Procedura secondo BöB",EE61="No"),OR(AND(EE61="Ja",ED61&gt;='Valori soglia'!$D$6),AND(EE61="Ja",EK$14&gt;EK$15)),AND(EE61="Ja",EF61="BöB")),"Kontrolle","")</f>
        <v>#DIV/0!</v>
      </c>
      <c r="EL61" s="173" t="s">
        <v>44</v>
      </c>
      <c r="EM61" s="429">
        <v>22</v>
      </c>
      <c r="EN61" s="352">
        <v>0</v>
      </c>
      <c r="EO61" s="429" t="s">
        <v>43</v>
      </c>
      <c r="EP61" s="432" t="s">
        <v>36</v>
      </c>
      <c r="EQ61" s="399" t="str">
        <f>IF(EP61="BöB","nur Freihändig mit Tipo. 13 VöB","")</f>
        <v/>
      </c>
      <c r="ER61" s="400"/>
      <c r="ES61" s="433" t="str">
        <f>IF(EP61="BöB","Ja","No")</f>
        <v>No</v>
      </c>
      <c r="ET61" s="430" t="str">
        <f>IF(EP61="BöB","Ja","No")</f>
        <v>No</v>
      </c>
      <c r="EU61" s="435" t="e">
        <f>IF(OR(AND(EP61="VöB",EN55="Aktuelles Procedura secondo BöB",EO61="No"),OR(AND(EO61="Ja",EN61&gt;='Valori soglia'!$D$6),AND(EO61="Ja",EU$14&gt;EU$15)),AND(EO61="Ja",EP61="BöB")),"Kontrolle","")</f>
        <v>#DIV/0!</v>
      </c>
      <c r="EV61" s="173" t="s">
        <v>44</v>
      </c>
      <c r="EW61" s="429">
        <v>22</v>
      </c>
      <c r="EX61" s="352">
        <v>0</v>
      </c>
      <c r="EY61" s="429" t="s">
        <v>43</v>
      </c>
      <c r="EZ61" s="432" t="s">
        <v>36</v>
      </c>
      <c r="FA61" s="399" t="str">
        <f>IF(EZ61="BöB","nur Freihändig mit Tipo. 13 VöB","")</f>
        <v/>
      </c>
      <c r="FB61" s="400"/>
      <c r="FC61" s="433" t="str">
        <f>IF(EZ61="BöB","Ja","No")</f>
        <v>No</v>
      </c>
      <c r="FD61" s="430" t="str">
        <f>IF(EZ61="BöB","Ja","No")</f>
        <v>No</v>
      </c>
      <c r="FE61" s="435" t="e">
        <f>IF(OR(AND(EZ61="VöB",EX55="Aktuelles Procedura secondo BöB",EY61="No"),OR(AND(EY61="Ja",EX61&gt;='Valori soglia'!$D$6),AND(EY61="Ja",FE$14&gt;FE$15)),AND(EY61="Ja",EZ61="BöB")),"Kontrolle","")</f>
        <v>#DIV/0!</v>
      </c>
      <c r="FF61" s="173" t="s">
        <v>44</v>
      </c>
      <c r="FG61" s="429">
        <v>22</v>
      </c>
      <c r="FH61" s="352">
        <v>0</v>
      </c>
      <c r="FI61" s="429" t="s">
        <v>43</v>
      </c>
      <c r="FJ61" s="432" t="s">
        <v>36</v>
      </c>
      <c r="FK61" s="399" t="str">
        <f>IF(FJ61="BöB","nur Freihändig mit Tipo. 13 VöB","")</f>
        <v/>
      </c>
      <c r="FL61" s="400"/>
      <c r="FM61" s="433" t="str">
        <f>IF(FJ61="BöB","Ja","No")</f>
        <v>No</v>
      </c>
      <c r="FN61" s="430" t="str">
        <f>IF(FJ61="BöB","Ja","No")</f>
        <v>No</v>
      </c>
      <c r="FO61" s="435" t="e">
        <f>IF(OR(AND(FJ61="VöB",FH55="Aktuelles Procedura secondo BöB",FI61="No"),OR(AND(FI61="Ja",FH61&gt;='Valori soglia'!$D$6),AND(FI61="Ja",FO$14&gt;FO$15)),AND(FI61="Ja",FJ61="BöB")),"Kontrolle","")</f>
        <v>#DIV/0!</v>
      </c>
      <c r="FP61" s="173" t="s">
        <v>44</v>
      </c>
      <c r="FQ61" s="429">
        <v>22</v>
      </c>
      <c r="FR61" s="352">
        <v>0</v>
      </c>
      <c r="FS61" s="429" t="s">
        <v>43</v>
      </c>
      <c r="FT61" s="432" t="s">
        <v>36</v>
      </c>
      <c r="FU61" s="399" t="str">
        <f>IF(FT61="BöB","nur Freihändig mit Tipo. 13 VöB","")</f>
        <v/>
      </c>
      <c r="FV61" s="400"/>
      <c r="FW61" s="433" t="str">
        <f>IF(FT61="BöB","Ja","No")</f>
        <v>No</v>
      </c>
      <c r="FX61" s="430" t="str">
        <f>IF(FT61="BöB","Ja","No")</f>
        <v>No</v>
      </c>
      <c r="FY61" s="435" t="e">
        <f>IF(OR(AND(FT61="VöB",FR55="Aktuelles Procedura secondo BöB",FS61="No"),OR(AND(FS61="Ja",FR61&gt;='Valori soglia'!$D$6),AND(FS61="Ja",FY$14&gt;FY$15)),AND(FS61="Ja",FT61="BöB")),"Kontrolle","")</f>
        <v>#DIV/0!</v>
      </c>
      <c r="FZ61" s="173" t="s">
        <v>44</v>
      </c>
      <c r="GA61" s="429">
        <v>22</v>
      </c>
      <c r="GB61" s="352">
        <v>0</v>
      </c>
      <c r="GC61" s="429" t="s">
        <v>43</v>
      </c>
      <c r="GD61" s="432" t="s">
        <v>36</v>
      </c>
      <c r="GE61" s="399" t="str">
        <f>IF(GD61="BöB","nur Freihändig mit Tipo. 13 VöB","")</f>
        <v/>
      </c>
      <c r="GF61" s="400"/>
      <c r="GG61" s="433" t="str">
        <f>IF(GD61="BöB","Ja","No")</f>
        <v>No</v>
      </c>
      <c r="GH61" s="430" t="str">
        <f>IF(GD61="BöB","Ja","No")</f>
        <v>No</v>
      </c>
      <c r="GI61" s="435" t="e">
        <f>IF(OR(AND(GD61="VöB",GB55="Aktuelles Procedura secondo BöB",GC61="No"),OR(AND(GC61="Ja",GB61&gt;='Valori soglia'!$D$6),AND(GC61="Ja",GI$14&gt;GI$15)),AND(GC61="Ja",GD61="BöB")),"Kontrolle","")</f>
        <v>#DIV/0!</v>
      </c>
      <c r="GJ61" s="173" t="s">
        <v>44</v>
      </c>
      <c r="GK61" s="429">
        <v>22</v>
      </c>
      <c r="GL61" s="352">
        <v>0</v>
      </c>
      <c r="GM61" s="429" t="s">
        <v>43</v>
      </c>
      <c r="GN61" s="432" t="s">
        <v>36</v>
      </c>
      <c r="GO61" s="399" t="str">
        <f>IF(GN61="BöB","nur Freihändig mit Tipo. 13 VöB","")</f>
        <v/>
      </c>
      <c r="GP61" s="400"/>
      <c r="GQ61" s="433" t="str">
        <f>IF(GN61="BöB","Ja","No")</f>
        <v>No</v>
      </c>
      <c r="GR61" s="430" t="str">
        <f>IF(GN61="BöB","Ja","No")</f>
        <v>No</v>
      </c>
      <c r="GS61" s="435" t="e">
        <f>IF(OR(AND(GN61="VöB",GL55="Aktuelles Procedura secondo BöB",GM61="No"),OR(AND(GM61="Ja",GL61&gt;='Valori soglia'!$D$6),AND(GM61="Ja",GS$14&gt;GS$15)),AND(GM61="Ja",GN61="BöB")),"Kontrolle","")</f>
        <v>#DIV/0!</v>
      </c>
      <c r="GT61" s="173" t="s">
        <v>44</v>
      </c>
      <c r="GU61" s="429">
        <v>22</v>
      </c>
      <c r="GV61" s="352">
        <v>0</v>
      </c>
      <c r="GW61" s="429" t="s">
        <v>43</v>
      </c>
      <c r="GX61" s="432" t="s">
        <v>36</v>
      </c>
      <c r="GY61" s="399" t="str">
        <f>IF(GX61="BöB","nur Freihändig mit Tipo. 13 VöB","")</f>
        <v/>
      </c>
      <c r="GZ61" s="400"/>
      <c r="HA61" s="433" t="str">
        <f>IF(GX61="BöB","Ja","No")</f>
        <v>No</v>
      </c>
      <c r="HB61" s="430" t="str">
        <f>IF(GX61="BöB","Ja","No")</f>
        <v>No</v>
      </c>
      <c r="HC61" s="435" t="e">
        <f>IF(OR(AND(GX61="VöB",GV55="Aktuelles Procedura secondo BöB",GW61="No"),OR(AND(GW61="Ja",GV61&gt;='Valori soglia'!$D$6),AND(GW61="Ja",HC$14&gt;HC$15)),AND(GW61="Ja",GX61="BöB")),"Kontrolle","")</f>
        <v>#DIV/0!</v>
      </c>
      <c r="HD61" s="173" t="s">
        <v>44</v>
      </c>
      <c r="HE61" s="429">
        <v>22</v>
      </c>
      <c r="HF61" s="352">
        <v>0</v>
      </c>
      <c r="HG61" s="429" t="s">
        <v>43</v>
      </c>
      <c r="HH61" s="432" t="s">
        <v>36</v>
      </c>
      <c r="HI61" s="399" t="str">
        <f>IF(HH61="BöB","nur Freihändig mit Tipo. 13 VöB","")</f>
        <v/>
      </c>
      <c r="HJ61" s="400"/>
      <c r="HK61" s="433" t="str">
        <f>IF(HH61="BöB","Ja","No")</f>
        <v>No</v>
      </c>
      <c r="HL61" s="430" t="str">
        <f>IF(HH61="BöB","Ja","No")</f>
        <v>No</v>
      </c>
      <c r="HM61" s="435" t="e">
        <f>IF(OR(AND(HH61="VöB",HF55="Aktuelles Procedura secondo BöB",HG61="No"),OR(AND(HG61="Ja",HF61&gt;='Valori soglia'!$D$6),AND(HG61="Ja",HM$14&gt;HM$15)),AND(HG61="Ja",HH61="BöB")),"Kontrolle","")</f>
        <v>#DIV/0!</v>
      </c>
      <c r="HN61" s="125"/>
      <c r="HO61" s="125"/>
      <c r="HP61" s="71"/>
      <c r="HQ61" s="126"/>
      <c r="HR61" s="74"/>
      <c r="HS61" s="36"/>
      <c r="HT61" s="36"/>
      <c r="HU61" s="78"/>
      <c r="HV61" s="36"/>
      <c r="HW61" s="125"/>
      <c r="HX61" s="125"/>
      <c r="HY61" s="71"/>
      <c r="HZ61" s="126"/>
      <c r="IA61" s="74"/>
      <c r="IB61" s="36"/>
      <c r="IC61" s="36"/>
      <c r="ID61" s="78"/>
      <c r="IE61" s="36"/>
      <c r="IF61" s="125"/>
      <c r="IG61" s="125"/>
      <c r="IH61" s="71"/>
      <c r="II61" s="126"/>
      <c r="IJ61" s="74"/>
      <c r="IK61" s="36"/>
      <c r="IL61" s="36"/>
      <c r="IM61" s="78"/>
      <c r="IN61" s="36"/>
      <c r="IO61" s="125"/>
      <c r="IP61" s="125"/>
      <c r="IQ61" s="71"/>
      <c r="IR61" s="126"/>
      <c r="IS61" s="74"/>
      <c r="IT61" s="36"/>
      <c r="IU61" s="36"/>
      <c r="IV61" s="78"/>
      <c r="IW61" s="36"/>
      <c r="IX61" s="125"/>
      <c r="IY61" s="125"/>
      <c r="IZ61" s="71"/>
      <c r="JA61" s="126"/>
      <c r="JB61" s="6"/>
      <c r="JC61" s="6"/>
      <c r="JD61" s="6"/>
      <c r="JE61" s="6"/>
      <c r="JF61" s="6"/>
      <c r="JG61" s="6"/>
      <c r="JH61" s="6"/>
      <c r="JI61" s="6"/>
      <c r="JJ61" s="6"/>
      <c r="JK61" s="6"/>
      <c r="JL61" s="6"/>
      <c r="JM61" s="6"/>
      <c r="JN61" s="6"/>
      <c r="JO61" s="6"/>
      <c r="JP61" s="6"/>
      <c r="JQ61" s="6"/>
      <c r="JR61" s="6"/>
      <c r="JS61" s="6"/>
      <c r="JT61" s="6"/>
      <c r="JU61" s="6"/>
      <c r="JV61" s="6"/>
      <c r="JW61" s="6"/>
      <c r="JX61" s="6"/>
      <c r="JY61" s="6"/>
      <c r="JZ61" s="6"/>
      <c r="KA61" s="6"/>
      <c r="KB61" s="6"/>
      <c r="KC61" s="6"/>
      <c r="KD61" s="6"/>
      <c r="KE61" s="6"/>
      <c r="KF61" s="6"/>
      <c r="KG61" s="6"/>
      <c r="KH61" s="6"/>
      <c r="KI61" s="6"/>
      <c r="KJ61" s="6"/>
      <c r="KK61" s="6"/>
      <c r="KL61" s="6"/>
      <c r="KM61" s="6"/>
      <c r="KN61" s="6"/>
      <c r="KO61" s="6"/>
      <c r="KP61" s="6"/>
      <c r="KQ61" s="6"/>
      <c r="KR61" s="6"/>
      <c r="KS61" s="6"/>
      <c r="KT61" s="6"/>
      <c r="KU61" s="6"/>
      <c r="KV61" s="6"/>
      <c r="KW61" s="6"/>
      <c r="KX61" s="6"/>
      <c r="KY61" s="6"/>
      <c r="KZ61" s="6"/>
      <c r="LA61" s="6"/>
      <c r="LB61" s="6"/>
      <c r="LC61" s="6"/>
    </row>
    <row r="62" spans="1:315" ht="26.25" customHeight="1" x14ac:dyDescent="0.2">
      <c r="A62" s="19"/>
      <c r="B62" s="174" t="s">
        <v>45</v>
      </c>
      <c r="C62" s="429"/>
      <c r="D62" s="352"/>
      <c r="E62" s="429"/>
      <c r="F62" s="432"/>
      <c r="G62" s="401" t="str">
        <f>IF(F61="VöB","Freihändig (z.B. Tipo. 36 II d VöB)","")</f>
        <v/>
      </c>
      <c r="H62" s="402"/>
      <c r="I62" s="433"/>
      <c r="J62" s="430"/>
      <c r="K62" s="435"/>
      <c r="L62" s="174" t="s">
        <v>45</v>
      </c>
      <c r="M62" s="429"/>
      <c r="N62" s="352"/>
      <c r="O62" s="429"/>
      <c r="P62" s="432"/>
      <c r="Q62" s="401" t="str">
        <f>IF(P61="VöB","Freihändig (z.B. Tipo. 36 II d VöB)","")</f>
        <v/>
      </c>
      <c r="R62" s="402"/>
      <c r="S62" s="433"/>
      <c r="T62" s="430"/>
      <c r="U62" s="435"/>
      <c r="V62" s="174" t="s">
        <v>45</v>
      </c>
      <c r="W62" s="429"/>
      <c r="X62" s="352"/>
      <c r="Y62" s="429"/>
      <c r="Z62" s="432"/>
      <c r="AA62" s="401" t="str">
        <f>IF(Z61="VöB","Freihändig (z.B. Tipo. 36 II d VöB)","")</f>
        <v/>
      </c>
      <c r="AB62" s="402"/>
      <c r="AC62" s="433"/>
      <c r="AD62" s="430"/>
      <c r="AE62" s="435"/>
      <c r="AF62" s="174" t="s">
        <v>45</v>
      </c>
      <c r="AG62" s="429"/>
      <c r="AH62" s="352"/>
      <c r="AI62" s="429"/>
      <c r="AJ62" s="432"/>
      <c r="AK62" s="401" t="str">
        <f>IF(AJ61="VöB","Freihändig (z.B. Tipo. 36 II d VöB)","")</f>
        <v/>
      </c>
      <c r="AL62" s="402"/>
      <c r="AM62" s="433"/>
      <c r="AN62" s="430"/>
      <c r="AO62" s="435"/>
      <c r="AP62" s="174" t="s">
        <v>45</v>
      </c>
      <c r="AQ62" s="429"/>
      <c r="AR62" s="352"/>
      <c r="AS62" s="429"/>
      <c r="AT62" s="432"/>
      <c r="AU62" s="401" t="str">
        <f>IF(AT61="VöB","Freihändig (z.B. Tipo. 36 II d VöB)","")</f>
        <v/>
      </c>
      <c r="AV62" s="402"/>
      <c r="AW62" s="433"/>
      <c r="AX62" s="430"/>
      <c r="AY62" s="435"/>
      <c r="AZ62" s="174" t="s">
        <v>45</v>
      </c>
      <c r="BA62" s="429"/>
      <c r="BB62" s="352"/>
      <c r="BC62" s="429"/>
      <c r="BD62" s="432"/>
      <c r="BE62" s="401" t="str">
        <f>IF(BD61="VöB","Freihändig (z.B. Tipo. 36 II d VöB)","")</f>
        <v/>
      </c>
      <c r="BF62" s="402"/>
      <c r="BG62" s="433"/>
      <c r="BH62" s="430"/>
      <c r="BI62" s="435"/>
      <c r="BJ62" s="174" t="s">
        <v>45</v>
      </c>
      <c r="BK62" s="429"/>
      <c r="BL62" s="352"/>
      <c r="BM62" s="429"/>
      <c r="BN62" s="432"/>
      <c r="BO62" s="401" t="str">
        <f>IF(BN61="VöB","Freihändig (z.B. Tipo. 36 II d VöB)","")</f>
        <v/>
      </c>
      <c r="BP62" s="402"/>
      <c r="BQ62" s="433"/>
      <c r="BR62" s="430"/>
      <c r="BS62" s="435"/>
      <c r="BT62" s="174" t="s">
        <v>45</v>
      </c>
      <c r="BU62" s="429"/>
      <c r="BV62" s="352"/>
      <c r="BW62" s="429"/>
      <c r="BX62" s="432"/>
      <c r="BY62" s="401" t="str">
        <f>IF(BX61="VöB","Freihändig (z.B. Tipo. 36 II d VöB)","")</f>
        <v/>
      </c>
      <c r="BZ62" s="402"/>
      <c r="CA62" s="433"/>
      <c r="CB62" s="430"/>
      <c r="CC62" s="435"/>
      <c r="CD62" s="174" t="s">
        <v>45</v>
      </c>
      <c r="CE62" s="429"/>
      <c r="CF62" s="352"/>
      <c r="CG62" s="429"/>
      <c r="CH62" s="432"/>
      <c r="CI62" s="401" t="str">
        <f>IF(CH61="VöB","Freihändig (z.B. Tipo. 36 II d VöB)","")</f>
        <v/>
      </c>
      <c r="CJ62" s="402"/>
      <c r="CK62" s="433"/>
      <c r="CL62" s="430"/>
      <c r="CM62" s="435"/>
      <c r="CN62" s="174" t="s">
        <v>45</v>
      </c>
      <c r="CO62" s="429"/>
      <c r="CP62" s="352"/>
      <c r="CQ62" s="429"/>
      <c r="CR62" s="432"/>
      <c r="CS62" s="401" t="str">
        <f>IF(CR61="VöB","Freihändig (z.B. Tipo. 36 II d VöB)","")</f>
        <v/>
      </c>
      <c r="CT62" s="402"/>
      <c r="CU62" s="433"/>
      <c r="CV62" s="430"/>
      <c r="CW62" s="435"/>
      <c r="CX62" s="174" t="s">
        <v>45</v>
      </c>
      <c r="CY62" s="429"/>
      <c r="CZ62" s="352"/>
      <c r="DA62" s="429"/>
      <c r="DB62" s="432"/>
      <c r="DC62" s="401" t="str">
        <f>IF(DB61="VöB","Freihändig (z.B. Tipo. 36 II d VöB)","")</f>
        <v/>
      </c>
      <c r="DD62" s="402"/>
      <c r="DE62" s="433"/>
      <c r="DF62" s="430"/>
      <c r="DG62" s="435"/>
      <c r="DH62" s="174" t="s">
        <v>45</v>
      </c>
      <c r="DI62" s="429"/>
      <c r="DJ62" s="352"/>
      <c r="DK62" s="429"/>
      <c r="DL62" s="432"/>
      <c r="DM62" s="401" t="str">
        <f>IF(DL61="VöB","Freihändig (z.B. Tipo. 36 II d VöB)","")</f>
        <v/>
      </c>
      <c r="DN62" s="402"/>
      <c r="DO62" s="433"/>
      <c r="DP62" s="430"/>
      <c r="DQ62" s="435"/>
      <c r="DR62" s="174" t="s">
        <v>45</v>
      </c>
      <c r="DS62" s="429"/>
      <c r="DT62" s="352"/>
      <c r="DU62" s="429"/>
      <c r="DV62" s="432"/>
      <c r="DW62" s="401" t="str">
        <f>IF(DV61="VöB","Freihändig (z.B. Tipo. 36 II d VöB)","")</f>
        <v/>
      </c>
      <c r="DX62" s="402"/>
      <c r="DY62" s="433"/>
      <c r="DZ62" s="430"/>
      <c r="EA62" s="435"/>
      <c r="EB62" s="174" t="s">
        <v>45</v>
      </c>
      <c r="EC62" s="429"/>
      <c r="ED62" s="352"/>
      <c r="EE62" s="429"/>
      <c r="EF62" s="432"/>
      <c r="EG62" s="401" t="str">
        <f>IF(EF61="VöB","Freihändig (z.B. Tipo. 36 II d VöB)","")</f>
        <v/>
      </c>
      <c r="EH62" s="402"/>
      <c r="EI62" s="433"/>
      <c r="EJ62" s="430"/>
      <c r="EK62" s="435"/>
      <c r="EL62" s="174" t="s">
        <v>45</v>
      </c>
      <c r="EM62" s="429"/>
      <c r="EN62" s="352"/>
      <c r="EO62" s="429"/>
      <c r="EP62" s="432"/>
      <c r="EQ62" s="401" t="str">
        <f>IF(EP61="VöB","Freihändig (z.B. Tipo. 36 II d VöB)","")</f>
        <v/>
      </c>
      <c r="ER62" s="402"/>
      <c r="ES62" s="433"/>
      <c r="ET62" s="430"/>
      <c r="EU62" s="435"/>
      <c r="EV62" s="174" t="s">
        <v>45</v>
      </c>
      <c r="EW62" s="429"/>
      <c r="EX62" s="352"/>
      <c r="EY62" s="429"/>
      <c r="EZ62" s="432"/>
      <c r="FA62" s="401" t="str">
        <f>IF(EZ61="VöB","Freihändig (z.B. Tipo. 36 II d VöB)","")</f>
        <v/>
      </c>
      <c r="FB62" s="402"/>
      <c r="FC62" s="433"/>
      <c r="FD62" s="430"/>
      <c r="FE62" s="435"/>
      <c r="FF62" s="174" t="s">
        <v>45</v>
      </c>
      <c r="FG62" s="429"/>
      <c r="FH62" s="352"/>
      <c r="FI62" s="429"/>
      <c r="FJ62" s="432"/>
      <c r="FK62" s="401" t="str">
        <f>IF(FJ61="VöB","Freihändig (z.B. Tipo. 36 II d VöB)","")</f>
        <v/>
      </c>
      <c r="FL62" s="402"/>
      <c r="FM62" s="433"/>
      <c r="FN62" s="430"/>
      <c r="FO62" s="435"/>
      <c r="FP62" s="174" t="s">
        <v>45</v>
      </c>
      <c r="FQ62" s="429"/>
      <c r="FR62" s="352"/>
      <c r="FS62" s="429"/>
      <c r="FT62" s="432"/>
      <c r="FU62" s="401" t="str">
        <f>IF(FT61="VöB","Freihändig (z.B. Tipo. 36 II d VöB)","")</f>
        <v/>
      </c>
      <c r="FV62" s="402"/>
      <c r="FW62" s="433"/>
      <c r="FX62" s="430"/>
      <c r="FY62" s="435"/>
      <c r="FZ62" s="174" t="s">
        <v>45</v>
      </c>
      <c r="GA62" s="429"/>
      <c r="GB62" s="352"/>
      <c r="GC62" s="429"/>
      <c r="GD62" s="432"/>
      <c r="GE62" s="401" t="str">
        <f>IF(GD61="VöB","Freihändig (z.B. Tipo. 36 II d VöB)","")</f>
        <v/>
      </c>
      <c r="GF62" s="402"/>
      <c r="GG62" s="433"/>
      <c r="GH62" s="430"/>
      <c r="GI62" s="435"/>
      <c r="GJ62" s="174" t="s">
        <v>45</v>
      </c>
      <c r="GK62" s="429"/>
      <c r="GL62" s="352"/>
      <c r="GM62" s="429"/>
      <c r="GN62" s="432"/>
      <c r="GO62" s="401" t="str">
        <f>IF(GN61="VöB","Freihändig (z.B. Tipo. 36 II d VöB)","")</f>
        <v/>
      </c>
      <c r="GP62" s="402"/>
      <c r="GQ62" s="433"/>
      <c r="GR62" s="430"/>
      <c r="GS62" s="435"/>
      <c r="GT62" s="174" t="s">
        <v>45</v>
      </c>
      <c r="GU62" s="429"/>
      <c r="GV62" s="352"/>
      <c r="GW62" s="429"/>
      <c r="GX62" s="432"/>
      <c r="GY62" s="401" t="str">
        <f>IF(GX61="VöB","Freihändig (z.B. Tipo. 36 II d VöB)","")</f>
        <v/>
      </c>
      <c r="GZ62" s="402"/>
      <c r="HA62" s="433"/>
      <c r="HB62" s="430"/>
      <c r="HC62" s="435"/>
      <c r="HD62" s="174" t="s">
        <v>45</v>
      </c>
      <c r="HE62" s="429"/>
      <c r="HF62" s="352"/>
      <c r="HG62" s="429"/>
      <c r="HH62" s="432"/>
      <c r="HI62" s="401" t="str">
        <f>IF(HH61="VöB","Freihändig (z.B. Tipo. 36 II d VöB)","")</f>
        <v/>
      </c>
      <c r="HJ62" s="402"/>
      <c r="HK62" s="433"/>
      <c r="HL62" s="430"/>
      <c r="HM62" s="435"/>
      <c r="HN62" s="125"/>
      <c r="HO62" s="125"/>
      <c r="HP62" s="71"/>
      <c r="HQ62" s="126"/>
      <c r="HR62" s="74"/>
      <c r="HS62" s="36"/>
      <c r="HT62" s="36"/>
      <c r="HU62" s="78"/>
      <c r="HV62" s="36"/>
      <c r="HW62" s="125"/>
      <c r="HX62" s="125"/>
      <c r="HY62" s="71"/>
      <c r="HZ62" s="126"/>
      <c r="IA62" s="74"/>
      <c r="IB62" s="36"/>
      <c r="IC62" s="36"/>
      <c r="ID62" s="78"/>
      <c r="IE62" s="36"/>
      <c r="IF62" s="125"/>
      <c r="IG62" s="125"/>
      <c r="IH62" s="71"/>
      <c r="II62" s="126"/>
      <c r="IJ62" s="74"/>
      <c r="IK62" s="36"/>
      <c r="IL62" s="36"/>
      <c r="IM62" s="78"/>
      <c r="IN62" s="36"/>
      <c r="IO62" s="125"/>
      <c r="IP62" s="125"/>
      <c r="IQ62" s="71"/>
      <c r="IR62" s="126"/>
      <c r="IS62" s="74"/>
      <c r="IT62" s="36"/>
      <c r="IU62" s="36"/>
      <c r="IV62" s="78"/>
      <c r="IW62" s="36"/>
      <c r="IX62" s="125"/>
      <c r="IY62" s="125"/>
      <c r="IZ62" s="71"/>
      <c r="JA62" s="126"/>
      <c r="JB62" s="6"/>
      <c r="JC62" s="6"/>
      <c r="JD62" s="6"/>
      <c r="JE62" s="6"/>
      <c r="JF62" s="6"/>
      <c r="JG62" s="6"/>
      <c r="JH62" s="6"/>
      <c r="JI62" s="6"/>
      <c r="JJ62" s="6"/>
      <c r="JK62" s="6"/>
      <c r="JL62" s="6"/>
      <c r="JM62" s="6"/>
      <c r="JN62" s="6"/>
      <c r="JO62" s="6"/>
      <c r="JP62" s="6"/>
      <c r="JQ62" s="6"/>
      <c r="JR62" s="6"/>
      <c r="JS62" s="6"/>
      <c r="JT62" s="6"/>
      <c r="JU62" s="6"/>
      <c r="JV62" s="6"/>
      <c r="JW62" s="6"/>
      <c r="JX62" s="6"/>
      <c r="JY62" s="6"/>
      <c r="JZ62" s="6"/>
      <c r="KA62" s="6"/>
      <c r="KB62" s="6"/>
      <c r="KC62" s="6"/>
      <c r="KD62" s="6"/>
      <c r="KE62" s="6"/>
      <c r="KF62" s="6"/>
      <c r="KG62" s="6"/>
      <c r="KH62" s="6"/>
      <c r="KI62" s="6"/>
      <c r="KJ62" s="6"/>
      <c r="KK62" s="6"/>
      <c r="KL62" s="6"/>
      <c r="KM62" s="6"/>
      <c r="KN62" s="6"/>
      <c r="KO62" s="6"/>
      <c r="KP62" s="6"/>
      <c r="KQ62" s="6"/>
      <c r="KR62" s="6"/>
      <c r="KS62" s="6"/>
      <c r="KT62" s="6"/>
      <c r="KU62" s="6"/>
      <c r="KV62" s="6"/>
      <c r="KW62" s="6"/>
      <c r="KX62" s="6"/>
      <c r="KY62" s="6"/>
      <c r="KZ62" s="6"/>
      <c r="LA62" s="6"/>
      <c r="LB62" s="6"/>
      <c r="LC62" s="6"/>
    </row>
    <row r="63" spans="1:315" ht="26.25" customHeight="1" x14ac:dyDescent="0.2">
      <c r="A63" s="19"/>
      <c r="B63" s="173" t="s">
        <v>44</v>
      </c>
      <c r="C63" s="429">
        <v>23</v>
      </c>
      <c r="D63" s="352">
        <v>0</v>
      </c>
      <c r="E63" s="429" t="s">
        <v>43</v>
      </c>
      <c r="F63" s="432" t="s">
        <v>36</v>
      </c>
      <c r="G63" s="399" t="str">
        <f>IF(F63="BöB","nur Freihändig mit Tipo. 13 VöB","")</f>
        <v/>
      </c>
      <c r="H63" s="400"/>
      <c r="I63" s="433" t="str">
        <f>IF(F63="BöB","Ja","No")</f>
        <v>No</v>
      </c>
      <c r="J63" s="430" t="str">
        <f>IF(F63="BöB","Ja","No")</f>
        <v>No</v>
      </c>
      <c r="K63" s="435" t="e">
        <f>IF(OR(AND(F63="VöB",D57="Aktuelles Procedura secondo BöB",E63="No"),OR(AND(E63="Ja",D63&gt;='Valori soglia'!$D$6),AND(E63="Ja",'Riepilogo progetto'!$J$8&gt;'Riepilogo progetto'!$P$9)),AND(E63="Ja",F63="BöB")),"Kontrolle","")</f>
        <v>#DIV/0!</v>
      </c>
      <c r="L63" s="173" t="s">
        <v>44</v>
      </c>
      <c r="M63" s="429">
        <v>23</v>
      </c>
      <c r="N63" s="352">
        <v>0</v>
      </c>
      <c r="O63" s="429" t="s">
        <v>43</v>
      </c>
      <c r="P63" s="432" t="s">
        <v>36</v>
      </c>
      <c r="Q63" s="399" t="str">
        <f>IF(P63="BöB","nur Freihändig mit Tipo. 13 VöB","")</f>
        <v/>
      </c>
      <c r="R63" s="400"/>
      <c r="S63" s="433" t="str">
        <f>IF(P63="BöB","Ja","No")</f>
        <v>No</v>
      </c>
      <c r="T63" s="430" t="str">
        <f>IF(P63="BöB","Ja","No")</f>
        <v>No</v>
      </c>
      <c r="U63" s="435" t="e">
        <f>IF(OR(AND(P63="VöB",N57="Aktuelles Procedura secondo BöB",O63="No"),OR(AND(O63="Ja",N63&gt;='Valori soglia'!$D$6),AND(O63="Ja",U$14&gt;U$15)),AND(O63="Ja",P63="BöB")),"Kontrolle","")</f>
        <v>#DIV/0!</v>
      </c>
      <c r="V63" s="173" t="s">
        <v>44</v>
      </c>
      <c r="W63" s="429">
        <v>23</v>
      </c>
      <c r="X63" s="352">
        <v>0</v>
      </c>
      <c r="Y63" s="429" t="s">
        <v>43</v>
      </c>
      <c r="Z63" s="432" t="s">
        <v>36</v>
      </c>
      <c r="AA63" s="399" t="str">
        <f>IF(Z63="BöB","nur Freihändig mit Tipo. 13 VöB","")</f>
        <v/>
      </c>
      <c r="AB63" s="400"/>
      <c r="AC63" s="433" t="str">
        <f>IF(Z63="BöB","Ja","No")</f>
        <v>No</v>
      </c>
      <c r="AD63" s="430" t="str">
        <f>IF(Z63="BöB","Ja","No")</f>
        <v>No</v>
      </c>
      <c r="AE63" s="435" t="e">
        <f>IF(OR(AND(Z63="VöB",X57="Aktuelles Procedura secondo BöB",Y63="No"),OR(AND(Y63="Ja",X63&gt;='Valori soglia'!$D$6),AND(Y63="Ja",AE$14&gt;AE$15)),AND(Y63="Ja",Z63="BöB")),"Kontrolle","")</f>
        <v>#DIV/0!</v>
      </c>
      <c r="AF63" s="173" t="s">
        <v>44</v>
      </c>
      <c r="AG63" s="429">
        <v>23</v>
      </c>
      <c r="AH63" s="352">
        <v>0</v>
      </c>
      <c r="AI63" s="429" t="s">
        <v>43</v>
      </c>
      <c r="AJ63" s="432" t="s">
        <v>36</v>
      </c>
      <c r="AK63" s="399" t="str">
        <f>IF(AJ63="BöB","nur Freihändig mit Tipo. 13 VöB","")</f>
        <v/>
      </c>
      <c r="AL63" s="400"/>
      <c r="AM63" s="433" t="str">
        <f>IF(AJ63="BöB","Ja","No")</f>
        <v>No</v>
      </c>
      <c r="AN63" s="430" t="str">
        <f>IF(AJ63="BöB","Ja","No")</f>
        <v>No</v>
      </c>
      <c r="AO63" s="435" t="e">
        <f>IF(OR(AND(AJ63="VöB",AH57="Aktuelles Procedura secondo BöB",AI63="No"),OR(AND(AI63="Ja",AH63&gt;='Valori soglia'!$D$6),AND(AI63="Ja",AO$14&gt;AO$15)),AND(AI63="Ja",AJ63="BöB")),"Kontrolle","")</f>
        <v>#DIV/0!</v>
      </c>
      <c r="AP63" s="173" t="s">
        <v>44</v>
      </c>
      <c r="AQ63" s="429">
        <v>23</v>
      </c>
      <c r="AR63" s="352">
        <v>0</v>
      </c>
      <c r="AS63" s="429" t="s">
        <v>43</v>
      </c>
      <c r="AT63" s="432" t="s">
        <v>36</v>
      </c>
      <c r="AU63" s="399" t="str">
        <f>IF(AT63="BöB","nur Freihändig mit Tipo. 13 VöB","")</f>
        <v/>
      </c>
      <c r="AV63" s="400"/>
      <c r="AW63" s="433" t="str">
        <f>IF(AT63="BöB","Ja","No")</f>
        <v>No</v>
      </c>
      <c r="AX63" s="430" t="str">
        <f>IF(AT63="BöB","Ja","No")</f>
        <v>No</v>
      </c>
      <c r="AY63" s="435" t="e">
        <f>IF(OR(AND(AT63="VöB",AR57="Aktuelles Procedura secondo BöB",AS63="No"),OR(AND(AS63="Ja",AR63&gt;='Valori soglia'!$D$6),AND(AS63="Ja",AY$14&gt;AY$15)),AND(AS63="Ja",AT63="BöB")),"Kontrolle","")</f>
        <v>#DIV/0!</v>
      </c>
      <c r="AZ63" s="173" t="s">
        <v>44</v>
      </c>
      <c r="BA63" s="429">
        <v>23</v>
      </c>
      <c r="BB63" s="352">
        <v>0</v>
      </c>
      <c r="BC63" s="429" t="s">
        <v>43</v>
      </c>
      <c r="BD63" s="432" t="s">
        <v>36</v>
      </c>
      <c r="BE63" s="399" t="str">
        <f>IF(BD63="BöB","nur Freihändig mit Tipo. 13 VöB","")</f>
        <v/>
      </c>
      <c r="BF63" s="400"/>
      <c r="BG63" s="433" t="str">
        <f>IF(BD63="BöB","Ja","No")</f>
        <v>No</v>
      </c>
      <c r="BH63" s="430" t="str">
        <f>IF(BD63="BöB","Ja","No")</f>
        <v>No</v>
      </c>
      <c r="BI63" s="435" t="e">
        <f>IF(OR(AND(BD63="VöB",BB57="Aktuelles Procedura secondo BöB",BC63="No"),OR(AND(BC63="Ja",BB63&gt;='Valori soglia'!$D$6),AND(BC63="Ja",BI$14&gt;BI$15)),AND(BC63="Ja",BD63="BöB")),"Kontrolle","")</f>
        <v>#DIV/0!</v>
      </c>
      <c r="BJ63" s="173" t="s">
        <v>44</v>
      </c>
      <c r="BK63" s="429">
        <v>23</v>
      </c>
      <c r="BL63" s="352">
        <v>0</v>
      </c>
      <c r="BM63" s="429" t="s">
        <v>43</v>
      </c>
      <c r="BN63" s="432" t="s">
        <v>36</v>
      </c>
      <c r="BO63" s="399" t="str">
        <f>IF(BN63="BöB","nur Freihändig mit Tipo. 13 VöB","")</f>
        <v/>
      </c>
      <c r="BP63" s="400"/>
      <c r="BQ63" s="433" t="str">
        <f>IF(BN63="BöB","Ja","No")</f>
        <v>No</v>
      </c>
      <c r="BR63" s="430" t="str">
        <f>IF(BN63="BöB","Ja","No")</f>
        <v>No</v>
      </c>
      <c r="BS63" s="435" t="e">
        <f>IF(OR(AND(BN63="VöB",BL57="Aktuelles Procedura secondo BöB",BM63="No"),OR(AND(BM63="Ja",BL63&gt;='Valori soglia'!$D$6),AND(BM63="Ja",BS$14&gt;BS$15)),AND(BM63="Ja",BN63="BöB")),"Kontrolle","")</f>
        <v>#DIV/0!</v>
      </c>
      <c r="BT63" s="173" t="s">
        <v>44</v>
      </c>
      <c r="BU63" s="429">
        <v>23</v>
      </c>
      <c r="BV63" s="352">
        <v>0</v>
      </c>
      <c r="BW63" s="429" t="s">
        <v>43</v>
      </c>
      <c r="BX63" s="432" t="s">
        <v>36</v>
      </c>
      <c r="BY63" s="399" t="str">
        <f>IF(BX63="BöB","nur Freihändig mit Tipo. 13 VöB","")</f>
        <v/>
      </c>
      <c r="BZ63" s="400"/>
      <c r="CA63" s="433" t="str">
        <f>IF(BX63="BöB","Ja","No")</f>
        <v>No</v>
      </c>
      <c r="CB63" s="430" t="str">
        <f>IF(BX63="BöB","Ja","No")</f>
        <v>No</v>
      </c>
      <c r="CC63" s="435" t="e">
        <f>IF(OR(AND(BX63="VöB",BV57="Aktuelles Procedura secondo BöB",BW63="No"),OR(AND(BW63="Ja",BV63&gt;='Valori soglia'!$D$6),AND(BW63="Ja",CC$14&gt;CC$15)),AND(BW63="Ja",BX63="BöB")),"Kontrolle","")</f>
        <v>#DIV/0!</v>
      </c>
      <c r="CD63" s="173" t="s">
        <v>44</v>
      </c>
      <c r="CE63" s="429">
        <v>23</v>
      </c>
      <c r="CF63" s="352">
        <v>0</v>
      </c>
      <c r="CG63" s="429" t="s">
        <v>43</v>
      </c>
      <c r="CH63" s="432" t="s">
        <v>36</v>
      </c>
      <c r="CI63" s="399" t="str">
        <f>IF(CH63="BöB","nur Freihändig mit Tipo. 13 VöB","")</f>
        <v/>
      </c>
      <c r="CJ63" s="400"/>
      <c r="CK63" s="433" t="str">
        <f>IF(CH63="BöB","Ja","No")</f>
        <v>No</v>
      </c>
      <c r="CL63" s="430" t="str">
        <f>IF(CH63="BöB","Ja","No")</f>
        <v>No</v>
      </c>
      <c r="CM63" s="435" t="e">
        <f>IF(OR(AND(CH63="VöB",CF57="Aktuelles Procedura secondo BöB",CG63="No"),OR(AND(CG63="Ja",CF63&gt;='Valori soglia'!$D$6),AND(CG63="Ja",CM$14&gt;CM$15)),AND(CG63="Ja",CH63="BöB")),"Kontrolle","")</f>
        <v>#DIV/0!</v>
      </c>
      <c r="CN63" s="173" t="s">
        <v>44</v>
      </c>
      <c r="CO63" s="429">
        <v>23</v>
      </c>
      <c r="CP63" s="352">
        <v>0</v>
      </c>
      <c r="CQ63" s="429" t="s">
        <v>43</v>
      </c>
      <c r="CR63" s="432" t="s">
        <v>36</v>
      </c>
      <c r="CS63" s="399" t="str">
        <f>IF(CR63="BöB","nur Freihändig mit Tipo. 13 VöB","")</f>
        <v/>
      </c>
      <c r="CT63" s="400"/>
      <c r="CU63" s="433" t="str">
        <f>IF(CR63="BöB","Ja","No")</f>
        <v>No</v>
      </c>
      <c r="CV63" s="430" t="str">
        <f>IF(CR63="BöB","Ja","No")</f>
        <v>No</v>
      </c>
      <c r="CW63" s="435" t="e">
        <f>IF(OR(AND(CR63="VöB",CP57="Aktuelles Procedura secondo BöB",CQ63="No"),OR(AND(CQ63="Ja",CP63&gt;='Valori soglia'!$D$6),AND(CQ63="Ja",CW$14&gt;CW$15)),AND(CQ63="Ja",CR63="BöB")),"Kontrolle","")</f>
        <v>#DIV/0!</v>
      </c>
      <c r="CX63" s="173" t="s">
        <v>44</v>
      </c>
      <c r="CY63" s="429">
        <v>23</v>
      </c>
      <c r="CZ63" s="352">
        <v>0</v>
      </c>
      <c r="DA63" s="429" t="s">
        <v>43</v>
      </c>
      <c r="DB63" s="432" t="s">
        <v>36</v>
      </c>
      <c r="DC63" s="399" t="str">
        <f>IF(DB63="BöB","nur Freihändig mit Tipo. 13 VöB","")</f>
        <v/>
      </c>
      <c r="DD63" s="400"/>
      <c r="DE63" s="433" t="str">
        <f>IF(DB63="BöB","Ja","No")</f>
        <v>No</v>
      </c>
      <c r="DF63" s="430" t="str">
        <f>IF(DB63="BöB","Ja","No")</f>
        <v>No</v>
      </c>
      <c r="DG63" s="435" t="e">
        <f>IF(OR(AND(DB63="VöB",CZ57="Aktuelles Procedura secondo BöB",DA63="No"),OR(AND(DA63="Ja",CZ63&gt;='Valori soglia'!$D$6),AND(DA63="Ja",DG$14&gt;DG$15)),AND(DA63="Ja",DB63="BöB")),"Kontrolle","")</f>
        <v>#DIV/0!</v>
      </c>
      <c r="DH63" s="173" t="s">
        <v>44</v>
      </c>
      <c r="DI63" s="429">
        <v>23</v>
      </c>
      <c r="DJ63" s="352">
        <v>0</v>
      </c>
      <c r="DK63" s="429" t="s">
        <v>43</v>
      </c>
      <c r="DL63" s="432" t="s">
        <v>36</v>
      </c>
      <c r="DM63" s="399" t="str">
        <f>IF(DL63="BöB","nur Freihändig mit Tipo. 13 VöB","")</f>
        <v/>
      </c>
      <c r="DN63" s="400"/>
      <c r="DO63" s="433" t="str">
        <f>IF(DL63="BöB","Ja","No")</f>
        <v>No</v>
      </c>
      <c r="DP63" s="430" t="str">
        <f>IF(DL63="BöB","Ja","No")</f>
        <v>No</v>
      </c>
      <c r="DQ63" s="435" t="e">
        <f>IF(OR(AND(DL63="VöB",DJ57="Aktuelles Procedura secondo BöB",DK63="No"),OR(AND(DK63="Ja",DJ63&gt;='Valori soglia'!$D$6),AND(DK63="Ja",DQ$14&gt;DQ$15)),AND(DK63="Ja",DL63="BöB")),"Kontrolle","")</f>
        <v>#DIV/0!</v>
      </c>
      <c r="DR63" s="173" t="s">
        <v>44</v>
      </c>
      <c r="DS63" s="429">
        <v>23</v>
      </c>
      <c r="DT63" s="352">
        <v>0</v>
      </c>
      <c r="DU63" s="429" t="s">
        <v>43</v>
      </c>
      <c r="DV63" s="432" t="s">
        <v>36</v>
      </c>
      <c r="DW63" s="399" t="str">
        <f>IF(DV63="BöB","nur Freihändig mit Tipo. 13 VöB","")</f>
        <v/>
      </c>
      <c r="DX63" s="400"/>
      <c r="DY63" s="433" t="str">
        <f>IF(DV63="BöB","Ja","No")</f>
        <v>No</v>
      </c>
      <c r="DZ63" s="430" t="str">
        <f>IF(DV63="BöB","Ja","No")</f>
        <v>No</v>
      </c>
      <c r="EA63" s="435" t="e">
        <f>IF(OR(AND(DV63="VöB",DT57="Aktuelles Procedura secondo BöB",DU63="No"),OR(AND(DU63="Ja",DT63&gt;='Valori soglia'!$D$6),AND(DU63="Ja",EA$14&gt;EA$15)),AND(DU63="Ja",DV63="BöB")),"Kontrolle","")</f>
        <v>#DIV/0!</v>
      </c>
      <c r="EB63" s="173" t="s">
        <v>44</v>
      </c>
      <c r="EC63" s="429">
        <v>23</v>
      </c>
      <c r="ED63" s="352">
        <v>0</v>
      </c>
      <c r="EE63" s="429" t="s">
        <v>43</v>
      </c>
      <c r="EF63" s="432" t="s">
        <v>36</v>
      </c>
      <c r="EG63" s="399" t="str">
        <f>IF(EF63="BöB","nur Freihändig mit Tipo. 13 VöB","")</f>
        <v/>
      </c>
      <c r="EH63" s="400"/>
      <c r="EI63" s="433" t="str">
        <f>IF(EF63="BöB","Ja","No")</f>
        <v>No</v>
      </c>
      <c r="EJ63" s="430" t="str">
        <f>IF(EF63="BöB","Ja","No")</f>
        <v>No</v>
      </c>
      <c r="EK63" s="435" t="e">
        <f>IF(OR(AND(EF63="VöB",ED57="Aktuelles Procedura secondo BöB",EE63="No"),OR(AND(EE63="Ja",ED63&gt;='Valori soglia'!$D$6),AND(EE63="Ja",EK$14&gt;EK$15)),AND(EE63="Ja",EF63="BöB")),"Kontrolle","")</f>
        <v>#DIV/0!</v>
      </c>
      <c r="EL63" s="173" t="s">
        <v>44</v>
      </c>
      <c r="EM63" s="429">
        <v>23</v>
      </c>
      <c r="EN63" s="352">
        <v>0</v>
      </c>
      <c r="EO63" s="429" t="s">
        <v>43</v>
      </c>
      <c r="EP63" s="432" t="s">
        <v>36</v>
      </c>
      <c r="EQ63" s="399" t="str">
        <f>IF(EP63="BöB","nur Freihändig mit Tipo. 13 VöB","")</f>
        <v/>
      </c>
      <c r="ER63" s="400"/>
      <c r="ES63" s="433" t="str">
        <f>IF(EP63="BöB","Ja","No")</f>
        <v>No</v>
      </c>
      <c r="ET63" s="430" t="str">
        <f>IF(EP63="BöB","Ja","No")</f>
        <v>No</v>
      </c>
      <c r="EU63" s="435" t="e">
        <f>IF(OR(AND(EP63="VöB",EN57="Aktuelles Procedura secondo BöB",EO63="No"),OR(AND(EO63="Ja",EN63&gt;='Valori soglia'!$D$6),AND(EO63="Ja",EU$14&gt;EU$15)),AND(EO63="Ja",EP63="BöB")),"Kontrolle","")</f>
        <v>#DIV/0!</v>
      </c>
      <c r="EV63" s="173" t="s">
        <v>44</v>
      </c>
      <c r="EW63" s="429">
        <v>23</v>
      </c>
      <c r="EX63" s="352">
        <v>0</v>
      </c>
      <c r="EY63" s="429" t="s">
        <v>43</v>
      </c>
      <c r="EZ63" s="432" t="s">
        <v>36</v>
      </c>
      <c r="FA63" s="399" t="str">
        <f>IF(EZ63="BöB","nur Freihändig mit Tipo. 13 VöB","")</f>
        <v/>
      </c>
      <c r="FB63" s="400"/>
      <c r="FC63" s="433" t="str">
        <f>IF(EZ63="BöB","Ja","No")</f>
        <v>No</v>
      </c>
      <c r="FD63" s="430" t="str">
        <f>IF(EZ63="BöB","Ja","No")</f>
        <v>No</v>
      </c>
      <c r="FE63" s="435" t="e">
        <f>IF(OR(AND(EZ63="VöB",EX57="Aktuelles Procedura secondo BöB",EY63="No"),OR(AND(EY63="Ja",EX63&gt;='Valori soglia'!$D$6),AND(EY63="Ja",FE$14&gt;FE$15)),AND(EY63="Ja",EZ63="BöB")),"Kontrolle","")</f>
        <v>#DIV/0!</v>
      </c>
      <c r="FF63" s="173" t="s">
        <v>44</v>
      </c>
      <c r="FG63" s="429">
        <v>23</v>
      </c>
      <c r="FH63" s="352">
        <v>0</v>
      </c>
      <c r="FI63" s="429" t="s">
        <v>43</v>
      </c>
      <c r="FJ63" s="432" t="s">
        <v>36</v>
      </c>
      <c r="FK63" s="399" t="str">
        <f>IF(FJ63="BöB","nur Freihändig mit Tipo. 13 VöB","")</f>
        <v/>
      </c>
      <c r="FL63" s="400"/>
      <c r="FM63" s="433" t="str">
        <f>IF(FJ63="BöB","Ja","No")</f>
        <v>No</v>
      </c>
      <c r="FN63" s="430" t="str">
        <f>IF(FJ63="BöB","Ja","No")</f>
        <v>No</v>
      </c>
      <c r="FO63" s="435" t="e">
        <f>IF(OR(AND(FJ63="VöB",FH57="Aktuelles Procedura secondo BöB",FI63="No"),OR(AND(FI63="Ja",FH63&gt;='Valori soglia'!$D$6),AND(FI63="Ja",FO$14&gt;FO$15)),AND(FI63="Ja",FJ63="BöB")),"Kontrolle","")</f>
        <v>#DIV/0!</v>
      </c>
      <c r="FP63" s="173" t="s">
        <v>44</v>
      </c>
      <c r="FQ63" s="429">
        <v>23</v>
      </c>
      <c r="FR63" s="352">
        <v>0</v>
      </c>
      <c r="FS63" s="429" t="s">
        <v>43</v>
      </c>
      <c r="FT63" s="432" t="s">
        <v>36</v>
      </c>
      <c r="FU63" s="399" t="str">
        <f>IF(FT63="BöB","nur Freihändig mit Tipo. 13 VöB","")</f>
        <v/>
      </c>
      <c r="FV63" s="400"/>
      <c r="FW63" s="433" t="str">
        <f>IF(FT63="BöB","Ja","No")</f>
        <v>No</v>
      </c>
      <c r="FX63" s="430" t="str">
        <f>IF(FT63="BöB","Ja","No")</f>
        <v>No</v>
      </c>
      <c r="FY63" s="435" t="e">
        <f>IF(OR(AND(FT63="VöB",FR57="Aktuelles Procedura secondo BöB",FS63="No"),OR(AND(FS63="Ja",FR63&gt;='Valori soglia'!$D$6),AND(FS63="Ja",FY$14&gt;FY$15)),AND(FS63="Ja",FT63="BöB")),"Kontrolle","")</f>
        <v>#DIV/0!</v>
      </c>
      <c r="FZ63" s="173" t="s">
        <v>44</v>
      </c>
      <c r="GA63" s="429">
        <v>23</v>
      </c>
      <c r="GB63" s="352">
        <v>0</v>
      </c>
      <c r="GC63" s="429" t="s">
        <v>43</v>
      </c>
      <c r="GD63" s="432" t="s">
        <v>36</v>
      </c>
      <c r="GE63" s="399" t="str">
        <f>IF(GD63="BöB","nur Freihändig mit Tipo. 13 VöB","")</f>
        <v/>
      </c>
      <c r="GF63" s="400"/>
      <c r="GG63" s="433" t="str">
        <f>IF(GD63="BöB","Ja","No")</f>
        <v>No</v>
      </c>
      <c r="GH63" s="430" t="str">
        <f>IF(GD63="BöB","Ja","No")</f>
        <v>No</v>
      </c>
      <c r="GI63" s="435" t="e">
        <f>IF(OR(AND(GD63="VöB",GB57="Aktuelles Procedura secondo BöB",GC63="No"),OR(AND(GC63="Ja",GB63&gt;='Valori soglia'!$D$6),AND(GC63="Ja",GI$14&gt;GI$15)),AND(GC63="Ja",GD63="BöB")),"Kontrolle","")</f>
        <v>#DIV/0!</v>
      </c>
      <c r="GJ63" s="173" t="s">
        <v>44</v>
      </c>
      <c r="GK63" s="429">
        <v>23</v>
      </c>
      <c r="GL63" s="352">
        <v>0</v>
      </c>
      <c r="GM63" s="429" t="s">
        <v>43</v>
      </c>
      <c r="GN63" s="432" t="s">
        <v>36</v>
      </c>
      <c r="GO63" s="399" t="str">
        <f>IF(GN63="BöB","nur Freihändig mit Tipo. 13 VöB","")</f>
        <v/>
      </c>
      <c r="GP63" s="400"/>
      <c r="GQ63" s="433" t="str">
        <f>IF(GN63="BöB","Ja","No")</f>
        <v>No</v>
      </c>
      <c r="GR63" s="430" t="str">
        <f>IF(GN63="BöB","Ja","No")</f>
        <v>No</v>
      </c>
      <c r="GS63" s="435" t="e">
        <f>IF(OR(AND(GN63="VöB",GL57="Aktuelles Procedura secondo BöB",GM63="No"),OR(AND(GM63="Ja",GL63&gt;='Valori soglia'!$D$6),AND(GM63="Ja",GS$14&gt;GS$15)),AND(GM63="Ja",GN63="BöB")),"Kontrolle","")</f>
        <v>#DIV/0!</v>
      </c>
      <c r="GT63" s="173" t="s">
        <v>44</v>
      </c>
      <c r="GU63" s="429">
        <v>23</v>
      </c>
      <c r="GV63" s="352">
        <v>0</v>
      </c>
      <c r="GW63" s="429" t="s">
        <v>43</v>
      </c>
      <c r="GX63" s="432" t="s">
        <v>36</v>
      </c>
      <c r="GY63" s="399" t="str">
        <f>IF(GX63="BöB","nur Freihändig mit Tipo. 13 VöB","")</f>
        <v/>
      </c>
      <c r="GZ63" s="400"/>
      <c r="HA63" s="433" t="str">
        <f>IF(GX63="BöB","Ja","No")</f>
        <v>No</v>
      </c>
      <c r="HB63" s="430" t="str">
        <f>IF(GX63="BöB","Ja","No")</f>
        <v>No</v>
      </c>
      <c r="HC63" s="435" t="e">
        <f>IF(OR(AND(GX63="VöB",GV57="Aktuelles Procedura secondo BöB",GW63="No"),OR(AND(GW63="Ja",GV63&gt;='Valori soglia'!$D$6),AND(GW63="Ja",HC$14&gt;HC$15)),AND(GW63="Ja",GX63="BöB")),"Kontrolle","")</f>
        <v>#DIV/0!</v>
      </c>
      <c r="HD63" s="173" t="s">
        <v>44</v>
      </c>
      <c r="HE63" s="429">
        <v>23</v>
      </c>
      <c r="HF63" s="352">
        <v>0</v>
      </c>
      <c r="HG63" s="429" t="s">
        <v>43</v>
      </c>
      <c r="HH63" s="432" t="s">
        <v>36</v>
      </c>
      <c r="HI63" s="399" t="str">
        <f>IF(HH63="BöB","nur Freihändig mit Tipo. 13 VöB","")</f>
        <v/>
      </c>
      <c r="HJ63" s="400"/>
      <c r="HK63" s="433" t="str">
        <f>IF(HH63="BöB","Ja","No")</f>
        <v>No</v>
      </c>
      <c r="HL63" s="430" t="str">
        <f>IF(HH63="BöB","Ja","No")</f>
        <v>No</v>
      </c>
      <c r="HM63" s="435" t="e">
        <f>IF(OR(AND(HH63="VöB",HF57="Aktuelles Procedura secondo BöB",HG63="No"),OR(AND(HG63="Ja",HF63&gt;='Valori soglia'!$D$6),AND(HG63="Ja",HM$14&gt;HM$15)),AND(HG63="Ja",HH63="BöB")),"Kontrolle","")</f>
        <v>#DIV/0!</v>
      </c>
      <c r="HN63" s="125"/>
      <c r="HO63" s="125"/>
      <c r="HP63" s="71"/>
      <c r="HQ63" s="126"/>
      <c r="HR63" s="74"/>
      <c r="HS63" s="36"/>
      <c r="HT63" s="36"/>
      <c r="HU63" s="78"/>
      <c r="HV63" s="36"/>
      <c r="HW63" s="125"/>
      <c r="HX63" s="125"/>
      <c r="HY63" s="71"/>
      <c r="HZ63" s="126"/>
      <c r="IA63" s="74"/>
      <c r="IB63" s="36"/>
      <c r="IC63" s="36"/>
      <c r="ID63" s="78"/>
      <c r="IE63" s="36"/>
      <c r="IF63" s="125"/>
      <c r="IG63" s="125"/>
      <c r="IH63" s="71"/>
      <c r="II63" s="126"/>
      <c r="IJ63" s="74"/>
      <c r="IK63" s="36"/>
      <c r="IL63" s="36"/>
      <c r="IM63" s="78"/>
      <c r="IN63" s="36"/>
      <c r="IO63" s="125"/>
      <c r="IP63" s="125"/>
      <c r="IQ63" s="71"/>
      <c r="IR63" s="126"/>
      <c r="IS63" s="74"/>
      <c r="IT63" s="36"/>
      <c r="IU63" s="36"/>
      <c r="IV63" s="78"/>
      <c r="IW63" s="36"/>
      <c r="IX63" s="125"/>
      <c r="IY63" s="125"/>
      <c r="IZ63" s="71"/>
      <c r="JA63" s="126"/>
      <c r="JB63" s="6"/>
      <c r="JC63" s="6"/>
      <c r="JD63" s="6"/>
      <c r="JE63" s="6"/>
      <c r="JF63" s="6"/>
      <c r="JG63" s="6"/>
      <c r="JH63" s="6"/>
      <c r="JI63" s="6"/>
      <c r="JJ63" s="6"/>
      <c r="JK63" s="6"/>
      <c r="JL63" s="6"/>
      <c r="JM63" s="6"/>
      <c r="JN63" s="6"/>
      <c r="JO63" s="6"/>
      <c r="JP63" s="6"/>
      <c r="JQ63" s="6"/>
      <c r="JR63" s="6"/>
      <c r="JS63" s="6"/>
      <c r="JT63" s="6"/>
      <c r="JU63" s="6"/>
      <c r="JV63" s="6"/>
      <c r="JW63" s="6"/>
      <c r="JX63" s="6"/>
      <c r="JY63" s="6"/>
      <c r="JZ63" s="6"/>
      <c r="KA63" s="6"/>
      <c r="KB63" s="6"/>
      <c r="KC63" s="6"/>
      <c r="KD63" s="6"/>
      <c r="KE63" s="6"/>
      <c r="KF63" s="6"/>
      <c r="KG63" s="6"/>
      <c r="KH63" s="6"/>
      <c r="KI63" s="6"/>
      <c r="KJ63" s="6"/>
      <c r="KK63" s="6"/>
      <c r="KL63" s="6"/>
      <c r="KM63" s="6"/>
      <c r="KN63" s="6"/>
      <c r="KO63" s="6"/>
      <c r="KP63" s="6"/>
      <c r="KQ63" s="6"/>
      <c r="KR63" s="6"/>
      <c r="KS63" s="6"/>
      <c r="KT63" s="6"/>
      <c r="KU63" s="6"/>
      <c r="KV63" s="6"/>
      <c r="KW63" s="6"/>
      <c r="KX63" s="6"/>
      <c r="KY63" s="6"/>
      <c r="KZ63" s="6"/>
      <c r="LA63" s="6"/>
      <c r="LB63" s="6"/>
      <c r="LC63" s="6"/>
    </row>
    <row r="64" spans="1:315" ht="26.25" customHeight="1" x14ac:dyDescent="0.2">
      <c r="A64" s="19"/>
      <c r="B64" s="174" t="s">
        <v>45</v>
      </c>
      <c r="C64" s="429"/>
      <c r="D64" s="352"/>
      <c r="E64" s="429"/>
      <c r="F64" s="432"/>
      <c r="G64" s="401" t="str">
        <f>IF(F63="VöB","Freihändig (z.B. Tipo. 36 II d VöB)","")</f>
        <v/>
      </c>
      <c r="H64" s="402"/>
      <c r="I64" s="433"/>
      <c r="J64" s="430"/>
      <c r="K64" s="435"/>
      <c r="L64" s="174" t="s">
        <v>45</v>
      </c>
      <c r="M64" s="429"/>
      <c r="N64" s="352"/>
      <c r="O64" s="429"/>
      <c r="P64" s="432"/>
      <c r="Q64" s="401" t="str">
        <f>IF(P63="VöB","Freihändig (z.B. Tipo. 36 II d VöB)","")</f>
        <v/>
      </c>
      <c r="R64" s="402"/>
      <c r="S64" s="433"/>
      <c r="T64" s="430"/>
      <c r="U64" s="435"/>
      <c r="V64" s="174" t="s">
        <v>45</v>
      </c>
      <c r="W64" s="429"/>
      <c r="X64" s="352"/>
      <c r="Y64" s="429"/>
      <c r="Z64" s="432"/>
      <c r="AA64" s="401" t="str">
        <f>IF(Z63="VöB","Freihändig (z.B. Tipo. 36 II d VöB)","")</f>
        <v/>
      </c>
      <c r="AB64" s="402"/>
      <c r="AC64" s="433"/>
      <c r="AD64" s="430"/>
      <c r="AE64" s="435"/>
      <c r="AF64" s="174" t="s">
        <v>45</v>
      </c>
      <c r="AG64" s="429"/>
      <c r="AH64" s="352"/>
      <c r="AI64" s="429"/>
      <c r="AJ64" s="432"/>
      <c r="AK64" s="401" t="str">
        <f>IF(AJ63="VöB","Freihändig (z.B. Tipo. 36 II d VöB)","")</f>
        <v/>
      </c>
      <c r="AL64" s="402"/>
      <c r="AM64" s="433"/>
      <c r="AN64" s="430"/>
      <c r="AO64" s="435"/>
      <c r="AP64" s="174" t="s">
        <v>45</v>
      </c>
      <c r="AQ64" s="429"/>
      <c r="AR64" s="352"/>
      <c r="AS64" s="429"/>
      <c r="AT64" s="432"/>
      <c r="AU64" s="401" t="str">
        <f>IF(AT63="VöB","Freihändig (z.B. Tipo. 36 II d VöB)","")</f>
        <v/>
      </c>
      <c r="AV64" s="402"/>
      <c r="AW64" s="433"/>
      <c r="AX64" s="430"/>
      <c r="AY64" s="435"/>
      <c r="AZ64" s="174" t="s">
        <v>45</v>
      </c>
      <c r="BA64" s="429"/>
      <c r="BB64" s="352"/>
      <c r="BC64" s="429"/>
      <c r="BD64" s="432"/>
      <c r="BE64" s="401" t="str">
        <f>IF(BD63="VöB","Freihändig (z.B. Tipo. 36 II d VöB)","")</f>
        <v/>
      </c>
      <c r="BF64" s="402"/>
      <c r="BG64" s="433"/>
      <c r="BH64" s="430"/>
      <c r="BI64" s="435"/>
      <c r="BJ64" s="174" t="s">
        <v>45</v>
      </c>
      <c r="BK64" s="429"/>
      <c r="BL64" s="352"/>
      <c r="BM64" s="429"/>
      <c r="BN64" s="432"/>
      <c r="BO64" s="401" t="str">
        <f>IF(BN63="VöB","Freihändig (z.B. Tipo. 36 II d VöB)","")</f>
        <v/>
      </c>
      <c r="BP64" s="402"/>
      <c r="BQ64" s="433"/>
      <c r="BR64" s="430"/>
      <c r="BS64" s="435"/>
      <c r="BT64" s="174" t="s">
        <v>45</v>
      </c>
      <c r="BU64" s="429"/>
      <c r="BV64" s="352"/>
      <c r="BW64" s="429"/>
      <c r="BX64" s="432"/>
      <c r="BY64" s="401" t="str">
        <f>IF(BX63="VöB","Freihändig (z.B. Tipo. 36 II d VöB)","")</f>
        <v/>
      </c>
      <c r="BZ64" s="402"/>
      <c r="CA64" s="433"/>
      <c r="CB64" s="430"/>
      <c r="CC64" s="435"/>
      <c r="CD64" s="174" t="s">
        <v>45</v>
      </c>
      <c r="CE64" s="429"/>
      <c r="CF64" s="352"/>
      <c r="CG64" s="429"/>
      <c r="CH64" s="432"/>
      <c r="CI64" s="401" t="str">
        <f>IF(CH63="VöB","Freihändig (z.B. Tipo. 36 II d VöB)","")</f>
        <v/>
      </c>
      <c r="CJ64" s="402"/>
      <c r="CK64" s="433"/>
      <c r="CL64" s="430"/>
      <c r="CM64" s="435"/>
      <c r="CN64" s="174" t="s">
        <v>45</v>
      </c>
      <c r="CO64" s="429"/>
      <c r="CP64" s="352"/>
      <c r="CQ64" s="429"/>
      <c r="CR64" s="432"/>
      <c r="CS64" s="401" t="str">
        <f>IF(CR63="VöB","Freihändig (z.B. Tipo. 36 II d VöB)","")</f>
        <v/>
      </c>
      <c r="CT64" s="402"/>
      <c r="CU64" s="433"/>
      <c r="CV64" s="430"/>
      <c r="CW64" s="435"/>
      <c r="CX64" s="174" t="s">
        <v>45</v>
      </c>
      <c r="CY64" s="429"/>
      <c r="CZ64" s="352"/>
      <c r="DA64" s="429"/>
      <c r="DB64" s="432"/>
      <c r="DC64" s="401" t="str">
        <f>IF(DB63="VöB","Freihändig (z.B. Tipo. 36 II d VöB)","")</f>
        <v/>
      </c>
      <c r="DD64" s="402"/>
      <c r="DE64" s="433"/>
      <c r="DF64" s="430"/>
      <c r="DG64" s="435"/>
      <c r="DH64" s="174" t="s">
        <v>45</v>
      </c>
      <c r="DI64" s="429"/>
      <c r="DJ64" s="352"/>
      <c r="DK64" s="429"/>
      <c r="DL64" s="432"/>
      <c r="DM64" s="401" t="str">
        <f>IF(DL63="VöB","Freihändig (z.B. Tipo. 36 II d VöB)","")</f>
        <v/>
      </c>
      <c r="DN64" s="402"/>
      <c r="DO64" s="433"/>
      <c r="DP64" s="430"/>
      <c r="DQ64" s="435"/>
      <c r="DR64" s="174" t="s">
        <v>45</v>
      </c>
      <c r="DS64" s="429"/>
      <c r="DT64" s="352"/>
      <c r="DU64" s="429"/>
      <c r="DV64" s="432"/>
      <c r="DW64" s="401" t="str">
        <f>IF(DV63="VöB","Freihändig (z.B. Tipo. 36 II d VöB)","")</f>
        <v/>
      </c>
      <c r="DX64" s="402"/>
      <c r="DY64" s="433"/>
      <c r="DZ64" s="430"/>
      <c r="EA64" s="435"/>
      <c r="EB64" s="174" t="s">
        <v>45</v>
      </c>
      <c r="EC64" s="429"/>
      <c r="ED64" s="352"/>
      <c r="EE64" s="429"/>
      <c r="EF64" s="432"/>
      <c r="EG64" s="401" t="str">
        <f>IF(EF63="VöB","Freihändig (z.B. Tipo. 36 II d VöB)","")</f>
        <v/>
      </c>
      <c r="EH64" s="402"/>
      <c r="EI64" s="433"/>
      <c r="EJ64" s="430"/>
      <c r="EK64" s="435"/>
      <c r="EL64" s="174" t="s">
        <v>45</v>
      </c>
      <c r="EM64" s="429"/>
      <c r="EN64" s="352"/>
      <c r="EO64" s="429"/>
      <c r="EP64" s="432"/>
      <c r="EQ64" s="401" t="str">
        <f>IF(EP63="VöB","Freihändig (z.B. Tipo. 36 II d VöB)","")</f>
        <v/>
      </c>
      <c r="ER64" s="402"/>
      <c r="ES64" s="433"/>
      <c r="ET64" s="430"/>
      <c r="EU64" s="435"/>
      <c r="EV64" s="174" t="s">
        <v>45</v>
      </c>
      <c r="EW64" s="429"/>
      <c r="EX64" s="352"/>
      <c r="EY64" s="429"/>
      <c r="EZ64" s="432"/>
      <c r="FA64" s="401" t="str">
        <f>IF(EZ63="VöB","Freihändig (z.B. Tipo. 36 II d VöB)","")</f>
        <v/>
      </c>
      <c r="FB64" s="402"/>
      <c r="FC64" s="433"/>
      <c r="FD64" s="430"/>
      <c r="FE64" s="435"/>
      <c r="FF64" s="174" t="s">
        <v>45</v>
      </c>
      <c r="FG64" s="429"/>
      <c r="FH64" s="352"/>
      <c r="FI64" s="429"/>
      <c r="FJ64" s="432"/>
      <c r="FK64" s="401" t="str">
        <f>IF(FJ63="VöB","Freihändig (z.B. Tipo. 36 II d VöB)","")</f>
        <v/>
      </c>
      <c r="FL64" s="402"/>
      <c r="FM64" s="433"/>
      <c r="FN64" s="430"/>
      <c r="FO64" s="435"/>
      <c r="FP64" s="174" t="s">
        <v>45</v>
      </c>
      <c r="FQ64" s="429"/>
      <c r="FR64" s="352"/>
      <c r="FS64" s="429"/>
      <c r="FT64" s="432"/>
      <c r="FU64" s="401" t="str">
        <f>IF(FT63="VöB","Freihändig (z.B. Tipo. 36 II d VöB)","")</f>
        <v/>
      </c>
      <c r="FV64" s="402"/>
      <c r="FW64" s="433"/>
      <c r="FX64" s="430"/>
      <c r="FY64" s="435"/>
      <c r="FZ64" s="174" t="s">
        <v>45</v>
      </c>
      <c r="GA64" s="429"/>
      <c r="GB64" s="352"/>
      <c r="GC64" s="429"/>
      <c r="GD64" s="432"/>
      <c r="GE64" s="401" t="str">
        <f>IF(GD63="VöB","Freihändig (z.B. Tipo. 36 II d VöB)","")</f>
        <v/>
      </c>
      <c r="GF64" s="402"/>
      <c r="GG64" s="433"/>
      <c r="GH64" s="430"/>
      <c r="GI64" s="435"/>
      <c r="GJ64" s="174" t="s">
        <v>45</v>
      </c>
      <c r="GK64" s="429"/>
      <c r="GL64" s="352"/>
      <c r="GM64" s="429"/>
      <c r="GN64" s="432"/>
      <c r="GO64" s="401" t="str">
        <f>IF(GN63="VöB","Freihändig (z.B. Tipo. 36 II d VöB)","")</f>
        <v/>
      </c>
      <c r="GP64" s="402"/>
      <c r="GQ64" s="433"/>
      <c r="GR64" s="430"/>
      <c r="GS64" s="435"/>
      <c r="GT64" s="174" t="s">
        <v>45</v>
      </c>
      <c r="GU64" s="429"/>
      <c r="GV64" s="352"/>
      <c r="GW64" s="429"/>
      <c r="GX64" s="432"/>
      <c r="GY64" s="401" t="str">
        <f>IF(GX63="VöB","Freihändig (z.B. Tipo. 36 II d VöB)","")</f>
        <v/>
      </c>
      <c r="GZ64" s="402"/>
      <c r="HA64" s="433"/>
      <c r="HB64" s="430"/>
      <c r="HC64" s="435"/>
      <c r="HD64" s="174" t="s">
        <v>45</v>
      </c>
      <c r="HE64" s="429"/>
      <c r="HF64" s="352"/>
      <c r="HG64" s="429"/>
      <c r="HH64" s="432"/>
      <c r="HI64" s="401" t="str">
        <f>IF(HH63="VöB","Freihändig (z.B. Tipo. 36 II d VöB)","")</f>
        <v/>
      </c>
      <c r="HJ64" s="402"/>
      <c r="HK64" s="433"/>
      <c r="HL64" s="430"/>
      <c r="HM64" s="435"/>
      <c r="HN64" s="125"/>
      <c r="HO64" s="125"/>
      <c r="HP64" s="71"/>
      <c r="HQ64" s="126"/>
      <c r="HR64" s="74"/>
      <c r="HS64" s="36"/>
      <c r="HT64" s="36"/>
      <c r="HU64" s="78"/>
      <c r="HV64" s="36"/>
      <c r="HW64" s="125"/>
      <c r="HX64" s="125"/>
      <c r="HY64" s="71"/>
      <c r="HZ64" s="126"/>
      <c r="IA64" s="74"/>
      <c r="IB64" s="36"/>
      <c r="IC64" s="36"/>
      <c r="ID64" s="78"/>
      <c r="IE64" s="36"/>
      <c r="IF64" s="125"/>
      <c r="IG64" s="125"/>
      <c r="IH64" s="71"/>
      <c r="II64" s="126"/>
      <c r="IJ64" s="74"/>
      <c r="IK64" s="36"/>
      <c r="IL64" s="36"/>
      <c r="IM64" s="78"/>
      <c r="IN64" s="36"/>
      <c r="IO64" s="125"/>
      <c r="IP64" s="125"/>
      <c r="IQ64" s="71"/>
      <c r="IR64" s="126"/>
      <c r="IS64" s="74"/>
      <c r="IT64" s="36"/>
      <c r="IU64" s="36"/>
      <c r="IV64" s="78"/>
      <c r="IW64" s="36"/>
      <c r="IX64" s="125"/>
      <c r="IY64" s="125"/>
      <c r="IZ64" s="71"/>
      <c r="JA64" s="126"/>
      <c r="JB64" s="6"/>
      <c r="JC64" s="6"/>
      <c r="JD64" s="6"/>
      <c r="JE64" s="6"/>
      <c r="JF64" s="6"/>
      <c r="JG64" s="6"/>
      <c r="JH64" s="6"/>
      <c r="JI64" s="6"/>
      <c r="JJ64" s="6"/>
      <c r="JK64" s="6"/>
      <c r="JL64" s="6"/>
      <c r="JM64" s="6"/>
      <c r="JN64" s="6"/>
      <c r="JO64" s="6"/>
      <c r="JP64" s="6"/>
      <c r="JQ64" s="6"/>
      <c r="JR64" s="6"/>
      <c r="JS64" s="6"/>
      <c r="JT64" s="6"/>
      <c r="JU64" s="6"/>
      <c r="JV64" s="6"/>
      <c r="JW64" s="6"/>
      <c r="JX64" s="6"/>
      <c r="JY64" s="6"/>
      <c r="JZ64" s="6"/>
      <c r="KA64" s="6"/>
      <c r="KB64" s="6"/>
      <c r="KC64" s="6"/>
      <c r="KD64" s="6"/>
      <c r="KE64" s="6"/>
      <c r="KF64" s="6"/>
      <c r="KG64" s="6"/>
      <c r="KH64" s="6"/>
      <c r="KI64" s="6"/>
      <c r="KJ64" s="6"/>
      <c r="KK64" s="6"/>
      <c r="KL64" s="6"/>
      <c r="KM64" s="6"/>
      <c r="KN64" s="6"/>
      <c r="KO64" s="6"/>
      <c r="KP64" s="6"/>
      <c r="KQ64" s="6"/>
      <c r="KR64" s="6"/>
      <c r="KS64" s="6"/>
      <c r="KT64" s="6"/>
      <c r="KU64" s="6"/>
      <c r="KV64" s="6"/>
      <c r="KW64" s="6"/>
      <c r="KX64" s="6"/>
      <c r="KY64" s="6"/>
      <c r="KZ64" s="6"/>
      <c r="LA64" s="6"/>
      <c r="LB64" s="6"/>
      <c r="LC64" s="6"/>
    </row>
    <row r="65" spans="1:315" ht="26.25" customHeight="1" x14ac:dyDescent="0.2">
      <c r="A65" s="19"/>
      <c r="B65" s="173" t="s">
        <v>44</v>
      </c>
      <c r="C65" s="429">
        <v>24</v>
      </c>
      <c r="D65" s="352">
        <v>0</v>
      </c>
      <c r="E65" s="429" t="s">
        <v>43</v>
      </c>
      <c r="F65" s="432" t="s">
        <v>36</v>
      </c>
      <c r="G65" s="399" t="str">
        <f>IF(F65="BöB","nur Freihändig mit Tipo. 13 VöB","")</f>
        <v/>
      </c>
      <c r="H65" s="400"/>
      <c r="I65" s="433" t="str">
        <f>IF(F65="BöB","Ja","No")</f>
        <v>No</v>
      </c>
      <c r="J65" s="430" t="str">
        <f>IF(F65="BöB","Ja","No")</f>
        <v>No</v>
      </c>
      <c r="K65" s="435" t="e">
        <f>IF(OR(AND(F65="VöB",D59="Aktuelles Procedura secondo BöB",E65="No"),OR(AND(E65="Ja",D65&gt;='Valori soglia'!$D$6),AND(E65="Ja",'Riepilogo progetto'!$J$8&gt;'Riepilogo progetto'!$P$9)),AND(E65="Ja",F65="BöB")),"Kontrolle","")</f>
        <v>#DIV/0!</v>
      </c>
      <c r="L65" s="173" t="s">
        <v>44</v>
      </c>
      <c r="M65" s="429">
        <v>24</v>
      </c>
      <c r="N65" s="352">
        <v>0</v>
      </c>
      <c r="O65" s="429" t="s">
        <v>43</v>
      </c>
      <c r="P65" s="432" t="s">
        <v>36</v>
      </c>
      <c r="Q65" s="399" t="str">
        <f>IF(P65="BöB","nur Freihändig mit Tipo. 13 VöB","")</f>
        <v/>
      </c>
      <c r="R65" s="400"/>
      <c r="S65" s="433" t="str">
        <f>IF(P65="BöB","Ja","No")</f>
        <v>No</v>
      </c>
      <c r="T65" s="430" t="str">
        <f>IF(P65="BöB","Ja","No")</f>
        <v>No</v>
      </c>
      <c r="U65" s="435" t="e">
        <f>IF(OR(AND(P65="VöB",N59="Aktuelles Procedura secondo BöB",O65="No"),OR(AND(O65="Ja",N65&gt;='Valori soglia'!$D$6),AND(O65="Ja",U$14&gt;U$15)),AND(O65="Ja",P65="BöB")),"Kontrolle","")</f>
        <v>#DIV/0!</v>
      </c>
      <c r="V65" s="173" t="s">
        <v>44</v>
      </c>
      <c r="W65" s="429">
        <v>24</v>
      </c>
      <c r="X65" s="352">
        <v>0</v>
      </c>
      <c r="Y65" s="429" t="s">
        <v>43</v>
      </c>
      <c r="Z65" s="432" t="s">
        <v>36</v>
      </c>
      <c r="AA65" s="399" t="str">
        <f>IF(Z65="BöB","nur Freihändig mit Tipo. 13 VöB","")</f>
        <v/>
      </c>
      <c r="AB65" s="400"/>
      <c r="AC65" s="433" t="str">
        <f>IF(Z65="BöB","Ja","No")</f>
        <v>No</v>
      </c>
      <c r="AD65" s="430" t="str">
        <f>IF(Z65="BöB","Ja","No")</f>
        <v>No</v>
      </c>
      <c r="AE65" s="435" t="e">
        <f>IF(OR(AND(Z65="VöB",X59="Aktuelles Procedura secondo BöB",Y65="No"),OR(AND(Y65="Ja",X65&gt;='Valori soglia'!$D$6),AND(Y65="Ja",AE$14&gt;AE$15)),AND(Y65="Ja",Z65="BöB")),"Kontrolle","")</f>
        <v>#DIV/0!</v>
      </c>
      <c r="AF65" s="173" t="s">
        <v>44</v>
      </c>
      <c r="AG65" s="429">
        <v>24</v>
      </c>
      <c r="AH65" s="352">
        <v>0</v>
      </c>
      <c r="AI65" s="429" t="s">
        <v>43</v>
      </c>
      <c r="AJ65" s="432" t="s">
        <v>36</v>
      </c>
      <c r="AK65" s="399" t="str">
        <f>IF(AJ65="BöB","nur Freihändig mit Tipo. 13 VöB","")</f>
        <v/>
      </c>
      <c r="AL65" s="400"/>
      <c r="AM65" s="433" t="str">
        <f>IF(AJ65="BöB","Ja","No")</f>
        <v>No</v>
      </c>
      <c r="AN65" s="430" t="str">
        <f>IF(AJ65="BöB","Ja","No")</f>
        <v>No</v>
      </c>
      <c r="AO65" s="435" t="e">
        <f>IF(OR(AND(AJ65="VöB",AH59="Aktuelles Procedura secondo BöB",AI65="No"),OR(AND(AI65="Ja",AH65&gt;='Valori soglia'!$D$6),AND(AI65="Ja",AO$14&gt;AO$15)),AND(AI65="Ja",AJ65="BöB")),"Kontrolle","")</f>
        <v>#DIV/0!</v>
      </c>
      <c r="AP65" s="173" t="s">
        <v>44</v>
      </c>
      <c r="AQ65" s="429">
        <v>24</v>
      </c>
      <c r="AR65" s="352">
        <v>0</v>
      </c>
      <c r="AS65" s="429" t="s">
        <v>43</v>
      </c>
      <c r="AT65" s="432" t="s">
        <v>36</v>
      </c>
      <c r="AU65" s="399" t="str">
        <f>IF(AT65="BöB","nur Freihändig mit Tipo. 13 VöB","")</f>
        <v/>
      </c>
      <c r="AV65" s="400"/>
      <c r="AW65" s="433" t="str">
        <f>IF(AT65="BöB","Ja","No")</f>
        <v>No</v>
      </c>
      <c r="AX65" s="430" t="str">
        <f>IF(AT65="BöB","Ja","No")</f>
        <v>No</v>
      </c>
      <c r="AY65" s="435" t="e">
        <f>IF(OR(AND(AT65="VöB",AR59="Aktuelles Procedura secondo BöB",AS65="No"),OR(AND(AS65="Ja",AR65&gt;='Valori soglia'!$D$6),AND(AS65="Ja",AY$14&gt;AY$15)),AND(AS65="Ja",AT65="BöB")),"Kontrolle","")</f>
        <v>#DIV/0!</v>
      </c>
      <c r="AZ65" s="173" t="s">
        <v>44</v>
      </c>
      <c r="BA65" s="429">
        <v>24</v>
      </c>
      <c r="BB65" s="352">
        <v>0</v>
      </c>
      <c r="BC65" s="429" t="s">
        <v>43</v>
      </c>
      <c r="BD65" s="432" t="s">
        <v>36</v>
      </c>
      <c r="BE65" s="399" t="str">
        <f>IF(BD65="BöB","nur Freihändig mit Tipo. 13 VöB","")</f>
        <v/>
      </c>
      <c r="BF65" s="400"/>
      <c r="BG65" s="433" t="str">
        <f>IF(BD65="BöB","Ja","No")</f>
        <v>No</v>
      </c>
      <c r="BH65" s="430" t="str">
        <f>IF(BD65="BöB","Ja","No")</f>
        <v>No</v>
      </c>
      <c r="BI65" s="435" t="e">
        <f>IF(OR(AND(BD65="VöB",BB59="Aktuelles Procedura secondo BöB",BC65="No"),OR(AND(BC65="Ja",BB65&gt;='Valori soglia'!$D$6),AND(BC65="Ja",BI$14&gt;BI$15)),AND(BC65="Ja",BD65="BöB")),"Kontrolle","")</f>
        <v>#DIV/0!</v>
      </c>
      <c r="BJ65" s="173" t="s">
        <v>44</v>
      </c>
      <c r="BK65" s="429">
        <v>24</v>
      </c>
      <c r="BL65" s="352">
        <v>0</v>
      </c>
      <c r="BM65" s="429" t="s">
        <v>43</v>
      </c>
      <c r="BN65" s="432" t="s">
        <v>36</v>
      </c>
      <c r="BO65" s="399" t="str">
        <f>IF(BN65="BöB","nur Freihändig mit Tipo. 13 VöB","")</f>
        <v/>
      </c>
      <c r="BP65" s="400"/>
      <c r="BQ65" s="433" t="str">
        <f>IF(BN65="BöB","Ja","No")</f>
        <v>No</v>
      </c>
      <c r="BR65" s="430" t="str">
        <f>IF(BN65="BöB","Ja","No")</f>
        <v>No</v>
      </c>
      <c r="BS65" s="435" t="e">
        <f>IF(OR(AND(BN65="VöB",BL59="Aktuelles Procedura secondo BöB",BM65="No"),OR(AND(BM65="Ja",BL65&gt;='Valori soglia'!$D$6),AND(BM65="Ja",BS$14&gt;BS$15)),AND(BM65="Ja",BN65="BöB")),"Kontrolle","")</f>
        <v>#DIV/0!</v>
      </c>
      <c r="BT65" s="173" t="s">
        <v>44</v>
      </c>
      <c r="BU65" s="429">
        <v>24</v>
      </c>
      <c r="BV65" s="352">
        <v>0</v>
      </c>
      <c r="BW65" s="429" t="s">
        <v>43</v>
      </c>
      <c r="BX65" s="432" t="s">
        <v>36</v>
      </c>
      <c r="BY65" s="399" t="str">
        <f>IF(BX65="BöB","nur Freihändig mit Tipo. 13 VöB","")</f>
        <v/>
      </c>
      <c r="BZ65" s="400"/>
      <c r="CA65" s="433" t="str">
        <f>IF(BX65="BöB","Ja","No")</f>
        <v>No</v>
      </c>
      <c r="CB65" s="430" t="str">
        <f>IF(BX65="BöB","Ja","No")</f>
        <v>No</v>
      </c>
      <c r="CC65" s="435" t="e">
        <f>IF(OR(AND(BX65="VöB",BV59="Aktuelles Procedura secondo BöB",BW65="No"),OR(AND(BW65="Ja",BV65&gt;='Valori soglia'!$D$6),AND(BW65="Ja",CC$14&gt;CC$15)),AND(BW65="Ja",BX65="BöB")),"Kontrolle","")</f>
        <v>#DIV/0!</v>
      </c>
      <c r="CD65" s="173" t="s">
        <v>44</v>
      </c>
      <c r="CE65" s="429">
        <v>24</v>
      </c>
      <c r="CF65" s="352">
        <v>0</v>
      </c>
      <c r="CG65" s="429" t="s">
        <v>43</v>
      </c>
      <c r="CH65" s="432" t="s">
        <v>36</v>
      </c>
      <c r="CI65" s="399" t="str">
        <f>IF(CH65="BöB","nur Freihändig mit Tipo. 13 VöB","")</f>
        <v/>
      </c>
      <c r="CJ65" s="400"/>
      <c r="CK65" s="433" t="str">
        <f>IF(CH65="BöB","Ja","No")</f>
        <v>No</v>
      </c>
      <c r="CL65" s="430" t="str">
        <f>IF(CH65="BöB","Ja","No")</f>
        <v>No</v>
      </c>
      <c r="CM65" s="435" t="e">
        <f>IF(OR(AND(CH65="VöB",CF59="Aktuelles Procedura secondo BöB",CG65="No"),OR(AND(CG65="Ja",CF65&gt;='Valori soglia'!$D$6),AND(CG65="Ja",CM$14&gt;CM$15)),AND(CG65="Ja",CH65="BöB")),"Kontrolle","")</f>
        <v>#DIV/0!</v>
      </c>
      <c r="CN65" s="173" t="s">
        <v>44</v>
      </c>
      <c r="CO65" s="429">
        <v>24</v>
      </c>
      <c r="CP65" s="352">
        <v>0</v>
      </c>
      <c r="CQ65" s="429" t="s">
        <v>43</v>
      </c>
      <c r="CR65" s="432" t="s">
        <v>36</v>
      </c>
      <c r="CS65" s="399" t="str">
        <f>IF(CR65="BöB","nur Freihändig mit Tipo. 13 VöB","")</f>
        <v/>
      </c>
      <c r="CT65" s="400"/>
      <c r="CU65" s="433" t="str">
        <f>IF(CR65="BöB","Ja","No")</f>
        <v>No</v>
      </c>
      <c r="CV65" s="430" t="str">
        <f>IF(CR65="BöB","Ja","No")</f>
        <v>No</v>
      </c>
      <c r="CW65" s="435" t="e">
        <f>IF(OR(AND(CR65="VöB",CP59="Aktuelles Procedura secondo BöB",CQ65="No"),OR(AND(CQ65="Ja",CP65&gt;='Valori soglia'!$D$6),AND(CQ65="Ja",CW$14&gt;CW$15)),AND(CQ65="Ja",CR65="BöB")),"Kontrolle","")</f>
        <v>#DIV/0!</v>
      </c>
      <c r="CX65" s="173" t="s">
        <v>44</v>
      </c>
      <c r="CY65" s="429">
        <v>24</v>
      </c>
      <c r="CZ65" s="352">
        <v>0</v>
      </c>
      <c r="DA65" s="429" t="s">
        <v>43</v>
      </c>
      <c r="DB65" s="432" t="s">
        <v>36</v>
      </c>
      <c r="DC65" s="399" t="str">
        <f>IF(DB65="BöB","nur Freihändig mit Tipo. 13 VöB","")</f>
        <v/>
      </c>
      <c r="DD65" s="400"/>
      <c r="DE65" s="433" t="str">
        <f>IF(DB65="BöB","Ja","No")</f>
        <v>No</v>
      </c>
      <c r="DF65" s="430" t="str">
        <f>IF(DB65="BöB","Ja","No")</f>
        <v>No</v>
      </c>
      <c r="DG65" s="435" t="e">
        <f>IF(OR(AND(DB65="VöB",CZ59="Aktuelles Procedura secondo BöB",DA65="No"),OR(AND(DA65="Ja",CZ65&gt;='Valori soglia'!$D$6),AND(DA65="Ja",DG$14&gt;DG$15)),AND(DA65="Ja",DB65="BöB")),"Kontrolle","")</f>
        <v>#DIV/0!</v>
      </c>
      <c r="DH65" s="173" t="s">
        <v>44</v>
      </c>
      <c r="DI65" s="429">
        <v>24</v>
      </c>
      <c r="DJ65" s="352">
        <v>0</v>
      </c>
      <c r="DK65" s="429" t="s">
        <v>43</v>
      </c>
      <c r="DL65" s="432" t="s">
        <v>36</v>
      </c>
      <c r="DM65" s="399" t="str">
        <f>IF(DL65="BöB","nur Freihändig mit Tipo. 13 VöB","")</f>
        <v/>
      </c>
      <c r="DN65" s="400"/>
      <c r="DO65" s="433" t="str">
        <f>IF(DL65="BöB","Ja","No")</f>
        <v>No</v>
      </c>
      <c r="DP65" s="430" t="str">
        <f>IF(DL65="BöB","Ja","No")</f>
        <v>No</v>
      </c>
      <c r="DQ65" s="435" t="e">
        <f>IF(OR(AND(DL65="VöB",DJ59="Aktuelles Procedura secondo BöB",DK65="No"),OR(AND(DK65="Ja",DJ65&gt;='Valori soglia'!$D$6),AND(DK65="Ja",DQ$14&gt;DQ$15)),AND(DK65="Ja",DL65="BöB")),"Kontrolle","")</f>
        <v>#DIV/0!</v>
      </c>
      <c r="DR65" s="173" t="s">
        <v>44</v>
      </c>
      <c r="DS65" s="429">
        <v>24</v>
      </c>
      <c r="DT65" s="352">
        <v>0</v>
      </c>
      <c r="DU65" s="429" t="s">
        <v>43</v>
      </c>
      <c r="DV65" s="432" t="s">
        <v>36</v>
      </c>
      <c r="DW65" s="399" t="str">
        <f>IF(DV65="BöB","nur Freihändig mit Tipo. 13 VöB","")</f>
        <v/>
      </c>
      <c r="DX65" s="400"/>
      <c r="DY65" s="433" t="str">
        <f>IF(DV65="BöB","Ja","No")</f>
        <v>No</v>
      </c>
      <c r="DZ65" s="430" t="str">
        <f>IF(DV65="BöB","Ja","No")</f>
        <v>No</v>
      </c>
      <c r="EA65" s="435" t="e">
        <f>IF(OR(AND(DV65="VöB",DT59="Aktuelles Procedura secondo BöB",DU65="No"),OR(AND(DU65="Ja",DT65&gt;='Valori soglia'!$D$6),AND(DU65="Ja",EA$14&gt;EA$15)),AND(DU65="Ja",DV65="BöB")),"Kontrolle","")</f>
        <v>#DIV/0!</v>
      </c>
      <c r="EB65" s="173" t="s">
        <v>44</v>
      </c>
      <c r="EC65" s="429">
        <v>24</v>
      </c>
      <c r="ED65" s="352">
        <v>0</v>
      </c>
      <c r="EE65" s="429" t="s">
        <v>43</v>
      </c>
      <c r="EF65" s="432" t="s">
        <v>36</v>
      </c>
      <c r="EG65" s="399" t="str">
        <f>IF(EF65="BöB","nur Freihändig mit Tipo. 13 VöB","")</f>
        <v/>
      </c>
      <c r="EH65" s="400"/>
      <c r="EI65" s="433" t="str">
        <f>IF(EF65="BöB","Ja","No")</f>
        <v>No</v>
      </c>
      <c r="EJ65" s="430" t="str">
        <f>IF(EF65="BöB","Ja","No")</f>
        <v>No</v>
      </c>
      <c r="EK65" s="435" t="e">
        <f>IF(OR(AND(EF65="VöB",ED59="Aktuelles Procedura secondo BöB",EE65="No"),OR(AND(EE65="Ja",ED65&gt;='Valori soglia'!$D$6),AND(EE65="Ja",EK$14&gt;EK$15)),AND(EE65="Ja",EF65="BöB")),"Kontrolle","")</f>
        <v>#DIV/0!</v>
      </c>
      <c r="EL65" s="173" t="s">
        <v>44</v>
      </c>
      <c r="EM65" s="429">
        <v>24</v>
      </c>
      <c r="EN65" s="352">
        <v>0</v>
      </c>
      <c r="EO65" s="429" t="s">
        <v>43</v>
      </c>
      <c r="EP65" s="432" t="s">
        <v>36</v>
      </c>
      <c r="EQ65" s="399" t="str">
        <f>IF(EP65="BöB","nur Freihändig mit Tipo. 13 VöB","")</f>
        <v/>
      </c>
      <c r="ER65" s="400"/>
      <c r="ES65" s="433" t="str">
        <f>IF(EP65="BöB","Ja","No")</f>
        <v>No</v>
      </c>
      <c r="ET65" s="430" t="str">
        <f>IF(EP65="BöB","Ja","No")</f>
        <v>No</v>
      </c>
      <c r="EU65" s="435" t="e">
        <f>IF(OR(AND(EP65="VöB",EN59="Aktuelles Procedura secondo BöB",EO65="No"),OR(AND(EO65="Ja",EN65&gt;='Valori soglia'!$D$6),AND(EO65="Ja",EU$14&gt;EU$15)),AND(EO65="Ja",EP65="BöB")),"Kontrolle","")</f>
        <v>#DIV/0!</v>
      </c>
      <c r="EV65" s="173" t="s">
        <v>44</v>
      </c>
      <c r="EW65" s="429">
        <v>24</v>
      </c>
      <c r="EX65" s="352">
        <v>0</v>
      </c>
      <c r="EY65" s="429" t="s">
        <v>43</v>
      </c>
      <c r="EZ65" s="432" t="s">
        <v>36</v>
      </c>
      <c r="FA65" s="399" t="str">
        <f>IF(EZ65="BöB","nur Freihändig mit Tipo. 13 VöB","")</f>
        <v/>
      </c>
      <c r="FB65" s="400"/>
      <c r="FC65" s="433" t="str">
        <f>IF(EZ65="BöB","Ja","No")</f>
        <v>No</v>
      </c>
      <c r="FD65" s="430" t="str">
        <f>IF(EZ65="BöB","Ja","No")</f>
        <v>No</v>
      </c>
      <c r="FE65" s="435" t="e">
        <f>IF(OR(AND(EZ65="VöB",EX59="Aktuelles Procedura secondo BöB",EY65="No"),OR(AND(EY65="Ja",EX65&gt;='Valori soglia'!$D$6),AND(EY65="Ja",FE$14&gt;FE$15)),AND(EY65="Ja",EZ65="BöB")),"Kontrolle","")</f>
        <v>#DIV/0!</v>
      </c>
      <c r="FF65" s="173" t="s">
        <v>44</v>
      </c>
      <c r="FG65" s="429">
        <v>24</v>
      </c>
      <c r="FH65" s="352">
        <v>0</v>
      </c>
      <c r="FI65" s="429" t="s">
        <v>43</v>
      </c>
      <c r="FJ65" s="432" t="s">
        <v>36</v>
      </c>
      <c r="FK65" s="399" t="str">
        <f>IF(FJ65="BöB","nur Freihändig mit Tipo. 13 VöB","")</f>
        <v/>
      </c>
      <c r="FL65" s="400"/>
      <c r="FM65" s="433" t="str">
        <f>IF(FJ65="BöB","Ja","No")</f>
        <v>No</v>
      </c>
      <c r="FN65" s="430" t="str">
        <f>IF(FJ65="BöB","Ja","No")</f>
        <v>No</v>
      </c>
      <c r="FO65" s="435" t="e">
        <f>IF(OR(AND(FJ65="VöB",FH59="Aktuelles Procedura secondo BöB",FI65="No"),OR(AND(FI65="Ja",FH65&gt;='Valori soglia'!$D$6),AND(FI65="Ja",FO$14&gt;FO$15)),AND(FI65="Ja",FJ65="BöB")),"Kontrolle","")</f>
        <v>#DIV/0!</v>
      </c>
      <c r="FP65" s="173" t="s">
        <v>44</v>
      </c>
      <c r="FQ65" s="429">
        <v>24</v>
      </c>
      <c r="FR65" s="352">
        <v>0</v>
      </c>
      <c r="FS65" s="429" t="s">
        <v>43</v>
      </c>
      <c r="FT65" s="432" t="s">
        <v>36</v>
      </c>
      <c r="FU65" s="399" t="str">
        <f>IF(FT65="BöB","nur Freihändig mit Tipo. 13 VöB","")</f>
        <v/>
      </c>
      <c r="FV65" s="400"/>
      <c r="FW65" s="433" t="str">
        <f>IF(FT65="BöB","Ja","No")</f>
        <v>No</v>
      </c>
      <c r="FX65" s="430" t="str">
        <f>IF(FT65="BöB","Ja","No")</f>
        <v>No</v>
      </c>
      <c r="FY65" s="435" t="e">
        <f>IF(OR(AND(FT65="VöB",FR59="Aktuelles Procedura secondo BöB",FS65="No"),OR(AND(FS65="Ja",FR65&gt;='Valori soglia'!$D$6),AND(FS65="Ja",FY$14&gt;FY$15)),AND(FS65="Ja",FT65="BöB")),"Kontrolle","")</f>
        <v>#DIV/0!</v>
      </c>
      <c r="FZ65" s="173" t="s">
        <v>44</v>
      </c>
      <c r="GA65" s="429">
        <v>24</v>
      </c>
      <c r="GB65" s="352">
        <v>0</v>
      </c>
      <c r="GC65" s="429" t="s">
        <v>43</v>
      </c>
      <c r="GD65" s="432" t="s">
        <v>36</v>
      </c>
      <c r="GE65" s="399" t="str">
        <f>IF(GD65="BöB","nur Freihändig mit Tipo. 13 VöB","")</f>
        <v/>
      </c>
      <c r="GF65" s="400"/>
      <c r="GG65" s="433" t="str">
        <f>IF(GD65="BöB","Ja","No")</f>
        <v>No</v>
      </c>
      <c r="GH65" s="430" t="str">
        <f>IF(GD65="BöB","Ja","No")</f>
        <v>No</v>
      </c>
      <c r="GI65" s="435" t="e">
        <f>IF(OR(AND(GD65="VöB",GB59="Aktuelles Procedura secondo BöB",GC65="No"),OR(AND(GC65="Ja",GB65&gt;='Valori soglia'!$D$6),AND(GC65="Ja",GI$14&gt;GI$15)),AND(GC65="Ja",GD65="BöB")),"Kontrolle","")</f>
        <v>#DIV/0!</v>
      </c>
      <c r="GJ65" s="173" t="s">
        <v>44</v>
      </c>
      <c r="GK65" s="429">
        <v>24</v>
      </c>
      <c r="GL65" s="352">
        <v>0</v>
      </c>
      <c r="GM65" s="429" t="s">
        <v>43</v>
      </c>
      <c r="GN65" s="432" t="s">
        <v>36</v>
      </c>
      <c r="GO65" s="399" t="str">
        <f>IF(GN65="BöB","nur Freihändig mit Tipo. 13 VöB","")</f>
        <v/>
      </c>
      <c r="GP65" s="400"/>
      <c r="GQ65" s="433" t="str">
        <f>IF(GN65="BöB","Ja","No")</f>
        <v>No</v>
      </c>
      <c r="GR65" s="430" t="str">
        <f>IF(GN65="BöB","Ja","No")</f>
        <v>No</v>
      </c>
      <c r="GS65" s="435" t="e">
        <f>IF(OR(AND(GN65="VöB",GL59="Aktuelles Procedura secondo BöB",GM65="No"),OR(AND(GM65="Ja",GL65&gt;='Valori soglia'!$D$6),AND(GM65="Ja",GS$14&gt;GS$15)),AND(GM65="Ja",GN65="BöB")),"Kontrolle","")</f>
        <v>#DIV/0!</v>
      </c>
      <c r="GT65" s="173" t="s">
        <v>44</v>
      </c>
      <c r="GU65" s="429">
        <v>24</v>
      </c>
      <c r="GV65" s="352">
        <v>0</v>
      </c>
      <c r="GW65" s="429" t="s">
        <v>43</v>
      </c>
      <c r="GX65" s="432" t="s">
        <v>36</v>
      </c>
      <c r="GY65" s="399" t="str">
        <f>IF(GX65="BöB","nur Freihändig mit Tipo. 13 VöB","")</f>
        <v/>
      </c>
      <c r="GZ65" s="400"/>
      <c r="HA65" s="433" t="str">
        <f>IF(GX65="BöB","Ja","No")</f>
        <v>No</v>
      </c>
      <c r="HB65" s="430" t="str">
        <f>IF(GX65="BöB","Ja","No")</f>
        <v>No</v>
      </c>
      <c r="HC65" s="435" t="e">
        <f>IF(OR(AND(GX65="VöB",GV59="Aktuelles Procedura secondo BöB",GW65="No"),OR(AND(GW65="Ja",GV65&gt;='Valori soglia'!$D$6),AND(GW65="Ja",HC$14&gt;HC$15)),AND(GW65="Ja",GX65="BöB")),"Kontrolle","")</f>
        <v>#DIV/0!</v>
      </c>
      <c r="HD65" s="173" t="s">
        <v>44</v>
      </c>
      <c r="HE65" s="429">
        <v>24</v>
      </c>
      <c r="HF65" s="352">
        <v>0</v>
      </c>
      <c r="HG65" s="429" t="s">
        <v>43</v>
      </c>
      <c r="HH65" s="432" t="s">
        <v>36</v>
      </c>
      <c r="HI65" s="399" t="str">
        <f>IF(HH65="BöB","nur Freihändig mit Tipo. 13 VöB","")</f>
        <v/>
      </c>
      <c r="HJ65" s="400"/>
      <c r="HK65" s="433" t="str">
        <f>IF(HH65="BöB","Ja","No")</f>
        <v>No</v>
      </c>
      <c r="HL65" s="430" t="str">
        <f>IF(HH65="BöB","Ja","No")</f>
        <v>No</v>
      </c>
      <c r="HM65" s="435" t="e">
        <f>IF(OR(AND(HH65="VöB",HF59="Aktuelles Procedura secondo BöB",HG65="No"),OR(AND(HG65="Ja",HF65&gt;='Valori soglia'!$D$6),AND(HG65="Ja",HM$14&gt;HM$15)),AND(HG65="Ja",HH65="BöB")),"Kontrolle","")</f>
        <v>#DIV/0!</v>
      </c>
      <c r="HN65" s="125"/>
      <c r="HO65" s="125"/>
      <c r="HP65" s="71"/>
      <c r="HQ65" s="126"/>
      <c r="HR65" s="74"/>
      <c r="HS65" s="36"/>
      <c r="HT65" s="36"/>
      <c r="HU65" s="78"/>
      <c r="HV65" s="36"/>
      <c r="HW65" s="125"/>
      <c r="HX65" s="125"/>
      <c r="HY65" s="71"/>
      <c r="HZ65" s="126"/>
      <c r="IA65" s="74"/>
      <c r="IB65" s="36"/>
      <c r="IC65" s="36"/>
      <c r="ID65" s="78"/>
      <c r="IE65" s="36"/>
      <c r="IF65" s="125"/>
      <c r="IG65" s="125"/>
      <c r="IH65" s="71"/>
      <c r="II65" s="126"/>
      <c r="IJ65" s="74"/>
      <c r="IK65" s="36"/>
      <c r="IL65" s="36"/>
      <c r="IM65" s="78"/>
      <c r="IN65" s="36"/>
      <c r="IO65" s="125"/>
      <c r="IP65" s="125"/>
      <c r="IQ65" s="71"/>
      <c r="IR65" s="126"/>
      <c r="IS65" s="74"/>
      <c r="IT65" s="36"/>
      <c r="IU65" s="36"/>
      <c r="IV65" s="78"/>
      <c r="IW65" s="36"/>
      <c r="IX65" s="125"/>
      <c r="IY65" s="125"/>
      <c r="IZ65" s="71"/>
      <c r="JA65" s="126"/>
      <c r="JB65" s="6"/>
      <c r="JC65" s="6"/>
      <c r="JD65" s="6"/>
      <c r="JE65" s="6"/>
      <c r="JF65" s="6"/>
      <c r="JG65" s="6"/>
      <c r="JH65" s="6"/>
      <c r="JI65" s="6"/>
      <c r="JJ65" s="6"/>
      <c r="JK65" s="6"/>
      <c r="JL65" s="6"/>
      <c r="JM65" s="6"/>
      <c r="JN65" s="6"/>
      <c r="JO65" s="6"/>
      <c r="JP65" s="6"/>
      <c r="JQ65" s="6"/>
      <c r="JR65" s="6"/>
      <c r="JS65" s="6"/>
      <c r="JT65" s="6"/>
      <c r="JU65" s="6"/>
      <c r="JV65" s="6"/>
      <c r="JW65" s="6"/>
      <c r="JX65" s="6"/>
      <c r="JY65" s="6"/>
      <c r="JZ65" s="6"/>
      <c r="KA65" s="6"/>
      <c r="KB65" s="6"/>
      <c r="KC65" s="6"/>
      <c r="KD65" s="6"/>
      <c r="KE65" s="6"/>
      <c r="KF65" s="6"/>
      <c r="KG65" s="6"/>
      <c r="KH65" s="6"/>
      <c r="KI65" s="6"/>
      <c r="KJ65" s="6"/>
      <c r="KK65" s="6"/>
      <c r="KL65" s="6"/>
      <c r="KM65" s="6"/>
      <c r="KN65" s="6"/>
      <c r="KO65" s="6"/>
      <c r="KP65" s="6"/>
      <c r="KQ65" s="6"/>
      <c r="KR65" s="6"/>
      <c r="KS65" s="6"/>
      <c r="KT65" s="6"/>
      <c r="KU65" s="6"/>
      <c r="KV65" s="6"/>
      <c r="KW65" s="6"/>
      <c r="KX65" s="6"/>
      <c r="KY65" s="6"/>
      <c r="KZ65" s="6"/>
      <c r="LA65" s="6"/>
      <c r="LB65" s="6"/>
      <c r="LC65" s="6"/>
    </row>
    <row r="66" spans="1:315" ht="26.25" customHeight="1" x14ac:dyDescent="0.2">
      <c r="A66" s="19"/>
      <c r="B66" s="174" t="s">
        <v>45</v>
      </c>
      <c r="C66" s="429"/>
      <c r="D66" s="352"/>
      <c r="E66" s="429"/>
      <c r="F66" s="432"/>
      <c r="G66" s="401" t="str">
        <f>IF(F65="VöB","Freihändig (z.B. Tipo. 36 II d VöB)","")</f>
        <v/>
      </c>
      <c r="H66" s="402"/>
      <c r="I66" s="433"/>
      <c r="J66" s="430"/>
      <c r="K66" s="435"/>
      <c r="L66" s="174" t="s">
        <v>45</v>
      </c>
      <c r="M66" s="429"/>
      <c r="N66" s="352"/>
      <c r="O66" s="429"/>
      <c r="P66" s="432"/>
      <c r="Q66" s="401" t="str">
        <f>IF(P65="VöB","Freihändig (z.B. Tipo. 36 II d VöB)","")</f>
        <v/>
      </c>
      <c r="R66" s="402"/>
      <c r="S66" s="433"/>
      <c r="T66" s="430"/>
      <c r="U66" s="435"/>
      <c r="V66" s="174" t="s">
        <v>45</v>
      </c>
      <c r="W66" s="429"/>
      <c r="X66" s="352"/>
      <c r="Y66" s="429"/>
      <c r="Z66" s="432"/>
      <c r="AA66" s="401" t="str">
        <f>IF(Z65="VöB","Freihändig (z.B. Tipo. 36 II d VöB)","")</f>
        <v/>
      </c>
      <c r="AB66" s="402"/>
      <c r="AC66" s="433"/>
      <c r="AD66" s="430"/>
      <c r="AE66" s="435"/>
      <c r="AF66" s="174" t="s">
        <v>45</v>
      </c>
      <c r="AG66" s="429"/>
      <c r="AH66" s="352"/>
      <c r="AI66" s="429"/>
      <c r="AJ66" s="432"/>
      <c r="AK66" s="401" t="str">
        <f>IF(AJ65="VöB","Freihändig (z.B. Tipo. 36 II d VöB)","")</f>
        <v/>
      </c>
      <c r="AL66" s="402"/>
      <c r="AM66" s="433"/>
      <c r="AN66" s="430"/>
      <c r="AO66" s="435"/>
      <c r="AP66" s="174" t="s">
        <v>45</v>
      </c>
      <c r="AQ66" s="429"/>
      <c r="AR66" s="352"/>
      <c r="AS66" s="429"/>
      <c r="AT66" s="432"/>
      <c r="AU66" s="401" t="str">
        <f>IF(AT65="VöB","Freihändig (z.B. Tipo. 36 II d VöB)","")</f>
        <v/>
      </c>
      <c r="AV66" s="402"/>
      <c r="AW66" s="433"/>
      <c r="AX66" s="430"/>
      <c r="AY66" s="435"/>
      <c r="AZ66" s="174" t="s">
        <v>45</v>
      </c>
      <c r="BA66" s="429"/>
      <c r="BB66" s="352"/>
      <c r="BC66" s="429"/>
      <c r="BD66" s="432"/>
      <c r="BE66" s="401" t="str">
        <f>IF(BD65="VöB","Freihändig (z.B. Tipo. 36 II d VöB)","")</f>
        <v/>
      </c>
      <c r="BF66" s="402"/>
      <c r="BG66" s="433"/>
      <c r="BH66" s="430"/>
      <c r="BI66" s="435"/>
      <c r="BJ66" s="174" t="s">
        <v>45</v>
      </c>
      <c r="BK66" s="429"/>
      <c r="BL66" s="352"/>
      <c r="BM66" s="429"/>
      <c r="BN66" s="432"/>
      <c r="BO66" s="401" t="str">
        <f>IF(BN65="VöB","Freihändig (z.B. Tipo. 36 II d VöB)","")</f>
        <v/>
      </c>
      <c r="BP66" s="402"/>
      <c r="BQ66" s="433"/>
      <c r="BR66" s="430"/>
      <c r="BS66" s="435"/>
      <c r="BT66" s="174" t="s">
        <v>45</v>
      </c>
      <c r="BU66" s="429"/>
      <c r="BV66" s="352"/>
      <c r="BW66" s="429"/>
      <c r="BX66" s="432"/>
      <c r="BY66" s="401" t="str">
        <f>IF(BX65="VöB","Freihändig (z.B. Tipo. 36 II d VöB)","")</f>
        <v/>
      </c>
      <c r="BZ66" s="402"/>
      <c r="CA66" s="433"/>
      <c r="CB66" s="430"/>
      <c r="CC66" s="435"/>
      <c r="CD66" s="174" t="s">
        <v>45</v>
      </c>
      <c r="CE66" s="429"/>
      <c r="CF66" s="352"/>
      <c r="CG66" s="429"/>
      <c r="CH66" s="432"/>
      <c r="CI66" s="401" t="str">
        <f>IF(CH65="VöB","Freihändig (z.B. Tipo. 36 II d VöB)","")</f>
        <v/>
      </c>
      <c r="CJ66" s="402"/>
      <c r="CK66" s="433"/>
      <c r="CL66" s="430"/>
      <c r="CM66" s="435"/>
      <c r="CN66" s="174" t="s">
        <v>45</v>
      </c>
      <c r="CO66" s="429"/>
      <c r="CP66" s="352"/>
      <c r="CQ66" s="429"/>
      <c r="CR66" s="432"/>
      <c r="CS66" s="401" t="str">
        <f>IF(CR65="VöB","Freihändig (z.B. Tipo. 36 II d VöB)","")</f>
        <v/>
      </c>
      <c r="CT66" s="402"/>
      <c r="CU66" s="433"/>
      <c r="CV66" s="430"/>
      <c r="CW66" s="435"/>
      <c r="CX66" s="174" t="s">
        <v>45</v>
      </c>
      <c r="CY66" s="429"/>
      <c r="CZ66" s="352"/>
      <c r="DA66" s="429"/>
      <c r="DB66" s="432"/>
      <c r="DC66" s="401" t="str">
        <f>IF(DB65="VöB","Freihändig (z.B. Tipo. 36 II d VöB)","")</f>
        <v/>
      </c>
      <c r="DD66" s="402"/>
      <c r="DE66" s="433"/>
      <c r="DF66" s="430"/>
      <c r="DG66" s="435"/>
      <c r="DH66" s="174" t="s">
        <v>45</v>
      </c>
      <c r="DI66" s="429"/>
      <c r="DJ66" s="352"/>
      <c r="DK66" s="429"/>
      <c r="DL66" s="432"/>
      <c r="DM66" s="401" t="str">
        <f>IF(DL65="VöB","Freihändig (z.B. Tipo. 36 II d VöB)","")</f>
        <v/>
      </c>
      <c r="DN66" s="402"/>
      <c r="DO66" s="433"/>
      <c r="DP66" s="430"/>
      <c r="DQ66" s="435"/>
      <c r="DR66" s="174" t="s">
        <v>45</v>
      </c>
      <c r="DS66" s="429"/>
      <c r="DT66" s="352"/>
      <c r="DU66" s="429"/>
      <c r="DV66" s="432"/>
      <c r="DW66" s="401" t="str">
        <f>IF(DV65="VöB","Freihändig (z.B. Tipo. 36 II d VöB)","")</f>
        <v/>
      </c>
      <c r="DX66" s="402"/>
      <c r="DY66" s="433"/>
      <c r="DZ66" s="430"/>
      <c r="EA66" s="435"/>
      <c r="EB66" s="174" t="s">
        <v>45</v>
      </c>
      <c r="EC66" s="429"/>
      <c r="ED66" s="352"/>
      <c r="EE66" s="429"/>
      <c r="EF66" s="432"/>
      <c r="EG66" s="401" t="str">
        <f>IF(EF65="VöB","Freihändig (z.B. Tipo. 36 II d VöB)","")</f>
        <v/>
      </c>
      <c r="EH66" s="402"/>
      <c r="EI66" s="433"/>
      <c r="EJ66" s="430"/>
      <c r="EK66" s="435"/>
      <c r="EL66" s="174" t="s">
        <v>45</v>
      </c>
      <c r="EM66" s="429"/>
      <c r="EN66" s="352"/>
      <c r="EO66" s="429"/>
      <c r="EP66" s="432"/>
      <c r="EQ66" s="401" t="str">
        <f>IF(EP65="VöB","Freihändig (z.B. Tipo. 36 II d VöB)","")</f>
        <v/>
      </c>
      <c r="ER66" s="402"/>
      <c r="ES66" s="433"/>
      <c r="ET66" s="430"/>
      <c r="EU66" s="435"/>
      <c r="EV66" s="174" t="s">
        <v>45</v>
      </c>
      <c r="EW66" s="429"/>
      <c r="EX66" s="352"/>
      <c r="EY66" s="429"/>
      <c r="EZ66" s="432"/>
      <c r="FA66" s="401" t="str">
        <f>IF(EZ65="VöB","Freihändig (z.B. Tipo. 36 II d VöB)","")</f>
        <v/>
      </c>
      <c r="FB66" s="402"/>
      <c r="FC66" s="433"/>
      <c r="FD66" s="430"/>
      <c r="FE66" s="435"/>
      <c r="FF66" s="174" t="s">
        <v>45</v>
      </c>
      <c r="FG66" s="429"/>
      <c r="FH66" s="352"/>
      <c r="FI66" s="429"/>
      <c r="FJ66" s="432"/>
      <c r="FK66" s="401" t="str">
        <f>IF(FJ65="VöB","Freihändig (z.B. Tipo. 36 II d VöB)","")</f>
        <v/>
      </c>
      <c r="FL66" s="402"/>
      <c r="FM66" s="433"/>
      <c r="FN66" s="430"/>
      <c r="FO66" s="435"/>
      <c r="FP66" s="174" t="s">
        <v>45</v>
      </c>
      <c r="FQ66" s="429"/>
      <c r="FR66" s="352"/>
      <c r="FS66" s="429"/>
      <c r="FT66" s="432"/>
      <c r="FU66" s="401" t="str">
        <f>IF(FT65="VöB","Freihändig (z.B. Tipo. 36 II d VöB)","")</f>
        <v/>
      </c>
      <c r="FV66" s="402"/>
      <c r="FW66" s="433"/>
      <c r="FX66" s="430"/>
      <c r="FY66" s="435"/>
      <c r="FZ66" s="174" t="s">
        <v>45</v>
      </c>
      <c r="GA66" s="429"/>
      <c r="GB66" s="352"/>
      <c r="GC66" s="429"/>
      <c r="GD66" s="432"/>
      <c r="GE66" s="401" t="str">
        <f>IF(GD65="VöB","Freihändig (z.B. Tipo. 36 II d VöB)","")</f>
        <v/>
      </c>
      <c r="GF66" s="402"/>
      <c r="GG66" s="433"/>
      <c r="GH66" s="430"/>
      <c r="GI66" s="435"/>
      <c r="GJ66" s="174" t="s">
        <v>45</v>
      </c>
      <c r="GK66" s="429"/>
      <c r="GL66" s="352"/>
      <c r="GM66" s="429"/>
      <c r="GN66" s="432"/>
      <c r="GO66" s="401" t="str">
        <f>IF(GN65="VöB","Freihändig (z.B. Tipo. 36 II d VöB)","")</f>
        <v/>
      </c>
      <c r="GP66" s="402"/>
      <c r="GQ66" s="433"/>
      <c r="GR66" s="430"/>
      <c r="GS66" s="435"/>
      <c r="GT66" s="174" t="s">
        <v>45</v>
      </c>
      <c r="GU66" s="429"/>
      <c r="GV66" s="352"/>
      <c r="GW66" s="429"/>
      <c r="GX66" s="432"/>
      <c r="GY66" s="401" t="str">
        <f>IF(GX65="VöB","Freihändig (z.B. Tipo. 36 II d VöB)","")</f>
        <v/>
      </c>
      <c r="GZ66" s="402"/>
      <c r="HA66" s="433"/>
      <c r="HB66" s="430"/>
      <c r="HC66" s="435"/>
      <c r="HD66" s="174" t="s">
        <v>45</v>
      </c>
      <c r="HE66" s="429"/>
      <c r="HF66" s="352"/>
      <c r="HG66" s="429"/>
      <c r="HH66" s="432"/>
      <c r="HI66" s="401" t="str">
        <f>IF(HH65="VöB","Freihändig (z.B. Tipo. 36 II d VöB)","")</f>
        <v/>
      </c>
      <c r="HJ66" s="402"/>
      <c r="HK66" s="433"/>
      <c r="HL66" s="430"/>
      <c r="HM66" s="435"/>
      <c r="HN66" s="125"/>
      <c r="HO66" s="125"/>
      <c r="HP66" s="71"/>
      <c r="HQ66" s="126"/>
      <c r="HR66" s="74"/>
      <c r="HS66" s="36"/>
      <c r="HT66" s="36"/>
      <c r="HU66" s="78"/>
      <c r="HV66" s="36"/>
      <c r="HW66" s="125"/>
      <c r="HX66" s="125"/>
      <c r="HY66" s="71"/>
      <c r="HZ66" s="126"/>
      <c r="IA66" s="74"/>
      <c r="IB66" s="36"/>
      <c r="IC66" s="36"/>
      <c r="ID66" s="78"/>
      <c r="IE66" s="36"/>
      <c r="IF66" s="125"/>
      <c r="IG66" s="125"/>
      <c r="IH66" s="71"/>
      <c r="II66" s="126"/>
      <c r="IJ66" s="74"/>
      <c r="IK66" s="36"/>
      <c r="IL66" s="36"/>
      <c r="IM66" s="78"/>
      <c r="IN66" s="36"/>
      <c r="IO66" s="125"/>
      <c r="IP66" s="125"/>
      <c r="IQ66" s="71"/>
      <c r="IR66" s="126"/>
      <c r="IS66" s="74"/>
      <c r="IT66" s="36"/>
      <c r="IU66" s="36"/>
      <c r="IV66" s="78"/>
      <c r="IW66" s="36"/>
      <c r="IX66" s="125"/>
      <c r="IY66" s="125"/>
      <c r="IZ66" s="71"/>
      <c r="JA66" s="126"/>
      <c r="JB66" s="6"/>
      <c r="JC66" s="6"/>
      <c r="JD66" s="6"/>
      <c r="JE66" s="6"/>
      <c r="JF66" s="6"/>
      <c r="JG66" s="6"/>
      <c r="JH66" s="6"/>
      <c r="JI66" s="6"/>
      <c r="JJ66" s="6"/>
      <c r="JK66" s="6"/>
      <c r="JL66" s="6"/>
      <c r="JM66" s="6"/>
      <c r="JN66" s="6"/>
      <c r="JO66" s="6"/>
      <c r="JP66" s="6"/>
      <c r="JQ66" s="6"/>
      <c r="JR66" s="6"/>
      <c r="JS66" s="6"/>
      <c r="JT66" s="6"/>
      <c r="JU66" s="6"/>
      <c r="JV66" s="6"/>
      <c r="JW66" s="6"/>
      <c r="JX66" s="6"/>
      <c r="JY66" s="6"/>
      <c r="JZ66" s="6"/>
      <c r="KA66" s="6"/>
      <c r="KB66" s="6"/>
      <c r="KC66" s="6"/>
      <c r="KD66" s="6"/>
      <c r="KE66" s="6"/>
      <c r="KF66" s="6"/>
      <c r="KG66" s="6"/>
      <c r="KH66" s="6"/>
      <c r="KI66" s="6"/>
      <c r="KJ66" s="6"/>
      <c r="KK66" s="6"/>
      <c r="KL66" s="6"/>
      <c r="KM66" s="6"/>
      <c r="KN66" s="6"/>
      <c r="KO66" s="6"/>
      <c r="KP66" s="6"/>
      <c r="KQ66" s="6"/>
      <c r="KR66" s="6"/>
      <c r="KS66" s="6"/>
      <c r="KT66" s="6"/>
      <c r="KU66" s="6"/>
      <c r="KV66" s="6"/>
      <c r="KW66" s="6"/>
      <c r="KX66" s="6"/>
      <c r="KY66" s="6"/>
      <c r="KZ66" s="6"/>
      <c r="LA66" s="6"/>
      <c r="LB66" s="6"/>
      <c r="LC66" s="6"/>
    </row>
    <row r="67" spans="1:315" ht="26.25" customHeight="1" x14ac:dyDescent="0.2">
      <c r="A67" s="19"/>
      <c r="B67" s="173" t="s">
        <v>44</v>
      </c>
      <c r="C67" s="429">
        <v>25</v>
      </c>
      <c r="D67" s="352">
        <v>0</v>
      </c>
      <c r="E67" s="429" t="s">
        <v>43</v>
      </c>
      <c r="F67" s="432" t="s">
        <v>36</v>
      </c>
      <c r="G67" s="399" t="str">
        <f>IF(F67="BöB","nur Freihändig mit Tipo. 13 VöB","")</f>
        <v/>
      </c>
      <c r="H67" s="400"/>
      <c r="I67" s="433" t="str">
        <f>IF(F67="BöB","Ja","No")</f>
        <v>No</v>
      </c>
      <c r="J67" s="430" t="str">
        <f>IF(F67="BöB","Ja","No")</f>
        <v>No</v>
      </c>
      <c r="K67" s="435" t="e">
        <f>IF(OR(AND(F67="VöB",D61="Aktuelles Procedura secondo BöB",E67="No"),OR(AND(E67="Ja",D67&gt;='Valori soglia'!$D$6),AND(E67="Ja",'Riepilogo progetto'!$J$8&gt;'Riepilogo progetto'!$P$9)),AND(E67="Ja",F67="BöB")),"Kontrolle","")</f>
        <v>#DIV/0!</v>
      </c>
      <c r="L67" s="173" t="s">
        <v>44</v>
      </c>
      <c r="M67" s="429">
        <v>25</v>
      </c>
      <c r="N67" s="352">
        <v>0</v>
      </c>
      <c r="O67" s="429" t="s">
        <v>43</v>
      </c>
      <c r="P67" s="432" t="s">
        <v>36</v>
      </c>
      <c r="Q67" s="399" t="str">
        <f>IF(P67="BöB","nur Freihändig mit Tipo. 13 VöB","")</f>
        <v/>
      </c>
      <c r="R67" s="400"/>
      <c r="S67" s="433" t="str">
        <f>IF(P67="BöB","Ja","No")</f>
        <v>No</v>
      </c>
      <c r="T67" s="430" t="str">
        <f>IF(P67="BöB","Ja","No")</f>
        <v>No</v>
      </c>
      <c r="U67" s="435" t="e">
        <f>IF(OR(AND(P67="VöB",N61="Aktuelles Procedura secondo BöB",O67="No"),OR(AND(O67="Ja",N67&gt;='Valori soglia'!$D$6),AND(O67="Ja",U$14&gt;U$15)),AND(O67="Ja",P67="BöB")),"Kontrolle","")</f>
        <v>#DIV/0!</v>
      </c>
      <c r="V67" s="173" t="s">
        <v>44</v>
      </c>
      <c r="W67" s="429">
        <v>25</v>
      </c>
      <c r="X67" s="352">
        <v>0</v>
      </c>
      <c r="Y67" s="429" t="s">
        <v>43</v>
      </c>
      <c r="Z67" s="432" t="s">
        <v>36</v>
      </c>
      <c r="AA67" s="399" t="str">
        <f>IF(Z67="BöB","nur Freihändig mit Tipo. 13 VöB","")</f>
        <v/>
      </c>
      <c r="AB67" s="400"/>
      <c r="AC67" s="433" t="str">
        <f>IF(Z67="BöB","Ja","No")</f>
        <v>No</v>
      </c>
      <c r="AD67" s="430" t="str">
        <f>IF(Z67="BöB","Ja","No")</f>
        <v>No</v>
      </c>
      <c r="AE67" s="435" t="e">
        <f>IF(OR(AND(Z67="VöB",X61="Aktuelles Procedura secondo BöB",Y67="No"),OR(AND(Y67="Ja",X67&gt;='Valori soglia'!$D$6),AND(Y67="Ja",AE$14&gt;AE$15)),AND(Y67="Ja",Z67="BöB")),"Kontrolle","")</f>
        <v>#DIV/0!</v>
      </c>
      <c r="AF67" s="173" t="s">
        <v>44</v>
      </c>
      <c r="AG67" s="429">
        <v>25</v>
      </c>
      <c r="AH67" s="352">
        <v>0</v>
      </c>
      <c r="AI67" s="429" t="s">
        <v>43</v>
      </c>
      <c r="AJ67" s="432" t="s">
        <v>36</v>
      </c>
      <c r="AK67" s="399" t="str">
        <f>IF(AJ67="BöB","nur Freihändig mit Tipo. 13 VöB","")</f>
        <v/>
      </c>
      <c r="AL67" s="400"/>
      <c r="AM67" s="433" t="str">
        <f>IF(AJ67="BöB","Ja","No")</f>
        <v>No</v>
      </c>
      <c r="AN67" s="430" t="str">
        <f>IF(AJ67="BöB","Ja","No")</f>
        <v>No</v>
      </c>
      <c r="AO67" s="435" t="e">
        <f>IF(OR(AND(AJ67="VöB",AH61="Aktuelles Procedura secondo BöB",AI67="No"),OR(AND(AI67="Ja",AH67&gt;='Valori soglia'!$D$6),AND(AI67="Ja",AO$14&gt;AO$15)),AND(AI67="Ja",AJ67="BöB")),"Kontrolle","")</f>
        <v>#DIV/0!</v>
      </c>
      <c r="AP67" s="173" t="s">
        <v>44</v>
      </c>
      <c r="AQ67" s="429">
        <v>25</v>
      </c>
      <c r="AR67" s="352">
        <v>0</v>
      </c>
      <c r="AS67" s="429" t="s">
        <v>43</v>
      </c>
      <c r="AT67" s="432" t="s">
        <v>36</v>
      </c>
      <c r="AU67" s="399" t="str">
        <f>IF(AT67="BöB","nur Freihändig mit Tipo. 13 VöB","")</f>
        <v/>
      </c>
      <c r="AV67" s="400"/>
      <c r="AW67" s="433" t="str">
        <f>IF(AT67="BöB","Ja","No")</f>
        <v>No</v>
      </c>
      <c r="AX67" s="430" t="str">
        <f>IF(AT67="BöB","Ja","No")</f>
        <v>No</v>
      </c>
      <c r="AY67" s="435" t="e">
        <f>IF(OR(AND(AT67="VöB",AR61="Aktuelles Procedura secondo BöB",AS67="No"),OR(AND(AS67="Ja",AR67&gt;='Valori soglia'!$D$6),AND(AS67="Ja",AY$14&gt;AY$15)),AND(AS67="Ja",AT67="BöB")),"Kontrolle","")</f>
        <v>#DIV/0!</v>
      </c>
      <c r="AZ67" s="173" t="s">
        <v>44</v>
      </c>
      <c r="BA67" s="429">
        <v>25</v>
      </c>
      <c r="BB67" s="352">
        <v>0</v>
      </c>
      <c r="BC67" s="429" t="s">
        <v>43</v>
      </c>
      <c r="BD67" s="432" t="s">
        <v>36</v>
      </c>
      <c r="BE67" s="399" t="str">
        <f>IF(BD67="BöB","nur Freihändig mit Tipo. 13 VöB","")</f>
        <v/>
      </c>
      <c r="BF67" s="400"/>
      <c r="BG67" s="433" t="str">
        <f>IF(BD67="BöB","Ja","No")</f>
        <v>No</v>
      </c>
      <c r="BH67" s="430" t="str">
        <f>IF(BD67="BöB","Ja","No")</f>
        <v>No</v>
      </c>
      <c r="BI67" s="435" t="e">
        <f>IF(OR(AND(BD67="VöB",BB61="Aktuelles Procedura secondo BöB",BC67="No"),OR(AND(BC67="Ja",BB67&gt;='Valori soglia'!$D$6),AND(BC67="Ja",BI$14&gt;BI$15)),AND(BC67="Ja",BD67="BöB")),"Kontrolle","")</f>
        <v>#DIV/0!</v>
      </c>
      <c r="BJ67" s="173" t="s">
        <v>44</v>
      </c>
      <c r="BK67" s="429">
        <v>25</v>
      </c>
      <c r="BL67" s="352">
        <v>0</v>
      </c>
      <c r="BM67" s="429" t="s">
        <v>43</v>
      </c>
      <c r="BN67" s="432" t="s">
        <v>36</v>
      </c>
      <c r="BO67" s="399" t="str">
        <f>IF(BN67="BöB","nur Freihändig mit Tipo. 13 VöB","")</f>
        <v/>
      </c>
      <c r="BP67" s="400"/>
      <c r="BQ67" s="433" t="str">
        <f>IF(BN67="BöB","Ja","No")</f>
        <v>No</v>
      </c>
      <c r="BR67" s="430" t="str">
        <f>IF(BN67="BöB","Ja","No")</f>
        <v>No</v>
      </c>
      <c r="BS67" s="435" t="e">
        <f>IF(OR(AND(BN67="VöB",BL61="Aktuelles Procedura secondo BöB",BM67="No"),OR(AND(BM67="Ja",BL67&gt;='Valori soglia'!$D$6),AND(BM67="Ja",BS$14&gt;BS$15)),AND(BM67="Ja",BN67="BöB")),"Kontrolle","")</f>
        <v>#DIV/0!</v>
      </c>
      <c r="BT67" s="173" t="s">
        <v>44</v>
      </c>
      <c r="BU67" s="429">
        <v>25</v>
      </c>
      <c r="BV67" s="352">
        <v>0</v>
      </c>
      <c r="BW67" s="429" t="s">
        <v>43</v>
      </c>
      <c r="BX67" s="432" t="s">
        <v>36</v>
      </c>
      <c r="BY67" s="399" t="str">
        <f>IF(BX67="BöB","nur Freihändig mit Tipo. 13 VöB","")</f>
        <v/>
      </c>
      <c r="BZ67" s="400"/>
      <c r="CA67" s="433" t="str">
        <f>IF(BX67="BöB","Ja","No")</f>
        <v>No</v>
      </c>
      <c r="CB67" s="430" t="str">
        <f>IF(BX67="BöB","Ja","No")</f>
        <v>No</v>
      </c>
      <c r="CC67" s="435" t="e">
        <f>IF(OR(AND(BX67="VöB",BV61="Aktuelles Procedura secondo BöB",BW67="No"),OR(AND(BW67="Ja",BV67&gt;='Valori soglia'!$D$6),AND(BW67="Ja",CC$14&gt;CC$15)),AND(BW67="Ja",BX67="BöB")),"Kontrolle","")</f>
        <v>#DIV/0!</v>
      </c>
      <c r="CD67" s="173" t="s">
        <v>44</v>
      </c>
      <c r="CE67" s="429">
        <v>25</v>
      </c>
      <c r="CF67" s="352">
        <v>0</v>
      </c>
      <c r="CG67" s="429" t="s">
        <v>43</v>
      </c>
      <c r="CH67" s="432" t="s">
        <v>36</v>
      </c>
      <c r="CI67" s="399" t="str">
        <f>IF(CH67="BöB","nur Freihändig mit Tipo. 13 VöB","")</f>
        <v/>
      </c>
      <c r="CJ67" s="400"/>
      <c r="CK67" s="433" t="str">
        <f>IF(CH67="BöB","Ja","No")</f>
        <v>No</v>
      </c>
      <c r="CL67" s="430" t="str">
        <f>IF(CH67="BöB","Ja","No")</f>
        <v>No</v>
      </c>
      <c r="CM67" s="435" t="e">
        <f>IF(OR(AND(CH67="VöB",CF61="Aktuelles Procedura secondo BöB",CG67="No"),OR(AND(CG67="Ja",CF67&gt;='Valori soglia'!$D$6),AND(CG67="Ja",CM$14&gt;CM$15)),AND(CG67="Ja",CH67="BöB")),"Kontrolle","")</f>
        <v>#DIV/0!</v>
      </c>
      <c r="CN67" s="173" t="s">
        <v>44</v>
      </c>
      <c r="CO67" s="429">
        <v>25</v>
      </c>
      <c r="CP67" s="352">
        <v>0</v>
      </c>
      <c r="CQ67" s="429" t="s">
        <v>43</v>
      </c>
      <c r="CR67" s="432" t="s">
        <v>36</v>
      </c>
      <c r="CS67" s="399" t="str">
        <f>IF(CR67="BöB","nur Freihändig mit Tipo. 13 VöB","")</f>
        <v/>
      </c>
      <c r="CT67" s="400"/>
      <c r="CU67" s="433" t="str">
        <f>IF(CR67="BöB","Ja","No")</f>
        <v>No</v>
      </c>
      <c r="CV67" s="430" t="str">
        <f>IF(CR67="BöB","Ja","No")</f>
        <v>No</v>
      </c>
      <c r="CW67" s="435" t="e">
        <f>IF(OR(AND(CR67="VöB",CP61="Aktuelles Procedura secondo BöB",CQ67="No"),OR(AND(CQ67="Ja",CP67&gt;='Valori soglia'!$D$6),AND(CQ67="Ja",CW$14&gt;CW$15)),AND(CQ67="Ja",CR67="BöB")),"Kontrolle","")</f>
        <v>#DIV/0!</v>
      </c>
      <c r="CX67" s="173" t="s">
        <v>44</v>
      </c>
      <c r="CY67" s="429">
        <v>25</v>
      </c>
      <c r="CZ67" s="352">
        <v>0</v>
      </c>
      <c r="DA67" s="429" t="s">
        <v>43</v>
      </c>
      <c r="DB67" s="432" t="s">
        <v>36</v>
      </c>
      <c r="DC67" s="399" t="str">
        <f>IF(DB67="BöB","nur Freihändig mit Tipo. 13 VöB","")</f>
        <v/>
      </c>
      <c r="DD67" s="400"/>
      <c r="DE67" s="433" t="str">
        <f>IF(DB67="BöB","Ja","No")</f>
        <v>No</v>
      </c>
      <c r="DF67" s="430" t="str">
        <f>IF(DB67="BöB","Ja","No")</f>
        <v>No</v>
      </c>
      <c r="DG67" s="435" t="e">
        <f>IF(OR(AND(DB67="VöB",CZ61="Aktuelles Procedura secondo BöB",DA67="No"),OR(AND(DA67="Ja",CZ67&gt;='Valori soglia'!$D$6),AND(DA67="Ja",DG$14&gt;DG$15)),AND(DA67="Ja",DB67="BöB")),"Kontrolle","")</f>
        <v>#DIV/0!</v>
      </c>
      <c r="DH67" s="173" t="s">
        <v>44</v>
      </c>
      <c r="DI67" s="429">
        <v>25</v>
      </c>
      <c r="DJ67" s="352">
        <v>0</v>
      </c>
      <c r="DK67" s="429" t="s">
        <v>43</v>
      </c>
      <c r="DL67" s="432" t="s">
        <v>36</v>
      </c>
      <c r="DM67" s="399" t="str">
        <f>IF(DL67="BöB","nur Freihändig mit Tipo. 13 VöB","")</f>
        <v/>
      </c>
      <c r="DN67" s="400"/>
      <c r="DO67" s="433" t="str">
        <f>IF(DL67="BöB","Ja","No")</f>
        <v>No</v>
      </c>
      <c r="DP67" s="430" t="str">
        <f>IF(DL67="BöB","Ja","No")</f>
        <v>No</v>
      </c>
      <c r="DQ67" s="435" t="e">
        <f>IF(OR(AND(DL67="VöB",DJ61="Aktuelles Procedura secondo BöB",DK67="No"),OR(AND(DK67="Ja",DJ67&gt;='Valori soglia'!$D$6),AND(DK67="Ja",DQ$14&gt;DQ$15)),AND(DK67="Ja",DL67="BöB")),"Kontrolle","")</f>
        <v>#DIV/0!</v>
      </c>
      <c r="DR67" s="173" t="s">
        <v>44</v>
      </c>
      <c r="DS67" s="429">
        <v>25</v>
      </c>
      <c r="DT67" s="352">
        <v>0</v>
      </c>
      <c r="DU67" s="429" t="s">
        <v>43</v>
      </c>
      <c r="DV67" s="432" t="s">
        <v>36</v>
      </c>
      <c r="DW67" s="399" t="str">
        <f>IF(DV67="BöB","nur Freihändig mit Tipo. 13 VöB","")</f>
        <v/>
      </c>
      <c r="DX67" s="400"/>
      <c r="DY67" s="433" t="str">
        <f>IF(DV67="BöB","Ja","No")</f>
        <v>No</v>
      </c>
      <c r="DZ67" s="430" t="str">
        <f>IF(DV67="BöB","Ja","No")</f>
        <v>No</v>
      </c>
      <c r="EA67" s="435" t="e">
        <f>IF(OR(AND(DV67="VöB",DT61="Aktuelles Procedura secondo BöB",DU67="No"),OR(AND(DU67="Ja",DT67&gt;='Valori soglia'!$D$6),AND(DU67="Ja",EA$14&gt;EA$15)),AND(DU67="Ja",DV67="BöB")),"Kontrolle","")</f>
        <v>#DIV/0!</v>
      </c>
      <c r="EB67" s="173" t="s">
        <v>44</v>
      </c>
      <c r="EC67" s="429">
        <v>25</v>
      </c>
      <c r="ED67" s="352">
        <v>0</v>
      </c>
      <c r="EE67" s="429" t="s">
        <v>43</v>
      </c>
      <c r="EF67" s="432" t="s">
        <v>36</v>
      </c>
      <c r="EG67" s="399" t="str">
        <f>IF(EF67="BöB","nur Freihändig mit Tipo. 13 VöB","")</f>
        <v/>
      </c>
      <c r="EH67" s="400"/>
      <c r="EI67" s="433" t="str">
        <f>IF(EF67="BöB","Ja","No")</f>
        <v>No</v>
      </c>
      <c r="EJ67" s="430" t="str">
        <f>IF(EF67="BöB","Ja","No")</f>
        <v>No</v>
      </c>
      <c r="EK67" s="435" t="e">
        <f>IF(OR(AND(EF67="VöB",ED61="Aktuelles Procedura secondo BöB",EE67="No"),OR(AND(EE67="Ja",ED67&gt;='Valori soglia'!$D$6),AND(EE67="Ja",EK$14&gt;EK$15)),AND(EE67="Ja",EF67="BöB")),"Kontrolle","")</f>
        <v>#DIV/0!</v>
      </c>
      <c r="EL67" s="173" t="s">
        <v>44</v>
      </c>
      <c r="EM67" s="429">
        <v>25</v>
      </c>
      <c r="EN67" s="352">
        <v>0</v>
      </c>
      <c r="EO67" s="429" t="s">
        <v>43</v>
      </c>
      <c r="EP67" s="432" t="s">
        <v>36</v>
      </c>
      <c r="EQ67" s="399" t="str">
        <f>IF(EP67="BöB","nur Freihändig mit Tipo. 13 VöB","")</f>
        <v/>
      </c>
      <c r="ER67" s="400"/>
      <c r="ES67" s="433" t="str">
        <f>IF(EP67="BöB","Ja","No")</f>
        <v>No</v>
      </c>
      <c r="ET67" s="430" t="str">
        <f>IF(EP67="BöB","Ja","No")</f>
        <v>No</v>
      </c>
      <c r="EU67" s="435" t="e">
        <f>IF(OR(AND(EP67="VöB",EN61="Aktuelles Procedura secondo BöB",EO67="No"),OR(AND(EO67="Ja",EN67&gt;='Valori soglia'!$D$6),AND(EO67="Ja",EU$14&gt;EU$15)),AND(EO67="Ja",EP67="BöB")),"Kontrolle","")</f>
        <v>#DIV/0!</v>
      </c>
      <c r="EV67" s="173" t="s">
        <v>44</v>
      </c>
      <c r="EW67" s="429">
        <v>25</v>
      </c>
      <c r="EX67" s="352">
        <v>0</v>
      </c>
      <c r="EY67" s="429" t="s">
        <v>43</v>
      </c>
      <c r="EZ67" s="432" t="s">
        <v>36</v>
      </c>
      <c r="FA67" s="399" t="str">
        <f>IF(EZ67="BöB","nur Freihändig mit Tipo. 13 VöB","")</f>
        <v/>
      </c>
      <c r="FB67" s="400"/>
      <c r="FC67" s="433" t="str">
        <f>IF(EZ67="BöB","Ja","No")</f>
        <v>No</v>
      </c>
      <c r="FD67" s="430" t="str">
        <f>IF(EZ67="BöB","Ja","No")</f>
        <v>No</v>
      </c>
      <c r="FE67" s="435" t="e">
        <f>IF(OR(AND(EZ67="VöB",EX61="Aktuelles Procedura secondo BöB",EY67="No"),OR(AND(EY67="Ja",EX67&gt;='Valori soglia'!$D$6),AND(EY67="Ja",FE$14&gt;FE$15)),AND(EY67="Ja",EZ67="BöB")),"Kontrolle","")</f>
        <v>#DIV/0!</v>
      </c>
      <c r="FF67" s="173" t="s">
        <v>44</v>
      </c>
      <c r="FG67" s="429">
        <v>25</v>
      </c>
      <c r="FH67" s="352">
        <v>0</v>
      </c>
      <c r="FI67" s="429" t="s">
        <v>43</v>
      </c>
      <c r="FJ67" s="432" t="s">
        <v>36</v>
      </c>
      <c r="FK67" s="399" t="str">
        <f>IF(FJ67="BöB","nur Freihändig mit Tipo. 13 VöB","")</f>
        <v/>
      </c>
      <c r="FL67" s="400"/>
      <c r="FM67" s="433" t="str">
        <f>IF(FJ67="BöB","Ja","No")</f>
        <v>No</v>
      </c>
      <c r="FN67" s="430" t="str">
        <f>IF(FJ67="BöB","Ja","No")</f>
        <v>No</v>
      </c>
      <c r="FO67" s="435" t="e">
        <f>IF(OR(AND(FJ67="VöB",FH61="Aktuelles Procedura secondo BöB",FI67="No"),OR(AND(FI67="Ja",FH67&gt;='Valori soglia'!$D$6),AND(FI67="Ja",FO$14&gt;FO$15)),AND(FI67="Ja",FJ67="BöB")),"Kontrolle","")</f>
        <v>#DIV/0!</v>
      </c>
      <c r="FP67" s="173" t="s">
        <v>44</v>
      </c>
      <c r="FQ67" s="429">
        <v>25</v>
      </c>
      <c r="FR67" s="352">
        <v>0</v>
      </c>
      <c r="FS67" s="429" t="s">
        <v>43</v>
      </c>
      <c r="FT67" s="432" t="s">
        <v>36</v>
      </c>
      <c r="FU67" s="399" t="str">
        <f>IF(FT67="BöB","nur Freihändig mit Tipo. 13 VöB","")</f>
        <v/>
      </c>
      <c r="FV67" s="400"/>
      <c r="FW67" s="433" t="str">
        <f>IF(FT67="BöB","Ja","No")</f>
        <v>No</v>
      </c>
      <c r="FX67" s="430" t="str">
        <f>IF(FT67="BöB","Ja","No")</f>
        <v>No</v>
      </c>
      <c r="FY67" s="435" t="e">
        <f>IF(OR(AND(FT67="VöB",FR61="Aktuelles Procedura secondo BöB",FS67="No"),OR(AND(FS67="Ja",FR67&gt;='Valori soglia'!$D$6),AND(FS67="Ja",FY$14&gt;FY$15)),AND(FS67="Ja",FT67="BöB")),"Kontrolle","")</f>
        <v>#DIV/0!</v>
      </c>
      <c r="FZ67" s="173" t="s">
        <v>44</v>
      </c>
      <c r="GA67" s="429">
        <v>25</v>
      </c>
      <c r="GB67" s="352">
        <v>0</v>
      </c>
      <c r="GC67" s="429" t="s">
        <v>43</v>
      </c>
      <c r="GD67" s="432" t="s">
        <v>36</v>
      </c>
      <c r="GE67" s="399" t="str">
        <f>IF(GD67="BöB","nur Freihändig mit Tipo. 13 VöB","")</f>
        <v/>
      </c>
      <c r="GF67" s="400"/>
      <c r="GG67" s="433" t="str">
        <f>IF(GD67="BöB","Ja","No")</f>
        <v>No</v>
      </c>
      <c r="GH67" s="430" t="str">
        <f>IF(GD67="BöB","Ja","No")</f>
        <v>No</v>
      </c>
      <c r="GI67" s="435" t="e">
        <f>IF(OR(AND(GD67="VöB",GB61="Aktuelles Procedura secondo BöB",GC67="No"),OR(AND(GC67="Ja",GB67&gt;='Valori soglia'!$D$6),AND(GC67="Ja",GI$14&gt;GI$15)),AND(GC67="Ja",GD67="BöB")),"Kontrolle","")</f>
        <v>#DIV/0!</v>
      </c>
      <c r="GJ67" s="173" t="s">
        <v>44</v>
      </c>
      <c r="GK67" s="429">
        <v>25</v>
      </c>
      <c r="GL67" s="352">
        <v>0</v>
      </c>
      <c r="GM67" s="429" t="s">
        <v>43</v>
      </c>
      <c r="GN67" s="432" t="s">
        <v>36</v>
      </c>
      <c r="GO67" s="399" t="str">
        <f>IF(GN67="BöB","nur Freihändig mit Tipo. 13 VöB","")</f>
        <v/>
      </c>
      <c r="GP67" s="400"/>
      <c r="GQ67" s="433" t="str">
        <f>IF(GN67="BöB","Ja","No")</f>
        <v>No</v>
      </c>
      <c r="GR67" s="430" t="str">
        <f>IF(GN67="BöB","Ja","No")</f>
        <v>No</v>
      </c>
      <c r="GS67" s="435" t="e">
        <f>IF(OR(AND(GN67="VöB",GL61="Aktuelles Procedura secondo BöB",GM67="No"),OR(AND(GM67="Ja",GL67&gt;='Valori soglia'!$D$6),AND(GM67="Ja",GS$14&gt;GS$15)),AND(GM67="Ja",GN67="BöB")),"Kontrolle","")</f>
        <v>#DIV/0!</v>
      </c>
      <c r="GT67" s="173" t="s">
        <v>44</v>
      </c>
      <c r="GU67" s="429">
        <v>25</v>
      </c>
      <c r="GV67" s="352">
        <v>0</v>
      </c>
      <c r="GW67" s="429" t="s">
        <v>43</v>
      </c>
      <c r="GX67" s="432" t="s">
        <v>36</v>
      </c>
      <c r="GY67" s="399" t="str">
        <f>IF(GX67="BöB","nur Freihändig mit Tipo. 13 VöB","")</f>
        <v/>
      </c>
      <c r="GZ67" s="400"/>
      <c r="HA67" s="433" t="str">
        <f>IF(GX67="BöB","Ja","No")</f>
        <v>No</v>
      </c>
      <c r="HB67" s="430" t="str">
        <f>IF(GX67="BöB","Ja","No")</f>
        <v>No</v>
      </c>
      <c r="HC67" s="435" t="e">
        <f>IF(OR(AND(GX67="VöB",GV61="Aktuelles Procedura secondo BöB",GW67="No"),OR(AND(GW67="Ja",GV67&gt;='Valori soglia'!$D$6),AND(GW67="Ja",HC$14&gt;HC$15)),AND(GW67="Ja",GX67="BöB")),"Kontrolle","")</f>
        <v>#DIV/0!</v>
      </c>
      <c r="HD67" s="173" t="s">
        <v>44</v>
      </c>
      <c r="HE67" s="429">
        <v>25</v>
      </c>
      <c r="HF67" s="352">
        <v>0</v>
      </c>
      <c r="HG67" s="429" t="s">
        <v>43</v>
      </c>
      <c r="HH67" s="432" t="s">
        <v>36</v>
      </c>
      <c r="HI67" s="399" t="str">
        <f>IF(HH67="BöB","nur Freihändig mit Tipo. 13 VöB","")</f>
        <v/>
      </c>
      <c r="HJ67" s="400"/>
      <c r="HK67" s="433" t="str">
        <f>IF(HH67="BöB","Ja","No")</f>
        <v>No</v>
      </c>
      <c r="HL67" s="430" t="str">
        <f>IF(HH67="BöB","Ja","No")</f>
        <v>No</v>
      </c>
      <c r="HM67" s="435" t="e">
        <f>IF(OR(AND(HH67="VöB",HF61="Aktuelles Procedura secondo BöB",HG67="No"),OR(AND(HG67="Ja",HF67&gt;='Valori soglia'!$D$6),AND(HG67="Ja",HM$14&gt;HM$15)),AND(HG67="Ja",HH67="BöB")),"Kontrolle","")</f>
        <v>#DIV/0!</v>
      </c>
      <c r="HN67" s="125"/>
      <c r="HO67" s="125"/>
      <c r="HP67" s="71"/>
      <c r="HQ67" s="126"/>
      <c r="HR67" s="74"/>
      <c r="HS67" s="36"/>
      <c r="HT67" s="36"/>
      <c r="HU67" s="78"/>
      <c r="HV67" s="36"/>
      <c r="HW67" s="125"/>
      <c r="HX67" s="125"/>
      <c r="HY67" s="71"/>
      <c r="HZ67" s="126"/>
      <c r="IA67" s="74"/>
      <c r="IB67" s="36"/>
      <c r="IC67" s="36"/>
      <c r="ID67" s="78"/>
      <c r="IE67" s="36"/>
      <c r="IF67" s="125"/>
      <c r="IG67" s="125"/>
      <c r="IH67" s="71"/>
      <c r="II67" s="126"/>
      <c r="IJ67" s="74"/>
      <c r="IK67" s="36"/>
      <c r="IL67" s="36"/>
      <c r="IM67" s="78"/>
      <c r="IN67" s="36"/>
      <c r="IO67" s="125"/>
      <c r="IP67" s="125"/>
      <c r="IQ67" s="71"/>
      <c r="IR67" s="126"/>
      <c r="IS67" s="74"/>
      <c r="IT67" s="36"/>
      <c r="IU67" s="36"/>
      <c r="IV67" s="78"/>
      <c r="IW67" s="36"/>
      <c r="IX67" s="125"/>
      <c r="IY67" s="125"/>
      <c r="IZ67" s="71"/>
      <c r="JA67" s="126"/>
      <c r="JB67" s="6"/>
      <c r="JC67" s="6"/>
      <c r="JD67" s="6"/>
      <c r="JE67" s="6"/>
      <c r="JF67" s="6"/>
      <c r="JG67" s="6"/>
      <c r="JH67" s="6"/>
      <c r="JI67" s="6"/>
      <c r="JJ67" s="6"/>
      <c r="JK67" s="6"/>
      <c r="JL67" s="6"/>
      <c r="JM67" s="6"/>
      <c r="JN67" s="6"/>
      <c r="JO67" s="6"/>
      <c r="JP67" s="6"/>
      <c r="JQ67" s="6"/>
      <c r="JR67" s="6"/>
      <c r="JS67" s="6"/>
      <c r="JT67" s="6"/>
      <c r="JU67" s="6"/>
      <c r="JV67" s="6"/>
      <c r="JW67" s="6"/>
      <c r="JX67" s="6"/>
      <c r="JY67" s="6"/>
      <c r="JZ67" s="6"/>
      <c r="KA67" s="6"/>
      <c r="KB67" s="6"/>
      <c r="KC67" s="6"/>
      <c r="KD67" s="6"/>
      <c r="KE67" s="6"/>
      <c r="KF67" s="6"/>
      <c r="KG67" s="6"/>
      <c r="KH67" s="6"/>
      <c r="KI67" s="6"/>
      <c r="KJ67" s="6"/>
      <c r="KK67" s="6"/>
      <c r="KL67" s="6"/>
      <c r="KM67" s="6"/>
      <c r="KN67" s="6"/>
      <c r="KO67" s="6"/>
      <c r="KP67" s="6"/>
      <c r="KQ67" s="6"/>
      <c r="KR67" s="6"/>
      <c r="KS67" s="6"/>
      <c r="KT67" s="6"/>
      <c r="KU67" s="6"/>
      <c r="KV67" s="6"/>
      <c r="KW67" s="6"/>
      <c r="KX67" s="6"/>
      <c r="KY67" s="6"/>
      <c r="KZ67" s="6"/>
      <c r="LA67" s="6"/>
      <c r="LB67" s="6"/>
      <c r="LC67" s="6"/>
    </row>
    <row r="68" spans="1:315" ht="26.25" customHeight="1" x14ac:dyDescent="0.2">
      <c r="A68" s="19"/>
      <c r="B68" s="174" t="s">
        <v>45</v>
      </c>
      <c r="C68" s="429"/>
      <c r="D68" s="352"/>
      <c r="E68" s="429"/>
      <c r="F68" s="432"/>
      <c r="G68" s="401" t="str">
        <f>IF(F67="VöB","Freihändig (z.B. Tipo. 36 II d VöB)","")</f>
        <v/>
      </c>
      <c r="H68" s="402"/>
      <c r="I68" s="433"/>
      <c r="J68" s="430"/>
      <c r="K68" s="435"/>
      <c r="L68" s="174" t="s">
        <v>45</v>
      </c>
      <c r="M68" s="429"/>
      <c r="N68" s="352"/>
      <c r="O68" s="429"/>
      <c r="P68" s="432"/>
      <c r="Q68" s="401" t="str">
        <f>IF(P67="VöB","Freihändig (z.B. Tipo. 36 II d VöB)","")</f>
        <v/>
      </c>
      <c r="R68" s="402"/>
      <c r="S68" s="433"/>
      <c r="T68" s="430"/>
      <c r="U68" s="435"/>
      <c r="V68" s="174" t="s">
        <v>45</v>
      </c>
      <c r="W68" s="429"/>
      <c r="X68" s="352"/>
      <c r="Y68" s="429"/>
      <c r="Z68" s="432"/>
      <c r="AA68" s="401" t="str">
        <f>IF(Z67="VöB","Freihändig (z.B. Tipo. 36 II d VöB)","")</f>
        <v/>
      </c>
      <c r="AB68" s="402"/>
      <c r="AC68" s="433"/>
      <c r="AD68" s="430"/>
      <c r="AE68" s="435"/>
      <c r="AF68" s="174" t="s">
        <v>45</v>
      </c>
      <c r="AG68" s="429"/>
      <c r="AH68" s="352"/>
      <c r="AI68" s="429"/>
      <c r="AJ68" s="432"/>
      <c r="AK68" s="401" t="str">
        <f>IF(AJ67="VöB","Freihändig (z.B. Tipo. 36 II d VöB)","")</f>
        <v/>
      </c>
      <c r="AL68" s="402"/>
      <c r="AM68" s="433"/>
      <c r="AN68" s="430"/>
      <c r="AO68" s="435"/>
      <c r="AP68" s="174" t="s">
        <v>45</v>
      </c>
      <c r="AQ68" s="429"/>
      <c r="AR68" s="352"/>
      <c r="AS68" s="429"/>
      <c r="AT68" s="432"/>
      <c r="AU68" s="401" t="str">
        <f>IF(AT67="VöB","Freihändig (z.B. Tipo. 36 II d VöB)","")</f>
        <v/>
      </c>
      <c r="AV68" s="402"/>
      <c r="AW68" s="433"/>
      <c r="AX68" s="430"/>
      <c r="AY68" s="435"/>
      <c r="AZ68" s="174" t="s">
        <v>45</v>
      </c>
      <c r="BA68" s="429"/>
      <c r="BB68" s="352"/>
      <c r="BC68" s="429"/>
      <c r="BD68" s="432"/>
      <c r="BE68" s="401" t="str">
        <f>IF(BD67="VöB","Freihändig (z.B. Tipo. 36 II d VöB)","")</f>
        <v/>
      </c>
      <c r="BF68" s="402"/>
      <c r="BG68" s="433"/>
      <c r="BH68" s="430"/>
      <c r="BI68" s="435"/>
      <c r="BJ68" s="174" t="s">
        <v>45</v>
      </c>
      <c r="BK68" s="429"/>
      <c r="BL68" s="352"/>
      <c r="BM68" s="429"/>
      <c r="BN68" s="432"/>
      <c r="BO68" s="401" t="str">
        <f>IF(BN67="VöB","Freihändig (z.B. Tipo. 36 II d VöB)","")</f>
        <v/>
      </c>
      <c r="BP68" s="402"/>
      <c r="BQ68" s="433"/>
      <c r="BR68" s="430"/>
      <c r="BS68" s="435"/>
      <c r="BT68" s="174" t="s">
        <v>45</v>
      </c>
      <c r="BU68" s="429"/>
      <c r="BV68" s="352"/>
      <c r="BW68" s="429"/>
      <c r="BX68" s="432"/>
      <c r="BY68" s="401" t="str">
        <f>IF(BX67="VöB","Freihändig (z.B. Tipo. 36 II d VöB)","")</f>
        <v/>
      </c>
      <c r="BZ68" s="402"/>
      <c r="CA68" s="433"/>
      <c r="CB68" s="430"/>
      <c r="CC68" s="435"/>
      <c r="CD68" s="174" t="s">
        <v>45</v>
      </c>
      <c r="CE68" s="429"/>
      <c r="CF68" s="352"/>
      <c r="CG68" s="429"/>
      <c r="CH68" s="432"/>
      <c r="CI68" s="401" t="str">
        <f>IF(CH67="VöB","Freihändig (z.B. Tipo. 36 II d VöB)","")</f>
        <v/>
      </c>
      <c r="CJ68" s="402"/>
      <c r="CK68" s="433"/>
      <c r="CL68" s="430"/>
      <c r="CM68" s="435"/>
      <c r="CN68" s="174" t="s">
        <v>45</v>
      </c>
      <c r="CO68" s="429"/>
      <c r="CP68" s="352"/>
      <c r="CQ68" s="429"/>
      <c r="CR68" s="432"/>
      <c r="CS68" s="401" t="str">
        <f>IF(CR67="VöB","Freihändig (z.B. Tipo. 36 II d VöB)","")</f>
        <v/>
      </c>
      <c r="CT68" s="402"/>
      <c r="CU68" s="433"/>
      <c r="CV68" s="430"/>
      <c r="CW68" s="435"/>
      <c r="CX68" s="174" t="s">
        <v>45</v>
      </c>
      <c r="CY68" s="429"/>
      <c r="CZ68" s="352"/>
      <c r="DA68" s="429"/>
      <c r="DB68" s="432"/>
      <c r="DC68" s="401" t="str">
        <f>IF(DB67="VöB","Freihändig (z.B. Tipo. 36 II d VöB)","")</f>
        <v/>
      </c>
      <c r="DD68" s="402"/>
      <c r="DE68" s="433"/>
      <c r="DF68" s="430"/>
      <c r="DG68" s="435"/>
      <c r="DH68" s="174" t="s">
        <v>45</v>
      </c>
      <c r="DI68" s="429"/>
      <c r="DJ68" s="352"/>
      <c r="DK68" s="429"/>
      <c r="DL68" s="432"/>
      <c r="DM68" s="401" t="str">
        <f>IF(DL67="VöB","Freihändig (z.B. Tipo. 36 II d VöB)","")</f>
        <v/>
      </c>
      <c r="DN68" s="402"/>
      <c r="DO68" s="433"/>
      <c r="DP68" s="430"/>
      <c r="DQ68" s="435"/>
      <c r="DR68" s="174" t="s">
        <v>45</v>
      </c>
      <c r="DS68" s="429"/>
      <c r="DT68" s="352"/>
      <c r="DU68" s="429"/>
      <c r="DV68" s="432"/>
      <c r="DW68" s="401" t="str">
        <f>IF(DV67="VöB","Freihändig (z.B. Tipo. 36 II d VöB)","")</f>
        <v/>
      </c>
      <c r="DX68" s="402"/>
      <c r="DY68" s="433"/>
      <c r="DZ68" s="430"/>
      <c r="EA68" s="435"/>
      <c r="EB68" s="174" t="s">
        <v>45</v>
      </c>
      <c r="EC68" s="429"/>
      <c r="ED68" s="352"/>
      <c r="EE68" s="429"/>
      <c r="EF68" s="432"/>
      <c r="EG68" s="401" t="str">
        <f>IF(EF67="VöB","Freihändig (z.B. Tipo. 36 II d VöB)","")</f>
        <v/>
      </c>
      <c r="EH68" s="402"/>
      <c r="EI68" s="433"/>
      <c r="EJ68" s="430"/>
      <c r="EK68" s="435"/>
      <c r="EL68" s="174" t="s">
        <v>45</v>
      </c>
      <c r="EM68" s="429"/>
      <c r="EN68" s="352"/>
      <c r="EO68" s="429"/>
      <c r="EP68" s="432"/>
      <c r="EQ68" s="401" t="str">
        <f>IF(EP67="VöB","Freihändig (z.B. Tipo. 36 II d VöB)","")</f>
        <v/>
      </c>
      <c r="ER68" s="402"/>
      <c r="ES68" s="433"/>
      <c r="ET68" s="430"/>
      <c r="EU68" s="435"/>
      <c r="EV68" s="174" t="s">
        <v>45</v>
      </c>
      <c r="EW68" s="429"/>
      <c r="EX68" s="352"/>
      <c r="EY68" s="429"/>
      <c r="EZ68" s="432"/>
      <c r="FA68" s="401" t="str">
        <f>IF(EZ67="VöB","Freihändig (z.B. Tipo. 36 II d VöB)","")</f>
        <v/>
      </c>
      <c r="FB68" s="402"/>
      <c r="FC68" s="433"/>
      <c r="FD68" s="430"/>
      <c r="FE68" s="435"/>
      <c r="FF68" s="174" t="s">
        <v>45</v>
      </c>
      <c r="FG68" s="429"/>
      <c r="FH68" s="352"/>
      <c r="FI68" s="429"/>
      <c r="FJ68" s="432"/>
      <c r="FK68" s="401" t="str">
        <f>IF(FJ67="VöB","Freihändig (z.B. Tipo. 36 II d VöB)","")</f>
        <v/>
      </c>
      <c r="FL68" s="402"/>
      <c r="FM68" s="433"/>
      <c r="FN68" s="430"/>
      <c r="FO68" s="435"/>
      <c r="FP68" s="174" t="s">
        <v>45</v>
      </c>
      <c r="FQ68" s="429"/>
      <c r="FR68" s="352"/>
      <c r="FS68" s="429"/>
      <c r="FT68" s="432"/>
      <c r="FU68" s="401" t="str">
        <f>IF(FT67="VöB","Freihändig (z.B. Tipo. 36 II d VöB)","")</f>
        <v/>
      </c>
      <c r="FV68" s="402"/>
      <c r="FW68" s="433"/>
      <c r="FX68" s="430"/>
      <c r="FY68" s="435"/>
      <c r="FZ68" s="174" t="s">
        <v>45</v>
      </c>
      <c r="GA68" s="429"/>
      <c r="GB68" s="352"/>
      <c r="GC68" s="429"/>
      <c r="GD68" s="432"/>
      <c r="GE68" s="401" t="str">
        <f>IF(GD67="VöB","Freihändig (z.B. Tipo. 36 II d VöB)","")</f>
        <v/>
      </c>
      <c r="GF68" s="402"/>
      <c r="GG68" s="433"/>
      <c r="GH68" s="430"/>
      <c r="GI68" s="435"/>
      <c r="GJ68" s="174" t="s">
        <v>45</v>
      </c>
      <c r="GK68" s="429"/>
      <c r="GL68" s="352"/>
      <c r="GM68" s="429"/>
      <c r="GN68" s="432"/>
      <c r="GO68" s="401" t="str">
        <f>IF(GN67="VöB","Freihändig (z.B. Tipo. 36 II d VöB)","")</f>
        <v/>
      </c>
      <c r="GP68" s="402"/>
      <c r="GQ68" s="433"/>
      <c r="GR68" s="430"/>
      <c r="GS68" s="435"/>
      <c r="GT68" s="174" t="s">
        <v>45</v>
      </c>
      <c r="GU68" s="429"/>
      <c r="GV68" s="352"/>
      <c r="GW68" s="429"/>
      <c r="GX68" s="432"/>
      <c r="GY68" s="401" t="str">
        <f>IF(GX67="VöB","Freihändig (z.B. Tipo. 36 II d VöB)","")</f>
        <v/>
      </c>
      <c r="GZ68" s="402"/>
      <c r="HA68" s="433"/>
      <c r="HB68" s="430"/>
      <c r="HC68" s="435"/>
      <c r="HD68" s="174" t="s">
        <v>45</v>
      </c>
      <c r="HE68" s="429"/>
      <c r="HF68" s="352"/>
      <c r="HG68" s="429"/>
      <c r="HH68" s="432"/>
      <c r="HI68" s="401" t="str">
        <f>IF(HH67="VöB","Freihändig (z.B. Tipo. 36 II d VöB)","")</f>
        <v/>
      </c>
      <c r="HJ68" s="402"/>
      <c r="HK68" s="433"/>
      <c r="HL68" s="430"/>
      <c r="HM68" s="435"/>
      <c r="HN68" s="125"/>
      <c r="HO68" s="125"/>
      <c r="HP68" s="71"/>
      <c r="HQ68" s="126"/>
      <c r="HR68" s="74"/>
      <c r="HS68" s="36"/>
      <c r="HT68" s="36"/>
      <c r="HU68" s="78"/>
      <c r="HV68" s="36"/>
      <c r="HW68" s="125"/>
      <c r="HX68" s="125"/>
      <c r="HY68" s="71"/>
      <c r="HZ68" s="126"/>
      <c r="IA68" s="74"/>
      <c r="IB68" s="36"/>
      <c r="IC68" s="36"/>
      <c r="ID68" s="78"/>
      <c r="IE68" s="36"/>
      <c r="IF68" s="125"/>
      <c r="IG68" s="125"/>
      <c r="IH68" s="71"/>
      <c r="II68" s="126"/>
      <c r="IJ68" s="74"/>
      <c r="IK68" s="36"/>
      <c r="IL68" s="36"/>
      <c r="IM68" s="78"/>
      <c r="IN68" s="36"/>
      <c r="IO68" s="125"/>
      <c r="IP68" s="125"/>
      <c r="IQ68" s="71"/>
      <c r="IR68" s="126"/>
      <c r="IS68" s="74"/>
      <c r="IT68" s="36"/>
      <c r="IU68" s="36"/>
      <c r="IV68" s="78"/>
      <c r="IW68" s="36"/>
      <c r="IX68" s="125"/>
      <c r="IY68" s="125"/>
      <c r="IZ68" s="71"/>
      <c r="JA68" s="126"/>
      <c r="JB68" s="6"/>
      <c r="JC68" s="6"/>
      <c r="JD68" s="6"/>
      <c r="JE68" s="6"/>
      <c r="JF68" s="6"/>
      <c r="JG68" s="6"/>
      <c r="JH68" s="6"/>
      <c r="JI68" s="6"/>
      <c r="JJ68" s="6"/>
      <c r="JK68" s="6"/>
      <c r="JL68" s="6"/>
      <c r="JM68" s="6"/>
      <c r="JN68" s="6"/>
      <c r="JO68" s="6"/>
      <c r="JP68" s="6"/>
      <c r="JQ68" s="6"/>
      <c r="JR68" s="6"/>
      <c r="JS68" s="6"/>
      <c r="JT68" s="6"/>
      <c r="JU68" s="6"/>
      <c r="JV68" s="6"/>
      <c r="JW68" s="6"/>
      <c r="JX68" s="6"/>
      <c r="JY68" s="6"/>
      <c r="JZ68" s="6"/>
      <c r="KA68" s="6"/>
      <c r="KB68" s="6"/>
      <c r="KC68" s="6"/>
      <c r="KD68" s="6"/>
      <c r="KE68" s="6"/>
      <c r="KF68" s="6"/>
      <c r="KG68" s="6"/>
      <c r="KH68" s="6"/>
      <c r="KI68" s="6"/>
      <c r="KJ68" s="6"/>
      <c r="KK68" s="6"/>
      <c r="KL68" s="6"/>
      <c r="KM68" s="6"/>
      <c r="KN68" s="6"/>
      <c r="KO68" s="6"/>
      <c r="KP68" s="6"/>
      <c r="KQ68" s="6"/>
      <c r="KR68" s="6"/>
      <c r="KS68" s="6"/>
      <c r="KT68" s="6"/>
      <c r="KU68" s="6"/>
      <c r="KV68" s="6"/>
      <c r="KW68" s="6"/>
      <c r="KX68" s="6"/>
      <c r="KY68" s="6"/>
      <c r="KZ68" s="6"/>
      <c r="LA68" s="6"/>
      <c r="LB68" s="6"/>
      <c r="LC68" s="6"/>
    </row>
    <row r="69" spans="1:315" ht="26.25" customHeight="1" x14ac:dyDescent="0.2">
      <c r="A69" s="13"/>
      <c r="B69" s="173" t="s">
        <v>44</v>
      </c>
      <c r="C69" s="429">
        <v>26</v>
      </c>
      <c r="D69" s="352">
        <v>0</v>
      </c>
      <c r="E69" s="429" t="s">
        <v>43</v>
      </c>
      <c r="F69" s="432" t="s">
        <v>36</v>
      </c>
      <c r="G69" s="399" t="str">
        <f>IF(F69="BöB","nur Freihändig mit Tipo. 13 VöB","")</f>
        <v/>
      </c>
      <c r="H69" s="400"/>
      <c r="I69" s="433" t="str">
        <f>IF(F69="BöB","Ja","No")</f>
        <v>No</v>
      </c>
      <c r="J69" s="430" t="str">
        <f>IF(F69="BöB","Ja","No")</f>
        <v>No</v>
      </c>
      <c r="K69" s="435" t="e">
        <f>IF(OR(AND(F69="VöB",D63="Aktuelles Procedura secondo BöB",E69="No"),OR(AND(E69="Ja",D69&gt;='Valori soglia'!$D$6),AND(E69="Ja",'Riepilogo progetto'!$J$8&gt;'Riepilogo progetto'!$P$9)),AND(E69="Ja",F69="BöB")),"Kontrolle","")</f>
        <v>#DIV/0!</v>
      </c>
      <c r="L69" s="173" t="s">
        <v>44</v>
      </c>
      <c r="M69" s="429">
        <v>26</v>
      </c>
      <c r="N69" s="352">
        <v>0</v>
      </c>
      <c r="O69" s="429" t="s">
        <v>43</v>
      </c>
      <c r="P69" s="432" t="s">
        <v>36</v>
      </c>
      <c r="Q69" s="399" t="str">
        <f>IF(P69="BöB","nur Freihändig mit Tipo. 13 VöB","")</f>
        <v/>
      </c>
      <c r="R69" s="400"/>
      <c r="S69" s="433" t="str">
        <f>IF(P69="BöB","Ja","No")</f>
        <v>No</v>
      </c>
      <c r="T69" s="430" t="str">
        <f>IF(P69="BöB","Ja","No")</f>
        <v>No</v>
      </c>
      <c r="U69" s="435" t="e">
        <f>IF(OR(AND(P69="VöB",N63="Aktuelles Procedura secondo BöB",O69="No"),OR(AND(O69="Ja",N69&gt;='Valori soglia'!$D$6),AND(O69="Ja",U$14&gt;U$15)),AND(O69="Ja",P69="BöB")),"Kontrolle","")</f>
        <v>#DIV/0!</v>
      </c>
      <c r="V69" s="173" t="s">
        <v>44</v>
      </c>
      <c r="W69" s="429">
        <v>26</v>
      </c>
      <c r="X69" s="352">
        <v>0</v>
      </c>
      <c r="Y69" s="429" t="s">
        <v>43</v>
      </c>
      <c r="Z69" s="432" t="s">
        <v>36</v>
      </c>
      <c r="AA69" s="399" t="str">
        <f>IF(Z69="BöB","nur Freihändig mit Tipo. 13 VöB","")</f>
        <v/>
      </c>
      <c r="AB69" s="400"/>
      <c r="AC69" s="433" t="str">
        <f>IF(Z69="BöB","Ja","No")</f>
        <v>No</v>
      </c>
      <c r="AD69" s="430" t="str">
        <f>IF(Z69="BöB","Ja","No")</f>
        <v>No</v>
      </c>
      <c r="AE69" s="435" t="e">
        <f>IF(OR(AND(Z69="VöB",X63="Aktuelles Procedura secondo BöB",Y69="No"),OR(AND(Y69="Ja",X69&gt;='Valori soglia'!$D$6),AND(Y69="Ja",AE$14&gt;AE$15)),AND(Y69="Ja",Z69="BöB")),"Kontrolle","")</f>
        <v>#DIV/0!</v>
      </c>
      <c r="AF69" s="173" t="s">
        <v>44</v>
      </c>
      <c r="AG69" s="429">
        <v>26</v>
      </c>
      <c r="AH69" s="352">
        <v>0</v>
      </c>
      <c r="AI69" s="429" t="s">
        <v>43</v>
      </c>
      <c r="AJ69" s="432" t="s">
        <v>36</v>
      </c>
      <c r="AK69" s="399" t="str">
        <f>IF(AJ69="BöB","nur Freihändig mit Tipo. 13 VöB","")</f>
        <v/>
      </c>
      <c r="AL69" s="400"/>
      <c r="AM69" s="433" t="str">
        <f>IF(AJ69="BöB","Ja","No")</f>
        <v>No</v>
      </c>
      <c r="AN69" s="430" t="str">
        <f>IF(AJ69="BöB","Ja","No")</f>
        <v>No</v>
      </c>
      <c r="AO69" s="435" t="e">
        <f>IF(OR(AND(AJ69="VöB",AH63="Aktuelles Procedura secondo BöB",AI69="No"),OR(AND(AI69="Ja",AH69&gt;='Valori soglia'!$D$6),AND(AI69="Ja",AO$14&gt;AO$15)),AND(AI69="Ja",AJ69="BöB")),"Kontrolle","")</f>
        <v>#DIV/0!</v>
      </c>
      <c r="AP69" s="173" t="s">
        <v>44</v>
      </c>
      <c r="AQ69" s="429">
        <v>26</v>
      </c>
      <c r="AR69" s="352">
        <v>0</v>
      </c>
      <c r="AS69" s="429" t="s">
        <v>43</v>
      </c>
      <c r="AT69" s="432" t="s">
        <v>36</v>
      </c>
      <c r="AU69" s="399" t="str">
        <f>IF(AT69="BöB","nur Freihändig mit Tipo. 13 VöB","")</f>
        <v/>
      </c>
      <c r="AV69" s="400"/>
      <c r="AW69" s="433" t="str">
        <f>IF(AT69="BöB","Ja","No")</f>
        <v>No</v>
      </c>
      <c r="AX69" s="430" t="str">
        <f>IF(AT69="BöB","Ja","No")</f>
        <v>No</v>
      </c>
      <c r="AY69" s="435" t="e">
        <f>IF(OR(AND(AT69="VöB",AR63="Aktuelles Procedura secondo BöB",AS69="No"),OR(AND(AS69="Ja",AR69&gt;='Valori soglia'!$D$6),AND(AS69="Ja",AY$14&gt;AY$15)),AND(AS69="Ja",AT69="BöB")),"Kontrolle","")</f>
        <v>#DIV/0!</v>
      </c>
      <c r="AZ69" s="173" t="s">
        <v>44</v>
      </c>
      <c r="BA69" s="429">
        <v>26</v>
      </c>
      <c r="BB69" s="352">
        <v>0</v>
      </c>
      <c r="BC69" s="429" t="s">
        <v>43</v>
      </c>
      <c r="BD69" s="432" t="s">
        <v>36</v>
      </c>
      <c r="BE69" s="399" t="str">
        <f>IF(BD69="BöB","nur Freihändig mit Tipo. 13 VöB","")</f>
        <v/>
      </c>
      <c r="BF69" s="400"/>
      <c r="BG69" s="433" t="str">
        <f>IF(BD69="BöB","Ja","No")</f>
        <v>No</v>
      </c>
      <c r="BH69" s="430" t="str">
        <f>IF(BD69="BöB","Ja","No")</f>
        <v>No</v>
      </c>
      <c r="BI69" s="435" t="e">
        <f>IF(OR(AND(BD69="VöB",BB63="Aktuelles Procedura secondo BöB",BC69="No"),OR(AND(BC69="Ja",BB69&gt;='Valori soglia'!$D$6),AND(BC69="Ja",BI$14&gt;BI$15)),AND(BC69="Ja",BD69="BöB")),"Kontrolle","")</f>
        <v>#DIV/0!</v>
      </c>
      <c r="BJ69" s="173" t="s">
        <v>44</v>
      </c>
      <c r="BK69" s="429">
        <v>26</v>
      </c>
      <c r="BL69" s="352">
        <v>0</v>
      </c>
      <c r="BM69" s="429" t="s">
        <v>43</v>
      </c>
      <c r="BN69" s="432" t="s">
        <v>36</v>
      </c>
      <c r="BO69" s="399" t="str">
        <f>IF(BN69="BöB","nur Freihändig mit Tipo. 13 VöB","")</f>
        <v/>
      </c>
      <c r="BP69" s="400"/>
      <c r="BQ69" s="433" t="str">
        <f>IF(BN69="BöB","Ja","No")</f>
        <v>No</v>
      </c>
      <c r="BR69" s="430" t="str">
        <f>IF(BN69="BöB","Ja","No")</f>
        <v>No</v>
      </c>
      <c r="BS69" s="435" t="e">
        <f>IF(OR(AND(BN69="VöB",BL63="Aktuelles Procedura secondo BöB",BM69="No"),OR(AND(BM69="Ja",BL69&gt;='Valori soglia'!$D$6),AND(BM69="Ja",BS$14&gt;BS$15)),AND(BM69="Ja",BN69="BöB")),"Kontrolle","")</f>
        <v>#DIV/0!</v>
      </c>
      <c r="BT69" s="173" t="s">
        <v>44</v>
      </c>
      <c r="BU69" s="429">
        <v>26</v>
      </c>
      <c r="BV69" s="352">
        <v>0</v>
      </c>
      <c r="BW69" s="429" t="s">
        <v>43</v>
      </c>
      <c r="BX69" s="432" t="s">
        <v>36</v>
      </c>
      <c r="BY69" s="399" t="str">
        <f>IF(BX69="BöB","nur Freihändig mit Tipo. 13 VöB","")</f>
        <v/>
      </c>
      <c r="BZ69" s="400"/>
      <c r="CA69" s="433" t="str">
        <f>IF(BX69="BöB","Ja","No")</f>
        <v>No</v>
      </c>
      <c r="CB69" s="430" t="str">
        <f>IF(BX69="BöB","Ja","No")</f>
        <v>No</v>
      </c>
      <c r="CC69" s="435" t="e">
        <f>IF(OR(AND(BX69="VöB",BV63="Aktuelles Procedura secondo BöB",BW69="No"),OR(AND(BW69="Ja",BV69&gt;='Valori soglia'!$D$6),AND(BW69="Ja",CC$14&gt;CC$15)),AND(BW69="Ja",BX69="BöB")),"Kontrolle","")</f>
        <v>#DIV/0!</v>
      </c>
      <c r="CD69" s="173" t="s">
        <v>44</v>
      </c>
      <c r="CE69" s="429">
        <v>26</v>
      </c>
      <c r="CF69" s="352">
        <v>0</v>
      </c>
      <c r="CG69" s="429" t="s">
        <v>43</v>
      </c>
      <c r="CH69" s="432" t="s">
        <v>36</v>
      </c>
      <c r="CI69" s="399" t="str">
        <f>IF(CH69="BöB","nur Freihändig mit Tipo. 13 VöB","")</f>
        <v/>
      </c>
      <c r="CJ69" s="400"/>
      <c r="CK69" s="433" t="str">
        <f>IF(CH69="BöB","Ja","No")</f>
        <v>No</v>
      </c>
      <c r="CL69" s="430" t="str">
        <f>IF(CH69="BöB","Ja","No")</f>
        <v>No</v>
      </c>
      <c r="CM69" s="435" t="e">
        <f>IF(OR(AND(CH69="VöB",CF63="Aktuelles Procedura secondo BöB",CG69="No"),OR(AND(CG69="Ja",CF69&gt;='Valori soglia'!$D$6),AND(CG69="Ja",CM$14&gt;CM$15)),AND(CG69="Ja",CH69="BöB")),"Kontrolle","")</f>
        <v>#DIV/0!</v>
      </c>
      <c r="CN69" s="173" t="s">
        <v>44</v>
      </c>
      <c r="CO69" s="429">
        <v>26</v>
      </c>
      <c r="CP69" s="352">
        <v>0</v>
      </c>
      <c r="CQ69" s="429" t="s">
        <v>43</v>
      </c>
      <c r="CR69" s="432" t="s">
        <v>36</v>
      </c>
      <c r="CS69" s="399" t="str">
        <f>IF(CR69="BöB","nur Freihändig mit Tipo. 13 VöB","")</f>
        <v/>
      </c>
      <c r="CT69" s="400"/>
      <c r="CU69" s="433" t="str">
        <f>IF(CR69="BöB","Ja","No")</f>
        <v>No</v>
      </c>
      <c r="CV69" s="430" t="str">
        <f>IF(CR69="BöB","Ja","No")</f>
        <v>No</v>
      </c>
      <c r="CW69" s="435" t="e">
        <f>IF(OR(AND(CR69="VöB",CP63="Aktuelles Procedura secondo BöB",CQ69="No"),OR(AND(CQ69="Ja",CP69&gt;='Valori soglia'!$D$6),AND(CQ69="Ja",CW$14&gt;CW$15)),AND(CQ69="Ja",CR69="BöB")),"Kontrolle","")</f>
        <v>#DIV/0!</v>
      </c>
      <c r="CX69" s="173" t="s">
        <v>44</v>
      </c>
      <c r="CY69" s="429">
        <v>26</v>
      </c>
      <c r="CZ69" s="352">
        <v>0</v>
      </c>
      <c r="DA69" s="429" t="s">
        <v>43</v>
      </c>
      <c r="DB69" s="432" t="s">
        <v>36</v>
      </c>
      <c r="DC69" s="399" t="str">
        <f>IF(DB69="BöB","nur Freihändig mit Tipo. 13 VöB","")</f>
        <v/>
      </c>
      <c r="DD69" s="400"/>
      <c r="DE69" s="433" t="str">
        <f>IF(DB69="BöB","Ja","No")</f>
        <v>No</v>
      </c>
      <c r="DF69" s="430" t="str">
        <f>IF(DB69="BöB","Ja","No")</f>
        <v>No</v>
      </c>
      <c r="DG69" s="435" t="e">
        <f>IF(OR(AND(DB69="VöB",CZ63="Aktuelles Procedura secondo BöB",DA69="No"),OR(AND(DA69="Ja",CZ69&gt;='Valori soglia'!$D$6),AND(DA69="Ja",DG$14&gt;DG$15)),AND(DA69="Ja",DB69="BöB")),"Kontrolle","")</f>
        <v>#DIV/0!</v>
      </c>
      <c r="DH69" s="173" t="s">
        <v>44</v>
      </c>
      <c r="DI69" s="429">
        <v>26</v>
      </c>
      <c r="DJ69" s="352">
        <v>0</v>
      </c>
      <c r="DK69" s="429" t="s">
        <v>43</v>
      </c>
      <c r="DL69" s="432" t="s">
        <v>36</v>
      </c>
      <c r="DM69" s="399" t="str">
        <f>IF(DL69="BöB","nur Freihändig mit Tipo. 13 VöB","")</f>
        <v/>
      </c>
      <c r="DN69" s="400"/>
      <c r="DO69" s="433" t="str">
        <f>IF(DL69="BöB","Ja","No")</f>
        <v>No</v>
      </c>
      <c r="DP69" s="430" t="str">
        <f>IF(DL69="BöB","Ja","No")</f>
        <v>No</v>
      </c>
      <c r="DQ69" s="435" t="e">
        <f>IF(OR(AND(DL69="VöB",DJ63="Aktuelles Procedura secondo BöB",DK69="No"),OR(AND(DK69="Ja",DJ69&gt;='Valori soglia'!$D$6),AND(DK69="Ja",DQ$14&gt;DQ$15)),AND(DK69="Ja",DL69="BöB")),"Kontrolle","")</f>
        <v>#DIV/0!</v>
      </c>
      <c r="DR69" s="173" t="s">
        <v>44</v>
      </c>
      <c r="DS69" s="429">
        <v>26</v>
      </c>
      <c r="DT69" s="352">
        <v>0</v>
      </c>
      <c r="DU69" s="429" t="s">
        <v>43</v>
      </c>
      <c r="DV69" s="432" t="s">
        <v>36</v>
      </c>
      <c r="DW69" s="399" t="str">
        <f>IF(DV69="BöB","nur Freihändig mit Tipo. 13 VöB","")</f>
        <v/>
      </c>
      <c r="DX69" s="400"/>
      <c r="DY69" s="433" t="str">
        <f>IF(DV69="BöB","Ja","No")</f>
        <v>No</v>
      </c>
      <c r="DZ69" s="430" t="str">
        <f>IF(DV69="BöB","Ja","No")</f>
        <v>No</v>
      </c>
      <c r="EA69" s="435" t="e">
        <f>IF(OR(AND(DV69="VöB",DT63="Aktuelles Procedura secondo BöB",DU69="No"),OR(AND(DU69="Ja",DT69&gt;='Valori soglia'!$D$6),AND(DU69="Ja",EA$14&gt;EA$15)),AND(DU69="Ja",DV69="BöB")),"Kontrolle","")</f>
        <v>#DIV/0!</v>
      </c>
      <c r="EB69" s="173" t="s">
        <v>44</v>
      </c>
      <c r="EC69" s="429">
        <v>26</v>
      </c>
      <c r="ED69" s="352">
        <v>0</v>
      </c>
      <c r="EE69" s="429" t="s">
        <v>43</v>
      </c>
      <c r="EF69" s="432" t="s">
        <v>36</v>
      </c>
      <c r="EG69" s="399" t="str">
        <f>IF(EF69="BöB","nur Freihändig mit Tipo. 13 VöB","")</f>
        <v/>
      </c>
      <c r="EH69" s="400"/>
      <c r="EI69" s="433" t="str">
        <f>IF(EF69="BöB","Ja","No")</f>
        <v>No</v>
      </c>
      <c r="EJ69" s="430" t="str">
        <f>IF(EF69="BöB","Ja","No")</f>
        <v>No</v>
      </c>
      <c r="EK69" s="435" t="e">
        <f>IF(OR(AND(EF69="VöB",ED63="Aktuelles Procedura secondo BöB",EE69="No"),OR(AND(EE69="Ja",ED69&gt;='Valori soglia'!$D$6),AND(EE69="Ja",EK$14&gt;EK$15)),AND(EE69="Ja",EF69="BöB")),"Kontrolle","")</f>
        <v>#DIV/0!</v>
      </c>
      <c r="EL69" s="173" t="s">
        <v>44</v>
      </c>
      <c r="EM69" s="429">
        <v>26</v>
      </c>
      <c r="EN69" s="352">
        <v>0</v>
      </c>
      <c r="EO69" s="429" t="s">
        <v>43</v>
      </c>
      <c r="EP69" s="432" t="s">
        <v>36</v>
      </c>
      <c r="EQ69" s="399" t="str">
        <f>IF(EP69="BöB","nur Freihändig mit Tipo. 13 VöB","")</f>
        <v/>
      </c>
      <c r="ER69" s="400"/>
      <c r="ES69" s="433" t="str">
        <f>IF(EP69="BöB","Ja","No")</f>
        <v>No</v>
      </c>
      <c r="ET69" s="430" t="str">
        <f>IF(EP69="BöB","Ja","No")</f>
        <v>No</v>
      </c>
      <c r="EU69" s="435" t="e">
        <f>IF(OR(AND(EP69="VöB",EN63="Aktuelles Procedura secondo BöB",EO69="No"),OR(AND(EO69="Ja",EN69&gt;='Valori soglia'!$D$6),AND(EO69="Ja",EU$14&gt;EU$15)),AND(EO69="Ja",EP69="BöB")),"Kontrolle","")</f>
        <v>#DIV/0!</v>
      </c>
      <c r="EV69" s="173" t="s">
        <v>44</v>
      </c>
      <c r="EW69" s="429">
        <v>26</v>
      </c>
      <c r="EX69" s="352">
        <v>0</v>
      </c>
      <c r="EY69" s="429" t="s">
        <v>43</v>
      </c>
      <c r="EZ69" s="432" t="s">
        <v>36</v>
      </c>
      <c r="FA69" s="399" t="str">
        <f>IF(EZ69="BöB","nur Freihändig mit Tipo. 13 VöB","")</f>
        <v/>
      </c>
      <c r="FB69" s="400"/>
      <c r="FC69" s="433" t="str">
        <f>IF(EZ69="BöB","Ja","No")</f>
        <v>No</v>
      </c>
      <c r="FD69" s="430" t="str">
        <f>IF(EZ69="BöB","Ja","No")</f>
        <v>No</v>
      </c>
      <c r="FE69" s="435" t="e">
        <f>IF(OR(AND(EZ69="VöB",EX63="Aktuelles Procedura secondo BöB",EY69="No"),OR(AND(EY69="Ja",EX69&gt;='Valori soglia'!$D$6),AND(EY69="Ja",FE$14&gt;FE$15)),AND(EY69="Ja",EZ69="BöB")),"Kontrolle","")</f>
        <v>#DIV/0!</v>
      </c>
      <c r="FF69" s="173" t="s">
        <v>44</v>
      </c>
      <c r="FG69" s="429">
        <v>26</v>
      </c>
      <c r="FH69" s="352">
        <v>0</v>
      </c>
      <c r="FI69" s="429" t="s">
        <v>43</v>
      </c>
      <c r="FJ69" s="432" t="s">
        <v>36</v>
      </c>
      <c r="FK69" s="399" t="str">
        <f>IF(FJ69="BöB","nur Freihändig mit Tipo. 13 VöB","")</f>
        <v/>
      </c>
      <c r="FL69" s="400"/>
      <c r="FM69" s="433" t="str">
        <f>IF(FJ69="BöB","Ja","No")</f>
        <v>No</v>
      </c>
      <c r="FN69" s="430" t="str">
        <f>IF(FJ69="BöB","Ja","No")</f>
        <v>No</v>
      </c>
      <c r="FO69" s="435" t="e">
        <f>IF(OR(AND(FJ69="VöB",FH63="Aktuelles Procedura secondo BöB",FI69="No"),OR(AND(FI69="Ja",FH69&gt;='Valori soglia'!$D$6),AND(FI69="Ja",FO$14&gt;FO$15)),AND(FI69="Ja",FJ69="BöB")),"Kontrolle","")</f>
        <v>#DIV/0!</v>
      </c>
      <c r="FP69" s="173" t="s">
        <v>44</v>
      </c>
      <c r="FQ69" s="429">
        <v>26</v>
      </c>
      <c r="FR69" s="352">
        <v>0</v>
      </c>
      <c r="FS69" s="429" t="s">
        <v>43</v>
      </c>
      <c r="FT69" s="432" t="s">
        <v>36</v>
      </c>
      <c r="FU69" s="399" t="str">
        <f>IF(FT69="BöB","nur Freihändig mit Tipo. 13 VöB","")</f>
        <v/>
      </c>
      <c r="FV69" s="400"/>
      <c r="FW69" s="433" t="str">
        <f>IF(FT69="BöB","Ja","No")</f>
        <v>No</v>
      </c>
      <c r="FX69" s="430" t="str">
        <f>IF(FT69="BöB","Ja","No")</f>
        <v>No</v>
      </c>
      <c r="FY69" s="435" t="e">
        <f>IF(OR(AND(FT69="VöB",FR63="Aktuelles Procedura secondo BöB",FS69="No"),OR(AND(FS69="Ja",FR69&gt;='Valori soglia'!$D$6),AND(FS69="Ja",FY$14&gt;FY$15)),AND(FS69="Ja",FT69="BöB")),"Kontrolle","")</f>
        <v>#DIV/0!</v>
      </c>
      <c r="FZ69" s="173" t="s">
        <v>44</v>
      </c>
      <c r="GA69" s="429">
        <v>26</v>
      </c>
      <c r="GB69" s="352">
        <v>0</v>
      </c>
      <c r="GC69" s="429" t="s">
        <v>43</v>
      </c>
      <c r="GD69" s="432" t="s">
        <v>36</v>
      </c>
      <c r="GE69" s="399" t="str">
        <f>IF(GD69="BöB","nur Freihändig mit Tipo. 13 VöB","")</f>
        <v/>
      </c>
      <c r="GF69" s="400"/>
      <c r="GG69" s="433" t="str">
        <f>IF(GD69="BöB","Ja","No")</f>
        <v>No</v>
      </c>
      <c r="GH69" s="430" t="str">
        <f>IF(GD69="BöB","Ja","No")</f>
        <v>No</v>
      </c>
      <c r="GI69" s="435" t="e">
        <f>IF(OR(AND(GD69="VöB",GB63="Aktuelles Procedura secondo BöB",GC69="No"),OR(AND(GC69="Ja",GB69&gt;='Valori soglia'!$D$6),AND(GC69="Ja",GI$14&gt;GI$15)),AND(GC69="Ja",GD69="BöB")),"Kontrolle","")</f>
        <v>#DIV/0!</v>
      </c>
      <c r="GJ69" s="173" t="s">
        <v>44</v>
      </c>
      <c r="GK69" s="429">
        <v>26</v>
      </c>
      <c r="GL69" s="352">
        <v>0</v>
      </c>
      <c r="GM69" s="429" t="s">
        <v>43</v>
      </c>
      <c r="GN69" s="432" t="s">
        <v>36</v>
      </c>
      <c r="GO69" s="399" t="str">
        <f>IF(GN69="BöB","nur Freihändig mit Tipo. 13 VöB","")</f>
        <v/>
      </c>
      <c r="GP69" s="400"/>
      <c r="GQ69" s="433" t="str">
        <f>IF(GN69="BöB","Ja","No")</f>
        <v>No</v>
      </c>
      <c r="GR69" s="430" t="str">
        <f>IF(GN69="BöB","Ja","No")</f>
        <v>No</v>
      </c>
      <c r="GS69" s="435" t="e">
        <f>IF(OR(AND(GN69="VöB",GL63="Aktuelles Procedura secondo BöB",GM69="No"),OR(AND(GM69="Ja",GL69&gt;='Valori soglia'!$D$6),AND(GM69="Ja",GS$14&gt;GS$15)),AND(GM69="Ja",GN69="BöB")),"Kontrolle","")</f>
        <v>#DIV/0!</v>
      </c>
      <c r="GT69" s="173" t="s">
        <v>44</v>
      </c>
      <c r="GU69" s="429">
        <v>26</v>
      </c>
      <c r="GV69" s="352">
        <v>0</v>
      </c>
      <c r="GW69" s="429" t="s">
        <v>43</v>
      </c>
      <c r="GX69" s="432" t="s">
        <v>36</v>
      </c>
      <c r="GY69" s="399" t="str">
        <f>IF(GX69="BöB","nur Freihändig mit Tipo. 13 VöB","")</f>
        <v/>
      </c>
      <c r="GZ69" s="400"/>
      <c r="HA69" s="433" t="str">
        <f>IF(GX69="BöB","Ja","No")</f>
        <v>No</v>
      </c>
      <c r="HB69" s="430" t="str">
        <f>IF(GX69="BöB","Ja","No")</f>
        <v>No</v>
      </c>
      <c r="HC69" s="435" t="e">
        <f>IF(OR(AND(GX69="VöB",GV63="Aktuelles Procedura secondo BöB",GW69="No"),OR(AND(GW69="Ja",GV69&gt;='Valori soglia'!$D$6),AND(GW69="Ja",HC$14&gt;HC$15)),AND(GW69="Ja",GX69="BöB")),"Kontrolle","")</f>
        <v>#DIV/0!</v>
      </c>
      <c r="HD69" s="173" t="s">
        <v>44</v>
      </c>
      <c r="HE69" s="429">
        <v>26</v>
      </c>
      <c r="HF69" s="352">
        <v>0</v>
      </c>
      <c r="HG69" s="429" t="s">
        <v>43</v>
      </c>
      <c r="HH69" s="432" t="s">
        <v>36</v>
      </c>
      <c r="HI69" s="399" t="str">
        <f>IF(HH69="BöB","nur Freihändig mit Tipo. 13 VöB","")</f>
        <v/>
      </c>
      <c r="HJ69" s="400"/>
      <c r="HK69" s="433" t="str">
        <f>IF(HH69="BöB","Ja","No")</f>
        <v>No</v>
      </c>
      <c r="HL69" s="430" t="str">
        <f>IF(HH69="BöB","Ja","No")</f>
        <v>No</v>
      </c>
      <c r="HM69" s="435" t="e">
        <f>IF(OR(AND(HH69="VöB",HF63="Aktuelles Procedura secondo BöB",HG69="No"),OR(AND(HG69="Ja",HF69&gt;='Valori soglia'!$D$6),AND(HG69="Ja",HM$14&gt;HM$15)),AND(HG69="Ja",HH69="BöB")),"Kontrolle","")</f>
        <v>#DIV/0!</v>
      </c>
      <c r="HN69" s="125"/>
      <c r="HO69" s="125"/>
      <c r="HP69" s="71"/>
      <c r="HQ69" s="126"/>
      <c r="HR69" s="74"/>
      <c r="HS69" s="36"/>
      <c r="HT69" s="36"/>
      <c r="HU69" s="78"/>
      <c r="HV69" s="36"/>
      <c r="HW69" s="125"/>
      <c r="HX69" s="125"/>
      <c r="HY69" s="71"/>
      <c r="HZ69" s="126"/>
      <c r="IA69" s="74"/>
      <c r="IB69" s="36"/>
      <c r="IC69" s="36"/>
      <c r="ID69" s="78"/>
      <c r="IE69" s="36"/>
      <c r="IF69" s="125"/>
      <c r="IG69" s="125"/>
      <c r="IH69" s="71"/>
      <c r="II69" s="126"/>
      <c r="IJ69" s="74"/>
      <c r="IK69" s="36"/>
      <c r="IL69" s="36"/>
      <c r="IM69" s="78"/>
      <c r="IN69" s="36"/>
      <c r="IO69" s="125"/>
      <c r="IP69" s="125"/>
      <c r="IQ69" s="71"/>
      <c r="IR69" s="126"/>
      <c r="IS69" s="74"/>
      <c r="IT69" s="36"/>
      <c r="IU69" s="36"/>
      <c r="IV69" s="78"/>
      <c r="IW69" s="36"/>
      <c r="IX69" s="125"/>
      <c r="IY69" s="125"/>
      <c r="IZ69" s="71"/>
      <c r="JA69" s="126"/>
      <c r="JB69" s="6"/>
      <c r="JC69" s="6"/>
      <c r="JD69" s="6"/>
      <c r="JE69" s="6"/>
      <c r="JF69" s="6"/>
      <c r="JG69" s="6"/>
      <c r="JH69" s="6"/>
      <c r="JI69" s="6"/>
      <c r="JJ69" s="6"/>
      <c r="JK69" s="6"/>
      <c r="JL69" s="6"/>
      <c r="JM69" s="6"/>
      <c r="JN69" s="6"/>
      <c r="JO69" s="6"/>
      <c r="JP69" s="6"/>
      <c r="JQ69" s="6"/>
      <c r="JR69" s="6"/>
      <c r="JS69" s="6"/>
      <c r="JT69" s="6"/>
      <c r="JU69" s="6"/>
      <c r="JV69" s="6"/>
      <c r="JW69" s="6"/>
      <c r="JX69" s="6"/>
      <c r="JY69" s="6"/>
      <c r="JZ69" s="6"/>
      <c r="KA69" s="6"/>
      <c r="KB69" s="6"/>
      <c r="KC69" s="6"/>
      <c r="KD69" s="6"/>
      <c r="KE69" s="6"/>
      <c r="KF69" s="6"/>
      <c r="KG69" s="6"/>
      <c r="KH69" s="6"/>
      <c r="KI69" s="6"/>
      <c r="KJ69" s="6"/>
      <c r="KK69" s="6"/>
      <c r="KL69" s="6"/>
      <c r="KM69" s="6"/>
      <c r="KN69" s="6"/>
      <c r="KO69" s="6"/>
      <c r="KP69" s="6"/>
      <c r="KQ69" s="6"/>
      <c r="KR69" s="6"/>
      <c r="KS69" s="6"/>
      <c r="KT69" s="6"/>
      <c r="KU69" s="6"/>
      <c r="KV69" s="6"/>
      <c r="KW69" s="6"/>
      <c r="KX69" s="6"/>
      <c r="KY69" s="6"/>
      <c r="KZ69" s="6"/>
      <c r="LA69" s="6"/>
      <c r="LB69" s="6"/>
      <c r="LC69" s="6"/>
    </row>
    <row r="70" spans="1:315" ht="26.25" customHeight="1" x14ac:dyDescent="0.2">
      <c r="A70" s="13"/>
      <c r="B70" s="174" t="s">
        <v>45</v>
      </c>
      <c r="C70" s="429"/>
      <c r="D70" s="352"/>
      <c r="E70" s="429"/>
      <c r="F70" s="432"/>
      <c r="G70" s="401" t="str">
        <f>IF(F69="VöB","Freihändig (z.B. Tipo. 36 II d VöB)","")</f>
        <v/>
      </c>
      <c r="H70" s="402"/>
      <c r="I70" s="433"/>
      <c r="J70" s="430"/>
      <c r="K70" s="435"/>
      <c r="L70" s="174" t="s">
        <v>45</v>
      </c>
      <c r="M70" s="429"/>
      <c r="N70" s="352"/>
      <c r="O70" s="429"/>
      <c r="P70" s="432"/>
      <c r="Q70" s="401" t="str">
        <f>IF(P69="VöB","Freihändig (z.B. Tipo. 36 II d VöB)","")</f>
        <v/>
      </c>
      <c r="R70" s="402"/>
      <c r="S70" s="433"/>
      <c r="T70" s="430"/>
      <c r="U70" s="435"/>
      <c r="V70" s="174" t="s">
        <v>45</v>
      </c>
      <c r="W70" s="429"/>
      <c r="X70" s="352"/>
      <c r="Y70" s="429"/>
      <c r="Z70" s="432"/>
      <c r="AA70" s="401" t="str">
        <f>IF(Z69="VöB","Freihändig (z.B. Tipo. 36 II d VöB)","")</f>
        <v/>
      </c>
      <c r="AB70" s="402"/>
      <c r="AC70" s="433"/>
      <c r="AD70" s="430"/>
      <c r="AE70" s="435"/>
      <c r="AF70" s="174" t="s">
        <v>45</v>
      </c>
      <c r="AG70" s="429"/>
      <c r="AH70" s="352"/>
      <c r="AI70" s="429"/>
      <c r="AJ70" s="432"/>
      <c r="AK70" s="401" t="str">
        <f>IF(AJ69="VöB","Freihändig (z.B. Tipo. 36 II d VöB)","")</f>
        <v/>
      </c>
      <c r="AL70" s="402"/>
      <c r="AM70" s="433"/>
      <c r="AN70" s="430"/>
      <c r="AO70" s="435"/>
      <c r="AP70" s="174" t="s">
        <v>45</v>
      </c>
      <c r="AQ70" s="429"/>
      <c r="AR70" s="352"/>
      <c r="AS70" s="429"/>
      <c r="AT70" s="432"/>
      <c r="AU70" s="401" t="str">
        <f>IF(AT69="VöB","Freihändig (z.B. Tipo. 36 II d VöB)","")</f>
        <v/>
      </c>
      <c r="AV70" s="402"/>
      <c r="AW70" s="433"/>
      <c r="AX70" s="430"/>
      <c r="AY70" s="435"/>
      <c r="AZ70" s="174" t="s">
        <v>45</v>
      </c>
      <c r="BA70" s="429"/>
      <c r="BB70" s="352"/>
      <c r="BC70" s="429"/>
      <c r="BD70" s="432"/>
      <c r="BE70" s="401" t="str">
        <f>IF(BD69="VöB","Freihändig (z.B. Tipo. 36 II d VöB)","")</f>
        <v/>
      </c>
      <c r="BF70" s="402"/>
      <c r="BG70" s="433"/>
      <c r="BH70" s="430"/>
      <c r="BI70" s="435"/>
      <c r="BJ70" s="174" t="s">
        <v>45</v>
      </c>
      <c r="BK70" s="429"/>
      <c r="BL70" s="352"/>
      <c r="BM70" s="429"/>
      <c r="BN70" s="432"/>
      <c r="BO70" s="401" t="str">
        <f>IF(BN69="VöB","Freihändig (z.B. Tipo. 36 II d VöB)","")</f>
        <v/>
      </c>
      <c r="BP70" s="402"/>
      <c r="BQ70" s="433"/>
      <c r="BR70" s="430"/>
      <c r="BS70" s="435"/>
      <c r="BT70" s="174" t="s">
        <v>45</v>
      </c>
      <c r="BU70" s="429"/>
      <c r="BV70" s="352"/>
      <c r="BW70" s="429"/>
      <c r="BX70" s="432"/>
      <c r="BY70" s="401" t="str">
        <f>IF(BX69="VöB","Freihändig (z.B. Tipo. 36 II d VöB)","")</f>
        <v/>
      </c>
      <c r="BZ70" s="402"/>
      <c r="CA70" s="433"/>
      <c r="CB70" s="430"/>
      <c r="CC70" s="435"/>
      <c r="CD70" s="174" t="s">
        <v>45</v>
      </c>
      <c r="CE70" s="429"/>
      <c r="CF70" s="352"/>
      <c r="CG70" s="429"/>
      <c r="CH70" s="432"/>
      <c r="CI70" s="401" t="str">
        <f>IF(CH69="VöB","Freihändig (z.B. Tipo. 36 II d VöB)","")</f>
        <v/>
      </c>
      <c r="CJ70" s="402"/>
      <c r="CK70" s="433"/>
      <c r="CL70" s="430"/>
      <c r="CM70" s="435"/>
      <c r="CN70" s="174" t="s">
        <v>45</v>
      </c>
      <c r="CO70" s="429"/>
      <c r="CP70" s="352"/>
      <c r="CQ70" s="429"/>
      <c r="CR70" s="432"/>
      <c r="CS70" s="401" t="str">
        <f>IF(CR69="VöB","Freihändig (z.B. Tipo. 36 II d VöB)","")</f>
        <v/>
      </c>
      <c r="CT70" s="402"/>
      <c r="CU70" s="433"/>
      <c r="CV70" s="430"/>
      <c r="CW70" s="435"/>
      <c r="CX70" s="174" t="s">
        <v>45</v>
      </c>
      <c r="CY70" s="429"/>
      <c r="CZ70" s="352"/>
      <c r="DA70" s="429"/>
      <c r="DB70" s="432"/>
      <c r="DC70" s="401" t="str">
        <f>IF(DB69="VöB","Freihändig (z.B. Tipo. 36 II d VöB)","")</f>
        <v/>
      </c>
      <c r="DD70" s="402"/>
      <c r="DE70" s="433"/>
      <c r="DF70" s="430"/>
      <c r="DG70" s="435"/>
      <c r="DH70" s="174" t="s">
        <v>45</v>
      </c>
      <c r="DI70" s="429"/>
      <c r="DJ70" s="352"/>
      <c r="DK70" s="429"/>
      <c r="DL70" s="432"/>
      <c r="DM70" s="401" t="str">
        <f>IF(DL69="VöB","Freihändig (z.B. Tipo. 36 II d VöB)","")</f>
        <v/>
      </c>
      <c r="DN70" s="402"/>
      <c r="DO70" s="433"/>
      <c r="DP70" s="430"/>
      <c r="DQ70" s="435"/>
      <c r="DR70" s="174" t="s">
        <v>45</v>
      </c>
      <c r="DS70" s="429"/>
      <c r="DT70" s="352"/>
      <c r="DU70" s="429"/>
      <c r="DV70" s="432"/>
      <c r="DW70" s="401" t="str">
        <f>IF(DV69="VöB","Freihändig (z.B. Tipo. 36 II d VöB)","")</f>
        <v/>
      </c>
      <c r="DX70" s="402"/>
      <c r="DY70" s="433"/>
      <c r="DZ70" s="430"/>
      <c r="EA70" s="435"/>
      <c r="EB70" s="174" t="s">
        <v>45</v>
      </c>
      <c r="EC70" s="429"/>
      <c r="ED70" s="352"/>
      <c r="EE70" s="429"/>
      <c r="EF70" s="432"/>
      <c r="EG70" s="401" t="str">
        <f>IF(EF69="VöB","Freihändig (z.B. Tipo. 36 II d VöB)","")</f>
        <v/>
      </c>
      <c r="EH70" s="402"/>
      <c r="EI70" s="433"/>
      <c r="EJ70" s="430"/>
      <c r="EK70" s="435"/>
      <c r="EL70" s="174" t="s">
        <v>45</v>
      </c>
      <c r="EM70" s="429"/>
      <c r="EN70" s="352"/>
      <c r="EO70" s="429"/>
      <c r="EP70" s="432"/>
      <c r="EQ70" s="401" t="str">
        <f>IF(EP69="VöB","Freihändig (z.B. Tipo. 36 II d VöB)","")</f>
        <v/>
      </c>
      <c r="ER70" s="402"/>
      <c r="ES70" s="433"/>
      <c r="ET70" s="430"/>
      <c r="EU70" s="435"/>
      <c r="EV70" s="174" t="s">
        <v>45</v>
      </c>
      <c r="EW70" s="429"/>
      <c r="EX70" s="352"/>
      <c r="EY70" s="429"/>
      <c r="EZ70" s="432"/>
      <c r="FA70" s="401" t="str">
        <f>IF(EZ69="VöB","Freihändig (z.B. Tipo. 36 II d VöB)","")</f>
        <v/>
      </c>
      <c r="FB70" s="402"/>
      <c r="FC70" s="433"/>
      <c r="FD70" s="430"/>
      <c r="FE70" s="435"/>
      <c r="FF70" s="174" t="s">
        <v>45</v>
      </c>
      <c r="FG70" s="429"/>
      <c r="FH70" s="352"/>
      <c r="FI70" s="429"/>
      <c r="FJ70" s="432"/>
      <c r="FK70" s="401" t="str">
        <f>IF(FJ69="VöB","Freihändig (z.B. Tipo. 36 II d VöB)","")</f>
        <v/>
      </c>
      <c r="FL70" s="402"/>
      <c r="FM70" s="433"/>
      <c r="FN70" s="430"/>
      <c r="FO70" s="435"/>
      <c r="FP70" s="174" t="s">
        <v>45</v>
      </c>
      <c r="FQ70" s="429"/>
      <c r="FR70" s="352"/>
      <c r="FS70" s="429"/>
      <c r="FT70" s="432"/>
      <c r="FU70" s="401" t="str">
        <f>IF(FT69="VöB","Freihändig (z.B. Tipo. 36 II d VöB)","")</f>
        <v/>
      </c>
      <c r="FV70" s="402"/>
      <c r="FW70" s="433"/>
      <c r="FX70" s="430"/>
      <c r="FY70" s="435"/>
      <c r="FZ70" s="174" t="s">
        <v>45</v>
      </c>
      <c r="GA70" s="429"/>
      <c r="GB70" s="352"/>
      <c r="GC70" s="429"/>
      <c r="GD70" s="432"/>
      <c r="GE70" s="401" t="str">
        <f>IF(GD69="VöB","Freihändig (z.B. Tipo. 36 II d VöB)","")</f>
        <v/>
      </c>
      <c r="GF70" s="402"/>
      <c r="GG70" s="433"/>
      <c r="GH70" s="430"/>
      <c r="GI70" s="435"/>
      <c r="GJ70" s="174" t="s">
        <v>45</v>
      </c>
      <c r="GK70" s="429"/>
      <c r="GL70" s="352"/>
      <c r="GM70" s="429"/>
      <c r="GN70" s="432"/>
      <c r="GO70" s="401" t="str">
        <f>IF(GN69="VöB","Freihändig (z.B. Tipo. 36 II d VöB)","")</f>
        <v/>
      </c>
      <c r="GP70" s="402"/>
      <c r="GQ70" s="433"/>
      <c r="GR70" s="430"/>
      <c r="GS70" s="435"/>
      <c r="GT70" s="174" t="s">
        <v>45</v>
      </c>
      <c r="GU70" s="429"/>
      <c r="GV70" s="352"/>
      <c r="GW70" s="429"/>
      <c r="GX70" s="432"/>
      <c r="GY70" s="401" t="str">
        <f>IF(GX69="VöB","Freihändig (z.B. Tipo. 36 II d VöB)","")</f>
        <v/>
      </c>
      <c r="GZ70" s="402"/>
      <c r="HA70" s="433"/>
      <c r="HB70" s="430"/>
      <c r="HC70" s="435"/>
      <c r="HD70" s="174" t="s">
        <v>45</v>
      </c>
      <c r="HE70" s="429"/>
      <c r="HF70" s="352"/>
      <c r="HG70" s="429"/>
      <c r="HH70" s="432"/>
      <c r="HI70" s="401" t="str">
        <f>IF(HH69="VöB","Freihändig (z.B. Tipo. 36 II d VöB)","")</f>
        <v/>
      </c>
      <c r="HJ70" s="402"/>
      <c r="HK70" s="433"/>
      <c r="HL70" s="430"/>
      <c r="HM70" s="435"/>
      <c r="HN70" s="125"/>
      <c r="HO70" s="125"/>
      <c r="HP70" s="71"/>
      <c r="HQ70" s="126"/>
      <c r="HR70" s="74"/>
      <c r="HS70" s="36"/>
      <c r="HT70" s="36"/>
      <c r="HU70" s="78"/>
      <c r="HV70" s="36"/>
      <c r="HW70" s="125"/>
      <c r="HX70" s="125"/>
      <c r="HY70" s="71"/>
      <c r="HZ70" s="126"/>
      <c r="IA70" s="74"/>
      <c r="IB70" s="36"/>
      <c r="IC70" s="36"/>
      <c r="ID70" s="78"/>
      <c r="IE70" s="36"/>
      <c r="IF70" s="125"/>
      <c r="IG70" s="125"/>
      <c r="IH70" s="71"/>
      <c r="II70" s="126"/>
      <c r="IJ70" s="74"/>
      <c r="IK70" s="36"/>
      <c r="IL70" s="36"/>
      <c r="IM70" s="78"/>
      <c r="IN70" s="36"/>
      <c r="IO70" s="125"/>
      <c r="IP70" s="125"/>
      <c r="IQ70" s="71"/>
      <c r="IR70" s="126"/>
      <c r="IS70" s="74"/>
      <c r="IT70" s="36"/>
      <c r="IU70" s="36"/>
      <c r="IV70" s="78"/>
      <c r="IW70" s="36"/>
      <c r="IX70" s="125"/>
      <c r="IY70" s="125"/>
      <c r="IZ70" s="71"/>
      <c r="JA70" s="126"/>
      <c r="JB70" s="6"/>
      <c r="JC70" s="6"/>
      <c r="JD70" s="6"/>
      <c r="JE70" s="6"/>
      <c r="JF70" s="6"/>
      <c r="JG70" s="6"/>
      <c r="JH70" s="6"/>
      <c r="JI70" s="6"/>
      <c r="JJ70" s="6"/>
      <c r="JK70" s="6"/>
      <c r="JL70" s="6"/>
      <c r="JM70" s="6"/>
      <c r="JN70" s="6"/>
      <c r="JO70" s="6"/>
      <c r="JP70" s="6"/>
      <c r="JQ70" s="6"/>
      <c r="JR70" s="6"/>
      <c r="JS70" s="6"/>
      <c r="JT70" s="6"/>
      <c r="JU70" s="6"/>
      <c r="JV70" s="6"/>
      <c r="JW70" s="6"/>
      <c r="JX70" s="6"/>
      <c r="JY70" s="6"/>
      <c r="JZ70" s="6"/>
      <c r="KA70" s="6"/>
      <c r="KB70" s="6"/>
      <c r="KC70" s="6"/>
      <c r="KD70" s="6"/>
      <c r="KE70" s="6"/>
      <c r="KF70" s="6"/>
      <c r="KG70" s="6"/>
      <c r="KH70" s="6"/>
      <c r="KI70" s="6"/>
      <c r="KJ70" s="6"/>
      <c r="KK70" s="6"/>
      <c r="KL70" s="6"/>
      <c r="KM70" s="6"/>
      <c r="KN70" s="6"/>
      <c r="KO70" s="6"/>
      <c r="KP70" s="6"/>
      <c r="KQ70" s="6"/>
      <c r="KR70" s="6"/>
      <c r="KS70" s="6"/>
      <c r="KT70" s="6"/>
      <c r="KU70" s="6"/>
      <c r="KV70" s="6"/>
      <c r="KW70" s="6"/>
      <c r="KX70" s="6"/>
      <c r="KY70" s="6"/>
      <c r="KZ70" s="6"/>
      <c r="LA70" s="6"/>
      <c r="LB70" s="6"/>
      <c r="LC70" s="6"/>
    </row>
    <row r="71" spans="1:315" ht="26.25" customHeight="1" x14ac:dyDescent="0.2">
      <c r="A71" s="13"/>
      <c r="B71" s="173" t="s">
        <v>44</v>
      </c>
      <c r="C71" s="429">
        <v>27</v>
      </c>
      <c r="D71" s="352">
        <v>0</v>
      </c>
      <c r="E71" s="429" t="s">
        <v>43</v>
      </c>
      <c r="F71" s="432" t="s">
        <v>36</v>
      </c>
      <c r="G71" s="399" t="str">
        <f>IF(F71="BöB","nur Freihändig mit Tipo. 13 VöB","")</f>
        <v/>
      </c>
      <c r="H71" s="400"/>
      <c r="I71" s="433" t="str">
        <f>IF(F71="BöB","Ja","No")</f>
        <v>No</v>
      </c>
      <c r="J71" s="430" t="str">
        <f>IF(F71="BöB","Ja","No")</f>
        <v>No</v>
      </c>
      <c r="K71" s="435" t="e">
        <f>IF(OR(AND(F71="VöB",D65="Aktuelles Procedura secondo BöB",E71="No"),OR(AND(E71="Ja",D71&gt;='Valori soglia'!$D$6),AND(E71="Ja",'Riepilogo progetto'!$J$8&gt;'Riepilogo progetto'!$P$9)),AND(E71="Ja",F71="BöB")),"Kontrolle","")</f>
        <v>#DIV/0!</v>
      </c>
      <c r="L71" s="173" t="s">
        <v>44</v>
      </c>
      <c r="M71" s="429">
        <v>27</v>
      </c>
      <c r="N71" s="352">
        <v>0</v>
      </c>
      <c r="O71" s="429" t="s">
        <v>43</v>
      </c>
      <c r="P71" s="432" t="s">
        <v>36</v>
      </c>
      <c r="Q71" s="399" t="str">
        <f>IF(P71="BöB","nur Freihändig mit Tipo. 13 VöB","")</f>
        <v/>
      </c>
      <c r="R71" s="400"/>
      <c r="S71" s="433" t="str">
        <f>IF(P71="BöB","Ja","No")</f>
        <v>No</v>
      </c>
      <c r="T71" s="430" t="str">
        <f>IF(P71="BöB","Ja","No")</f>
        <v>No</v>
      </c>
      <c r="U71" s="435" t="e">
        <f>IF(OR(AND(P71="VöB",N65="Aktuelles Procedura secondo BöB",O71="No"),OR(AND(O71="Ja",N71&gt;='Valori soglia'!$D$6),AND(O71="Ja",U$14&gt;U$15)),AND(O71="Ja",P71="BöB")),"Kontrolle","")</f>
        <v>#DIV/0!</v>
      </c>
      <c r="V71" s="173" t="s">
        <v>44</v>
      </c>
      <c r="W71" s="429">
        <v>27</v>
      </c>
      <c r="X71" s="352">
        <v>0</v>
      </c>
      <c r="Y71" s="429" t="s">
        <v>43</v>
      </c>
      <c r="Z71" s="432" t="s">
        <v>36</v>
      </c>
      <c r="AA71" s="399" t="str">
        <f>IF(Z71="BöB","nur Freihändig mit Tipo. 13 VöB","")</f>
        <v/>
      </c>
      <c r="AB71" s="400"/>
      <c r="AC71" s="433" t="str">
        <f>IF(Z71="BöB","Ja","No")</f>
        <v>No</v>
      </c>
      <c r="AD71" s="430" t="str">
        <f>IF(Z71="BöB","Ja","No")</f>
        <v>No</v>
      </c>
      <c r="AE71" s="435" t="e">
        <f>IF(OR(AND(Z71="VöB",X65="Aktuelles Procedura secondo BöB",Y71="No"),OR(AND(Y71="Ja",X71&gt;='Valori soglia'!$D$6),AND(Y71="Ja",AE$14&gt;AE$15)),AND(Y71="Ja",Z71="BöB")),"Kontrolle","")</f>
        <v>#DIV/0!</v>
      </c>
      <c r="AF71" s="173" t="s">
        <v>44</v>
      </c>
      <c r="AG71" s="429">
        <v>27</v>
      </c>
      <c r="AH71" s="352">
        <v>0</v>
      </c>
      <c r="AI71" s="429" t="s">
        <v>43</v>
      </c>
      <c r="AJ71" s="432" t="s">
        <v>36</v>
      </c>
      <c r="AK71" s="399" t="str">
        <f>IF(AJ71="BöB","nur Freihändig mit Tipo. 13 VöB","")</f>
        <v/>
      </c>
      <c r="AL71" s="400"/>
      <c r="AM71" s="433" t="str">
        <f>IF(AJ71="BöB","Ja","No")</f>
        <v>No</v>
      </c>
      <c r="AN71" s="430" t="str">
        <f>IF(AJ71="BöB","Ja","No")</f>
        <v>No</v>
      </c>
      <c r="AO71" s="435" t="e">
        <f>IF(OR(AND(AJ71="VöB",AH65="Aktuelles Procedura secondo BöB",AI71="No"),OR(AND(AI71="Ja",AH71&gt;='Valori soglia'!$D$6),AND(AI71="Ja",AO$14&gt;AO$15)),AND(AI71="Ja",AJ71="BöB")),"Kontrolle","")</f>
        <v>#DIV/0!</v>
      </c>
      <c r="AP71" s="173" t="s">
        <v>44</v>
      </c>
      <c r="AQ71" s="429">
        <v>27</v>
      </c>
      <c r="AR71" s="352">
        <v>0</v>
      </c>
      <c r="AS71" s="429" t="s">
        <v>43</v>
      </c>
      <c r="AT71" s="432" t="s">
        <v>36</v>
      </c>
      <c r="AU71" s="399" t="str">
        <f>IF(AT71="BöB","nur Freihändig mit Tipo. 13 VöB","")</f>
        <v/>
      </c>
      <c r="AV71" s="400"/>
      <c r="AW71" s="433" t="str">
        <f>IF(AT71="BöB","Ja","No")</f>
        <v>No</v>
      </c>
      <c r="AX71" s="430" t="str">
        <f>IF(AT71="BöB","Ja","No")</f>
        <v>No</v>
      </c>
      <c r="AY71" s="435" t="e">
        <f>IF(OR(AND(AT71="VöB",AR65="Aktuelles Procedura secondo BöB",AS71="No"),OR(AND(AS71="Ja",AR71&gt;='Valori soglia'!$D$6),AND(AS71="Ja",AY$14&gt;AY$15)),AND(AS71="Ja",AT71="BöB")),"Kontrolle","")</f>
        <v>#DIV/0!</v>
      </c>
      <c r="AZ71" s="173" t="s">
        <v>44</v>
      </c>
      <c r="BA71" s="429">
        <v>27</v>
      </c>
      <c r="BB71" s="352">
        <v>0</v>
      </c>
      <c r="BC71" s="429" t="s">
        <v>43</v>
      </c>
      <c r="BD71" s="432" t="s">
        <v>36</v>
      </c>
      <c r="BE71" s="399" t="str">
        <f>IF(BD71="BöB","nur Freihändig mit Tipo. 13 VöB","")</f>
        <v/>
      </c>
      <c r="BF71" s="400"/>
      <c r="BG71" s="433" t="str">
        <f>IF(BD71="BöB","Ja","No")</f>
        <v>No</v>
      </c>
      <c r="BH71" s="430" t="str">
        <f>IF(BD71="BöB","Ja","No")</f>
        <v>No</v>
      </c>
      <c r="BI71" s="435" t="e">
        <f>IF(OR(AND(BD71="VöB",BB65="Aktuelles Procedura secondo BöB",BC71="No"),OR(AND(BC71="Ja",BB71&gt;='Valori soglia'!$D$6),AND(BC71="Ja",BI$14&gt;BI$15)),AND(BC71="Ja",BD71="BöB")),"Kontrolle","")</f>
        <v>#DIV/0!</v>
      </c>
      <c r="BJ71" s="173" t="s">
        <v>44</v>
      </c>
      <c r="BK71" s="429">
        <v>27</v>
      </c>
      <c r="BL71" s="352">
        <v>0</v>
      </c>
      <c r="BM71" s="429" t="s">
        <v>43</v>
      </c>
      <c r="BN71" s="432" t="s">
        <v>36</v>
      </c>
      <c r="BO71" s="399" t="str">
        <f>IF(BN71="BöB","nur Freihändig mit Tipo. 13 VöB","")</f>
        <v/>
      </c>
      <c r="BP71" s="400"/>
      <c r="BQ71" s="433" t="str">
        <f>IF(BN71="BöB","Ja","No")</f>
        <v>No</v>
      </c>
      <c r="BR71" s="430" t="str">
        <f>IF(BN71="BöB","Ja","No")</f>
        <v>No</v>
      </c>
      <c r="BS71" s="435" t="e">
        <f>IF(OR(AND(BN71="VöB",BL65="Aktuelles Procedura secondo BöB",BM71="No"),OR(AND(BM71="Ja",BL71&gt;='Valori soglia'!$D$6),AND(BM71="Ja",BS$14&gt;BS$15)),AND(BM71="Ja",BN71="BöB")),"Kontrolle","")</f>
        <v>#DIV/0!</v>
      </c>
      <c r="BT71" s="173" t="s">
        <v>44</v>
      </c>
      <c r="BU71" s="429">
        <v>27</v>
      </c>
      <c r="BV71" s="352">
        <v>0</v>
      </c>
      <c r="BW71" s="429" t="s">
        <v>43</v>
      </c>
      <c r="BX71" s="432" t="s">
        <v>36</v>
      </c>
      <c r="BY71" s="399" t="str">
        <f>IF(BX71="BöB","nur Freihändig mit Tipo. 13 VöB","")</f>
        <v/>
      </c>
      <c r="BZ71" s="400"/>
      <c r="CA71" s="433" t="str">
        <f>IF(BX71="BöB","Ja","No")</f>
        <v>No</v>
      </c>
      <c r="CB71" s="430" t="str">
        <f>IF(BX71="BöB","Ja","No")</f>
        <v>No</v>
      </c>
      <c r="CC71" s="435" t="e">
        <f>IF(OR(AND(BX71="VöB",BV65="Aktuelles Procedura secondo BöB",BW71="No"),OR(AND(BW71="Ja",BV71&gt;='Valori soglia'!$D$6),AND(BW71="Ja",CC$14&gt;CC$15)),AND(BW71="Ja",BX71="BöB")),"Kontrolle","")</f>
        <v>#DIV/0!</v>
      </c>
      <c r="CD71" s="173" t="s">
        <v>44</v>
      </c>
      <c r="CE71" s="429">
        <v>27</v>
      </c>
      <c r="CF71" s="352">
        <v>0</v>
      </c>
      <c r="CG71" s="429" t="s">
        <v>43</v>
      </c>
      <c r="CH71" s="432" t="s">
        <v>36</v>
      </c>
      <c r="CI71" s="399" t="str">
        <f>IF(CH71="BöB","nur Freihändig mit Tipo. 13 VöB","")</f>
        <v/>
      </c>
      <c r="CJ71" s="400"/>
      <c r="CK71" s="433" t="str">
        <f>IF(CH71="BöB","Ja","No")</f>
        <v>No</v>
      </c>
      <c r="CL71" s="430" t="str">
        <f>IF(CH71="BöB","Ja","No")</f>
        <v>No</v>
      </c>
      <c r="CM71" s="435" t="e">
        <f>IF(OR(AND(CH71="VöB",CF65="Aktuelles Procedura secondo BöB",CG71="No"),OR(AND(CG71="Ja",CF71&gt;='Valori soglia'!$D$6),AND(CG71="Ja",CM$14&gt;CM$15)),AND(CG71="Ja",CH71="BöB")),"Kontrolle","")</f>
        <v>#DIV/0!</v>
      </c>
      <c r="CN71" s="173" t="s">
        <v>44</v>
      </c>
      <c r="CO71" s="429">
        <v>27</v>
      </c>
      <c r="CP71" s="352">
        <v>0</v>
      </c>
      <c r="CQ71" s="429" t="s">
        <v>43</v>
      </c>
      <c r="CR71" s="432" t="s">
        <v>36</v>
      </c>
      <c r="CS71" s="399" t="str">
        <f>IF(CR71="BöB","nur Freihändig mit Tipo. 13 VöB","")</f>
        <v/>
      </c>
      <c r="CT71" s="400"/>
      <c r="CU71" s="433" t="str">
        <f>IF(CR71="BöB","Ja","No")</f>
        <v>No</v>
      </c>
      <c r="CV71" s="430" t="str">
        <f>IF(CR71="BöB","Ja","No")</f>
        <v>No</v>
      </c>
      <c r="CW71" s="435" t="e">
        <f>IF(OR(AND(CR71="VöB",CP65="Aktuelles Procedura secondo BöB",CQ71="No"),OR(AND(CQ71="Ja",CP71&gt;='Valori soglia'!$D$6),AND(CQ71="Ja",CW$14&gt;CW$15)),AND(CQ71="Ja",CR71="BöB")),"Kontrolle","")</f>
        <v>#DIV/0!</v>
      </c>
      <c r="CX71" s="173" t="s">
        <v>44</v>
      </c>
      <c r="CY71" s="429">
        <v>27</v>
      </c>
      <c r="CZ71" s="352">
        <v>0</v>
      </c>
      <c r="DA71" s="429" t="s">
        <v>43</v>
      </c>
      <c r="DB71" s="432" t="s">
        <v>36</v>
      </c>
      <c r="DC71" s="399" t="str">
        <f>IF(DB71="BöB","nur Freihändig mit Tipo. 13 VöB","")</f>
        <v/>
      </c>
      <c r="DD71" s="400"/>
      <c r="DE71" s="433" t="str">
        <f>IF(DB71="BöB","Ja","No")</f>
        <v>No</v>
      </c>
      <c r="DF71" s="430" t="str">
        <f>IF(DB71="BöB","Ja","No")</f>
        <v>No</v>
      </c>
      <c r="DG71" s="435" t="e">
        <f>IF(OR(AND(DB71="VöB",CZ65="Aktuelles Procedura secondo BöB",DA71="No"),OR(AND(DA71="Ja",CZ71&gt;='Valori soglia'!$D$6),AND(DA71="Ja",DG$14&gt;DG$15)),AND(DA71="Ja",DB71="BöB")),"Kontrolle","")</f>
        <v>#DIV/0!</v>
      </c>
      <c r="DH71" s="173" t="s">
        <v>44</v>
      </c>
      <c r="DI71" s="429">
        <v>27</v>
      </c>
      <c r="DJ71" s="352">
        <v>0</v>
      </c>
      <c r="DK71" s="429" t="s">
        <v>43</v>
      </c>
      <c r="DL71" s="432" t="s">
        <v>36</v>
      </c>
      <c r="DM71" s="399" t="str">
        <f>IF(DL71="BöB","nur Freihändig mit Tipo. 13 VöB","")</f>
        <v/>
      </c>
      <c r="DN71" s="400"/>
      <c r="DO71" s="433" t="str">
        <f>IF(DL71="BöB","Ja","No")</f>
        <v>No</v>
      </c>
      <c r="DP71" s="430" t="str">
        <f>IF(DL71="BöB","Ja","No")</f>
        <v>No</v>
      </c>
      <c r="DQ71" s="435" t="e">
        <f>IF(OR(AND(DL71="VöB",DJ65="Aktuelles Procedura secondo BöB",DK71="No"),OR(AND(DK71="Ja",DJ71&gt;='Valori soglia'!$D$6),AND(DK71="Ja",DQ$14&gt;DQ$15)),AND(DK71="Ja",DL71="BöB")),"Kontrolle","")</f>
        <v>#DIV/0!</v>
      </c>
      <c r="DR71" s="173" t="s">
        <v>44</v>
      </c>
      <c r="DS71" s="429">
        <v>27</v>
      </c>
      <c r="DT71" s="352">
        <v>0</v>
      </c>
      <c r="DU71" s="429" t="s">
        <v>43</v>
      </c>
      <c r="DV71" s="432" t="s">
        <v>36</v>
      </c>
      <c r="DW71" s="399" t="str">
        <f>IF(DV71="BöB","nur Freihändig mit Tipo. 13 VöB","")</f>
        <v/>
      </c>
      <c r="DX71" s="400"/>
      <c r="DY71" s="433" t="str">
        <f>IF(DV71="BöB","Ja","No")</f>
        <v>No</v>
      </c>
      <c r="DZ71" s="430" t="str">
        <f>IF(DV71="BöB","Ja","No")</f>
        <v>No</v>
      </c>
      <c r="EA71" s="435" t="e">
        <f>IF(OR(AND(DV71="VöB",DT65="Aktuelles Procedura secondo BöB",DU71="No"),OR(AND(DU71="Ja",DT71&gt;='Valori soglia'!$D$6),AND(DU71="Ja",EA$14&gt;EA$15)),AND(DU71="Ja",DV71="BöB")),"Kontrolle","")</f>
        <v>#DIV/0!</v>
      </c>
      <c r="EB71" s="173" t="s">
        <v>44</v>
      </c>
      <c r="EC71" s="429">
        <v>27</v>
      </c>
      <c r="ED71" s="352">
        <v>0</v>
      </c>
      <c r="EE71" s="429" t="s">
        <v>43</v>
      </c>
      <c r="EF71" s="432" t="s">
        <v>36</v>
      </c>
      <c r="EG71" s="399" t="str">
        <f>IF(EF71="BöB","nur Freihändig mit Tipo. 13 VöB","")</f>
        <v/>
      </c>
      <c r="EH71" s="400"/>
      <c r="EI71" s="433" t="str">
        <f>IF(EF71="BöB","Ja","No")</f>
        <v>No</v>
      </c>
      <c r="EJ71" s="430" t="str">
        <f>IF(EF71="BöB","Ja","No")</f>
        <v>No</v>
      </c>
      <c r="EK71" s="435" t="e">
        <f>IF(OR(AND(EF71="VöB",ED65="Aktuelles Procedura secondo BöB",EE71="No"),OR(AND(EE71="Ja",ED71&gt;='Valori soglia'!$D$6),AND(EE71="Ja",EK$14&gt;EK$15)),AND(EE71="Ja",EF71="BöB")),"Kontrolle","")</f>
        <v>#DIV/0!</v>
      </c>
      <c r="EL71" s="173" t="s">
        <v>44</v>
      </c>
      <c r="EM71" s="429">
        <v>27</v>
      </c>
      <c r="EN71" s="352">
        <v>0</v>
      </c>
      <c r="EO71" s="429" t="s">
        <v>43</v>
      </c>
      <c r="EP71" s="432" t="s">
        <v>36</v>
      </c>
      <c r="EQ71" s="399" t="str">
        <f>IF(EP71="BöB","nur Freihändig mit Tipo. 13 VöB","")</f>
        <v/>
      </c>
      <c r="ER71" s="400"/>
      <c r="ES71" s="433" t="str">
        <f>IF(EP71="BöB","Ja","No")</f>
        <v>No</v>
      </c>
      <c r="ET71" s="430" t="str">
        <f>IF(EP71="BöB","Ja","No")</f>
        <v>No</v>
      </c>
      <c r="EU71" s="435" t="e">
        <f>IF(OR(AND(EP71="VöB",EN65="Aktuelles Procedura secondo BöB",EO71="No"),OR(AND(EO71="Ja",EN71&gt;='Valori soglia'!$D$6),AND(EO71="Ja",EU$14&gt;EU$15)),AND(EO71="Ja",EP71="BöB")),"Kontrolle","")</f>
        <v>#DIV/0!</v>
      </c>
      <c r="EV71" s="173" t="s">
        <v>44</v>
      </c>
      <c r="EW71" s="429">
        <v>27</v>
      </c>
      <c r="EX71" s="352">
        <v>0</v>
      </c>
      <c r="EY71" s="429" t="s">
        <v>43</v>
      </c>
      <c r="EZ71" s="432" t="s">
        <v>36</v>
      </c>
      <c r="FA71" s="399" t="str">
        <f>IF(EZ71="BöB","nur Freihändig mit Tipo. 13 VöB","")</f>
        <v/>
      </c>
      <c r="FB71" s="400"/>
      <c r="FC71" s="433" t="str">
        <f>IF(EZ71="BöB","Ja","No")</f>
        <v>No</v>
      </c>
      <c r="FD71" s="430" t="str">
        <f>IF(EZ71="BöB","Ja","No")</f>
        <v>No</v>
      </c>
      <c r="FE71" s="435" t="e">
        <f>IF(OR(AND(EZ71="VöB",EX65="Aktuelles Procedura secondo BöB",EY71="No"),OR(AND(EY71="Ja",EX71&gt;='Valori soglia'!$D$6),AND(EY71="Ja",FE$14&gt;FE$15)),AND(EY71="Ja",EZ71="BöB")),"Kontrolle","")</f>
        <v>#DIV/0!</v>
      </c>
      <c r="FF71" s="173" t="s">
        <v>44</v>
      </c>
      <c r="FG71" s="429">
        <v>27</v>
      </c>
      <c r="FH71" s="352">
        <v>0</v>
      </c>
      <c r="FI71" s="429" t="s">
        <v>43</v>
      </c>
      <c r="FJ71" s="432" t="s">
        <v>36</v>
      </c>
      <c r="FK71" s="399" t="str">
        <f>IF(FJ71="BöB","nur Freihändig mit Tipo. 13 VöB","")</f>
        <v/>
      </c>
      <c r="FL71" s="400"/>
      <c r="FM71" s="433" t="str">
        <f>IF(FJ71="BöB","Ja","No")</f>
        <v>No</v>
      </c>
      <c r="FN71" s="430" t="str">
        <f>IF(FJ71="BöB","Ja","No")</f>
        <v>No</v>
      </c>
      <c r="FO71" s="435" t="e">
        <f>IF(OR(AND(FJ71="VöB",FH65="Aktuelles Procedura secondo BöB",FI71="No"),OR(AND(FI71="Ja",FH71&gt;='Valori soglia'!$D$6),AND(FI71="Ja",FO$14&gt;FO$15)),AND(FI71="Ja",FJ71="BöB")),"Kontrolle","")</f>
        <v>#DIV/0!</v>
      </c>
      <c r="FP71" s="173" t="s">
        <v>44</v>
      </c>
      <c r="FQ71" s="429">
        <v>27</v>
      </c>
      <c r="FR71" s="352">
        <v>0</v>
      </c>
      <c r="FS71" s="429" t="s">
        <v>43</v>
      </c>
      <c r="FT71" s="432" t="s">
        <v>36</v>
      </c>
      <c r="FU71" s="399" t="str">
        <f>IF(FT71="BöB","nur Freihändig mit Tipo. 13 VöB","")</f>
        <v/>
      </c>
      <c r="FV71" s="400"/>
      <c r="FW71" s="433" t="str">
        <f>IF(FT71="BöB","Ja","No")</f>
        <v>No</v>
      </c>
      <c r="FX71" s="430" t="str">
        <f>IF(FT71="BöB","Ja","No")</f>
        <v>No</v>
      </c>
      <c r="FY71" s="435" t="e">
        <f>IF(OR(AND(FT71="VöB",FR65="Aktuelles Procedura secondo BöB",FS71="No"),OR(AND(FS71="Ja",FR71&gt;='Valori soglia'!$D$6),AND(FS71="Ja",FY$14&gt;FY$15)),AND(FS71="Ja",FT71="BöB")),"Kontrolle","")</f>
        <v>#DIV/0!</v>
      </c>
      <c r="FZ71" s="173" t="s">
        <v>44</v>
      </c>
      <c r="GA71" s="429">
        <v>27</v>
      </c>
      <c r="GB71" s="352">
        <v>0</v>
      </c>
      <c r="GC71" s="429" t="s">
        <v>43</v>
      </c>
      <c r="GD71" s="432" t="s">
        <v>36</v>
      </c>
      <c r="GE71" s="399" t="str">
        <f>IF(GD71="BöB","nur Freihändig mit Tipo. 13 VöB","")</f>
        <v/>
      </c>
      <c r="GF71" s="400"/>
      <c r="GG71" s="433" t="str">
        <f>IF(GD71="BöB","Ja","No")</f>
        <v>No</v>
      </c>
      <c r="GH71" s="430" t="str">
        <f>IF(GD71="BöB","Ja","No")</f>
        <v>No</v>
      </c>
      <c r="GI71" s="435" t="e">
        <f>IF(OR(AND(GD71="VöB",GB65="Aktuelles Procedura secondo BöB",GC71="No"),OR(AND(GC71="Ja",GB71&gt;='Valori soglia'!$D$6),AND(GC71="Ja",GI$14&gt;GI$15)),AND(GC71="Ja",GD71="BöB")),"Kontrolle","")</f>
        <v>#DIV/0!</v>
      </c>
      <c r="GJ71" s="173" t="s">
        <v>44</v>
      </c>
      <c r="GK71" s="429">
        <v>27</v>
      </c>
      <c r="GL71" s="352">
        <v>0</v>
      </c>
      <c r="GM71" s="429" t="s">
        <v>43</v>
      </c>
      <c r="GN71" s="432" t="s">
        <v>36</v>
      </c>
      <c r="GO71" s="399" t="str">
        <f>IF(GN71="BöB","nur Freihändig mit Tipo. 13 VöB","")</f>
        <v/>
      </c>
      <c r="GP71" s="400"/>
      <c r="GQ71" s="433" t="str">
        <f>IF(GN71="BöB","Ja","No")</f>
        <v>No</v>
      </c>
      <c r="GR71" s="430" t="str">
        <f>IF(GN71="BöB","Ja","No")</f>
        <v>No</v>
      </c>
      <c r="GS71" s="435" t="e">
        <f>IF(OR(AND(GN71="VöB",GL65="Aktuelles Procedura secondo BöB",GM71="No"),OR(AND(GM71="Ja",GL71&gt;='Valori soglia'!$D$6),AND(GM71="Ja",GS$14&gt;GS$15)),AND(GM71="Ja",GN71="BöB")),"Kontrolle","")</f>
        <v>#DIV/0!</v>
      </c>
      <c r="GT71" s="173" t="s">
        <v>44</v>
      </c>
      <c r="GU71" s="429">
        <v>27</v>
      </c>
      <c r="GV71" s="352">
        <v>0</v>
      </c>
      <c r="GW71" s="429" t="s">
        <v>43</v>
      </c>
      <c r="GX71" s="432" t="s">
        <v>36</v>
      </c>
      <c r="GY71" s="399" t="str">
        <f>IF(GX71="BöB","nur Freihändig mit Tipo. 13 VöB","")</f>
        <v/>
      </c>
      <c r="GZ71" s="400"/>
      <c r="HA71" s="433" t="str">
        <f>IF(GX71="BöB","Ja","No")</f>
        <v>No</v>
      </c>
      <c r="HB71" s="430" t="str">
        <f>IF(GX71="BöB","Ja","No")</f>
        <v>No</v>
      </c>
      <c r="HC71" s="435" t="e">
        <f>IF(OR(AND(GX71="VöB",GV65="Aktuelles Procedura secondo BöB",GW71="No"),OR(AND(GW71="Ja",GV71&gt;='Valori soglia'!$D$6),AND(GW71="Ja",HC$14&gt;HC$15)),AND(GW71="Ja",GX71="BöB")),"Kontrolle","")</f>
        <v>#DIV/0!</v>
      </c>
      <c r="HD71" s="173" t="s">
        <v>44</v>
      </c>
      <c r="HE71" s="429">
        <v>27</v>
      </c>
      <c r="HF71" s="352">
        <v>0</v>
      </c>
      <c r="HG71" s="429" t="s">
        <v>43</v>
      </c>
      <c r="HH71" s="432" t="s">
        <v>36</v>
      </c>
      <c r="HI71" s="399" t="str">
        <f>IF(HH71="BöB","nur Freihändig mit Tipo. 13 VöB","")</f>
        <v/>
      </c>
      <c r="HJ71" s="400"/>
      <c r="HK71" s="433" t="str">
        <f>IF(HH71="BöB","Ja","No")</f>
        <v>No</v>
      </c>
      <c r="HL71" s="430" t="str">
        <f>IF(HH71="BöB","Ja","No")</f>
        <v>No</v>
      </c>
      <c r="HM71" s="435" t="e">
        <f>IF(OR(AND(HH71="VöB",HF65="Aktuelles Procedura secondo BöB",HG71="No"),OR(AND(HG71="Ja",HF71&gt;='Valori soglia'!$D$6),AND(HG71="Ja",HM$14&gt;HM$15)),AND(HG71="Ja",HH71="BöB")),"Kontrolle","")</f>
        <v>#DIV/0!</v>
      </c>
      <c r="HN71" s="125"/>
      <c r="HO71" s="125"/>
      <c r="HP71" s="71"/>
      <c r="HQ71" s="126"/>
      <c r="HR71" s="74"/>
      <c r="HS71" s="36"/>
      <c r="HT71" s="36"/>
      <c r="HU71" s="78"/>
      <c r="HV71" s="36"/>
      <c r="HW71" s="125"/>
      <c r="HX71" s="125"/>
      <c r="HY71" s="71"/>
      <c r="HZ71" s="126"/>
      <c r="IA71" s="74"/>
      <c r="IB71" s="36"/>
      <c r="IC71" s="36"/>
      <c r="ID71" s="78"/>
      <c r="IE71" s="36"/>
      <c r="IF71" s="125"/>
      <c r="IG71" s="125"/>
      <c r="IH71" s="71"/>
      <c r="II71" s="126"/>
      <c r="IJ71" s="74"/>
      <c r="IK71" s="36"/>
      <c r="IL71" s="36"/>
      <c r="IM71" s="78"/>
      <c r="IN71" s="36"/>
      <c r="IO71" s="125"/>
      <c r="IP71" s="125"/>
      <c r="IQ71" s="71"/>
      <c r="IR71" s="126"/>
      <c r="IS71" s="74"/>
      <c r="IT71" s="36"/>
      <c r="IU71" s="36"/>
      <c r="IV71" s="78"/>
      <c r="IW71" s="36"/>
      <c r="IX71" s="125"/>
      <c r="IY71" s="125"/>
      <c r="IZ71" s="71"/>
      <c r="JA71" s="126"/>
      <c r="JB71" s="6"/>
      <c r="JC71" s="6"/>
      <c r="JD71" s="6"/>
      <c r="JE71" s="6"/>
      <c r="JF71" s="6"/>
      <c r="JG71" s="6"/>
      <c r="JH71" s="6"/>
      <c r="JI71" s="6"/>
      <c r="JJ71" s="6"/>
      <c r="JK71" s="6"/>
      <c r="JL71" s="6"/>
      <c r="JM71" s="6"/>
      <c r="JN71" s="6"/>
      <c r="JO71" s="6"/>
      <c r="JP71" s="6"/>
      <c r="JQ71" s="6"/>
      <c r="JR71" s="6"/>
      <c r="JS71" s="6"/>
      <c r="JT71" s="6"/>
      <c r="JU71" s="6"/>
      <c r="JV71" s="6"/>
      <c r="JW71" s="6"/>
      <c r="JX71" s="6"/>
      <c r="JY71" s="6"/>
      <c r="JZ71" s="6"/>
      <c r="KA71" s="6"/>
      <c r="KB71" s="6"/>
      <c r="KC71" s="6"/>
      <c r="KD71" s="6"/>
      <c r="KE71" s="6"/>
      <c r="KF71" s="6"/>
      <c r="KG71" s="6"/>
      <c r="KH71" s="6"/>
      <c r="KI71" s="6"/>
      <c r="KJ71" s="6"/>
      <c r="KK71" s="6"/>
      <c r="KL71" s="6"/>
      <c r="KM71" s="6"/>
      <c r="KN71" s="6"/>
      <c r="KO71" s="6"/>
      <c r="KP71" s="6"/>
      <c r="KQ71" s="6"/>
      <c r="KR71" s="6"/>
      <c r="KS71" s="6"/>
      <c r="KT71" s="6"/>
      <c r="KU71" s="6"/>
      <c r="KV71" s="6"/>
      <c r="KW71" s="6"/>
      <c r="KX71" s="6"/>
      <c r="KY71" s="6"/>
      <c r="KZ71" s="6"/>
      <c r="LA71" s="6"/>
      <c r="LB71" s="6"/>
      <c r="LC71" s="6"/>
    </row>
    <row r="72" spans="1:315" ht="26.25" customHeight="1" x14ac:dyDescent="0.2">
      <c r="A72" s="13"/>
      <c r="B72" s="174" t="s">
        <v>45</v>
      </c>
      <c r="C72" s="429"/>
      <c r="D72" s="352"/>
      <c r="E72" s="429"/>
      <c r="F72" s="432"/>
      <c r="G72" s="401" t="str">
        <f>IF(F71="VöB","Freihändig (z.B. Tipo. 36 II d VöB)","")</f>
        <v/>
      </c>
      <c r="H72" s="402"/>
      <c r="I72" s="433"/>
      <c r="J72" s="430"/>
      <c r="K72" s="435"/>
      <c r="L72" s="174" t="s">
        <v>45</v>
      </c>
      <c r="M72" s="429"/>
      <c r="N72" s="352"/>
      <c r="O72" s="429"/>
      <c r="P72" s="432"/>
      <c r="Q72" s="401" t="str">
        <f>IF(P71="VöB","Freihändig (z.B. Tipo. 36 II d VöB)","")</f>
        <v/>
      </c>
      <c r="R72" s="402"/>
      <c r="S72" s="433"/>
      <c r="T72" s="430"/>
      <c r="U72" s="435"/>
      <c r="V72" s="174" t="s">
        <v>45</v>
      </c>
      <c r="W72" s="429"/>
      <c r="X72" s="352"/>
      <c r="Y72" s="429"/>
      <c r="Z72" s="432"/>
      <c r="AA72" s="401" t="str">
        <f>IF(Z71="VöB","Freihändig (z.B. Tipo. 36 II d VöB)","")</f>
        <v/>
      </c>
      <c r="AB72" s="402"/>
      <c r="AC72" s="433"/>
      <c r="AD72" s="430"/>
      <c r="AE72" s="435"/>
      <c r="AF72" s="174" t="s">
        <v>45</v>
      </c>
      <c r="AG72" s="429"/>
      <c r="AH72" s="352"/>
      <c r="AI72" s="429"/>
      <c r="AJ72" s="432"/>
      <c r="AK72" s="401" t="str">
        <f>IF(AJ71="VöB","Freihändig (z.B. Tipo. 36 II d VöB)","")</f>
        <v/>
      </c>
      <c r="AL72" s="402"/>
      <c r="AM72" s="433"/>
      <c r="AN72" s="430"/>
      <c r="AO72" s="435"/>
      <c r="AP72" s="174" t="s">
        <v>45</v>
      </c>
      <c r="AQ72" s="429"/>
      <c r="AR72" s="352"/>
      <c r="AS72" s="429"/>
      <c r="AT72" s="432"/>
      <c r="AU72" s="401" t="str">
        <f>IF(AT71="VöB","Freihändig (z.B. Tipo. 36 II d VöB)","")</f>
        <v/>
      </c>
      <c r="AV72" s="402"/>
      <c r="AW72" s="433"/>
      <c r="AX72" s="430"/>
      <c r="AY72" s="435"/>
      <c r="AZ72" s="174" t="s">
        <v>45</v>
      </c>
      <c r="BA72" s="429"/>
      <c r="BB72" s="352"/>
      <c r="BC72" s="429"/>
      <c r="BD72" s="432"/>
      <c r="BE72" s="401" t="str">
        <f>IF(BD71="VöB","Freihändig (z.B. Tipo. 36 II d VöB)","")</f>
        <v/>
      </c>
      <c r="BF72" s="402"/>
      <c r="BG72" s="433"/>
      <c r="BH72" s="430"/>
      <c r="BI72" s="435"/>
      <c r="BJ72" s="174" t="s">
        <v>45</v>
      </c>
      <c r="BK72" s="429"/>
      <c r="BL72" s="352"/>
      <c r="BM72" s="429"/>
      <c r="BN72" s="432"/>
      <c r="BO72" s="401" t="str">
        <f>IF(BN71="VöB","Freihändig (z.B. Tipo. 36 II d VöB)","")</f>
        <v/>
      </c>
      <c r="BP72" s="402"/>
      <c r="BQ72" s="433"/>
      <c r="BR72" s="430"/>
      <c r="BS72" s="435"/>
      <c r="BT72" s="174" t="s">
        <v>45</v>
      </c>
      <c r="BU72" s="429"/>
      <c r="BV72" s="352"/>
      <c r="BW72" s="429"/>
      <c r="BX72" s="432"/>
      <c r="BY72" s="401" t="str">
        <f>IF(BX71="VöB","Freihändig (z.B. Tipo. 36 II d VöB)","")</f>
        <v/>
      </c>
      <c r="BZ72" s="402"/>
      <c r="CA72" s="433"/>
      <c r="CB72" s="430"/>
      <c r="CC72" s="435"/>
      <c r="CD72" s="174" t="s">
        <v>45</v>
      </c>
      <c r="CE72" s="429"/>
      <c r="CF72" s="352"/>
      <c r="CG72" s="429"/>
      <c r="CH72" s="432"/>
      <c r="CI72" s="401" t="str">
        <f>IF(CH71="VöB","Freihändig (z.B. Tipo. 36 II d VöB)","")</f>
        <v/>
      </c>
      <c r="CJ72" s="402"/>
      <c r="CK72" s="433"/>
      <c r="CL72" s="430"/>
      <c r="CM72" s="435"/>
      <c r="CN72" s="174" t="s">
        <v>45</v>
      </c>
      <c r="CO72" s="429"/>
      <c r="CP72" s="352"/>
      <c r="CQ72" s="429"/>
      <c r="CR72" s="432"/>
      <c r="CS72" s="401" t="str">
        <f>IF(CR71="VöB","Freihändig (z.B. Tipo. 36 II d VöB)","")</f>
        <v/>
      </c>
      <c r="CT72" s="402"/>
      <c r="CU72" s="433"/>
      <c r="CV72" s="430"/>
      <c r="CW72" s="435"/>
      <c r="CX72" s="174" t="s">
        <v>45</v>
      </c>
      <c r="CY72" s="429"/>
      <c r="CZ72" s="352"/>
      <c r="DA72" s="429"/>
      <c r="DB72" s="432"/>
      <c r="DC72" s="401" t="str">
        <f>IF(DB71="VöB","Freihändig (z.B. Tipo. 36 II d VöB)","")</f>
        <v/>
      </c>
      <c r="DD72" s="402"/>
      <c r="DE72" s="433"/>
      <c r="DF72" s="430"/>
      <c r="DG72" s="435"/>
      <c r="DH72" s="174" t="s">
        <v>45</v>
      </c>
      <c r="DI72" s="429"/>
      <c r="DJ72" s="352"/>
      <c r="DK72" s="429"/>
      <c r="DL72" s="432"/>
      <c r="DM72" s="401" t="str">
        <f>IF(DL71="VöB","Freihändig (z.B. Tipo. 36 II d VöB)","")</f>
        <v/>
      </c>
      <c r="DN72" s="402"/>
      <c r="DO72" s="433"/>
      <c r="DP72" s="430"/>
      <c r="DQ72" s="435"/>
      <c r="DR72" s="174" t="s">
        <v>45</v>
      </c>
      <c r="DS72" s="429"/>
      <c r="DT72" s="352"/>
      <c r="DU72" s="429"/>
      <c r="DV72" s="432"/>
      <c r="DW72" s="401" t="str">
        <f>IF(DV71="VöB","Freihändig (z.B. Tipo. 36 II d VöB)","")</f>
        <v/>
      </c>
      <c r="DX72" s="402"/>
      <c r="DY72" s="433"/>
      <c r="DZ72" s="430"/>
      <c r="EA72" s="435"/>
      <c r="EB72" s="174" t="s">
        <v>45</v>
      </c>
      <c r="EC72" s="429"/>
      <c r="ED72" s="352"/>
      <c r="EE72" s="429"/>
      <c r="EF72" s="432"/>
      <c r="EG72" s="401" t="str">
        <f>IF(EF71="VöB","Freihändig (z.B. Tipo. 36 II d VöB)","")</f>
        <v/>
      </c>
      <c r="EH72" s="402"/>
      <c r="EI72" s="433"/>
      <c r="EJ72" s="430"/>
      <c r="EK72" s="435"/>
      <c r="EL72" s="174" t="s">
        <v>45</v>
      </c>
      <c r="EM72" s="429"/>
      <c r="EN72" s="352"/>
      <c r="EO72" s="429"/>
      <c r="EP72" s="432"/>
      <c r="EQ72" s="401" t="str">
        <f>IF(EP71="VöB","Freihändig (z.B. Tipo. 36 II d VöB)","")</f>
        <v/>
      </c>
      <c r="ER72" s="402"/>
      <c r="ES72" s="433"/>
      <c r="ET72" s="430"/>
      <c r="EU72" s="435"/>
      <c r="EV72" s="174" t="s">
        <v>45</v>
      </c>
      <c r="EW72" s="429"/>
      <c r="EX72" s="352"/>
      <c r="EY72" s="429"/>
      <c r="EZ72" s="432"/>
      <c r="FA72" s="401" t="str">
        <f>IF(EZ71="VöB","Freihändig (z.B. Tipo. 36 II d VöB)","")</f>
        <v/>
      </c>
      <c r="FB72" s="402"/>
      <c r="FC72" s="433"/>
      <c r="FD72" s="430"/>
      <c r="FE72" s="435"/>
      <c r="FF72" s="174" t="s">
        <v>45</v>
      </c>
      <c r="FG72" s="429"/>
      <c r="FH72" s="352"/>
      <c r="FI72" s="429"/>
      <c r="FJ72" s="432"/>
      <c r="FK72" s="401" t="str">
        <f>IF(FJ71="VöB","Freihändig (z.B. Tipo. 36 II d VöB)","")</f>
        <v/>
      </c>
      <c r="FL72" s="402"/>
      <c r="FM72" s="433"/>
      <c r="FN72" s="430"/>
      <c r="FO72" s="435"/>
      <c r="FP72" s="174" t="s">
        <v>45</v>
      </c>
      <c r="FQ72" s="429"/>
      <c r="FR72" s="352"/>
      <c r="FS72" s="429"/>
      <c r="FT72" s="432"/>
      <c r="FU72" s="401" t="str">
        <f>IF(FT71="VöB","Freihändig (z.B. Tipo. 36 II d VöB)","")</f>
        <v/>
      </c>
      <c r="FV72" s="402"/>
      <c r="FW72" s="433"/>
      <c r="FX72" s="430"/>
      <c r="FY72" s="435"/>
      <c r="FZ72" s="174" t="s">
        <v>45</v>
      </c>
      <c r="GA72" s="429"/>
      <c r="GB72" s="352"/>
      <c r="GC72" s="429"/>
      <c r="GD72" s="432"/>
      <c r="GE72" s="401" t="str">
        <f>IF(GD71="VöB","Freihändig (z.B. Tipo. 36 II d VöB)","")</f>
        <v/>
      </c>
      <c r="GF72" s="402"/>
      <c r="GG72" s="433"/>
      <c r="GH72" s="430"/>
      <c r="GI72" s="435"/>
      <c r="GJ72" s="174" t="s">
        <v>45</v>
      </c>
      <c r="GK72" s="429"/>
      <c r="GL72" s="352"/>
      <c r="GM72" s="429"/>
      <c r="GN72" s="432"/>
      <c r="GO72" s="401" t="str">
        <f>IF(GN71="VöB","Freihändig (z.B. Tipo. 36 II d VöB)","")</f>
        <v/>
      </c>
      <c r="GP72" s="402"/>
      <c r="GQ72" s="433"/>
      <c r="GR72" s="430"/>
      <c r="GS72" s="435"/>
      <c r="GT72" s="174" t="s">
        <v>45</v>
      </c>
      <c r="GU72" s="429"/>
      <c r="GV72" s="352"/>
      <c r="GW72" s="429"/>
      <c r="GX72" s="432"/>
      <c r="GY72" s="401" t="str">
        <f>IF(GX71="VöB","Freihändig (z.B. Tipo. 36 II d VöB)","")</f>
        <v/>
      </c>
      <c r="GZ72" s="402"/>
      <c r="HA72" s="433"/>
      <c r="HB72" s="430"/>
      <c r="HC72" s="435"/>
      <c r="HD72" s="174" t="s">
        <v>45</v>
      </c>
      <c r="HE72" s="429"/>
      <c r="HF72" s="352"/>
      <c r="HG72" s="429"/>
      <c r="HH72" s="432"/>
      <c r="HI72" s="401" t="str">
        <f>IF(HH71="VöB","Freihändig (z.B. Tipo. 36 II d VöB)","")</f>
        <v/>
      </c>
      <c r="HJ72" s="402"/>
      <c r="HK72" s="433"/>
      <c r="HL72" s="430"/>
      <c r="HM72" s="435"/>
      <c r="HN72" s="125"/>
      <c r="HO72" s="125"/>
      <c r="HP72" s="71"/>
      <c r="HQ72" s="126"/>
      <c r="HR72" s="74"/>
      <c r="HS72" s="36"/>
      <c r="HT72" s="36"/>
      <c r="HU72" s="78"/>
      <c r="HV72" s="36"/>
      <c r="HW72" s="125"/>
      <c r="HX72" s="125"/>
      <c r="HY72" s="71"/>
      <c r="HZ72" s="126"/>
      <c r="IA72" s="74"/>
      <c r="IB72" s="36"/>
      <c r="IC72" s="36"/>
      <c r="ID72" s="78"/>
      <c r="IE72" s="36"/>
      <c r="IF72" s="125"/>
      <c r="IG72" s="125"/>
      <c r="IH72" s="71"/>
      <c r="II72" s="126"/>
      <c r="IJ72" s="74"/>
      <c r="IK72" s="36"/>
      <c r="IL72" s="36"/>
      <c r="IM72" s="78"/>
      <c r="IN72" s="36"/>
      <c r="IO72" s="125"/>
      <c r="IP72" s="125"/>
      <c r="IQ72" s="71"/>
      <c r="IR72" s="126"/>
      <c r="IS72" s="74"/>
      <c r="IT72" s="36"/>
      <c r="IU72" s="36"/>
      <c r="IV72" s="78"/>
      <c r="IW72" s="36"/>
      <c r="IX72" s="125"/>
      <c r="IY72" s="125"/>
      <c r="IZ72" s="71"/>
      <c r="JA72" s="126"/>
      <c r="JB72" s="6"/>
      <c r="JC72" s="6"/>
      <c r="JD72" s="6"/>
      <c r="JE72" s="6"/>
      <c r="JF72" s="6"/>
      <c r="JG72" s="6"/>
      <c r="JH72" s="6"/>
      <c r="JI72" s="6"/>
      <c r="JJ72" s="6"/>
      <c r="JK72" s="6"/>
      <c r="JL72" s="6"/>
      <c r="JM72" s="6"/>
      <c r="JN72" s="6"/>
      <c r="JO72" s="6"/>
      <c r="JP72" s="6"/>
      <c r="JQ72" s="6"/>
      <c r="JR72" s="6"/>
      <c r="JS72" s="6"/>
      <c r="JT72" s="6"/>
      <c r="JU72" s="6"/>
      <c r="JV72" s="6"/>
      <c r="JW72" s="6"/>
      <c r="JX72" s="6"/>
      <c r="JY72" s="6"/>
      <c r="JZ72" s="6"/>
      <c r="KA72" s="6"/>
      <c r="KB72" s="6"/>
      <c r="KC72" s="6"/>
      <c r="KD72" s="6"/>
      <c r="KE72" s="6"/>
      <c r="KF72" s="6"/>
      <c r="KG72" s="6"/>
      <c r="KH72" s="6"/>
      <c r="KI72" s="6"/>
      <c r="KJ72" s="6"/>
      <c r="KK72" s="6"/>
      <c r="KL72" s="6"/>
      <c r="KM72" s="6"/>
      <c r="KN72" s="6"/>
      <c r="KO72" s="6"/>
      <c r="KP72" s="6"/>
      <c r="KQ72" s="6"/>
      <c r="KR72" s="6"/>
      <c r="KS72" s="6"/>
      <c r="KT72" s="6"/>
      <c r="KU72" s="6"/>
      <c r="KV72" s="6"/>
      <c r="KW72" s="6"/>
      <c r="KX72" s="6"/>
      <c r="KY72" s="6"/>
      <c r="KZ72" s="6"/>
      <c r="LA72" s="6"/>
      <c r="LB72" s="6"/>
      <c r="LC72" s="6"/>
    </row>
    <row r="73" spans="1:315" ht="26.25" customHeight="1" x14ac:dyDescent="0.2">
      <c r="A73" s="13"/>
      <c r="B73" s="173" t="s">
        <v>44</v>
      </c>
      <c r="C73" s="429">
        <v>28</v>
      </c>
      <c r="D73" s="352">
        <v>0</v>
      </c>
      <c r="E73" s="429" t="s">
        <v>43</v>
      </c>
      <c r="F73" s="432" t="s">
        <v>36</v>
      </c>
      <c r="G73" s="399" t="str">
        <f>IF(F73="BöB","nur Freihändig mit Tipo. 13 VöB","")</f>
        <v/>
      </c>
      <c r="H73" s="400"/>
      <c r="I73" s="433" t="str">
        <f>IF(F73="BöB","Ja","No")</f>
        <v>No</v>
      </c>
      <c r="J73" s="430" t="str">
        <f>IF(F73="BöB","Ja","No")</f>
        <v>No</v>
      </c>
      <c r="K73" s="435" t="e">
        <f>IF(OR(AND(F73="VöB",D67="Aktuelles Procedura secondo BöB",E73="No"),OR(AND(E73="Ja",D73&gt;='Valori soglia'!$D$6),AND(E73="Ja",'Riepilogo progetto'!$J$8&gt;'Riepilogo progetto'!$P$9)),AND(E73="Ja",F73="BöB")),"Kontrolle","")</f>
        <v>#DIV/0!</v>
      </c>
      <c r="L73" s="173" t="s">
        <v>44</v>
      </c>
      <c r="M73" s="429">
        <v>28</v>
      </c>
      <c r="N73" s="352">
        <v>0</v>
      </c>
      <c r="O73" s="429" t="s">
        <v>43</v>
      </c>
      <c r="P73" s="432" t="s">
        <v>36</v>
      </c>
      <c r="Q73" s="399" t="str">
        <f>IF(P73="BöB","nur Freihändig mit Tipo. 13 VöB","")</f>
        <v/>
      </c>
      <c r="R73" s="400"/>
      <c r="S73" s="433" t="str">
        <f>IF(P73="BöB","Ja","No")</f>
        <v>No</v>
      </c>
      <c r="T73" s="430" t="str">
        <f>IF(P73="BöB","Ja","No")</f>
        <v>No</v>
      </c>
      <c r="U73" s="435" t="e">
        <f>IF(OR(AND(P73="VöB",N67="Aktuelles Procedura secondo BöB",O73="No"),OR(AND(O73="Ja",N73&gt;='Valori soglia'!$D$6),AND(O73="Ja",U$14&gt;U$15)),AND(O73="Ja",P73="BöB")),"Kontrolle","")</f>
        <v>#DIV/0!</v>
      </c>
      <c r="V73" s="173" t="s">
        <v>44</v>
      </c>
      <c r="W73" s="429">
        <v>28</v>
      </c>
      <c r="X73" s="352">
        <v>0</v>
      </c>
      <c r="Y73" s="429" t="s">
        <v>43</v>
      </c>
      <c r="Z73" s="432" t="s">
        <v>36</v>
      </c>
      <c r="AA73" s="399" t="str">
        <f>IF(Z73="BöB","nur Freihändig mit Tipo. 13 VöB","")</f>
        <v/>
      </c>
      <c r="AB73" s="400"/>
      <c r="AC73" s="433" t="str">
        <f>IF(Z73="BöB","Ja","No")</f>
        <v>No</v>
      </c>
      <c r="AD73" s="430" t="str">
        <f>IF(Z73="BöB","Ja","No")</f>
        <v>No</v>
      </c>
      <c r="AE73" s="435" t="e">
        <f>IF(OR(AND(Z73="VöB",X67="Aktuelles Procedura secondo BöB",Y73="No"),OR(AND(Y73="Ja",X73&gt;='Valori soglia'!$D$6),AND(Y73="Ja",AE$14&gt;AE$15)),AND(Y73="Ja",Z73="BöB")),"Kontrolle","")</f>
        <v>#DIV/0!</v>
      </c>
      <c r="AF73" s="173" t="s">
        <v>44</v>
      </c>
      <c r="AG73" s="429">
        <v>28</v>
      </c>
      <c r="AH73" s="352">
        <v>0</v>
      </c>
      <c r="AI73" s="429" t="s">
        <v>43</v>
      </c>
      <c r="AJ73" s="432" t="s">
        <v>36</v>
      </c>
      <c r="AK73" s="399" t="str">
        <f>IF(AJ73="BöB","nur Freihändig mit Tipo. 13 VöB","")</f>
        <v/>
      </c>
      <c r="AL73" s="400"/>
      <c r="AM73" s="433" t="str">
        <f>IF(AJ73="BöB","Ja","No")</f>
        <v>No</v>
      </c>
      <c r="AN73" s="430" t="str">
        <f>IF(AJ73="BöB","Ja","No")</f>
        <v>No</v>
      </c>
      <c r="AO73" s="435" t="e">
        <f>IF(OR(AND(AJ73="VöB",AH67="Aktuelles Procedura secondo BöB",AI73="No"),OR(AND(AI73="Ja",AH73&gt;='Valori soglia'!$D$6),AND(AI73="Ja",AO$14&gt;AO$15)),AND(AI73="Ja",AJ73="BöB")),"Kontrolle","")</f>
        <v>#DIV/0!</v>
      </c>
      <c r="AP73" s="173" t="s">
        <v>44</v>
      </c>
      <c r="AQ73" s="429">
        <v>28</v>
      </c>
      <c r="AR73" s="352">
        <v>0</v>
      </c>
      <c r="AS73" s="429" t="s">
        <v>43</v>
      </c>
      <c r="AT73" s="432" t="s">
        <v>36</v>
      </c>
      <c r="AU73" s="399" t="str">
        <f>IF(AT73="BöB","nur Freihändig mit Tipo. 13 VöB","")</f>
        <v/>
      </c>
      <c r="AV73" s="400"/>
      <c r="AW73" s="433" t="str">
        <f>IF(AT73="BöB","Ja","No")</f>
        <v>No</v>
      </c>
      <c r="AX73" s="430" t="str">
        <f>IF(AT73="BöB","Ja","No")</f>
        <v>No</v>
      </c>
      <c r="AY73" s="435" t="e">
        <f>IF(OR(AND(AT73="VöB",AR67="Aktuelles Procedura secondo BöB",AS73="No"),OR(AND(AS73="Ja",AR73&gt;='Valori soglia'!$D$6),AND(AS73="Ja",AY$14&gt;AY$15)),AND(AS73="Ja",AT73="BöB")),"Kontrolle","")</f>
        <v>#DIV/0!</v>
      </c>
      <c r="AZ73" s="173" t="s">
        <v>44</v>
      </c>
      <c r="BA73" s="429">
        <v>28</v>
      </c>
      <c r="BB73" s="352">
        <v>0</v>
      </c>
      <c r="BC73" s="429" t="s">
        <v>43</v>
      </c>
      <c r="BD73" s="432" t="s">
        <v>36</v>
      </c>
      <c r="BE73" s="399" t="str">
        <f>IF(BD73="BöB","nur Freihändig mit Tipo. 13 VöB","")</f>
        <v/>
      </c>
      <c r="BF73" s="400"/>
      <c r="BG73" s="433" t="str">
        <f>IF(BD73="BöB","Ja","No")</f>
        <v>No</v>
      </c>
      <c r="BH73" s="430" t="str">
        <f>IF(BD73="BöB","Ja","No")</f>
        <v>No</v>
      </c>
      <c r="BI73" s="435" t="e">
        <f>IF(OR(AND(BD73="VöB",BB67="Aktuelles Procedura secondo BöB",BC73="No"),OR(AND(BC73="Ja",BB73&gt;='Valori soglia'!$D$6),AND(BC73="Ja",BI$14&gt;BI$15)),AND(BC73="Ja",BD73="BöB")),"Kontrolle","")</f>
        <v>#DIV/0!</v>
      </c>
      <c r="BJ73" s="173" t="s">
        <v>44</v>
      </c>
      <c r="BK73" s="429">
        <v>28</v>
      </c>
      <c r="BL73" s="352">
        <v>0</v>
      </c>
      <c r="BM73" s="429" t="s">
        <v>43</v>
      </c>
      <c r="BN73" s="432" t="s">
        <v>36</v>
      </c>
      <c r="BO73" s="399" t="str">
        <f>IF(BN73="BöB","nur Freihändig mit Tipo. 13 VöB","")</f>
        <v/>
      </c>
      <c r="BP73" s="400"/>
      <c r="BQ73" s="433" t="str">
        <f>IF(BN73="BöB","Ja","No")</f>
        <v>No</v>
      </c>
      <c r="BR73" s="430" t="str">
        <f>IF(BN73="BöB","Ja","No")</f>
        <v>No</v>
      </c>
      <c r="BS73" s="435" t="e">
        <f>IF(OR(AND(BN73="VöB",BL67="Aktuelles Procedura secondo BöB",BM73="No"),OR(AND(BM73="Ja",BL73&gt;='Valori soglia'!$D$6),AND(BM73="Ja",BS$14&gt;BS$15)),AND(BM73="Ja",BN73="BöB")),"Kontrolle","")</f>
        <v>#DIV/0!</v>
      </c>
      <c r="BT73" s="173" t="s">
        <v>44</v>
      </c>
      <c r="BU73" s="429">
        <v>28</v>
      </c>
      <c r="BV73" s="352">
        <v>0</v>
      </c>
      <c r="BW73" s="429" t="s">
        <v>43</v>
      </c>
      <c r="BX73" s="432" t="s">
        <v>36</v>
      </c>
      <c r="BY73" s="399" t="str">
        <f>IF(BX73="BöB","nur Freihändig mit Tipo. 13 VöB","")</f>
        <v/>
      </c>
      <c r="BZ73" s="400"/>
      <c r="CA73" s="433" t="str">
        <f>IF(BX73="BöB","Ja","No")</f>
        <v>No</v>
      </c>
      <c r="CB73" s="430" t="str">
        <f>IF(BX73="BöB","Ja","No")</f>
        <v>No</v>
      </c>
      <c r="CC73" s="435" t="e">
        <f>IF(OR(AND(BX73="VöB",BV67="Aktuelles Procedura secondo BöB",BW73="No"),OR(AND(BW73="Ja",BV73&gt;='Valori soglia'!$D$6),AND(BW73="Ja",CC$14&gt;CC$15)),AND(BW73="Ja",BX73="BöB")),"Kontrolle","")</f>
        <v>#DIV/0!</v>
      </c>
      <c r="CD73" s="173" t="s">
        <v>44</v>
      </c>
      <c r="CE73" s="429">
        <v>28</v>
      </c>
      <c r="CF73" s="352">
        <v>0</v>
      </c>
      <c r="CG73" s="429" t="s">
        <v>43</v>
      </c>
      <c r="CH73" s="432" t="s">
        <v>36</v>
      </c>
      <c r="CI73" s="399" t="str">
        <f>IF(CH73="BöB","nur Freihändig mit Tipo. 13 VöB","")</f>
        <v/>
      </c>
      <c r="CJ73" s="400"/>
      <c r="CK73" s="433" t="str">
        <f>IF(CH73="BöB","Ja","No")</f>
        <v>No</v>
      </c>
      <c r="CL73" s="430" t="str">
        <f>IF(CH73="BöB","Ja","No")</f>
        <v>No</v>
      </c>
      <c r="CM73" s="435" t="e">
        <f>IF(OR(AND(CH73="VöB",CF67="Aktuelles Procedura secondo BöB",CG73="No"),OR(AND(CG73="Ja",CF73&gt;='Valori soglia'!$D$6),AND(CG73="Ja",CM$14&gt;CM$15)),AND(CG73="Ja",CH73="BöB")),"Kontrolle","")</f>
        <v>#DIV/0!</v>
      </c>
      <c r="CN73" s="173" t="s">
        <v>44</v>
      </c>
      <c r="CO73" s="429">
        <v>28</v>
      </c>
      <c r="CP73" s="352">
        <v>0</v>
      </c>
      <c r="CQ73" s="429" t="s">
        <v>43</v>
      </c>
      <c r="CR73" s="432" t="s">
        <v>36</v>
      </c>
      <c r="CS73" s="399" t="str">
        <f>IF(CR73="BöB","nur Freihändig mit Tipo. 13 VöB","")</f>
        <v/>
      </c>
      <c r="CT73" s="400"/>
      <c r="CU73" s="433" t="str">
        <f>IF(CR73="BöB","Ja","No")</f>
        <v>No</v>
      </c>
      <c r="CV73" s="430" t="str">
        <f>IF(CR73="BöB","Ja","No")</f>
        <v>No</v>
      </c>
      <c r="CW73" s="435" t="e">
        <f>IF(OR(AND(CR73="VöB",CP67="Aktuelles Procedura secondo BöB",CQ73="No"),OR(AND(CQ73="Ja",CP73&gt;='Valori soglia'!$D$6),AND(CQ73="Ja",CW$14&gt;CW$15)),AND(CQ73="Ja",CR73="BöB")),"Kontrolle","")</f>
        <v>#DIV/0!</v>
      </c>
      <c r="CX73" s="173" t="s">
        <v>44</v>
      </c>
      <c r="CY73" s="429">
        <v>28</v>
      </c>
      <c r="CZ73" s="352">
        <v>0</v>
      </c>
      <c r="DA73" s="429" t="s">
        <v>43</v>
      </c>
      <c r="DB73" s="432" t="s">
        <v>36</v>
      </c>
      <c r="DC73" s="399" t="str">
        <f>IF(DB73="BöB","nur Freihändig mit Tipo. 13 VöB","")</f>
        <v/>
      </c>
      <c r="DD73" s="400"/>
      <c r="DE73" s="433" t="str">
        <f>IF(DB73="BöB","Ja","No")</f>
        <v>No</v>
      </c>
      <c r="DF73" s="430" t="str">
        <f>IF(DB73="BöB","Ja","No")</f>
        <v>No</v>
      </c>
      <c r="DG73" s="435" t="e">
        <f>IF(OR(AND(DB73="VöB",CZ67="Aktuelles Procedura secondo BöB",DA73="No"),OR(AND(DA73="Ja",CZ73&gt;='Valori soglia'!$D$6),AND(DA73="Ja",DG$14&gt;DG$15)),AND(DA73="Ja",DB73="BöB")),"Kontrolle","")</f>
        <v>#DIV/0!</v>
      </c>
      <c r="DH73" s="173" t="s">
        <v>44</v>
      </c>
      <c r="DI73" s="429">
        <v>28</v>
      </c>
      <c r="DJ73" s="352">
        <v>0</v>
      </c>
      <c r="DK73" s="429" t="s">
        <v>43</v>
      </c>
      <c r="DL73" s="432" t="s">
        <v>36</v>
      </c>
      <c r="DM73" s="399" t="str">
        <f>IF(DL73="BöB","nur Freihändig mit Tipo. 13 VöB","")</f>
        <v/>
      </c>
      <c r="DN73" s="400"/>
      <c r="DO73" s="433" t="str">
        <f>IF(DL73="BöB","Ja","No")</f>
        <v>No</v>
      </c>
      <c r="DP73" s="430" t="str">
        <f>IF(DL73="BöB","Ja","No")</f>
        <v>No</v>
      </c>
      <c r="DQ73" s="435" t="e">
        <f>IF(OR(AND(DL73="VöB",DJ67="Aktuelles Procedura secondo BöB",DK73="No"),OR(AND(DK73="Ja",DJ73&gt;='Valori soglia'!$D$6),AND(DK73="Ja",DQ$14&gt;DQ$15)),AND(DK73="Ja",DL73="BöB")),"Kontrolle","")</f>
        <v>#DIV/0!</v>
      </c>
      <c r="DR73" s="173" t="s">
        <v>44</v>
      </c>
      <c r="DS73" s="429">
        <v>28</v>
      </c>
      <c r="DT73" s="352">
        <v>0</v>
      </c>
      <c r="DU73" s="429" t="s">
        <v>43</v>
      </c>
      <c r="DV73" s="432" t="s">
        <v>36</v>
      </c>
      <c r="DW73" s="399" t="str">
        <f>IF(DV73="BöB","nur Freihändig mit Tipo. 13 VöB","")</f>
        <v/>
      </c>
      <c r="DX73" s="400"/>
      <c r="DY73" s="433" t="str">
        <f>IF(DV73="BöB","Ja","No")</f>
        <v>No</v>
      </c>
      <c r="DZ73" s="430" t="str">
        <f>IF(DV73="BöB","Ja","No")</f>
        <v>No</v>
      </c>
      <c r="EA73" s="435" t="e">
        <f>IF(OR(AND(DV73="VöB",DT67="Aktuelles Procedura secondo BöB",DU73="No"),OR(AND(DU73="Ja",DT73&gt;='Valori soglia'!$D$6),AND(DU73="Ja",EA$14&gt;EA$15)),AND(DU73="Ja",DV73="BöB")),"Kontrolle","")</f>
        <v>#DIV/0!</v>
      </c>
      <c r="EB73" s="173" t="s">
        <v>44</v>
      </c>
      <c r="EC73" s="429">
        <v>28</v>
      </c>
      <c r="ED73" s="352">
        <v>0</v>
      </c>
      <c r="EE73" s="429" t="s">
        <v>43</v>
      </c>
      <c r="EF73" s="432" t="s">
        <v>36</v>
      </c>
      <c r="EG73" s="399" t="str">
        <f>IF(EF73="BöB","nur Freihändig mit Tipo. 13 VöB","")</f>
        <v/>
      </c>
      <c r="EH73" s="400"/>
      <c r="EI73" s="433" t="str">
        <f>IF(EF73="BöB","Ja","No")</f>
        <v>No</v>
      </c>
      <c r="EJ73" s="430" t="str">
        <f>IF(EF73="BöB","Ja","No")</f>
        <v>No</v>
      </c>
      <c r="EK73" s="435" t="e">
        <f>IF(OR(AND(EF73="VöB",ED67="Aktuelles Procedura secondo BöB",EE73="No"),OR(AND(EE73="Ja",ED73&gt;='Valori soglia'!$D$6),AND(EE73="Ja",EK$14&gt;EK$15)),AND(EE73="Ja",EF73="BöB")),"Kontrolle","")</f>
        <v>#DIV/0!</v>
      </c>
      <c r="EL73" s="173" t="s">
        <v>44</v>
      </c>
      <c r="EM73" s="429">
        <v>28</v>
      </c>
      <c r="EN73" s="352">
        <v>0</v>
      </c>
      <c r="EO73" s="429" t="s">
        <v>43</v>
      </c>
      <c r="EP73" s="432" t="s">
        <v>36</v>
      </c>
      <c r="EQ73" s="399" t="str">
        <f>IF(EP73="BöB","nur Freihändig mit Tipo. 13 VöB","")</f>
        <v/>
      </c>
      <c r="ER73" s="400"/>
      <c r="ES73" s="433" t="str">
        <f>IF(EP73="BöB","Ja","No")</f>
        <v>No</v>
      </c>
      <c r="ET73" s="430" t="str">
        <f>IF(EP73="BöB","Ja","No")</f>
        <v>No</v>
      </c>
      <c r="EU73" s="435" t="e">
        <f>IF(OR(AND(EP73="VöB",EN67="Aktuelles Procedura secondo BöB",EO73="No"),OR(AND(EO73="Ja",EN73&gt;='Valori soglia'!$D$6),AND(EO73="Ja",EU$14&gt;EU$15)),AND(EO73="Ja",EP73="BöB")),"Kontrolle","")</f>
        <v>#DIV/0!</v>
      </c>
      <c r="EV73" s="173" t="s">
        <v>44</v>
      </c>
      <c r="EW73" s="429">
        <v>28</v>
      </c>
      <c r="EX73" s="352">
        <v>0</v>
      </c>
      <c r="EY73" s="429" t="s">
        <v>43</v>
      </c>
      <c r="EZ73" s="432" t="s">
        <v>36</v>
      </c>
      <c r="FA73" s="399" t="str">
        <f>IF(EZ73="BöB","nur Freihändig mit Tipo. 13 VöB","")</f>
        <v/>
      </c>
      <c r="FB73" s="400"/>
      <c r="FC73" s="433" t="str">
        <f>IF(EZ73="BöB","Ja","No")</f>
        <v>No</v>
      </c>
      <c r="FD73" s="430" t="str">
        <f>IF(EZ73="BöB","Ja","No")</f>
        <v>No</v>
      </c>
      <c r="FE73" s="435" t="e">
        <f>IF(OR(AND(EZ73="VöB",EX67="Aktuelles Procedura secondo BöB",EY73="No"),OR(AND(EY73="Ja",EX73&gt;='Valori soglia'!$D$6),AND(EY73="Ja",FE$14&gt;FE$15)),AND(EY73="Ja",EZ73="BöB")),"Kontrolle","")</f>
        <v>#DIV/0!</v>
      </c>
      <c r="FF73" s="173" t="s">
        <v>44</v>
      </c>
      <c r="FG73" s="429">
        <v>28</v>
      </c>
      <c r="FH73" s="352">
        <v>0</v>
      </c>
      <c r="FI73" s="429" t="s">
        <v>43</v>
      </c>
      <c r="FJ73" s="432" t="s">
        <v>36</v>
      </c>
      <c r="FK73" s="399" t="str">
        <f>IF(FJ73="BöB","nur Freihändig mit Tipo. 13 VöB","")</f>
        <v/>
      </c>
      <c r="FL73" s="400"/>
      <c r="FM73" s="433" t="str">
        <f>IF(FJ73="BöB","Ja","No")</f>
        <v>No</v>
      </c>
      <c r="FN73" s="430" t="str">
        <f>IF(FJ73="BöB","Ja","No")</f>
        <v>No</v>
      </c>
      <c r="FO73" s="435" t="e">
        <f>IF(OR(AND(FJ73="VöB",FH67="Aktuelles Procedura secondo BöB",FI73="No"),OR(AND(FI73="Ja",FH73&gt;='Valori soglia'!$D$6),AND(FI73="Ja",FO$14&gt;FO$15)),AND(FI73="Ja",FJ73="BöB")),"Kontrolle","")</f>
        <v>#DIV/0!</v>
      </c>
      <c r="FP73" s="173" t="s">
        <v>44</v>
      </c>
      <c r="FQ73" s="429">
        <v>28</v>
      </c>
      <c r="FR73" s="352">
        <v>0</v>
      </c>
      <c r="FS73" s="429" t="s">
        <v>43</v>
      </c>
      <c r="FT73" s="432" t="s">
        <v>36</v>
      </c>
      <c r="FU73" s="399" t="str">
        <f>IF(FT73="BöB","nur Freihändig mit Tipo. 13 VöB","")</f>
        <v/>
      </c>
      <c r="FV73" s="400"/>
      <c r="FW73" s="433" t="str">
        <f>IF(FT73="BöB","Ja","No")</f>
        <v>No</v>
      </c>
      <c r="FX73" s="430" t="str">
        <f>IF(FT73="BöB","Ja","No")</f>
        <v>No</v>
      </c>
      <c r="FY73" s="435" t="e">
        <f>IF(OR(AND(FT73="VöB",FR67="Aktuelles Procedura secondo BöB",FS73="No"),OR(AND(FS73="Ja",FR73&gt;='Valori soglia'!$D$6),AND(FS73="Ja",FY$14&gt;FY$15)),AND(FS73="Ja",FT73="BöB")),"Kontrolle","")</f>
        <v>#DIV/0!</v>
      </c>
      <c r="FZ73" s="173" t="s">
        <v>44</v>
      </c>
      <c r="GA73" s="429">
        <v>28</v>
      </c>
      <c r="GB73" s="352">
        <v>0</v>
      </c>
      <c r="GC73" s="429" t="s">
        <v>43</v>
      </c>
      <c r="GD73" s="432" t="s">
        <v>36</v>
      </c>
      <c r="GE73" s="399" t="str">
        <f>IF(GD73="BöB","nur Freihändig mit Tipo. 13 VöB","")</f>
        <v/>
      </c>
      <c r="GF73" s="400"/>
      <c r="GG73" s="433" t="str">
        <f>IF(GD73="BöB","Ja","No")</f>
        <v>No</v>
      </c>
      <c r="GH73" s="430" t="str">
        <f>IF(GD73="BöB","Ja","No")</f>
        <v>No</v>
      </c>
      <c r="GI73" s="435" t="e">
        <f>IF(OR(AND(GD73="VöB",GB67="Aktuelles Procedura secondo BöB",GC73="No"),OR(AND(GC73="Ja",GB73&gt;='Valori soglia'!$D$6),AND(GC73="Ja",GI$14&gt;GI$15)),AND(GC73="Ja",GD73="BöB")),"Kontrolle","")</f>
        <v>#DIV/0!</v>
      </c>
      <c r="GJ73" s="173" t="s">
        <v>44</v>
      </c>
      <c r="GK73" s="429">
        <v>28</v>
      </c>
      <c r="GL73" s="352">
        <v>0</v>
      </c>
      <c r="GM73" s="429" t="s">
        <v>43</v>
      </c>
      <c r="GN73" s="432" t="s">
        <v>36</v>
      </c>
      <c r="GO73" s="399" t="str">
        <f>IF(GN73="BöB","nur Freihändig mit Tipo. 13 VöB","")</f>
        <v/>
      </c>
      <c r="GP73" s="400"/>
      <c r="GQ73" s="433" t="str">
        <f>IF(GN73="BöB","Ja","No")</f>
        <v>No</v>
      </c>
      <c r="GR73" s="430" t="str">
        <f>IF(GN73="BöB","Ja","No")</f>
        <v>No</v>
      </c>
      <c r="GS73" s="435" t="e">
        <f>IF(OR(AND(GN73="VöB",GL67="Aktuelles Procedura secondo BöB",GM73="No"),OR(AND(GM73="Ja",GL73&gt;='Valori soglia'!$D$6),AND(GM73="Ja",GS$14&gt;GS$15)),AND(GM73="Ja",GN73="BöB")),"Kontrolle","")</f>
        <v>#DIV/0!</v>
      </c>
      <c r="GT73" s="173" t="s">
        <v>44</v>
      </c>
      <c r="GU73" s="429">
        <v>28</v>
      </c>
      <c r="GV73" s="352">
        <v>0</v>
      </c>
      <c r="GW73" s="429" t="s">
        <v>43</v>
      </c>
      <c r="GX73" s="432" t="s">
        <v>36</v>
      </c>
      <c r="GY73" s="399" t="str">
        <f>IF(GX73="BöB","nur Freihändig mit Tipo. 13 VöB","")</f>
        <v/>
      </c>
      <c r="GZ73" s="400"/>
      <c r="HA73" s="433" t="str">
        <f>IF(GX73="BöB","Ja","No")</f>
        <v>No</v>
      </c>
      <c r="HB73" s="430" t="str">
        <f>IF(GX73="BöB","Ja","No")</f>
        <v>No</v>
      </c>
      <c r="HC73" s="435" t="e">
        <f>IF(OR(AND(GX73="VöB",GV67="Aktuelles Procedura secondo BöB",GW73="No"),OR(AND(GW73="Ja",GV73&gt;='Valori soglia'!$D$6),AND(GW73="Ja",HC$14&gt;HC$15)),AND(GW73="Ja",GX73="BöB")),"Kontrolle","")</f>
        <v>#DIV/0!</v>
      </c>
      <c r="HD73" s="173" t="s">
        <v>44</v>
      </c>
      <c r="HE73" s="429">
        <v>28</v>
      </c>
      <c r="HF73" s="352">
        <v>0</v>
      </c>
      <c r="HG73" s="429" t="s">
        <v>43</v>
      </c>
      <c r="HH73" s="432" t="s">
        <v>36</v>
      </c>
      <c r="HI73" s="399" t="str">
        <f>IF(HH73="BöB","nur Freihändig mit Tipo. 13 VöB","")</f>
        <v/>
      </c>
      <c r="HJ73" s="400"/>
      <c r="HK73" s="433" t="str">
        <f>IF(HH73="BöB","Ja","No")</f>
        <v>No</v>
      </c>
      <c r="HL73" s="430" t="str">
        <f>IF(HH73="BöB","Ja","No")</f>
        <v>No</v>
      </c>
      <c r="HM73" s="435" t="e">
        <f>IF(OR(AND(HH73="VöB",HF67="Aktuelles Procedura secondo BöB",HG73="No"),OR(AND(HG73="Ja",HF73&gt;='Valori soglia'!$D$6),AND(HG73="Ja",HM$14&gt;HM$15)),AND(HG73="Ja",HH73="BöB")),"Kontrolle","")</f>
        <v>#DIV/0!</v>
      </c>
      <c r="HN73" s="125"/>
      <c r="HO73" s="125"/>
      <c r="HP73" s="71"/>
      <c r="HQ73" s="126"/>
      <c r="HR73" s="74"/>
      <c r="HS73" s="36"/>
      <c r="HT73" s="36"/>
      <c r="HU73" s="78"/>
      <c r="HV73" s="36"/>
      <c r="HW73" s="125"/>
      <c r="HX73" s="125"/>
      <c r="HY73" s="71"/>
      <c r="HZ73" s="126"/>
      <c r="IA73" s="74"/>
      <c r="IB73" s="36"/>
      <c r="IC73" s="36"/>
      <c r="ID73" s="78"/>
      <c r="IE73" s="36"/>
      <c r="IF73" s="125"/>
      <c r="IG73" s="125"/>
      <c r="IH73" s="71"/>
      <c r="II73" s="126"/>
      <c r="IJ73" s="74"/>
      <c r="IK73" s="36"/>
      <c r="IL73" s="36"/>
      <c r="IM73" s="78"/>
      <c r="IN73" s="36"/>
      <c r="IO73" s="125"/>
      <c r="IP73" s="125"/>
      <c r="IQ73" s="71"/>
      <c r="IR73" s="126"/>
      <c r="IS73" s="74"/>
      <c r="IT73" s="36"/>
      <c r="IU73" s="36"/>
      <c r="IV73" s="78"/>
      <c r="IW73" s="36"/>
      <c r="IX73" s="125"/>
      <c r="IY73" s="125"/>
      <c r="IZ73" s="71"/>
      <c r="JA73" s="126"/>
      <c r="JB73" s="6"/>
      <c r="JC73" s="6"/>
      <c r="JD73" s="6"/>
      <c r="JE73" s="6"/>
      <c r="JF73" s="6"/>
      <c r="JG73" s="6"/>
      <c r="JH73" s="6"/>
      <c r="JI73" s="6"/>
      <c r="JJ73" s="6"/>
      <c r="JK73" s="6"/>
      <c r="JL73" s="6"/>
      <c r="JM73" s="6"/>
      <c r="JN73" s="6"/>
      <c r="JO73" s="6"/>
      <c r="JP73" s="6"/>
      <c r="JQ73" s="6"/>
      <c r="JR73" s="6"/>
      <c r="JS73" s="6"/>
      <c r="JT73" s="6"/>
      <c r="JU73" s="6"/>
      <c r="JV73" s="6"/>
      <c r="JW73" s="6"/>
      <c r="JX73" s="6"/>
      <c r="JY73" s="6"/>
      <c r="JZ73" s="6"/>
      <c r="KA73" s="6"/>
      <c r="KB73" s="6"/>
      <c r="KC73" s="6"/>
      <c r="KD73" s="6"/>
      <c r="KE73" s="6"/>
      <c r="KF73" s="6"/>
      <c r="KG73" s="6"/>
      <c r="KH73" s="6"/>
      <c r="KI73" s="6"/>
      <c r="KJ73" s="6"/>
      <c r="KK73" s="6"/>
      <c r="KL73" s="6"/>
      <c r="KM73" s="6"/>
      <c r="KN73" s="6"/>
      <c r="KO73" s="6"/>
      <c r="KP73" s="6"/>
      <c r="KQ73" s="6"/>
      <c r="KR73" s="6"/>
      <c r="KS73" s="6"/>
      <c r="KT73" s="6"/>
      <c r="KU73" s="6"/>
      <c r="KV73" s="6"/>
      <c r="KW73" s="6"/>
      <c r="KX73" s="6"/>
      <c r="KY73" s="6"/>
      <c r="KZ73" s="6"/>
      <c r="LA73" s="6"/>
      <c r="LB73" s="6"/>
      <c r="LC73" s="6"/>
    </row>
    <row r="74" spans="1:315" ht="26.25" customHeight="1" x14ac:dyDescent="0.2">
      <c r="A74" s="13"/>
      <c r="B74" s="174" t="s">
        <v>45</v>
      </c>
      <c r="C74" s="429"/>
      <c r="D74" s="352"/>
      <c r="E74" s="429"/>
      <c r="F74" s="432"/>
      <c r="G74" s="401" t="str">
        <f>IF(F73="VöB","Freihändig (z.B. Tipo. 36 II d VöB)","")</f>
        <v/>
      </c>
      <c r="H74" s="402"/>
      <c r="I74" s="433"/>
      <c r="J74" s="430"/>
      <c r="K74" s="435"/>
      <c r="L74" s="174" t="s">
        <v>45</v>
      </c>
      <c r="M74" s="429"/>
      <c r="N74" s="352"/>
      <c r="O74" s="429"/>
      <c r="P74" s="432"/>
      <c r="Q74" s="401" t="str">
        <f>IF(P73="VöB","Freihändig (z.B. Tipo. 36 II d VöB)","")</f>
        <v/>
      </c>
      <c r="R74" s="402"/>
      <c r="S74" s="433"/>
      <c r="T74" s="430"/>
      <c r="U74" s="435"/>
      <c r="V74" s="174" t="s">
        <v>45</v>
      </c>
      <c r="W74" s="429"/>
      <c r="X74" s="352"/>
      <c r="Y74" s="429"/>
      <c r="Z74" s="432"/>
      <c r="AA74" s="401" t="str">
        <f>IF(Z73="VöB","Freihändig (z.B. Tipo. 36 II d VöB)","")</f>
        <v/>
      </c>
      <c r="AB74" s="402"/>
      <c r="AC74" s="433"/>
      <c r="AD74" s="430"/>
      <c r="AE74" s="435"/>
      <c r="AF74" s="174" t="s">
        <v>45</v>
      </c>
      <c r="AG74" s="429"/>
      <c r="AH74" s="352"/>
      <c r="AI74" s="429"/>
      <c r="AJ74" s="432"/>
      <c r="AK74" s="401" t="str">
        <f>IF(AJ73="VöB","Freihändig (z.B. Tipo. 36 II d VöB)","")</f>
        <v/>
      </c>
      <c r="AL74" s="402"/>
      <c r="AM74" s="433"/>
      <c r="AN74" s="430"/>
      <c r="AO74" s="435"/>
      <c r="AP74" s="174" t="s">
        <v>45</v>
      </c>
      <c r="AQ74" s="429"/>
      <c r="AR74" s="352"/>
      <c r="AS74" s="429"/>
      <c r="AT74" s="432"/>
      <c r="AU74" s="401" t="str">
        <f>IF(AT73="VöB","Freihändig (z.B. Tipo. 36 II d VöB)","")</f>
        <v/>
      </c>
      <c r="AV74" s="402"/>
      <c r="AW74" s="433"/>
      <c r="AX74" s="430"/>
      <c r="AY74" s="435"/>
      <c r="AZ74" s="174" t="s">
        <v>45</v>
      </c>
      <c r="BA74" s="429"/>
      <c r="BB74" s="352"/>
      <c r="BC74" s="429"/>
      <c r="BD74" s="432"/>
      <c r="BE74" s="401" t="str">
        <f>IF(BD73="VöB","Freihändig (z.B. Tipo. 36 II d VöB)","")</f>
        <v/>
      </c>
      <c r="BF74" s="402"/>
      <c r="BG74" s="433"/>
      <c r="BH74" s="430"/>
      <c r="BI74" s="435"/>
      <c r="BJ74" s="174" t="s">
        <v>45</v>
      </c>
      <c r="BK74" s="429"/>
      <c r="BL74" s="352"/>
      <c r="BM74" s="429"/>
      <c r="BN74" s="432"/>
      <c r="BO74" s="401" t="str">
        <f>IF(BN73="VöB","Freihändig (z.B. Tipo. 36 II d VöB)","")</f>
        <v/>
      </c>
      <c r="BP74" s="402"/>
      <c r="BQ74" s="433"/>
      <c r="BR74" s="430"/>
      <c r="BS74" s="435"/>
      <c r="BT74" s="174" t="s">
        <v>45</v>
      </c>
      <c r="BU74" s="429"/>
      <c r="BV74" s="352"/>
      <c r="BW74" s="429"/>
      <c r="BX74" s="432"/>
      <c r="BY74" s="401" t="str">
        <f>IF(BX73="VöB","Freihändig (z.B. Tipo. 36 II d VöB)","")</f>
        <v/>
      </c>
      <c r="BZ74" s="402"/>
      <c r="CA74" s="433"/>
      <c r="CB74" s="430"/>
      <c r="CC74" s="435"/>
      <c r="CD74" s="174" t="s">
        <v>45</v>
      </c>
      <c r="CE74" s="429"/>
      <c r="CF74" s="352"/>
      <c r="CG74" s="429"/>
      <c r="CH74" s="432"/>
      <c r="CI74" s="401" t="str">
        <f>IF(CH73="VöB","Freihändig (z.B. Tipo. 36 II d VöB)","")</f>
        <v/>
      </c>
      <c r="CJ74" s="402"/>
      <c r="CK74" s="433"/>
      <c r="CL74" s="430"/>
      <c r="CM74" s="435"/>
      <c r="CN74" s="174" t="s">
        <v>45</v>
      </c>
      <c r="CO74" s="429"/>
      <c r="CP74" s="352"/>
      <c r="CQ74" s="429"/>
      <c r="CR74" s="432"/>
      <c r="CS74" s="401" t="str">
        <f>IF(CR73="VöB","Freihändig (z.B. Tipo. 36 II d VöB)","")</f>
        <v/>
      </c>
      <c r="CT74" s="402"/>
      <c r="CU74" s="433"/>
      <c r="CV74" s="430"/>
      <c r="CW74" s="435"/>
      <c r="CX74" s="174" t="s">
        <v>45</v>
      </c>
      <c r="CY74" s="429"/>
      <c r="CZ74" s="352"/>
      <c r="DA74" s="429"/>
      <c r="DB74" s="432"/>
      <c r="DC74" s="401" t="str">
        <f>IF(DB73="VöB","Freihändig (z.B. Tipo. 36 II d VöB)","")</f>
        <v/>
      </c>
      <c r="DD74" s="402"/>
      <c r="DE74" s="433"/>
      <c r="DF74" s="430"/>
      <c r="DG74" s="435"/>
      <c r="DH74" s="174" t="s">
        <v>45</v>
      </c>
      <c r="DI74" s="429"/>
      <c r="DJ74" s="352"/>
      <c r="DK74" s="429"/>
      <c r="DL74" s="432"/>
      <c r="DM74" s="401" t="str">
        <f>IF(DL73="VöB","Freihändig (z.B. Tipo. 36 II d VöB)","")</f>
        <v/>
      </c>
      <c r="DN74" s="402"/>
      <c r="DO74" s="433"/>
      <c r="DP74" s="430"/>
      <c r="DQ74" s="435"/>
      <c r="DR74" s="174" t="s">
        <v>45</v>
      </c>
      <c r="DS74" s="429"/>
      <c r="DT74" s="352"/>
      <c r="DU74" s="429"/>
      <c r="DV74" s="432"/>
      <c r="DW74" s="401" t="str">
        <f>IF(DV73="VöB","Freihändig (z.B. Tipo. 36 II d VöB)","")</f>
        <v/>
      </c>
      <c r="DX74" s="402"/>
      <c r="DY74" s="433"/>
      <c r="DZ74" s="430"/>
      <c r="EA74" s="435"/>
      <c r="EB74" s="174" t="s">
        <v>45</v>
      </c>
      <c r="EC74" s="429"/>
      <c r="ED74" s="352"/>
      <c r="EE74" s="429"/>
      <c r="EF74" s="432"/>
      <c r="EG74" s="401" t="str">
        <f>IF(EF73="VöB","Freihändig (z.B. Tipo. 36 II d VöB)","")</f>
        <v/>
      </c>
      <c r="EH74" s="402"/>
      <c r="EI74" s="433"/>
      <c r="EJ74" s="430"/>
      <c r="EK74" s="435"/>
      <c r="EL74" s="174" t="s">
        <v>45</v>
      </c>
      <c r="EM74" s="429"/>
      <c r="EN74" s="352"/>
      <c r="EO74" s="429"/>
      <c r="EP74" s="432"/>
      <c r="EQ74" s="401" t="str">
        <f>IF(EP73="VöB","Freihändig (z.B. Tipo. 36 II d VöB)","")</f>
        <v/>
      </c>
      <c r="ER74" s="402"/>
      <c r="ES74" s="433"/>
      <c r="ET74" s="430"/>
      <c r="EU74" s="435"/>
      <c r="EV74" s="174" t="s">
        <v>45</v>
      </c>
      <c r="EW74" s="429"/>
      <c r="EX74" s="352"/>
      <c r="EY74" s="429"/>
      <c r="EZ74" s="432"/>
      <c r="FA74" s="401" t="str">
        <f>IF(EZ73="VöB","Freihändig (z.B. Tipo. 36 II d VöB)","")</f>
        <v/>
      </c>
      <c r="FB74" s="402"/>
      <c r="FC74" s="433"/>
      <c r="FD74" s="430"/>
      <c r="FE74" s="435"/>
      <c r="FF74" s="174" t="s">
        <v>45</v>
      </c>
      <c r="FG74" s="429"/>
      <c r="FH74" s="352"/>
      <c r="FI74" s="429"/>
      <c r="FJ74" s="432"/>
      <c r="FK74" s="401" t="str">
        <f>IF(FJ73="VöB","Freihändig (z.B. Tipo. 36 II d VöB)","")</f>
        <v/>
      </c>
      <c r="FL74" s="402"/>
      <c r="FM74" s="433"/>
      <c r="FN74" s="430"/>
      <c r="FO74" s="435"/>
      <c r="FP74" s="174" t="s">
        <v>45</v>
      </c>
      <c r="FQ74" s="429"/>
      <c r="FR74" s="352"/>
      <c r="FS74" s="429"/>
      <c r="FT74" s="432"/>
      <c r="FU74" s="401" t="str">
        <f>IF(FT73="VöB","Freihändig (z.B. Tipo. 36 II d VöB)","")</f>
        <v/>
      </c>
      <c r="FV74" s="402"/>
      <c r="FW74" s="433"/>
      <c r="FX74" s="430"/>
      <c r="FY74" s="435"/>
      <c r="FZ74" s="174" t="s">
        <v>45</v>
      </c>
      <c r="GA74" s="429"/>
      <c r="GB74" s="352"/>
      <c r="GC74" s="429"/>
      <c r="GD74" s="432"/>
      <c r="GE74" s="401" t="str">
        <f>IF(GD73="VöB","Freihändig (z.B. Tipo. 36 II d VöB)","")</f>
        <v/>
      </c>
      <c r="GF74" s="402"/>
      <c r="GG74" s="433"/>
      <c r="GH74" s="430"/>
      <c r="GI74" s="435"/>
      <c r="GJ74" s="174" t="s">
        <v>45</v>
      </c>
      <c r="GK74" s="429"/>
      <c r="GL74" s="352"/>
      <c r="GM74" s="429"/>
      <c r="GN74" s="432"/>
      <c r="GO74" s="401" t="str">
        <f>IF(GN73="VöB","Freihändig (z.B. Tipo. 36 II d VöB)","")</f>
        <v/>
      </c>
      <c r="GP74" s="402"/>
      <c r="GQ74" s="433"/>
      <c r="GR74" s="430"/>
      <c r="GS74" s="435"/>
      <c r="GT74" s="174" t="s">
        <v>45</v>
      </c>
      <c r="GU74" s="429"/>
      <c r="GV74" s="352"/>
      <c r="GW74" s="429"/>
      <c r="GX74" s="432"/>
      <c r="GY74" s="401" t="str">
        <f>IF(GX73="VöB","Freihändig (z.B. Tipo. 36 II d VöB)","")</f>
        <v/>
      </c>
      <c r="GZ74" s="402"/>
      <c r="HA74" s="433"/>
      <c r="HB74" s="430"/>
      <c r="HC74" s="435"/>
      <c r="HD74" s="174" t="s">
        <v>45</v>
      </c>
      <c r="HE74" s="429"/>
      <c r="HF74" s="352"/>
      <c r="HG74" s="429"/>
      <c r="HH74" s="432"/>
      <c r="HI74" s="401" t="str">
        <f>IF(HH73="VöB","Freihändig (z.B. Tipo. 36 II d VöB)","")</f>
        <v/>
      </c>
      <c r="HJ74" s="402"/>
      <c r="HK74" s="433"/>
      <c r="HL74" s="430"/>
      <c r="HM74" s="435"/>
      <c r="HN74" s="125"/>
      <c r="HO74" s="125"/>
      <c r="HP74" s="71"/>
      <c r="HQ74" s="126"/>
      <c r="HR74" s="74"/>
      <c r="HS74" s="36"/>
      <c r="HT74" s="36"/>
      <c r="HU74" s="78"/>
      <c r="HV74" s="36"/>
      <c r="HW74" s="125"/>
      <c r="HX74" s="125"/>
      <c r="HY74" s="71"/>
      <c r="HZ74" s="126"/>
      <c r="IA74" s="74"/>
      <c r="IB74" s="36"/>
      <c r="IC74" s="36"/>
      <c r="ID74" s="78"/>
      <c r="IE74" s="36"/>
      <c r="IF74" s="125"/>
      <c r="IG74" s="125"/>
      <c r="IH74" s="71"/>
      <c r="II74" s="126"/>
      <c r="IJ74" s="74"/>
      <c r="IK74" s="36"/>
      <c r="IL74" s="36"/>
      <c r="IM74" s="78"/>
      <c r="IN74" s="36"/>
      <c r="IO74" s="125"/>
      <c r="IP74" s="125"/>
      <c r="IQ74" s="71"/>
      <c r="IR74" s="126"/>
      <c r="IS74" s="74"/>
      <c r="IT74" s="36"/>
      <c r="IU74" s="36"/>
      <c r="IV74" s="78"/>
      <c r="IW74" s="36"/>
      <c r="IX74" s="125"/>
      <c r="IY74" s="125"/>
      <c r="IZ74" s="71"/>
      <c r="JA74" s="126"/>
      <c r="JB74" s="6"/>
      <c r="JC74" s="6"/>
      <c r="JD74" s="6"/>
      <c r="JE74" s="6"/>
      <c r="JF74" s="6"/>
      <c r="JG74" s="6"/>
      <c r="JH74" s="6"/>
      <c r="JI74" s="6"/>
      <c r="JJ74" s="6"/>
      <c r="JK74" s="6"/>
      <c r="JL74" s="6"/>
      <c r="JM74" s="6"/>
      <c r="JN74" s="6"/>
      <c r="JO74" s="6"/>
      <c r="JP74" s="6"/>
      <c r="JQ74" s="6"/>
      <c r="JR74" s="6"/>
      <c r="JS74" s="6"/>
      <c r="JT74" s="6"/>
      <c r="JU74" s="6"/>
      <c r="JV74" s="6"/>
      <c r="JW74" s="6"/>
      <c r="JX74" s="6"/>
      <c r="JY74" s="6"/>
      <c r="JZ74" s="6"/>
      <c r="KA74" s="6"/>
      <c r="KB74" s="6"/>
      <c r="KC74" s="6"/>
      <c r="KD74" s="6"/>
      <c r="KE74" s="6"/>
      <c r="KF74" s="6"/>
      <c r="KG74" s="6"/>
      <c r="KH74" s="6"/>
      <c r="KI74" s="6"/>
      <c r="KJ74" s="6"/>
      <c r="KK74" s="6"/>
      <c r="KL74" s="6"/>
      <c r="KM74" s="6"/>
      <c r="KN74" s="6"/>
      <c r="KO74" s="6"/>
      <c r="KP74" s="6"/>
      <c r="KQ74" s="6"/>
      <c r="KR74" s="6"/>
      <c r="KS74" s="6"/>
      <c r="KT74" s="6"/>
      <c r="KU74" s="6"/>
      <c r="KV74" s="6"/>
      <c r="KW74" s="6"/>
      <c r="KX74" s="6"/>
      <c r="KY74" s="6"/>
      <c r="KZ74" s="6"/>
      <c r="LA74" s="6"/>
      <c r="LB74" s="6"/>
      <c r="LC74" s="6"/>
    </row>
    <row r="75" spans="1:315" ht="26.25" customHeight="1" x14ac:dyDescent="0.2">
      <c r="A75" s="13"/>
      <c r="B75" s="173" t="s">
        <v>44</v>
      </c>
      <c r="C75" s="429">
        <v>29</v>
      </c>
      <c r="D75" s="352">
        <v>0</v>
      </c>
      <c r="E75" s="429" t="s">
        <v>43</v>
      </c>
      <c r="F75" s="432" t="s">
        <v>36</v>
      </c>
      <c r="G75" s="399" t="str">
        <f>IF(F75="BöB","nur Freihändig mit Tipo. 13 VöB","")</f>
        <v/>
      </c>
      <c r="H75" s="400"/>
      <c r="I75" s="433" t="str">
        <f>IF(F75="BöB","Ja","No")</f>
        <v>No</v>
      </c>
      <c r="J75" s="430" t="str">
        <f>IF(F75="BöB","Ja","No")</f>
        <v>No</v>
      </c>
      <c r="K75" s="435" t="e">
        <f>IF(OR(AND(F75="VöB",D69="Aktuelles Procedura secondo BöB",E75="No"),OR(AND(E75="Ja",D75&gt;='Valori soglia'!$D$6),AND(E75="Ja",'Riepilogo progetto'!$J$8&gt;'Riepilogo progetto'!$P$9)),AND(E75="Ja",F75="BöB")),"Kontrolle","")</f>
        <v>#DIV/0!</v>
      </c>
      <c r="L75" s="173" t="s">
        <v>44</v>
      </c>
      <c r="M75" s="429">
        <v>29</v>
      </c>
      <c r="N75" s="352">
        <v>0</v>
      </c>
      <c r="O75" s="429" t="s">
        <v>43</v>
      </c>
      <c r="P75" s="432" t="s">
        <v>36</v>
      </c>
      <c r="Q75" s="399" t="str">
        <f>IF(P75="BöB","nur Freihändig mit Tipo. 13 VöB","")</f>
        <v/>
      </c>
      <c r="R75" s="400"/>
      <c r="S75" s="433" t="str">
        <f>IF(P75="BöB","Ja","No")</f>
        <v>No</v>
      </c>
      <c r="T75" s="430" t="str">
        <f>IF(P75="BöB","Ja","No")</f>
        <v>No</v>
      </c>
      <c r="U75" s="435" t="e">
        <f>IF(OR(AND(P75="VöB",N69="Aktuelles Procedura secondo BöB",O75="No"),OR(AND(O75="Ja",N75&gt;='Valori soglia'!$D$6),AND(O75="Ja",U$14&gt;U$15)),AND(O75="Ja",P75="BöB")),"Kontrolle","")</f>
        <v>#DIV/0!</v>
      </c>
      <c r="V75" s="173" t="s">
        <v>44</v>
      </c>
      <c r="W75" s="429">
        <v>29</v>
      </c>
      <c r="X75" s="352">
        <v>0</v>
      </c>
      <c r="Y75" s="429" t="s">
        <v>43</v>
      </c>
      <c r="Z75" s="432" t="s">
        <v>36</v>
      </c>
      <c r="AA75" s="399" t="str">
        <f>IF(Z75="BöB","nur Freihändig mit Tipo. 13 VöB","")</f>
        <v/>
      </c>
      <c r="AB75" s="400"/>
      <c r="AC75" s="433" t="str">
        <f>IF(Z75="BöB","Ja","No")</f>
        <v>No</v>
      </c>
      <c r="AD75" s="430" t="str">
        <f>IF(Z75="BöB","Ja","No")</f>
        <v>No</v>
      </c>
      <c r="AE75" s="435" t="e">
        <f>IF(OR(AND(Z75="VöB",X69="Aktuelles Procedura secondo BöB",Y75="No"),OR(AND(Y75="Ja",X75&gt;='Valori soglia'!$D$6),AND(Y75="Ja",AE$14&gt;AE$15)),AND(Y75="Ja",Z75="BöB")),"Kontrolle","")</f>
        <v>#DIV/0!</v>
      </c>
      <c r="AF75" s="173" t="s">
        <v>44</v>
      </c>
      <c r="AG75" s="429">
        <v>29</v>
      </c>
      <c r="AH75" s="352">
        <v>0</v>
      </c>
      <c r="AI75" s="429" t="s">
        <v>43</v>
      </c>
      <c r="AJ75" s="432" t="s">
        <v>36</v>
      </c>
      <c r="AK75" s="399" t="str">
        <f>IF(AJ75="BöB","nur Freihändig mit Tipo. 13 VöB","")</f>
        <v/>
      </c>
      <c r="AL75" s="400"/>
      <c r="AM75" s="433" t="str">
        <f>IF(AJ75="BöB","Ja","No")</f>
        <v>No</v>
      </c>
      <c r="AN75" s="430" t="str">
        <f>IF(AJ75="BöB","Ja","No")</f>
        <v>No</v>
      </c>
      <c r="AO75" s="435" t="e">
        <f>IF(OR(AND(AJ75="VöB",AH69="Aktuelles Procedura secondo BöB",AI75="No"),OR(AND(AI75="Ja",AH75&gt;='Valori soglia'!$D$6),AND(AI75="Ja",AO$14&gt;AO$15)),AND(AI75="Ja",AJ75="BöB")),"Kontrolle","")</f>
        <v>#DIV/0!</v>
      </c>
      <c r="AP75" s="173" t="s">
        <v>44</v>
      </c>
      <c r="AQ75" s="429">
        <v>29</v>
      </c>
      <c r="AR75" s="352">
        <v>0</v>
      </c>
      <c r="AS75" s="429" t="s">
        <v>43</v>
      </c>
      <c r="AT75" s="432" t="s">
        <v>36</v>
      </c>
      <c r="AU75" s="399" t="str">
        <f>IF(AT75="BöB","nur Freihändig mit Tipo. 13 VöB","")</f>
        <v/>
      </c>
      <c r="AV75" s="400"/>
      <c r="AW75" s="433" t="str">
        <f>IF(AT75="BöB","Ja","No")</f>
        <v>No</v>
      </c>
      <c r="AX75" s="430" t="str">
        <f>IF(AT75="BöB","Ja","No")</f>
        <v>No</v>
      </c>
      <c r="AY75" s="435" t="e">
        <f>IF(OR(AND(AT75="VöB",AR69="Aktuelles Procedura secondo BöB",AS75="No"),OR(AND(AS75="Ja",AR75&gt;='Valori soglia'!$D$6),AND(AS75="Ja",AY$14&gt;AY$15)),AND(AS75="Ja",AT75="BöB")),"Kontrolle","")</f>
        <v>#DIV/0!</v>
      </c>
      <c r="AZ75" s="173" t="s">
        <v>44</v>
      </c>
      <c r="BA75" s="429">
        <v>29</v>
      </c>
      <c r="BB75" s="352">
        <v>0</v>
      </c>
      <c r="BC75" s="429" t="s">
        <v>43</v>
      </c>
      <c r="BD75" s="432" t="s">
        <v>36</v>
      </c>
      <c r="BE75" s="399" t="str">
        <f>IF(BD75="BöB","nur Freihändig mit Tipo. 13 VöB","")</f>
        <v/>
      </c>
      <c r="BF75" s="400"/>
      <c r="BG75" s="433" t="str">
        <f>IF(BD75="BöB","Ja","No")</f>
        <v>No</v>
      </c>
      <c r="BH75" s="430" t="str">
        <f>IF(BD75="BöB","Ja","No")</f>
        <v>No</v>
      </c>
      <c r="BI75" s="435" t="e">
        <f>IF(OR(AND(BD75="VöB",BB69="Aktuelles Procedura secondo BöB",BC75="No"),OR(AND(BC75="Ja",BB75&gt;='Valori soglia'!$D$6),AND(BC75="Ja",BI$14&gt;BI$15)),AND(BC75="Ja",BD75="BöB")),"Kontrolle","")</f>
        <v>#DIV/0!</v>
      </c>
      <c r="BJ75" s="173" t="s">
        <v>44</v>
      </c>
      <c r="BK75" s="429">
        <v>29</v>
      </c>
      <c r="BL75" s="352">
        <v>0</v>
      </c>
      <c r="BM75" s="429" t="s">
        <v>43</v>
      </c>
      <c r="BN75" s="432" t="s">
        <v>36</v>
      </c>
      <c r="BO75" s="399" t="str">
        <f>IF(BN75="BöB","nur Freihändig mit Tipo. 13 VöB","")</f>
        <v/>
      </c>
      <c r="BP75" s="400"/>
      <c r="BQ75" s="433" t="str">
        <f>IF(BN75="BöB","Ja","No")</f>
        <v>No</v>
      </c>
      <c r="BR75" s="430" t="str">
        <f>IF(BN75="BöB","Ja","No")</f>
        <v>No</v>
      </c>
      <c r="BS75" s="435" t="e">
        <f>IF(OR(AND(BN75="VöB",BL69="Aktuelles Procedura secondo BöB",BM75="No"),OR(AND(BM75="Ja",BL75&gt;='Valori soglia'!$D$6),AND(BM75="Ja",BS$14&gt;BS$15)),AND(BM75="Ja",BN75="BöB")),"Kontrolle","")</f>
        <v>#DIV/0!</v>
      </c>
      <c r="BT75" s="173" t="s">
        <v>44</v>
      </c>
      <c r="BU75" s="429">
        <v>29</v>
      </c>
      <c r="BV75" s="352">
        <v>0</v>
      </c>
      <c r="BW75" s="429" t="s">
        <v>43</v>
      </c>
      <c r="BX75" s="432" t="s">
        <v>36</v>
      </c>
      <c r="BY75" s="399" t="str">
        <f>IF(BX75="BöB","nur Freihändig mit Tipo. 13 VöB","")</f>
        <v/>
      </c>
      <c r="BZ75" s="400"/>
      <c r="CA75" s="433" t="str">
        <f>IF(BX75="BöB","Ja","No")</f>
        <v>No</v>
      </c>
      <c r="CB75" s="430" t="str">
        <f>IF(BX75="BöB","Ja","No")</f>
        <v>No</v>
      </c>
      <c r="CC75" s="435" t="e">
        <f>IF(OR(AND(BX75="VöB",BV69="Aktuelles Procedura secondo BöB",BW75="No"),OR(AND(BW75="Ja",BV75&gt;='Valori soglia'!$D$6),AND(BW75="Ja",CC$14&gt;CC$15)),AND(BW75="Ja",BX75="BöB")),"Kontrolle","")</f>
        <v>#DIV/0!</v>
      </c>
      <c r="CD75" s="173" t="s">
        <v>44</v>
      </c>
      <c r="CE75" s="429">
        <v>29</v>
      </c>
      <c r="CF75" s="352">
        <v>0</v>
      </c>
      <c r="CG75" s="429" t="s">
        <v>43</v>
      </c>
      <c r="CH75" s="432" t="s">
        <v>36</v>
      </c>
      <c r="CI75" s="399" t="str">
        <f>IF(CH75="BöB","nur Freihändig mit Tipo. 13 VöB","")</f>
        <v/>
      </c>
      <c r="CJ75" s="400"/>
      <c r="CK75" s="433" t="str">
        <f>IF(CH75="BöB","Ja","No")</f>
        <v>No</v>
      </c>
      <c r="CL75" s="430" t="str">
        <f>IF(CH75="BöB","Ja","No")</f>
        <v>No</v>
      </c>
      <c r="CM75" s="435" t="e">
        <f>IF(OR(AND(CH75="VöB",CF69="Aktuelles Procedura secondo BöB",CG75="No"),OR(AND(CG75="Ja",CF75&gt;='Valori soglia'!$D$6),AND(CG75="Ja",CM$14&gt;CM$15)),AND(CG75="Ja",CH75="BöB")),"Kontrolle","")</f>
        <v>#DIV/0!</v>
      </c>
      <c r="CN75" s="173" t="s">
        <v>44</v>
      </c>
      <c r="CO75" s="429">
        <v>29</v>
      </c>
      <c r="CP75" s="352">
        <v>0</v>
      </c>
      <c r="CQ75" s="429" t="s">
        <v>43</v>
      </c>
      <c r="CR75" s="432" t="s">
        <v>36</v>
      </c>
      <c r="CS75" s="399" t="str">
        <f>IF(CR75="BöB","nur Freihändig mit Tipo. 13 VöB","")</f>
        <v/>
      </c>
      <c r="CT75" s="400"/>
      <c r="CU75" s="433" t="str">
        <f>IF(CR75="BöB","Ja","No")</f>
        <v>No</v>
      </c>
      <c r="CV75" s="430" t="str">
        <f>IF(CR75="BöB","Ja","No")</f>
        <v>No</v>
      </c>
      <c r="CW75" s="435" t="e">
        <f>IF(OR(AND(CR75="VöB",CP69="Aktuelles Procedura secondo BöB",CQ75="No"),OR(AND(CQ75="Ja",CP75&gt;='Valori soglia'!$D$6),AND(CQ75="Ja",CW$14&gt;CW$15)),AND(CQ75="Ja",CR75="BöB")),"Kontrolle","")</f>
        <v>#DIV/0!</v>
      </c>
      <c r="CX75" s="173" t="s">
        <v>44</v>
      </c>
      <c r="CY75" s="429">
        <v>29</v>
      </c>
      <c r="CZ75" s="352">
        <v>0</v>
      </c>
      <c r="DA75" s="429" t="s">
        <v>43</v>
      </c>
      <c r="DB75" s="432" t="s">
        <v>36</v>
      </c>
      <c r="DC75" s="399" t="str">
        <f>IF(DB75="BöB","nur Freihändig mit Tipo. 13 VöB","")</f>
        <v/>
      </c>
      <c r="DD75" s="400"/>
      <c r="DE75" s="433" t="str">
        <f>IF(DB75="BöB","Ja","No")</f>
        <v>No</v>
      </c>
      <c r="DF75" s="430" t="str">
        <f>IF(DB75="BöB","Ja","No")</f>
        <v>No</v>
      </c>
      <c r="DG75" s="435" t="e">
        <f>IF(OR(AND(DB75="VöB",CZ69="Aktuelles Procedura secondo BöB",DA75="No"),OR(AND(DA75="Ja",CZ75&gt;='Valori soglia'!$D$6),AND(DA75="Ja",DG$14&gt;DG$15)),AND(DA75="Ja",DB75="BöB")),"Kontrolle","")</f>
        <v>#DIV/0!</v>
      </c>
      <c r="DH75" s="173" t="s">
        <v>44</v>
      </c>
      <c r="DI75" s="429">
        <v>29</v>
      </c>
      <c r="DJ75" s="352">
        <v>0</v>
      </c>
      <c r="DK75" s="429" t="s">
        <v>43</v>
      </c>
      <c r="DL75" s="432" t="s">
        <v>36</v>
      </c>
      <c r="DM75" s="399" t="str">
        <f>IF(DL75="BöB","nur Freihändig mit Tipo. 13 VöB","")</f>
        <v/>
      </c>
      <c r="DN75" s="400"/>
      <c r="DO75" s="433" t="str">
        <f>IF(DL75="BöB","Ja","No")</f>
        <v>No</v>
      </c>
      <c r="DP75" s="430" t="str">
        <f>IF(DL75="BöB","Ja","No")</f>
        <v>No</v>
      </c>
      <c r="DQ75" s="435" t="e">
        <f>IF(OR(AND(DL75="VöB",DJ69="Aktuelles Procedura secondo BöB",DK75="No"),OR(AND(DK75="Ja",DJ75&gt;='Valori soglia'!$D$6),AND(DK75="Ja",DQ$14&gt;DQ$15)),AND(DK75="Ja",DL75="BöB")),"Kontrolle","")</f>
        <v>#DIV/0!</v>
      </c>
      <c r="DR75" s="173" t="s">
        <v>44</v>
      </c>
      <c r="DS75" s="429">
        <v>29</v>
      </c>
      <c r="DT75" s="352">
        <v>0</v>
      </c>
      <c r="DU75" s="429" t="s">
        <v>43</v>
      </c>
      <c r="DV75" s="432" t="s">
        <v>36</v>
      </c>
      <c r="DW75" s="399" t="str">
        <f>IF(DV75="BöB","nur Freihändig mit Tipo. 13 VöB","")</f>
        <v/>
      </c>
      <c r="DX75" s="400"/>
      <c r="DY75" s="433" t="str">
        <f>IF(DV75="BöB","Ja","No")</f>
        <v>No</v>
      </c>
      <c r="DZ75" s="430" t="str">
        <f>IF(DV75="BöB","Ja","No")</f>
        <v>No</v>
      </c>
      <c r="EA75" s="435" t="e">
        <f>IF(OR(AND(DV75="VöB",DT69="Aktuelles Procedura secondo BöB",DU75="No"),OR(AND(DU75="Ja",DT75&gt;='Valori soglia'!$D$6),AND(DU75="Ja",EA$14&gt;EA$15)),AND(DU75="Ja",DV75="BöB")),"Kontrolle","")</f>
        <v>#DIV/0!</v>
      </c>
      <c r="EB75" s="173" t="s">
        <v>44</v>
      </c>
      <c r="EC75" s="429">
        <v>29</v>
      </c>
      <c r="ED75" s="352">
        <v>0</v>
      </c>
      <c r="EE75" s="429" t="s">
        <v>43</v>
      </c>
      <c r="EF75" s="432" t="s">
        <v>36</v>
      </c>
      <c r="EG75" s="399" t="str">
        <f>IF(EF75="BöB","nur Freihändig mit Tipo. 13 VöB","")</f>
        <v/>
      </c>
      <c r="EH75" s="400"/>
      <c r="EI75" s="433" t="str">
        <f>IF(EF75="BöB","Ja","No")</f>
        <v>No</v>
      </c>
      <c r="EJ75" s="430" t="str">
        <f>IF(EF75="BöB","Ja","No")</f>
        <v>No</v>
      </c>
      <c r="EK75" s="435" t="e">
        <f>IF(OR(AND(EF75="VöB",ED69="Aktuelles Procedura secondo BöB",EE75="No"),OR(AND(EE75="Ja",ED75&gt;='Valori soglia'!$D$6),AND(EE75="Ja",EK$14&gt;EK$15)),AND(EE75="Ja",EF75="BöB")),"Kontrolle","")</f>
        <v>#DIV/0!</v>
      </c>
      <c r="EL75" s="173" t="s">
        <v>44</v>
      </c>
      <c r="EM75" s="429">
        <v>29</v>
      </c>
      <c r="EN75" s="352">
        <v>0</v>
      </c>
      <c r="EO75" s="429" t="s">
        <v>43</v>
      </c>
      <c r="EP75" s="432" t="s">
        <v>36</v>
      </c>
      <c r="EQ75" s="399" t="str">
        <f>IF(EP75="BöB","nur Freihändig mit Tipo. 13 VöB","")</f>
        <v/>
      </c>
      <c r="ER75" s="400"/>
      <c r="ES75" s="433" t="str">
        <f>IF(EP75="BöB","Ja","No")</f>
        <v>No</v>
      </c>
      <c r="ET75" s="430" t="str">
        <f>IF(EP75="BöB","Ja","No")</f>
        <v>No</v>
      </c>
      <c r="EU75" s="435" t="e">
        <f>IF(OR(AND(EP75="VöB",EN69="Aktuelles Procedura secondo BöB",EO75="No"),OR(AND(EO75="Ja",EN75&gt;='Valori soglia'!$D$6),AND(EO75="Ja",EU$14&gt;EU$15)),AND(EO75="Ja",EP75="BöB")),"Kontrolle","")</f>
        <v>#DIV/0!</v>
      </c>
      <c r="EV75" s="173" t="s">
        <v>44</v>
      </c>
      <c r="EW75" s="429">
        <v>29</v>
      </c>
      <c r="EX75" s="352">
        <v>0</v>
      </c>
      <c r="EY75" s="429" t="s">
        <v>43</v>
      </c>
      <c r="EZ75" s="432" t="s">
        <v>36</v>
      </c>
      <c r="FA75" s="399" t="str">
        <f>IF(EZ75="BöB","nur Freihändig mit Tipo. 13 VöB","")</f>
        <v/>
      </c>
      <c r="FB75" s="400"/>
      <c r="FC75" s="433" t="str">
        <f>IF(EZ75="BöB","Ja","No")</f>
        <v>No</v>
      </c>
      <c r="FD75" s="430" t="str">
        <f>IF(EZ75="BöB","Ja","No")</f>
        <v>No</v>
      </c>
      <c r="FE75" s="435" t="e">
        <f>IF(OR(AND(EZ75="VöB",EX69="Aktuelles Procedura secondo BöB",EY75="No"),OR(AND(EY75="Ja",EX75&gt;='Valori soglia'!$D$6),AND(EY75="Ja",FE$14&gt;FE$15)),AND(EY75="Ja",EZ75="BöB")),"Kontrolle","")</f>
        <v>#DIV/0!</v>
      </c>
      <c r="FF75" s="173" t="s">
        <v>44</v>
      </c>
      <c r="FG75" s="429">
        <v>29</v>
      </c>
      <c r="FH75" s="352">
        <v>0</v>
      </c>
      <c r="FI75" s="429" t="s">
        <v>43</v>
      </c>
      <c r="FJ75" s="432" t="s">
        <v>36</v>
      </c>
      <c r="FK75" s="399" t="str">
        <f>IF(FJ75="BöB","nur Freihändig mit Tipo. 13 VöB","")</f>
        <v/>
      </c>
      <c r="FL75" s="400"/>
      <c r="FM75" s="433" t="str">
        <f>IF(FJ75="BöB","Ja","No")</f>
        <v>No</v>
      </c>
      <c r="FN75" s="430" t="str">
        <f>IF(FJ75="BöB","Ja","No")</f>
        <v>No</v>
      </c>
      <c r="FO75" s="435" t="e">
        <f>IF(OR(AND(FJ75="VöB",FH69="Aktuelles Procedura secondo BöB",FI75="No"),OR(AND(FI75="Ja",FH75&gt;='Valori soglia'!$D$6),AND(FI75="Ja",FO$14&gt;FO$15)),AND(FI75="Ja",FJ75="BöB")),"Kontrolle","")</f>
        <v>#DIV/0!</v>
      </c>
      <c r="FP75" s="173" t="s">
        <v>44</v>
      </c>
      <c r="FQ75" s="429">
        <v>29</v>
      </c>
      <c r="FR75" s="352">
        <v>0</v>
      </c>
      <c r="FS75" s="429" t="s">
        <v>43</v>
      </c>
      <c r="FT75" s="432" t="s">
        <v>36</v>
      </c>
      <c r="FU75" s="399" t="str">
        <f>IF(FT75="BöB","nur Freihändig mit Tipo. 13 VöB","")</f>
        <v/>
      </c>
      <c r="FV75" s="400"/>
      <c r="FW75" s="433" t="str">
        <f>IF(FT75="BöB","Ja","No")</f>
        <v>No</v>
      </c>
      <c r="FX75" s="430" t="str">
        <f>IF(FT75="BöB","Ja","No")</f>
        <v>No</v>
      </c>
      <c r="FY75" s="435" t="e">
        <f>IF(OR(AND(FT75="VöB",FR69="Aktuelles Procedura secondo BöB",FS75="No"),OR(AND(FS75="Ja",FR75&gt;='Valori soglia'!$D$6),AND(FS75="Ja",FY$14&gt;FY$15)),AND(FS75="Ja",FT75="BöB")),"Kontrolle","")</f>
        <v>#DIV/0!</v>
      </c>
      <c r="FZ75" s="173" t="s">
        <v>44</v>
      </c>
      <c r="GA75" s="429">
        <v>29</v>
      </c>
      <c r="GB75" s="352">
        <v>0</v>
      </c>
      <c r="GC75" s="429" t="s">
        <v>43</v>
      </c>
      <c r="GD75" s="432" t="s">
        <v>36</v>
      </c>
      <c r="GE75" s="399" t="str">
        <f>IF(GD75="BöB","nur Freihändig mit Tipo. 13 VöB","")</f>
        <v/>
      </c>
      <c r="GF75" s="400"/>
      <c r="GG75" s="433" t="str">
        <f>IF(GD75="BöB","Ja","No")</f>
        <v>No</v>
      </c>
      <c r="GH75" s="430" t="str">
        <f>IF(GD75="BöB","Ja","No")</f>
        <v>No</v>
      </c>
      <c r="GI75" s="435" t="e">
        <f>IF(OR(AND(GD75="VöB",GB69="Aktuelles Procedura secondo BöB",GC75="No"),OR(AND(GC75="Ja",GB75&gt;='Valori soglia'!$D$6),AND(GC75="Ja",GI$14&gt;GI$15)),AND(GC75="Ja",GD75="BöB")),"Kontrolle","")</f>
        <v>#DIV/0!</v>
      </c>
      <c r="GJ75" s="173" t="s">
        <v>44</v>
      </c>
      <c r="GK75" s="429">
        <v>29</v>
      </c>
      <c r="GL75" s="352">
        <v>0</v>
      </c>
      <c r="GM75" s="429" t="s">
        <v>43</v>
      </c>
      <c r="GN75" s="432" t="s">
        <v>36</v>
      </c>
      <c r="GO75" s="399" t="str">
        <f>IF(GN75="BöB","nur Freihändig mit Tipo. 13 VöB","")</f>
        <v/>
      </c>
      <c r="GP75" s="400"/>
      <c r="GQ75" s="433" t="str">
        <f>IF(GN75="BöB","Ja","No")</f>
        <v>No</v>
      </c>
      <c r="GR75" s="430" t="str">
        <f>IF(GN75="BöB","Ja","No")</f>
        <v>No</v>
      </c>
      <c r="GS75" s="435" t="e">
        <f>IF(OR(AND(GN75="VöB",GL69="Aktuelles Procedura secondo BöB",GM75="No"),OR(AND(GM75="Ja",GL75&gt;='Valori soglia'!$D$6),AND(GM75="Ja",GS$14&gt;GS$15)),AND(GM75="Ja",GN75="BöB")),"Kontrolle","")</f>
        <v>#DIV/0!</v>
      </c>
      <c r="GT75" s="173" t="s">
        <v>44</v>
      </c>
      <c r="GU75" s="429">
        <v>29</v>
      </c>
      <c r="GV75" s="352">
        <v>0</v>
      </c>
      <c r="GW75" s="429" t="s">
        <v>43</v>
      </c>
      <c r="GX75" s="432" t="s">
        <v>36</v>
      </c>
      <c r="GY75" s="399" t="str">
        <f>IF(GX75="BöB","nur Freihändig mit Tipo. 13 VöB","")</f>
        <v/>
      </c>
      <c r="GZ75" s="400"/>
      <c r="HA75" s="433" t="str">
        <f>IF(GX75="BöB","Ja","No")</f>
        <v>No</v>
      </c>
      <c r="HB75" s="430" t="str">
        <f>IF(GX75="BöB","Ja","No")</f>
        <v>No</v>
      </c>
      <c r="HC75" s="435" t="e">
        <f>IF(OR(AND(GX75="VöB",GV69="Aktuelles Procedura secondo BöB",GW75="No"),OR(AND(GW75="Ja",GV75&gt;='Valori soglia'!$D$6),AND(GW75="Ja",HC$14&gt;HC$15)),AND(GW75="Ja",GX75="BöB")),"Kontrolle","")</f>
        <v>#DIV/0!</v>
      </c>
      <c r="HD75" s="173" t="s">
        <v>44</v>
      </c>
      <c r="HE75" s="429">
        <v>29</v>
      </c>
      <c r="HF75" s="352">
        <v>0</v>
      </c>
      <c r="HG75" s="429" t="s">
        <v>43</v>
      </c>
      <c r="HH75" s="432" t="s">
        <v>36</v>
      </c>
      <c r="HI75" s="399" t="str">
        <f>IF(HH75="BöB","nur Freihändig mit Tipo. 13 VöB","")</f>
        <v/>
      </c>
      <c r="HJ75" s="400"/>
      <c r="HK75" s="433" t="str">
        <f>IF(HH75="BöB","Ja","No")</f>
        <v>No</v>
      </c>
      <c r="HL75" s="430" t="str">
        <f>IF(HH75="BöB","Ja","No")</f>
        <v>No</v>
      </c>
      <c r="HM75" s="435" t="e">
        <f>IF(OR(AND(HH75="VöB",HF69="Aktuelles Procedura secondo BöB",HG75="No"),OR(AND(HG75="Ja",HF75&gt;='Valori soglia'!$D$6),AND(HG75="Ja",HM$14&gt;HM$15)),AND(HG75="Ja",HH75="BöB")),"Kontrolle","")</f>
        <v>#DIV/0!</v>
      </c>
      <c r="HN75" s="125"/>
      <c r="HO75" s="125"/>
      <c r="HP75" s="71"/>
      <c r="HQ75" s="126"/>
      <c r="HR75" s="74"/>
      <c r="HS75" s="36"/>
      <c r="HT75" s="36"/>
      <c r="HU75" s="78"/>
      <c r="HV75" s="36"/>
      <c r="HW75" s="125"/>
      <c r="HX75" s="125"/>
      <c r="HY75" s="71"/>
      <c r="HZ75" s="126"/>
      <c r="IA75" s="74"/>
      <c r="IB75" s="36"/>
      <c r="IC75" s="36"/>
      <c r="ID75" s="78"/>
      <c r="IE75" s="36"/>
      <c r="IF75" s="125"/>
      <c r="IG75" s="125"/>
      <c r="IH75" s="71"/>
      <c r="II75" s="126"/>
      <c r="IJ75" s="74"/>
      <c r="IK75" s="36"/>
      <c r="IL75" s="36"/>
      <c r="IM75" s="78"/>
      <c r="IN75" s="36"/>
      <c r="IO75" s="125"/>
      <c r="IP75" s="125"/>
      <c r="IQ75" s="71"/>
      <c r="IR75" s="126"/>
      <c r="IS75" s="74"/>
      <c r="IT75" s="36"/>
      <c r="IU75" s="36"/>
      <c r="IV75" s="78"/>
      <c r="IW75" s="36"/>
      <c r="IX75" s="125"/>
      <c r="IY75" s="125"/>
      <c r="IZ75" s="71"/>
      <c r="JA75" s="126"/>
      <c r="JB75" s="6"/>
      <c r="JC75" s="6"/>
      <c r="JD75" s="6"/>
      <c r="JE75" s="6"/>
      <c r="JF75" s="6"/>
      <c r="JG75" s="6"/>
      <c r="JH75" s="6"/>
      <c r="JI75" s="6"/>
      <c r="JJ75" s="6"/>
      <c r="JK75" s="6"/>
      <c r="JL75" s="6"/>
      <c r="JM75" s="6"/>
      <c r="JN75" s="6"/>
      <c r="JO75" s="6"/>
      <c r="JP75" s="6"/>
      <c r="JQ75" s="6"/>
      <c r="JR75" s="6"/>
      <c r="JS75" s="6"/>
      <c r="JT75" s="6"/>
      <c r="JU75" s="6"/>
      <c r="JV75" s="6"/>
      <c r="JW75" s="6"/>
      <c r="JX75" s="6"/>
      <c r="JY75" s="6"/>
      <c r="JZ75" s="6"/>
      <c r="KA75" s="6"/>
      <c r="KB75" s="6"/>
      <c r="KC75" s="6"/>
      <c r="KD75" s="6"/>
      <c r="KE75" s="6"/>
      <c r="KF75" s="6"/>
      <c r="KG75" s="6"/>
      <c r="KH75" s="6"/>
      <c r="KI75" s="6"/>
      <c r="KJ75" s="6"/>
      <c r="KK75" s="6"/>
      <c r="KL75" s="6"/>
      <c r="KM75" s="6"/>
      <c r="KN75" s="6"/>
      <c r="KO75" s="6"/>
      <c r="KP75" s="6"/>
      <c r="KQ75" s="6"/>
      <c r="KR75" s="6"/>
      <c r="KS75" s="6"/>
      <c r="KT75" s="6"/>
      <c r="KU75" s="6"/>
      <c r="KV75" s="6"/>
      <c r="KW75" s="6"/>
      <c r="KX75" s="6"/>
      <c r="KY75" s="6"/>
      <c r="KZ75" s="6"/>
      <c r="LA75" s="6"/>
      <c r="LB75" s="6"/>
      <c r="LC75" s="6"/>
    </row>
    <row r="76" spans="1:315" ht="26.25" customHeight="1" x14ac:dyDescent="0.2">
      <c r="A76" s="13"/>
      <c r="B76" s="174" t="s">
        <v>45</v>
      </c>
      <c r="C76" s="429"/>
      <c r="D76" s="352"/>
      <c r="E76" s="429"/>
      <c r="F76" s="432"/>
      <c r="G76" s="401" t="str">
        <f>IF(F75="VöB","Freihändig (z.B. Tipo. 36 II d VöB)","")</f>
        <v/>
      </c>
      <c r="H76" s="402"/>
      <c r="I76" s="433"/>
      <c r="J76" s="430"/>
      <c r="K76" s="435"/>
      <c r="L76" s="174" t="s">
        <v>45</v>
      </c>
      <c r="M76" s="429"/>
      <c r="N76" s="352"/>
      <c r="O76" s="429"/>
      <c r="P76" s="432"/>
      <c r="Q76" s="401" t="str">
        <f>IF(P75="VöB","Freihändig (z.B. Tipo. 36 II d VöB)","")</f>
        <v/>
      </c>
      <c r="R76" s="402"/>
      <c r="S76" s="433"/>
      <c r="T76" s="430"/>
      <c r="U76" s="435"/>
      <c r="V76" s="174" t="s">
        <v>45</v>
      </c>
      <c r="W76" s="429"/>
      <c r="X76" s="352"/>
      <c r="Y76" s="429"/>
      <c r="Z76" s="432"/>
      <c r="AA76" s="401" t="str">
        <f>IF(Z75="VöB","Freihändig (z.B. Tipo. 36 II d VöB)","")</f>
        <v/>
      </c>
      <c r="AB76" s="402"/>
      <c r="AC76" s="433"/>
      <c r="AD76" s="430"/>
      <c r="AE76" s="435"/>
      <c r="AF76" s="174" t="s">
        <v>45</v>
      </c>
      <c r="AG76" s="429"/>
      <c r="AH76" s="352"/>
      <c r="AI76" s="429"/>
      <c r="AJ76" s="432"/>
      <c r="AK76" s="401" t="str">
        <f>IF(AJ75="VöB","Freihändig (z.B. Tipo. 36 II d VöB)","")</f>
        <v/>
      </c>
      <c r="AL76" s="402"/>
      <c r="AM76" s="433"/>
      <c r="AN76" s="430"/>
      <c r="AO76" s="435"/>
      <c r="AP76" s="174" t="s">
        <v>45</v>
      </c>
      <c r="AQ76" s="429"/>
      <c r="AR76" s="352"/>
      <c r="AS76" s="429"/>
      <c r="AT76" s="432"/>
      <c r="AU76" s="401" t="str">
        <f>IF(AT75="VöB","Freihändig (z.B. Tipo. 36 II d VöB)","")</f>
        <v/>
      </c>
      <c r="AV76" s="402"/>
      <c r="AW76" s="433"/>
      <c r="AX76" s="430"/>
      <c r="AY76" s="435"/>
      <c r="AZ76" s="174" t="s">
        <v>45</v>
      </c>
      <c r="BA76" s="429"/>
      <c r="BB76" s="352"/>
      <c r="BC76" s="429"/>
      <c r="BD76" s="432"/>
      <c r="BE76" s="401" t="str">
        <f>IF(BD75="VöB","Freihändig (z.B. Tipo. 36 II d VöB)","")</f>
        <v/>
      </c>
      <c r="BF76" s="402"/>
      <c r="BG76" s="433"/>
      <c r="BH76" s="430"/>
      <c r="BI76" s="435"/>
      <c r="BJ76" s="174" t="s">
        <v>45</v>
      </c>
      <c r="BK76" s="429"/>
      <c r="BL76" s="352"/>
      <c r="BM76" s="429"/>
      <c r="BN76" s="432"/>
      <c r="BO76" s="401" t="str">
        <f>IF(BN75="VöB","Freihändig (z.B. Tipo. 36 II d VöB)","")</f>
        <v/>
      </c>
      <c r="BP76" s="402"/>
      <c r="BQ76" s="433"/>
      <c r="BR76" s="430"/>
      <c r="BS76" s="435"/>
      <c r="BT76" s="174" t="s">
        <v>45</v>
      </c>
      <c r="BU76" s="429"/>
      <c r="BV76" s="352"/>
      <c r="BW76" s="429"/>
      <c r="BX76" s="432"/>
      <c r="BY76" s="401" t="str">
        <f>IF(BX75="VöB","Freihändig (z.B. Tipo. 36 II d VöB)","")</f>
        <v/>
      </c>
      <c r="BZ76" s="402"/>
      <c r="CA76" s="433"/>
      <c r="CB76" s="430"/>
      <c r="CC76" s="435"/>
      <c r="CD76" s="174" t="s">
        <v>45</v>
      </c>
      <c r="CE76" s="429"/>
      <c r="CF76" s="352"/>
      <c r="CG76" s="429"/>
      <c r="CH76" s="432"/>
      <c r="CI76" s="401" t="str">
        <f>IF(CH75="VöB","Freihändig (z.B. Tipo. 36 II d VöB)","")</f>
        <v/>
      </c>
      <c r="CJ76" s="402"/>
      <c r="CK76" s="433"/>
      <c r="CL76" s="430"/>
      <c r="CM76" s="435"/>
      <c r="CN76" s="174" t="s">
        <v>45</v>
      </c>
      <c r="CO76" s="429"/>
      <c r="CP76" s="352"/>
      <c r="CQ76" s="429"/>
      <c r="CR76" s="432"/>
      <c r="CS76" s="401" t="str">
        <f>IF(CR75="VöB","Freihändig (z.B. Tipo. 36 II d VöB)","")</f>
        <v/>
      </c>
      <c r="CT76" s="402"/>
      <c r="CU76" s="433"/>
      <c r="CV76" s="430"/>
      <c r="CW76" s="435"/>
      <c r="CX76" s="174" t="s">
        <v>45</v>
      </c>
      <c r="CY76" s="429"/>
      <c r="CZ76" s="352"/>
      <c r="DA76" s="429"/>
      <c r="DB76" s="432"/>
      <c r="DC76" s="401" t="str">
        <f>IF(DB75="VöB","Freihändig (z.B. Tipo. 36 II d VöB)","")</f>
        <v/>
      </c>
      <c r="DD76" s="402"/>
      <c r="DE76" s="433"/>
      <c r="DF76" s="430"/>
      <c r="DG76" s="435"/>
      <c r="DH76" s="174" t="s">
        <v>45</v>
      </c>
      <c r="DI76" s="429"/>
      <c r="DJ76" s="352"/>
      <c r="DK76" s="429"/>
      <c r="DL76" s="432"/>
      <c r="DM76" s="401" t="str">
        <f>IF(DL75="VöB","Freihändig (z.B. Tipo. 36 II d VöB)","")</f>
        <v/>
      </c>
      <c r="DN76" s="402"/>
      <c r="DO76" s="433"/>
      <c r="DP76" s="430"/>
      <c r="DQ76" s="435"/>
      <c r="DR76" s="174" t="s">
        <v>45</v>
      </c>
      <c r="DS76" s="429"/>
      <c r="DT76" s="352"/>
      <c r="DU76" s="429"/>
      <c r="DV76" s="432"/>
      <c r="DW76" s="401" t="str">
        <f>IF(DV75="VöB","Freihändig (z.B. Tipo. 36 II d VöB)","")</f>
        <v/>
      </c>
      <c r="DX76" s="402"/>
      <c r="DY76" s="433"/>
      <c r="DZ76" s="430"/>
      <c r="EA76" s="435"/>
      <c r="EB76" s="174" t="s">
        <v>45</v>
      </c>
      <c r="EC76" s="429"/>
      <c r="ED76" s="352"/>
      <c r="EE76" s="429"/>
      <c r="EF76" s="432"/>
      <c r="EG76" s="401" t="str">
        <f>IF(EF75="VöB","Freihändig (z.B. Tipo. 36 II d VöB)","")</f>
        <v/>
      </c>
      <c r="EH76" s="402"/>
      <c r="EI76" s="433"/>
      <c r="EJ76" s="430"/>
      <c r="EK76" s="435"/>
      <c r="EL76" s="174" t="s">
        <v>45</v>
      </c>
      <c r="EM76" s="429"/>
      <c r="EN76" s="352"/>
      <c r="EO76" s="429"/>
      <c r="EP76" s="432"/>
      <c r="EQ76" s="401" t="str">
        <f>IF(EP75="VöB","Freihändig (z.B. Tipo. 36 II d VöB)","")</f>
        <v/>
      </c>
      <c r="ER76" s="402"/>
      <c r="ES76" s="433"/>
      <c r="ET76" s="430"/>
      <c r="EU76" s="435"/>
      <c r="EV76" s="174" t="s">
        <v>45</v>
      </c>
      <c r="EW76" s="429"/>
      <c r="EX76" s="352"/>
      <c r="EY76" s="429"/>
      <c r="EZ76" s="432"/>
      <c r="FA76" s="401" t="str">
        <f>IF(EZ75="VöB","Freihändig (z.B. Tipo. 36 II d VöB)","")</f>
        <v/>
      </c>
      <c r="FB76" s="402"/>
      <c r="FC76" s="433"/>
      <c r="FD76" s="430"/>
      <c r="FE76" s="435"/>
      <c r="FF76" s="174" t="s">
        <v>45</v>
      </c>
      <c r="FG76" s="429"/>
      <c r="FH76" s="352"/>
      <c r="FI76" s="429"/>
      <c r="FJ76" s="432"/>
      <c r="FK76" s="401" t="str">
        <f>IF(FJ75="VöB","Freihändig (z.B. Tipo. 36 II d VöB)","")</f>
        <v/>
      </c>
      <c r="FL76" s="402"/>
      <c r="FM76" s="433"/>
      <c r="FN76" s="430"/>
      <c r="FO76" s="435"/>
      <c r="FP76" s="174" t="s">
        <v>45</v>
      </c>
      <c r="FQ76" s="429"/>
      <c r="FR76" s="352"/>
      <c r="FS76" s="429"/>
      <c r="FT76" s="432"/>
      <c r="FU76" s="401" t="str">
        <f>IF(FT75="VöB","Freihändig (z.B. Tipo. 36 II d VöB)","")</f>
        <v/>
      </c>
      <c r="FV76" s="402"/>
      <c r="FW76" s="433"/>
      <c r="FX76" s="430"/>
      <c r="FY76" s="435"/>
      <c r="FZ76" s="174" t="s">
        <v>45</v>
      </c>
      <c r="GA76" s="429"/>
      <c r="GB76" s="352"/>
      <c r="GC76" s="429"/>
      <c r="GD76" s="432"/>
      <c r="GE76" s="401" t="str">
        <f>IF(GD75="VöB","Freihändig (z.B. Tipo. 36 II d VöB)","")</f>
        <v/>
      </c>
      <c r="GF76" s="402"/>
      <c r="GG76" s="433"/>
      <c r="GH76" s="430"/>
      <c r="GI76" s="435"/>
      <c r="GJ76" s="174" t="s">
        <v>45</v>
      </c>
      <c r="GK76" s="429"/>
      <c r="GL76" s="352"/>
      <c r="GM76" s="429"/>
      <c r="GN76" s="432"/>
      <c r="GO76" s="401" t="str">
        <f>IF(GN75="VöB","Freihändig (z.B. Tipo. 36 II d VöB)","")</f>
        <v/>
      </c>
      <c r="GP76" s="402"/>
      <c r="GQ76" s="433"/>
      <c r="GR76" s="430"/>
      <c r="GS76" s="435"/>
      <c r="GT76" s="174" t="s">
        <v>45</v>
      </c>
      <c r="GU76" s="429"/>
      <c r="GV76" s="352"/>
      <c r="GW76" s="429"/>
      <c r="GX76" s="432"/>
      <c r="GY76" s="401" t="str">
        <f>IF(GX75="VöB","Freihändig (z.B. Tipo. 36 II d VöB)","")</f>
        <v/>
      </c>
      <c r="GZ76" s="402"/>
      <c r="HA76" s="433"/>
      <c r="HB76" s="430"/>
      <c r="HC76" s="435"/>
      <c r="HD76" s="174" t="s">
        <v>45</v>
      </c>
      <c r="HE76" s="429"/>
      <c r="HF76" s="352"/>
      <c r="HG76" s="429"/>
      <c r="HH76" s="432"/>
      <c r="HI76" s="401" t="str">
        <f>IF(HH75="VöB","Freihändig (z.B. Tipo. 36 II d VöB)","")</f>
        <v/>
      </c>
      <c r="HJ76" s="402"/>
      <c r="HK76" s="433"/>
      <c r="HL76" s="430"/>
      <c r="HM76" s="435"/>
      <c r="HN76" s="125"/>
      <c r="HO76" s="125"/>
      <c r="HP76" s="71"/>
      <c r="HQ76" s="126"/>
      <c r="HR76" s="74"/>
      <c r="HS76" s="36"/>
      <c r="HT76" s="36"/>
      <c r="HU76" s="78"/>
      <c r="HV76" s="36"/>
      <c r="HW76" s="125"/>
      <c r="HX76" s="125"/>
      <c r="HY76" s="71"/>
      <c r="HZ76" s="126"/>
      <c r="IA76" s="74"/>
      <c r="IB76" s="36"/>
      <c r="IC76" s="36"/>
      <c r="ID76" s="78"/>
      <c r="IE76" s="36"/>
      <c r="IF76" s="125"/>
      <c r="IG76" s="125"/>
      <c r="IH76" s="71"/>
      <c r="II76" s="126"/>
      <c r="IJ76" s="74"/>
      <c r="IK76" s="36"/>
      <c r="IL76" s="36"/>
      <c r="IM76" s="78"/>
      <c r="IN76" s="36"/>
      <c r="IO76" s="125"/>
      <c r="IP76" s="125"/>
      <c r="IQ76" s="71"/>
      <c r="IR76" s="126"/>
      <c r="IS76" s="74"/>
      <c r="IT76" s="36"/>
      <c r="IU76" s="36"/>
      <c r="IV76" s="78"/>
      <c r="IW76" s="36"/>
      <c r="IX76" s="125"/>
      <c r="IY76" s="125"/>
      <c r="IZ76" s="71"/>
      <c r="JA76" s="126"/>
      <c r="JB76" s="6"/>
      <c r="JC76" s="6"/>
      <c r="JD76" s="6"/>
      <c r="JE76" s="6"/>
      <c r="JF76" s="6"/>
      <c r="JG76" s="6"/>
      <c r="JH76" s="6"/>
      <c r="JI76" s="6"/>
      <c r="JJ76" s="6"/>
      <c r="JK76" s="6"/>
      <c r="JL76" s="6"/>
      <c r="JM76" s="6"/>
      <c r="JN76" s="6"/>
      <c r="JO76" s="6"/>
      <c r="JP76" s="6"/>
      <c r="JQ76" s="6"/>
      <c r="JR76" s="6"/>
      <c r="JS76" s="6"/>
      <c r="JT76" s="6"/>
      <c r="JU76" s="6"/>
      <c r="JV76" s="6"/>
      <c r="JW76" s="6"/>
      <c r="JX76" s="6"/>
      <c r="JY76" s="6"/>
      <c r="JZ76" s="6"/>
      <c r="KA76" s="6"/>
      <c r="KB76" s="6"/>
      <c r="KC76" s="6"/>
      <c r="KD76" s="6"/>
      <c r="KE76" s="6"/>
      <c r="KF76" s="6"/>
      <c r="KG76" s="6"/>
      <c r="KH76" s="6"/>
      <c r="KI76" s="6"/>
      <c r="KJ76" s="6"/>
      <c r="KK76" s="6"/>
      <c r="KL76" s="6"/>
      <c r="KM76" s="6"/>
      <c r="KN76" s="6"/>
      <c r="KO76" s="6"/>
      <c r="KP76" s="6"/>
      <c r="KQ76" s="6"/>
      <c r="KR76" s="6"/>
      <c r="KS76" s="6"/>
      <c r="KT76" s="6"/>
      <c r="KU76" s="6"/>
      <c r="KV76" s="6"/>
      <c r="KW76" s="6"/>
      <c r="KX76" s="6"/>
      <c r="KY76" s="6"/>
      <c r="KZ76" s="6"/>
      <c r="LA76" s="6"/>
      <c r="LB76" s="6"/>
      <c r="LC76" s="6"/>
    </row>
    <row r="77" spans="1:315" ht="26.25" customHeight="1" x14ac:dyDescent="0.2">
      <c r="A77" s="13"/>
      <c r="B77" s="173" t="s">
        <v>44</v>
      </c>
      <c r="C77" s="429">
        <v>30</v>
      </c>
      <c r="D77" s="352">
        <v>0</v>
      </c>
      <c r="E77" s="429" t="s">
        <v>43</v>
      </c>
      <c r="F77" s="432" t="s">
        <v>36</v>
      </c>
      <c r="G77" s="399" t="str">
        <f>IF(F77="BöB","nur Freihändig mit Tipo. 13 VöB","")</f>
        <v/>
      </c>
      <c r="H77" s="400"/>
      <c r="I77" s="433" t="str">
        <f>IF(F77="BöB","Ja","No")</f>
        <v>No</v>
      </c>
      <c r="J77" s="430" t="str">
        <f>IF(F77="BöB","Ja","No")</f>
        <v>No</v>
      </c>
      <c r="K77" s="435" t="e">
        <f>IF(OR(AND(F77="VöB",D71="Aktuelles Procedura secondo BöB",E77="No"),OR(AND(E77="Ja",D77&gt;='Valori soglia'!$D$6),AND(E77="Ja",'Riepilogo progetto'!$J$8&gt;'Riepilogo progetto'!$P$9)),AND(E77="Ja",F77="BöB")),"Kontrolle","")</f>
        <v>#DIV/0!</v>
      </c>
      <c r="L77" s="173" t="s">
        <v>44</v>
      </c>
      <c r="M77" s="429">
        <v>30</v>
      </c>
      <c r="N77" s="352">
        <v>0</v>
      </c>
      <c r="O77" s="429" t="s">
        <v>43</v>
      </c>
      <c r="P77" s="432" t="s">
        <v>36</v>
      </c>
      <c r="Q77" s="399" t="str">
        <f>IF(P77="BöB","nur Freihändig mit Tipo. 13 VöB","")</f>
        <v/>
      </c>
      <c r="R77" s="400"/>
      <c r="S77" s="433" t="str">
        <f>IF(P77="BöB","Ja","No")</f>
        <v>No</v>
      </c>
      <c r="T77" s="430" t="str">
        <f>IF(P77="BöB","Ja","No")</f>
        <v>No</v>
      </c>
      <c r="U77" s="435" t="e">
        <f>IF(OR(AND(P77="VöB",N71="Aktuelles Procedura secondo BöB",O77="No"),OR(AND(O77="Ja",N77&gt;='Valori soglia'!$D$6),AND(O77="Ja",U$14&gt;U$15)),AND(O77="Ja",P77="BöB")),"Kontrolle","")</f>
        <v>#DIV/0!</v>
      </c>
      <c r="V77" s="173" t="s">
        <v>44</v>
      </c>
      <c r="W77" s="429">
        <v>30</v>
      </c>
      <c r="X77" s="352">
        <v>0</v>
      </c>
      <c r="Y77" s="429" t="s">
        <v>43</v>
      </c>
      <c r="Z77" s="432" t="s">
        <v>36</v>
      </c>
      <c r="AA77" s="399" t="str">
        <f>IF(Z77="BöB","nur Freihändig mit Tipo. 13 VöB","")</f>
        <v/>
      </c>
      <c r="AB77" s="400"/>
      <c r="AC77" s="433" t="str">
        <f>IF(Z77="BöB","Ja","No")</f>
        <v>No</v>
      </c>
      <c r="AD77" s="430" t="str">
        <f>IF(Z77="BöB","Ja","No")</f>
        <v>No</v>
      </c>
      <c r="AE77" s="435" t="e">
        <f>IF(OR(AND(Z77="VöB",X71="Aktuelles Procedura secondo BöB",Y77="No"),OR(AND(Y77="Ja",X77&gt;='Valori soglia'!$D$6),AND(Y77="Ja",AE$14&gt;AE$15)),AND(Y77="Ja",Z77="BöB")),"Kontrolle","")</f>
        <v>#DIV/0!</v>
      </c>
      <c r="AF77" s="173" t="s">
        <v>44</v>
      </c>
      <c r="AG77" s="429">
        <v>30</v>
      </c>
      <c r="AH77" s="352">
        <v>0</v>
      </c>
      <c r="AI77" s="429" t="s">
        <v>43</v>
      </c>
      <c r="AJ77" s="432" t="s">
        <v>36</v>
      </c>
      <c r="AK77" s="399" t="str">
        <f>IF(AJ77="BöB","nur Freihändig mit Tipo. 13 VöB","")</f>
        <v/>
      </c>
      <c r="AL77" s="400"/>
      <c r="AM77" s="433" t="str">
        <f>IF(AJ77="BöB","Ja","No")</f>
        <v>No</v>
      </c>
      <c r="AN77" s="430" t="str">
        <f>IF(AJ77="BöB","Ja","No")</f>
        <v>No</v>
      </c>
      <c r="AO77" s="435" t="e">
        <f>IF(OR(AND(AJ77="VöB",AH71="Aktuelles Procedura secondo BöB",AI77="No"),OR(AND(AI77="Ja",AH77&gt;='Valori soglia'!$D$6),AND(AI77="Ja",AO$14&gt;AO$15)),AND(AI77="Ja",AJ77="BöB")),"Kontrolle","")</f>
        <v>#DIV/0!</v>
      </c>
      <c r="AP77" s="173" t="s">
        <v>44</v>
      </c>
      <c r="AQ77" s="429">
        <v>30</v>
      </c>
      <c r="AR77" s="352">
        <v>0</v>
      </c>
      <c r="AS77" s="429" t="s">
        <v>43</v>
      </c>
      <c r="AT77" s="432" t="s">
        <v>36</v>
      </c>
      <c r="AU77" s="399" t="str">
        <f>IF(AT77="BöB","nur Freihändig mit Tipo. 13 VöB","")</f>
        <v/>
      </c>
      <c r="AV77" s="400"/>
      <c r="AW77" s="433" t="str">
        <f>IF(AT77="BöB","Ja","No")</f>
        <v>No</v>
      </c>
      <c r="AX77" s="430" t="str">
        <f>IF(AT77="BöB","Ja","No")</f>
        <v>No</v>
      </c>
      <c r="AY77" s="435" t="e">
        <f>IF(OR(AND(AT77="VöB",AR71="Aktuelles Procedura secondo BöB",AS77="No"),OR(AND(AS77="Ja",AR77&gt;='Valori soglia'!$D$6),AND(AS77="Ja",AY$14&gt;AY$15)),AND(AS77="Ja",AT77="BöB")),"Kontrolle","")</f>
        <v>#DIV/0!</v>
      </c>
      <c r="AZ77" s="173" t="s">
        <v>44</v>
      </c>
      <c r="BA77" s="429">
        <v>30</v>
      </c>
      <c r="BB77" s="352">
        <v>0</v>
      </c>
      <c r="BC77" s="429" t="s">
        <v>43</v>
      </c>
      <c r="BD77" s="432" t="s">
        <v>36</v>
      </c>
      <c r="BE77" s="399" t="str">
        <f>IF(BD77="BöB","nur Freihändig mit Tipo. 13 VöB","")</f>
        <v/>
      </c>
      <c r="BF77" s="400"/>
      <c r="BG77" s="433" t="str">
        <f>IF(BD77="BöB","Ja","No")</f>
        <v>No</v>
      </c>
      <c r="BH77" s="430" t="str">
        <f>IF(BD77="BöB","Ja","No")</f>
        <v>No</v>
      </c>
      <c r="BI77" s="435" t="e">
        <f>IF(OR(AND(BD77="VöB",BB71="Aktuelles Procedura secondo BöB",BC77="No"),OR(AND(BC77="Ja",BB77&gt;='Valori soglia'!$D$6),AND(BC77="Ja",BI$14&gt;BI$15)),AND(BC77="Ja",BD77="BöB")),"Kontrolle","")</f>
        <v>#DIV/0!</v>
      </c>
      <c r="BJ77" s="173" t="s">
        <v>44</v>
      </c>
      <c r="BK77" s="429">
        <v>30</v>
      </c>
      <c r="BL77" s="352">
        <v>0</v>
      </c>
      <c r="BM77" s="429" t="s">
        <v>43</v>
      </c>
      <c r="BN77" s="432" t="s">
        <v>36</v>
      </c>
      <c r="BO77" s="399" t="str">
        <f>IF(BN77="BöB","nur Freihändig mit Tipo. 13 VöB","")</f>
        <v/>
      </c>
      <c r="BP77" s="400"/>
      <c r="BQ77" s="433" t="str">
        <f>IF(BN77="BöB","Ja","No")</f>
        <v>No</v>
      </c>
      <c r="BR77" s="430" t="str">
        <f>IF(BN77="BöB","Ja","No")</f>
        <v>No</v>
      </c>
      <c r="BS77" s="435" t="e">
        <f>IF(OR(AND(BN77="VöB",BL71="Aktuelles Procedura secondo BöB",BM77="No"),OR(AND(BM77="Ja",BL77&gt;='Valori soglia'!$D$6),AND(BM77="Ja",BS$14&gt;BS$15)),AND(BM77="Ja",BN77="BöB")),"Kontrolle","")</f>
        <v>#DIV/0!</v>
      </c>
      <c r="BT77" s="173" t="s">
        <v>44</v>
      </c>
      <c r="BU77" s="429">
        <v>30</v>
      </c>
      <c r="BV77" s="352">
        <v>0</v>
      </c>
      <c r="BW77" s="429" t="s">
        <v>43</v>
      </c>
      <c r="BX77" s="432" t="s">
        <v>36</v>
      </c>
      <c r="BY77" s="399" t="str">
        <f>IF(BX77="BöB","nur Freihändig mit Tipo. 13 VöB","")</f>
        <v/>
      </c>
      <c r="BZ77" s="400"/>
      <c r="CA77" s="433" t="str">
        <f>IF(BX77="BöB","Ja","No")</f>
        <v>No</v>
      </c>
      <c r="CB77" s="430" t="str">
        <f>IF(BX77="BöB","Ja","No")</f>
        <v>No</v>
      </c>
      <c r="CC77" s="435" t="e">
        <f>IF(OR(AND(BX77="VöB",BV71="Aktuelles Procedura secondo BöB",BW77="No"),OR(AND(BW77="Ja",BV77&gt;='Valori soglia'!$D$6),AND(BW77="Ja",CC$14&gt;CC$15)),AND(BW77="Ja",BX77="BöB")),"Kontrolle","")</f>
        <v>#DIV/0!</v>
      </c>
      <c r="CD77" s="173" t="s">
        <v>44</v>
      </c>
      <c r="CE77" s="429">
        <v>30</v>
      </c>
      <c r="CF77" s="352">
        <v>0</v>
      </c>
      <c r="CG77" s="429" t="s">
        <v>43</v>
      </c>
      <c r="CH77" s="432" t="s">
        <v>36</v>
      </c>
      <c r="CI77" s="399" t="str">
        <f>IF(CH77="BöB","nur Freihändig mit Tipo. 13 VöB","")</f>
        <v/>
      </c>
      <c r="CJ77" s="400"/>
      <c r="CK77" s="433" t="str">
        <f>IF(CH77="BöB","Ja","No")</f>
        <v>No</v>
      </c>
      <c r="CL77" s="430" t="str">
        <f>IF(CH77="BöB","Ja","No")</f>
        <v>No</v>
      </c>
      <c r="CM77" s="435" t="e">
        <f>IF(OR(AND(CH77="VöB",CF71="Aktuelles Procedura secondo BöB",CG77="No"),OR(AND(CG77="Ja",CF77&gt;='Valori soglia'!$D$6),AND(CG77="Ja",CM$14&gt;CM$15)),AND(CG77="Ja",CH77="BöB")),"Kontrolle","")</f>
        <v>#DIV/0!</v>
      </c>
      <c r="CN77" s="173" t="s">
        <v>44</v>
      </c>
      <c r="CO77" s="429">
        <v>30</v>
      </c>
      <c r="CP77" s="352">
        <v>0</v>
      </c>
      <c r="CQ77" s="429" t="s">
        <v>43</v>
      </c>
      <c r="CR77" s="432" t="s">
        <v>36</v>
      </c>
      <c r="CS77" s="399" t="str">
        <f>IF(CR77="BöB","nur Freihändig mit Tipo. 13 VöB","")</f>
        <v/>
      </c>
      <c r="CT77" s="400"/>
      <c r="CU77" s="433" t="str">
        <f>IF(CR77="BöB","Ja","No")</f>
        <v>No</v>
      </c>
      <c r="CV77" s="430" t="str">
        <f>IF(CR77="BöB","Ja","No")</f>
        <v>No</v>
      </c>
      <c r="CW77" s="435" t="e">
        <f>IF(OR(AND(CR77="VöB",CP71="Aktuelles Procedura secondo BöB",CQ77="No"),OR(AND(CQ77="Ja",CP77&gt;='Valori soglia'!$D$6),AND(CQ77="Ja",CW$14&gt;CW$15)),AND(CQ77="Ja",CR77="BöB")),"Kontrolle","")</f>
        <v>#DIV/0!</v>
      </c>
      <c r="CX77" s="173" t="s">
        <v>44</v>
      </c>
      <c r="CY77" s="429">
        <v>30</v>
      </c>
      <c r="CZ77" s="352">
        <v>0</v>
      </c>
      <c r="DA77" s="429" t="s">
        <v>43</v>
      </c>
      <c r="DB77" s="432" t="s">
        <v>36</v>
      </c>
      <c r="DC77" s="399" t="str">
        <f>IF(DB77="BöB","nur Freihändig mit Tipo. 13 VöB","")</f>
        <v/>
      </c>
      <c r="DD77" s="400"/>
      <c r="DE77" s="433" t="str">
        <f>IF(DB77="BöB","Ja","No")</f>
        <v>No</v>
      </c>
      <c r="DF77" s="430" t="str">
        <f>IF(DB77="BöB","Ja","No")</f>
        <v>No</v>
      </c>
      <c r="DG77" s="435" t="e">
        <f>IF(OR(AND(DB77="VöB",CZ71="Aktuelles Procedura secondo BöB",DA77="No"),OR(AND(DA77="Ja",CZ77&gt;='Valori soglia'!$D$6),AND(DA77="Ja",DG$14&gt;DG$15)),AND(DA77="Ja",DB77="BöB")),"Kontrolle","")</f>
        <v>#DIV/0!</v>
      </c>
      <c r="DH77" s="173" t="s">
        <v>44</v>
      </c>
      <c r="DI77" s="429">
        <v>30</v>
      </c>
      <c r="DJ77" s="352">
        <v>0</v>
      </c>
      <c r="DK77" s="429" t="s">
        <v>43</v>
      </c>
      <c r="DL77" s="432" t="s">
        <v>36</v>
      </c>
      <c r="DM77" s="399" t="str">
        <f>IF(DL77="BöB","nur Freihändig mit Tipo. 13 VöB","")</f>
        <v/>
      </c>
      <c r="DN77" s="400"/>
      <c r="DO77" s="433" t="str">
        <f>IF(DL77="BöB","Ja","No")</f>
        <v>No</v>
      </c>
      <c r="DP77" s="430" t="str">
        <f>IF(DL77="BöB","Ja","No")</f>
        <v>No</v>
      </c>
      <c r="DQ77" s="435" t="e">
        <f>IF(OR(AND(DL77="VöB",DJ71="Aktuelles Procedura secondo BöB",DK77="No"),OR(AND(DK77="Ja",DJ77&gt;='Valori soglia'!$D$6),AND(DK77="Ja",DQ$14&gt;DQ$15)),AND(DK77="Ja",DL77="BöB")),"Kontrolle","")</f>
        <v>#DIV/0!</v>
      </c>
      <c r="DR77" s="173" t="s">
        <v>44</v>
      </c>
      <c r="DS77" s="429">
        <v>30</v>
      </c>
      <c r="DT77" s="352">
        <v>0</v>
      </c>
      <c r="DU77" s="429" t="s">
        <v>43</v>
      </c>
      <c r="DV77" s="432" t="s">
        <v>36</v>
      </c>
      <c r="DW77" s="399" t="str">
        <f>IF(DV77="BöB","nur Freihändig mit Tipo. 13 VöB","")</f>
        <v/>
      </c>
      <c r="DX77" s="400"/>
      <c r="DY77" s="433" t="str">
        <f>IF(DV77="BöB","Ja","No")</f>
        <v>No</v>
      </c>
      <c r="DZ77" s="430" t="str">
        <f>IF(DV77="BöB","Ja","No")</f>
        <v>No</v>
      </c>
      <c r="EA77" s="435" t="e">
        <f>IF(OR(AND(DV77="VöB",DT71="Aktuelles Procedura secondo BöB",DU77="No"),OR(AND(DU77="Ja",DT77&gt;='Valori soglia'!$D$6),AND(DU77="Ja",EA$14&gt;EA$15)),AND(DU77="Ja",DV77="BöB")),"Kontrolle","")</f>
        <v>#DIV/0!</v>
      </c>
      <c r="EB77" s="173" t="s">
        <v>44</v>
      </c>
      <c r="EC77" s="429">
        <v>30</v>
      </c>
      <c r="ED77" s="352">
        <v>0</v>
      </c>
      <c r="EE77" s="429" t="s">
        <v>43</v>
      </c>
      <c r="EF77" s="432" t="s">
        <v>36</v>
      </c>
      <c r="EG77" s="399" t="str">
        <f>IF(EF77="BöB","nur Freihändig mit Tipo. 13 VöB","")</f>
        <v/>
      </c>
      <c r="EH77" s="400"/>
      <c r="EI77" s="433" t="str">
        <f>IF(EF77="BöB","Ja","No")</f>
        <v>No</v>
      </c>
      <c r="EJ77" s="430" t="str">
        <f>IF(EF77="BöB","Ja","No")</f>
        <v>No</v>
      </c>
      <c r="EK77" s="435" t="e">
        <f>IF(OR(AND(EF77="VöB",ED71="Aktuelles Procedura secondo BöB",EE77="No"),OR(AND(EE77="Ja",ED77&gt;='Valori soglia'!$D$6),AND(EE77="Ja",EK$14&gt;EK$15)),AND(EE77="Ja",EF77="BöB")),"Kontrolle","")</f>
        <v>#DIV/0!</v>
      </c>
      <c r="EL77" s="173" t="s">
        <v>44</v>
      </c>
      <c r="EM77" s="429">
        <v>30</v>
      </c>
      <c r="EN77" s="352">
        <v>0</v>
      </c>
      <c r="EO77" s="429" t="s">
        <v>43</v>
      </c>
      <c r="EP77" s="432" t="s">
        <v>36</v>
      </c>
      <c r="EQ77" s="399" t="str">
        <f>IF(EP77="BöB","nur Freihändig mit Tipo. 13 VöB","")</f>
        <v/>
      </c>
      <c r="ER77" s="400"/>
      <c r="ES77" s="433" t="str">
        <f>IF(EP77="BöB","Ja","No")</f>
        <v>No</v>
      </c>
      <c r="ET77" s="430" t="str">
        <f>IF(EP77="BöB","Ja","No")</f>
        <v>No</v>
      </c>
      <c r="EU77" s="435" t="e">
        <f>IF(OR(AND(EP77="VöB",EN71="Aktuelles Procedura secondo BöB",EO77="No"),OR(AND(EO77="Ja",EN77&gt;='Valori soglia'!$D$6),AND(EO77="Ja",EU$14&gt;EU$15)),AND(EO77="Ja",EP77="BöB")),"Kontrolle","")</f>
        <v>#DIV/0!</v>
      </c>
      <c r="EV77" s="173" t="s">
        <v>44</v>
      </c>
      <c r="EW77" s="429">
        <v>30</v>
      </c>
      <c r="EX77" s="352">
        <v>0</v>
      </c>
      <c r="EY77" s="429" t="s">
        <v>43</v>
      </c>
      <c r="EZ77" s="432" t="s">
        <v>36</v>
      </c>
      <c r="FA77" s="399" t="str">
        <f>IF(EZ77="BöB","nur Freihändig mit Tipo. 13 VöB","")</f>
        <v/>
      </c>
      <c r="FB77" s="400"/>
      <c r="FC77" s="433" t="str">
        <f>IF(EZ77="BöB","Ja","No")</f>
        <v>No</v>
      </c>
      <c r="FD77" s="430" t="str">
        <f>IF(EZ77="BöB","Ja","No")</f>
        <v>No</v>
      </c>
      <c r="FE77" s="435" t="e">
        <f>IF(OR(AND(EZ77="VöB",EX71="Aktuelles Procedura secondo BöB",EY77="No"),OR(AND(EY77="Ja",EX77&gt;='Valori soglia'!$D$6),AND(EY77="Ja",FE$14&gt;FE$15)),AND(EY77="Ja",EZ77="BöB")),"Kontrolle","")</f>
        <v>#DIV/0!</v>
      </c>
      <c r="FF77" s="173" t="s">
        <v>44</v>
      </c>
      <c r="FG77" s="429">
        <v>30</v>
      </c>
      <c r="FH77" s="352">
        <v>0</v>
      </c>
      <c r="FI77" s="429" t="s">
        <v>43</v>
      </c>
      <c r="FJ77" s="432" t="s">
        <v>36</v>
      </c>
      <c r="FK77" s="399" t="str">
        <f>IF(FJ77="BöB","nur Freihändig mit Tipo. 13 VöB","")</f>
        <v/>
      </c>
      <c r="FL77" s="400"/>
      <c r="FM77" s="433" t="str">
        <f>IF(FJ77="BöB","Ja","No")</f>
        <v>No</v>
      </c>
      <c r="FN77" s="430" t="str">
        <f>IF(FJ77="BöB","Ja","No")</f>
        <v>No</v>
      </c>
      <c r="FO77" s="435" t="e">
        <f>IF(OR(AND(FJ77="VöB",FH71="Aktuelles Procedura secondo BöB",FI77="No"),OR(AND(FI77="Ja",FH77&gt;='Valori soglia'!$D$6),AND(FI77="Ja",FO$14&gt;FO$15)),AND(FI77="Ja",FJ77="BöB")),"Kontrolle","")</f>
        <v>#DIV/0!</v>
      </c>
      <c r="FP77" s="173" t="s">
        <v>44</v>
      </c>
      <c r="FQ77" s="429">
        <v>30</v>
      </c>
      <c r="FR77" s="352">
        <v>0</v>
      </c>
      <c r="FS77" s="429" t="s">
        <v>43</v>
      </c>
      <c r="FT77" s="432" t="s">
        <v>36</v>
      </c>
      <c r="FU77" s="399" t="str">
        <f>IF(FT77="BöB","nur Freihändig mit Tipo. 13 VöB","")</f>
        <v/>
      </c>
      <c r="FV77" s="400"/>
      <c r="FW77" s="433" t="str">
        <f>IF(FT77="BöB","Ja","No")</f>
        <v>No</v>
      </c>
      <c r="FX77" s="430" t="str">
        <f>IF(FT77="BöB","Ja","No")</f>
        <v>No</v>
      </c>
      <c r="FY77" s="435" t="e">
        <f>IF(OR(AND(FT77="VöB",FR71="Aktuelles Procedura secondo BöB",FS77="No"),OR(AND(FS77="Ja",FR77&gt;='Valori soglia'!$D$6),AND(FS77="Ja",FY$14&gt;FY$15)),AND(FS77="Ja",FT77="BöB")),"Kontrolle","")</f>
        <v>#DIV/0!</v>
      </c>
      <c r="FZ77" s="173" t="s">
        <v>44</v>
      </c>
      <c r="GA77" s="429">
        <v>30</v>
      </c>
      <c r="GB77" s="352">
        <v>0</v>
      </c>
      <c r="GC77" s="429" t="s">
        <v>43</v>
      </c>
      <c r="GD77" s="432" t="s">
        <v>36</v>
      </c>
      <c r="GE77" s="399" t="str">
        <f>IF(GD77="BöB","nur Freihändig mit Tipo. 13 VöB","")</f>
        <v/>
      </c>
      <c r="GF77" s="400"/>
      <c r="GG77" s="433" t="str">
        <f>IF(GD77="BöB","Ja","No")</f>
        <v>No</v>
      </c>
      <c r="GH77" s="430" t="str">
        <f>IF(GD77="BöB","Ja","No")</f>
        <v>No</v>
      </c>
      <c r="GI77" s="435" t="e">
        <f>IF(OR(AND(GD77="VöB",GB71="Aktuelles Procedura secondo BöB",GC77="No"),OR(AND(GC77="Ja",GB77&gt;='Valori soglia'!$D$6),AND(GC77="Ja",GI$14&gt;GI$15)),AND(GC77="Ja",GD77="BöB")),"Kontrolle","")</f>
        <v>#DIV/0!</v>
      </c>
      <c r="GJ77" s="173" t="s">
        <v>44</v>
      </c>
      <c r="GK77" s="429">
        <v>30</v>
      </c>
      <c r="GL77" s="352">
        <v>0</v>
      </c>
      <c r="GM77" s="429" t="s">
        <v>43</v>
      </c>
      <c r="GN77" s="432" t="s">
        <v>36</v>
      </c>
      <c r="GO77" s="399" t="str">
        <f>IF(GN77="BöB","nur Freihändig mit Tipo. 13 VöB","")</f>
        <v/>
      </c>
      <c r="GP77" s="400"/>
      <c r="GQ77" s="433" t="str">
        <f>IF(GN77="BöB","Ja","No")</f>
        <v>No</v>
      </c>
      <c r="GR77" s="430" t="str">
        <f>IF(GN77="BöB","Ja","No")</f>
        <v>No</v>
      </c>
      <c r="GS77" s="435" t="e">
        <f>IF(OR(AND(GN77="VöB",GL71="Aktuelles Procedura secondo BöB",GM77="No"),OR(AND(GM77="Ja",GL77&gt;='Valori soglia'!$D$6),AND(GM77="Ja",GS$14&gt;GS$15)),AND(GM77="Ja",GN77="BöB")),"Kontrolle","")</f>
        <v>#DIV/0!</v>
      </c>
      <c r="GT77" s="173" t="s">
        <v>44</v>
      </c>
      <c r="GU77" s="429">
        <v>30</v>
      </c>
      <c r="GV77" s="352">
        <v>0</v>
      </c>
      <c r="GW77" s="429" t="s">
        <v>43</v>
      </c>
      <c r="GX77" s="432" t="s">
        <v>36</v>
      </c>
      <c r="GY77" s="399" t="str">
        <f>IF(GX77="BöB","nur Freihändig mit Tipo. 13 VöB","")</f>
        <v/>
      </c>
      <c r="GZ77" s="400"/>
      <c r="HA77" s="433" t="str">
        <f>IF(GX77="BöB","Ja","No")</f>
        <v>No</v>
      </c>
      <c r="HB77" s="430" t="str">
        <f>IF(GX77="BöB","Ja","No")</f>
        <v>No</v>
      </c>
      <c r="HC77" s="435" t="e">
        <f>IF(OR(AND(GX77="VöB",GV71="Aktuelles Procedura secondo BöB",GW77="No"),OR(AND(GW77="Ja",GV77&gt;='Valori soglia'!$D$6),AND(GW77="Ja",HC$14&gt;HC$15)),AND(GW77="Ja",GX77="BöB")),"Kontrolle","")</f>
        <v>#DIV/0!</v>
      </c>
      <c r="HD77" s="173" t="s">
        <v>44</v>
      </c>
      <c r="HE77" s="429">
        <v>30</v>
      </c>
      <c r="HF77" s="352">
        <v>0</v>
      </c>
      <c r="HG77" s="429" t="s">
        <v>43</v>
      </c>
      <c r="HH77" s="432" t="s">
        <v>36</v>
      </c>
      <c r="HI77" s="399" t="str">
        <f>IF(HH77="BöB","nur Freihändig mit Tipo. 13 VöB","")</f>
        <v/>
      </c>
      <c r="HJ77" s="400"/>
      <c r="HK77" s="433" t="str">
        <f>IF(HH77="BöB","Ja","No")</f>
        <v>No</v>
      </c>
      <c r="HL77" s="430" t="str">
        <f>IF(HH77="BöB","Ja","No")</f>
        <v>No</v>
      </c>
      <c r="HM77" s="435" t="e">
        <f>IF(OR(AND(HH77="VöB",HF71="Aktuelles Procedura secondo BöB",HG77="No"),OR(AND(HG77="Ja",HF77&gt;='Valori soglia'!$D$6),AND(HG77="Ja",HM$14&gt;HM$15)),AND(HG77="Ja",HH77="BöB")),"Kontrolle","")</f>
        <v>#DIV/0!</v>
      </c>
      <c r="HN77" s="125"/>
      <c r="HO77" s="125"/>
      <c r="HP77" s="71"/>
      <c r="HQ77" s="126"/>
      <c r="HR77" s="74"/>
      <c r="HS77" s="36"/>
      <c r="HT77" s="36"/>
      <c r="HU77" s="78"/>
      <c r="HV77" s="36"/>
      <c r="HW77" s="125"/>
      <c r="HX77" s="125"/>
      <c r="HY77" s="71"/>
      <c r="HZ77" s="126"/>
      <c r="IA77" s="74"/>
      <c r="IB77" s="36"/>
      <c r="IC77" s="36"/>
      <c r="ID77" s="78"/>
      <c r="IE77" s="36"/>
      <c r="IF77" s="125"/>
      <c r="IG77" s="125"/>
      <c r="IH77" s="71"/>
      <c r="II77" s="126"/>
      <c r="IJ77" s="74"/>
      <c r="IK77" s="36"/>
      <c r="IL77" s="36"/>
      <c r="IM77" s="78"/>
      <c r="IN77" s="36"/>
      <c r="IO77" s="125"/>
      <c r="IP77" s="125"/>
      <c r="IQ77" s="71"/>
      <c r="IR77" s="126"/>
      <c r="IS77" s="74"/>
      <c r="IT77" s="36"/>
      <c r="IU77" s="36"/>
      <c r="IV77" s="78"/>
      <c r="IW77" s="36"/>
      <c r="IX77" s="125"/>
      <c r="IY77" s="125"/>
      <c r="IZ77" s="71"/>
      <c r="JA77" s="126"/>
      <c r="JB77" s="6"/>
      <c r="JC77" s="6"/>
      <c r="JD77" s="6"/>
      <c r="JE77" s="6"/>
      <c r="JF77" s="6"/>
      <c r="JG77" s="6"/>
      <c r="JH77" s="6"/>
      <c r="JI77" s="6"/>
      <c r="JJ77" s="6"/>
      <c r="JK77" s="6"/>
      <c r="JL77" s="6"/>
      <c r="JM77" s="6"/>
      <c r="JN77" s="6"/>
      <c r="JO77" s="6"/>
      <c r="JP77" s="6"/>
      <c r="JQ77" s="6"/>
      <c r="JR77" s="6"/>
      <c r="JS77" s="6"/>
      <c r="JT77" s="6"/>
      <c r="JU77" s="6"/>
      <c r="JV77" s="6"/>
      <c r="JW77" s="6"/>
      <c r="JX77" s="6"/>
      <c r="JY77" s="6"/>
      <c r="JZ77" s="6"/>
      <c r="KA77" s="6"/>
      <c r="KB77" s="6"/>
      <c r="KC77" s="6"/>
      <c r="KD77" s="6"/>
      <c r="KE77" s="6"/>
      <c r="KF77" s="6"/>
      <c r="KG77" s="6"/>
      <c r="KH77" s="6"/>
      <c r="KI77" s="6"/>
      <c r="KJ77" s="6"/>
      <c r="KK77" s="6"/>
      <c r="KL77" s="6"/>
      <c r="KM77" s="6"/>
      <c r="KN77" s="6"/>
      <c r="KO77" s="6"/>
      <c r="KP77" s="6"/>
      <c r="KQ77" s="6"/>
      <c r="KR77" s="6"/>
      <c r="KS77" s="6"/>
      <c r="KT77" s="6"/>
      <c r="KU77" s="6"/>
      <c r="KV77" s="6"/>
      <c r="KW77" s="6"/>
      <c r="KX77" s="6"/>
      <c r="KY77" s="6"/>
      <c r="KZ77" s="6"/>
      <c r="LA77" s="6"/>
      <c r="LB77" s="6"/>
      <c r="LC77" s="6"/>
    </row>
    <row r="78" spans="1:315" ht="26.25" customHeight="1" x14ac:dyDescent="0.2">
      <c r="A78" s="13"/>
      <c r="B78" s="174" t="s">
        <v>45</v>
      </c>
      <c r="C78" s="429"/>
      <c r="D78" s="352"/>
      <c r="E78" s="429"/>
      <c r="F78" s="432"/>
      <c r="G78" s="401" t="str">
        <f>IF(F77="VöB","Freihändig (z.B. Tipo. 36 II d VöB)","")</f>
        <v/>
      </c>
      <c r="H78" s="402"/>
      <c r="I78" s="433"/>
      <c r="J78" s="430"/>
      <c r="K78" s="435"/>
      <c r="L78" s="174" t="s">
        <v>45</v>
      </c>
      <c r="M78" s="429"/>
      <c r="N78" s="352"/>
      <c r="O78" s="429"/>
      <c r="P78" s="432"/>
      <c r="Q78" s="401" t="str">
        <f>IF(P77="VöB","Freihändig (z.B. Tipo. 36 II d VöB)","")</f>
        <v/>
      </c>
      <c r="R78" s="402"/>
      <c r="S78" s="433"/>
      <c r="T78" s="430"/>
      <c r="U78" s="435"/>
      <c r="V78" s="174" t="s">
        <v>45</v>
      </c>
      <c r="W78" s="429"/>
      <c r="X78" s="352"/>
      <c r="Y78" s="429"/>
      <c r="Z78" s="432"/>
      <c r="AA78" s="401" t="str">
        <f>IF(Z77="VöB","Freihändig (z.B. Tipo. 36 II d VöB)","")</f>
        <v/>
      </c>
      <c r="AB78" s="402"/>
      <c r="AC78" s="433"/>
      <c r="AD78" s="430"/>
      <c r="AE78" s="435"/>
      <c r="AF78" s="174" t="s">
        <v>45</v>
      </c>
      <c r="AG78" s="429"/>
      <c r="AH78" s="352"/>
      <c r="AI78" s="429"/>
      <c r="AJ78" s="432"/>
      <c r="AK78" s="401" t="str">
        <f>IF(AJ77="VöB","Freihändig (z.B. Tipo. 36 II d VöB)","")</f>
        <v/>
      </c>
      <c r="AL78" s="402"/>
      <c r="AM78" s="433"/>
      <c r="AN78" s="430"/>
      <c r="AO78" s="435"/>
      <c r="AP78" s="174" t="s">
        <v>45</v>
      </c>
      <c r="AQ78" s="429"/>
      <c r="AR78" s="352"/>
      <c r="AS78" s="429"/>
      <c r="AT78" s="432"/>
      <c r="AU78" s="401" t="str">
        <f>IF(AT77="VöB","Freihändig (z.B. Tipo. 36 II d VöB)","")</f>
        <v/>
      </c>
      <c r="AV78" s="402"/>
      <c r="AW78" s="433"/>
      <c r="AX78" s="430"/>
      <c r="AY78" s="435"/>
      <c r="AZ78" s="174" t="s">
        <v>45</v>
      </c>
      <c r="BA78" s="429"/>
      <c r="BB78" s="352"/>
      <c r="BC78" s="429"/>
      <c r="BD78" s="432"/>
      <c r="BE78" s="401" t="str">
        <f>IF(BD77="VöB","Freihändig (z.B. Tipo. 36 II d VöB)","")</f>
        <v/>
      </c>
      <c r="BF78" s="402"/>
      <c r="BG78" s="433"/>
      <c r="BH78" s="430"/>
      <c r="BI78" s="435"/>
      <c r="BJ78" s="174" t="s">
        <v>45</v>
      </c>
      <c r="BK78" s="429"/>
      <c r="BL78" s="352"/>
      <c r="BM78" s="429"/>
      <c r="BN78" s="432"/>
      <c r="BO78" s="401" t="str">
        <f>IF(BN77="VöB","Freihändig (z.B. Tipo. 36 II d VöB)","")</f>
        <v/>
      </c>
      <c r="BP78" s="402"/>
      <c r="BQ78" s="433"/>
      <c r="BR78" s="430"/>
      <c r="BS78" s="435"/>
      <c r="BT78" s="174" t="s">
        <v>45</v>
      </c>
      <c r="BU78" s="429"/>
      <c r="BV78" s="352"/>
      <c r="BW78" s="429"/>
      <c r="BX78" s="432"/>
      <c r="BY78" s="401" t="str">
        <f>IF(BX77="VöB","Freihändig (z.B. Tipo. 36 II d VöB)","")</f>
        <v/>
      </c>
      <c r="BZ78" s="402"/>
      <c r="CA78" s="433"/>
      <c r="CB78" s="430"/>
      <c r="CC78" s="435"/>
      <c r="CD78" s="174" t="s">
        <v>45</v>
      </c>
      <c r="CE78" s="429"/>
      <c r="CF78" s="352"/>
      <c r="CG78" s="429"/>
      <c r="CH78" s="432"/>
      <c r="CI78" s="401" t="str">
        <f>IF(CH77="VöB","Freihändig (z.B. Tipo. 36 II d VöB)","")</f>
        <v/>
      </c>
      <c r="CJ78" s="402"/>
      <c r="CK78" s="433"/>
      <c r="CL78" s="430"/>
      <c r="CM78" s="435"/>
      <c r="CN78" s="174" t="s">
        <v>45</v>
      </c>
      <c r="CO78" s="429"/>
      <c r="CP78" s="352"/>
      <c r="CQ78" s="429"/>
      <c r="CR78" s="432"/>
      <c r="CS78" s="401" t="str">
        <f>IF(CR77="VöB","Freihändig (z.B. Tipo. 36 II d VöB)","")</f>
        <v/>
      </c>
      <c r="CT78" s="402"/>
      <c r="CU78" s="433"/>
      <c r="CV78" s="430"/>
      <c r="CW78" s="435"/>
      <c r="CX78" s="174" t="s">
        <v>45</v>
      </c>
      <c r="CY78" s="429"/>
      <c r="CZ78" s="352"/>
      <c r="DA78" s="429"/>
      <c r="DB78" s="432"/>
      <c r="DC78" s="401" t="str">
        <f>IF(DB77="VöB","Freihändig (z.B. Tipo. 36 II d VöB)","")</f>
        <v/>
      </c>
      <c r="DD78" s="402"/>
      <c r="DE78" s="433"/>
      <c r="DF78" s="430"/>
      <c r="DG78" s="435"/>
      <c r="DH78" s="174" t="s">
        <v>45</v>
      </c>
      <c r="DI78" s="429"/>
      <c r="DJ78" s="352"/>
      <c r="DK78" s="429"/>
      <c r="DL78" s="432"/>
      <c r="DM78" s="401" t="str">
        <f>IF(DL77="VöB","Freihändig (z.B. Tipo. 36 II d VöB)","")</f>
        <v/>
      </c>
      <c r="DN78" s="402"/>
      <c r="DO78" s="433"/>
      <c r="DP78" s="430"/>
      <c r="DQ78" s="435"/>
      <c r="DR78" s="174" t="s">
        <v>45</v>
      </c>
      <c r="DS78" s="429"/>
      <c r="DT78" s="352"/>
      <c r="DU78" s="429"/>
      <c r="DV78" s="432"/>
      <c r="DW78" s="401" t="str">
        <f>IF(DV77="VöB","Freihändig (z.B. Tipo. 36 II d VöB)","")</f>
        <v/>
      </c>
      <c r="DX78" s="402"/>
      <c r="DY78" s="433"/>
      <c r="DZ78" s="430"/>
      <c r="EA78" s="435"/>
      <c r="EB78" s="174" t="s">
        <v>45</v>
      </c>
      <c r="EC78" s="429"/>
      <c r="ED78" s="352"/>
      <c r="EE78" s="429"/>
      <c r="EF78" s="432"/>
      <c r="EG78" s="401" t="str">
        <f>IF(EF77="VöB","Freihändig (z.B. Tipo. 36 II d VöB)","")</f>
        <v/>
      </c>
      <c r="EH78" s="402"/>
      <c r="EI78" s="433"/>
      <c r="EJ78" s="430"/>
      <c r="EK78" s="435"/>
      <c r="EL78" s="174" t="s">
        <v>45</v>
      </c>
      <c r="EM78" s="429"/>
      <c r="EN78" s="352"/>
      <c r="EO78" s="429"/>
      <c r="EP78" s="432"/>
      <c r="EQ78" s="401" t="str">
        <f>IF(EP77="VöB","Freihändig (z.B. Tipo. 36 II d VöB)","")</f>
        <v/>
      </c>
      <c r="ER78" s="402"/>
      <c r="ES78" s="433"/>
      <c r="ET78" s="430"/>
      <c r="EU78" s="435"/>
      <c r="EV78" s="174" t="s">
        <v>45</v>
      </c>
      <c r="EW78" s="429"/>
      <c r="EX78" s="352"/>
      <c r="EY78" s="429"/>
      <c r="EZ78" s="432"/>
      <c r="FA78" s="401" t="str">
        <f>IF(EZ77="VöB","Freihändig (z.B. Tipo. 36 II d VöB)","")</f>
        <v/>
      </c>
      <c r="FB78" s="402"/>
      <c r="FC78" s="433"/>
      <c r="FD78" s="430"/>
      <c r="FE78" s="435"/>
      <c r="FF78" s="174" t="s">
        <v>45</v>
      </c>
      <c r="FG78" s="429"/>
      <c r="FH78" s="352"/>
      <c r="FI78" s="429"/>
      <c r="FJ78" s="432"/>
      <c r="FK78" s="401" t="str">
        <f>IF(FJ77="VöB","Freihändig (z.B. Tipo. 36 II d VöB)","")</f>
        <v/>
      </c>
      <c r="FL78" s="402"/>
      <c r="FM78" s="433"/>
      <c r="FN78" s="430"/>
      <c r="FO78" s="435"/>
      <c r="FP78" s="174" t="s">
        <v>45</v>
      </c>
      <c r="FQ78" s="429"/>
      <c r="FR78" s="352"/>
      <c r="FS78" s="429"/>
      <c r="FT78" s="432"/>
      <c r="FU78" s="401" t="str">
        <f>IF(FT77="VöB","Freihändig (z.B. Tipo. 36 II d VöB)","")</f>
        <v/>
      </c>
      <c r="FV78" s="402"/>
      <c r="FW78" s="433"/>
      <c r="FX78" s="430"/>
      <c r="FY78" s="435"/>
      <c r="FZ78" s="174" t="s">
        <v>45</v>
      </c>
      <c r="GA78" s="429"/>
      <c r="GB78" s="352"/>
      <c r="GC78" s="429"/>
      <c r="GD78" s="432"/>
      <c r="GE78" s="401" t="str">
        <f>IF(GD77="VöB","Freihändig (z.B. Tipo. 36 II d VöB)","")</f>
        <v/>
      </c>
      <c r="GF78" s="402"/>
      <c r="GG78" s="433"/>
      <c r="GH78" s="430"/>
      <c r="GI78" s="435"/>
      <c r="GJ78" s="174" t="s">
        <v>45</v>
      </c>
      <c r="GK78" s="429"/>
      <c r="GL78" s="352"/>
      <c r="GM78" s="429"/>
      <c r="GN78" s="432"/>
      <c r="GO78" s="401" t="str">
        <f>IF(GN77="VöB","Freihändig (z.B. Tipo. 36 II d VöB)","")</f>
        <v/>
      </c>
      <c r="GP78" s="402"/>
      <c r="GQ78" s="433"/>
      <c r="GR78" s="430"/>
      <c r="GS78" s="435"/>
      <c r="GT78" s="174" t="s">
        <v>45</v>
      </c>
      <c r="GU78" s="429"/>
      <c r="GV78" s="352"/>
      <c r="GW78" s="429"/>
      <c r="GX78" s="432"/>
      <c r="GY78" s="401" t="str">
        <f>IF(GX77="VöB","Freihändig (z.B. Tipo. 36 II d VöB)","")</f>
        <v/>
      </c>
      <c r="GZ78" s="402"/>
      <c r="HA78" s="433"/>
      <c r="HB78" s="430"/>
      <c r="HC78" s="435"/>
      <c r="HD78" s="174" t="s">
        <v>45</v>
      </c>
      <c r="HE78" s="429"/>
      <c r="HF78" s="352"/>
      <c r="HG78" s="429"/>
      <c r="HH78" s="432"/>
      <c r="HI78" s="401" t="str">
        <f>IF(HH77="VöB","Freihändig (z.B. Tipo. 36 II d VöB)","")</f>
        <v/>
      </c>
      <c r="HJ78" s="402"/>
      <c r="HK78" s="433"/>
      <c r="HL78" s="430"/>
      <c r="HM78" s="435"/>
      <c r="HN78" s="125"/>
      <c r="HO78" s="125"/>
      <c r="HP78" s="71"/>
      <c r="HQ78" s="126"/>
      <c r="HR78" s="74"/>
      <c r="HS78" s="36"/>
      <c r="HT78" s="36"/>
      <c r="HU78" s="78"/>
      <c r="HV78" s="36"/>
      <c r="HW78" s="125"/>
      <c r="HX78" s="125"/>
      <c r="HY78" s="71"/>
      <c r="HZ78" s="126"/>
      <c r="IA78" s="74"/>
      <c r="IB78" s="36"/>
      <c r="IC78" s="36"/>
      <c r="ID78" s="78"/>
      <c r="IE78" s="36"/>
      <c r="IF78" s="125"/>
      <c r="IG78" s="125"/>
      <c r="IH78" s="71"/>
      <c r="II78" s="126"/>
      <c r="IJ78" s="74"/>
      <c r="IK78" s="36"/>
      <c r="IL78" s="36"/>
      <c r="IM78" s="78"/>
      <c r="IN78" s="36"/>
      <c r="IO78" s="125"/>
      <c r="IP78" s="125"/>
      <c r="IQ78" s="71"/>
      <c r="IR78" s="126"/>
      <c r="IS78" s="74"/>
      <c r="IT78" s="36"/>
      <c r="IU78" s="36"/>
      <c r="IV78" s="78"/>
      <c r="IW78" s="36"/>
      <c r="IX78" s="125"/>
      <c r="IY78" s="125"/>
      <c r="IZ78" s="71"/>
      <c r="JA78" s="126"/>
      <c r="JB78" s="6"/>
      <c r="JC78" s="6"/>
      <c r="JD78" s="6"/>
      <c r="JE78" s="6"/>
      <c r="JF78" s="6"/>
      <c r="JG78" s="6"/>
      <c r="JH78" s="6"/>
      <c r="JI78" s="6"/>
      <c r="JJ78" s="6"/>
      <c r="JK78" s="6"/>
      <c r="JL78" s="6"/>
      <c r="JM78" s="6"/>
      <c r="JN78" s="6"/>
      <c r="JO78" s="6"/>
      <c r="JP78" s="6"/>
      <c r="JQ78" s="6"/>
      <c r="JR78" s="6"/>
      <c r="JS78" s="6"/>
      <c r="JT78" s="6"/>
      <c r="JU78" s="6"/>
      <c r="JV78" s="6"/>
      <c r="JW78" s="6"/>
      <c r="JX78" s="6"/>
      <c r="JY78" s="6"/>
      <c r="JZ78" s="6"/>
      <c r="KA78" s="6"/>
      <c r="KB78" s="6"/>
      <c r="KC78" s="6"/>
      <c r="KD78" s="6"/>
      <c r="KE78" s="6"/>
      <c r="KF78" s="6"/>
      <c r="KG78" s="6"/>
      <c r="KH78" s="6"/>
      <c r="KI78" s="6"/>
      <c r="KJ78" s="6"/>
      <c r="KK78" s="6"/>
      <c r="KL78" s="6"/>
      <c r="KM78" s="6"/>
      <c r="KN78" s="6"/>
      <c r="KO78" s="6"/>
      <c r="KP78" s="6"/>
      <c r="KQ78" s="6"/>
      <c r="KR78" s="6"/>
      <c r="KS78" s="6"/>
      <c r="KT78" s="6"/>
      <c r="KU78" s="6"/>
      <c r="KV78" s="6"/>
      <c r="KW78" s="6"/>
      <c r="KX78" s="6"/>
      <c r="KY78" s="6"/>
      <c r="KZ78" s="6"/>
      <c r="LA78" s="6"/>
      <c r="LB78" s="6"/>
      <c r="LC78" s="6"/>
    </row>
    <row r="79" spans="1:315" ht="26.25" customHeight="1" x14ac:dyDescent="0.2">
      <c r="A79" s="13"/>
      <c r="B79" s="173" t="s">
        <v>44</v>
      </c>
      <c r="C79" s="429">
        <v>31</v>
      </c>
      <c r="D79" s="352">
        <v>0</v>
      </c>
      <c r="E79" s="429" t="s">
        <v>43</v>
      </c>
      <c r="F79" s="432" t="s">
        <v>36</v>
      </c>
      <c r="G79" s="399" t="str">
        <f>IF(F79="BöB","nur Freihändig mit Tipo. 13 VöB","")</f>
        <v/>
      </c>
      <c r="H79" s="400"/>
      <c r="I79" s="433" t="str">
        <f>IF(F79="BöB","Ja","No")</f>
        <v>No</v>
      </c>
      <c r="J79" s="430" t="str">
        <f>IF(F79="BöB","Ja","No")</f>
        <v>No</v>
      </c>
      <c r="K79" s="435" t="e">
        <f>IF(OR(AND(F79="VöB",D73="Aktuelles Procedura secondo BöB",E79="No"),OR(AND(E79="Ja",D79&gt;='Valori soglia'!$D$6),AND(E79="Ja",'Riepilogo progetto'!$J$8&gt;'Riepilogo progetto'!$P$9)),AND(E79="Ja",F79="BöB")),"Kontrolle","")</f>
        <v>#DIV/0!</v>
      </c>
      <c r="L79" s="173" t="s">
        <v>44</v>
      </c>
      <c r="M79" s="429">
        <v>31</v>
      </c>
      <c r="N79" s="352">
        <v>0</v>
      </c>
      <c r="O79" s="429" t="s">
        <v>43</v>
      </c>
      <c r="P79" s="432" t="s">
        <v>36</v>
      </c>
      <c r="Q79" s="399" t="str">
        <f>IF(P79="BöB","nur Freihändig mit Tipo. 13 VöB","")</f>
        <v/>
      </c>
      <c r="R79" s="400"/>
      <c r="S79" s="433" t="str">
        <f>IF(P79="BöB","Ja","No")</f>
        <v>No</v>
      </c>
      <c r="T79" s="430" t="str">
        <f>IF(P79="BöB","Ja","No")</f>
        <v>No</v>
      </c>
      <c r="U79" s="435" t="e">
        <f>IF(OR(AND(P79="VöB",N73="Aktuelles Procedura secondo BöB",O79="No"),OR(AND(O79="Ja",N79&gt;='Valori soglia'!$D$6),AND(O79="Ja",U$14&gt;U$15)),AND(O79="Ja",P79="BöB")),"Kontrolle","")</f>
        <v>#DIV/0!</v>
      </c>
      <c r="V79" s="173" t="s">
        <v>44</v>
      </c>
      <c r="W79" s="429">
        <v>31</v>
      </c>
      <c r="X79" s="352">
        <v>0</v>
      </c>
      <c r="Y79" s="429" t="s">
        <v>43</v>
      </c>
      <c r="Z79" s="432" t="s">
        <v>36</v>
      </c>
      <c r="AA79" s="399" t="str">
        <f>IF(Z79="BöB","nur Freihändig mit Tipo. 13 VöB","")</f>
        <v/>
      </c>
      <c r="AB79" s="400"/>
      <c r="AC79" s="433" t="str">
        <f>IF(Z79="BöB","Ja","No")</f>
        <v>No</v>
      </c>
      <c r="AD79" s="430" t="str">
        <f>IF(Z79="BöB","Ja","No")</f>
        <v>No</v>
      </c>
      <c r="AE79" s="435" t="e">
        <f>IF(OR(AND(Z79="VöB",X73="Aktuelles Procedura secondo BöB",Y79="No"),OR(AND(Y79="Ja",X79&gt;='Valori soglia'!$D$6),AND(Y79="Ja",AE$14&gt;AE$15)),AND(Y79="Ja",Z79="BöB")),"Kontrolle","")</f>
        <v>#DIV/0!</v>
      </c>
      <c r="AF79" s="173" t="s">
        <v>44</v>
      </c>
      <c r="AG79" s="429">
        <v>31</v>
      </c>
      <c r="AH79" s="352">
        <v>0</v>
      </c>
      <c r="AI79" s="429" t="s">
        <v>43</v>
      </c>
      <c r="AJ79" s="432" t="s">
        <v>36</v>
      </c>
      <c r="AK79" s="399" t="str">
        <f>IF(AJ79="BöB","nur Freihändig mit Tipo. 13 VöB","")</f>
        <v/>
      </c>
      <c r="AL79" s="400"/>
      <c r="AM79" s="433" t="str">
        <f>IF(AJ79="BöB","Ja","No")</f>
        <v>No</v>
      </c>
      <c r="AN79" s="430" t="str">
        <f>IF(AJ79="BöB","Ja","No")</f>
        <v>No</v>
      </c>
      <c r="AO79" s="435" t="e">
        <f>IF(OR(AND(AJ79="VöB",AH73="Aktuelles Procedura secondo BöB",AI79="No"),OR(AND(AI79="Ja",AH79&gt;='Valori soglia'!$D$6),AND(AI79="Ja",AO$14&gt;AO$15)),AND(AI79="Ja",AJ79="BöB")),"Kontrolle","")</f>
        <v>#DIV/0!</v>
      </c>
      <c r="AP79" s="173" t="s">
        <v>44</v>
      </c>
      <c r="AQ79" s="429">
        <v>31</v>
      </c>
      <c r="AR79" s="352">
        <v>0</v>
      </c>
      <c r="AS79" s="429" t="s">
        <v>43</v>
      </c>
      <c r="AT79" s="432" t="s">
        <v>36</v>
      </c>
      <c r="AU79" s="399" t="str">
        <f>IF(AT79="BöB","nur Freihändig mit Tipo. 13 VöB","")</f>
        <v/>
      </c>
      <c r="AV79" s="400"/>
      <c r="AW79" s="433" t="str">
        <f>IF(AT79="BöB","Ja","No")</f>
        <v>No</v>
      </c>
      <c r="AX79" s="430" t="str">
        <f>IF(AT79="BöB","Ja","No")</f>
        <v>No</v>
      </c>
      <c r="AY79" s="435" t="e">
        <f>IF(OR(AND(AT79="VöB",AR73="Aktuelles Procedura secondo BöB",AS79="No"),OR(AND(AS79="Ja",AR79&gt;='Valori soglia'!$D$6),AND(AS79="Ja",AY$14&gt;AY$15)),AND(AS79="Ja",AT79="BöB")),"Kontrolle","")</f>
        <v>#DIV/0!</v>
      </c>
      <c r="AZ79" s="173" t="s">
        <v>44</v>
      </c>
      <c r="BA79" s="429">
        <v>31</v>
      </c>
      <c r="BB79" s="352">
        <v>0</v>
      </c>
      <c r="BC79" s="429" t="s">
        <v>43</v>
      </c>
      <c r="BD79" s="432" t="s">
        <v>36</v>
      </c>
      <c r="BE79" s="399" t="str">
        <f>IF(BD79="BöB","nur Freihändig mit Tipo. 13 VöB","")</f>
        <v/>
      </c>
      <c r="BF79" s="400"/>
      <c r="BG79" s="433" t="str">
        <f>IF(BD79="BöB","Ja","No")</f>
        <v>No</v>
      </c>
      <c r="BH79" s="430" t="str">
        <f>IF(BD79="BöB","Ja","No")</f>
        <v>No</v>
      </c>
      <c r="BI79" s="435" t="e">
        <f>IF(OR(AND(BD79="VöB",BB73="Aktuelles Procedura secondo BöB",BC79="No"),OR(AND(BC79="Ja",BB79&gt;='Valori soglia'!$D$6),AND(BC79="Ja",BI$14&gt;BI$15)),AND(BC79="Ja",BD79="BöB")),"Kontrolle","")</f>
        <v>#DIV/0!</v>
      </c>
      <c r="BJ79" s="173" t="s">
        <v>44</v>
      </c>
      <c r="BK79" s="429">
        <v>31</v>
      </c>
      <c r="BL79" s="352">
        <v>0</v>
      </c>
      <c r="BM79" s="429" t="s">
        <v>43</v>
      </c>
      <c r="BN79" s="432" t="s">
        <v>36</v>
      </c>
      <c r="BO79" s="399" t="str">
        <f>IF(BN79="BöB","nur Freihändig mit Tipo. 13 VöB","")</f>
        <v/>
      </c>
      <c r="BP79" s="400"/>
      <c r="BQ79" s="433" t="str">
        <f>IF(BN79="BöB","Ja","No")</f>
        <v>No</v>
      </c>
      <c r="BR79" s="430" t="str">
        <f>IF(BN79="BöB","Ja","No")</f>
        <v>No</v>
      </c>
      <c r="BS79" s="435" t="e">
        <f>IF(OR(AND(BN79="VöB",BL73="Aktuelles Procedura secondo BöB",BM79="No"),OR(AND(BM79="Ja",BL79&gt;='Valori soglia'!$D$6),AND(BM79="Ja",BS$14&gt;BS$15)),AND(BM79="Ja",BN79="BöB")),"Kontrolle","")</f>
        <v>#DIV/0!</v>
      </c>
      <c r="BT79" s="173" t="s">
        <v>44</v>
      </c>
      <c r="BU79" s="429">
        <v>31</v>
      </c>
      <c r="BV79" s="352">
        <v>0</v>
      </c>
      <c r="BW79" s="429" t="s">
        <v>43</v>
      </c>
      <c r="BX79" s="432" t="s">
        <v>36</v>
      </c>
      <c r="BY79" s="399" t="str">
        <f>IF(BX79="BöB","nur Freihändig mit Tipo. 13 VöB","")</f>
        <v/>
      </c>
      <c r="BZ79" s="400"/>
      <c r="CA79" s="433" t="str">
        <f>IF(BX79="BöB","Ja","No")</f>
        <v>No</v>
      </c>
      <c r="CB79" s="430" t="str">
        <f>IF(BX79="BöB","Ja","No")</f>
        <v>No</v>
      </c>
      <c r="CC79" s="435" t="e">
        <f>IF(OR(AND(BX79="VöB",BV73="Aktuelles Procedura secondo BöB",BW79="No"),OR(AND(BW79="Ja",BV79&gt;='Valori soglia'!$D$6),AND(BW79="Ja",CC$14&gt;CC$15)),AND(BW79="Ja",BX79="BöB")),"Kontrolle","")</f>
        <v>#DIV/0!</v>
      </c>
      <c r="CD79" s="173" t="s">
        <v>44</v>
      </c>
      <c r="CE79" s="429">
        <v>31</v>
      </c>
      <c r="CF79" s="352">
        <v>0</v>
      </c>
      <c r="CG79" s="429" t="s">
        <v>43</v>
      </c>
      <c r="CH79" s="432" t="s">
        <v>36</v>
      </c>
      <c r="CI79" s="399" t="str">
        <f>IF(CH79="BöB","nur Freihändig mit Tipo. 13 VöB","")</f>
        <v/>
      </c>
      <c r="CJ79" s="400"/>
      <c r="CK79" s="433" t="str">
        <f>IF(CH79="BöB","Ja","No")</f>
        <v>No</v>
      </c>
      <c r="CL79" s="430" t="str">
        <f>IF(CH79="BöB","Ja","No")</f>
        <v>No</v>
      </c>
      <c r="CM79" s="435" t="e">
        <f>IF(OR(AND(CH79="VöB",CF73="Aktuelles Procedura secondo BöB",CG79="No"),OR(AND(CG79="Ja",CF79&gt;='Valori soglia'!$D$6),AND(CG79="Ja",CM$14&gt;CM$15)),AND(CG79="Ja",CH79="BöB")),"Kontrolle","")</f>
        <v>#DIV/0!</v>
      </c>
      <c r="CN79" s="173" t="s">
        <v>44</v>
      </c>
      <c r="CO79" s="429">
        <v>31</v>
      </c>
      <c r="CP79" s="352">
        <v>0</v>
      </c>
      <c r="CQ79" s="429" t="s">
        <v>43</v>
      </c>
      <c r="CR79" s="432" t="s">
        <v>36</v>
      </c>
      <c r="CS79" s="399" t="str">
        <f>IF(CR79="BöB","nur Freihändig mit Tipo. 13 VöB","")</f>
        <v/>
      </c>
      <c r="CT79" s="400"/>
      <c r="CU79" s="433" t="str">
        <f>IF(CR79="BöB","Ja","No")</f>
        <v>No</v>
      </c>
      <c r="CV79" s="430" t="str">
        <f>IF(CR79="BöB","Ja","No")</f>
        <v>No</v>
      </c>
      <c r="CW79" s="435" t="e">
        <f>IF(OR(AND(CR79="VöB",CP73="Aktuelles Procedura secondo BöB",CQ79="No"),OR(AND(CQ79="Ja",CP79&gt;='Valori soglia'!$D$6),AND(CQ79="Ja",CW$14&gt;CW$15)),AND(CQ79="Ja",CR79="BöB")),"Kontrolle","")</f>
        <v>#DIV/0!</v>
      </c>
      <c r="CX79" s="173" t="s">
        <v>44</v>
      </c>
      <c r="CY79" s="429">
        <v>31</v>
      </c>
      <c r="CZ79" s="352">
        <v>0</v>
      </c>
      <c r="DA79" s="429" t="s">
        <v>43</v>
      </c>
      <c r="DB79" s="432" t="s">
        <v>36</v>
      </c>
      <c r="DC79" s="399" t="str">
        <f>IF(DB79="BöB","nur Freihändig mit Tipo. 13 VöB","")</f>
        <v/>
      </c>
      <c r="DD79" s="400"/>
      <c r="DE79" s="433" t="str">
        <f>IF(DB79="BöB","Ja","No")</f>
        <v>No</v>
      </c>
      <c r="DF79" s="430" t="str">
        <f>IF(DB79="BöB","Ja","No")</f>
        <v>No</v>
      </c>
      <c r="DG79" s="435" t="e">
        <f>IF(OR(AND(DB79="VöB",CZ73="Aktuelles Procedura secondo BöB",DA79="No"),OR(AND(DA79="Ja",CZ79&gt;='Valori soglia'!$D$6),AND(DA79="Ja",DG$14&gt;DG$15)),AND(DA79="Ja",DB79="BöB")),"Kontrolle","")</f>
        <v>#DIV/0!</v>
      </c>
      <c r="DH79" s="173" t="s">
        <v>44</v>
      </c>
      <c r="DI79" s="429">
        <v>31</v>
      </c>
      <c r="DJ79" s="352">
        <v>0</v>
      </c>
      <c r="DK79" s="429" t="s">
        <v>43</v>
      </c>
      <c r="DL79" s="432" t="s">
        <v>36</v>
      </c>
      <c r="DM79" s="399" t="str">
        <f>IF(DL79="BöB","nur Freihändig mit Tipo. 13 VöB","")</f>
        <v/>
      </c>
      <c r="DN79" s="400"/>
      <c r="DO79" s="433" t="str">
        <f>IF(DL79="BöB","Ja","No")</f>
        <v>No</v>
      </c>
      <c r="DP79" s="430" t="str">
        <f>IF(DL79="BöB","Ja","No")</f>
        <v>No</v>
      </c>
      <c r="DQ79" s="435" t="e">
        <f>IF(OR(AND(DL79="VöB",DJ73="Aktuelles Procedura secondo BöB",DK79="No"),OR(AND(DK79="Ja",DJ79&gt;='Valori soglia'!$D$6),AND(DK79="Ja",DQ$14&gt;DQ$15)),AND(DK79="Ja",DL79="BöB")),"Kontrolle","")</f>
        <v>#DIV/0!</v>
      </c>
      <c r="DR79" s="173" t="s">
        <v>44</v>
      </c>
      <c r="DS79" s="429">
        <v>31</v>
      </c>
      <c r="DT79" s="352">
        <v>0</v>
      </c>
      <c r="DU79" s="429" t="s">
        <v>43</v>
      </c>
      <c r="DV79" s="432" t="s">
        <v>36</v>
      </c>
      <c r="DW79" s="399" t="str">
        <f>IF(DV79="BöB","nur Freihändig mit Tipo. 13 VöB","")</f>
        <v/>
      </c>
      <c r="DX79" s="400"/>
      <c r="DY79" s="433" t="str">
        <f>IF(DV79="BöB","Ja","No")</f>
        <v>No</v>
      </c>
      <c r="DZ79" s="430" t="str">
        <f>IF(DV79="BöB","Ja","No")</f>
        <v>No</v>
      </c>
      <c r="EA79" s="435" t="e">
        <f>IF(OR(AND(DV79="VöB",DT73="Aktuelles Procedura secondo BöB",DU79="No"),OR(AND(DU79="Ja",DT79&gt;='Valori soglia'!$D$6),AND(DU79="Ja",EA$14&gt;EA$15)),AND(DU79="Ja",DV79="BöB")),"Kontrolle","")</f>
        <v>#DIV/0!</v>
      </c>
      <c r="EB79" s="173" t="s">
        <v>44</v>
      </c>
      <c r="EC79" s="429">
        <v>31</v>
      </c>
      <c r="ED79" s="352">
        <v>0</v>
      </c>
      <c r="EE79" s="429" t="s">
        <v>43</v>
      </c>
      <c r="EF79" s="432" t="s">
        <v>36</v>
      </c>
      <c r="EG79" s="399" t="str">
        <f>IF(EF79="BöB","nur Freihändig mit Tipo. 13 VöB","")</f>
        <v/>
      </c>
      <c r="EH79" s="400"/>
      <c r="EI79" s="433" t="str">
        <f>IF(EF79="BöB","Ja","No")</f>
        <v>No</v>
      </c>
      <c r="EJ79" s="430" t="str">
        <f>IF(EF79="BöB","Ja","No")</f>
        <v>No</v>
      </c>
      <c r="EK79" s="435" t="e">
        <f>IF(OR(AND(EF79="VöB",ED73="Aktuelles Procedura secondo BöB",EE79="No"),OR(AND(EE79="Ja",ED79&gt;='Valori soglia'!$D$6),AND(EE79="Ja",EK$14&gt;EK$15)),AND(EE79="Ja",EF79="BöB")),"Kontrolle","")</f>
        <v>#DIV/0!</v>
      </c>
      <c r="EL79" s="173" t="s">
        <v>44</v>
      </c>
      <c r="EM79" s="429">
        <v>31</v>
      </c>
      <c r="EN79" s="352">
        <v>0</v>
      </c>
      <c r="EO79" s="429" t="s">
        <v>43</v>
      </c>
      <c r="EP79" s="432" t="s">
        <v>36</v>
      </c>
      <c r="EQ79" s="399" t="str">
        <f>IF(EP79="BöB","nur Freihändig mit Tipo. 13 VöB","")</f>
        <v/>
      </c>
      <c r="ER79" s="400"/>
      <c r="ES79" s="433" t="str">
        <f>IF(EP79="BöB","Ja","No")</f>
        <v>No</v>
      </c>
      <c r="ET79" s="430" t="str">
        <f>IF(EP79="BöB","Ja","No")</f>
        <v>No</v>
      </c>
      <c r="EU79" s="435" t="e">
        <f>IF(OR(AND(EP79="VöB",EN73="Aktuelles Procedura secondo BöB",EO79="No"),OR(AND(EO79="Ja",EN79&gt;='Valori soglia'!$D$6),AND(EO79="Ja",EU$14&gt;EU$15)),AND(EO79="Ja",EP79="BöB")),"Kontrolle","")</f>
        <v>#DIV/0!</v>
      </c>
      <c r="EV79" s="173" t="s">
        <v>44</v>
      </c>
      <c r="EW79" s="429">
        <v>31</v>
      </c>
      <c r="EX79" s="352">
        <v>0</v>
      </c>
      <c r="EY79" s="429" t="s">
        <v>43</v>
      </c>
      <c r="EZ79" s="432" t="s">
        <v>36</v>
      </c>
      <c r="FA79" s="399" t="str">
        <f>IF(EZ79="BöB","nur Freihändig mit Tipo. 13 VöB","")</f>
        <v/>
      </c>
      <c r="FB79" s="400"/>
      <c r="FC79" s="433" t="str">
        <f>IF(EZ79="BöB","Ja","No")</f>
        <v>No</v>
      </c>
      <c r="FD79" s="430" t="str">
        <f>IF(EZ79="BöB","Ja","No")</f>
        <v>No</v>
      </c>
      <c r="FE79" s="435" t="e">
        <f>IF(OR(AND(EZ79="VöB",EX73="Aktuelles Procedura secondo BöB",EY79="No"),OR(AND(EY79="Ja",EX79&gt;='Valori soglia'!$D$6),AND(EY79="Ja",FE$14&gt;FE$15)),AND(EY79="Ja",EZ79="BöB")),"Kontrolle","")</f>
        <v>#DIV/0!</v>
      </c>
      <c r="FF79" s="173" t="s">
        <v>44</v>
      </c>
      <c r="FG79" s="429">
        <v>31</v>
      </c>
      <c r="FH79" s="352">
        <v>0</v>
      </c>
      <c r="FI79" s="429" t="s">
        <v>43</v>
      </c>
      <c r="FJ79" s="432" t="s">
        <v>36</v>
      </c>
      <c r="FK79" s="399" t="str">
        <f>IF(FJ79="BöB","nur Freihändig mit Tipo. 13 VöB","")</f>
        <v/>
      </c>
      <c r="FL79" s="400"/>
      <c r="FM79" s="433" t="str">
        <f>IF(FJ79="BöB","Ja","No")</f>
        <v>No</v>
      </c>
      <c r="FN79" s="430" t="str">
        <f>IF(FJ79="BöB","Ja","No")</f>
        <v>No</v>
      </c>
      <c r="FO79" s="435" t="e">
        <f>IF(OR(AND(FJ79="VöB",FH73="Aktuelles Procedura secondo BöB",FI79="No"),OR(AND(FI79="Ja",FH79&gt;='Valori soglia'!$D$6),AND(FI79="Ja",FO$14&gt;FO$15)),AND(FI79="Ja",FJ79="BöB")),"Kontrolle","")</f>
        <v>#DIV/0!</v>
      </c>
      <c r="FP79" s="173" t="s">
        <v>44</v>
      </c>
      <c r="FQ79" s="429">
        <v>31</v>
      </c>
      <c r="FR79" s="352">
        <v>0</v>
      </c>
      <c r="FS79" s="429" t="s">
        <v>43</v>
      </c>
      <c r="FT79" s="432" t="s">
        <v>36</v>
      </c>
      <c r="FU79" s="399" t="str">
        <f>IF(FT79="BöB","nur Freihändig mit Tipo. 13 VöB","")</f>
        <v/>
      </c>
      <c r="FV79" s="400"/>
      <c r="FW79" s="433" t="str">
        <f>IF(FT79="BöB","Ja","No")</f>
        <v>No</v>
      </c>
      <c r="FX79" s="430" t="str">
        <f>IF(FT79="BöB","Ja","No")</f>
        <v>No</v>
      </c>
      <c r="FY79" s="435" t="e">
        <f>IF(OR(AND(FT79="VöB",FR73="Aktuelles Procedura secondo BöB",FS79="No"),OR(AND(FS79="Ja",FR79&gt;='Valori soglia'!$D$6),AND(FS79="Ja",FY$14&gt;FY$15)),AND(FS79="Ja",FT79="BöB")),"Kontrolle","")</f>
        <v>#DIV/0!</v>
      </c>
      <c r="FZ79" s="173" t="s">
        <v>44</v>
      </c>
      <c r="GA79" s="429">
        <v>31</v>
      </c>
      <c r="GB79" s="352">
        <v>0</v>
      </c>
      <c r="GC79" s="429" t="s">
        <v>43</v>
      </c>
      <c r="GD79" s="432" t="s">
        <v>36</v>
      </c>
      <c r="GE79" s="399" t="str">
        <f>IF(GD79="BöB","nur Freihändig mit Tipo. 13 VöB","")</f>
        <v/>
      </c>
      <c r="GF79" s="400"/>
      <c r="GG79" s="433" t="str">
        <f>IF(GD79="BöB","Ja","No")</f>
        <v>No</v>
      </c>
      <c r="GH79" s="430" t="str">
        <f>IF(GD79="BöB","Ja","No")</f>
        <v>No</v>
      </c>
      <c r="GI79" s="435" t="e">
        <f>IF(OR(AND(GD79="VöB",GB73="Aktuelles Procedura secondo BöB",GC79="No"),OR(AND(GC79="Ja",GB79&gt;='Valori soglia'!$D$6),AND(GC79="Ja",GI$14&gt;GI$15)),AND(GC79="Ja",GD79="BöB")),"Kontrolle","")</f>
        <v>#DIV/0!</v>
      </c>
      <c r="GJ79" s="173" t="s">
        <v>44</v>
      </c>
      <c r="GK79" s="429">
        <v>31</v>
      </c>
      <c r="GL79" s="352">
        <v>0</v>
      </c>
      <c r="GM79" s="429" t="s">
        <v>43</v>
      </c>
      <c r="GN79" s="432" t="s">
        <v>36</v>
      </c>
      <c r="GO79" s="399" t="str">
        <f>IF(GN79="BöB","nur Freihändig mit Tipo. 13 VöB","")</f>
        <v/>
      </c>
      <c r="GP79" s="400"/>
      <c r="GQ79" s="433" t="str">
        <f>IF(GN79="BöB","Ja","No")</f>
        <v>No</v>
      </c>
      <c r="GR79" s="430" t="str">
        <f>IF(GN79="BöB","Ja","No")</f>
        <v>No</v>
      </c>
      <c r="GS79" s="435" t="e">
        <f>IF(OR(AND(GN79="VöB",GL73="Aktuelles Procedura secondo BöB",GM79="No"),OR(AND(GM79="Ja",GL79&gt;='Valori soglia'!$D$6),AND(GM79="Ja",GS$14&gt;GS$15)),AND(GM79="Ja",GN79="BöB")),"Kontrolle","")</f>
        <v>#DIV/0!</v>
      </c>
      <c r="GT79" s="173" t="s">
        <v>44</v>
      </c>
      <c r="GU79" s="429">
        <v>31</v>
      </c>
      <c r="GV79" s="352">
        <v>0</v>
      </c>
      <c r="GW79" s="429" t="s">
        <v>43</v>
      </c>
      <c r="GX79" s="432" t="s">
        <v>36</v>
      </c>
      <c r="GY79" s="399" t="str">
        <f>IF(GX79="BöB","nur Freihändig mit Tipo. 13 VöB","")</f>
        <v/>
      </c>
      <c r="GZ79" s="400"/>
      <c r="HA79" s="433" t="str">
        <f>IF(GX79="BöB","Ja","No")</f>
        <v>No</v>
      </c>
      <c r="HB79" s="430" t="str">
        <f>IF(GX79="BöB","Ja","No")</f>
        <v>No</v>
      </c>
      <c r="HC79" s="435" t="e">
        <f>IF(OR(AND(GX79="VöB",GV73="Aktuelles Procedura secondo BöB",GW79="No"),OR(AND(GW79="Ja",GV79&gt;='Valori soglia'!$D$6),AND(GW79="Ja",HC$14&gt;HC$15)),AND(GW79="Ja",GX79="BöB")),"Kontrolle","")</f>
        <v>#DIV/0!</v>
      </c>
      <c r="HD79" s="173" t="s">
        <v>44</v>
      </c>
      <c r="HE79" s="429">
        <v>31</v>
      </c>
      <c r="HF79" s="352">
        <v>0</v>
      </c>
      <c r="HG79" s="429" t="s">
        <v>43</v>
      </c>
      <c r="HH79" s="432" t="s">
        <v>36</v>
      </c>
      <c r="HI79" s="399" t="str">
        <f>IF(HH79="BöB","nur Freihändig mit Tipo. 13 VöB","")</f>
        <v/>
      </c>
      <c r="HJ79" s="400"/>
      <c r="HK79" s="433" t="str">
        <f>IF(HH79="BöB","Ja","No")</f>
        <v>No</v>
      </c>
      <c r="HL79" s="430" t="str">
        <f>IF(HH79="BöB","Ja","No")</f>
        <v>No</v>
      </c>
      <c r="HM79" s="435" t="e">
        <f>IF(OR(AND(HH79="VöB",HF73="Aktuelles Procedura secondo BöB",HG79="No"),OR(AND(HG79="Ja",HF79&gt;='Valori soglia'!$D$6),AND(HG79="Ja",HM$14&gt;HM$15)),AND(HG79="Ja",HH79="BöB")),"Kontrolle","")</f>
        <v>#DIV/0!</v>
      </c>
      <c r="HN79" s="125"/>
      <c r="HO79" s="125"/>
      <c r="HP79" s="71"/>
      <c r="HQ79" s="126"/>
      <c r="HR79" s="74"/>
      <c r="HS79" s="36"/>
      <c r="HT79" s="36"/>
      <c r="HU79" s="78"/>
      <c r="HV79" s="36"/>
      <c r="HW79" s="125"/>
      <c r="HX79" s="125"/>
      <c r="HY79" s="71"/>
      <c r="HZ79" s="126"/>
      <c r="IA79" s="74"/>
      <c r="IB79" s="36"/>
      <c r="IC79" s="36"/>
      <c r="ID79" s="78"/>
      <c r="IE79" s="36"/>
      <c r="IF79" s="125"/>
      <c r="IG79" s="125"/>
      <c r="IH79" s="71"/>
      <c r="II79" s="126"/>
      <c r="IJ79" s="74"/>
      <c r="IK79" s="36"/>
      <c r="IL79" s="36"/>
      <c r="IM79" s="78"/>
      <c r="IN79" s="36"/>
      <c r="IO79" s="125"/>
      <c r="IP79" s="125"/>
      <c r="IQ79" s="71"/>
      <c r="IR79" s="126"/>
      <c r="IS79" s="74"/>
      <c r="IT79" s="36"/>
      <c r="IU79" s="36"/>
      <c r="IV79" s="78"/>
      <c r="IW79" s="36"/>
      <c r="IX79" s="125"/>
      <c r="IY79" s="125"/>
      <c r="IZ79" s="71"/>
      <c r="JA79" s="126"/>
      <c r="JB79" s="6"/>
      <c r="JC79" s="6"/>
      <c r="JD79" s="6"/>
      <c r="JE79" s="6"/>
      <c r="JF79" s="6"/>
      <c r="JG79" s="6"/>
      <c r="JH79" s="6"/>
      <c r="JI79" s="6"/>
      <c r="JJ79" s="6"/>
      <c r="JK79" s="6"/>
      <c r="JL79" s="6"/>
      <c r="JM79" s="6"/>
      <c r="JN79" s="6"/>
      <c r="JO79" s="6"/>
      <c r="JP79" s="6"/>
      <c r="JQ79" s="6"/>
      <c r="JR79" s="6"/>
      <c r="JS79" s="6"/>
      <c r="JT79" s="6"/>
      <c r="JU79" s="6"/>
      <c r="JV79" s="6"/>
      <c r="JW79" s="6"/>
      <c r="JX79" s="6"/>
      <c r="JY79" s="6"/>
      <c r="JZ79" s="6"/>
      <c r="KA79" s="6"/>
      <c r="KB79" s="6"/>
      <c r="KC79" s="6"/>
      <c r="KD79" s="6"/>
      <c r="KE79" s="6"/>
      <c r="KF79" s="6"/>
      <c r="KG79" s="6"/>
      <c r="KH79" s="6"/>
      <c r="KI79" s="6"/>
      <c r="KJ79" s="6"/>
      <c r="KK79" s="6"/>
      <c r="KL79" s="6"/>
      <c r="KM79" s="6"/>
      <c r="KN79" s="6"/>
      <c r="KO79" s="6"/>
      <c r="KP79" s="6"/>
      <c r="KQ79" s="6"/>
      <c r="KR79" s="6"/>
      <c r="KS79" s="6"/>
      <c r="KT79" s="6"/>
      <c r="KU79" s="6"/>
      <c r="KV79" s="6"/>
      <c r="KW79" s="6"/>
      <c r="KX79" s="6"/>
      <c r="KY79" s="6"/>
      <c r="KZ79" s="6"/>
      <c r="LA79" s="6"/>
      <c r="LB79" s="6"/>
      <c r="LC79" s="6"/>
    </row>
    <row r="80" spans="1:315" ht="26.25" customHeight="1" x14ac:dyDescent="0.2">
      <c r="A80" s="13"/>
      <c r="B80" s="174" t="s">
        <v>45</v>
      </c>
      <c r="C80" s="429"/>
      <c r="D80" s="352"/>
      <c r="E80" s="429"/>
      <c r="F80" s="432"/>
      <c r="G80" s="401" t="str">
        <f>IF(F79="VöB","Freihändig (z.B. Tipo. 36 II d VöB)","")</f>
        <v/>
      </c>
      <c r="H80" s="402"/>
      <c r="I80" s="433"/>
      <c r="J80" s="430"/>
      <c r="K80" s="435"/>
      <c r="L80" s="174" t="s">
        <v>45</v>
      </c>
      <c r="M80" s="429"/>
      <c r="N80" s="352"/>
      <c r="O80" s="429"/>
      <c r="P80" s="432"/>
      <c r="Q80" s="401" t="str">
        <f>IF(P79="VöB","Freihändig (z.B. Tipo. 36 II d VöB)","")</f>
        <v/>
      </c>
      <c r="R80" s="402"/>
      <c r="S80" s="433"/>
      <c r="T80" s="430"/>
      <c r="U80" s="435"/>
      <c r="V80" s="174" t="s">
        <v>45</v>
      </c>
      <c r="W80" s="429"/>
      <c r="X80" s="352"/>
      <c r="Y80" s="429"/>
      <c r="Z80" s="432"/>
      <c r="AA80" s="401" t="str">
        <f>IF(Z79="VöB","Freihändig (z.B. Tipo. 36 II d VöB)","")</f>
        <v/>
      </c>
      <c r="AB80" s="402"/>
      <c r="AC80" s="433"/>
      <c r="AD80" s="430"/>
      <c r="AE80" s="435"/>
      <c r="AF80" s="174" t="s">
        <v>45</v>
      </c>
      <c r="AG80" s="429"/>
      <c r="AH80" s="352"/>
      <c r="AI80" s="429"/>
      <c r="AJ80" s="432"/>
      <c r="AK80" s="401" t="str">
        <f>IF(AJ79="VöB","Freihändig (z.B. Tipo. 36 II d VöB)","")</f>
        <v/>
      </c>
      <c r="AL80" s="402"/>
      <c r="AM80" s="433"/>
      <c r="AN80" s="430"/>
      <c r="AO80" s="435"/>
      <c r="AP80" s="174" t="s">
        <v>45</v>
      </c>
      <c r="AQ80" s="429"/>
      <c r="AR80" s="352"/>
      <c r="AS80" s="429"/>
      <c r="AT80" s="432"/>
      <c r="AU80" s="401" t="str">
        <f>IF(AT79="VöB","Freihändig (z.B. Tipo. 36 II d VöB)","")</f>
        <v/>
      </c>
      <c r="AV80" s="402"/>
      <c r="AW80" s="433"/>
      <c r="AX80" s="430"/>
      <c r="AY80" s="435"/>
      <c r="AZ80" s="174" t="s">
        <v>45</v>
      </c>
      <c r="BA80" s="429"/>
      <c r="BB80" s="352"/>
      <c r="BC80" s="429"/>
      <c r="BD80" s="432"/>
      <c r="BE80" s="401" t="str">
        <f>IF(BD79="VöB","Freihändig (z.B. Tipo. 36 II d VöB)","")</f>
        <v/>
      </c>
      <c r="BF80" s="402"/>
      <c r="BG80" s="433"/>
      <c r="BH80" s="430"/>
      <c r="BI80" s="435"/>
      <c r="BJ80" s="174" t="s">
        <v>45</v>
      </c>
      <c r="BK80" s="429"/>
      <c r="BL80" s="352"/>
      <c r="BM80" s="429"/>
      <c r="BN80" s="432"/>
      <c r="BO80" s="401" t="str">
        <f>IF(BN79="VöB","Freihändig (z.B. Tipo. 36 II d VöB)","")</f>
        <v/>
      </c>
      <c r="BP80" s="402"/>
      <c r="BQ80" s="433"/>
      <c r="BR80" s="430"/>
      <c r="BS80" s="435"/>
      <c r="BT80" s="174" t="s">
        <v>45</v>
      </c>
      <c r="BU80" s="429"/>
      <c r="BV80" s="352"/>
      <c r="BW80" s="429"/>
      <c r="BX80" s="432"/>
      <c r="BY80" s="401" t="str">
        <f>IF(BX79="VöB","Freihändig (z.B. Tipo. 36 II d VöB)","")</f>
        <v/>
      </c>
      <c r="BZ80" s="402"/>
      <c r="CA80" s="433"/>
      <c r="CB80" s="430"/>
      <c r="CC80" s="435"/>
      <c r="CD80" s="174" t="s">
        <v>45</v>
      </c>
      <c r="CE80" s="429"/>
      <c r="CF80" s="352"/>
      <c r="CG80" s="429"/>
      <c r="CH80" s="432"/>
      <c r="CI80" s="401" t="str">
        <f>IF(CH79="VöB","Freihändig (z.B. Tipo. 36 II d VöB)","")</f>
        <v/>
      </c>
      <c r="CJ80" s="402"/>
      <c r="CK80" s="433"/>
      <c r="CL80" s="430"/>
      <c r="CM80" s="435"/>
      <c r="CN80" s="174" t="s">
        <v>45</v>
      </c>
      <c r="CO80" s="429"/>
      <c r="CP80" s="352"/>
      <c r="CQ80" s="429"/>
      <c r="CR80" s="432"/>
      <c r="CS80" s="401" t="str">
        <f>IF(CR79="VöB","Freihändig (z.B. Tipo. 36 II d VöB)","")</f>
        <v/>
      </c>
      <c r="CT80" s="402"/>
      <c r="CU80" s="433"/>
      <c r="CV80" s="430"/>
      <c r="CW80" s="435"/>
      <c r="CX80" s="174" t="s">
        <v>45</v>
      </c>
      <c r="CY80" s="429"/>
      <c r="CZ80" s="352"/>
      <c r="DA80" s="429"/>
      <c r="DB80" s="432"/>
      <c r="DC80" s="401" t="str">
        <f>IF(DB79="VöB","Freihändig (z.B. Tipo. 36 II d VöB)","")</f>
        <v/>
      </c>
      <c r="DD80" s="402"/>
      <c r="DE80" s="433"/>
      <c r="DF80" s="430"/>
      <c r="DG80" s="435"/>
      <c r="DH80" s="174" t="s">
        <v>45</v>
      </c>
      <c r="DI80" s="429"/>
      <c r="DJ80" s="352"/>
      <c r="DK80" s="429"/>
      <c r="DL80" s="432"/>
      <c r="DM80" s="401" t="str">
        <f>IF(DL79="VöB","Freihändig (z.B. Tipo. 36 II d VöB)","")</f>
        <v/>
      </c>
      <c r="DN80" s="402"/>
      <c r="DO80" s="433"/>
      <c r="DP80" s="430"/>
      <c r="DQ80" s="435"/>
      <c r="DR80" s="174" t="s">
        <v>45</v>
      </c>
      <c r="DS80" s="429"/>
      <c r="DT80" s="352"/>
      <c r="DU80" s="429"/>
      <c r="DV80" s="432"/>
      <c r="DW80" s="401" t="str">
        <f>IF(DV79="VöB","Freihändig (z.B. Tipo. 36 II d VöB)","")</f>
        <v/>
      </c>
      <c r="DX80" s="402"/>
      <c r="DY80" s="433"/>
      <c r="DZ80" s="430"/>
      <c r="EA80" s="435"/>
      <c r="EB80" s="174" t="s">
        <v>45</v>
      </c>
      <c r="EC80" s="429"/>
      <c r="ED80" s="352"/>
      <c r="EE80" s="429"/>
      <c r="EF80" s="432"/>
      <c r="EG80" s="401" t="str">
        <f>IF(EF79="VöB","Freihändig (z.B. Tipo. 36 II d VöB)","")</f>
        <v/>
      </c>
      <c r="EH80" s="402"/>
      <c r="EI80" s="433"/>
      <c r="EJ80" s="430"/>
      <c r="EK80" s="435"/>
      <c r="EL80" s="174" t="s">
        <v>45</v>
      </c>
      <c r="EM80" s="429"/>
      <c r="EN80" s="352"/>
      <c r="EO80" s="429"/>
      <c r="EP80" s="432"/>
      <c r="EQ80" s="401" t="str">
        <f>IF(EP79="VöB","Freihändig (z.B. Tipo. 36 II d VöB)","")</f>
        <v/>
      </c>
      <c r="ER80" s="402"/>
      <c r="ES80" s="433"/>
      <c r="ET80" s="430"/>
      <c r="EU80" s="435"/>
      <c r="EV80" s="174" t="s">
        <v>45</v>
      </c>
      <c r="EW80" s="429"/>
      <c r="EX80" s="352"/>
      <c r="EY80" s="429"/>
      <c r="EZ80" s="432"/>
      <c r="FA80" s="401" t="str">
        <f>IF(EZ79="VöB","Freihändig (z.B. Tipo. 36 II d VöB)","")</f>
        <v/>
      </c>
      <c r="FB80" s="402"/>
      <c r="FC80" s="433"/>
      <c r="FD80" s="430"/>
      <c r="FE80" s="435"/>
      <c r="FF80" s="174" t="s">
        <v>45</v>
      </c>
      <c r="FG80" s="429"/>
      <c r="FH80" s="352"/>
      <c r="FI80" s="429"/>
      <c r="FJ80" s="432"/>
      <c r="FK80" s="401" t="str">
        <f>IF(FJ79="VöB","Freihändig (z.B. Tipo. 36 II d VöB)","")</f>
        <v/>
      </c>
      <c r="FL80" s="402"/>
      <c r="FM80" s="433"/>
      <c r="FN80" s="430"/>
      <c r="FO80" s="435"/>
      <c r="FP80" s="174" t="s">
        <v>45</v>
      </c>
      <c r="FQ80" s="429"/>
      <c r="FR80" s="352"/>
      <c r="FS80" s="429"/>
      <c r="FT80" s="432"/>
      <c r="FU80" s="401" t="str">
        <f>IF(FT79="VöB","Freihändig (z.B. Tipo. 36 II d VöB)","")</f>
        <v/>
      </c>
      <c r="FV80" s="402"/>
      <c r="FW80" s="433"/>
      <c r="FX80" s="430"/>
      <c r="FY80" s="435"/>
      <c r="FZ80" s="174" t="s">
        <v>45</v>
      </c>
      <c r="GA80" s="429"/>
      <c r="GB80" s="352"/>
      <c r="GC80" s="429"/>
      <c r="GD80" s="432"/>
      <c r="GE80" s="401" t="str">
        <f>IF(GD79="VöB","Freihändig (z.B. Tipo. 36 II d VöB)","")</f>
        <v/>
      </c>
      <c r="GF80" s="402"/>
      <c r="GG80" s="433"/>
      <c r="GH80" s="430"/>
      <c r="GI80" s="435"/>
      <c r="GJ80" s="174" t="s">
        <v>45</v>
      </c>
      <c r="GK80" s="429"/>
      <c r="GL80" s="352"/>
      <c r="GM80" s="429"/>
      <c r="GN80" s="432"/>
      <c r="GO80" s="401" t="str">
        <f>IF(GN79="VöB","Freihändig (z.B. Tipo. 36 II d VöB)","")</f>
        <v/>
      </c>
      <c r="GP80" s="402"/>
      <c r="GQ80" s="433"/>
      <c r="GR80" s="430"/>
      <c r="GS80" s="435"/>
      <c r="GT80" s="174" t="s">
        <v>45</v>
      </c>
      <c r="GU80" s="429"/>
      <c r="GV80" s="352"/>
      <c r="GW80" s="429"/>
      <c r="GX80" s="432"/>
      <c r="GY80" s="401" t="str">
        <f>IF(GX79="VöB","Freihändig (z.B. Tipo. 36 II d VöB)","")</f>
        <v/>
      </c>
      <c r="GZ80" s="402"/>
      <c r="HA80" s="433"/>
      <c r="HB80" s="430"/>
      <c r="HC80" s="435"/>
      <c r="HD80" s="174" t="s">
        <v>45</v>
      </c>
      <c r="HE80" s="429"/>
      <c r="HF80" s="352"/>
      <c r="HG80" s="429"/>
      <c r="HH80" s="432"/>
      <c r="HI80" s="401" t="str">
        <f>IF(HH79="VöB","Freihändig (z.B. Tipo. 36 II d VöB)","")</f>
        <v/>
      </c>
      <c r="HJ80" s="402"/>
      <c r="HK80" s="433"/>
      <c r="HL80" s="430"/>
      <c r="HM80" s="435"/>
      <c r="HN80" s="125"/>
      <c r="HO80" s="125"/>
      <c r="HP80" s="71"/>
      <c r="HQ80" s="126"/>
      <c r="HR80" s="74"/>
      <c r="HS80" s="36"/>
      <c r="HT80" s="36"/>
      <c r="HU80" s="78"/>
      <c r="HV80" s="36"/>
      <c r="HW80" s="125"/>
      <c r="HX80" s="125"/>
      <c r="HY80" s="71"/>
      <c r="HZ80" s="126"/>
      <c r="IA80" s="74"/>
      <c r="IB80" s="36"/>
      <c r="IC80" s="36"/>
      <c r="ID80" s="78"/>
      <c r="IE80" s="36"/>
      <c r="IF80" s="125"/>
      <c r="IG80" s="125"/>
      <c r="IH80" s="71"/>
      <c r="II80" s="126"/>
      <c r="IJ80" s="74"/>
      <c r="IK80" s="36"/>
      <c r="IL80" s="36"/>
      <c r="IM80" s="78"/>
      <c r="IN80" s="36"/>
      <c r="IO80" s="125"/>
      <c r="IP80" s="125"/>
      <c r="IQ80" s="71"/>
      <c r="IR80" s="126"/>
      <c r="IS80" s="74"/>
      <c r="IT80" s="36"/>
      <c r="IU80" s="36"/>
      <c r="IV80" s="78"/>
      <c r="IW80" s="36"/>
      <c r="IX80" s="125"/>
      <c r="IY80" s="125"/>
      <c r="IZ80" s="71"/>
      <c r="JA80" s="126"/>
      <c r="JB80" s="6"/>
      <c r="JC80" s="6"/>
      <c r="JD80" s="6"/>
      <c r="JE80" s="6"/>
      <c r="JF80" s="6"/>
      <c r="JG80" s="6"/>
      <c r="JH80" s="6"/>
      <c r="JI80" s="6"/>
      <c r="JJ80" s="6"/>
      <c r="JK80" s="6"/>
      <c r="JL80" s="6"/>
      <c r="JM80" s="6"/>
      <c r="JN80" s="6"/>
      <c r="JO80" s="6"/>
      <c r="JP80" s="6"/>
      <c r="JQ80" s="6"/>
      <c r="JR80" s="6"/>
      <c r="JS80" s="6"/>
      <c r="JT80" s="6"/>
      <c r="JU80" s="6"/>
      <c r="JV80" s="6"/>
      <c r="JW80" s="6"/>
      <c r="JX80" s="6"/>
      <c r="JY80" s="6"/>
      <c r="JZ80" s="6"/>
      <c r="KA80" s="6"/>
      <c r="KB80" s="6"/>
      <c r="KC80" s="6"/>
      <c r="KD80" s="6"/>
      <c r="KE80" s="6"/>
      <c r="KF80" s="6"/>
      <c r="KG80" s="6"/>
      <c r="KH80" s="6"/>
      <c r="KI80" s="6"/>
      <c r="KJ80" s="6"/>
      <c r="KK80" s="6"/>
      <c r="KL80" s="6"/>
      <c r="KM80" s="6"/>
      <c r="KN80" s="6"/>
      <c r="KO80" s="6"/>
      <c r="KP80" s="6"/>
      <c r="KQ80" s="6"/>
      <c r="KR80" s="6"/>
      <c r="KS80" s="6"/>
      <c r="KT80" s="6"/>
      <c r="KU80" s="6"/>
      <c r="KV80" s="6"/>
      <c r="KW80" s="6"/>
      <c r="KX80" s="6"/>
      <c r="KY80" s="6"/>
      <c r="KZ80" s="6"/>
      <c r="LA80" s="6"/>
      <c r="LB80" s="6"/>
      <c r="LC80" s="6"/>
    </row>
    <row r="81" spans="1:315" ht="26.25" customHeight="1" x14ac:dyDescent="0.2">
      <c r="A81" s="13"/>
      <c r="B81" s="173" t="s">
        <v>44</v>
      </c>
      <c r="C81" s="429">
        <v>32</v>
      </c>
      <c r="D81" s="352">
        <v>0</v>
      </c>
      <c r="E81" s="429" t="s">
        <v>43</v>
      </c>
      <c r="F81" s="432" t="s">
        <v>36</v>
      </c>
      <c r="G81" s="399" t="str">
        <f>IF(F81="BöB","nur Freihändig mit Tipo. 13 VöB","")</f>
        <v/>
      </c>
      <c r="H81" s="400"/>
      <c r="I81" s="433" t="str">
        <f>IF(F81="BöB","Ja","No")</f>
        <v>No</v>
      </c>
      <c r="J81" s="430" t="str">
        <f>IF(F81="BöB","Ja","No")</f>
        <v>No</v>
      </c>
      <c r="K81" s="435" t="e">
        <f>IF(OR(AND(F81="VöB",D75="Aktuelles Procedura secondo BöB",E81="No"),OR(AND(E81="Ja",D81&gt;='Valori soglia'!$D$6),AND(E81="Ja",'Riepilogo progetto'!$J$8&gt;'Riepilogo progetto'!$P$9)),AND(E81="Ja",F81="BöB")),"Kontrolle","")</f>
        <v>#DIV/0!</v>
      </c>
      <c r="L81" s="173" t="s">
        <v>44</v>
      </c>
      <c r="M81" s="429">
        <v>32</v>
      </c>
      <c r="N81" s="352">
        <v>0</v>
      </c>
      <c r="O81" s="429" t="s">
        <v>43</v>
      </c>
      <c r="P81" s="432" t="s">
        <v>36</v>
      </c>
      <c r="Q81" s="399" t="str">
        <f>IF(P81="BöB","nur Freihändig mit Tipo. 13 VöB","")</f>
        <v/>
      </c>
      <c r="R81" s="400"/>
      <c r="S81" s="433" t="str">
        <f>IF(P81="BöB","Ja","No")</f>
        <v>No</v>
      </c>
      <c r="T81" s="430" t="str">
        <f>IF(P81="BöB","Ja","No")</f>
        <v>No</v>
      </c>
      <c r="U81" s="435" t="e">
        <f>IF(OR(AND(P81="VöB",N75="Aktuelles Procedura secondo BöB",O81="No"),OR(AND(O81="Ja",N81&gt;='Valori soglia'!$D$6),AND(O81="Ja",U$14&gt;U$15)),AND(O81="Ja",P81="BöB")),"Kontrolle","")</f>
        <v>#DIV/0!</v>
      </c>
      <c r="V81" s="173" t="s">
        <v>44</v>
      </c>
      <c r="W81" s="429">
        <v>32</v>
      </c>
      <c r="X81" s="352">
        <v>0</v>
      </c>
      <c r="Y81" s="429" t="s">
        <v>43</v>
      </c>
      <c r="Z81" s="432" t="s">
        <v>36</v>
      </c>
      <c r="AA81" s="399" t="str">
        <f>IF(Z81="BöB","nur Freihändig mit Tipo. 13 VöB","")</f>
        <v/>
      </c>
      <c r="AB81" s="400"/>
      <c r="AC81" s="433" t="str">
        <f>IF(Z81="BöB","Ja","No")</f>
        <v>No</v>
      </c>
      <c r="AD81" s="430" t="str">
        <f>IF(Z81="BöB","Ja","No")</f>
        <v>No</v>
      </c>
      <c r="AE81" s="435" t="e">
        <f>IF(OR(AND(Z81="VöB",X75="Aktuelles Procedura secondo BöB",Y81="No"),OR(AND(Y81="Ja",X81&gt;='Valori soglia'!$D$6),AND(Y81="Ja",AE$14&gt;AE$15)),AND(Y81="Ja",Z81="BöB")),"Kontrolle","")</f>
        <v>#DIV/0!</v>
      </c>
      <c r="AF81" s="173" t="s">
        <v>44</v>
      </c>
      <c r="AG81" s="429">
        <v>32</v>
      </c>
      <c r="AH81" s="352">
        <v>0</v>
      </c>
      <c r="AI81" s="429" t="s">
        <v>43</v>
      </c>
      <c r="AJ81" s="432" t="s">
        <v>36</v>
      </c>
      <c r="AK81" s="399" t="str">
        <f>IF(AJ81="BöB","nur Freihändig mit Tipo. 13 VöB","")</f>
        <v/>
      </c>
      <c r="AL81" s="400"/>
      <c r="AM81" s="433" t="str">
        <f>IF(AJ81="BöB","Ja","No")</f>
        <v>No</v>
      </c>
      <c r="AN81" s="430" t="str">
        <f>IF(AJ81="BöB","Ja","No")</f>
        <v>No</v>
      </c>
      <c r="AO81" s="435" t="e">
        <f>IF(OR(AND(AJ81="VöB",AH75="Aktuelles Procedura secondo BöB",AI81="No"),OR(AND(AI81="Ja",AH81&gt;='Valori soglia'!$D$6),AND(AI81="Ja",AO$14&gt;AO$15)),AND(AI81="Ja",AJ81="BöB")),"Kontrolle","")</f>
        <v>#DIV/0!</v>
      </c>
      <c r="AP81" s="173" t="s">
        <v>44</v>
      </c>
      <c r="AQ81" s="429">
        <v>32</v>
      </c>
      <c r="AR81" s="352">
        <v>0</v>
      </c>
      <c r="AS81" s="429" t="s">
        <v>43</v>
      </c>
      <c r="AT81" s="432" t="s">
        <v>36</v>
      </c>
      <c r="AU81" s="399" t="str">
        <f>IF(AT81="BöB","nur Freihändig mit Tipo. 13 VöB","")</f>
        <v/>
      </c>
      <c r="AV81" s="400"/>
      <c r="AW81" s="433" t="str">
        <f>IF(AT81="BöB","Ja","No")</f>
        <v>No</v>
      </c>
      <c r="AX81" s="430" t="str">
        <f>IF(AT81="BöB","Ja","No")</f>
        <v>No</v>
      </c>
      <c r="AY81" s="435" t="e">
        <f>IF(OR(AND(AT81="VöB",AR75="Aktuelles Procedura secondo BöB",AS81="No"),OR(AND(AS81="Ja",AR81&gt;='Valori soglia'!$D$6),AND(AS81="Ja",AY$14&gt;AY$15)),AND(AS81="Ja",AT81="BöB")),"Kontrolle","")</f>
        <v>#DIV/0!</v>
      </c>
      <c r="AZ81" s="173" t="s">
        <v>44</v>
      </c>
      <c r="BA81" s="429">
        <v>32</v>
      </c>
      <c r="BB81" s="352">
        <v>0</v>
      </c>
      <c r="BC81" s="429" t="s">
        <v>43</v>
      </c>
      <c r="BD81" s="432" t="s">
        <v>36</v>
      </c>
      <c r="BE81" s="399" t="str">
        <f>IF(BD81="BöB","nur Freihändig mit Tipo. 13 VöB","")</f>
        <v/>
      </c>
      <c r="BF81" s="400"/>
      <c r="BG81" s="433" t="str">
        <f>IF(BD81="BöB","Ja","No")</f>
        <v>No</v>
      </c>
      <c r="BH81" s="430" t="str">
        <f>IF(BD81="BöB","Ja","No")</f>
        <v>No</v>
      </c>
      <c r="BI81" s="435" t="e">
        <f>IF(OR(AND(BD81="VöB",BB75="Aktuelles Procedura secondo BöB",BC81="No"),OR(AND(BC81="Ja",BB81&gt;='Valori soglia'!$D$6),AND(BC81="Ja",BI$14&gt;BI$15)),AND(BC81="Ja",BD81="BöB")),"Kontrolle","")</f>
        <v>#DIV/0!</v>
      </c>
      <c r="BJ81" s="173" t="s">
        <v>44</v>
      </c>
      <c r="BK81" s="429">
        <v>32</v>
      </c>
      <c r="BL81" s="352">
        <v>0</v>
      </c>
      <c r="BM81" s="429" t="s">
        <v>43</v>
      </c>
      <c r="BN81" s="432" t="s">
        <v>36</v>
      </c>
      <c r="BO81" s="399" t="str">
        <f>IF(BN81="BöB","nur Freihändig mit Tipo. 13 VöB","")</f>
        <v/>
      </c>
      <c r="BP81" s="400"/>
      <c r="BQ81" s="433" t="str">
        <f>IF(BN81="BöB","Ja","No")</f>
        <v>No</v>
      </c>
      <c r="BR81" s="430" t="str">
        <f>IF(BN81="BöB","Ja","No")</f>
        <v>No</v>
      </c>
      <c r="BS81" s="435" t="e">
        <f>IF(OR(AND(BN81="VöB",BL75="Aktuelles Procedura secondo BöB",BM81="No"),OR(AND(BM81="Ja",BL81&gt;='Valori soglia'!$D$6),AND(BM81="Ja",BS$14&gt;BS$15)),AND(BM81="Ja",BN81="BöB")),"Kontrolle","")</f>
        <v>#DIV/0!</v>
      </c>
      <c r="BT81" s="173" t="s">
        <v>44</v>
      </c>
      <c r="BU81" s="429">
        <v>32</v>
      </c>
      <c r="BV81" s="352">
        <v>0</v>
      </c>
      <c r="BW81" s="429" t="s">
        <v>43</v>
      </c>
      <c r="BX81" s="432" t="s">
        <v>36</v>
      </c>
      <c r="BY81" s="399" t="str">
        <f>IF(BX81="BöB","nur Freihändig mit Tipo. 13 VöB","")</f>
        <v/>
      </c>
      <c r="BZ81" s="400"/>
      <c r="CA81" s="433" t="str">
        <f>IF(BX81="BöB","Ja","No")</f>
        <v>No</v>
      </c>
      <c r="CB81" s="430" t="str">
        <f>IF(BX81="BöB","Ja","No")</f>
        <v>No</v>
      </c>
      <c r="CC81" s="435" t="e">
        <f>IF(OR(AND(BX81="VöB",BV75="Aktuelles Procedura secondo BöB",BW81="No"),OR(AND(BW81="Ja",BV81&gt;='Valori soglia'!$D$6),AND(BW81="Ja",CC$14&gt;CC$15)),AND(BW81="Ja",BX81="BöB")),"Kontrolle","")</f>
        <v>#DIV/0!</v>
      </c>
      <c r="CD81" s="173" t="s">
        <v>44</v>
      </c>
      <c r="CE81" s="429">
        <v>32</v>
      </c>
      <c r="CF81" s="352">
        <v>0</v>
      </c>
      <c r="CG81" s="429" t="s">
        <v>43</v>
      </c>
      <c r="CH81" s="432" t="s">
        <v>36</v>
      </c>
      <c r="CI81" s="399" t="str">
        <f>IF(CH81="BöB","nur Freihändig mit Tipo. 13 VöB","")</f>
        <v/>
      </c>
      <c r="CJ81" s="400"/>
      <c r="CK81" s="433" t="str">
        <f>IF(CH81="BöB","Ja","No")</f>
        <v>No</v>
      </c>
      <c r="CL81" s="430" t="str">
        <f>IF(CH81="BöB","Ja","No")</f>
        <v>No</v>
      </c>
      <c r="CM81" s="435" t="e">
        <f>IF(OR(AND(CH81="VöB",CF75="Aktuelles Procedura secondo BöB",CG81="No"),OR(AND(CG81="Ja",CF81&gt;='Valori soglia'!$D$6),AND(CG81="Ja",CM$14&gt;CM$15)),AND(CG81="Ja",CH81="BöB")),"Kontrolle","")</f>
        <v>#DIV/0!</v>
      </c>
      <c r="CN81" s="173" t="s">
        <v>44</v>
      </c>
      <c r="CO81" s="429">
        <v>32</v>
      </c>
      <c r="CP81" s="352">
        <v>0</v>
      </c>
      <c r="CQ81" s="429" t="s">
        <v>43</v>
      </c>
      <c r="CR81" s="432" t="s">
        <v>36</v>
      </c>
      <c r="CS81" s="399" t="str">
        <f>IF(CR81="BöB","nur Freihändig mit Tipo. 13 VöB","")</f>
        <v/>
      </c>
      <c r="CT81" s="400"/>
      <c r="CU81" s="433" t="str">
        <f>IF(CR81="BöB","Ja","No")</f>
        <v>No</v>
      </c>
      <c r="CV81" s="430" t="str">
        <f>IF(CR81="BöB","Ja","No")</f>
        <v>No</v>
      </c>
      <c r="CW81" s="435" t="e">
        <f>IF(OR(AND(CR81="VöB",CP75="Aktuelles Procedura secondo BöB",CQ81="No"),OR(AND(CQ81="Ja",CP81&gt;='Valori soglia'!$D$6),AND(CQ81="Ja",CW$14&gt;CW$15)),AND(CQ81="Ja",CR81="BöB")),"Kontrolle","")</f>
        <v>#DIV/0!</v>
      </c>
      <c r="CX81" s="173" t="s">
        <v>44</v>
      </c>
      <c r="CY81" s="429">
        <v>32</v>
      </c>
      <c r="CZ81" s="352">
        <v>0</v>
      </c>
      <c r="DA81" s="429" t="s">
        <v>43</v>
      </c>
      <c r="DB81" s="432" t="s">
        <v>36</v>
      </c>
      <c r="DC81" s="399" t="str">
        <f>IF(DB81="BöB","nur Freihändig mit Tipo. 13 VöB","")</f>
        <v/>
      </c>
      <c r="DD81" s="400"/>
      <c r="DE81" s="433" t="str">
        <f>IF(DB81="BöB","Ja","No")</f>
        <v>No</v>
      </c>
      <c r="DF81" s="430" t="str">
        <f>IF(DB81="BöB","Ja","No")</f>
        <v>No</v>
      </c>
      <c r="DG81" s="435" t="e">
        <f>IF(OR(AND(DB81="VöB",CZ75="Aktuelles Procedura secondo BöB",DA81="No"),OR(AND(DA81="Ja",CZ81&gt;='Valori soglia'!$D$6),AND(DA81="Ja",DG$14&gt;DG$15)),AND(DA81="Ja",DB81="BöB")),"Kontrolle","")</f>
        <v>#DIV/0!</v>
      </c>
      <c r="DH81" s="173" t="s">
        <v>44</v>
      </c>
      <c r="DI81" s="429">
        <v>32</v>
      </c>
      <c r="DJ81" s="352">
        <v>0</v>
      </c>
      <c r="DK81" s="429" t="s">
        <v>43</v>
      </c>
      <c r="DL81" s="432" t="s">
        <v>36</v>
      </c>
      <c r="DM81" s="399" t="str">
        <f>IF(DL81="BöB","nur Freihändig mit Tipo. 13 VöB","")</f>
        <v/>
      </c>
      <c r="DN81" s="400"/>
      <c r="DO81" s="433" t="str">
        <f>IF(DL81="BöB","Ja","No")</f>
        <v>No</v>
      </c>
      <c r="DP81" s="430" t="str">
        <f>IF(DL81="BöB","Ja","No")</f>
        <v>No</v>
      </c>
      <c r="DQ81" s="435" t="e">
        <f>IF(OR(AND(DL81="VöB",DJ75="Aktuelles Procedura secondo BöB",DK81="No"),OR(AND(DK81="Ja",DJ81&gt;='Valori soglia'!$D$6),AND(DK81="Ja",DQ$14&gt;DQ$15)),AND(DK81="Ja",DL81="BöB")),"Kontrolle","")</f>
        <v>#DIV/0!</v>
      </c>
      <c r="DR81" s="173" t="s">
        <v>44</v>
      </c>
      <c r="DS81" s="429">
        <v>32</v>
      </c>
      <c r="DT81" s="352">
        <v>0</v>
      </c>
      <c r="DU81" s="429" t="s">
        <v>43</v>
      </c>
      <c r="DV81" s="432" t="s">
        <v>36</v>
      </c>
      <c r="DW81" s="399" t="str">
        <f>IF(DV81="BöB","nur Freihändig mit Tipo. 13 VöB","")</f>
        <v/>
      </c>
      <c r="DX81" s="400"/>
      <c r="DY81" s="433" t="str">
        <f>IF(DV81="BöB","Ja","No")</f>
        <v>No</v>
      </c>
      <c r="DZ81" s="430" t="str">
        <f>IF(DV81="BöB","Ja","No")</f>
        <v>No</v>
      </c>
      <c r="EA81" s="435" t="e">
        <f>IF(OR(AND(DV81="VöB",DT75="Aktuelles Procedura secondo BöB",DU81="No"),OR(AND(DU81="Ja",DT81&gt;='Valori soglia'!$D$6),AND(DU81="Ja",EA$14&gt;EA$15)),AND(DU81="Ja",DV81="BöB")),"Kontrolle","")</f>
        <v>#DIV/0!</v>
      </c>
      <c r="EB81" s="173" t="s">
        <v>44</v>
      </c>
      <c r="EC81" s="429">
        <v>32</v>
      </c>
      <c r="ED81" s="352">
        <v>0</v>
      </c>
      <c r="EE81" s="429" t="s">
        <v>43</v>
      </c>
      <c r="EF81" s="432" t="s">
        <v>36</v>
      </c>
      <c r="EG81" s="399" t="str">
        <f>IF(EF81="BöB","nur Freihändig mit Tipo. 13 VöB","")</f>
        <v/>
      </c>
      <c r="EH81" s="400"/>
      <c r="EI81" s="433" t="str">
        <f>IF(EF81="BöB","Ja","No")</f>
        <v>No</v>
      </c>
      <c r="EJ81" s="430" t="str">
        <f>IF(EF81="BöB","Ja","No")</f>
        <v>No</v>
      </c>
      <c r="EK81" s="435" t="e">
        <f>IF(OR(AND(EF81="VöB",ED75="Aktuelles Procedura secondo BöB",EE81="No"),OR(AND(EE81="Ja",ED81&gt;='Valori soglia'!$D$6),AND(EE81="Ja",EK$14&gt;EK$15)),AND(EE81="Ja",EF81="BöB")),"Kontrolle","")</f>
        <v>#DIV/0!</v>
      </c>
      <c r="EL81" s="173" t="s">
        <v>44</v>
      </c>
      <c r="EM81" s="429">
        <v>32</v>
      </c>
      <c r="EN81" s="352">
        <v>0</v>
      </c>
      <c r="EO81" s="429" t="s">
        <v>43</v>
      </c>
      <c r="EP81" s="432" t="s">
        <v>36</v>
      </c>
      <c r="EQ81" s="399" t="str">
        <f>IF(EP81="BöB","nur Freihändig mit Tipo. 13 VöB","")</f>
        <v/>
      </c>
      <c r="ER81" s="400"/>
      <c r="ES81" s="433" t="str">
        <f>IF(EP81="BöB","Ja","No")</f>
        <v>No</v>
      </c>
      <c r="ET81" s="430" t="str">
        <f>IF(EP81="BöB","Ja","No")</f>
        <v>No</v>
      </c>
      <c r="EU81" s="435" t="e">
        <f>IF(OR(AND(EP81="VöB",EN75="Aktuelles Procedura secondo BöB",EO81="No"),OR(AND(EO81="Ja",EN81&gt;='Valori soglia'!$D$6),AND(EO81="Ja",EU$14&gt;EU$15)),AND(EO81="Ja",EP81="BöB")),"Kontrolle","")</f>
        <v>#DIV/0!</v>
      </c>
      <c r="EV81" s="173" t="s">
        <v>44</v>
      </c>
      <c r="EW81" s="429">
        <v>32</v>
      </c>
      <c r="EX81" s="352">
        <v>0</v>
      </c>
      <c r="EY81" s="429" t="s">
        <v>43</v>
      </c>
      <c r="EZ81" s="432" t="s">
        <v>36</v>
      </c>
      <c r="FA81" s="399" t="str">
        <f>IF(EZ81="BöB","nur Freihändig mit Tipo. 13 VöB","")</f>
        <v/>
      </c>
      <c r="FB81" s="400"/>
      <c r="FC81" s="433" t="str">
        <f>IF(EZ81="BöB","Ja","No")</f>
        <v>No</v>
      </c>
      <c r="FD81" s="430" t="str">
        <f>IF(EZ81="BöB","Ja","No")</f>
        <v>No</v>
      </c>
      <c r="FE81" s="435" t="e">
        <f>IF(OR(AND(EZ81="VöB",EX75="Aktuelles Procedura secondo BöB",EY81="No"),OR(AND(EY81="Ja",EX81&gt;='Valori soglia'!$D$6),AND(EY81="Ja",FE$14&gt;FE$15)),AND(EY81="Ja",EZ81="BöB")),"Kontrolle","")</f>
        <v>#DIV/0!</v>
      </c>
      <c r="FF81" s="173" t="s">
        <v>44</v>
      </c>
      <c r="FG81" s="429">
        <v>32</v>
      </c>
      <c r="FH81" s="352">
        <v>0</v>
      </c>
      <c r="FI81" s="429" t="s">
        <v>43</v>
      </c>
      <c r="FJ81" s="432" t="s">
        <v>36</v>
      </c>
      <c r="FK81" s="399" t="str">
        <f>IF(FJ81="BöB","nur Freihändig mit Tipo. 13 VöB","")</f>
        <v/>
      </c>
      <c r="FL81" s="400"/>
      <c r="FM81" s="433" t="str">
        <f>IF(FJ81="BöB","Ja","No")</f>
        <v>No</v>
      </c>
      <c r="FN81" s="430" t="str">
        <f>IF(FJ81="BöB","Ja","No")</f>
        <v>No</v>
      </c>
      <c r="FO81" s="435" t="e">
        <f>IF(OR(AND(FJ81="VöB",FH75="Aktuelles Procedura secondo BöB",FI81="No"),OR(AND(FI81="Ja",FH81&gt;='Valori soglia'!$D$6),AND(FI81="Ja",FO$14&gt;FO$15)),AND(FI81="Ja",FJ81="BöB")),"Kontrolle","")</f>
        <v>#DIV/0!</v>
      </c>
      <c r="FP81" s="173" t="s">
        <v>44</v>
      </c>
      <c r="FQ81" s="429">
        <v>32</v>
      </c>
      <c r="FR81" s="352">
        <v>0</v>
      </c>
      <c r="FS81" s="429" t="s">
        <v>43</v>
      </c>
      <c r="FT81" s="432" t="s">
        <v>36</v>
      </c>
      <c r="FU81" s="399" t="str">
        <f>IF(FT81="BöB","nur Freihändig mit Tipo. 13 VöB","")</f>
        <v/>
      </c>
      <c r="FV81" s="400"/>
      <c r="FW81" s="433" t="str">
        <f>IF(FT81="BöB","Ja","No")</f>
        <v>No</v>
      </c>
      <c r="FX81" s="430" t="str">
        <f>IF(FT81="BöB","Ja","No")</f>
        <v>No</v>
      </c>
      <c r="FY81" s="435" t="e">
        <f>IF(OR(AND(FT81="VöB",FR75="Aktuelles Procedura secondo BöB",FS81="No"),OR(AND(FS81="Ja",FR81&gt;='Valori soglia'!$D$6),AND(FS81="Ja",FY$14&gt;FY$15)),AND(FS81="Ja",FT81="BöB")),"Kontrolle","")</f>
        <v>#DIV/0!</v>
      </c>
      <c r="FZ81" s="173" t="s">
        <v>44</v>
      </c>
      <c r="GA81" s="429">
        <v>32</v>
      </c>
      <c r="GB81" s="352">
        <v>0</v>
      </c>
      <c r="GC81" s="429" t="s">
        <v>43</v>
      </c>
      <c r="GD81" s="432" t="s">
        <v>36</v>
      </c>
      <c r="GE81" s="399" t="str">
        <f>IF(GD81="BöB","nur Freihändig mit Tipo. 13 VöB","")</f>
        <v/>
      </c>
      <c r="GF81" s="400"/>
      <c r="GG81" s="433" t="str">
        <f>IF(GD81="BöB","Ja","No")</f>
        <v>No</v>
      </c>
      <c r="GH81" s="430" t="str">
        <f>IF(GD81="BöB","Ja","No")</f>
        <v>No</v>
      </c>
      <c r="GI81" s="435" t="e">
        <f>IF(OR(AND(GD81="VöB",GB75="Aktuelles Procedura secondo BöB",GC81="No"),OR(AND(GC81="Ja",GB81&gt;='Valori soglia'!$D$6),AND(GC81="Ja",GI$14&gt;GI$15)),AND(GC81="Ja",GD81="BöB")),"Kontrolle","")</f>
        <v>#DIV/0!</v>
      </c>
      <c r="GJ81" s="173" t="s">
        <v>44</v>
      </c>
      <c r="GK81" s="429">
        <v>32</v>
      </c>
      <c r="GL81" s="352">
        <v>0</v>
      </c>
      <c r="GM81" s="429" t="s">
        <v>43</v>
      </c>
      <c r="GN81" s="432" t="s">
        <v>36</v>
      </c>
      <c r="GO81" s="399" t="str">
        <f>IF(GN81="BöB","nur Freihändig mit Tipo. 13 VöB","")</f>
        <v/>
      </c>
      <c r="GP81" s="400"/>
      <c r="GQ81" s="433" t="str">
        <f>IF(GN81="BöB","Ja","No")</f>
        <v>No</v>
      </c>
      <c r="GR81" s="430" t="str">
        <f>IF(GN81="BöB","Ja","No")</f>
        <v>No</v>
      </c>
      <c r="GS81" s="435" t="e">
        <f>IF(OR(AND(GN81="VöB",GL75="Aktuelles Procedura secondo BöB",GM81="No"),OR(AND(GM81="Ja",GL81&gt;='Valori soglia'!$D$6),AND(GM81="Ja",GS$14&gt;GS$15)),AND(GM81="Ja",GN81="BöB")),"Kontrolle","")</f>
        <v>#DIV/0!</v>
      </c>
      <c r="GT81" s="173" t="s">
        <v>44</v>
      </c>
      <c r="GU81" s="429">
        <v>32</v>
      </c>
      <c r="GV81" s="352">
        <v>0</v>
      </c>
      <c r="GW81" s="429" t="s">
        <v>43</v>
      </c>
      <c r="GX81" s="432" t="s">
        <v>36</v>
      </c>
      <c r="GY81" s="399" t="str">
        <f>IF(GX81="BöB","nur Freihändig mit Tipo. 13 VöB","")</f>
        <v/>
      </c>
      <c r="GZ81" s="400"/>
      <c r="HA81" s="433" t="str">
        <f>IF(GX81="BöB","Ja","No")</f>
        <v>No</v>
      </c>
      <c r="HB81" s="430" t="str">
        <f>IF(GX81="BöB","Ja","No")</f>
        <v>No</v>
      </c>
      <c r="HC81" s="435" t="e">
        <f>IF(OR(AND(GX81="VöB",GV75="Aktuelles Procedura secondo BöB",GW81="No"),OR(AND(GW81="Ja",GV81&gt;='Valori soglia'!$D$6),AND(GW81="Ja",HC$14&gt;HC$15)),AND(GW81="Ja",GX81="BöB")),"Kontrolle","")</f>
        <v>#DIV/0!</v>
      </c>
      <c r="HD81" s="173" t="s">
        <v>44</v>
      </c>
      <c r="HE81" s="429">
        <v>32</v>
      </c>
      <c r="HF81" s="352">
        <v>0</v>
      </c>
      <c r="HG81" s="429" t="s">
        <v>43</v>
      </c>
      <c r="HH81" s="432" t="s">
        <v>36</v>
      </c>
      <c r="HI81" s="399" t="str">
        <f>IF(HH81="BöB","nur Freihändig mit Tipo. 13 VöB","")</f>
        <v/>
      </c>
      <c r="HJ81" s="400"/>
      <c r="HK81" s="433" t="str">
        <f>IF(HH81="BöB","Ja","No")</f>
        <v>No</v>
      </c>
      <c r="HL81" s="430" t="str">
        <f>IF(HH81="BöB","Ja","No")</f>
        <v>No</v>
      </c>
      <c r="HM81" s="435" t="e">
        <f>IF(OR(AND(HH81="VöB",HF75="Aktuelles Procedura secondo BöB",HG81="No"),OR(AND(HG81="Ja",HF81&gt;='Valori soglia'!$D$6),AND(HG81="Ja",HM$14&gt;HM$15)),AND(HG81="Ja",HH81="BöB")),"Kontrolle","")</f>
        <v>#DIV/0!</v>
      </c>
      <c r="HN81" s="125"/>
      <c r="HO81" s="125"/>
      <c r="HP81" s="71"/>
      <c r="HQ81" s="126"/>
      <c r="HR81" s="74"/>
      <c r="HS81" s="36"/>
      <c r="HT81" s="36"/>
      <c r="HU81" s="78"/>
      <c r="HV81" s="36"/>
      <c r="HW81" s="125"/>
      <c r="HX81" s="125"/>
      <c r="HY81" s="71"/>
      <c r="HZ81" s="126"/>
      <c r="IA81" s="74"/>
      <c r="IB81" s="36"/>
      <c r="IC81" s="36"/>
      <c r="ID81" s="78"/>
      <c r="IE81" s="36"/>
      <c r="IF81" s="125"/>
      <c r="IG81" s="125"/>
      <c r="IH81" s="71"/>
      <c r="II81" s="126"/>
      <c r="IJ81" s="74"/>
      <c r="IK81" s="36"/>
      <c r="IL81" s="36"/>
      <c r="IM81" s="78"/>
      <c r="IN81" s="36"/>
      <c r="IO81" s="125"/>
      <c r="IP81" s="125"/>
      <c r="IQ81" s="71"/>
      <c r="IR81" s="126"/>
      <c r="IS81" s="74"/>
      <c r="IT81" s="36"/>
      <c r="IU81" s="36"/>
      <c r="IV81" s="78"/>
      <c r="IW81" s="36"/>
      <c r="IX81" s="125"/>
      <c r="IY81" s="125"/>
      <c r="IZ81" s="71"/>
      <c r="JA81" s="126"/>
      <c r="JB81" s="6"/>
      <c r="JC81" s="6"/>
      <c r="JD81" s="6"/>
      <c r="JE81" s="6"/>
      <c r="JF81" s="6"/>
      <c r="JG81" s="6"/>
      <c r="JH81" s="6"/>
      <c r="JI81" s="6"/>
      <c r="JJ81" s="6"/>
      <c r="JK81" s="6"/>
      <c r="JL81" s="6"/>
      <c r="JM81" s="6"/>
      <c r="JN81" s="6"/>
      <c r="JO81" s="6"/>
      <c r="JP81" s="6"/>
      <c r="JQ81" s="6"/>
      <c r="JR81" s="6"/>
      <c r="JS81" s="6"/>
      <c r="JT81" s="6"/>
      <c r="JU81" s="6"/>
      <c r="JV81" s="6"/>
      <c r="JW81" s="6"/>
      <c r="JX81" s="6"/>
      <c r="JY81" s="6"/>
      <c r="JZ81" s="6"/>
      <c r="KA81" s="6"/>
      <c r="KB81" s="6"/>
      <c r="KC81" s="6"/>
      <c r="KD81" s="6"/>
      <c r="KE81" s="6"/>
      <c r="KF81" s="6"/>
      <c r="KG81" s="6"/>
      <c r="KH81" s="6"/>
      <c r="KI81" s="6"/>
      <c r="KJ81" s="6"/>
      <c r="KK81" s="6"/>
      <c r="KL81" s="6"/>
      <c r="KM81" s="6"/>
      <c r="KN81" s="6"/>
      <c r="KO81" s="6"/>
      <c r="KP81" s="6"/>
      <c r="KQ81" s="6"/>
      <c r="KR81" s="6"/>
      <c r="KS81" s="6"/>
      <c r="KT81" s="6"/>
      <c r="KU81" s="6"/>
      <c r="KV81" s="6"/>
      <c r="KW81" s="6"/>
      <c r="KX81" s="6"/>
      <c r="KY81" s="6"/>
      <c r="KZ81" s="6"/>
      <c r="LA81" s="6"/>
      <c r="LB81" s="6"/>
      <c r="LC81" s="6"/>
    </row>
    <row r="82" spans="1:315" ht="26.25" customHeight="1" x14ac:dyDescent="0.2">
      <c r="A82" s="13"/>
      <c r="B82" s="174" t="s">
        <v>45</v>
      </c>
      <c r="C82" s="429"/>
      <c r="D82" s="352"/>
      <c r="E82" s="429"/>
      <c r="F82" s="432"/>
      <c r="G82" s="401" t="str">
        <f>IF(F81="VöB","Freihändig (z.B. Tipo. 36 II d VöB)","")</f>
        <v/>
      </c>
      <c r="H82" s="402"/>
      <c r="I82" s="433"/>
      <c r="J82" s="430"/>
      <c r="K82" s="435"/>
      <c r="L82" s="174" t="s">
        <v>45</v>
      </c>
      <c r="M82" s="429"/>
      <c r="N82" s="352"/>
      <c r="O82" s="429"/>
      <c r="P82" s="432"/>
      <c r="Q82" s="401" t="str">
        <f>IF(P81="VöB","Freihändig (z.B. Tipo. 36 II d VöB)","")</f>
        <v/>
      </c>
      <c r="R82" s="402"/>
      <c r="S82" s="433"/>
      <c r="T82" s="430"/>
      <c r="U82" s="435"/>
      <c r="V82" s="174" t="s">
        <v>45</v>
      </c>
      <c r="W82" s="429"/>
      <c r="X82" s="352"/>
      <c r="Y82" s="429"/>
      <c r="Z82" s="432"/>
      <c r="AA82" s="401" t="str">
        <f>IF(Z81="VöB","Freihändig (z.B. Tipo. 36 II d VöB)","")</f>
        <v/>
      </c>
      <c r="AB82" s="402"/>
      <c r="AC82" s="433"/>
      <c r="AD82" s="430"/>
      <c r="AE82" s="435"/>
      <c r="AF82" s="174" t="s">
        <v>45</v>
      </c>
      <c r="AG82" s="429"/>
      <c r="AH82" s="352"/>
      <c r="AI82" s="429"/>
      <c r="AJ82" s="432"/>
      <c r="AK82" s="401" t="str">
        <f>IF(AJ81="VöB","Freihändig (z.B. Tipo. 36 II d VöB)","")</f>
        <v/>
      </c>
      <c r="AL82" s="402"/>
      <c r="AM82" s="433"/>
      <c r="AN82" s="430"/>
      <c r="AO82" s="435"/>
      <c r="AP82" s="174" t="s">
        <v>45</v>
      </c>
      <c r="AQ82" s="429"/>
      <c r="AR82" s="352"/>
      <c r="AS82" s="429"/>
      <c r="AT82" s="432"/>
      <c r="AU82" s="401" t="str">
        <f>IF(AT81="VöB","Freihändig (z.B. Tipo. 36 II d VöB)","")</f>
        <v/>
      </c>
      <c r="AV82" s="402"/>
      <c r="AW82" s="433"/>
      <c r="AX82" s="430"/>
      <c r="AY82" s="435"/>
      <c r="AZ82" s="174" t="s">
        <v>45</v>
      </c>
      <c r="BA82" s="429"/>
      <c r="BB82" s="352"/>
      <c r="BC82" s="429"/>
      <c r="BD82" s="432"/>
      <c r="BE82" s="401" t="str">
        <f>IF(BD81="VöB","Freihändig (z.B. Tipo. 36 II d VöB)","")</f>
        <v/>
      </c>
      <c r="BF82" s="402"/>
      <c r="BG82" s="433"/>
      <c r="BH82" s="430"/>
      <c r="BI82" s="435"/>
      <c r="BJ82" s="174" t="s">
        <v>45</v>
      </c>
      <c r="BK82" s="429"/>
      <c r="BL82" s="352"/>
      <c r="BM82" s="429"/>
      <c r="BN82" s="432"/>
      <c r="BO82" s="401" t="str">
        <f>IF(BN81="VöB","Freihändig (z.B. Tipo. 36 II d VöB)","")</f>
        <v/>
      </c>
      <c r="BP82" s="402"/>
      <c r="BQ82" s="433"/>
      <c r="BR82" s="430"/>
      <c r="BS82" s="435"/>
      <c r="BT82" s="174" t="s">
        <v>45</v>
      </c>
      <c r="BU82" s="429"/>
      <c r="BV82" s="352"/>
      <c r="BW82" s="429"/>
      <c r="BX82" s="432"/>
      <c r="BY82" s="401" t="str">
        <f>IF(BX81="VöB","Freihändig (z.B. Tipo. 36 II d VöB)","")</f>
        <v/>
      </c>
      <c r="BZ82" s="402"/>
      <c r="CA82" s="433"/>
      <c r="CB82" s="430"/>
      <c r="CC82" s="435"/>
      <c r="CD82" s="174" t="s">
        <v>45</v>
      </c>
      <c r="CE82" s="429"/>
      <c r="CF82" s="352"/>
      <c r="CG82" s="429"/>
      <c r="CH82" s="432"/>
      <c r="CI82" s="401" t="str">
        <f>IF(CH81="VöB","Freihändig (z.B. Tipo. 36 II d VöB)","")</f>
        <v/>
      </c>
      <c r="CJ82" s="402"/>
      <c r="CK82" s="433"/>
      <c r="CL82" s="430"/>
      <c r="CM82" s="435"/>
      <c r="CN82" s="174" t="s">
        <v>45</v>
      </c>
      <c r="CO82" s="429"/>
      <c r="CP82" s="352"/>
      <c r="CQ82" s="429"/>
      <c r="CR82" s="432"/>
      <c r="CS82" s="401" t="str">
        <f>IF(CR81="VöB","Freihändig (z.B. Tipo. 36 II d VöB)","")</f>
        <v/>
      </c>
      <c r="CT82" s="402"/>
      <c r="CU82" s="433"/>
      <c r="CV82" s="430"/>
      <c r="CW82" s="435"/>
      <c r="CX82" s="174" t="s">
        <v>45</v>
      </c>
      <c r="CY82" s="429"/>
      <c r="CZ82" s="352"/>
      <c r="DA82" s="429"/>
      <c r="DB82" s="432"/>
      <c r="DC82" s="401" t="str">
        <f>IF(DB81="VöB","Freihändig (z.B. Tipo. 36 II d VöB)","")</f>
        <v/>
      </c>
      <c r="DD82" s="402"/>
      <c r="DE82" s="433"/>
      <c r="DF82" s="430"/>
      <c r="DG82" s="435"/>
      <c r="DH82" s="174" t="s">
        <v>45</v>
      </c>
      <c r="DI82" s="429"/>
      <c r="DJ82" s="352"/>
      <c r="DK82" s="429"/>
      <c r="DL82" s="432"/>
      <c r="DM82" s="401" t="str">
        <f>IF(DL81="VöB","Freihändig (z.B. Tipo. 36 II d VöB)","")</f>
        <v/>
      </c>
      <c r="DN82" s="402"/>
      <c r="DO82" s="433"/>
      <c r="DP82" s="430"/>
      <c r="DQ82" s="435"/>
      <c r="DR82" s="174" t="s">
        <v>45</v>
      </c>
      <c r="DS82" s="429"/>
      <c r="DT82" s="352"/>
      <c r="DU82" s="429"/>
      <c r="DV82" s="432"/>
      <c r="DW82" s="401" t="str">
        <f>IF(DV81="VöB","Freihändig (z.B. Tipo. 36 II d VöB)","")</f>
        <v/>
      </c>
      <c r="DX82" s="402"/>
      <c r="DY82" s="433"/>
      <c r="DZ82" s="430"/>
      <c r="EA82" s="435"/>
      <c r="EB82" s="174" t="s">
        <v>45</v>
      </c>
      <c r="EC82" s="429"/>
      <c r="ED82" s="352"/>
      <c r="EE82" s="429"/>
      <c r="EF82" s="432"/>
      <c r="EG82" s="401" t="str">
        <f>IF(EF81="VöB","Freihändig (z.B. Tipo. 36 II d VöB)","")</f>
        <v/>
      </c>
      <c r="EH82" s="402"/>
      <c r="EI82" s="433"/>
      <c r="EJ82" s="430"/>
      <c r="EK82" s="435"/>
      <c r="EL82" s="174" t="s">
        <v>45</v>
      </c>
      <c r="EM82" s="429"/>
      <c r="EN82" s="352"/>
      <c r="EO82" s="429"/>
      <c r="EP82" s="432"/>
      <c r="EQ82" s="401" t="str">
        <f>IF(EP81="VöB","Freihändig (z.B. Tipo. 36 II d VöB)","")</f>
        <v/>
      </c>
      <c r="ER82" s="402"/>
      <c r="ES82" s="433"/>
      <c r="ET82" s="430"/>
      <c r="EU82" s="435"/>
      <c r="EV82" s="174" t="s">
        <v>45</v>
      </c>
      <c r="EW82" s="429"/>
      <c r="EX82" s="352"/>
      <c r="EY82" s="429"/>
      <c r="EZ82" s="432"/>
      <c r="FA82" s="401" t="str">
        <f>IF(EZ81="VöB","Freihändig (z.B. Tipo. 36 II d VöB)","")</f>
        <v/>
      </c>
      <c r="FB82" s="402"/>
      <c r="FC82" s="433"/>
      <c r="FD82" s="430"/>
      <c r="FE82" s="435"/>
      <c r="FF82" s="174" t="s">
        <v>45</v>
      </c>
      <c r="FG82" s="429"/>
      <c r="FH82" s="352"/>
      <c r="FI82" s="429"/>
      <c r="FJ82" s="432"/>
      <c r="FK82" s="401" t="str">
        <f>IF(FJ81="VöB","Freihändig (z.B. Tipo. 36 II d VöB)","")</f>
        <v/>
      </c>
      <c r="FL82" s="402"/>
      <c r="FM82" s="433"/>
      <c r="FN82" s="430"/>
      <c r="FO82" s="435"/>
      <c r="FP82" s="174" t="s">
        <v>45</v>
      </c>
      <c r="FQ82" s="429"/>
      <c r="FR82" s="352"/>
      <c r="FS82" s="429"/>
      <c r="FT82" s="432"/>
      <c r="FU82" s="401" t="str">
        <f>IF(FT81="VöB","Freihändig (z.B. Tipo. 36 II d VöB)","")</f>
        <v/>
      </c>
      <c r="FV82" s="402"/>
      <c r="FW82" s="433"/>
      <c r="FX82" s="430"/>
      <c r="FY82" s="435"/>
      <c r="FZ82" s="174" t="s">
        <v>45</v>
      </c>
      <c r="GA82" s="429"/>
      <c r="GB82" s="352"/>
      <c r="GC82" s="429"/>
      <c r="GD82" s="432"/>
      <c r="GE82" s="401" t="str">
        <f>IF(GD81="VöB","Freihändig (z.B. Tipo. 36 II d VöB)","")</f>
        <v/>
      </c>
      <c r="GF82" s="402"/>
      <c r="GG82" s="433"/>
      <c r="GH82" s="430"/>
      <c r="GI82" s="435"/>
      <c r="GJ82" s="174" t="s">
        <v>45</v>
      </c>
      <c r="GK82" s="429"/>
      <c r="GL82" s="352"/>
      <c r="GM82" s="429"/>
      <c r="GN82" s="432"/>
      <c r="GO82" s="401" t="str">
        <f>IF(GN81="VöB","Freihändig (z.B. Tipo. 36 II d VöB)","")</f>
        <v/>
      </c>
      <c r="GP82" s="402"/>
      <c r="GQ82" s="433"/>
      <c r="GR82" s="430"/>
      <c r="GS82" s="435"/>
      <c r="GT82" s="174" t="s">
        <v>45</v>
      </c>
      <c r="GU82" s="429"/>
      <c r="GV82" s="352"/>
      <c r="GW82" s="429"/>
      <c r="GX82" s="432"/>
      <c r="GY82" s="401" t="str">
        <f>IF(GX81="VöB","Freihändig (z.B. Tipo. 36 II d VöB)","")</f>
        <v/>
      </c>
      <c r="GZ82" s="402"/>
      <c r="HA82" s="433"/>
      <c r="HB82" s="430"/>
      <c r="HC82" s="435"/>
      <c r="HD82" s="174" t="s">
        <v>45</v>
      </c>
      <c r="HE82" s="429"/>
      <c r="HF82" s="352"/>
      <c r="HG82" s="429"/>
      <c r="HH82" s="432"/>
      <c r="HI82" s="401" t="str">
        <f>IF(HH81="VöB","Freihändig (z.B. Tipo. 36 II d VöB)","")</f>
        <v/>
      </c>
      <c r="HJ82" s="402"/>
      <c r="HK82" s="433"/>
      <c r="HL82" s="430"/>
      <c r="HM82" s="435"/>
      <c r="HN82" s="125"/>
      <c r="HO82" s="125"/>
      <c r="HP82" s="71"/>
      <c r="HQ82" s="126"/>
      <c r="HR82" s="74"/>
      <c r="HS82" s="36"/>
      <c r="HT82" s="36"/>
      <c r="HU82" s="78"/>
      <c r="HV82" s="36"/>
      <c r="HW82" s="125"/>
      <c r="HX82" s="125"/>
      <c r="HY82" s="71"/>
      <c r="HZ82" s="126"/>
      <c r="IA82" s="74"/>
      <c r="IB82" s="36"/>
      <c r="IC82" s="36"/>
      <c r="ID82" s="78"/>
      <c r="IE82" s="36"/>
      <c r="IF82" s="125"/>
      <c r="IG82" s="125"/>
      <c r="IH82" s="71"/>
      <c r="II82" s="126"/>
      <c r="IJ82" s="74"/>
      <c r="IK82" s="36"/>
      <c r="IL82" s="36"/>
      <c r="IM82" s="78"/>
      <c r="IN82" s="36"/>
      <c r="IO82" s="125"/>
      <c r="IP82" s="125"/>
      <c r="IQ82" s="71"/>
      <c r="IR82" s="126"/>
      <c r="IS82" s="74"/>
      <c r="IT82" s="36"/>
      <c r="IU82" s="36"/>
      <c r="IV82" s="78"/>
      <c r="IW82" s="36"/>
      <c r="IX82" s="125"/>
      <c r="IY82" s="125"/>
      <c r="IZ82" s="71"/>
      <c r="JA82" s="126"/>
      <c r="JB82" s="6"/>
      <c r="JC82" s="6"/>
      <c r="JD82" s="6"/>
      <c r="JE82" s="6"/>
      <c r="JF82" s="6"/>
      <c r="JG82" s="6"/>
      <c r="JH82" s="6"/>
      <c r="JI82" s="6"/>
      <c r="JJ82" s="6"/>
      <c r="JK82" s="6"/>
      <c r="JL82" s="6"/>
      <c r="JM82" s="6"/>
      <c r="JN82" s="6"/>
      <c r="JO82" s="6"/>
      <c r="JP82" s="6"/>
      <c r="JQ82" s="6"/>
      <c r="JR82" s="6"/>
      <c r="JS82" s="6"/>
      <c r="JT82" s="6"/>
      <c r="JU82" s="6"/>
      <c r="JV82" s="6"/>
      <c r="JW82" s="6"/>
      <c r="JX82" s="6"/>
      <c r="JY82" s="6"/>
      <c r="JZ82" s="6"/>
      <c r="KA82" s="6"/>
      <c r="KB82" s="6"/>
      <c r="KC82" s="6"/>
      <c r="KD82" s="6"/>
      <c r="KE82" s="6"/>
      <c r="KF82" s="6"/>
      <c r="KG82" s="6"/>
      <c r="KH82" s="6"/>
      <c r="KI82" s="6"/>
      <c r="KJ82" s="6"/>
      <c r="KK82" s="6"/>
      <c r="KL82" s="6"/>
      <c r="KM82" s="6"/>
      <c r="KN82" s="6"/>
      <c r="KO82" s="6"/>
      <c r="KP82" s="6"/>
      <c r="KQ82" s="6"/>
      <c r="KR82" s="6"/>
      <c r="KS82" s="6"/>
      <c r="KT82" s="6"/>
      <c r="KU82" s="6"/>
      <c r="KV82" s="6"/>
      <c r="KW82" s="6"/>
      <c r="KX82" s="6"/>
      <c r="KY82" s="6"/>
      <c r="KZ82" s="6"/>
      <c r="LA82" s="6"/>
      <c r="LB82" s="6"/>
      <c r="LC82" s="6"/>
    </row>
    <row r="83" spans="1:315" ht="26.25" customHeight="1" x14ac:dyDescent="0.2">
      <c r="A83" s="13"/>
      <c r="B83" s="173" t="s">
        <v>44</v>
      </c>
      <c r="C83" s="429">
        <v>33</v>
      </c>
      <c r="D83" s="352">
        <v>0</v>
      </c>
      <c r="E83" s="429" t="s">
        <v>43</v>
      </c>
      <c r="F83" s="432" t="s">
        <v>36</v>
      </c>
      <c r="G83" s="399" t="str">
        <f>IF(F83="BöB","nur Freihändig mit Tipo. 13 VöB","")</f>
        <v/>
      </c>
      <c r="H83" s="400"/>
      <c r="I83" s="433" t="str">
        <f>IF(F83="BöB","Ja","No")</f>
        <v>No</v>
      </c>
      <c r="J83" s="430" t="str">
        <f>IF(F83="BöB","Ja","No")</f>
        <v>No</v>
      </c>
      <c r="K83" s="435" t="e">
        <f>IF(OR(AND(F83="VöB",D77="Aktuelles Procedura secondo BöB",E83="No"),OR(AND(E83="Ja",D83&gt;='Valori soglia'!$D$6),AND(E83="Ja",'Riepilogo progetto'!$J$8&gt;'Riepilogo progetto'!$P$9)),AND(E83="Ja",F83="BöB")),"Kontrolle","")</f>
        <v>#DIV/0!</v>
      </c>
      <c r="L83" s="173" t="s">
        <v>44</v>
      </c>
      <c r="M83" s="429">
        <v>33</v>
      </c>
      <c r="N83" s="352">
        <v>0</v>
      </c>
      <c r="O83" s="429" t="s">
        <v>43</v>
      </c>
      <c r="P83" s="432" t="s">
        <v>36</v>
      </c>
      <c r="Q83" s="399" t="str">
        <f>IF(P83="BöB","nur Freihändig mit Tipo. 13 VöB","")</f>
        <v/>
      </c>
      <c r="R83" s="400"/>
      <c r="S83" s="433" t="str">
        <f>IF(P83="BöB","Ja","No")</f>
        <v>No</v>
      </c>
      <c r="T83" s="430" t="str">
        <f>IF(P83="BöB","Ja","No")</f>
        <v>No</v>
      </c>
      <c r="U83" s="435" t="e">
        <f>IF(OR(AND(P83="VöB",N77="Aktuelles Procedura secondo BöB",O83="No"),OR(AND(O83="Ja",N83&gt;='Valori soglia'!$D$6),AND(O83="Ja",U$14&gt;U$15)),AND(O83="Ja",P83="BöB")),"Kontrolle","")</f>
        <v>#DIV/0!</v>
      </c>
      <c r="V83" s="173" t="s">
        <v>44</v>
      </c>
      <c r="W83" s="429">
        <v>33</v>
      </c>
      <c r="X83" s="352">
        <v>0</v>
      </c>
      <c r="Y83" s="429" t="s">
        <v>43</v>
      </c>
      <c r="Z83" s="432" t="s">
        <v>36</v>
      </c>
      <c r="AA83" s="399" t="str">
        <f>IF(Z83="BöB","nur Freihändig mit Tipo. 13 VöB","")</f>
        <v/>
      </c>
      <c r="AB83" s="400"/>
      <c r="AC83" s="433" t="str">
        <f>IF(Z83="BöB","Ja","No")</f>
        <v>No</v>
      </c>
      <c r="AD83" s="430" t="str">
        <f>IF(Z83="BöB","Ja","No")</f>
        <v>No</v>
      </c>
      <c r="AE83" s="435" t="e">
        <f>IF(OR(AND(Z83="VöB",X77="Aktuelles Procedura secondo BöB",Y83="No"),OR(AND(Y83="Ja",X83&gt;='Valori soglia'!$D$6),AND(Y83="Ja",AE$14&gt;AE$15)),AND(Y83="Ja",Z83="BöB")),"Kontrolle","")</f>
        <v>#DIV/0!</v>
      </c>
      <c r="AF83" s="173" t="s">
        <v>44</v>
      </c>
      <c r="AG83" s="429">
        <v>33</v>
      </c>
      <c r="AH83" s="352">
        <v>0</v>
      </c>
      <c r="AI83" s="429" t="s">
        <v>43</v>
      </c>
      <c r="AJ83" s="432" t="s">
        <v>36</v>
      </c>
      <c r="AK83" s="399" t="str">
        <f>IF(AJ83="BöB","nur Freihändig mit Tipo. 13 VöB","")</f>
        <v/>
      </c>
      <c r="AL83" s="400"/>
      <c r="AM83" s="433" t="str">
        <f>IF(AJ83="BöB","Ja","No")</f>
        <v>No</v>
      </c>
      <c r="AN83" s="430" t="str">
        <f>IF(AJ83="BöB","Ja","No")</f>
        <v>No</v>
      </c>
      <c r="AO83" s="435" t="e">
        <f>IF(OR(AND(AJ83="VöB",AH77="Aktuelles Procedura secondo BöB",AI83="No"),OR(AND(AI83="Ja",AH83&gt;='Valori soglia'!$D$6),AND(AI83="Ja",AO$14&gt;AO$15)),AND(AI83="Ja",AJ83="BöB")),"Kontrolle","")</f>
        <v>#DIV/0!</v>
      </c>
      <c r="AP83" s="173" t="s">
        <v>44</v>
      </c>
      <c r="AQ83" s="429">
        <v>33</v>
      </c>
      <c r="AR83" s="352">
        <v>0</v>
      </c>
      <c r="AS83" s="429" t="s">
        <v>43</v>
      </c>
      <c r="AT83" s="432" t="s">
        <v>36</v>
      </c>
      <c r="AU83" s="399" t="str">
        <f>IF(AT83="BöB","nur Freihändig mit Tipo. 13 VöB","")</f>
        <v/>
      </c>
      <c r="AV83" s="400"/>
      <c r="AW83" s="433" t="str">
        <f>IF(AT83="BöB","Ja","No")</f>
        <v>No</v>
      </c>
      <c r="AX83" s="430" t="str">
        <f>IF(AT83="BöB","Ja","No")</f>
        <v>No</v>
      </c>
      <c r="AY83" s="435" t="e">
        <f>IF(OR(AND(AT83="VöB",AR77="Aktuelles Procedura secondo BöB",AS83="No"),OR(AND(AS83="Ja",AR83&gt;='Valori soglia'!$D$6),AND(AS83="Ja",AY$14&gt;AY$15)),AND(AS83="Ja",AT83="BöB")),"Kontrolle","")</f>
        <v>#DIV/0!</v>
      </c>
      <c r="AZ83" s="173" t="s">
        <v>44</v>
      </c>
      <c r="BA83" s="429">
        <v>33</v>
      </c>
      <c r="BB83" s="352">
        <v>0</v>
      </c>
      <c r="BC83" s="429" t="s">
        <v>43</v>
      </c>
      <c r="BD83" s="432" t="s">
        <v>36</v>
      </c>
      <c r="BE83" s="399" t="str">
        <f>IF(BD83="BöB","nur Freihändig mit Tipo. 13 VöB","")</f>
        <v/>
      </c>
      <c r="BF83" s="400"/>
      <c r="BG83" s="433" t="str">
        <f>IF(BD83="BöB","Ja","No")</f>
        <v>No</v>
      </c>
      <c r="BH83" s="430" t="str">
        <f>IF(BD83="BöB","Ja","No")</f>
        <v>No</v>
      </c>
      <c r="BI83" s="435" t="e">
        <f>IF(OR(AND(BD83="VöB",BB77="Aktuelles Procedura secondo BöB",BC83="No"),OR(AND(BC83="Ja",BB83&gt;='Valori soglia'!$D$6),AND(BC83="Ja",BI$14&gt;BI$15)),AND(BC83="Ja",BD83="BöB")),"Kontrolle","")</f>
        <v>#DIV/0!</v>
      </c>
      <c r="BJ83" s="173" t="s">
        <v>44</v>
      </c>
      <c r="BK83" s="429">
        <v>33</v>
      </c>
      <c r="BL83" s="352">
        <v>0</v>
      </c>
      <c r="BM83" s="429" t="s">
        <v>43</v>
      </c>
      <c r="BN83" s="432" t="s">
        <v>36</v>
      </c>
      <c r="BO83" s="399" t="str">
        <f>IF(BN83="BöB","nur Freihändig mit Tipo. 13 VöB","")</f>
        <v/>
      </c>
      <c r="BP83" s="400"/>
      <c r="BQ83" s="433" t="str">
        <f>IF(BN83="BöB","Ja","No")</f>
        <v>No</v>
      </c>
      <c r="BR83" s="430" t="str">
        <f>IF(BN83="BöB","Ja","No")</f>
        <v>No</v>
      </c>
      <c r="BS83" s="435" t="e">
        <f>IF(OR(AND(BN83="VöB",BL77="Aktuelles Procedura secondo BöB",BM83="No"),OR(AND(BM83="Ja",BL83&gt;='Valori soglia'!$D$6),AND(BM83="Ja",BS$14&gt;BS$15)),AND(BM83="Ja",BN83="BöB")),"Kontrolle","")</f>
        <v>#DIV/0!</v>
      </c>
      <c r="BT83" s="173" t="s">
        <v>44</v>
      </c>
      <c r="BU83" s="429">
        <v>33</v>
      </c>
      <c r="BV83" s="352">
        <v>0</v>
      </c>
      <c r="BW83" s="429" t="s">
        <v>43</v>
      </c>
      <c r="BX83" s="432" t="s">
        <v>36</v>
      </c>
      <c r="BY83" s="399" t="str">
        <f>IF(BX83="BöB","nur Freihändig mit Tipo. 13 VöB","")</f>
        <v/>
      </c>
      <c r="BZ83" s="400"/>
      <c r="CA83" s="433" t="str">
        <f>IF(BX83="BöB","Ja","No")</f>
        <v>No</v>
      </c>
      <c r="CB83" s="430" t="str">
        <f>IF(BX83="BöB","Ja","No")</f>
        <v>No</v>
      </c>
      <c r="CC83" s="435" t="e">
        <f>IF(OR(AND(BX83="VöB",BV77="Aktuelles Procedura secondo BöB",BW83="No"),OR(AND(BW83="Ja",BV83&gt;='Valori soglia'!$D$6),AND(BW83="Ja",CC$14&gt;CC$15)),AND(BW83="Ja",BX83="BöB")),"Kontrolle","")</f>
        <v>#DIV/0!</v>
      </c>
      <c r="CD83" s="173" t="s">
        <v>44</v>
      </c>
      <c r="CE83" s="429">
        <v>33</v>
      </c>
      <c r="CF83" s="352">
        <v>0</v>
      </c>
      <c r="CG83" s="429" t="s">
        <v>43</v>
      </c>
      <c r="CH83" s="432" t="s">
        <v>36</v>
      </c>
      <c r="CI83" s="399" t="str">
        <f>IF(CH83="BöB","nur Freihändig mit Tipo. 13 VöB","")</f>
        <v/>
      </c>
      <c r="CJ83" s="400"/>
      <c r="CK83" s="433" t="str">
        <f>IF(CH83="BöB","Ja","No")</f>
        <v>No</v>
      </c>
      <c r="CL83" s="430" t="str">
        <f>IF(CH83="BöB","Ja","No")</f>
        <v>No</v>
      </c>
      <c r="CM83" s="435" t="e">
        <f>IF(OR(AND(CH83="VöB",CF77="Aktuelles Procedura secondo BöB",CG83="No"),OR(AND(CG83="Ja",CF83&gt;='Valori soglia'!$D$6),AND(CG83="Ja",CM$14&gt;CM$15)),AND(CG83="Ja",CH83="BöB")),"Kontrolle","")</f>
        <v>#DIV/0!</v>
      </c>
      <c r="CN83" s="173" t="s">
        <v>44</v>
      </c>
      <c r="CO83" s="429">
        <v>33</v>
      </c>
      <c r="CP83" s="352">
        <v>0</v>
      </c>
      <c r="CQ83" s="429" t="s">
        <v>43</v>
      </c>
      <c r="CR83" s="432" t="s">
        <v>36</v>
      </c>
      <c r="CS83" s="399" t="str">
        <f>IF(CR83="BöB","nur Freihändig mit Tipo. 13 VöB","")</f>
        <v/>
      </c>
      <c r="CT83" s="400"/>
      <c r="CU83" s="433" t="str">
        <f>IF(CR83="BöB","Ja","No")</f>
        <v>No</v>
      </c>
      <c r="CV83" s="430" t="str">
        <f>IF(CR83="BöB","Ja","No")</f>
        <v>No</v>
      </c>
      <c r="CW83" s="435" t="e">
        <f>IF(OR(AND(CR83="VöB",CP77="Aktuelles Procedura secondo BöB",CQ83="No"),OR(AND(CQ83="Ja",CP83&gt;='Valori soglia'!$D$6),AND(CQ83="Ja",CW$14&gt;CW$15)),AND(CQ83="Ja",CR83="BöB")),"Kontrolle","")</f>
        <v>#DIV/0!</v>
      </c>
      <c r="CX83" s="173" t="s">
        <v>44</v>
      </c>
      <c r="CY83" s="429">
        <v>33</v>
      </c>
      <c r="CZ83" s="352">
        <v>0</v>
      </c>
      <c r="DA83" s="429" t="s">
        <v>43</v>
      </c>
      <c r="DB83" s="432" t="s">
        <v>36</v>
      </c>
      <c r="DC83" s="399" t="str">
        <f>IF(DB83="BöB","nur Freihändig mit Tipo. 13 VöB","")</f>
        <v/>
      </c>
      <c r="DD83" s="400"/>
      <c r="DE83" s="433" t="str">
        <f>IF(DB83="BöB","Ja","No")</f>
        <v>No</v>
      </c>
      <c r="DF83" s="430" t="str">
        <f>IF(DB83="BöB","Ja","No")</f>
        <v>No</v>
      </c>
      <c r="DG83" s="435" t="e">
        <f>IF(OR(AND(DB83="VöB",CZ77="Aktuelles Procedura secondo BöB",DA83="No"),OR(AND(DA83="Ja",CZ83&gt;='Valori soglia'!$D$6),AND(DA83="Ja",DG$14&gt;DG$15)),AND(DA83="Ja",DB83="BöB")),"Kontrolle","")</f>
        <v>#DIV/0!</v>
      </c>
      <c r="DH83" s="173" t="s">
        <v>44</v>
      </c>
      <c r="DI83" s="429">
        <v>33</v>
      </c>
      <c r="DJ83" s="352">
        <v>0</v>
      </c>
      <c r="DK83" s="429" t="s">
        <v>43</v>
      </c>
      <c r="DL83" s="432" t="s">
        <v>36</v>
      </c>
      <c r="DM83" s="399" t="str">
        <f>IF(DL83="BöB","nur Freihändig mit Tipo. 13 VöB","")</f>
        <v/>
      </c>
      <c r="DN83" s="400"/>
      <c r="DO83" s="433" t="str">
        <f>IF(DL83="BöB","Ja","No")</f>
        <v>No</v>
      </c>
      <c r="DP83" s="430" t="str">
        <f>IF(DL83="BöB","Ja","No")</f>
        <v>No</v>
      </c>
      <c r="DQ83" s="435" t="e">
        <f>IF(OR(AND(DL83="VöB",DJ77="Aktuelles Procedura secondo BöB",DK83="No"),OR(AND(DK83="Ja",DJ83&gt;='Valori soglia'!$D$6),AND(DK83="Ja",DQ$14&gt;DQ$15)),AND(DK83="Ja",DL83="BöB")),"Kontrolle","")</f>
        <v>#DIV/0!</v>
      </c>
      <c r="DR83" s="173" t="s">
        <v>44</v>
      </c>
      <c r="DS83" s="429">
        <v>33</v>
      </c>
      <c r="DT83" s="352">
        <v>0</v>
      </c>
      <c r="DU83" s="429" t="s">
        <v>43</v>
      </c>
      <c r="DV83" s="432" t="s">
        <v>36</v>
      </c>
      <c r="DW83" s="399" t="str">
        <f>IF(DV83="BöB","nur Freihändig mit Tipo. 13 VöB","")</f>
        <v/>
      </c>
      <c r="DX83" s="400"/>
      <c r="DY83" s="433" t="str">
        <f>IF(DV83="BöB","Ja","No")</f>
        <v>No</v>
      </c>
      <c r="DZ83" s="430" t="str">
        <f>IF(DV83="BöB","Ja","No")</f>
        <v>No</v>
      </c>
      <c r="EA83" s="435" t="e">
        <f>IF(OR(AND(DV83="VöB",DT77="Aktuelles Procedura secondo BöB",DU83="No"),OR(AND(DU83="Ja",DT83&gt;='Valori soglia'!$D$6),AND(DU83="Ja",EA$14&gt;EA$15)),AND(DU83="Ja",DV83="BöB")),"Kontrolle","")</f>
        <v>#DIV/0!</v>
      </c>
      <c r="EB83" s="173" t="s">
        <v>44</v>
      </c>
      <c r="EC83" s="429">
        <v>33</v>
      </c>
      <c r="ED83" s="352">
        <v>0</v>
      </c>
      <c r="EE83" s="429" t="s">
        <v>43</v>
      </c>
      <c r="EF83" s="432" t="s">
        <v>36</v>
      </c>
      <c r="EG83" s="399" t="str">
        <f>IF(EF83="BöB","nur Freihändig mit Tipo. 13 VöB","")</f>
        <v/>
      </c>
      <c r="EH83" s="400"/>
      <c r="EI83" s="433" t="str">
        <f>IF(EF83="BöB","Ja","No")</f>
        <v>No</v>
      </c>
      <c r="EJ83" s="430" t="str">
        <f>IF(EF83="BöB","Ja","No")</f>
        <v>No</v>
      </c>
      <c r="EK83" s="435" t="e">
        <f>IF(OR(AND(EF83="VöB",ED77="Aktuelles Procedura secondo BöB",EE83="No"),OR(AND(EE83="Ja",ED83&gt;='Valori soglia'!$D$6),AND(EE83="Ja",EK$14&gt;EK$15)),AND(EE83="Ja",EF83="BöB")),"Kontrolle","")</f>
        <v>#DIV/0!</v>
      </c>
      <c r="EL83" s="173" t="s">
        <v>44</v>
      </c>
      <c r="EM83" s="429">
        <v>33</v>
      </c>
      <c r="EN83" s="352">
        <v>0</v>
      </c>
      <c r="EO83" s="429" t="s">
        <v>43</v>
      </c>
      <c r="EP83" s="432" t="s">
        <v>36</v>
      </c>
      <c r="EQ83" s="399" t="str">
        <f>IF(EP83="BöB","nur Freihändig mit Tipo. 13 VöB","")</f>
        <v/>
      </c>
      <c r="ER83" s="400"/>
      <c r="ES83" s="433" t="str">
        <f>IF(EP83="BöB","Ja","No")</f>
        <v>No</v>
      </c>
      <c r="ET83" s="430" t="str">
        <f>IF(EP83="BöB","Ja","No")</f>
        <v>No</v>
      </c>
      <c r="EU83" s="435" t="e">
        <f>IF(OR(AND(EP83="VöB",EN77="Aktuelles Procedura secondo BöB",EO83="No"),OR(AND(EO83="Ja",EN83&gt;='Valori soglia'!$D$6),AND(EO83="Ja",EU$14&gt;EU$15)),AND(EO83="Ja",EP83="BöB")),"Kontrolle","")</f>
        <v>#DIV/0!</v>
      </c>
      <c r="EV83" s="173" t="s">
        <v>44</v>
      </c>
      <c r="EW83" s="429">
        <v>33</v>
      </c>
      <c r="EX83" s="352">
        <v>0</v>
      </c>
      <c r="EY83" s="429" t="s">
        <v>43</v>
      </c>
      <c r="EZ83" s="432" t="s">
        <v>36</v>
      </c>
      <c r="FA83" s="399" t="str">
        <f>IF(EZ83="BöB","nur Freihändig mit Tipo. 13 VöB","")</f>
        <v/>
      </c>
      <c r="FB83" s="400"/>
      <c r="FC83" s="433" t="str">
        <f>IF(EZ83="BöB","Ja","No")</f>
        <v>No</v>
      </c>
      <c r="FD83" s="430" t="str">
        <f>IF(EZ83="BöB","Ja","No")</f>
        <v>No</v>
      </c>
      <c r="FE83" s="435" t="e">
        <f>IF(OR(AND(EZ83="VöB",EX77="Aktuelles Procedura secondo BöB",EY83="No"),OR(AND(EY83="Ja",EX83&gt;='Valori soglia'!$D$6),AND(EY83="Ja",FE$14&gt;FE$15)),AND(EY83="Ja",EZ83="BöB")),"Kontrolle","")</f>
        <v>#DIV/0!</v>
      </c>
      <c r="FF83" s="173" t="s">
        <v>44</v>
      </c>
      <c r="FG83" s="429">
        <v>33</v>
      </c>
      <c r="FH83" s="352">
        <v>0</v>
      </c>
      <c r="FI83" s="429" t="s">
        <v>43</v>
      </c>
      <c r="FJ83" s="432" t="s">
        <v>36</v>
      </c>
      <c r="FK83" s="399" t="str">
        <f>IF(FJ83="BöB","nur Freihändig mit Tipo. 13 VöB","")</f>
        <v/>
      </c>
      <c r="FL83" s="400"/>
      <c r="FM83" s="433" t="str">
        <f>IF(FJ83="BöB","Ja","No")</f>
        <v>No</v>
      </c>
      <c r="FN83" s="430" t="str">
        <f>IF(FJ83="BöB","Ja","No")</f>
        <v>No</v>
      </c>
      <c r="FO83" s="435" t="e">
        <f>IF(OR(AND(FJ83="VöB",FH77="Aktuelles Procedura secondo BöB",FI83="No"),OR(AND(FI83="Ja",FH83&gt;='Valori soglia'!$D$6),AND(FI83="Ja",FO$14&gt;FO$15)),AND(FI83="Ja",FJ83="BöB")),"Kontrolle","")</f>
        <v>#DIV/0!</v>
      </c>
      <c r="FP83" s="173" t="s">
        <v>44</v>
      </c>
      <c r="FQ83" s="429">
        <v>33</v>
      </c>
      <c r="FR83" s="352">
        <v>0</v>
      </c>
      <c r="FS83" s="429" t="s">
        <v>43</v>
      </c>
      <c r="FT83" s="432" t="s">
        <v>36</v>
      </c>
      <c r="FU83" s="399" t="str">
        <f>IF(FT83="BöB","nur Freihändig mit Tipo. 13 VöB","")</f>
        <v/>
      </c>
      <c r="FV83" s="400"/>
      <c r="FW83" s="433" t="str">
        <f>IF(FT83="BöB","Ja","No")</f>
        <v>No</v>
      </c>
      <c r="FX83" s="430" t="str">
        <f>IF(FT83="BöB","Ja","No")</f>
        <v>No</v>
      </c>
      <c r="FY83" s="435" t="e">
        <f>IF(OR(AND(FT83="VöB",FR77="Aktuelles Procedura secondo BöB",FS83="No"),OR(AND(FS83="Ja",FR83&gt;='Valori soglia'!$D$6),AND(FS83="Ja",FY$14&gt;FY$15)),AND(FS83="Ja",FT83="BöB")),"Kontrolle","")</f>
        <v>#DIV/0!</v>
      </c>
      <c r="FZ83" s="173" t="s">
        <v>44</v>
      </c>
      <c r="GA83" s="429">
        <v>33</v>
      </c>
      <c r="GB83" s="352">
        <v>0</v>
      </c>
      <c r="GC83" s="429" t="s">
        <v>43</v>
      </c>
      <c r="GD83" s="432" t="s">
        <v>36</v>
      </c>
      <c r="GE83" s="399" t="str">
        <f>IF(GD83="BöB","nur Freihändig mit Tipo. 13 VöB","")</f>
        <v/>
      </c>
      <c r="GF83" s="400"/>
      <c r="GG83" s="433" t="str">
        <f>IF(GD83="BöB","Ja","No")</f>
        <v>No</v>
      </c>
      <c r="GH83" s="430" t="str">
        <f>IF(GD83="BöB","Ja","No")</f>
        <v>No</v>
      </c>
      <c r="GI83" s="435" t="e">
        <f>IF(OR(AND(GD83="VöB",GB77="Aktuelles Procedura secondo BöB",GC83="No"),OR(AND(GC83="Ja",GB83&gt;='Valori soglia'!$D$6),AND(GC83="Ja",GI$14&gt;GI$15)),AND(GC83="Ja",GD83="BöB")),"Kontrolle","")</f>
        <v>#DIV/0!</v>
      </c>
      <c r="GJ83" s="173" t="s">
        <v>44</v>
      </c>
      <c r="GK83" s="429">
        <v>33</v>
      </c>
      <c r="GL83" s="352">
        <v>0</v>
      </c>
      <c r="GM83" s="429" t="s">
        <v>43</v>
      </c>
      <c r="GN83" s="432" t="s">
        <v>36</v>
      </c>
      <c r="GO83" s="399" t="str">
        <f>IF(GN83="BöB","nur Freihändig mit Tipo. 13 VöB","")</f>
        <v/>
      </c>
      <c r="GP83" s="400"/>
      <c r="GQ83" s="433" t="str">
        <f>IF(GN83="BöB","Ja","No")</f>
        <v>No</v>
      </c>
      <c r="GR83" s="430" t="str">
        <f>IF(GN83="BöB","Ja","No")</f>
        <v>No</v>
      </c>
      <c r="GS83" s="435" t="e">
        <f>IF(OR(AND(GN83="VöB",GL77="Aktuelles Procedura secondo BöB",GM83="No"),OR(AND(GM83="Ja",GL83&gt;='Valori soglia'!$D$6),AND(GM83="Ja",GS$14&gt;GS$15)),AND(GM83="Ja",GN83="BöB")),"Kontrolle","")</f>
        <v>#DIV/0!</v>
      </c>
      <c r="GT83" s="173" t="s">
        <v>44</v>
      </c>
      <c r="GU83" s="429">
        <v>33</v>
      </c>
      <c r="GV83" s="352">
        <v>0</v>
      </c>
      <c r="GW83" s="429" t="s">
        <v>43</v>
      </c>
      <c r="GX83" s="432" t="s">
        <v>36</v>
      </c>
      <c r="GY83" s="399" t="str">
        <f>IF(GX83="BöB","nur Freihändig mit Tipo. 13 VöB","")</f>
        <v/>
      </c>
      <c r="GZ83" s="400"/>
      <c r="HA83" s="433" t="str">
        <f>IF(GX83="BöB","Ja","No")</f>
        <v>No</v>
      </c>
      <c r="HB83" s="430" t="str">
        <f>IF(GX83="BöB","Ja","No")</f>
        <v>No</v>
      </c>
      <c r="HC83" s="435" t="e">
        <f>IF(OR(AND(GX83="VöB",GV77="Aktuelles Procedura secondo BöB",GW83="No"),OR(AND(GW83="Ja",GV83&gt;='Valori soglia'!$D$6),AND(GW83="Ja",HC$14&gt;HC$15)),AND(GW83="Ja",GX83="BöB")),"Kontrolle","")</f>
        <v>#DIV/0!</v>
      </c>
      <c r="HD83" s="173" t="s">
        <v>44</v>
      </c>
      <c r="HE83" s="429">
        <v>33</v>
      </c>
      <c r="HF83" s="352">
        <v>0</v>
      </c>
      <c r="HG83" s="429" t="s">
        <v>43</v>
      </c>
      <c r="HH83" s="432" t="s">
        <v>36</v>
      </c>
      <c r="HI83" s="399" t="str">
        <f>IF(HH83="BöB","nur Freihändig mit Tipo. 13 VöB","")</f>
        <v/>
      </c>
      <c r="HJ83" s="400"/>
      <c r="HK83" s="433" t="str">
        <f>IF(HH83="BöB","Ja","No")</f>
        <v>No</v>
      </c>
      <c r="HL83" s="430" t="str">
        <f>IF(HH83="BöB","Ja","No")</f>
        <v>No</v>
      </c>
      <c r="HM83" s="435" t="e">
        <f>IF(OR(AND(HH83="VöB",HF77="Aktuelles Procedura secondo BöB",HG83="No"),OR(AND(HG83="Ja",HF83&gt;='Valori soglia'!$D$6),AND(HG83="Ja",HM$14&gt;HM$15)),AND(HG83="Ja",HH83="BöB")),"Kontrolle","")</f>
        <v>#DIV/0!</v>
      </c>
      <c r="HN83" s="125"/>
      <c r="HO83" s="125"/>
      <c r="HP83" s="71"/>
      <c r="HQ83" s="126"/>
      <c r="HR83" s="74"/>
      <c r="HS83" s="36"/>
      <c r="HT83" s="36"/>
      <c r="HU83" s="78"/>
      <c r="HV83" s="36"/>
      <c r="HW83" s="125"/>
      <c r="HX83" s="125"/>
      <c r="HY83" s="71"/>
      <c r="HZ83" s="126"/>
      <c r="IA83" s="74"/>
      <c r="IB83" s="36"/>
      <c r="IC83" s="36"/>
      <c r="ID83" s="78"/>
      <c r="IE83" s="36"/>
      <c r="IF83" s="125"/>
      <c r="IG83" s="125"/>
      <c r="IH83" s="71"/>
      <c r="II83" s="126"/>
      <c r="IJ83" s="74"/>
      <c r="IK83" s="36"/>
      <c r="IL83" s="36"/>
      <c r="IM83" s="78"/>
      <c r="IN83" s="36"/>
      <c r="IO83" s="125"/>
      <c r="IP83" s="125"/>
      <c r="IQ83" s="71"/>
      <c r="IR83" s="126"/>
      <c r="IS83" s="74"/>
      <c r="IT83" s="36"/>
      <c r="IU83" s="36"/>
      <c r="IV83" s="78"/>
      <c r="IW83" s="36"/>
      <c r="IX83" s="125"/>
      <c r="IY83" s="125"/>
      <c r="IZ83" s="71"/>
      <c r="JA83" s="126"/>
      <c r="JB83" s="6"/>
      <c r="JC83" s="6"/>
      <c r="JD83" s="6"/>
      <c r="JE83" s="6"/>
      <c r="JF83" s="6"/>
      <c r="JG83" s="6"/>
      <c r="JH83" s="6"/>
      <c r="JI83" s="6"/>
      <c r="JJ83" s="6"/>
      <c r="JK83" s="6"/>
      <c r="JL83" s="6"/>
      <c r="JM83" s="6"/>
      <c r="JN83" s="6"/>
      <c r="JO83" s="6"/>
      <c r="JP83" s="6"/>
      <c r="JQ83" s="6"/>
      <c r="JR83" s="6"/>
      <c r="JS83" s="6"/>
      <c r="JT83" s="6"/>
      <c r="JU83" s="6"/>
      <c r="JV83" s="6"/>
      <c r="JW83" s="6"/>
      <c r="JX83" s="6"/>
      <c r="JY83" s="6"/>
      <c r="JZ83" s="6"/>
      <c r="KA83" s="6"/>
      <c r="KB83" s="6"/>
      <c r="KC83" s="6"/>
      <c r="KD83" s="6"/>
      <c r="KE83" s="6"/>
      <c r="KF83" s="6"/>
      <c r="KG83" s="6"/>
      <c r="KH83" s="6"/>
      <c r="KI83" s="6"/>
      <c r="KJ83" s="6"/>
      <c r="KK83" s="6"/>
      <c r="KL83" s="6"/>
      <c r="KM83" s="6"/>
      <c r="KN83" s="6"/>
      <c r="KO83" s="6"/>
      <c r="KP83" s="6"/>
      <c r="KQ83" s="6"/>
      <c r="KR83" s="6"/>
      <c r="KS83" s="6"/>
      <c r="KT83" s="6"/>
      <c r="KU83" s="6"/>
      <c r="KV83" s="6"/>
      <c r="KW83" s="6"/>
      <c r="KX83" s="6"/>
      <c r="KY83" s="6"/>
      <c r="KZ83" s="6"/>
      <c r="LA83" s="6"/>
      <c r="LB83" s="6"/>
      <c r="LC83" s="6"/>
    </row>
    <row r="84" spans="1:315" ht="26.25" customHeight="1" x14ac:dyDescent="0.2">
      <c r="A84" s="13"/>
      <c r="B84" s="174" t="s">
        <v>45</v>
      </c>
      <c r="C84" s="429"/>
      <c r="D84" s="352"/>
      <c r="E84" s="429"/>
      <c r="F84" s="432"/>
      <c r="G84" s="401" t="str">
        <f>IF(F83="VöB","Freihändig (z.B. Tipo. 36 II d VöB)","")</f>
        <v/>
      </c>
      <c r="H84" s="402"/>
      <c r="I84" s="433"/>
      <c r="J84" s="430"/>
      <c r="K84" s="435"/>
      <c r="L84" s="174" t="s">
        <v>45</v>
      </c>
      <c r="M84" s="429"/>
      <c r="N84" s="352"/>
      <c r="O84" s="429"/>
      <c r="P84" s="432"/>
      <c r="Q84" s="401" t="str">
        <f>IF(P83="VöB","Freihändig (z.B. Tipo. 36 II d VöB)","")</f>
        <v/>
      </c>
      <c r="R84" s="402"/>
      <c r="S84" s="433"/>
      <c r="T84" s="430"/>
      <c r="U84" s="435"/>
      <c r="V84" s="174" t="s">
        <v>45</v>
      </c>
      <c r="W84" s="429"/>
      <c r="X84" s="352"/>
      <c r="Y84" s="429"/>
      <c r="Z84" s="432"/>
      <c r="AA84" s="401" t="str">
        <f>IF(Z83="VöB","Freihändig (z.B. Tipo. 36 II d VöB)","")</f>
        <v/>
      </c>
      <c r="AB84" s="402"/>
      <c r="AC84" s="433"/>
      <c r="AD84" s="430"/>
      <c r="AE84" s="435"/>
      <c r="AF84" s="174" t="s">
        <v>45</v>
      </c>
      <c r="AG84" s="429"/>
      <c r="AH84" s="352"/>
      <c r="AI84" s="429"/>
      <c r="AJ84" s="432"/>
      <c r="AK84" s="401" t="str">
        <f>IF(AJ83="VöB","Freihändig (z.B. Tipo. 36 II d VöB)","")</f>
        <v/>
      </c>
      <c r="AL84" s="402"/>
      <c r="AM84" s="433"/>
      <c r="AN84" s="430"/>
      <c r="AO84" s="435"/>
      <c r="AP84" s="174" t="s">
        <v>45</v>
      </c>
      <c r="AQ84" s="429"/>
      <c r="AR84" s="352"/>
      <c r="AS84" s="429"/>
      <c r="AT84" s="432"/>
      <c r="AU84" s="401" t="str">
        <f>IF(AT83="VöB","Freihändig (z.B. Tipo. 36 II d VöB)","")</f>
        <v/>
      </c>
      <c r="AV84" s="402"/>
      <c r="AW84" s="433"/>
      <c r="AX84" s="430"/>
      <c r="AY84" s="435"/>
      <c r="AZ84" s="174" t="s">
        <v>45</v>
      </c>
      <c r="BA84" s="429"/>
      <c r="BB84" s="352"/>
      <c r="BC84" s="429"/>
      <c r="BD84" s="432"/>
      <c r="BE84" s="401" t="str">
        <f>IF(BD83="VöB","Freihändig (z.B. Tipo. 36 II d VöB)","")</f>
        <v/>
      </c>
      <c r="BF84" s="402"/>
      <c r="BG84" s="433"/>
      <c r="BH84" s="430"/>
      <c r="BI84" s="435"/>
      <c r="BJ84" s="174" t="s">
        <v>45</v>
      </c>
      <c r="BK84" s="429"/>
      <c r="BL84" s="352"/>
      <c r="BM84" s="429"/>
      <c r="BN84" s="432"/>
      <c r="BO84" s="401" t="str">
        <f>IF(BN83="VöB","Freihändig (z.B. Tipo. 36 II d VöB)","")</f>
        <v/>
      </c>
      <c r="BP84" s="402"/>
      <c r="BQ84" s="433"/>
      <c r="BR84" s="430"/>
      <c r="BS84" s="435"/>
      <c r="BT84" s="174" t="s">
        <v>45</v>
      </c>
      <c r="BU84" s="429"/>
      <c r="BV84" s="352"/>
      <c r="BW84" s="429"/>
      <c r="BX84" s="432"/>
      <c r="BY84" s="401" t="str">
        <f>IF(BX83="VöB","Freihändig (z.B. Tipo. 36 II d VöB)","")</f>
        <v/>
      </c>
      <c r="BZ84" s="402"/>
      <c r="CA84" s="433"/>
      <c r="CB84" s="430"/>
      <c r="CC84" s="435"/>
      <c r="CD84" s="174" t="s">
        <v>45</v>
      </c>
      <c r="CE84" s="429"/>
      <c r="CF84" s="352"/>
      <c r="CG84" s="429"/>
      <c r="CH84" s="432"/>
      <c r="CI84" s="401" t="str">
        <f>IF(CH83="VöB","Freihändig (z.B. Tipo. 36 II d VöB)","")</f>
        <v/>
      </c>
      <c r="CJ84" s="402"/>
      <c r="CK84" s="433"/>
      <c r="CL84" s="430"/>
      <c r="CM84" s="435"/>
      <c r="CN84" s="174" t="s">
        <v>45</v>
      </c>
      <c r="CO84" s="429"/>
      <c r="CP84" s="352"/>
      <c r="CQ84" s="429"/>
      <c r="CR84" s="432"/>
      <c r="CS84" s="401" t="str">
        <f>IF(CR83="VöB","Freihändig (z.B. Tipo. 36 II d VöB)","")</f>
        <v/>
      </c>
      <c r="CT84" s="402"/>
      <c r="CU84" s="433"/>
      <c r="CV84" s="430"/>
      <c r="CW84" s="435"/>
      <c r="CX84" s="174" t="s">
        <v>45</v>
      </c>
      <c r="CY84" s="429"/>
      <c r="CZ84" s="352"/>
      <c r="DA84" s="429"/>
      <c r="DB84" s="432"/>
      <c r="DC84" s="401" t="str">
        <f>IF(DB83="VöB","Freihändig (z.B. Tipo. 36 II d VöB)","")</f>
        <v/>
      </c>
      <c r="DD84" s="402"/>
      <c r="DE84" s="433"/>
      <c r="DF84" s="430"/>
      <c r="DG84" s="435"/>
      <c r="DH84" s="174" t="s">
        <v>45</v>
      </c>
      <c r="DI84" s="429"/>
      <c r="DJ84" s="352"/>
      <c r="DK84" s="429"/>
      <c r="DL84" s="432"/>
      <c r="DM84" s="401" t="str">
        <f>IF(DL83="VöB","Freihändig (z.B. Tipo. 36 II d VöB)","")</f>
        <v/>
      </c>
      <c r="DN84" s="402"/>
      <c r="DO84" s="433"/>
      <c r="DP84" s="430"/>
      <c r="DQ84" s="435"/>
      <c r="DR84" s="174" t="s">
        <v>45</v>
      </c>
      <c r="DS84" s="429"/>
      <c r="DT84" s="352"/>
      <c r="DU84" s="429"/>
      <c r="DV84" s="432"/>
      <c r="DW84" s="401" t="str">
        <f>IF(DV83="VöB","Freihändig (z.B. Tipo. 36 II d VöB)","")</f>
        <v/>
      </c>
      <c r="DX84" s="402"/>
      <c r="DY84" s="433"/>
      <c r="DZ84" s="430"/>
      <c r="EA84" s="435"/>
      <c r="EB84" s="174" t="s">
        <v>45</v>
      </c>
      <c r="EC84" s="429"/>
      <c r="ED84" s="352"/>
      <c r="EE84" s="429"/>
      <c r="EF84" s="432"/>
      <c r="EG84" s="401" t="str">
        <f>IF(EF83="VöB","Freihändig (z.B. Tipo. 36 II d VöB)","")</f>
        <v/>
      </c>
      <c r="EH84" s="402"/>
      <c r="EI84" s="433"/>
      <c r="EJ84" s="430"/>
      <c r="EK84" s="435"/>
      <c r="EL84" s="174" t="s">
        <v>45</v>
      </c>
      <c r="EM84" s="429"/>
      <c r="EN84" s="352"/>
      <c r="EO84" s="429"/>
      <c r="EP84" s="432"/>
      <c r="EQ84" s="401" t="str">
        <f>IF(EP83="VöB","Freihändig (z.B. Tipo. 36 II d VöB)","")</f>
        <v/>
      </c>
      <c r="ER84" s="402"/>
      <c r="ES84" s="433"/>
      <c r="ET84" s="430"/>
      <c r="EU84" s="435"/>
      <c r="EV84" s="174" t="s">
        <v>45</v>
      </c>
      <c r="EW84" s="429"/>
      <c r="EX84" s="352"/>
      <c r="EY84" s="429"/>
      <c r="EZ84" s="432"/>
      <c r="FA84" s="401" t="str">
        <f>IF(EZ83="VöB","Freihändig (z.B. Tipo. 36 II d VöB)","")</f>
        <v/>
      </c>
      <c r="FB84" s="402"/>
      <c r="FC84" s="433"/>
      <c r="FD84" s="430"/>
      <c r="FE84" s="435"/>
      <c r="FF84" s="174" t="s">
        <v>45</v>
      </c>
      <c r="FG84" s="429"/>
      <c r="FH84" s="352"/>
      <c r="FI84" s="429"/>
      <c r="FJ84" s="432"/>
      <c r="FK84" s="401" t="str">
        <f>IF(FJ83="VöB","Freihändig (z.B. Tipo. 36 II d VöB)","")</f>
        <v/>
      </c>
      <c r="FL84" s="402"/>
      <c r="FM84" s="433"/>
      <c r="FN84" s="430"/>
      <c r="FO84" s="435"/>
      <c r="FP84" s="174" t="s">
        <v>45</v>
      </c>
      <c r="FQ84" s="429"/>
      <c r="FR84" s="352"/>
      <c r="FS84" s="429"/>
      <c r="FT84" s="432"/>
      <c r="FU84" s="401" t="str">
        <f>IF(FT83="VöB","Freihändig (z.B. Tipo. 36 II d VöB)","")</f>
        <v/>
      </c>
      <c r="FV84" s="402"/>
      <c r="FW84" s="433"/>
      <c r="FX84" s="430"/>
      <c r="FY84" s="435"/>
      <c r="FZ84" s="174" t="s">
        <v>45</v>
      </c>
      <c r="GA84" s="429"/>
      <c r="GB84" s="352"/>
      <c r="GC84" s="429"/>
      <c r="GD84" s="432"/>
      <c r="GE84" s="401" t="str">
        <f>IF(GD83="VöB","Freihändig (z.B. Tipo. 36 II d VöB)","")</f>
        <v/>
      </c>
      <c r="GF84" s="402"/>
      <c r="GG84" s="433"/>
      <c r="GH84" s="430"/>
      <c r="GI84" s="435"/>
      <c r="GJ84" s="174" t="s">
        <v>45</v>
      </c>
      <c r="GK84" s="429"/>
      <c r="GL84" s="352"/>
      <c r="GM84" s="429"/>
      <c r="GN84" s="432"/>
      <c r="GO84" s="401" t="str">
        <f>IF(GN83="VöB","Freihändig (z.B. Tipo. 36 II d VöB)","")</f>
        <v/>
      </c>
      <c r="GP84" s="402"/>
      <c r="GQ84" s="433"/>
      <c r="GR84" s="430"/>
      <c r="GS84" s="435"/>
      <c r="GT84" s="174" t="s">
        <v>45</v>
      </c>
      <c r="GU84" s="429"/>
      <c r="GV84" s="352"/>
      <c r="GW84" s="429"/>
      <c r="GX84" s="432"/>
      <c r="GY84" s="401" t="str">
        <f>IF(GX83="VöB","Freihändig (z.B. Tipo. 36 II d VöB)","")</f>
        <v/>
      </c>
      <c r="GZ84" s="402"/>
      <c r="HA84" s="433"/>
      <c r="HB84" s="430"/>
      <c r="HC84" s="435"/>
      <c r="HD84" s="174" t="s">
        <v>45</v>
      </c>
      <c r="HE84" s="429"/>
      <c r="HF84" s="352"/>
      <c r="HG84" s="429"/>
      <c r="HH84" s="432"/>
      <c r="HI84" s="401" t="str">
        <f>IF(HH83="VöB","Freihändig (z.B. Tipo. 36 II d VöB)","")</f>
        <v/>
      </c>
      <c r="HJ84" s="402"/>
      <c r="HK84" s="433"/>
      <c r="HL84" s="430"/>
      <c r="HM84" s="435"/>
      <c r="HN84" s="125"/>
      <c r="HO84" s="125"/>
      <c r="HP84" s="71"/>
      <c r="HQ84" s="126"/>
      <c r="HR84" s="74"/>
      <c r="HS84" s="36"/>
      <c r="HT84" s="36"/>
      <c r="HU84" s="78"/>
      <c r="HV84" s="36"/>
      <c r="HW84" s="125"/>
      <c r="HX84" s="125"/>
      <c r="HY84" s="71"/>
      <c r="HZ84" s="126"/>
      <c r="IA84" s="74"/>
      <c r="IB84" s="36"/>
      <c r="IC84" s="36"/>
      <c r="ID84" s="78"/>
      <c r="IE84" s="36"/>
      <c r="IF84" s="125"/>
      <c r="IG84" s="125"/>
      <c r="IH84" s="71"/>
      <c r="II84" s="126"/>
      <c r="IJ84" s="74"/>
      <c r="IK84" s="36"/>
      <c r="IL84" s="36"/>
      <c r="IM84" s="78"/>
      <c r="IN84" s="36"/>
      <c r="IO84" s="125"/>
      <c r="IP84" s="125"/>
      <c r="IQ84" s="71"/>
      <c r="IR84" s="126"/>
      <c r="IS84" s="74"/>
      <c r="IT84" s="36"/>
      <c r="IU84" s="36"/>
      <c r="IV84" s="78"/>
      <c r="IW84" s="36"/>
      <c r="IX84" s="125"/>
      <c r="IY84" s="125"/>
      <c r="IZ84" s="71"/>
      <c r="JA84" s="126"/>
      <c r="JB84" s="6"/>
      <c r="JC84" s="6"/>
      <c r="JD84" s="6"/>
      <c r="JE84" s="6"/>
      <c r="JF84" s="6"/>
      <c r="JG84" s="6"/>
      <c r="JH84" s="6"/>
      <c r="JI84" s="6"/>
      <c r="JJ84" s="6"/>
      <c r="JK84" s="6"/>
      <c r="JL84" s="6"/>
      <c r="JM84" s="6"/>
      <c r="JN84" s="6"/>
      <c r="JO84" s="6"/>
      <c r="JP84" s="6"/>
      <c r="JQ84" s="6"/>
      <c r="JR84" s="6"/>
      <c r="JS84" s="6"/>
      <c r="JT84" s="6"/>
      <c r="JU84" s="6"/>
      <c r="JV84" s="6"/>
      <c r="JW84" s="6"/>
      <c r="JX84" s="6"/>
      <c r="JY84" s="6"/>
      <c r="JZ84" s="6"/>
      <c r="KA84" s="6"/>
      <c r="KB84" s="6"/>
      <c r="KC84" s="6"/>
      <c r="KD84" s="6"/>
      <c r="KE84" s="6"/>
      <c r="KF84" s="6"/>
      <c r="KG84" s="6"/>
      <c r="KH84" s="6"/>
      <c r="KI84" s="6"/>
      <c r="KJ84" s="6"/>
      <c r="KK84" s="6"/>
      <c r="KL84" s="6"/>
      <c r="KM84" s="6"/>
      <c r="KN84" s="6"/>
      <c r="KO84" s="6"/>
      <c r="KP84" s="6"/>
      <c r="KQ84" s="6"/>
      <c r="KR84" s="6"/>
      <c r="KS84" s="6"/>
      <c r="KT84" s="6"/>
      <c r="KU84" s="6"/>
      <c r="KV84" s="6"/>
      <c r="KW84" s="6"/>
      <c r="KX84" s="6"/>
      <c r="KY84" s="6"/>
      <c r="KZ84" s="6"/>
      <c r="LA84" s="6"/>
      <c r="LB84" s="6"/>
      <c r="LC84" s="6"/>
    </row>
    <row r="85" spans="1:315" ht="26.25" customHeight="1" x14ac:dyDescent="0.2">
      <c r="A85" s="13"/>
      <c r="B85" s="173" t="s">
        <v>44</v>
      </c>
      <c r="C85" s="429">
        <v>34</v>
      </c>
      <c r="D85" s="352">
        <v>0</v>
      </c>
      <c r="E85" s="429" t="s">
        <v>43</v>
      </c>
      <c r="F85" s="432" t="s">
        <v>36</v>
      </c>
      <c r="G85" s="399" t="str">
        <f>IF(F85="BöB","nur Freihändig mit Tipo. 13 VöB","")</f>
        <v/>
      </c>
      <c r="H85" s="400"/>
      <c r="I85" s="433" t="str">
        <f>IF(F85="BöB","Ja","No")</f>
        <v>No</v>
      </c>
      <c r="J85" s="430" t="str">
        <f>IF(F85="BöB","Ja","No")</f>
        <v>No</v>
      </c>
      <c r="K85" s="435" t="e">
        <f>IF(OR(AND(F85="VöB",D79="Aktuelles Procedura secondo BöB",E85="No"),OR(AND(E85="Ja",D85&gt;='Valori soglia'!$D$6),AND(E85="Ja",'Riepilogo progetto'!$J$8&gt;'Riepilogo progetto'!$P$9)),AND(E85="Ja",F85="BöB")),"Kontrolle","")</f>
        <v>#DIV/0!</v>
      </c>
      <c r="L85" s="173" t="s">
        <v>44</v>
      </c>
      <c r="M85" s="429">
        <v>34</v>
      </c>
      <c r="N85" s="352">
        <v>0</v>
      </c>
      <c r="O85" s="429" t="s">
        <v>43</v>
      </c>
      <c r="P85" s="432" t="s">
        <v>36</v>
      </c>
      <c r="Q85" s="399" t="str">
        <f>IF(P85="BöB","nur Freihändig mit Tipo. 13 VöB","")</f>
        <v/>
      </c>
      <c r="R85" s="400"/>
      <c r="S85" s="433" t="str">
        <f>IF(P85="BöB","Ja","No")</f>
        <v>No</v>
      </c>
      <c r="T85" s="430" t="str">
        <f>IF(P85="BöB","Ja","No")</f>
        <v>No</v>
      </c>
      <c r="U85" s="435" t="e">
        <f>IF(OR(AND(P85="VöB",N79="Aktuelles Procedura secondo BöB",O85="No"),OR(AND(O85="Ja",N85&gt;='Valori soglia'!$D$6),AND(O85="Ja",U$14&gt;U$15)),AND(O85="Ja",P85="BöB")),"Kontrolle","")</f>
        <v>#DIV/0!</v>
      </c>
      <c r="V85" s="173" t="s">
        <v>44</v>
      </c>
      <c r="W85" s="429">
        <v>34</v>
      </c>
      <c r="X85" s="352">
        <v>0</v>
      </c>
      <c r="Y85" s="429" t="s">
        <v>43</v>
      </c>
      <c r="Z85" s="432" t="s">
        <v>36</v>
      </c>
      <c r="AA85" s="399" t="str">
        <f>IF(Z85="BöB","nur Freihändig mit Tipo. 13 VöB","")</f>
        <v/>
      </c>
      <c r="AB85" s="400"/>
      <c r="AC85" s="433" t="str">
        <f>IF(Z85="BöB","Ja","No")</f>
        <v>No</v>
      </c>
      <c r="AD85" s="430" t="str">
        <f>IF(Z85="BöB","Ja","No")</f>
        <v>No</v>
      </c>
      <c r="AE85" s="435" t="e">
        <f>IF(OR(AND(Z85="VöB",X79="Aktuelles Procedura secondo BöB",Y85="No"),OR(AND(Y85="Ja",X85&gt;='Valori soglia'!$D$6),AND(Y85="Ja",AE$14&gt;AE$15)),AND(Y85="Ja",Z85="BöB")),"Kontrolle","")</f>
        <v>#DIV/0!</v>
      </c>
      <c r="AF85" s="173" t="s">
        <v>44</v>
      </c>
      <c r="AG85" s="429">
        <v>34</v>
      </c>
      <c r="AH85" s="352">
        <v>0</v>
      </c>
      <c r="AI85" s="429" t="s">
        <v>43</v>
      </c>
      <c r="AJ85" s="432" t="s">
        <v>36</v>
      </c>
      <c r="AK85" s="399" t="str">
        <f>IF(AJ85="BöB","nur Freihändig mit Tipo. 13 VöB","")</f>
        <v/>
      </c>
      <c r="AL85" s="400"/>
      <c r="AM85" s="433" t="str">
        <f>IF(AJ85="BöB","Ja","No")</f>
        <v>No</v>
      </c>
      <c r="AN85" s="430" t="str">
        <f>IF(AJ85="BöB","Ja","No")</f>
        <v>No</v>
      </c>
      <c r="AO85" s="435" t="e">
        <f>IF(OR(AND(AJ85="VöB",AH79="Aktuelles Procedura secondo BöB",AI85="No"),OR(AND(AI85="Ja",AH85&gt;='Valori soglia'!$D$6),AND(AI85="Ja",AO$14&gt;AO$15)),AND(AI85="Ja",AJ85="BöB")),"Kontrolle","")</f>
        <v>#DIV/0!</v>
      </c>
      <c r="AP85" s="173" t="s">
        <v>44</v>
      </c>
      <c r="AQ85" s="429">
        <v>34</v>
      </c>
      <c r="AR85" s="352">
        <v>0</v>
      </c>
      <c r="AS85" s="429" t="s">
        <v>43</v>
      </c>
      <c r="AT85" s="432" t="s">
        <v>36</v>
      </c>
      <c r="AU85" s="399" t="str">
        <f>IF(AT85="BöB","nur Freihändig mit Tipo. 13 VöB","")</f>
        <v/>
      </c>
      <c r="AV85" s="400"/>
      <c r="AW85" s="433" t="str">
        <f>IF(AT85="BöB","Ja","No")</f>
        <v>No</v>
      </c>
      <c r="AX85" s="430" t="str">
        <f>IF(AT85="BöB","Ja","No")</f>
        <v>No</v>
      </c>
      <c r="AY85" s="435" t="e">
        <f>IF(OR(AND(AT85="VöB",AR79="Aktuelles Procedura secondo BöB",AS85="No"),OR(AND(AS85="Ja",AR85&gt;='Valori soglia'!$D$6),AND(AS85="Ja",AY$14&gt;AY$15)),AND(AS85="Ja",AT85="BöB")),"Kontrolle","")</f>
        <v>#DIV/0!</v>
      </c>
      <c r="AZ85" s="173" t="s">
        <v>44</v>
      </c>
      <c r="BA85" s="429">
        <v>34</v>
      </c>
      <c r="BB85" s="352">
        <v>0</v>
      </c>
      <c r="BC85" s="429" t="s">
        <v>43</v>
      </c>
      <c r="BD85" s="432" t="s">
        <v>36</v>
      </c>
      <c r="BE85" s="399" t="str">
        <f>IF(BD85="BöB","nur Freihändig mit Tipo. 13 VöB","")</f>
        <v/>
      </c>
      <c r="BF85" s="400"/>
      <c r="BG85" s="433" t="str">
        <f>IF(BD85="BöB","Ja","No")</f>
        <v>No</v>
      </c>
      <c r="BH85" s="430" t="str">
        <f>IF(BD85="BöB","Ja","No")</f>
        <v>No</v>
      </c>
      <c r="BI85" s="435" t="e">
        <f>IF(OR(AND(BD85="VöB",BB79="Aktuelles Procedura secondo BöB",BC85="No"),OR(AND(BC85="Ja",BB85&gt;='Valori soglia'!$D$6),AND(BC85="Ja",BI$14&gt;BI$15)),AND(BC85="Ja",BD85="BöB")),"Kontrolle","")</f>
        <v>#DIV/0!</v>
      </c>
      <c r="BJ85" s="173" t="s">
        <v>44</v>
      </c>
      <c r="BK85" s="429">
        <v>34</v>
      </c>
      <c r="BL85" s="352">
        <v>0</v>
      </c>
      <c r="BM85" s="429" t="s">
        <v>43</v>
      </c>
      <c r="BN85" s="432" t="s">
        <v>36</v>
      </c>
      <c r="BO85" s="399" t="str">
        <f>IF(BN85="BöB","nur Freihändig mit Tipo. 13 VöB","")</f>
        <v/>
      </c>
      <c r="BP85" s="400"/>
      <c r="BQ85" s="433" t="str">
        <f>IF(BN85="BöB","Ja","No")</f>
        <v>No</v>
      </c>
      <c r="BR85" s="430" t="str">
        <f>IF(BN85="BöB","Ja","No")</f>
        <v>No</v>
      </c>
      <c r="BS85" s="435" t="e">
        <f>IF(OR(AND(BN85="VöB",BL79="Aktuelles Procedura secondo BöB",BM85="No"),OR(AND(BM85="Ja",BL85&gt;='Valori soglia'!$D$6),AND(BM85="Ja",BS$14&gt;BS$15)),AND(BM85="Ja",BN85="BöB")),"Kontrolle","")</f>
        <v>#DIV/0!</v>
      </c>
      <c r="BT85" s="173" t="s">
        <v>44</v>
      </c>
      <c r="BU85" s="429">
        <v>34</v>
      </c>
      <c r="BV85" s="352">
        <v>0</v>
      </c>
      <c r="BW85" s="429" t="s">
        <v>43</v>
      </c>
      <c r="BX85" s="432" t="s">
        <v>36</v>
      </c>
      <c r="BY85" s="399" t="str">
        <f>IF(BX85="BöB","nur Freihändig mit Tipo. 13 VöB","")</f>
        <v/>
      </c>
      <c r="BZ85" s="400"/>
      <c r="CA85" s="433" t="str">
        <f>IF(BX85="BöB","Ja","No")</f>
        <v>No</v>
      </c>
      <c r="CB85" s="430" t="str">
        <f>IF(BX85="BöB","Ja","No")</f>
        <v>No</v>
      </c>
      <c r="CC85" s="435" t="e">
        <f>IF(OR(AND(BX85="VöB",BV79="Aktuelles Procedura secondo BöB",BW85="No"),OR(AND(BW85="Ja",BV85&gt;='Valori soglia'!$D$6),AND(BW85="Ja",CC$14&gt;CC$15)),AND(BW85="Ja",BX85="BöB")),"Kontrolle","")</f>
        <v>#DIV/0!</v>
      </c>
      <c r="CD85" s="173" t="s">
        <v>44</v>
      </c>
      <c r="CE85" s="429">
        <v>34</v>
      </c>
      <c r="CF85" s="352">
        <v>0</v>
      </c>
      <c r="CG85" s="429" t="s">
        <v>43</v>
      </c>
      <c r="CH85" s="432" t="s">
        <v>36</v>
      </c>
      <c r="CI85" s="399" t="str">
        <f>IF(CH85="BöB","nur Freihändig mit Tipo. 13 VöB","")</f>
        <v/>
      </c>
      <c r="CJ85" s="400"/>
      <c r="CK85" s="433" t="str">
        <f>IF(CH85="BöB","Ja","No")</f>
        <v>No</v>
      </c>
      <c r="CL85" s="430" t="str">
        <f>IF(CH85="BöB","Ja","No")</f>
        <v>No</v>
      </c>
      <c r="CM85" s="435" t="e">
        <f>IF(OR(AND(CH85="VöB",CF79="Aktuelles Procedura secondo BöB",CG85="No"),OR(AND(CG85="Ja",CF85&gt;='Valori soglia'!$D$6),AND(CG85="Ja",CM$14&gt;CM$15)),AND(CG85="Ja",CH85="BöB")),"Kontrolle","")</f>
        <v>#DIV/0!</v>
      </c>
      <c r="CN85" s="173" t="s">
        <v>44</v>
      </c>
      <c r="CO85" s="429">
        <v>34</v>
      </c>
      <c r="CP85" s="352">
        <v>0</v>
      </c>
      <c r="CQ85" s="429" t="s">
        <v>43</v>
      </c>
      <c r="CR85" s="432" t="s">
        <v>36</v>
      </c>
      <c r="CS85" s="399" t="str">
        <f>IF(CR85="BöB","nur Freihändig mit Tipo. 13 VöB","")</f>
        <v/>
      </c>
      <c r="CT85" s="400"/>
      <c r="CU85" s="433" t="str">
        <f>IF(CR85="BöB","Ja","No")</f>
        <v>No</v>
      </c>
      <c r="CV85" s="430" t="str">
        <f>IF(CR85="BöB","Ja","No")</f>
        <v>No</v>
      </c>
      <c r="CW85" s="435" t="e">
        <f>IF(OR(AND(CR85="VöB",CP79="Aktuelles Procedura secondo BöB",CQ85="No"),OR(AND(CQ85="Ja",CP85&gt;='Valori soglia'!$D$6),AND(CQ85="Ja",CW$14&gt;CW$15)),AND(CQ85="Ja",CR85="BöB")),"Kontrolle","")</f>
        <v>#DIV/0!</v>
      </c>
      <c r="CX85" s="173" t="s">
        <v>44</v>
      </c>
      <c r="CY85" s="429">
        <v>34</v>
      </c>
      <c r="CZ85" s="352">
        <v>0</v>
      </c>
      <c r="DA85" s="429" t="s">
        <v>43</v>
      </c>
      <c r="DB85" s="432" t="s">
        <v>36</v>
      </c>
      <c r="DC85" s="399" t="str">
        <f>IF(DB85="BöB","nur Freihändig mit Tipo. 13 VöB","")</f>
        <v/>
      </c>
      <c r="DD85" s="400"/>
      <c r="DE85" s="433" t="str">
        <f>IF(DB85="BöB","Ja","No")</f>
        <v>No</v>
      </c>
      <c r="DF85" s="430" t="str">
        <f>IF(DB85="BöB","Ja","No")</f>
        <v>No</v>
      </c>
      <c r="DG85" s="435" t="e">
        <f>IF(OR(AND(DB85="VöB",CZ79="Aktuelles Procedura secondo BöB",DA85="No"),OR(AND(DA85="Ja",CZ85&gt;='Valori soglia'!$D$6),AND(DA85="Ja",DG$14&gt;DG$15)),AND(DA85="Ja",DB85="BöB")),"Kontrolle","")</f>
        <v>#DIV/0!</v>
      </c>
      <c r="DH85" s="173" t="s">
        <v>44</v>
      </c>
      <c r="DI85" s="429">
        <v>34</v>
      </c>
      <c r="DJ85" s="352">
        <v>0</v>
      </c>
      <c r="DK85" s="429" t="s">
        <v>43</v>
      </c>
      <c r="DL85" s="432" t="s">
        <v>36</v>
      </c>
      <c r="DM85" s="399" t="str">
        <f>IF(DL85="BöB","nur Freihändig mit Tipo. 13 VöB","")</f>
        <v/>
      </c>
      <c r="DN85" s="400"/>
      <c r="DO85" s="433" t="str">
        <f>IF(DL85="BöB","Ja","No")</f>
        <v>No</v>
      </c>
      <c r="DP85" s="430" t="str">
        <f>IF(DL85="BöB","Ja","No")</f>
        <v>No</v>
      </c>
      <c r="DQ85" s="435" t="e">
        <f>IF(OR(AND(DL85="VöB",DJ79="Aktuelles Procedura secondo BöB",DK85="No"),OR(AND(DK85="Ja",DJ85&gt;='Valori soglia'!$D$6),AND(DK85="Ja",DQ$14&gt;DQ$15)),AND(DK85="Ja",DL85="BöB")),"Kontrolle","")</f>
        <v>#DIV/0!</v>
      </c>
      <c r="DR85" s="173" t="s">
        <v>44</v>
      </c>
      <c r="DS85" s="429">
        <v>34</v>
      </c>
      <c r="DT85" s="352">
        <v>0</v>
      </c>
      <c r="DU85" s="429" t="s">
        <v>43</v>
      </c>
      <c r="DV85" s="432" t="s">
        <v>36</v>
      </c>
      <c r="DW85" s="399" t="str">
        <f>IF(DV85="BöB","nur Freihändig mit Tipo. 13 VöB","")</f>
        <v/>
      </c>
      <c r="DX85" s="400"/>
      <c r="DY85" s="433" t="str">
        <f>IF(DV85="BöB","Ja","No")</f>
        <v>No</v>
      </c>
      <c r="DZ85" s="430" t="str">
        <f>IF(DV85="BöB","Ja","No")</f>
        <v>No</v>
      </c>
      <c r="EA85" s="435" t="e">
        <f>IF(OR(AND(DV85="VöB",DT79="Aktuelles Procedura secondo BöB",DU85="No"),OR(AND(DU85="Ja",DT85&gt;='Valori soglia'!$D$6),AND(DU85="Ja",EA$14&gt;EA$15)),AND(DU85="Ja",DV85="BöB")),"Kontrolle","")</f>
        <v>#DIV/0!</v>
      </c>
      <c r="EB85" s="173" t="s">
        <v>44</v>
      </c>
      <c r="EC85" s="429">
        <v>34</v>
      </c>
      <c r="ED85" s="352">
        <v>0</v>
      </c>
      <c r="EE85" s="429" t="s">
        <v>43</v>
      </c>
      <c r="EF85" s="432" t="s">
        <v>36</v>
      </c>
      <c r="EG85" s="399" t="str">
        <f>IF(EF85="BöB","nur Freihändig mit Tipo. 13 VöB","")</f>
        <v/>
      </c>
      <c r="EH85" s="400"/>
      <c r="EI85" s="433" t="str">
        <f>IF(EF85="BöB","Ja","No")</f>
        <v>No</v>
      </c>
      <c r="EJ85" s="430" t="str">
        <f>IF(EF85="BöB","Ja","No")</f>
        <v>No</v>
      </c>
      <c r="EK85" s="435" t="e">
        <f>IF(OR(AND(EF85="VöB",ED79="Aktuelles Procedura secondo BöB",EE85="No"),OR(AND(EE85="Ja",ED85&gt;='Valori soglia'!$D$6),AND(EE85="Ja",EK$14&gt;EK$15)),AND(EE85="Ja",EF85="BöB")),"Kontrolle","")</f>
        <v>#DIV/0!</v>
      </c>
      <c r="EL85" s="173" t="s">
        <v>44</v>
      </c>
      <c r="EM85" s="429">
        <v>34</v>
      </c>
      <c r="EN85" s="352">
        <v>0</v>
      </c>
      <c r="EO85" s="429" t="s">
        <v>43</v>
      </c>
      <c r="EP85" s="432" t="s">
        <v>36</v>
      </c>
      <c r="EQ85" s="399" t="str">
        <f>IF(EP85="BöB","nur Freihändig mit Tipo. 13 VöB","")</f>
        <v/>
      </c>
      <c r="ER85" s="400"/>
      <c r="ES85" s="433" t="str">
        <f>IF(EP85="BöB","Ja","No")</f>
        <v>No</v>
      </c>
      <c r="ET85" s="430" t="str">
        <f>IF(EP85="BöB","Ja","No")</f>
        <v>No</v>
      </c>
      <c r="EU85" s="435" t="e">
        <f>IF(OR(AND(EP85="VöB",EN79="Aktuelles Procedura secondo BöB",EO85="No"),OR(AND(EO85="Ja",EN85&gt;='Valori soglia'!$D$6),AND(EO85="Ja",EU$14&gt;EU$15)),AND(EO85="Ja",EP85="BöB")),"Kontrolle","")</f>
        <v>#DIV/0!</v>
      </c>
      <c r="EV85" s="173" t="s">
        <v>44</v>
      </c>
      <c r="EW85" s="429">
        <v>34</v>
      </c>
      <c r="EX85" s="352">
        <v>0</v>
      </c>
      <c r="EY85" s="429" t="s">
        <v>43</v>
      </c>
      <c r="EZ85" s="432" t="s">
        <v>36</v>
      </c>
      <c r="FA85" s="399" t="str">
        <f>IF(EZ85="BöB","nur Freihändig mit Tipo. 13 VöB","")</f>
        <v/>
      </c>
      <c r="FB85" s="400"/>
      <c r="FC85" s="433" t="str">
        <f>IF(EZ85="BöB","Ja","No")</f>
        <v>No</v>
      </c>
      <c r="FD85" s="430" t="str">
        <f>IF(EZ85="BöB","Ja","No")</f>
        <v>No</v>
      </c>
      <c r="FE85" s="435" t="e">
        <f>IF(OR(AND(EZ85="VöB",EX79="Aktuelles Procedura secondo BöB",EY85="No"),OR(AND(EY85="Ja",EX85&gt;='Valori soglia'!$D$6),AND(EY85="Ja",FE$14&gt;FE$15)),AND(EY85="Ja",EZ85="BöB")),"Kontrolle","")</f>
        <v>#DIV/0!</v>
      </c>
      <c r="FF85" s="173" t="s">
        <v>44</v>
      </c>
      <c r="FG85" s="429">
        <v>34</v>
      </c>
      <c r="FH85" s="352">
        <v>0</v>
      </c>
      <c r="FI85" s="429" t="s">
        <v>43</v>
      </c>
      <c r="FJ85" s="432" t="s">
        <v>36</v>
      </c>
      <c r="FK85" s="399" t="str">
        <f>IF(FJ85="BöB","nur Freihändig mit Tipo. 13 VöB","")</f>
        <v/>
      </c>
      <c r="FL85" s="400"/>
      <c r="FM85" s="433" t="str">
        <f>IF(FJ85="BöB","Ja","No")</f>
        <v>No</v>
      </c>
      <c r="FN85" s="430" t="str">
        <f>IF(FJ85="BöB","Ja","No")</f>
        <v>No</v>
      </c>
      <c r="FO85" s="435" t="e">
        <f>IF(OR(AND(FJ85="VöB",FH79="Aktuelles Procedura secondo BöB",FI85="No"),OR(AND(FI85="Ja",FH85&gt;='Valori soglia'!$D$6),AND(FI85="Ja",FO$14&gt;FO$15)),AND(FI85="Ja",FJ85="BöB")),"Kontrolle","")</f>
        <v>#DIV/0!</v>
      </c>
      <c r="FP85" s="173" t="s">
        <v>44</v>
      </c>
      <c r="FQ85" s="429">
        <v>34</v>
      </c>
      <c r="FR85" s="352">
        <v>0</v>
      </c>
      <c r="FS85" s="429" t="s">
        <v>43</v>
      </c>
      <c r="FT85" s="432" t="s">
        <v>36</v>
      </c>
      <c r="FU85" s="399" t="str">
        <f>IF(FT85="BöB","nur Freihändig mit Tipo. 13 VöB","")</f>
        <v/>
      </c>
      <c r="FV85" s="400"/>
      <c r="FW85" s="433" t="str">
        <f>IF(FT85="BöB","Ja","No")</f>
        <v>No</v>
      </c>
      <c r="FX85" s="430" t="str">
        <f>IF(FT85="BöB","Ja","No")</f>
        <v>No</v>
      </c>
      <c r="FY85" s="435" t="e">
        <f>IF(OR(AND(FT85="VöB",FR79="Aktuelles Procedura secondo BöB",FS85="No"),OR(AND(FS85="Ja",FR85&gt;='Valori soglia'!$D$6),AND(FS85="Ja",FY$14&gt;FY$15)),AND(FS85="Ja",FT85="BöB")),"Kontrolle","")</f>
        <v>#DIV/0!</v>
      </c>
      <c r="FZ85" s="173" t="s">
        <v>44</v>
      </c>
      <c r="GA85" s="429">
        <v>34</v>
      </c>
      <c r="GB85" s="352">
        <v>0</v>
      </c>
      <c r="GC85" s="429" t="s">
        <v>43</v>
      </c>
      <c r="GD85" s="432" t="s">
        <v>36</v>
      </c>
      <c r="GE85" s="399" t="str">
        <f>IF(GD85="BöB","nur Freihändig mit Tipo. 13 VöB","")</f>
        <v/>
      </c>
      <c r="GF85" s="400"/>
      <c r="GG85" s="433" t="str">
        <f>IF(GD85="BöB","Ja","No")</f>
        <v>No</v>
      </c>
      <c r="GH85" s="430" t="str">
        <f>IF(GD85="BöB","Ja","No")</f>
        <v>No</v>
      </c>
      <c r="GI85" s="435" t="e">
        <f>IF(OR(AND(GD85="VöB",GB79="Aktuelles Procedura secondo BöB",GC85="No"),OR(AND(GC85="Ja",GB85&gt;='Valori soglia'!$D$6),AND(GC85="Ja",GI$14&gt;GI$15)),AND(GC85="Ja",GD85="BöB")),"Kontrolle","")</f>
        <v>#DIV/0!</v>
      </c>
      <c r="GJ85" s="173" t="s">
        <v>44</v>
      </c>
      <c r="GK85" s="429">
        <v>34</v>
      </c>
      <c r="GL85" s="352">
        <v>0</v>
      </c>
      <c r="GM85" s="429" t="s">
        <v>43</v>
      </c>
      <c r="GN85" s="432" t="s">
        <v>36</v>
      </c>
      <c r="GO85" s="399" t="str">
        <f>IF(GN85="BöB","nur Freihändig mit Tipo. 13 VöB","")</f>
        <v/>
      </c>
      <c r="GP85" s="400"/>
      <c r="GQ85" s="433" t="str">
        <f>IF(GN85="BöB","Ja","No")</f>
        <v>No</v>
      </c>
      <c r="GR85" s="430" t="str">
        <f>IF(GN85="BöB","Ja","No")</f>
        <v>No</v>
      </c>
      <c r="GS85" s="435" t="e">
        <f>IF(OR(AND(GN85="VöB",GL79="Aktuelles Procedura secondo BöB",GM85="No"),OR(AND(GM85="Ja",GL85&gt;='Valori soglia'!$D$6),AND(GM85="Ja",GS$14&gt;GS$15)),AND(GM85="Ja",GN85="BöB")),"Kontrolle","")</f>
        <v>#DIV/0!</v>
      </c>
      <c r="GT85" s="173" t="s">
        <v>44</v>
      </c>
      <c r="GU85" s="429">
        <v>34</v>
      </c>
      <c r="GV85" s="352">
        <v>0</v>
      </c>
      <c r="GW85" s="429" t="s">
        <v>43</v>
      </c>
      <c r="GX85" s="432" t="s">
        <v>36</v>
      </c>
      <c r="GY85" s="399" t="str">
        <f>IF(GX85="BöB","nur Freihändig mit Tipo. 13 VöB","")</f>
        <v/>
      </c>
      <c r="GZ85" s="400"/>
      <c r="HA85" s="433" t="str">
        <f>IF(GX85="BöB","Ja","No")</f>
        <v>No</v>
      </c>
      <c r="HB85" s="430" t="str">
        <f>IF(GX85="BöB","Ja","No")</f>
        <v>No</v>
      </c>
      <c r="HC85" s="435" t="e">
        <f>IF(OR(AND(GX85="VöB",GV79="Aktuelles Procedura secondo BöB",GW85="No"),OR(AND(GW85="Ja",GV85&gt;='Valori soglia'!$D$6),AND(GW85="Ja",HC$14&gt;HC$15)),AND(GW85="Ja",GX85="BöB")),"Kontrolle","")</f>
        <v>#DIV/0!</v>
      </c>
      <c r="HD85" s="173" t="s">
        <v>44</v>
      </c>
      <c r="HE85" s="429">
        <v>34</v>
      </c>
      <c r="HF85" s="352">
        <v>0</v>
      </c>
      <c r="HG85" s="429" t="s">
        <v>43</v>
      </c>
      <c r="HH85" s="432" t="s">
        <v>36</v>
      </c>
      <c r="HI85" s="399" t="str">
        <f>IF(HH85="BöB","nur Freihändig mit Tipo. 13 VöB","")</f>
        <v/>
      </c>
      <c r="HJ85" s="400"/>
      <c r="HK85" s="433" t="str">
        <f>IF(HH85="BöB","Ja","No")</f>
        <v>No</v>
      </c>
      <c r="HL85" s="430" t="str">
        <f>IF(HH85="BöB","Ja","No")</f>
        <v>No</v>
      </c>
      <c r="HM85" s="435" t="e">
        <f>IF(OR(AND(HH85="VöB",HF79="Aktuelles Procedura secondo BöB",HG85="No"),OR(AND(HG85="Ja",HF85&gt;='Valori soglia'!$D$6),AND(HG85="Ja",HM$14&gt;HM$15)),AND(HG85="Ja",HH85="BöB")),"Kontrolle","")</f>
        <v>#DIV/0!</v>
      </c>
      <c r="HN85" s="125"/>
      <c r="HO85" s="125"/>
      <c r="HP85" s="71"/>
      <c r="HQ85" s="126"/>
      <c r="HR85" s="74"/>
      <c r="HS85" s="36"/>
      <c r="HT85" s="36"/>
      <c r="HU85" s="78"/>
      <c r="HV85" s="36"/>
      <c r="HW85" s="125"/>
      <c r="HX85" s="125"/>
      <c r="HY85" s="71"/>
      <c r="HZ85" s="126"/>
      <c r="IA85" s="74"/>
      <c r="IB85" s="36"/>
      <c r="IC85" s="36"/>
      <c r="ID85" s="78"/>
      <c r="IE85" s="36"/>
      <c r="IF85" s="125"/>
      <c r="IG85" s="125"/>
      <c r="IH85" s="71"/>
      <c r="II85" s="126"/>
      <c r="IJ85" s="74"/>
      <c r="IK85" s="36"/>
      <c r="IL85" s="36"/>
      <c r="IM85" s="78"/>
      <c r="IN85" s="36"/>
      <c r="IO85" s="125"/>
      <c r="IP85" s="125"/>
      <c r="IQ85" s="71"/>
      <c r="IR85" s="126"/>
      <c r="IS85" s="74"/>
      <c r="IT85" s="36"/>
      <c r="IU85" s="36"/>
      <c r="IV85" s="78"/>
      <c r="IW85" s="36"/>
      <c r="IX85" s="125"/>
      <c r="IY85" s="125"/>
      <c r="IZ85" s="71"/>
      <c r="JA85" s="126"/>
      <c r="JB85" s="6"/>
      <c r="JC85" s="6"/>
      <c r="JD85" s="6"/>
      <c r="JE85" s="6"/>
      <c r="JF85" s="6"/>
      <c r="JG85" s="6"/>
      <c r="JH85" s="6"/>
      <c r="JI85" s="6"/>
      <c r="JJ85" s="6"/>
      <c r="JK85" s="6"/>
      <c r="JL85" s="6"/>
      <c r="JM85" s="6"/>
      <c r="JN85" s="6"/>
      <c r="JO85" s="6"/>
      <c r="JP85" s="6"/>
      <c r="JQ85" s="6"/>
      <c r="JR85" s="6"/>
      <c r="JS85" s="6"/>
      <c r="JT85" s="6"/>
      <c r="JU85" s="6"/>
      <c r="JV85" s="6"/>
      <c r="JW85" s="6"/>
      <c r="JX85" s="6"/>
      <c r="JY85" s="6"/>
      <c r="JZ85" s="6"/>
      <c r="KA85" s="6"/>
      <c r="KB85" s="6"/>
      <c r="KC85" s="6"/>
      <c r="KD85" s="6"/>
      <c r="KE85" s="6"/>
      <c r="KF85" s="6"/>
      <c r="KG85" s="6"/>
      <c r="KH85" s="6"/>
      <c r="KI85" s="6"/>
      <c r="KJ85" s="6"/>
      <c r="KK85" s="6"/>
      <c r="KL85" s="6"/>
      <c r="KM85" s="6"/>
      <c r="KN85" s="6"/>
      <c r="KO85" s="6"/>
      <c r="KP85" s="6"/>
      <c r="KQ85" s="6"/>
      <c r="KR85" s="6"/>
      <c r="KS85" s="6"/>
      <c r="KT85" s="6"/>
      <c r="KU85" s="6"/>
      <c r="KV85" s="6"/>
      <c r="KW85" s="6"/>
      <c r="KX85" s="6"/>
      <c r="KY85" s="6"/>
      <c r="KZ85" s="6"/>
      <c r="LA85" s="6"/>
      <c r="LB85" s="6"/>
      <c r="LC85" s="6"/>
    </row>
    <row r="86" spans="1:315" ht="26.25" customHeight="1" x14ac:dyDescent="0.2">
      <c r="A86" s="13"/>
      <c r="B86" s="174" t="s">
        <v>45</v>
      </c>
      <c r="C86" s="429"/>
      <c r="D86" s="352"/>
      <c r="E86" s="429"/>
      <c r="F86" s="432"/>
      <c r="G86" s="401" t="str">
        <f>IF(F85="VöB","Freihändig (z.B. Tipo. 36 II d VöB)","")</f>
        <v/>
      </c>
      <c r="H86" s="402"/>
      <c r="I86" s="433"/>
      <c r="J86" s="430"/>
      <c r="K86" s="435"/>
      <c r="L86" s="174" t="s">
        <v>45</v>
      </c>
      <c r="M86" s="429"/>
      <c r="N86" s="352"/>
      <c r="O86" s="429"/>
      <c r="P86" s="432"/>
      <c r="Q86" s="401" t="str">
        <f>IF(P85="VöB","Freihändig (z.B. Tipo. 36 II d VöB)","")</f>
        <v/>
      </c>
      <c r="R86" s="402"/>
      <c r="S86" s="433"/>
      <c r="T86" s="430"/>
      <c r="U86" s="435"/>
      <c r="V86" s="174" t="s">
        <v>45</v>
      </c>
      <c r="W86" s="429"/>
      <c r="X86" s="352"/>
      <c r="Y86" s="429"/>
      <c r="Z86" s="432"/>
      <c r="AA86" s="401" t="str">
        <f>IF(Z85="VöB","Freihändig (z.B. Tipo. 36 II d VöB)","")</f>
        <v/>
      </c>
      <c r="AB86" s="402"/>
      <c r="AC86" s="433"/>
      <c r="AD86" s="430"/>
      <c r="AE86" s="435"/>
      <c r="AF86" s="174" t="s">
        <v>45</v>
      </c>
      <c r="AG86" s="429"/>
      <c r="AH86" s="352"/>
      <c r="AI86" s="429"/>
      <c r="AJ86" s="432"/>
      <c r="AK86" s="401" t="str">
        <f>IF(AJ85="VöB","Freihändig (z.B. Tipo. 36 II d VöB)","")</f>
        <v/>
      </c>
      <c r="AL86" s="402"/>
      <c r="AM86" s="433"/>
      <c r="AN86" s="430"/>
      <c r="AO86" s="435"/>
      <c r="AP86" s="174" t="s">
        <v>45</v>
      </c>
      <c r="AQ86" s="429"/>
      <c r="AR86" s="352"/>
      <c r="AS86" s="429"/>
      <c r="AT86" s="432"/>
      <c r="AU86" s="401" t="str">
        <f>IF(AT85="VöB","Freihändig (z.B. Tipo. 36 II d VöB)","")</f>
        <v/>
      </c>
      <c r="AV86" s="402"/>
      <c r="AW86" s="433"/>
      <c r="AX86" s="430"/>
      <c r="AY86" s="435"/>
      <c r="AZ86" s="174" t="s">
        <v>45</v>
      </c>
      <c r="BA86" s="429"/>
      <c r="BB86" s="352"/>
      <c r="BC86" s="429"/>
      <c r="BD86" s="432"/>
      <c r="BE86" s="401" t="str">
        <f>IF(BD85="VöB","Freihändig (z.B. Tipo. 36 II d VöB)","")</f>
        <v/>
      </c>
      <c r="BF86" s="402"/>
      <c r="BG86" s="433"/>
      <c r="BH86" s="430"/>
      <c r="BI86" s="435"/>
      <c r="BJ86" s="174" t="s">
        <v>45</v>
      </c>
      <c r="BK86" s="429"/>
      <c r="BL86" s="352"/>
      <c r="BM86" s="429"/>
      <c r="BN86" s="432"/>
      <c r="BO86" s="401" t="str">
        <f>IF(BN85="VöB","Freihändig (z.B. Tipo. 36 II d VöB)","")</f>
        <v/>
      </c>
      <c r="BP86" s="402"/>
      <c r="BQ86" s="433"/>
      <c r="BR86" s="430"/>
      <c r="BS86" s="435"/>
      <c r="BT86" s="174" t="s">
        <v>45</v>
      </c>
      <c r="BU86" s="429"/>
      <c r="BV86" s="352"/>
      <c r="BW86" s="429"/>
      <c r="BX86" s="432"/>
      <c r="BY86" s="401" t="str">
        <f>IF(BX85="VöB","Freihändig (z.B. Tipo. 36 II d VöB)","")</f>
        <v/>
      </c>
      <c r="BZ86" s="402"/>
      <c r="CA86" s="433"/>
      <c r="CB86" s="430"/>
      <c r="CC86" s="435"/>
      <c r="CD86" s="174" t="s">
        <v>45</v>
      </c>
      <c r="CE86" s="429"/>
      <c r="CF86" s="352"/>
      <c r="CG86" s="429"/>
      <c r="CH86" s="432"/>
      <c r="CI86" s="401" t="str">
        <f>IF(CH85="VöB","Freihändig (z.B. Tipo. 36 II d VöB)","")</f>
        <v/>
      </c>
      <c r="CJ86" s="402"/>
      <c r="CK86" s="433"/>
      <c r="CL86" s="430"/>
      <c r="CM86" s="435"/>
      <c r="CN86" s="174" t="s">
        <v>45</v>
      </c>
      <c r="CO86" s="429"/>
      <c r="CP86" s="352"/>
      <c r="CQ86" s="429"/>
      <c r="CR86" s="432"/>
      <c r="CS86" s="401" t="str">
        <f>IF(CR85="VöB","Freihändig (z.B. Tipo. 36 II d VöB)","")</f>
        <v/>
      </c>
      <c r="CT86" s="402"/>
      <c r="CU86" s="433"/>
      <c r="CV86" s="430"/>
      <c r="CW86" s="435"/>
      <c r="CX86" s="174" t="s">
        <v>45</v>
      </c>
      <c r="CY86" s="429"/>
      <c r="CZ86" s="352"/>
      <c r="DA86" s="429"/>
      <c r="DB86" s="432"/>
      <c r="DC86" s="401" t="str">
        <f>IF(DB85="VöB","Freihändig (z.B. Tipo. 36 II d VöB)","")</f>
        <v/>
      </c>
      <c r="DD86" s="402"/>
      <c r="DE86" s="433"/>
      <c r="DF86" s="430"/>
      <c r="DG86" s="435"/>
      <c r="DH86" s="174" t="s">
        <v>45</v>
      </c>
      <c r="DI86" s="429"/>
      <c r="DJ86" s="352"/>
      <c r="DK86" s="429"/>
      <c r="DL86" s="432"/>
      <c r="DM86" s="401" t="str">
        <f>IF(DL85="VöB","Freihändig (z.B. Tipo. 36 II d VöB)","")</f>
        <v/>
      </c>
      <c r="DN86" s="402"/>
      <c r="DO86" s="433"/>
      <c r="DP86" s="430"/>
      <c r="DQ86" s="435"/>
      <c r="DR86" s="174" t="s">
        <v>45</v>
      </c>
      <c r="DS86" s="429"/>
      <c r="DT86" s="352"/>
      <c r="DU86" s="429"/>
      <c r="DV86" s="432"/>
      <c r="DW86" s="401" t="str">
        <f>IF(DV85="VöB","Freihändig (z.B. Tipo. 36 II d VöB)","")</f>
        <v/>
      </c>
      <c r="DX86" s="402"/>
      <c r="DY86" s="433"/>
      <c r="DZ86" s="430"/>
      <c r="EA86" s="435"/>
      <c r="EB86" s="174" t="s">
        <v>45</v>
      </c>
      <c r="EC86" s="429"/>
      <c r="ED86" s="352"/>
      <c r="EE86" s="429"/>
      <c r="EF86" s="432"/>
      <c r="EG86" s="401" t="str">
        <f>IF(EF85="VöB","Freihändig (z.B. Tipo. 36 II d VöB)","")</f>
        <v/>
      </c>
      <c r="EH86" s="402"/>
      <c r="EI86" s="433"/>
      <c r="EJ86" s="430"/>
      <c r="EK86" s="435"/>
      <c r="EL86" s="174" t="s">
        <v>45</v>
      </c>
      <c r="EM86" s="429"/>
      <c r="EN86" s="352"/>
      <c r="EO86" s="429"/>
      <c r="EP86" s="432"/>
      <c r="EQ86" s="401" t="str">
        <f>IF(EP85="VöB","Freihändig (z.B. Tipo. 36 II d VöB)","")</f>
        <v/>
      </c>
      <c r="ER86" s="402"/>
      <c r="ES86" s="433"/>
      <c r="ET86" s="430"/>
      <c r="EU86" s="435"/>
      <c r="EV86" s="174" t="s">
        <v>45</v>
      </c>
      <c r="EW86" s="429"/>
      <c r="EX86" s="352"/>
      <c r="EY86" s="429"/>
      <c r="EZ86" s="432"/>
      <c r="FA86" s="401" t="str">
        <f>IF(EZ85="VöB","Freihändig (z.B. Tipo. 36 II d VöB)","")</f>
        <v/>
      </c>
      <c r="FB86" s="402"/>
      <c r="FC86" s="433"/>
      <c r="FD86" s="430"/>
      <c r="FE86" s="435"/>
      <c r="FF86" s="174" t="s">
        <v>45</v>
      </c>
      <c r="FG86" s="429"/>
      <c r="FH86" s="352"/>
      <c r="FI86" s="429"/>
      <c r="FJ86" s="432"/>
      <c r="FK86" s="401" t="str">
        <f>IF(FJ85="VöB","Freihändig (z.B. Tipo. 36 II d VöB)","")</f>
        <v/>
      </c>
      <c r="FL86" s="402"/>
      <c r="FM86" s="433"/>
      <c r="FN86" s="430"/>
      <c r="FO86" s="435"/>
      <c r="FP86" s="174" t="s">
        <v>45</v>
      </c>
      <c r="FQ86" s="429"/>
      <c r="FR86" s="352"/>
      <c r="FS86" s="429"/>
      <c r="FT86" s="432"/>
      <c r="FU86" s="401" t="str">
        <f>IF(FT85="VöB","Freihändig (z.B. Tipo. 36 II d VöB)","")</f>
        <v/>
      </c>
      <c r="FV86" s="402"/>
      <c r="FW86" s="433"/>
      <c r="FX86" s="430"/>
      <c r="FY86" s="435"/>
      <c r="FZ86" s="174" t="s">
        <v>45</v>
      </c>
      <c r="GA86" s="429"/>
      <c r="GB86" s="352"/>
      <c r="GC86" s="429"/>
      <c r="GD86" s="432"/>
      <c r="GE86" s="401" t="str">
        <f>IF(GD85="VöB","Freihändig (z.B. Tipo. 36 II d VöB)","")</f>
        <v/>
      </c>
      <c r="GF86" s="402"/>
      <c r="GG86" s="433"/>
      <c r="GH86" s="430"/>
      <c r="GI86" s="435"/>
      <c r="GJ86" s="174" t="s">
        <v>45</v>
      </c>
      <c r="GK86" s="429"/>
      <c r="GL86" s="352"/>
      <c r="GM86" s="429"/>
      <c r="GN86" s="432"/>
      <c r="GO86" s="401" t="str">
        <f>IF(GN85="VöB","Freihändig (z.B. Tipo. 36 II d VöB)","")</f>
        <v/>
      </c>
      <c r="GP86" s="402"/>
      <c r="GQ86" s="433"/>
      <c r="GR86" s="430"/>
      <c r="GS86" s="435"/>
      <c r="GT86" s="174" t="s">
        <v>45</v>
      </c>
      <c r="GU86" s="429"/>
      <c r="GV86" s="352"/>
      <c r="GW86" s="429"/>
      <c r="GX86" s="432"/>
      <c r="GY86" s="401" t="str">
        <f>IF(GX85="VöB","Freihändig (z.B. Tipo. 36 II d VöB)","")</f>
        <v/>
      </c>
      <c r="GZ86" s="402"/>
      <c r="HA86" s="433"/>
      <c r="HB86" s="430"/>
      <c r="HC86" s="435"/>
      <c r="HD86" s="174" t="s">
        <v>45</v>
      </c>
      <c r="HE86" s="429"/>
      <c r="HF86" s="352"/>
      <c r="HG86" s="429"/>
      <c r="HH86" s="432"/>
      <c r="HI86" s="401" t="str">
        <f>IF(HH85="VöB","Freihändig (z.B. Tipo. 36 II d VöB)","")</f>
        <v/>
      </c>
      <c r="HJ86" s="402"/>
      <c r="HK86" s="433"/>
      <c r="HL86" s="430"/>
      <c r="HM86" s="435"/>
      <c r="HN86" s="125"/>
      <c r="HO86" s="125"/>
      <c r="HP86" s="71"/>
      <c r="HQ86" s="126"/>
      <c r="HR86" s="74"/>
      <c r="HS86" s="36"/>
      <c r="HT86" s="36"/>
      <c r="HU86" s="78"/>
      <c r="HV86" s="36"/>
      <c r="HW86" s="125"/>
      <c r="HX86" s="125"/>
      <c r="HY86" s="71"/>
      <c r="HZ86" s="126"/>
      <c r="IA86" s="74"/>
      <c r="IB86" s="36"/>
      <c r="IC86" s="36"/>
      <c r="ID86" s="78"/>
      <c r="IE86" s="36"/>
      <c r="IF86" s="125"/>
      <c r="IG86" s="125"/>
      <c r="IH86" s="71"/>
      <c r="II86" s="126"/>
      <c r="IJ86" s="74"/>
      <c r="IK86" s="36"/>
      <c r="IL86" s="36"/>
      <c r="IM86" s="78"/>
      <c r="IN86" s="36"/>
      <c r="IO86" s="125"/>
      <c r="IP86" s="125"/>
      <c r="IQ86" s="71"/>
      <c r="IR86" s="126"/>
      <c r="IS86" s="74"/>
      <c r="IT86" s="36"/>
      <c r="IU86" s="36"/>
      <c r="IV86" s="78"/>
      <c r="IW86" s="36"/>
      <c r="IX86" s="125"/>
      <c r="IY86" s="125"/>
      <c r="IZ86" s="71"/>
      <c r="JA86" s="126"/>
      <c r="JB86" s="6"/>
      <c r="JC86" s="6"/>
      <c r="JD86" s="6"/>
      <c r="JE86" s="6"/>
      <c r="JF86" s="6"/>
      <c r="JG86" s="6"/>
      <c r="JH86" s="6"/>
      <c r="JI86" s="6"/>
      <c r="JJ86" s="6"/>
      <c r="JK86" s="6"/>
      <c r="JL86" s="6"/>
      <c r="JM86" s="6"/>
      <c r="JN86" s="6"/>
      <c r="JO86" s="6"/>
      <c r="JP86" s="6"/>
      <c r="JQ86" s="6"/>
      <c r="JR86" s="6"/>
      <c r="JS86" s="6"/>
      <c r="JT86" s="6"/>
      <c r="JU86" s="6"/>
      <c r="JV86" s="6"/>
      <c r="JW86" s="6"/>
      <c r="JX86" s="6"/>
      <c r="JY86" s="6"/>
      <c r="JZ86" s="6"/>
      <c r="KA86" s="6"/>
      <c r="KB86" s="6"/>
      <c r="KC86" s="6"/>
      <c r="KD86" s="6"/>
      <c r="KE86" s="6"/>
      <c r="KF86" s="6"/>
      <c r="KG86" s="6"/>
      <c r="KH86" s="6"/>
      <c r="KI86" s="6"/>
      <c r="KJ86" s="6"/>
      <c r="KK86" s="6"/>
      <c r="KL86" s="6"/>
      <c r="KM86" s="6"/>
      <c r="KN86" s="6"/>
      <c r="KO86" s="6"/>
      <c r="KP86" s="6"/>
      <c r="KQ86" s="6"/>
      <c r="KR86" s="6"/>
      <c r="KS86" s="6"/>
      <c r="KT86" s="6"/>
      <c r="KU86" s="6"/>
      <c r="KV86" s="6"/>
      <c r="KW86" s="6"/>
      <c r="KX86" s="6"/>
      <c r="KY86" s="6"/>
      <c r="KZ86" s="6"/>
      <c r="LA86" s="6"/>
      <c r="LB86" s="6"/>
      <c r="LC86" s="6"/>
    </row>
    <row r="87" spans="1:315" ht="26.25" customHeight="1" x14ac:dyDescent="0.2">
      <c r="A87" s="13"/>
      <c r="B87" s="173" t="s">
        <v>44</v>
      </c>
      <c r="C87" s="429">
        <v>35</v>
      </c>
      <c r="D87" s="352">
        <v>0</v>
      </c>
      <c r="E87" s="429" t="s">
        <v>43</v>
      </c>
      <c r="F87" s="432" t="s">
        <v>36</v>
      </c>
      <c r="G87" s="399" t="str">
        <f>IF(F87="BöB","nur Freihändig mit Tipo. 13 VöB","")</f>
        <v/>
      </c>
      <c r="H87" s="400"/>
      <c r="I87" s="433" t="str">
        <f>IF(F87="BöB","Ja","No")</f>
        <v>No</v>
      </c>
      <c r="J87" s="430" t="str">
        <f>IF(F87="BöB","Ja","No")</f>
        <v>No</v>
      </c>
      <c r="K87" s="435" t="e">
        <f>IF(OR(AND(F87="VöB",D81="Aktuelles Procedura secondo BöB",E87="No"),OR(AND(E87="Ja",D87&gt;='Valori soglia'!$D$6),AND(E87="Ja",'Riepilogo progetto'!$J$8&gt;'Riepilogo progetto'!$P$9)),AND(E87="Ja",F87="BöB")),"Kontrolle","")</f>
        <v>#DIV/0!</v>
      </c>
      <c r="L87" s="173" t="s">
        <v>44</v>
      </c>
      <c r="M87" s="429">
        <v>35</v>
      </c>
      <c r="N87" s="352">
        <v>0</v>
      </c>
      <c r="O87" s="429" t="s">
        <v>43</v>
      </c>
      <c r="P87" s="432" t="s">
        <v>36</v>
      </c>
      <c r="Q87" s="399" t="str">
        <f>IF(P87="BöB","nur Freihändig mit Tipo. 13 VöB","")</f>
        <v/>
      </c>
      <c r="R87" s="400"/>
      <c r="S87" s="433" t="str">
        <f>IF(P87="BöB","Ja","No")</f>
        <v>No</v>
      </c>
      <c r="T87" s="430" t="str">
        <f>IF(P87="BöB","Ja","No")</f>
        <v>No</v>
      </c>
      <c r="U87" s="435" t="e">
        <f>IF(OR(AND(P87="VöB",N81="Aktuelles Procedura secondo BöB",O87="No"),OR(AND(O87="Ja",N87&gt;='Valori soglia'!$D$6),AND(O87="Ja",U$14&gt;U$15)),AND(O87="Ja",P87="BöB")),"Kontrolle","")</f>
        <v>#DIV/0!</v>
      </c>
      <c r="V87" s="173" t="s">
        <v>44</v>
      </c>
      <c r="W87" s="429">
        <v>35</v>
      </c>
      <c r="X87" s="352">
        <v>0</v>
      </c>
      <c r="Y87" s="429" t="s">
        <v>43</v>
      </c>
      <c r="Z87" s="432" t="s">
        <v>36</v>
      </c>
      <c r="AA87" s="399" t="str">
        <f>IF(Z87="BöB","nur Freihändig mit Tipo. 13 VöB","")</f>
        <v/>
      </c>
      <c r="AB87" s="400"/>
      <c r="AC87" s="433" t="str">
        <f>IF(Z87="BöB","Ja","No")</f>
        <v>No</v>
      </c>
      <c r="AD87" s="430" t="str">
        <f>IF(Z87="BöB","Ja","No")</f>
        <v>No</v>
      </c>
      <c r="AE87" s="435" t="e">
        <f>IF(OR(AND(Z87="VöB",X81="Aktuelles Procedura secondo BöB",Y87="No"),OR(AND(Y87="Ja",X87&gt;='Valori soglia'!$D$6),AND(Y87="Ja",AE$14&gt;AE$15)),AND(Y87="Ja",Z87="BöB")),"Kontrolle","")</f>
        <v>#DIV/0!</v>
      </c>
      <c r="AF87" s="173" t="s">
        <v>44</v>
      </c>
      <c r="AG87" s="429">
        <v>35</v>
      </c>
      <c r="AH87" s="352">
        <v>0</v>
      </c>
      <c r="AI87" s="429" t="s">
        <v>43</v>
      </c>
      <c r="AJ87" s="432" t="s">
        <v>36</v>
      </c>
      <c r="AK87" s="399" t="str">
        <f>IF(AJ87="BöB","nur Freihändig mit Tipo. 13 VöB","")</f>
        <v/>
      </c>
      <c r="AL87" s="400"/>
      <c r="AM87" s="433" t="str">
        <f>IF(AJ87="BöB","Ja","No")</f>
        <v>No</v>
      </c>
      <c r="AN87" s="430" t="str">
        <f>IF(AJ87="BöB","Ja","No")</f>
        <v>No</v>
      </c>
      <c r="AO87" s="435" t="e">
        <f>IF(OR(AND(AJ87="VöB",AH81="Aktuelles Procedura secondo BöB",AI87="No"),OR(AND(AI87="Ja",AH87&gt;='Valori soglia'!$D$6),AND(AI87="Ja",AO$14&gt;AO$15)),AND(AI87="Ja",AJ87="BöB")),"Kontrolle","")</f>
        <v>#DIV/0!</v>
      </c>
      <c r="AP87" s="173" t="s">
        <v>44</v>
      </c>
      <c r="AQ87" s="429">
        <v>35</v>
      </c>
      <c r="AR87" s="352">
        <v>0</v>
      </c>
      <c r="AS87" s="429" t="s">
        <v>43</v>
      </c>
      <c r="AT87" s="432" t="s">
        <v>36</v>
      </c>
      <c r="AU87" s="399" t="str">
        <f>IF(AT87="BöB","nur Freihändig mit Tipo. 13 VöB","")</f>
        <v/>
      </c>
      <c r="AV87" s="400"/>
      <c r="AW87" s="433" t="str">
        <f>IF(AT87="BöB","Ja","No")</f>
        <v>No</v>
      </c>
      <c r="AX87" s="430" t="str">
        <f>IF(AT87="BöB","Ja","No")</f>
        <v>No</v>
      </c>
      <c r="AY87" s="435" t="e">
        <f>IF(OR(AND(AT87="VöB",AR81="Aktuelles Procedura secondo BöB",AS87="No"),OR(AND(AS87="Ja",AR87&gt;='Valori soglia'!$D$6),AND(AS87="Ja",AY$14&gt;AY$15)),AND(AS87="Ja",AT87="BöB")),"Kontrolle","")</f>
        <v>#DIV/0!</v>
      </c>
      <c r="AZ87" s="173" t="s">
        <v>44</v>
      </c>
      <c r="BA87" s="429">
        <v>35</v>
      </c>
      <c r="BB87" s="352">
        <v>0</v>
      </c>
      <c r="BC87" s="429" t="s">
        <v>43</v>
      </c>
      <c r="BD87" s="432" t="s">
        <v>36</v>
      </c>
      <c r="BE87" s="399" t="str">
        <f>IF(BD87="BöB","nur Freihändig mit Tipo. 13 VöB","")</f>
        <v/>
      </c>
      <c r="BF87" s="400"/>
      <c r="BG87" s="433" t="str">
        <f>IF(BD87="BöB","Ja","No")</f>
        <v>No</v>
      </c>
      <c r="BH87" s="430" t="str">
        <f>IF(BD87="BöB","Ja","No")</f>
        <v>No</v>
      </c>
      <c r="BI87" s="435" t="e">
        <f>IF(OR(AND(BD87="VöB",BB81="Aktuelles Procedura secondo BöB",BC87="No"),OR(AND(BC87="Ja",BB87&gt;='Valori soglia'!$D$6),AND(BC87="Ja",BI$14&gt;BI$15)),AND(BC87="Ja",BD87="BöB")),"Kontrolle","")</f>
        <v>#DIV/0!</v>
      </c>
      <c r="BJ87" s="173" t="s">
        <v>44</v>
      </c>
      <c r="BK87" s="429">
        <v>35</v>
      </c>
      <c r="BL87" s="352">
        <v>0</v>
      </c>
      <c r="BM87" s="429" t="s">
        <v>43</v>
      </c>
      <c r="BN87" s="432" t="s">
        <v>36</v>
      </c>
      <c r="BO87" s="399" t="str">
        <f>IF(BN87="BöB","nur Freihändig mit Tipo. 13 VöB","")</f>
        <v/>
      </c>
      <c r="BP87" s="400"/>
      <c r="BQ87" s="433" t="str">
        <f>IF(BN87="BöB","Ja","No")</f>
        <v>No</v>
      </c>
      <c r="BR87" s="430" t="str">
        <f>IF(BN87="BöB","Ja","No")</f>
        <v>No</v>
      </c>
      <c r="BS87" s="435" t="e">
        <f>IF(OR(AND(BN87="VöB",BL81="Aktuelles Procedura secondo BöB",BM87="No"),OR(AND(BM87="Ja",BL87&gt;='Valori soglia'!$D$6),AND(BM87="Ja",BS$14&gt;BS$15)),AND(BM87="Ja",BN87="BöB")),"Kontrolle","")</f>
        <v>#DIV/0!</v>
      </c>
      <c r="BT87" s="173" t="s">
        <v>44</v>
      </c>
      <c r="BU87" s="429">
        <v>35</v>
      </c>
      <c r="BV87" s="352">
        <v>0</v>
      </c>
      <c r="BW87" s="429" t="s">
        <v>43</v>
      </c>
      <c r="BX87" s="432" t="s">
        <v>36</v>
      </c>
      <c r="BY87" s="399" t="str">
        <f>IF(BX87="BöB","nur Freihändig mit Tipo. 13 VöB","")</f>
        <v/>
      </c>
      <c r="BZ87" s="400"/>
      <c r="CA87" s="433" t="str">
        <f>IF(BX87="BöB","Ja","No")</f>
        <v>No</v>
      </c>
      <c r="CB87" s="430" t="str">
        <f>IF(BX87="BöB","Ja","No")</f>
        <v>No</v>
      </c>
      <c r="CC87" s="435" t="e">
        <f>IF(OR(AND(BX87="VöB",BV81="Aktuelles Procedura secondo BöB",BW87="No"),OR(AND(BW87="Ja",BV87&gt;='Valori soglia'!$D$6),AND(BW87="Ja",CC$14&gt;CC$15)),AND(BW87="Ja",BX87="BöB")),"Kontrolle","")</f>
        <v>#DIV/0!</v>
      </c>
      <c r="CD87" s="173" t="s">
        <v>44</v>
      </c>
      <c r="CE87" s="429">
        <v>35</v>
      </c>
      <c r="CF87" s="352">
        <v>0</v>
      </c>
      <c r="CG87" s="429" t="s">
        <v>43</v>
      </c>
      <c r="CH87" s="432" t="s">
        <v>36</v>
      </c>
      <c r="CI87" s="399" t="str">
        <f>IF(CH87="BöB","nur Freihändig mit Tipo. 13 VöB","")</f>
        <v/>
      </c>
      <c r="CJ87" s="400"/>
      <c r="CK87" s="433" t="str">
        <f>IF(CH87="BöB","Ja","No")</f>
        <v>No</v>
      </c>
      <c r="CL87" s="430" t="str">
        <f>IF(CH87="BöB","Ja","No")</f>
        <v>No</v>
      </c>
      <c r="CM87" s="435" t="e">
        <f>IF(OR(AND(CH87="VöB",CF81="Aktuelles Procedura secondo BöB",CG87="No"),OR(AND(CG87="Ja",CF87&gt;='Valori soglia'!$D$6),AND(CG87="Ja",CM$14&gt;CM$15)),AND(CG87="Ja",CH87="BöB")),"Kontrolle","")</f>
        <v>#DIV/0!</v>
      </c>
      <c r="CN87" s="173" t="s">
        <v>44</v>
      </c>
      <c r="CO87" s="429">
        <v>35</v>
      </c>
      <c r="CP87" s="352">
        <v>0</v>
      </c>
      <c r="CQ87" s="429" t="s">
        <v>43</v>
      </c>
      <c r="CR87" s="432" t="s">
        <v>36</v>
      </c>
      <c r="CS87" s="399" t="str">
        <f>IF(CR87="BöB","nur Freihändig mit Tipo. 13 VöB","")</f>
        <v/>
      </c>
      <c r="CT87" s="400"/>
      <c r="CU87" s="433" t="str">
        <f>IF(CR87="BöB","Ja","No")</f>
        <v>No</v>
      </c>
      <c r="CV87" s="430" t="str">
        <f>IF(CR87="BöB","Ja","No")</f>
        <v>No</v>
      </c>
      <c r="CW87" s="435" t="e">
        <f>IF(OR(AND(CR87="VöB",CP81="Aktuelles Procedura secondo BöB",CQ87="No"),OR(AND(CQ87="Ja",CP87&gt;='Valori soglia'!$D$6),AND(CQ87="Ja",CW$14&gt;CW$15)),AND(CQ87="Ja",CR87="BöB")),"Kontrolle","")</f>
        <v>#DIV/0!</v>
      </c>
      <c r="CX87" s="173" t="s">
        <v>44</v>
      </c>
      <c r="CY87" s="429">
        <v>35</v>
      </c>
      <c r="CZ87" s="352">
        <v>0</v>
      </c>
      <c r="DA87" s="429" t="s">
        <v>43</v>
      </c>
      <c r="DB87" s="432" t="s">
        <v>36</v>
      </c>
      <c r="DC87" s="399" t="str">
        <f>IF(DB87="BöB","nur Freihändig mit Tipo. 13 VöB","")</f>
        <v/>
      </c>
      <c r="DD87" s="400"/>
      <c r="DE87" s="433" t="str">
        <f>IF(DB87="BöB","Ja","No")</f>
        <v>No</v>
      </c>
      <c r="DF87" s="430" t="str">
        <f>IF(DB87="BöB","Ja","No")</f>
        <v>No</v>
      </c>
      <c r="DG87" s="435" t="e">
        <f>IF(OR(AND(DB87="VöB",CZ81="Aktuelles Procedura secondo BöB",DA87="No"),OR(AND(DA87="Ja",CZ87&gt;='Valori soglia'!$D$6),AND(DA87="Ja",DG$14&gt;DG$15)),AND(DA87="Ja",DB87="BöB")),"Kontrolle","")</f>
        <v>#DIV/0!</v>
      </c>
      <c r="DH87" s="173" t="s">
        <v>44</v>
      </c>
      <c r="DI87" s="429">
        <v>35</v>
      </c>
      <c r="DJ87" s="352">
        <v>0</v>
      </c>
      <c r="DK87" s="429" t="s">
        <v>43</v>
      </c>
      <c r="DL87" s="432" t="s">
        <v>36</v>
      </c>
      <c r="DM87" s="399" t="str">
        <f>IF(DL87="BöB","nur Freihändig mit Tipo. 13 VöB","")</f>
        <v/>
      </c>
      <c r="DN87" s="400"/>
      <c r="DO87" s="433" t="str">
        <f>IF(DL87="BöB","Ja","No")</f>
        <v>No</v>
      </c>
      <c r="DP87" s="430" t="str">
        <f>IF(DL87="BöB","Ja","No")</f>
        <v>No</v>
      </c>
      <c r="DQ87" s="435" t="e">
        <f>IF(OR(AND(DL87="VöB",DJ81="Aktuelles Procedura secondo BöB",DK87="No"),OR(AND(DK87="Ja",DJ87&gt;='Valori soglia'!$D$6),AND(DK87="Ja",DQ$14&gt;DQ$15)),AND(DK87="Ja",DL87="BöB")),"Kontrolle","")</f>
        <v>#DIV/0!</v>
      </c>
      <c r="DR87" s="173" t="s">
        <v>44</v>
      </c>
      <c r="DS87" s="429">
        <v>35</v>
      </c>
      <c r="DT87" s="352">
        <v>0</v>
      </c>
      <c r="DU87" s="429" t="s">
        <v>43</v>
      </c>
      <c r="DV87" s="432" t="s">
        <v>36</v>
      </c>
      <c r="DW87" s="399" t="str">
        <f>IF(DV87="BöB","nur Freihändig mit Tipo. 13 VöB","")</f>
        <v/>
      </c>
      <c r="DX87" s="400"/>
      <c r="DY87" s="433" t="str">
        <f>IF(DV87="BöB","Ja","No")</f>
        <v>No</v>
      </c>
      <c r="DZ87" s="430" t="str">
        <f>IF(DV87="BöB","Ja","No")</f>
        <v>No</v>
      </c>
      <c r="EA87" s="435" t="e">
        <f>IF(OR(AND(DV87="VöB",DT81="Aktuelles Procedura secondo BöB",DU87="No"),OR(AND(DU87="Ja",DT87&gt;='Valori soglia'!$D$6),AND(DU87="Ja",EA$14&gt;EA$15)),AND(DU87="Ja",DV87="BöB")),"Kontrolle","")</f>
        <v>#DIV/0!</v>
      </c>
      <c r="EB87" s="173" t="s">
        <v>44</v>
      </c>
      <c r="EC87" s="429">
        <v>35</v>
      </c>
      <c r="ED87" s="352">
        <v>0</v>
      </c>
      <c r="EE87" s="429" t="s">
        <v>43</v>
      </c>
      <c r="EF87" s="432" t="s">
        <v>36</v>
      </c>
      <c r="EG87" s="399" t="str">
        <f>IF(EF87="BöB","nur Freihändig mit Tipo. 13 VöB","")</f>
        <v/>
      </c>
      <c r="EH87" s="400"/>
      <c r="EI87" s="433" t="str">
        <f>IF(EF87="BöB","Ja","No")</f>
        <v>No</v>
      </c>
      <c r="EJ87" s="430" t="str">
        <f>IF(EF87="BöB","Ja","No")</f>
        <v>No</v>
      </c>
      <c r="EK87" s="435" t="e">
        <f>IF(OR(AND(EF87="VöB",ED81="Aktuelles Procedura secondo BöB",EE87="No"),OR(AND(EE87="Ja",ED87&gt;='Valori soglia'!$D$6),AND(EE87="Ja",EK$14&gt;EK$15)),AND(EE87="Ja",EF87="BöB")),"Kontrolle","")</f>
        <v>#DIV/0!</v>
      </c>
      <c r="EL87" s="173" t="s">
        <v>44</v>
      </c>
      <c r="EM87" s="429">
        <v>35</v>
      </c>
      <c r="EN87" s="352">
        <v>0</v>
      </c>
      <c r="EO87" s="429" t="s">
        <v>43</v>
      </c>
      <c r="EP87" s="432" t="s">
        <v>36</v>
      </c>
      <c r="EQ87" s="399" t="str">
        <f>IF(EP87="BöB","nur Freihändig mit Tipo. 13 VöB","")</f>
        <v/>
      </c>
      <c r="ER87" s="400"/>
      <c r="ES87" s="433" t="str">
        <f>IF(EP87="BöB","Ja","No")</f>
        <v>No</v>
      </c>
      <c r="ET87" s="430" t="str">
        <f>IF(EP87="BöB","Ja","No")</f>
        <v>No</v>
      </c>
      <c r="EU87" s="435" t="e">
        <f>IF(OR(AND(EP87="VöB",EN81="Aktuelles Procedura secondo BöB",EO87="No"),OR(AND(EO87="Ja",EN87&gt;='Valori soglia'!$D$6),AND(EO87="Ja",EU$14&gt;EU$15)),AND(EO87="Ja",EP87="BöB")),"Kontrolle","")</f>
        <v>#DIV/0!</v>
      </c>
      <c r="EV87" s="173" t="s">
        <v>44</v>
      </c>
      <c r="EW87" s="429">
        <v>35</v>
      </c>
      <c r="EX87" s="352">
        <v>0</v>
      </c>
      <c r="EY87" s="429" t="s">
        <v>43</v>
      </c>
      <c r="EZ87" s="432" t="s">
        <v>36</v>
      </c>
      <c r="FA87" s="399" t="str">
        <f>IF(EZ87="BöB","nur Freihändig mit Tipo. 13 VöB","")</f>
        <v/>
      </c>
      <c r="FB87" s="400"/>
      <c r="FC87" s="433" t="str">
        <f>IF(EZ87="BöB","Ja","No")</f>
        <v>No</v>
      </c>
      <c r="FD87" s="430" t="str">
        <f>IF(EZ87="BöB","Ja","No")</f>
        <v>No</v>
      </c>
      <c r="FE87" s="435" t="e">
        <f>IF(OR(AND(EZ87="VöB",EX81="Aktuelles Procedura secondo BöB",EY87="No"),OR(AND(EY87="Ja",EX87&gt;='Valori soglia'!$D$6),AND(EY87="Ja",FE$14&gt;FE$15)),AND(EY87="Ja",EZ87="BöB")),"Kontrolle","")</f>
        <v>#DIV/0!</v>
      </c>
      <c r="FF87" s="173" t="s">
        <v>44</v>
      </c>
      <c r="FG87" s="429">
        <v>35</v>
      </c>
      <c r="FH87" s="352">
        <v>0</v>
      </c>
      <c r="FI87" s="429" t="s">
        <v>43</v>
      </c>
      <c r="FJ87" s="432" t="s">
        <v>36</v>
      </c>
      <c r="FK87" s="399" t="str">
        <f>IF(FJ87="BöB","nur Freihändig mit Tipo. 13 VöB","")</f>
        <v/>
      </c>
      <c r="FL87" s="400"/>
      <c r="FM87" s="433" t="str">
        <f>IF(FJ87="BöB","Ja","No")</f>
        <v>No</v>
      </c>
      <c r="FN87" s="430" t="str">
        <f>IF(FJ87="BöB","Ja","No")</f>
        <v>No</v>
      </c>
      <c r="FO87" s="435" t="e">
        <f>IF(OR(AND(FJ87="VöB",FH81="Aktuelles Procedura secondo BöB",FI87="No"),OR(AND(FI87="Ja",FH87&gt;='Valori soglia'!$D$6),AND(FI87="Ja",FO$14&gt;FO$15)),AND(FI87="Ja",FJ87="BöB")),"Kontrolle","")</f>
        <v>#DIV/0!</v>
      </c>
      <c r="FP87" s="173" t="s">
        <v>44</v>
      </c>
      <c r="FQ87" s="429">
        <v>35</v>
      </c>
      <c r="FR87" s="352">
        <v>0</v>
      </c>
      <c r="FS87" s="429" t="s">
        <v>43</v>
      </c>
      <c r="FT87" s="432" t="s">
        <v>36</v>
      </c>
      <c r="FU87" s="399" t="str">
        <f>IF(FT87="BöB","nur Freihändig mit Tipo. 13 VöB","")</f>
        <v/>
      </c>
      <c r="FV87" s="400"/>
      <c r="FW87" s="433" t="str">
        <f>IF(FT87="BöB","Ja","No")</f>
        <v>No</v>
      </c>
      <c r="FX87" s="430" t="str">
        <f>IF(FT87="BöB","Ja","No")</f>
        <v>No</v>
      </c>
      <c r="FY87" s="435" t="e">
        <f>IF(OR(AND(FT87="VöB",FR81="Aktuelles Procedura secondo BöB",FS87="No"),OR(AND(FS87="Ja",FR87&gt;='Valori soglia'!$D$6),AND(FS87="Ja",FY$14&gt;FY$15)),AND(FS87="Ja",FT87="BöB")),"Kontrolle","")</f>
        <v>#DIV/0!</v>
      </c>
      <c r="FZ87" s="173" t="s">
        <v>44</v>
      </c>
      <c r="GA87" s="429">
        <v>35</v>
      </c>
      <c r="GB87" s="352">
        <v>0</v>
      </c>
      <c r="GC87" s="429" t="s">
        <v>43</v>
      </c>
      <c r="GD87" s="432" t="s">
        <v>36</v>
      </c>
      <c r="GE87" s="399" t="str">
        <f>IF(GD87="BöB","nur Freihändig mit Tipo. 13 VöB","")</f>
        <v/>
      </c>
      <c r="GF87" s="400"/>
      <c r="GG87" s="433" t="str">
        <f>IF(GD87="BöB","Ja","No")</f>
        <v>No</v>
      </c>
      <c r="GH87" s="430" t="str">
        <f>IF(GD87="BöB","Ja","No")</f>
        <v>No</v>
      </c>
      <c r="GI87" s="435" t="e">
        <f>IF(OR(AND(GD87="VöB",GB81="Aktuelles Procedura secondo BöB",GC87="No"),OR(AND(GC87="Ja",GB87&gt;='Valori soglia'!$D$6),AND(GC87="Ja",GI$14&gt;GI$15)),AND(GC87="Ja",GD87="BöB")),"Kontrolle","")</f>
        <v>#DIV/0!</v>
      </c>
      <c r="GJ87" s="173" t="s">
        <v>44</v>
      </c>
      <c r="GK87" s="429">
        <v>35</v>
      </c>
      <c r="GL87" s="352">
        <v>0</v>
      </c>
      <c r="GM87" s="429" t="s">
        <v>43</v>
      </c>
      <c r="GN87" s="432" t="s">
        <v>36</v>
      </c>
      <c r="GO87" s="399" t="str">
        <f>IF(GN87="BöB","nur Freihändig mit Tipo. 13 VöB","")</f>
        <v/>
      </c>
      <c r="GP87" s="400"/>
      <c r="GQ87" s="433" t="str">
        <f>IF(GN87="BöB","Ja","No")</f>
        <v>No</v>
      </c>
      <c r="GR87" s="430" t="str">
        <f>IF(GN87="BöB","Ja","No")</f>
        <v>No</v>
      </c>
      <c r="GS87" s="435" t="e">
        <f>IF(OR(AND(GN87="VöB",GL81="Aktuelles Procedura secondo BöB",GM87="No"),OR(AND(GM87="Ja",GL87&gt;='Valori soglia'!$D$6),AND(GM87="Ja",GS$14&gt;GS$15)),AND(GM87="Ja",GN87="BöB")),"Kontrolle","")</f>
        <v>#DIV/0!</v>
      </c>
      <c r="GT87" s="173" t="s">
        <v>44</v>
      </c>
      <c r="GU87" s="429">
        <v>35</v>
      </c>
      <c r="GV87" s="352">
        <v>0</v>
      </c>
      <c r="GW87" s="429" t="s">
        <v>43</v>
      </c>
      <c r="GX87" s="432" t="s">
        <v>36</v>
      </c>
      <c r="GY87" s="399" t="str">
        <f>IF(GX87="BöB","nur Freihändig mit Tipo. 13 VöB","")</f>
        <v/>
      </c>
      <c r="GZ87" s="400"/>
      <c r="HA87" s="433" t="str">
        <f>IF(GX87="BöB","Ja","No")</f>
        <v>No</v>
      </c>
      <c r="HB87" s="430" t="str">
        <f>IF(GX87="BöB","Ja","No")</f>
        <v>No</v>
      </c>
      <c r="HC87" s="435" t="e">
        <f>IF(OR(AND(GX87="VöB",GV81="Aktuelles Procedura secondo BöB",GW87="No"),OR(AND(GW87="Ja",GV87&gt;='Valori soglia'!$D$6),AND(GW87="Ja",HC$14&gt;HC$15)),AND(GW87="Ja",GX87="BöB")),"Kontrolle","")</f>
        <v>#DIV/0!</v>
      </c>
      <c r="HD87" s="173" t="s">
        <v>44</v>
      </c>
      <c r="HE87" s="429">
        <v>35</v>
      </c>
      <c r="HF87" s="352">
        <v>0</v>
      </c>
      <c r="HG87" s="429" t="s">
        <v>43</v>
      </c>
      <c r="HH87" s="432" t="s">
        <v>36</v>
      </c>
      <c r="HI87" s="399" t="str">
        <f>IF(HH87="BöB","nur Freihändig mit Tipo. 13 VöB","")</f>
        <v/>
      </c>
      <c r="HJ87" s="400"/>
      <c r="HK87" s="433" t="str">
        <f>IF(HH87="BöB","Ja","No")</f>
        <v>No</v>
      </c>
      <c r="HL87" s="430" t="str">
        <f>IF(HH87="BöB","Ja","No")</f>
        <v>No</v>
      </c>
      <c r="HM87" s="435" t="e">
        <f>IF(OR(AND(HH87="VöB",HF81="Aktuelles Procedura secondo BöB",HG87="No"),OR(AND(HG87="Ja",HF87&gt;='Valori soglia'!$D$6),AND(HG87="Ja",HM$14&gt;HM$15)),AND(HG87="Ja",HH87="BöB")),"Kontrolle","")</f>
        <v>#DIV/0!</v>
      </c>
      <c r="HN87" s="125"/>
      <c r="HO87" s="125"/>
      <c r="HP87" s="71"/>
      <c r="HQ87" s="126"/>
      <c r="HR87" s="74"/>
      <c r="HS87" s="36"/>
      <c r="HT87" s="36"/>
      <c r="HU87" s="78"/>
      <c r="HV87" s="36"/>
      <c r="HW87" s="125"/>
      <c r="HX87" s="125"/>
      <c r="HY87" s="71"/>
      <c r="HZ87" s="126"/>
      <c r="IA87" s="74"/>
      <c r="IB87" s="36"/>
      <c r="IC87" s="36"/>
      <c r="ID87" s="78"/>
      <c r="IE87" s="36"/>
      <c r="IF87" s="125"/>
      <c r="IG87" s="125"/>
      <c r="IH87" s="71"/>
      <c r="II87" s="126"/>
      <c r="IJ87" s="74"/>
      <c r="IK87" s="36"/>
      <c r="IL87" s="36"/>
      <c r="IM87" s="78"/>
      <c r="IN87" s="36"/>
      <c r="IO87" s="125"/>
      <c r="IP87" s="125"/>
      <c r="IQ87" s="71"/>
      <c r="IR87" s="126"/>
      <c r="IS87" s="74"/>
      <c r="IT87" s="36"/>
      <c r="IU87" s="36"/>
      <c r="IV87" s="78"/>
      <c r="IW87" s="36"/>
      <c r="IX87" s="125"/>
      <c r="IY87" s="125"/>
      <c r="IZ87" s="71"/>
      <c r="JA87" s="126"/>
      <c r="JB87" s="6"/>
      <c r="JC87" s="6"/>
      <c r="JD87" s="6"/>
      <c r="JE87" s="6"/>
      <c r="JF87" s="6"/>
      <c r="JG87" s="6"/>
      <c r="JH87" s="6"/>
      <c r="JI87" s="6"/>
      <c r="JJ87" s="6"/>
      <c r="JK87" s="6"/>
      <c r="JL87" s="6"/>
      <c r="JM87" s="6"/>
      <c r="JN87" s="6"/>
      <c r="JO87" s="6"/>
      <c r="JP87" s="6"/>
      <c r="JQ87" s="6"/>
      <c r="JR87" s="6"/>
      <c r="JS87" s="6"/>
      <c r="JT87" s="6"/>
      <c r="JU87" s="6"/>
      <c r="JV87" s="6"/>
      <c r="JW87" s="6"/>
      <c r="JX87" s="6"/>
      <c r="JY87" s="6"/>
      <c r="JZ87" s="6"/>
      <c r="KA87" s="6"/>
      <c r="KB87" s="6"/>
      <c r="KC87" s="6"/>
      <c r="KD87" s="6"/>
      <c r="KE87" s="6"/>
      <c r="KF87" s="6"/>
      <c r="KG87" s="6"/>
      <c r="KH87" s="6"/>
      <c r="KI87" s="6"/>
      <c r="KJ87" s="6"/>
      <c r="KK87" s="6"/>
      <c r="KL87" s="6"/>
      <c r="KM87" s="6"/>
      <c r="KN87" s="6"/>
      <c r="KO87" s="6"/>
      <c r="KP87" s="6"/>
      <c r="KQ87" s="6"/>
      <c r="KR87" s="6"/>
      <c r="KS87" s="6"/>
      <c r="KT87" s="6"/>
      <c r="KU87" s="6"/>
      <c r="KV87" s="6"/>
      <c r="KW87" s="6"/>
      <c r="KX87" s="6"/>
      <c r="KY87" s="6"/>
      <c r="KZ87" s="6"/>
      <c r="LA87" s="6"/>
      <c r="LB87" s="6"/>
      <c r="LC87" s="6"/>
    </row>
    <row r="88" spans="1:315" ht="26.25" customHeight="1" x14ac:dyDescent="0.2">
      <c r="A88" s="13"/>
      <c r="B88" s="174" t="s">
        <v>45</v>
      </c>
      <c r="C88" s="429"/>
      <c r="D88" s="352"/>
      <c r="E88" s="429"/>
      <c r="F88" s="432"/>
      <c r="G88" s="401" t="str">
        <f>IF(F87="VöB","Freihändig (z.B. Tipo. 36 II d VöB)","")</f>
        <v/>
      </c>
      <c r="H88" s="402"/>
      <c r="I88" s="433"/>
      <c r="J88" s="430"/>
      <c r="K88" s="435"/>
      <c r="L88" s="174" t="s">
        <v>45</v>
      </c>
      <c r="M88" s="429"/>
      <c r="N88" s="352"/>
      <c r="O88" s="429"/>
      <c r="P88" s="432"/>
      <c r="Q88" s="401" t="str">
        <f>IF(P87="VöB","Freihändig (z.B. Tipo. 36 II d VöB)","")</f>
        <v/>
      </c>
      <c r="R88" s="402"/>
      <c r="S88" s="433"/>
      <c r="T88" s="430"/>
      <c r="U88" s="435"/>
      <c r="V88" s="174" t="s">
        <v>45</v>
      </c>
      <c r="W88" s="429"/>
      <c r="X88" s="352"/>
      <c r="Y88" s="429"/>
      <c r="Z88" s="432"/>
      <c r="AA88" s="401" t="str">
        <f>IF(Z87="VöB","Freihändig (z.B. Tipo. 36 II d VöB)","")</f>
        <v/>
      </c>
      <c r="AB88" s="402"/>
      <c r="AC88" s="433"/>
      <c r="AD88" s="430"/>
      <c r="AE88" s="435"/>
      <c r="AF88" s="174" t="s">
        <v>45</v>
      </c>
      <c r="AG88" s="429"/>
      <c r="AH88" s="352"/>
      <c r="AI88" s="429"/>
      <c r="AJ88" s="432"/>
      <c r="AK88" s="401" t="str">
        <f>IF(AJ87="VöB","Freihändig (z.B. Tipo. 36 II d VöB)","")</f>
        <v/>
      </c>
      <c r="AL88" s="402"/>
      <c r="AM88" s="433"/>
      <c r="AN88" s="430"/>
      <c r="AO88" s="435"/>
      <c r="AP88" s="174" t="s">
        <v>45</v>
      </c>
      <c r="AQ88" s="429"/>
      <c r="AR88" s="352"/>
      <c r="AS88" s="429"/>
      <c r="AT88" s="432"/>
      <c r="AU88" s="401" t="str">
        <f>IF(AT87="VöB","Freihändig (z.B. Tipo. 36 II d VöB)","")</f>
        <v/>
      </c>
      <c r="AV88" s="402"/>
      <c r="AW88" s="433"/>
      <c r="AX88" s="430"/>
      <c r="AY88" s="435"/>
      <c r="AZ88" s="174" t="s">
        <v>45</v>
      </c>
      <c r="BA88" s="429"/>
      <c r="BB88" s="352"/>
      <c r="BC88" s="429"/>
      <c r="BD88" s="432"/>
      <c r="BE88" s="401" t="str">
        <f>IF(BD87="VöB","Freihändig (z.B. Tipo. 36 II d VöB)","")</f>
        <v/>
      </c>
      <c r="BF88" s="402"/>
      <c r="BG88" s="433"/>
      <c r="BH88" s="430"/>
      <c r="BI88" s="435"/>
      <c r="BJ88" s="174" t="s">
        <v>45</v>
      </c>
      <c r="BK88" s="429"/>
      <c r="BL88" s="352"/>
      <c r="BM88" s="429"/>
      <c r="BN88" s="432"/>
      <c r="BO88" s="401" t="str">
        <f>IF(BN87="VöB","Freihändig (z.B. Tipo. 36 II d VöB)","")</f>
        <v/>
      </c>
      <c r="BP88" s="402"/>
      <c r="BQ88" s="433"/>
      <c r="BR88" s="430"/>
      <c r="BS88" s="435"/>
      <c r="BT88" s="174" t="s">
        <v>45</v>
      </c>
      <c r="BU88" s="429"/>
      <c r="BV88" s="352"/>
      <c r="BW88" s="429"/>
      <c r="BX88" s="432"/>
      <c r="BY88" s="401" t="str">
        <f>IF(BX87="VöB","Freihändig (z.B. Tipo. 36 II d VöB)","")</f>
        <v/>
      </c>
      <c r="BZ88" s="402"/>
      <c r="CA88" s="433"/>
      <c r="CB88" s="430"/>
      <c r="CC88" s="435"/>
      <c r="CD88" s="174" t="s">
        <v>45</v>
      </c>
      <c r="CE88" s="429"/>
      <c r="CF88" s="352"/>
      <c r="CG88" s="429"/>
      <c r="CH88" s="432"/>
      <c r="CI88" s="401" t="str">
        <f>IF(CH87="VöB","Freihändig (z.B. Tipo. 36 II d VöB)","")</f>
        <v/>
      </c>
      <c r="CJ88" s="402"/>
      <c r="CK88" s="433"/>
      <c r="CL88" s="430"/>
      <c r="CM88" s="435"/>
      <c r="CN88" s="174" t="s">
        <v>45</v>
      </c>
      <c r="CO88" s="429"/>
      <c r="CP88" s="352"/>
      <c r="CQ88" s="429"/>
      <c r="CR88" s="432"/>
      <c r="CS88" s="401" t="str">
        <f>IF(CR87="VöB","Freihändig (z.B. Tipo. 36 II d VöB)","")</f>
        <v/>
      </c>
      <c r="CT88" s="402"/>
      <c r="CU88" s="433"/>
      <c r="CV88" s="430"/>
      <c r="CW88" s="435"/>
      <c r="CX88" s="174" t="s">
        <v>45</v>
      </c>
      <c r="CY88" s="429"/>
      <c r="CZ88" s="352"/>
      <c r="DA88" s="429"/>
      <c r="DB88" s="432"/>
      <c r="DC88" s="401" t="str">
        <f>IF(DB87="VöB","Freihändig (z.B. Tipo. 36 II d VöB)","")</f>
        <v/>
      </c>
      <c r="DD88" s="402"/>
      <c r="DE88" s="433"/>
      <c r="DF88" s="430"/>
      <c r="DG88" s="435"/>
      <c r="DH88" s="174" t="s">
        <v>45</v>
      </c>
      <c r="DI88" s="429"/>
      <c r="DJ88" s="352"/>
      <c r="DK88" s="429"/>
      <c r="DL88" s="432"/>
      <c r="DM88" s="401" t="str">
        <f>IF(DL87="VöB","Freihändig (z.B. Tipo. 36 II d VöB)","")</f>
        <v/>
      </c>
      <c r="DN88" s="402"/>
      <c r="DO88" s="433"/>
      <c r="DP88" s="430"/>
      <c r="DQ88" s="435"/>
      <c r="DR88" s="174" t="s">
        <v>45</v>
      </c>
      <c r="DS88" s="429"/>
      <c r="DT88" s="352"/>
      <c r="DU88" s="429"/>
      <c r="DV88" s="432"/>
      <c r="DW88" s="401" t="str">
        <f>IF(DV87="VöB","Freihändig (z.B. Tipo. 36 II d VöB)","")</f>
        <v/>
      </c>
      <c r="DX88" s="402"/>
      <c r="DY88" s="433"/>
      <c r="DZ88" s="430"/>
      <c r="EA88" s="435"/>
      <c r="EB88" s="174" t="s">
        <v>45</v>
      </c>
      <c r="EC88" s="429"/>
      <c r="ED88" s="352"/>
      <c r="EE88" s="429"/>
      <c r="EF88" s="432"/>
      <c r="EG88" s="401" t="str">
        <f>IF(EF87="VöB","Freihändig (z.B. Tipo. 36 II d VöB)","")</f>
        <v/>
      </c>
      <c r="EH88" s="402"/>
      <c r="EI88" s="433"/>
      <c r="EJ88" s="430"/>
      <c r="EK88" s="435"/>
      <c r="EL88" s="174" t="s">
        <v>45</v>
      </c>
      <c r="EM88" s="429"/>
      <c r="EN88" s="352"/>
      <c r="EO88" s="429"/>
      <c r="EP88" s="432"/>
      <c r="EQ88" s="401" t="str">
        <f>IF(EP87="VöB","Freihändig (z.B. Tipo. 36 II d VöB)","")</f>
        <v/>
      </c>
      <c r="ER88" s="402"/>
      <c r="ES88" s="433"/>
      <c r="ET88" s="430"/>
      <c r="EU88" s="435"/>
      <c r="EV88" s="174" t="s">
        <v>45</v>
      </c>
      <c r="EW88" s="429"/>
      <c r="EX88" s="352"/>
      <c r="EY88" s="429"/>
      <c r="EZ88" s="432"/>
      <c r="FA88" s="401" t="str">
        <f>IF(EZ87="VöB","Freihändig (z.B. Tipo. 36 II d VöB)","")</f>
        <v/>
      </c>
      <c r="FB88" s="402"/>
      <c r="FC88" s="433"/>
      <c r="FD88" s="430"/>
      <c r="FE88" s="435"/>
      <c r="FF88" s="174" t="s">
        <v>45</v>
      </c>
      <c r="FG88" s="429"/>
      <c r="FH88" s="352"/>
      <c r="FI88" s="429"/>
      <c r="FJ88" s="432"/>
      <c r="FK88" s="401" t="str">
        <f>IF(FJ87="VöB","Freihändig (z.B. Tipo. 36 II d VöB)","")</f>
        <v/>
      </c>
      <c r="FL88" s="402"/>
      <c r="FM88" s="433"/>
      <c r="FN88" s="430"/>
      <c r="FO88" s="435"/>
      <c r="FP88" s="174" t="s">
        <v>45</v>
      </c>
      <c r="FQ88" s="429"/>
      <c r="FR88" s="352"/>
      <c r="FS88" s="429"/>
      <c r="FT88" s="432"/>
      <c r="FU88" s="401" t="str">
        <f>IF(FT87="VöB","Freihändig (z.B. Tipo. 36 II d VöB)","")</f>
        <v/>
      </c>
      <c r="FV88" s="402"/>
      <c r="FW88" s="433"/>
      <c r="FX88" s="430"/>
      <c r="FY88" s="435"/>
      <c r="FZ88" s="174" t="s">
        <v>45</v>
      </c>
      <c r="GA88" s="429"/>
      <c r="GB88" s="352"/>
      <c r="GC88" s="429"/>
      <c r="GD88" s="432"/>
      <c r="GE88" s="401" t="str">
        <f>IF(GD87="VöB","Freihändig (z.B. Tipo. 36 II d VöB)","")</f>
        <v/>
      </c>
      <c r="GF88" s="402"/>
      <c r="GG88" s="433"/>
      <c r="GH88" s="430"/>
      <c r="GI88" s="435"/>
      <c r="GJ88" s="174" t="s">
        <v>45</v>
      </c>
      <c r="GK88" s="429"/>
      <c r="GL88" s="352"/>
      <c r="GM88" s="429"/>
      <c r="GN88" s="432"/>
      <c r="GO88" s="401" t="str">
        <f>IF(GN87="VöB","Freihändig (z.B. Tipo. 36 II d VöB)","")</f>
        <v/>
      </c>
      <c r="GP88" s="402"/>
      <c r="GQ88" s="433"/>
      <c r="GR88" s="430"/>
      <c r="GS88" s="435"/>
      <c r="GT88" s="174" t="s">
        <v>45</v>
      </c>
      <c r="GU88" s="429"/>
      <c r="GV88" s="352"/>
      <c r="GW88" s="429"/>
      <c r="GX88" s="432"/>
      <c r="GY88" s="401" t="str">
        <f>IF(GX87="VöB","Freihändig (z.B. Tipo. 36 II d VöB)","")</f>
        <v/>
      </c>
      <c r="GZ88" s="402"/>
      <c r="HA88" s="433"/>
      <c r="HB88" s="430"/>
      <c r="HC88" s="435"/>
      <c r="HD88" s="174" t="s">
        <v>45</v>
      </c>
      <c r="HE88" s="429"/>
      <c r="HF88" s="352"/>
      <c r="HG88" s="429"/>
      <c r="HH88" s="432"/>
      <c r="HI88" s="401" t="str">
        <f>IF(HH87="VöB","Freihändig (z.B. Tipo. 36 II d VöB)","")</f>
        <v/>
      </c>
      <c r="HJ88" s="402"/>
      <c r="HK88" s="433"/>
      <c r="HL88" s="430"/>
      <c r="HM88" s="435"/>
      <c r="HN88" s="125"/>
      <c r="HO88" s="125"/>
      <c r="HP88" s="71"/>
      <c r="HQ88" s="126"/>
      <c r="HR88" s="74"/>
      <c r="HS88" s="36"/>
      <c r="HT88" s="36"/>
      <c r="HU88" s="78"/>
      <c r="HV88" s="36"/>
      <c r="HW88" s="125"/>
      <c r="HX88" s="125"/>
      <c r="HY88" s="71"/>
      <c r="HZ88" s="126"/>
      <c r="IA88" s="74"/>
      <c r="IB88" s="36"/>
      <c r="IC88" s="36"/>
      <c r="ID88" s="78"/>
      <c r="IE88" s="36"/>
      <c r="IF88" s="125"/>
      <c r="IG88" s="125"/>
      <c r="IH88" s="71"/>
      <c r="II88" s="126"/>
      <c r="IJ88" s="74"/>
      <c r="IK88" s="36"/>
      <c r="IL88" s="36"/>
      <c r="IM88" s="78"/>
      <c r="IN88" s="36"/>
      <c r="IO88" s="125"/>
      <c r="IP88" s="125"/>
      <c r="IQ88" s="71"/>
      <c r="IR88" s="126"/>
      <c r="IS88" s="74"/>
      <c r="IT88" s="36"/>
      <c r="IU88" s="36"/>
      <c r="IV88" s="78"/>
      <c r="IW88" s="36"/>
      <c r="IX88" s="125"/>
      <c r="IY88" s="125"/>
      <c r="IZ88" s="71"/>
      <c r="JA88" s="126"/>
      <c r="JB88" s="6"/>
      <c r="JC88" s="6"/>
      <c r="JD88" s="6"/>
      <c r="JE88" s="6"/>
      <c r="JF88" s="6"/>
      <c r="JG88" s="6"/>
      <c r="JH88" s="6"/>
      <c r="JI88" s="6"/>
      <c r="JJ88" s="6"/>
      <c r="JK88" s="6"/>
      <c r="JL88" s="6"/>
      <c r="JM88" s="6"/>
      <c r="JN88" s="6"/>
      <c r="JO88" s="6"/>
      <c r="JP88" s="6"/>
      <c r="JQ88" s="6"/>
      <c r="JR88" s="6"/>
      <c r="JS88" s="6"/>
      <c r="JT88" s="6"/>
      <c r="JU88" s="6"/>
      <c r="JV88" s="6"/>
      <c r="JW88" s="6"/>
      <c r="JX88" s="6"/>
      <c r="JY88" s="6"/>
      <c r="JZ88" s="6"/>
      <c r="KA88" s="6"/>
      <c r="KB88" s="6"/>
      <c r="KC88" s="6"/>
      <c r="KD88" s="6"/>
      <c r="KE88" s="6"/>
      <c r="KF88" s="6"/>
      <c r="KG88" s="6"/>
      <c r="KH88" s="6"/>
      <c r="KI88" s="6"/>
      <c r="KJ88" s="6"/>
      <c r="KK88" s="6"/>
      <c r="KL88" s="6"/>
      <c r="KM88" s="6"/>
      <c r="KN88" s="6"/>
      <c r="KO88" s="6"/>
      <c r="KP88" s="6"/>
      <c r="KQ88" s="6"/>
      <c r="KR88" s="6"/>
      <c r="KS88" s="6"/>
      <c r="KT88" s="6"/>
      <c r="KU88" s="6"/>
      <c r="KV88" s="6"/>
      <c r="KW88" s="6"/>
      <c r="KX88" s="6"/>
      <c r="KY88" s="6"/>
      <c r="KZ88" s="6"/>
      <c r="LA88" s="6"/>
      <c r="LB88" s="6"/>
      <c r="LC88" s="6"/>
    </row>
    <row r="89" spans="1:315" ht="26.25" customHeight="1" x14ac:dyDescent="0.2">
      <c r="A89" s="13"/>
      <c r="B89" s="173" t="s">
        <v>44</v>
      </c>
      <c r="C89" s="429">
        <v>36</v>
      </c>
      <c r="D89" s="352">
        <v>0</v>
      </c>
      <c r="E89" s="429" t="s">
        <v>43</v>
      </c>
      <c r="F89" s="432" t="s">
        <v>36</v>
      </c>
      <c r="G89" s="399" t="str">
        <f>IF(F89="BöB","nur Freihändig mit Tipo. 13 VöB","")</f>
        <v/>
      </c>
      <c r="H89" s="400"/>
      <c r="I89" s="433" t="str">
        <f>IF(F89="BöB","Ja","No")</f>
        <v>No</v>
      </c>
      <c r="J89" s="430" t="str">
        <f>IF(F89="BöB","Ja","No")</f>
        <v>No</v>
      </c>
      <c r="K89" s="435" t="e">
        <f>IF(OR(AND(F89="VöB",D83="Aktuelles Procedura secondo BöB",E89="No"),OR(AND(E89="Ja",D89&gt;='Valori soglia'!$D$6),AND(E89="Ja",'Riepilogo progetto'!$J$8&gt;'Riepilogo progetto'!$P$9)),AND(E89="Ja",F89="BöB")),"Kontrolle","")</f>
        <v>#DIV/0!</v>
      </c>
      <c r="L89" s="173" t="s">
        <v>44</v>
      </c>
      <c r="M89" s="429">
        <v>36</v>
      </c>
      <c r="N89" s="352">
        <v>0</v>
      </c>
      <c r="O89" s="429" t="s">
        <v>43</v>
      </c>
      <c r="P89" s="432" t="s">
        <v>36</v>
      </c>
      <c r="Q89" s="399" t="str">
        <f>IF(P89="BöB","nur Freihändig mit Tipo. 13 VöB","")</f>
        <v/>
      </c>
      <c r="R89" s="400"/>
      <c r="S89" s="433" t="str">
        <f>IF(P89="BöB","Ja","No")</f>
        <v>No</v>
      </c>
      <c r="T89" s="430" t="str">
        <f>IF(P89="BöB","Ja","No")</f>
        <v>No</v>
      </c>
      <c r="U89" s="435" t="e">
        <f>IF(OR(AND(P89="VöB",N83="Aktuelles Procedura secondo BöB",O89="No"),OR(AND(O89="Ja",N89&gt;='Valori soglia'!$D$6),AND(O89="Ja",U$14&gt;U$15)),AND(O89="Ja",P89="BöB")),"Kontrolle","")</f>
        <v>#DIV/0!</v>
      </c>
      <c r="V89" s="173" t="s">
        <v>44</v>
      </c>
      <c r="W89" s="429">
        <v>36</v>
      </c>
      <c r="X89" s="352">
        <v>0</v>
      </c>
      <c r="Y89" s="429" t="s">
        <v>43</v>
      </c>
      <c r="Z89" s="432" t="s">
        <v>36</v>
      </c>
      <c r="AA89" s="399" t="str">
        <f>IF(Z89="BöB","nur Freihändig mit Tipo. 13 VöB","")</f>
        <v/>
      </c>
      <c r="AB89" s="400"/>
      <c r="AC89" s="433" t="str">
        <f>IF(Z89="BöB","Ja","No")</f>
        <v>No</v>
      </c>
      <c r="AD89" s="430" t="str">
        <f>IF(Z89="BöB","Ja","No")</f>
        <v>No</v>
      </c>
      <c r="AE89" s="435" t="e">
        <f>IF(OR(AND(Z89="VöB",X83="Aktuelles Procedura secondo BöB",Y89="No"),OR(AND(Y89="Ja",X89&gt;='Valori soglia'!$D$6),AND(Y89="Ja",AE$14&gt;AE$15)),AND(Y89="Ja",Z89="BöB")),"Kontrolle","")</f>
        <v>#DIV/0!</v>
      </c>
      <c r="AF89" s="173" t="s">
        <v>44</v>
      </c>
      <c r="AG89" s="429">
        <v>36</v>
      </c>
      <c r="AH89" s="352">
        <v>0</v>
      </c>
      <c r="AI89" s="429" t="s">
        <v>43</v>
      </c>
      <c r="AJ89" s="432" t="s">
        <v>36</v>
      </c>
      <c r="AK89" s="399" t="str">
        <f>IF(AJ89="BöB","nur Freihändig mit Tipo. 13 VöB","")</f>
        <v/>
      </c>
      <c r="AL89" s="400"/>
      <c r="AM89" s="433" t="str">
        <f>IF(AJ89="BöB","Ja","No")</f>
        <v>No</v>
      </c>
      <c r="AN89" s="430" t="str">
        <f>IF(AJ89="BöB","Ja","No")</f>
        <v>No</v>
      </c>
      <c r="AO89" s="435" t="e">
        <f>IF(OR(AND(AJ89="VöB",AH83="Aktuelles Procedura secondo BöB",AI89="No"),OR(AND(AI89="Ja",AH89&gt;='Valori soglia'!$D$6),AND(AI89="Ja",AO$14&gt;AO$15)),AND(AI89="Ja",AJ89="BöB")),"Kontrolle","")</f>
        <v>#DIV/0!</v>
      </c>
      <c r="AP89" s="173" t="s">
        <v>44</v>
      </c>
      <c r="AQ89" s="429">
        <v>36</v>
      </c>
      <c r="AR89" s="352">
        <v>0</v>
      </c>
      <c r="AS89" s="429" t="s">
        <v>43</v>
      </c>
      <c r="AT89" s="432" t="s">
        <v>36</v>
      </c>
      <c r="AU89" s="399" t="str">
        <f>IF(AT89="BöB","nur Freihändig mit Tipo. 13 VöB","")</f>
        <v/>
      </c>
      <c r="AV89" s="400"/>
      <c r="AW89" s="433" t="str">
        <f>IF(AT89="BöB","Ja","No")</f>
        <v>No</v>
      </c>
      <c r="AX89" s="430" t="str">
        <f>IF(AT89="BöB","Ja","No")</f>
        <v>No</v>
      </c>
      <c r="AY89" s="435" t="e">
        <f>IF(OR(AND(AT89="VöB",AR83="Aktuelles Procedura secondo BöB",AS89="No"),OR(AND(AS89="Ja",AR89&gt;='Valori soglia'!$D$6),AND(AS89="Ja",AY$14&gt;AY$15)),AND(AS89="Ja",AT89="BöB")),"Kontrolle","")</f>
        <v>#DIV/0!</v>
      </c>
      <c r="AZ89" s="173" t="s">
        <v>44</v>
      </c>
      <c r="BA89" s="429">
        <v>36</v>
      </c>
      <c r="BB89" s="352">
        <v>0</v>
      </c>
      <c r="BC89" s="429" t="s">
        <v>43</v>
      </c>
      <c r="BD89" s="432" t="s">
        <v>36</v>
      </c>
      <c r="BE89" s="399" t="str">
        <f>IF(BD89="BöB","nur Freihändig mit Tipo. 13 VöB","")</f>
        <v/>
      </c>
      <c r="BF89" s="400"/>
      <c r="BG89" s="433" t="str">
        <f>IF(BD89="BöB","Ja","No")</f>
        <v>No</v>
      </c>
      <c r="BH89" s="430" t="str">
        <f>IF(BD89="BöB","Ja","No")</f>
        <v>No</v>
      </c>
      <c r="BI89" s="435" t="e">
        <f>IF(OR(AND(BD89="VöB",BB83="Aktuelles Procedura secondo BöB",BC89="No"),OR(AND(BC89="Ja",BB89&gt;='Valori soglia'!$D$6),AND(BC89="Ja",BI$14&gt;BI$15)),AND(BC89="Ja",BD89="BöB")),"Kontrolle","")</f>
        <v>#DIV/0!</v>
      </c>
      <c r="BJ89" s="173" t="s">
        <v>44</v>
      </c>
      <c r="BK89" s="429">
        <v>36</v>
      </c>
      <c r="BL89" s="352">
        <v>0</v>
      </c>
      <c r="BM89" s="429" t="s">
        <v>43</v>
      </c>
      <c r="BN89" s="432" t="s">
        <v>36</v>
      </c>
      <c r="BO89" s="399" t="str">
        <f>IF(BN89="BöB","nur Freihändig mit Tipo. 13 VöB","")</f>
        <v/>
      </c>
      <c r="BP89" s="400"/>
      <c r="BQ89" s="433" t="str">
        <f>IF(BN89="BöB","Ja","No")</f>
        <v>No</v>
      </c>
      <c r="BR89" s="430" t="str">
        <f>IF(BN89="BöB","Ja","No")</f>
        <v>No</v>
      </c>
      <c r="BS89" s="435" t="e">
        <f>IF(OR(AND(BN89="VöB",BL83="Aktuelles Procedura secondo BöB",BM89="No"),OR(AND(BM89="Ja",BL89&gt;='Valori soglia'!$D$6),AND(BM89="Ja",BS$14&gt;BS$15)),AND(BM89="Ja",BN89="BöB")),"Kontrolle","")</f>
        <v>#DIV/0!</v>
      </c>
      <c r="BT89" s="173" t="s">
        <v>44</v>
      </c>
      <c r="BU89" s="429">
        <v>36</v>
      </c>
      <c r="BV89" s="352">
        <v>0</v>
      </c>
      <c r="BW89" s="429" t="s">
        <v>43</v>
      </c>
      <c r="BX89" s="432" t="s">
        <v>36</v>
      </c>
      <c r="BY89" s="399" t="str">
        <f>IF(BX89="BöB","nur Freihändig mit Tipo. 13 VöB","")</f>
        <v/>
      </c>
      <c r="BZ89" s="400"/>
      <c r="CA89" s="433" t="str">
        <f>IF(BX89="BöB","Ja","No")</f>
        <v>No</v>
      </c>
      <c r="CB89" s="430" t="str">
        <f>IF(BX89="BöB","Ja","No")</f>
        <v>No</v>
      </c>
      <c r="CC89" s="435" t="e">
        <f>IF(OR(AND(BX89="VöB",BV83="Aktuelles Procedura secondo BöB",BW89="No"),OR(AND(BW89="Ja",BV89&gt;='Valori soglia'!$D$6),AND(BW89="Ja",CC$14&gt;CC$15)),AND(BW89="Ja",BX89="BöB")),"Kontrolle","")</f>
        <v>#DIV/0!</v>
      </c>
      <c r="CD89" s="173" t="s">
        <v>44</v>
      </c>
      <c r="CE89" s="429">
        <v>36</v>
      </c>
      <c r="CF89" s="352">
        <v>0</v>
      </c>
      <c r="CG89" s="429" t="s">
        <v>43</v>
      </c>
      <c r="CH89" s="432" t="s">
        <v>36</v>
      </c>
      <c r="CI89" s="399" t="str">
        <f>IF(CH89="BöB","nur Freihändig mit Tipo. 13 VöB","")</f>
        <v/>
      </c>
      <c r="CJ89" s="400"/>
      <c r="CK89" s="433" t="str">
        <f>IF(CH89="BöB","Ja","No")</f>
        <v>No</v>
      </c>
      <c r="CL89" s="430" t="str">
        <f>IF(CH89="BöB","Ja","No")</f>
        <v>No</v>
      </c>
      <c r="CM89" s="435" t="e">
        <f>IF(OR(AND(CH89="VöB",CF83="Aktuelles Procedura secondo BöB",CG89="No"),OR(AND(CG89="Ja",CF89&gt;='Valori soglia'!$D$6),AND(CG89="Ja",CM$14&gt;CM$15)),AND(CG89="Ja",CH89="BöB")),"Kontrolle","")</f>
        <v>#DIV/0!</v>
      </c>
      <c r="CN89" s="173" t="s">
        <v>44</v>
      </c>
      <c r="CO89" s="429">
        <v>36</v>
      </c>
      <c r="CP89" s="352">
        <v>0</v>
      </c>
      <c r="CQ89" s="429" t="s">
        <v>43</v>
      </c>
      <c r="CR89" s="432" t="s">
        <v>36</v>
      </c>
      <c r="CS89" s="399" t="str">
        <f>IF(CR89="BöB","nur Freihändig mit Tipo. 13 VöB","")</f>
        <v/>
      </c>
      <c r="CT89" s="400"/>
      <c r="CU89" s="433" t="str">
        <f>IF(CR89="BöB","Ja","No")</f>
        <v>No</v>
      </c>
      <c r="CV89" s="430" t="str">
        <f>IF(CR89="BöB","Ja","No")</f>
        <v>No</v>
      </c>
      <c r="CW89" s="435" t="e">
        <f>IF(OR(AND(CR89="VöB",CP83="Aktuelles Procedura secondo BöB",CQ89="No"),OR(AND(CQ89="Ja",CP89&gt;='Valori soglia'!$D$6),AND(CQ89="Ja",CW$14&gt;CW$15)),AND(CQ89="Ja",CR89="BöB")),"Kontrolle","")</f>
        <v>#DIV/0!</v>
      </c>
      <c r="CX89" s="173" t="s">
        <v>44</v>
      </c>
      <c r="CY89" s="429">
        <v>36</v>
      </c>
      <c r="CZ89" s="352">
        <v>0</v>
      </c>
      <c r="DA89" s="429" t="s">
        <v>43</v>
      </c>
      <c r="DB89" s="432" t="s">
        <v>36</v>
      </c>
      <c r="DC89" s="399" t="str">
        <f>IF(DB89="BöB","nur Freihändig mit Tipo. 13 VöB","")</f>
        <v/>
      </c>
      <c r="DD89" s="400"/>
      <c r="DE89" s="433" t="str">
        <f>IF(DB89="BöB","Ja","No")</f>
        <v>No</v>
      </c>
      <c r="DF89" s="430" t="str">
        <f>IF(DB89="BöB","Ja","No")</f>
        <v>No</v>
      </c>
      <c r="DG89" s="435" t="e">
        <f>IF(OR(AND(DB89="VöB",CZ83="Aktuelles Procedura secondo BöB",DA89="No"),OR(AND(DA89="Ja",CZ89&gt;='Valori soglia'!$D$6),AND(DA89="Ja",DG$14&gt;DG$15)),AND(DA89="Ja",DB89="BöB")),"Kontrolle","")</f>
        <v>#DIV/0!</v>
      </c>
      <c r="DH89" s="173" t="s">
        <v>44</v>
      </c>
      <c r="DI89" s="429">
        <v>36</v>
      </c>
      <c r="DJ89" s="352">
        <v>0</v>
      </c>
      <c r="DK89" s="429" t="s">
        <v>43</v>
      </c>
      <c r="DL89" s="432" t="s">
        <v>36</v>
      </c>
      <c r="DM89" s="399" t="str">
        <f>IF(DL89="BöB","nur Freihändig mit Tipo. 13 VöB","")</f>
        <v/>
      </c>
      <c r="DN89" s="400"/>
      <c r="DO89" s="433" t="str">
        <f>IF(DL89="BöB","Ja","No")</f>
        <v>No</v>
      </c>
      <c r="DP89" s="430" t="str">
        <f>IF(DL89="BöB","Ja","No")</f>
        <v>No</v>
      </c>
      <c r="DQ89" s="435" t="e">
        <f>IF(OR(AND(DL89="VöB",DJ83="Aktuelles Procedura secondo BöB",DK89="No"),OR(AND(DK89="Ja",DJ89&gt;='Valori soglia'!$D$6),AND(DK89="Ja",DQ$14&gt;DQ$15)),AND(DK89="Ja",DL89="BöB")),"Kontrolle","")</f>
        <v>#DIV/0!</v>
      </c>
      <c r="DR89" s="173" t="s">
        <v>44</v>
      </c>
      <c r="DS89" s="429">
        <v>36</v>
      </c>
      <c r="DT89" s="352">
        <v>0</v>
      </c>
      <c r="DU89" s="429" t="s">
        <v>43</v>
      </c>
      <c r="DV89" s="432" t="s">
        <v>36</v>
      </c>
      <c r="DW89" s="399" t="str">
        <f>IF(DV89="BöB","nur Freihändig mit Tipo. 13 VöB","")</f>
        <v/>
      </c>
      <c r="DX89" s="400"/>
      <c r="DY89" s="433" t="str">
        <f>IF(DV89="BöB","Ja","No")</f>
        <v>No</v>
      </c>
      <c r="DZ89" s="430" t="str">
        <f>IF(DV89="BöB","Ja","No")</f>
        <v>No</v>
      </c>
      <c r="EA89" s="435" t="e">
        <f>IF(OR(AND(DV89="VöB",DT83="Aktuelles Procedura secondo BöB",DU89="No"),OR(AND(DU89="Ja",DT89&gt;='Valori soglia'!$D$6),AND(DU89="Ja",EA$14&gt;EA$15)),AND(DU89="Ja",DV89="BöB")),"Kontrolle","")</f>
        <v>#DIV/0!</v>
      </c>
      <c r="EB89" s="173" t="s">
        <v>44</v>
      </c>
      <c r="EC89" s="429">
        <v>36</v>
      </c>
      <c r="ED89" s="352">
        <v>0</v>
      </c>
      <c r="EE89" s="429" t="s">
        <v>43</v>
      </c>
      <c r="EF89" s="432" t="s">
        <v>36</v>
      </c>
      <c r="EG89" s="399" t="str">
        <f>IF(EF89="BöB","nur Freihändig mit Tipo. 13 VöB","")</f>
        <v/>
      </c>
      <c r="EH89" s="400"/>
      <c r="EI89" s="433" t="str">
        <f>IF(EF89="BöB","Ja","No")</f>
        <v>No</v>
      </c>
      <c r="EJ89" s="430" t="str">
        <f>IF(EF89="BöB","Ja","No")</f>
        <v>No</v>
      </c>
      <c r="EK89" s="435" t="e">
        <f>IF(OR(AND(EF89="VöB",ED83="Aktuelles Procedura secondo BöB",EE89="No"),OR(AND(EE89="Ja",ED89&gt;='Valori soglia'!$D$6),AND(EE89="Ja",EK$14&gt;EK$15)),AND(EE89="Ja",EF89="BöB")),"Kontrolle","")</f>
        <v>#DIV/0!</v>
      </c>
      <c r="EL89" s="173" t="s">
        <v>44</v>
      </c>
      <c r="EM89" s="429">
        <v>36</v>
      </c>
      <c r="EN89" s="352">
        <v>0</v>
      </c>
      <c r="EO89" s="429" t="s">
        <v>43</v>
      </c>
      <c r="EP89" s="432" t="s">
        <v>36</v>
      </c>
      <c r="EQ89" s="399" t="str">
        <f>IF(EP89="BöB","nur Freihändig mit Tipo. 13 VöB","")</f>
        <v/>
      </c>
      <c r="ER89" s="400"/>
      <c r="ES89" s="433" t="str">
        <f>IF(EP89="BöB","Ja","No")</f>
        <v>No</v>
      </c>
      <c r="ET89" s="430" t="str">
        <f>IF(EP89="BöB","Ja","No")</f>
        <v>No</v>
      </c>
      <c r="EU89" s="435" t="e">
        <f>IF(OR(AND(EP89="VöB",EN83="Aktuelles Procedura secondo BöB",EO89="No"),OR(AND(EO89="Ja",EN89&gt;='Valori soglia'!$D$6),AND(EO89="Ja",EU$14&gt;EU$15)),AND(EO89="Ja",EP89="BöB")),"Kontrolle","")</f>
        <v>#DIV/0!</v>
      </c>
      <c r="EV89" s="173" t="s">
        <v>44</v>
      </c>
      <c r="EW89" s="429">
        <v>36</v>
      </c>
      <c r="EX89" s="352">
        <v>0</v>
      </c>
      <c r="EY89" s="429" t="s">
        <v>43</v>
      </c>
      <c r="EZ89" s="432" t="s">
        <v>36</v>
      </c>
      <c r="FA89" s="399" t="str">
        <f>IF(EZ89="BöB","nur Freihändig mit Tipo. 13 VöB","")</f>
        <v/>
      </c>
      <c r="FB89" s="400"/>
      <c r="FC89" s="433" t="str">
        <f>IF(EZ89="BöB","Ja","No")</f>
        <v>No</v>
      </c>
      <c r="FD89" s="430" t="str">
        <f>IF(EZ89="BöB","Ja","No")</f>
        <v>No</v>
      </c>
      <c r="FE89" s="435" t="e">
        <f>IF(OR(AND(EZ89="VöB",EX83="Aktuelles Procedura secondo BöB",EY89="No"),OR(AND(EY89="Ja",EX89&gt;='Valori soglia'!$D$6),AND(EY89="Ja",FE$14&gt;FE$15)),AND(EY89="Ja",EZ89="BöB")),"Kontrolle","")</f>
        <v>#DIV/0!</v>
      </c>
      <c r="FF89" s="173" t="s">
        <v>44</v>
      </c>
      <c r="FG89" s="429">
        <v>36</v>
      </c>
      <c r="FH89" s="352">
        <v>0</v>
      </c>
      <c r="FI89" s="429" t="s">
        <v>43</v>
      </c>
      <c r="FJ89" s="432" t="s">
        <v>36</v>
      </c>
      <c r="FK89" s="399" t="str">
        <f>IF(FJ89="BöB","nur Freihändig mit Tipo. 13 VöB","")</f>
        <v/>
      </c>
      <c r="FL89" s="400"/>
      <c r="FM89" s="433" t="str">
        <f>IF(FJ89="BöB","Ja","No")</f>
        <v>No</v>
      </c>
      <c r="FN89" s="430" t="str">
        <f>IF(FJ89="BöB","Ja","No")</f>
        <v>No</v>
      </c>
      <c r="FO89" s="435" t="e">
        <f>IF(OR(AND(FJ89="VöB",FH83="Aktuelles Procedura secondo BöB",FI89="No"),OR(AND(FI89="Ja",FH89&gt;='Valori soglia'!$D$6),AND(FI89="Ja",FO$14&gt;FO$15)),AND(FI89="Ja",FJ89="BöB")),"Kontrolle","")</f>
        <v>#DIV/0!</v>
      </c>
      <c r="FP89" s="173" t="s">
        <v>44</v>
      </c>
      <c r="FQ89" s="429">
        <v>36</v>
      </c>
      <c r="FR89" s="352">
        <v>0</v>
      </c>
      <c r="FS89" s="429" t="s">
        <v>43</v>
      </c>
      <c r="FT89" s="432" t="s">
        <v>36</v>
      </c>
      <c r="FU89" s="399" t="str">
        <f>IF(FT89="BöB","nur Freihändig mit Tipo. 13 VöB","")</f>
        <v/>
      </c>
      <c r="FV89" s="400"/>
      <c r="FW89" s="433" t="str">
        <f>IF(FT89="BöB","Ja","No")</f>
        <v>No</v>
      </c>
      <c r="FX89" s="430" t="str">
        <f>IF(FT89="BöB","Ja","No")</f>
        <v>No</v>
      </c>
      <c r="FY89" s="435" t="e">
        <f>IF(OR(AND(FT89="VöB",FR83="Aktuelles Procedura secondo BöB",FS89="No"),OR(AND(FS89="Ja",FR89&gt;='Valori soglia'!$D$6),AND(FS89="Ja",FY$14&gt;FY$15)),AND(FS89="Ja",FT89="BöB")),"Kontrolle","")</f>
        <v>#DIV/0!</v>
      </c>
      <c r="FZ89" s="173" t="s">
        <v>44</v>
      </c>
      <c r="GA89" s="429">
        <v>36</v>
      </c>
      <c r="GB89" s="352">
        <v>0</v>
      </c>
      <c r="GC89" s="429" t="s">
        <v>43</v>
      </c>
      <c r="GD89" s="432" t="s">
        <v>36</v>
      </c>
      <c r="GE89" s="399" t="str">
        <f>IF(GD89="BöB","nur Freihändig mit Tipo. 13 VöB","")</f>
        <v/>
      </c>
      <c r="GF89" s="400"/>
      <c r="GG89" s="433" t="str">
        <f>IF(GD89="BöB","Ja","No")</f>
        <v>No</v>
      </c>
      <c r="GH89" s="430" t="str">
        <f>IF(GD89="BöB","Ja","No")</f>
        <v>No</v>
      </c>
      <c r="GI89" s="435" t="e">
        <f>IF(OR(AND(GD89="VöB",GB83="Aktuelles Procedura secondo BöB",GC89="No"),OR(AND(GC89="Ja",GB89&gt;='Valori soglia'!$D$6),AND(GC89="Ja",GI$14&gt;GI$15)),AND(GC89="Ja",GD89="BöB")),"Kontrolle","")</f>
        <v>#DIV/0!</v>
      </c>
      <c r="GJ89" s="173" t="s">
        <v>44</v>
      </c>
      <c r="GK89" s="429">
        <v>36</v>
      </c>
      <c r="GL89" s="352">
        <v>0</v>
      </c>
      <c r="GM89" s="429" t="s">
        <v>43</v>
      </c>
      <c r="GN89" s="432" t="s">
        <v>36</v>
      </c>
      <c r="GO89" s="399" t="str">
        <f>IF(GN89="BöB","nur Freihändig mit Tipo. 13 VöB","")</f>
        <v/>
      </c>
      <c r="GP89" s="400"/>
      <c r="GQ89" s="433" t="str">
        <f>IF(GN89="BöB","Ja","No")</f>
        <v>No</v>
      </c>
      <c r="GR89" s="430" t="str">
        <f>IF(GN89="BöB","Ja","No")</f>
        <v>No</v>
      </c>
      <c r="GS89" s="435" t="e">
        <f>IF(OR(AND(GN89="VöB",GL83="Aktuelles Procedura secondo BöB",GM89="No"),OR(AND(GM89="Ja",GL89&gt;='Valori soglia'!$D$6),AND(GM89="Ja",GS$14&gt;GS$15)),AND(GM89="Ja",GN89="BöB")),"Kontrolle","")</f>
        <v>#DIV/0!</v>
      </c>
      <c r="GT89" s="173" t="s">
        <v>44</v>
      </c>
      <c r="GU89" s="429">
        <v>36</v>
      </c>
      <c r="GV89" s="352">
        <v>0</v>
      </c>
      <c r="GW89" s="429" t="s">
        <v>43</v>
      </c>
      <c r="GX89" s="432" t="s">
        <v>36</v>
      </c>
      <c r="GY89" s="399" t="str">
        <f>IF(GX89="BöB","nur Freihändig mit Tipo. 13 VöB","")</f>
        <v/>
      </c>
      <c r="GZ89" s="400"/>
      <c r="HA89" s="433" t="str">
        <f>IF(GX89="BöB","Ja","No")</f>
        <v>No</v>
      </c>
      <c r="HB89" s="430" t="str">
        <f>IF(GX89="BöB","Ja","No")</f>
        <v>No</v>
      </c>
      <c r="HC89" s="435" t="e">
        <f>IF(OR(AND(GX89="VöB",GV83="Aktuelles Procedura secondo BöB",GW89="No"),OR(AND(GW89="Ja",GV89&gt;='Valori soglia'!$D$6),AND(GW89="Ja",HC$14&gt;HC$15)),AND(GW89="Ja",GX89="BöB")),"Kontrolle","")</f>
        <v>#DIV/0!</v>
      </c>
      <c r="HD89" s="173" t="s">
        <v>44</v>
      </c>
      <c r="HE89" s="429">
        <v>36</v>
      </c>
      <c r="HF89" s="352">
        <v>0</v>
      </c>
      <c r="HG89" s="429" t="s">
        <v>43</v>
      </c>
      <c r="HH89" s="432" t="s">
        <v>36</v>
      </c>
      <c r="HI89" s="399" t="str">
        <f>IF(HH89="BöB","nur Freihändig mit Tipo. 13 VöB","")</f>
        <v/>
      </c>
      <c r="HJ89" s="400"/>
      <c r="HK89" s="433" t="str">
        <f>IF(HH89="BöB","Ja","No")</f>
        <v>No</v>
      </c>
      <c r="HL89" s="430" t="str">
        <f>IF(HH89="BöB","Ja","No")</f>
        <v>No</v>
      </c>
      <c r="HM89" s="435" t="e">
        <f>IF(OR(AND(HH89="VöB",HF83="Aktuelles Procedura secondo BöB",HG89="No"),OR(AND(HG89="Ja",HF89&gt;='Valori soglia'!$D$6),AND(HG89="Ja",HM$14&gt;HM$15)),AND(HG89="Ja",HH89="BöB")),"Kontrolle","")</f>
        <v>#DIV/0!</v>
      </c>
      <c r="HN89" s="125"/>
      <c r="HO89" s="125"/>
      <c r="HP89" s="71"/>
      <c r="HQ89" s="126"/>
      <c r="HR89" s="74"/>
      <c r="HS89" s="36"/>
      <c r="HT89" s="36"/>
      <c r="HU89" s="78"/>
      <c r="HV89" s="36"/>
      <c r="HW89" s="125"/>
      <c r="HX89" s="125"/>
      <c r="HY89" s="71"/>
      <c r="HZ89" s="126"/>
      <c r="IA89" s="74"/>
      <c r="IB89" s="36"/>
      <c r="IC89" s="36"/>
      <c r="ID89" s="78"/>
      <c r="IE89" s="36"/>
      <c r="IF89" s="125"/>
      <c r="IG89" s="125"/>
      <c r="IH89" s="71"/>
      <c r="II89" s="126"/>
      <c r="IJ89" s="74"/>
      <c r="IK89" s="36"/>
      <c r="IL89" s="36"/>
      <c r="IM89" s="78"/>
      <c r="IN89" s="36"/>
      <c r="IO89" s="125"/>
      <c r="IP89" s="125"/>
      <c r="IQ89" s="71"/>
      <c r="IR89" s="126"/>
      <c r="IS89" s="74"/>
      <c r="IT89" s="36"/>
      <c r="IU89" s="36"/>
      <c r="IV89" s="78"/>
      <c r="IW89" s="36"/>
      <c r="IX89" s="125"/>
      <c r="IY89" s="125"/>
      <c r="IZ89" s="71"/>
      <c r="JA89" s="126"/>
      <c r="JB89" s="6"/>
      <c r="JC89" s="6"/>
      <c r="JD89" s="6"/>
      <c r="JE89" s="6"/>
      <c r="JF89" s="6"/>
      <c r="JG89" s="6"/>
      <c r="JH89" s="6"/>
      <c r="JI89" s="6"/>
      <c r="JJ89" s="6"/>
      <c r="JK89" s="6"/>
      <c r="JL89" s="6"/>
      <c r="JM89" s="6"/>
      <c r="JN89" s="6"/>
      <c r="JO89" s="6"/>
      <c r="JP89" s="6"/>
      <c r="JQ89" s="6"/>
      <c r="JR89" s="6"/>
      <c r="JS89" s="6"/>
      <c r="JT89" s="6"/>
      <c r="JU89" s="6"/>
      <c r="JV89" s="6"/>
      <c r="JW89" s="6"/>
      <c r="JX89" s="6"/>
      <c r="JY89" s="6"/>
      <c r="JZ89" s="6"/>
      <c r="KA89" s="6"/>
      <c r="KB89" s="6"/>
      <c r="KC89" s="6"/>
      <c r="KD89" s="6"/>
      <c r="KE89" s="6"/>
      <c r="KF89" s="6"/>
      <c r="KG89" s="6"/>
      <c r="KH89" s="6"/>
      <c r="KI89" s="6"/>
      <c r="KJ89" s="6"/>
      <c r="KK89" s="6"/>
      <c r="KL89" s="6"/>
      <c r="KM89" s="6"/>
      <c r="KN89" s="6"/>
      <c r="KO89" s="6"/>
      <c r="KP89" s="6"/>
      <c r="KQ89" s="6"/>
      <c r="KR89" s="6"/>
      <c r="KS89" s="6"/>
      <c r="KT89" s="6"/>
      <c r="KU89" s="6"/>
      <c r="KV89" s="6"/>
      <c r="KW89" s="6"/>
      <c r="KX89" s="6"/>
      <c r="KY89" s="6"/>
      <c r="KZ89" s="6"/>
      <c r="LA89" s="6"/>
      <c r="LB89" s="6"/>
      <c r="LC89" s="6"/>
    </row>
    <row r="90" spans="1:315" ht="26.25" customHeight="1" x14ac:dyDescent="0.2">
      <c r="A90" s="13"/>
      <c r="B90" s="174" t="s">
        <v>45</v>
      </c>
      <c r="C90" s="429"/>
      <c r="D90" s="352"/>
      <c r="E90" s="429"/>
      <c r="F90" s="432"/>
      <c r="G90" s="401" t="str">
        <f>IF(F89="VöB","Freihändig (z.B. Tipo. 36 II d VöB)","")</f>
        <v/>
      </c>
      <c r="H90" s="402"/>
      <c r="I90" s="433"/>
      <c r="J90" s="430"/>
      <c r="K90" s="435"/>
      <c r="L90" s="174" t="s">
        <v>45</v>
      </c>
      <c r="M90" s="429"/>
      <c r="N90" s="352"/>
      <c r="O90" s="429"/>
      <c r="P90" s="432"/>
      <c r="Q90" s="401" t="str">
        <f>IF(P89="VöB","Freihändig (z.B. Tipo. 36 II d VöB)","")</f>
        <v/>
      </c>
      <c r="R90" s="402"/>
      <c r="S90" s="433"/>
      <c r="T90" s="430"/>
      <c r="U90" s="435"/>
      <c r="V90" s="174" t="s">
        <v>45</v>
      </c>
      <c r="W90" s="429"/>
      <c r="X90" s="352"/>
      <c r="Y90" s="429"/>
      <c r="Z90" s="432"/>
      <c r="AA90" s="401" t="str">
        <f>IF(Z89="VöB","Freihändig (z.B. Tipo. 36 II d VöB)","")</f>
        <v/>
      </c>
      <c r="AB90" s="402"/>
      <c r="AC90" s="433"/>
      <c r="AD90" s="430"/>
      <c r="AE90" s="435"/>
      <c r="AF90" s="174" t="s">
        <v>45</v>
      </c>
      <c r="AG90" s="429"/>
      <c r="AH90" s="352"/>
      <c r="AI90" s="429"/>
      <c r="AJ90" s="432"/>
      <c r="AK90" s="401" t="str">
        <f>IF(AJ89="VöB","Freihändig (z.B. Tipo. 36 II d VöB)","")</f>
        <v/>
      </c>
      <c r="AL90" s="402"/>
      <c r="AM90" s="433"/>
      <c r="AN90" s="430"/>
      <c r="AO90" s="435"/>
      <c r="AP90" s="174" t="s">
        <v>45</v>
      </c>
      <c r="AQ90" s="429"/>
      <c r="AR90" s="352"/>
      <c r="AS90" s="429"/>
      <c r="AT90" s="432"/>
      <c r="AU90" s="401" t="str">
        <f>IF(AT89="VöB","Freihändig (z.B. Tipo. 36 II d VöB)","")</f>
        <v/>
      </c>
      <c r="AV90" s="402"/>
      <c r="AW90" s="433"/>
      <c r="AX90" s="430"/>
      <c r="AY90" s="435"/>
      <c r="AZ90" s="174" t="s">
        <v>45</v>
      </c>
      <c r="BA90" s="429"/>
      <c r="BB90" s="352"/>
      <c r="BC90" s="429"/>
      <c r="BD90" s="432"/>
      <c r="BE90" s="401" t="str">
        <f>IF(BD89="VöB","Freihändig (z.B. Tipo. 36 II d VöB)","")</f>
        <v/>
      </c>
      <c r="BF90" s="402"/>
      <c r="BG90" s="433"/>
      <c r="BH90" s="430"/>
      <c r="BI90" s="435"/>
      <c r="BJ90" s="174" t="s">
        <v>45</v>
      </c>
      <c r="BK90" s="429"/>
      <c r="BL90" s="352"/>
      <c r="BM90" s="429"/>
      <c r="BN90" s="432"/>
      <c r="BO90" s="401" t="str">
        <f>IF(BN89="VöB","Freihändig (z.B. Tipo. 36 II d VöB)","")</f>
        <v/>
      </c>
      <c r="BP90" s="402"/>
      <c r="BQ90" s="433"/>
      <c r="BR90" s="430"/>
      <c r="BS90" s="435"/>
      <c r="BT90" s="174" t="s">
        <v>45</v>
      </c>
      <c r="BU90" s="429"/>
      <c r="BV90" s="352"/>
      <c r="BW90" s="429"/>
      <c r="BX90" s="432"/>
      <c r="BY90" s="401" t="str">
        <f>IF(BX89="VöB","Freihändig (z.B. Tipo. 36 II d VöB)","")</f>
        <v/>
      </c>
      <c r="BZ90" s="402"/>
      <c r="CA90" s="433"/>
      <c r="CB90" s="430"/>
      <c r="CC90" s="435"/>
      <c r="CD90" s="174" t="s">
        <v>45</v>
      </c>
      <c r="CE90" s="429"/>
      <c r="CF90" s="352"/>
      <c r="CG90" s="429"/>
      <c r="CH90" s="432"/>
      <c r="CI90" s="401" t="str">
        <f>IF(CH89="VöB","Freihändig (z.B. Tipo. 36 II d VöB)","")</f>
        <v/>
      </c>
      <c r="CJ90" s="402"/>
      <c r="CK90" s="433"/>
      <c r="CL90" s="430"/>
      <c r="CM90" s="435"/>
      <c r="CN90" s="174" t="s">
        <v>45</v>
      </c>
      <c r="CO90" s="429"/>
      <c r="CP90" s="352"/>
      <c r="CQ90" s="429"/>
      <c r="CR90" s="432"/>
      <c r="CS90" s="401" t="str">
        <f>IF(CR89="VöB","Freihändig (z.B. Tipo. 36 II d VöB)","")</f>
        <v/>
      </c>
      <c r="CT90" s="402"/>
      <c r="CU90" s="433"/>
      <c r="CV90" s="430"/>
      <c r="CW90" s="435"/>
      <c r="CX90" s="174" t="s">
        <v>45</v>
      </c>
      <c r="CY90" s="429"/>
      <c r="CZ90" s="352"/>
      <c r="DA90" s="429"/>
      <c r="DB90" s="432"/>
      <c r="DC90" s="401" t="str">
        <f>IF(DB89="VöB","Freihändig (z.B. Tipo. 36 II d VöB)","")</f>
        <v/>
      </c>
      <c r="DD90" s="402"/>
      <c r="DE90" s="433"/>
      <c r="DF90" s="430"/>
      <c r="DG90" s="435"/>
      <c r="DH90" s="174" t="s">
        <v>45</v>
      </c>
      <c r="DI90" s="429"/>
      <c r="DJ90" s="352"/>
      <c r="DK90" s="429"/>
      <c r="DL90" s="432"/>
      <c r="DM90" s="401" t="str">
        <f>IF(DL89="VöB","Freihändig (z.B. Tipo. 36 II d VöB)","")</f>
        <v/>
      </c>
      <c r="DN90" s="402"/>
      <c r="DO90" s="433"/>
      <c r="DP90" s="430"/>
      <c r="DQ90" s="435"/>
      <c r="DR90" s="174" t="s">
        <v>45</v>
      </c>
      <c r="DS90" s="429"/>
      <c r="DT90" s="352"/>
      <c r="DU90" s="429"/>
      <c r="DV90" s="432"/>
      <c r="DW90" s="401" t="str">
        <f>IF(DV89="VöB","Freihändig (z.B. Tipo. 36 II d VöB)","")</f>
        <v/>
      </c>
      <c r="DX90" s="402"/>
      <c r="DY90" s="433"/>
      <c r="DZ90" s="430"/>
      <c r="EA90" s="435"/>
      <c r="EB90" s="174" t="s">
        <v>45</v>
      </c>
      <c r="EC90" s="429"/>
      <c r="ED90" s="352"/>
      <c r="EE90" s="429"/>
      <c r="EF90" s="432"/>
      <c r="EG90" s="401" t="str">
        <f>IF(EF89="VöB","Freihändig (z.B. Tipo. 36 II d VöB)","")</f>
        <v/>
      </c>
      <c r="EH90" s="402"/>
      <c r="EI90" s="433"/>
      <c r="EJ90" s="430"/>
      <c r="EK90" s="435"/>
      <c r="EL90" s="174" t="s">
        <v>45</v>
      </c>
      <c r="EM90" s="429"/>
      <c r="EN90" s="352"/>
      <c r="EO90" s="429"/>
      <c r="EP90" s="432"/>
      <c r="EQ90" s="401" t="str">
        <f>IF(EP89="VöB","Freihändig (z.B. Tipo. 36 II d VöB)","")</f>
        <v/>
      </c>
      <c r="ER90" s="402"/>
      <c r="ES90" s="433"/>
      <c r="ET90" s="430"/>
      <c r="EU90" s="435"/>
      <c r="EV90" s="174" t="s">
        <v>45</v>
      </c>
      <c r="EW90" s="429"/>
      <c r="EX90" s="352"/>
      <c r="EY90" s="429"/>
      <c r="EZ90" s="432"/>
      <c r="FA90" s="401" t="str">
        <f>IF(EZ89="VöB","Freihändig (z.B. Tipo. 36 II d VöB)","")</f>
        <v/>
      </c>
      <c r="FB90" s="402"/>
      <c r="FC90" s="433"/>
      <c r="FD90" s="430"/>
      <c r="FE90" s="435"/>
      <c r="FF90" s="174" t="s">
        <v>45</v>
      </c>
      <c r="FG90" s="429"/>
      <c r="FH90" s="352"/>
      <c r="FI90" s="429"/>
      <c r="FJ90" s="432"/>
      <c r="FK90" s="401" t="str">
        <f>IF(FJ89="VöB","Freihändig (z.B. Tipo. 36 II d VöB)","")</f>
        <v/>
      </c>
      <c r="FL90" s="402"/>
      <c r="FM90" s="433"/>
      <c r="FN90" s="430"/>
      <c r="FO90" s="435"/>
      <c r="FP90" s="174" t="s">
        <v>45</v>
      </c>
      <c r="FQ90" s="429"/>
      <c r="FR90" s="352"/>
      <c r="FS90" s="429"/>
      <c r="FT90" s="432"/>
      <c r="FU90" s="401" t="str">
        <f>IF(FT89="VöB","Freihändig (z.B. Tipo. 36 II d VöB)","")</f>
        <v/>
      </c>
      <c r="FV90" s="402"/>
      <c r="FW90" s="433"/>
      <c r="FX90" s="430"/>
      <c r="FY90" s="435"/>
      <c r="FZ90" s="174" t="s">
        <v>45</v>
      </c>
      <c r="GA90" s="429"/>
      <c r="GB90" s="352"/>
      <c r="GC90" s="429"/>
      <c r="GD90" s="432"/>
      <c r="GE90" s="401" t="str">
        <f>IF(GD89="VöB","Freihändig (z.B. Tipo. 36 II d VöB)","")</f>
        <v/>
      </c>
      <c r="GF90" s="402"/>
      <c r="GG90" s="433"/>
      <c r="GH90" s="430"/>
      <c r="GI90" s="435"/>
      <c r="GJ90" s="174" t="s">
        <v>45</v>
      </c>
      <c r="GK90" s="429"/>
      <c r="GL90" s="352"/>
      <c r="GM90" s="429"/>
      <c r="GN90" s="432"/>
      <c r="GO90" s="401" t="str">
        <f>IF(GN89="VöB","Freihändig (z.B. Tipo. 36 II d VöB)","")</f>
        <v/>
      </c>
      <c r="GP90" s="402"/>
      <c r="GQ90" s="433"/>
      <c r="GR90" s="430"/>
      <c r="GS90" s="435"/>
      <c r="GT90" s="174" t="s">
        <v>45</v>
      </c>
      <c r="GU90" s="429"/>
      <c r="GV90" s="352"/>
      <c r="GW90" s="429"/>
      <c r="GX90" s="432"/>
      <c r="GY90" s="401" t="str">
        <f>IF(GX89="VöB","Freihändig (z.B. Tipo. 36 II d VöB)","")</f>
        <v/>
      </c>
      <c r="GZ90" s="402"/>
      <c r="HA90" s="433"/>
      <c r="HB90" s="430"/>
      <c r="HC90" s="435"/>
      <c r="HD90" s="174" t="s">
        <v>45</v>
      </c>
      <c r="HE90" s="429"/>
      <c r="HF90" s="352"/>
      <c r="HG90" s="429"/>
      <c r="HH90" s="432"/>
      <c r="HI90" s="401" t="str">
        <f>IF(HH89="VöB","Freihändig (z.B. Tipo. 36 II d VöB)","")</f>
        <v/>
      </c>
      <c r="HJ90" s="402"/>
      <c r="HK90" s="433"/>
      <c r="HL90" s="430"/>
      <c r="HM90" s="435"/>
      <c r="HN90" s="125"/>
      <c r="HO90" s="125"/>
      <c r="HP90" s="71"/>
      <c r="HQ90" s="126"/>
      <c r="HR90" s="74"/>
      <c r="HS90" s="36"/>
      <c r="HT90" s="36"/>
      <c r="HU90" s="78"/>
      <c r="HV90" s="36"/>
      <c r="HW90" s="125"/>
      <c r="HX90" s="125"/>
      <c r="HY90" s="71"/>
      <c r="HZ90" s="126"/>
      <c r="IA90" s="74"/>
      <c r="IB90" s="36"/>
      <c r="IC90" s="36"/>
      <c r="ID90" s="78"/>
      <c r="IE90" s="36"/>
      <c r="IF90" s="125"/>
      <c r="IG90" s="125"/>
      <c r="IH90" s="71"/>
      <c r="II90" s="126"/>
      <c r="IJ90" s="74"/>
      <c r="IK90" s="36"/>
      <c r="IL90" s="36"/>
      <c r="IM90" s="78"/>
      <c r="IN90" s="36"/>
      <c r="IO90" s="125"/>
      <c r="IP90" s="125"/>
      <c r="IQ90" s="71"/>
      <c r="IR90" s="126"/>
      <c r="IS90" s="74"/>
      <c r="IT90" s="36"/>
      <c r="IU90" s="36"/>
      <c r="IV90" s="78"/>
      <c r="IW90" s="36"/>
      <c r="IX90" s="125"/>
      <c r="IY90" s="125"/>
      <c r="IZ90" s="71"/>
      <c r="JA90" s="126"/>
      <c r="JB90" s="6"/>
      <c r="JC90" s="6"/>
      <c r="JD90" s="6"/>
      <c r="JE90" s="6"/>
      <c r="JF90" s="6"/>
      <c r="JG90" s="6"/>
      <c r="JH90" s="6"/>
      <c r="JI90" s="6"/>
      <c r="JJ90" s="6"/>
      <c r="JK90" s="6"/>
      <c r="JL90" s="6"/>
      <c r="JM90" s="6"/>
      <c r="JN90" s="6"/>
      <c r="JO90" s="6"/>
      <c r="JP90" s="6"/>
      <c r="JQ90" s="6"/>
      <c r="JR90" s="6"/>
      <c r="JS90" s="6"/>
      <c r="JT90" s="6"/>
      <c r="JU90" s="6"/>
      <c r="JV90" s="6"/>
      <c r="JW90" s="6"/>
      <c r="JX90" s="6"/>
      <c r="JY90" s="6"/>
      <c r="JZ90" s="6"/>
      <c r="KA90" s="6"/>
      <c r="KB90" s="6"/>
      <c r="KC90" s="6"/>
      <c r="KD90" s="6"/>
      <c r="KE90" s="6"/>
      <c r="KF90" s="6"/>
      <c r="KG90" s="6"/>
      <c r="KH90" s="6"/>
      <c r="KI90" s="6"/>
      <c r="KJ90" s="6"/>
      <c r="KK90" s="6"/>
      <c r="KL90" s="6"/>
      <c r="KM90" s="6"/>
      <c r="KN90" s="6"/>
      <c r="KO90" s="6"/>
      <c r="KP90" s="6"/>
      <c r="KQ90" s="6"/>
      <c r="KR90" s="6"/>
      <c r="KS90" s="6"/>
      <c r="KT90" s="6"/>
      <c r="KU90" s="6"/>
      <c r="KV90" s="6"/>
      <c r="KW90" s="6"/>
      <c r="KX90" s="6"/>
      <c r="KY90" s="6"/>
      <c r="KZ90" s="6"/>
      <c r="LA90" s="6"/>
      <c r="LB90" s="6"/>
      <c r="LC90" s="6"/>
    </row>
    <row r="91" spans="1:315" ht="26.25" customHeight="1" x14ac:dyDescent="0.2">
      <c r="A91" s="13"/>
      <c r="B91" s="173" t="s">
        <v>44</v>
      </c>
      <c r="C91" s="429">
        <v>37</v>
      </c>
      <c r="D91" s="352">
        <v>0</v>
      </c>
      <c r="E91" s="429" t="s">
        <v>43</v>
      </c>
      <c r="F91" s="432" t="s">
        <v>36</v>
      </c>
      <c r="G91" s="399" t="str">
        <f>IF(F91="BöB","nur Freihändig mit Tipo. 13 VöB","")</f>
        <v/>
      </c>
      <c r="H91" s="400"/>
      <c r="I91" s="433" t="str">
        <f>IF(F91="BöB","Ja","No")</f>
        <v>No</v>
      </c>
      <c r="J91" s="430" t="str">
        <f>IF(F91="BöB","Ja","No")</f>
        <v>No</v>
      </c>
      <c r="K91" s="435" t="e">
        <f>IF(OR(AND(F91="VöB",D85="Aktuelles Procedura secondo BöB",E91="No"),OR(AND(E91="Ja",D91&gt;='Valori soglia'!$D$6),AND(E91="Ja",'Riepilogo progetto'!$J$8&gt;'Riepilogo progetto'!$P$9)),AND(E91="Ja",F91="BöB")),"Kontrolle","")</f>
        <v>#DIV/0!</v>
      </c>
      <c r="L91" s="173" t="s">
        <v>44</v>
      </c>
      <c r="M91" s="429">
        <v>37</v>
      </c>
      <c r="N91" s="352">
        <v>0</v>
      </c>
      <c r="O91" s="429" t="s">
        <v>43</v>
      </c>
      <c r="P91" s="432" t="s">
        <v>36</v>
      </c>
      <c r="Q91" s="399" t="str">
        <f>IF(P91="BöB","nur Freihändig mit Tipo. 13 VöB","")</f>
        <v/>
      </c>
      <c r="R91" s="400"/>
      <c r="S91" s="433" t="str">
        <f>IF(P91="BöB","Ja","No")</f>
        <v>No</v>
      </c>
      <c r="T91" s="430" t="str">
        <f>IF(P91="BöB","Ja","No")</f>
        <v>No</v>
      </c>
      <c r="U91" s="435" t="e">
        <f>IF(OR(AND(P91="VöB",N85="Aktuelles Procedura secondo BöB",O91="No"),OR(AND(O91="Ja",N91&gt;='Valori soglia'!$D$6),AND(O91="Ja",U$14&gt;U$15)),AND(O91="Ja",P91="BöB")),"Kontrolle","")</f>
        <v>#DIV/0!</v>
      </c>
      <c r="V91" s="173" t="s">
        <v>44</v>
      </c>
      <c r="W91" s="429">
        <v>37</v>
      </c>
      <c r="X91" s="352">
        <v>0</v>
      </c>
      <c r="Y91" s="429" t="s">
        <v>43</v>
      </c>
      <c r="Z91" s="432" t="s">
        <v>36</v>
      </c>
      <c r="AA91" s="399" t="str">
        <f>IF(Z91="BöB","nur Freihändig mit Tipo. 13 VöB","")</f>
        <v/>
      </c>
      <c r="AB91" s="400"/>
      <c r="AC91" s="433" t="str">
        <f>IF(Z91="BöB","Ja","No")</f>
        <v>No</v>
      </c>
      <c r="AD91" s="430" t="str">
        <f>IF(Z91="BöB","Ja","No")</f>
        <v>No</v>
      </c>
      <c r="AE91" s="435" t="e">
        <f>IF(OR(AND(Z91="VöB",X85="Aktuelles Procedura secondo BöB",Y91="No"),OR(AND(Y91="Ja",X91&gt;='Valori soglia'!$D$6),AND(Y91="Ja",AE$14&gt;AE$15)),AND(Y91="Ja",Z91="BöB")),"Kontrolle","")</f>
        <v>#DIV/0!</v>
      </c>
      <c r="AF91" s="173" t="s">
        <v>44</v>
      </c>
      <c r="AG91" s="429">
        <v>37</v>
      </c>
      <c r="AH91" s="352">
        <v>0</v>
      </c>
      <c r="AI91" s="429" t="s">
        <v>43</v>
      </c>
      <c r="AJ91" s="432" t="s">
        <v>36</v>
      </c>
      <c r="AK91" s="399" t="str">
        <f>IF(AJ91="BöB","nur Freihändig mit Tipo. 13 VöB","")</f>
        <v/>
      </c>
      <c r="AL91" s="400"/>
      <c r="AM91" s="433" t="str">
        <f>IF(AJ91="BöB","Ja","No")</f>
        <v>No</v>
      </c>
      <c r="AN91" s="430" t="str">
        <f>IF(AJ91="BöB","Ja","No")</f>
        <v>No</v>
      </c>
      <c r="AO91" s="435" t="e">
        <f>IF(OR(AND(AJ91="VöB",AH85="Aktuelles Procedura secondo BöB",AI91="No"),OR(AND(AI91="Ja",AH91&gt;='Valori soglia'!$D$6),AND(AI91="Ja",AO$14&gt;AO$15)),AND(AI91="Ja",AJ91="BöB")),"Kontrolle","")</f>
        <v>#DIV/0!</v>
      </c>
      <c r="AP91" s="173" t="s">
        <v>44</v>
      </c>
      <c r="AQ91" s="429">
        <v>37</v>
      </c>
      <c r="AR91" s="352">
        <v>0</v>
      </c>
      <c r="AS91" s="429" t="s">
        <v>43</v>
      </c>
      <c r="AT91" s="432" t="s">
        <v>36</v>
      </c>
      <c r="AU91" s="399" t="str">
        <f>IF(AT91="BöB","nur Freihändig mit Tipo. 13 VöB","")</f>
        <v/>
      </c>
      <c r="AV91" s="400"/>
      <c r="AW91" s="433" t="str">
        <f>IF(AT91="BöB","Ja","No")</f>
        <v>No</v>
      </c>
      <c r="AX91" s="430" t="str">
        <f>IF(AT91="BöB","Ja","No")</f>
        <v>No</v>
      </c>
      <c r="AY91" s="435" t="e">
        <f>IF(OR(AND(AT91="VöB",AR85="Aktuelles Procedura secondo BöB",AS91="No"),OR(AND(AS91="Ja",AR91&gt;='Valori soglia'!$D$6),AND(AS91="Ja",AY$14&gt;AY$15)),AND(AS91="Ja",AT91="BöB")),"Kontrolle","")</f>
        <v>#DIV/0!</v>
      </c>
      <c r="AZ91" s="173" t="s">
        <v>44</v>
      </c>
      <c r="BA91" s="429">
        <v>37</v>
      </c>
      <c r="BB91" s="352">
        <v>0</v>
      </c>
      <c r="BC91" s="429" t="s">
        <v>43</v>
      </c>
      <c r="BD91" s="432" t="s">
        <v>36</v>
      </c>
      <c r="BE91" s="399" t="str">
        <f>IF(BD91="BöB","nur Freihändig mit Tipo. 13 VöB","")</f>
        <v/>
      </c>
      <c r="BF91" s="400"/>
      <c r="BG91" s="433" t="str">
        <f>IF(BD91="BöB","Ja","No")</f>
        <v>No</v>
      </c>
      <c r="BH91" s="430" t="str">
        <f>IF(BD91="BöB","Ja","No")</f>
        <v>No</v>
      </c>
      <c r="BI91" s="435" t="e">
        <f>IF(OR(AND(BD91="VöB",BB85="Aktuelles Procedura secondo BöB",BC91="No"),OR(AND(BC91="Ja",BB91&gt;='Valori soglia'!$D$6),AND(BC91="Ja",BI$14&gt;BI$15)),AND(BC91="Ja",BD91="BöB")),"Kontrolle","")</f>
        <v>#DIV/0!</v>
      </c>
      <c r="BJ91" s="173" t="s">
        <v>44</v>
      </c>
      <c r="BK91" s="429">
        <v>37</v>
      </c>
      <c r="BL91" s="352">
        <v>0</v>
      </c>
      <c r="BM91" s="429" t="s">
        <v>43</v>
      </c>
      <c r="BN91" s="432" t="s">
        <v>36</v>
      </c>
      <c r="BO91" s="399" t="str">
        <f>IF(BN91="BöB","nur Freihändig mit Tipo. 13 VöB","")</f>
        <v/>
      </c>
      <c r="BP91" s="400"/>
      <c r="BQ91" s="433" t="str">
        <f>IF(BN91="BöB","Ja","No")</f>
        <v>No</v>
      </c>
      <c r="BR91" s="430" t="str">
        <f>IF(BN91="BöB","Ja","No")</f>
        <v>No</v>
      </c>
      <c r="BS91" s="435" t="e">
        <f>IF(OR(AND(BN91="VöB",BL85="Aktuelles Procedura secondo BöB",BM91="No"),OR(AND(BM91="Ja",BL91&gt;='Valori soglia'!$D$6),AND(BM91="Ja",BS$14&gt;BS$15)),AND(BM91="Ja",BN91="BöB")),"Kontrolle","")</f>
        <v>#DIV/0!</v>
      </c>
      <c r="BT91" s="173" t="s">
        <v>44</v>
      </c>
      <c r="BU91" s="429">
        <v>37</v>
      </c>
      <c r="BV91" s="352">
        <v>0</v>
      </c>
      <c r="BW91" s="429" t="s">
        <v>43</v>
      </c>
      <c r="BX91" s="432" t="s">
        <v>36</v>
      </c>
      <c r="BY91" s="399" t="str">
        <f>IF(BX91="BöB","nur Freihändig mit Tipo. 13 VöB","")</f>
        <v/>
      </c>
      <c r="BZ91" s="400"/>
      <c r="CA91" s="433" t="str">
        <f>IF(BX91="BöB","Ja","No")</f>
        <v>No</v>
      </c>
      <c r="CB91" s="430" t="str">
        <f>IF(BX91="BöB","Ja","No")</f>
        <v>No</v>
      </c>
      <c r="CC91" s="435" t="e">
        <f>IF(OR(AND(BX91="VöB",BV85="Aktuelles Procedura secondo BöB",BW91="No"),OR(AND(BW91="Ja",BV91&gt;='Valori soglia'!$D$6),AND(BW91="Ja",CC$14&gt;CC$15)),AND(BW91="Ja",BX91="BöB")),"Kontrolle","")</f>
        <v>#DIV/0!</v>
      </c>
      <c r="CD91" s="173" t="s">
        <v>44</v>
      </c>
      <c r="CE91" s="429">
        <v>37</v>
      </c>
      <c r="CF91" s="352">
        <v>0</v>
      </c>
      <c r="CG91" s="429" t="s">
        <v>43</v>
      </c>
      <c r="CH91" s="432" t="s">
        <v>36</v>
      </c>
      <c r="CI91" s="399" t="str">
        <f>IF(CH91="BöB","nur Freihändig mit Tipo. 13 VöB","")</f>
        <v/>
      </c>
      <c r="CJ91" s="400"/>
      <c r="CK91" s="433" t="str">
        <f>IF(CH91="BöB","Ja","No")</f>
        <v>No</v>
      </c>
      <c r="CL91" s="430" t="str">
        <f>IF(CH91="BöB","Ja","No")</f>
        <v>No</v>
      </c>
      <c r="CM91" s="435" t="e">
        <f>IF(OR(AND(CH91="VöB",CF85="Aktuelles Procedura secondo BöB",CG91="No"),OR(AND(CG91="Ja",CF91&gt;='Valori soglia'!$D$6),AND(CG91="Ja",CM$14&gt;CM$15)),AND(CG91="Ja",CH91="BöB")),"Kontrolle","")</f>
        <v>#DIV/0!</v>
      </c>
      <c r="CN91" s="173" t="s">
        <v>44</v>
      </c>
      <c r="CO91" s="429">
        <v>37</v>
      </c>
      <c r="CP91" s="352">
        <v>0</v>
      </c>
      <c r="CQ91" s="429" t="s">
        <v>43</v>
      </c>
      <c r="CR91" s="432" t="s">
        <v>36</v>
      </c>
      <c r="CS91" s="399" t="str">
        <f>IF(CR91="BöB","nur Freihändig mit Tipo. 13 VöB","")</f>
        <v/>
      </c>
      <c r="CT91" s="400"/>
      <c r="CU91" s="433" t="str">
        <f>IF(CR91="BöB","Ja","No")</f>
        <v>No</v>
      </c>
      <c r="CV91" s="430" t="str">
        <f>IF(CR91="BöB","Ja","No")</f>
        <v>No</v>
      </c>
      <c r="CW91" s="435" t="e">
        <f>IF(OR(AND(CR91="VöB",CP85="Aktuelles Procedura secondo BöB",CQ91="No"),OR(AND(CQ91="Ja",CP91&gt;='Valori soglia'!$D$6),AND(CQ91="Ja",CW$14&gt;CW$15)),AND(CQ91="Ja",CR91="BöB")),"Kontrolle","")</f>
        <v>#DIV/0!</v>
      </c>
      <c r="CX91" s="173" t="s">
        <v>44</v>
      </c>
      <c r="CY91" s="429">
        <v>37</v>
      </c>
      <c r="CZ91" s="352">
        <v>0</v>
      </c>
      <c r="DA91" s="429" t="s">
        <v>43</v>
      </c>
      <c r="DB91" s="432" t="s">
        <v>36</v>
      </c>
      <c r="DC91" s="399" t="str">
        <f>IF(DB91="BöB","nur Freihändig mit Tipo. 13 VöB","")</f>
        <v/>
      </c>
      <c r="DD91" s="400"/>
      <c r="DE91" s="433" t="str">
        <f>IF(DB91="BöB","Ja","No")</f>
        <v>No</v>
      </c>
      <c r="DF91" s="430" t="str">
        <f>IF(DB91="BöB","Ja","No")</f>
        <v>No</v>
      </c>
      <c r="DG91" s="435" t="e">
        <f>IF(OR(AND(DB91="VöB",CZ85="Aktuelles Procedura secondo BöB",DA91="No"),OR(AND(DA91="Ja",CZ91&gt;='Valori soglia'!$D$6),AND(DA91="Ja",DG$14&gt;DG$15)),AND(DA91="Ja",DB91="BöB")),"Kontrolle","")</f>
        <v>#DIV/0!</v>
      </c>
      <c r="DH91" s="173" t="s">
        <v>44</v>
      </c>
      <c r="DI91" s="429">
        <v>37</v>
      </c>
      <c r="DJ91" s="352">
        <v>0</v>
      </c>
      <c r="DK91" s="429" t="s">
        <v>43</v>
      </c>
      <c r="DL91" s="432" t="s">
        <v>36</v>
      </c>
      <c r="DM91" s="399" t="str">
        <f>IF(DL91="BöB","nur Freihändig mit Tipo. 13 VöB","")</f>
        <v/>
      </c>
      <c r="DN91" s="400"/>
      <c r="DO91" s="433" t="str">
        <f>IF(DL91="BöB","Ja","No")</f>
        <v>No</v>
      </c>
      <c r="DP91" s="430" t="str">
        <f>IF(DL91="BöB","Ja","No")</f>
        <v>No</v>
      </c>
      <c r="DQ91" s="435" t="e">
        <f>IF(OR(AND(DL91="VöB",DJ85="Aktuelles Procedura secondo BöB",DK91="No"),OR(AND(DK91="Ja",DJ91&gt;='Valori soglia'!$D$6),AND(DK91="Ja",DQ$14&gt;DQ$15)),AND(DK91="Ja",DL91="BöB")),"Kontrolle","")</f>
        <v>#DIV/0!</v>
      </c>
      <c r="DR91" s="173" t="s">
        <v>44</v>
      </c>
      <c r="DS91" s="429">
        <v>37</v>
      </c>
      <c r="DT91" s="352">
        <v>0</v>
      </c>
      <c r="DU91" s="429" t="s">
        <v>43</v>
      </c>
      <c r="DV91" s="432" t="s">
        <v>36</v>
      </c>
      <c r="DW91" s="399" t="str">
        <f>IF(DV91="BöB","nur Freihändig mit Tipo. 13 VöB","")</f>
        <v/>
      </c>
      <c r="DX91" s="400"/>
      <c r="DY91" s="433" t="str">
        <f>IF(DV91="BöB","Ja","No")</f>
        <v>No</v>
      </c>
      <c r="DZ91" s="430" t="str">
        <f>IF(DV91="BöB","Ja","No")</f>
        <v>No</v>
      </c>
      <c r="EA91" s="435" t="e">
        <f>IF(OR(AND(DV91="VöB",DT85="Aktuelles Procedura secondo BöB",DU91="No"),OR(AND(DU91="Ja",DT91&gt;='Valori soglia'!$D$6),AND(DU91="Ja",EA$14&gt;EA$15)),AND(DU91="Ja",DV91="BöB")),"Kontrolle","")</f>
        <v>#DIV/0!</v>
      </c>
      <c r="EB91" s="173" t="s">
        <v>44</v>
      </c>
      <c r="EC91" s="429">
        <v>37</v>
      </c>
      <c r="ED91" s="352">
        <v>0</v>
      </c>
      <c r="EE91" s="429" t="s">
        <v>43</v>
      </c>
      <c r="EF91" s="432" t="s">
        <v>36</v>
      </c>
      <c r="EG91" s="399" t="str">
        <f>IF(EF91="BöB","nur Freihändig mit Tipo. 13 VöB","")</f>
        <v/>
      </c>
      <c r="EH91" s="400"/>
      <c r="EI91" s="433" t="str">
        <f>IF(EF91="BöB","Ja","No")</f>
        <v>No</v>
      </c>
      <c r="EJ91" s="430" t="str">
        <f>IF(EF91="BöB","Ja","No")</f>
        <v>No</v>
      </c>
      <c r="EK91" s="435" t="e">
        <f>IF(OR(AND(EF91="VöB",ED85="Aktuelles Procedura secondo BöB",EE91="No"),OR(AND(EE91="Ja",ED91&gt;='Valori soglia'!$D$6),AND(EE91="Ja",EK$14&gt;EK$15)),AND(EE91="Ja",EF91="BöB")),"Kontrolle","")</f>
        <v>#DIV/0!</v>
      </c>
      <c r="EL91" s="173" t="s">
        <v>44</v>
      </c>
      <c r="EM91" s="429">
        <v>37</v>
      </c>
      <c r="EN91" s="352">
        <v>0</v>
      </c>
      <c r="EO91" s="429" t="s">
        <v>43</v>
      </c>
      <c r="EP91" s="432" t="s">
        <v>36</v>
      </c>
      <c r="EQ91" s="399" t="str">
        <f>IF(EP91="BöB","nur Freihändig mit Tipo. 13 VöB","")</f>
        <v/>
      </c>
      <c r="ER91" s="400"/>
      <c r="ES91" s="433" t="str">
        <f>IF(EP91="BöB","Ja","No")</f>
        <v>No</v>
      </c>
      <c r="ET91" s="430" t="str">
        <f>IF(EP91="BöB","Ja","No")</f>
        <v>No</v>
      </c>
      <c r="EU91" s="435" t="e">
        <f>IF(OR(AND(EP91="VöB",EN85="Aktuelles Procedura secondo BöB",EO91="No"),OR(AND(EO91="Ja",EN91&gt;='Valori soglia'!$D$6),AND(EO91="Ja",EU$14&gt;EU$15)),AND(EO91="Ja",EP91="BöB")),"Kontrolle","")</f>
        <v>#DIV/0!</v>
      </c>
      <c r="EV91" s="173" t="s">
        <v>44</v>
      </c>
      <c r="EW91" s="429">
        <v>37</v>
      </c>
      <c r="EX91" s="352">
        <v>0</v>
      </c>
      <c r="EY91" s="429" t="s">
        <v>43</v>
      </c>
      <c r="EZ91" s="432" t="s">
        <v>36</v>
      </c>
      <c r="FA91" s="399" t="str">
        <f>IF(EZ91="BöB","nur Freihändig mit Tipo. 13 VöB","")</f>
        <v/>
      </c>
      <c r="FB91" s="400"/>
      <c r="FC91" s="433" t="str">
        <f>IF(EZ91="BöB","Ja","No")</f>
        <v>No</v>
      </c>
      <c r="FD91" s="430" t="str">
        <f>IF(EZ91="BöB","Ja","No")</f>
        <v>No</v>
      </c>
      <c r="FE91" s="435" t="e">
        <f>IF(OR(AND(EZ91="VöB",EX85="Aktuelles Procedura secondo BöB",EY91="No"),OR(AND(EY91="Ja",EX91&gt;='Valori soglia'!$D$6),AND(EY91="Ja",FE$14&gt;FE$15)),AND(EY91="Ja",EZ91="BöB")),"Kontrolle","")</f>
        <v>#DIV/0!</v>
      </c>
      <c r="FF91" s="173" t="s">
        <v>44</v>
      </c>
      <c r="FG91" s="429">
        <v>37</v>
      </c>
      <c r="FH91" s="352">
        <v>0</v>
      </c>
      <c r="FI91" s="429" t="s">
        <v>43</v>
      </c>
      <c r="FJ91" s="432" t="s">
        <v>36</v>
      </c>
      <c r="FK91" s="399" t="str">
        <f>IF(FJ91="BöB","nur Freihändig mit Tipo. 13 VöB","")</f>
        <v/>
      </c>
      <c r="FL91" s="400"/>
      <c r="FM91" s="433" t="str">
        <f>IF(FJ91="BöB","Ja","No")</f>
        <v>No</v>
      </c>
      <c r="FN91" s="430" t="str">
        <f>IF(FJ91="BöB","Ja","No")</f>
        <v>No</v>
      </c>
      <c r="FO91" s="435" t="e">
        <f>IF(OR(AND(FJ91="VöB",FH85="Aktuelles Procedura secondo BöB",FI91="No"),OR(AND(FI91="Ja",FH91&gt;='Valori soglia'!$D$6),AND(FI91="Ja",FO$14&gt;FO$15)),AND(FI91="Ja",FJ91="BöB")),"Kontrolle","")</f>
        <v>#DIV/0!</v>
      </c>
      <c r="FP91" s="173" t="s">
        <v>44</v>
      </c>
      <c r="FQ91" s="429">
        <v>37</v>
      </c>
      <c r="FR91" s="352">
        <v>0</v>
      </c>
      <c r="FS91" s="429" t="s">
        <v>43</v>
      </c>
      <c r="FT91" s="432" t="s">
        <v>36</v>
      </c>
      <c r="FU91" s="399" t="str">
        <f>IF(FT91="BöB","nur Freihändig mit Tipo. 13 VöB","")</f>
        <v/>
      </c>
      <c r="FV91" s="400"/>
      <c r="FW91" s="433" t="str">
        <f>IF(FT91="BöB","Ja","No")</f>
        <v>No</v>
      </c>
      <c r="FX91" s="430" t="str">
        <f>IF(FT91="BöB","Ja","No")</f>
        <v>No</v>
      </c>
      <c r="FY91" s="435" t="e">
        <f>IF(OR(AND(FT91="VöB",FR85="Aktuelles Procedura secondo BöB",FS91="No"),OR(AND(FS91="Ja",FR91&gt;='Valori soglia'!$D$6),AND(FS91="Ja",FY$14&gt;FY$15)),AND(FS91="Ja",FT91="BöB")),"Kontrolle","")</f>
        <v>#DIV/0!</v>
      </c>
      <c r="FZ91" s="173" t="s">
        <v>44</v>
      </c>
      <c r="GA91" s="429">
        <v>37</v>
      </c>
      <c r="GB91" s="352">
        <v>0</v>
      </c>
      <c r="GC91" s="429" t="s">
        <v>43</v>
      </c>
      <c r="GD91" s="432" t="s">
        <v>36</v>
      </c>
      <c r="GE91" s="399" t="str">
        <f>IF(GD91="BöB","nur Freihändig mit Tipo. 13 VöB","")</f>
        <v/>
      </c>
      <c r="GF91" s="400"/>
      <c r="GG91" s="433" t="str">
        <f>IF(GD91="BöB","Ja","No")</f>
        <v>No</v>
      </c>
      <c r="GH91" s="430" t="str">
        <f>IF(GD91="BöB","Ja","No")</f>
        <v>No</v>
      </c>
      <c r="GI91" s="435" t="e">
        <f>IF(OR(AND(GD91="VöB",GB85="Aktuelles Procedura secondo BöB",GC91="No"),OR(AND(GC91="Ja",GB91&gt;='Valori soglia'!$D$6),AND(GC91="Ja",GI$14&gt;GI$15)),AND(GC91="Ja",GD91="BöB")),"Kontrolle","")</f>
        <v>#DIV/0!</v>
      </c>
      <c r="GJ91" s="173" t="s">
        <v>44</v>
      </c>
      <c r="GK91" s="429">
        <v>37</v>
      </c>
      <c r="GL91" s="352">
        <v>0</v>
      </c>
      <c r="GM91" s="429" t="s">
        <v>43</v>
      </c>
      <c r="GN91" s="432" t="s">
        <v>36</v>
      </c>
      <c r="GO91" s="399" t="str">
        <f>IF(GN91="BöB","nur Freihändig mit Tipo. 13 VöB","")</f>
        <v/>
      </c>
      <c r="GP91" s="400"/>
      <c r="GQ91" s="433" t="str">
        <f>IF(GN91="BöB","Ja","No")</f>
        <v>No</v>
      </c>
      <c r="GR91" s="430" t="str">
        <f>IF(GN91="BöB","Ja","No")</f>
        <v>No</v>
      </c>
      <c r="GS91" s="435" t="e">
        <f>IF(OR(AND(GN91="VöB",GL85="Aktuelles Procedura secondo BöB",GM91="No"),OR(AND(GM91="Ja",GL91&gt;='Valori soglia'!$D$6),AND(GM91="Ja",GS$14&gt;GS$15)),AND(GM91="Ja",GN91="BöB")),"Kontrolle","")</f>
        <v>#DIV/0!</v>
      </c>
      <c r="GT91" s="173" t="s">
        <v>44</v>
      </c>
      <c r="GU91" s="429">
        <v>37</v>
      </c>
      <c r="GV91" s="352">
        <v>0</v>
      </c>
      <c r="GW91" s="429" t="s">
        <v>43</v>
      </c>
      <c r="GX91" s="432" t="s">
        <v>36</v>
      </c>
      <c r="GY91" s="399" t="str">
        <f>IF(GX91="BöB","nur Freihändig mit Tipo. 13 VöB","")</f>
        <v/>
      </c>
      <c r="GZ91" s="400"/>
      <c r="HA91" s="433" t="str">
        <f>IF(GX91="BöB","Ja","No")</f>
        <v>No</v>
      </c>
      <c r="HB91" s="430" t="str">
        <f>IF(GX91="BöB","Ja","No")</f>
        <v>No</v>
      </c>
      <c r="HC91" s="435" t="e">
        <f>IF(OR(AND(GX91="VöB",GV85="Aktuelles Procedura secondo BöB",GW91="No"),OR(AND(GW91="Ja",GV91&gt;='Valori soglia'!$D$6),AND(GW91="Ja",HC$14&gt;HC$15)),AND(GW91="Ja",GX91="BöB")),"Kontrolle","")</f>
        <v>#DIV/0!</v>
      </c>
      <c r="HD91" s="173" t="s">
        <v>44</v>
      </c>
      <c r="HE91" s="429">
        <v>37</v>
      </c>
      <c r="HF91" s="352">
        <v>0</v>
      </c>
      <c r="HG91" s="429" t="s">
        <v>43</v>
      </c>
      <c r="HH91" s="432" t="s">
        <v>36</v>
      </c>
      <c r="HI91" s="399" t="str">
        <f>IF(HH91="BöB","nur Freihändig mit Tipo. 13 VöB","")</f>
        <v/>
      </c>
      <c r="HJ91" s="400"/>
      <c r="HK91" s="433" t="str">
        <f>IF(HH91="BöB","Ja","No")</f>
        <v>No</v>
      </c>
      <c r="HL91" s="430" t="str">
        <f>IF(HH91="BöB","Ja","No")</f>
        <v>No</v>
      </c>
      <c r="HM91" s="435" t="e">
        <f>IF(OR(AND(HH91="VöB",HF85="Aktuelles Procedura secondo BöB",HG91="No"),OR(AND(HG91="Ja",HF91&gt;='Valori soglia'!$D$6),AND(HG91="Ja",HM$14&gt;HM$15)),AND(HG91="Ja",HH91="BöB")),"Kontrolle","")</f>
        <v>#DIV/0!</v>
      </c>
      <c r="HN91" s="125"/>
      <c r="HO91" s="125"/>
      <c r="HP91" s="71"/>
      <c r="HQ91" s="126"/>
      <c r="HR91" s="74"/>
      <c r="HS91" s="36"/>
      <c r="HT91" s="36"/>
      <c r="HU91" s="78"/>
      <c r="HV91" s="36"/>
      <c r="HW91" s="125"/>
      <c r="HX91" s="125"/>
      <c r="HY91" s="71"/>
      <c r="HZ91" s="126"/>
      <c r="IA91" s="74"/>
      <c r="IB91" s="36"/>
      <c r="IC91" s="36"/>
      <c r="ID91" s="78"/>
      <c r="IE91" s="36"/>
      <c r="IF91" s="125"/>
      <c r="IG91" s="125"/>
      <c r="IH91" s="71"/>
      <c r="II91" s="126"/>
      <c r="IJ91" s="74"/>
      <c r="IK91" s="36"/>
      <c r="IL91" s="36"/>
      <c r="IM91" s="78"/>
      <c r="IN91" s="36"/>
      <c r="IO91" s="125"/>
      <c r="IP91" s="125"/>
      <c r="IQ91" s="71"/>
      <c r="IR91" s="126"/>
      <c r="IS91" s="74"/>
      <c r="IT91" s="36"/>
      <c r="IU91" s="36"/>
      <c r="IV91" s="78"/>
      <c r="IW91" s="36"/>
      <c r="IX91" s="125"/>
      <c r="IY91" s="125"/>
      <c r="IZ91" s="71"/>
      <c r="JA91" s="126"/>
      <c r="JB91" s="6"/>
      <c r="JC91" s="6"/>
      <c r="JD91" s="6"/>
      <c r="JE91" s="6"/>
      <c r="JF91" s="6"/>
      <c r="JG91" s="6"/>
      <c r="JH91" s="6"/>
      <c r="JI91" s="6"/>
      <c r="JJ91" s="6"/>
      <c r="JK91" s="6"/>
      <c r="JL91" s="6"/>
      <c r="JM91" s="6"/>
      <c r="JN91" s="6"/>
      <c r="JO91" s="6"/>
      <c r="JP91" s="6"/>
      <c r="JQ91" s="6"/>
      <c r="JR91" s="6"/>
      <c r="JS91" s="6"/>
      <c r="JT91" s="6"/>
      <c r="JU91" s="6"/>
      <c r="JV91" s="6"/>
      <c r="JW91" s="6"/>
      <c r="JX91" s="6"/>
      <c r="JY91" s="6"/>
      <c r="JZ91" s="6"/>
      <c r="KA91" s="6"/>
      <c r="KB91" s="6"/>
      <c r="KC91" s="6"/>
      <c r="KD91" s="6"/>
      <c r="KE91" s="6"/>
      <c r="KF91" s="6"/>
      <c r="KG91" s="6"/>
      <c r="KH91" s="6"/>
      <c r="KI91" s="6"/>
      <c r="KJ91" s="6"/>
      <c r="KK91" s="6"/>
      <c r="KL91" s="6"/>
      <c r="KM91" s="6"/>
      <c r="KN91" s="6"/>
      <c r="KO91" s="6"/>
      <c r="KP91" s="6"/>
      <c r="KQ91" s="6"/>
      <c r="KR91" s="6"/>
      <c r="KS91" s="6"/>
      <c r="KT91" s="6"/>
      <c r="KU91" s="6"/>
      <c r="KV91" s="6"/>
      <c r="KW91" s="6"/>
      <c r="KX91" s="6"/>
      <c r="KY91" s="6"/>
      <c r="KZ91" s="6"/>
      <c r="LA91" s="6"/>
      <c r="LB91" s="6"/>
      <c r="LC91" s="6"/>
    </row>
    <row r="92" spans="1:315" ht="26.25" customHeight="1" x14ac:dyDescent="0.2">
      <c r="A92" s="13"/>
      <c r="B92" s="174" t="s">
        <v>45</v>
      </c>
      <c r="C92" s="429"/>
      <c r="D92" s="352"/>
      <c r="E92" s="429"/>
      <c r="F92" s="432"/>
      <c r="G92" s="401" t="str">
        <f>IF(F91="VöB","Freihändig (z.B. Tipo. 36 II d VöB)","")</f>
        <v/>
      </c>
      <c r="H92" s="402"/>
      <c r="I92" s="433"/>
      <c r="J92" s="430"/>
      <c r="K92" s="435"/>
      <c r="L92" s="174" t="s">
        <v>45</v>
      </c>
      <c r="M92" s="429"/>
      <c r="N92" s="352"/>
      <c r="O92" s="429"/>
      <c r="P92" s="432"/>
      <c r="Q92" s="401" t="str">
        <f>IF(P91="VöB","Freihändig (z.B. Tipo. 36 II d VöB)","")</f>
        <v/>
      </c>
      <c r="R92" s="402"/>
      <c r="S92" s="433"/>
      <c r="T92" s="430"/>
      <c r="U92" s="435"/>
      <c r="V92" s="174" t="s">
        <v>45</v>
      </c>
      <c r="W92" s="429"/>
      <c r="X92" s="352"/>
      <c r="Y92" s="429"/>
      <c r="Z92" s="432"/>
      <c r="AA92" s="401" t="str">
        <f>IF(Z91="VöB","Freihändig (z.B. Tipo. 36 II d VöB)","")</f>
        <v/>
      </c>
      <c r="AB92" s="402"/>
      <c r="AC92" s="433"/>
      <c r="AD92" s="430"/>
      <c r="AE92" s="435"/>
      <c r="AF92" s="174" t="s">
        <v>45</v>
      </c>
      <c r="AG92" s="429"/>
      <c r="AH92" s="352"/>
      <c r="AI92" s="429"/>
      <c r="AJ92" s="432"/>
      <c r="AK92" s="401" t="str">
        <f>IF(AJ91="VöB","Freihändig (z.B. Tipo. 36 II d VöB)","")</f>
        <v/>
      </c>
      <c r="AL92" s="402"/>
      <c r="AM92" s="433"/>
      <c r="AN92" s="430"/>
      <c r="AO92" s="435"/>
      <c r="AP92" s="174" t="s">
        <v>45</v>
      </c>
      <c r="AQ92" s="429"/>
      <c r="AR92" s="352"/>
      <c r="AS92" s="429"/>
      <c r="AT92" s="432"/>
      <c r="AU92" s="401" t="str">
        <f>IF(AT91="VöB","Freihändig (z.B. Tipo. 36 II d VöB)","")</f>
        <v/>
      </c>
      <c r="AV92" s="402"/>
      <c r="AW92" s="433"/>
      <c r="AX92" s="430"/>
      <c r="AY92" s="435"/>
      <c r="AZ92" s="174" t="s">
        <v>45</v>
      </c>
      <c r="BA92" s="429"/>
      <c r="BB92" s="352"/>
      <c r="BC92" s="429"/>
      <c r="BD92" s="432"/>
      <c r="BE92" s="401" t="str">
        <f>IF(BD91="VöB","Freihändig (z.B. Tipo. 36 II d VöB)","")</f>
        <v/>
      </c>
      <c r="BF92" s="402"/>
      <c r="BG92" s="433"/>
      <c r="BH92" s="430"/>
      <c r="BI92" s="435"/>
      <c r="BJ92" s="174" t="s">
        <v>45</v>
      </c>
      <c r="BK92" s="429"/>
      <c r="BL92" s="352"/>
      <c r="BM92" s="429"/>
      <c r="BN92" s="432"/>
      <c r="BO92" s="401" t="str">
        <f>IF(BN91="VöB","Freihändig (z.B. Tipo. 36 II d VöB)","")</f>
        <v/>
      </c>
      <c r="BP92" s="402"/>
      <c r="BQ92" s="433"/>
      <c r="BR92" s="430"/>
      <c r="BS92" s="435"/>
      <c r="BT92" s="174" t="s">
        <v>45</v>
      </c>
      <c r="BU92" s="429"/>
      <c r="BV92" s="352"/>
      <c r="BW92" s="429"/>
      <c r="BX92" s="432"/>
      <c r="BY92" s="401" t="str">
        <f>IF(BX91="VöB","Freihändig (z.B. Tipo. 36 II d VöB)","")</f>
        <v/>
      </c>
      <c r="BZ92" s="402"/>
      <c r="CA92" s="433"/>
      <c r="CB92" s="430"/>
      <c r="CC92" s="435"/>
      <c r="CD92" s="174" t="s">
        <v>45</v>
      </c>
      <c r="CE92" s="429"/>
      <c r="CF92" s="352"/>
      <c r="CG92" s="429"/>
      <c r="CH92" s="432"/>
      <c r="CI92" s="401" t="str">
        <f>IF(CH91="VöB","Freihändig (z.B. Tipo. 36 II d VöB)","")</f>
        <v/>
      </c>
      <c r="CJ92" s="402"/>
      <c r="CK92" s="433"/>
      <c r="CL92" s="430"/>
      <c r="CM92" s="435"/>
      <c r="CN92" s="174" t="s">
        <v>45</v>
      </c>
      <c r="CO92" s="429"/>
      <c r="CP92" s="352"/>
      <c r="CQ92" s="429"/>
      <c r="CR92" s="432"/>
      <c r="CS92" s="401" t="str">
        <f>IF(CR91="VöB","Freihändig (z.B. Tipo. 36 II d VöB)","")</f>
        <v/>
      </c>
      <c r="CT92" s="402"/>
      <c r="CU92" s="433"/>
      <c r="CV92" s="430"/>
      <c r="CW92" s="435"/>
      <c r="CX92" s="174" t="s">
        <v>45</v>
      </c>
      <c r="CY92" s="429"/>
      <c r="CZ92" s="352"/>
      <c r="DA92" s="429"/>
      <c r="DB92" s="432"/>
      <c r="DC92" s="401" t="str">
        <f>IF(DB91="VöB","Freihändig (z.B. Tipo. 36 II d VöB)","")</f>
        <v/>
      </c>
      <c r="DD92" s="402"/>
      <c r="DE92" s="433"/>
      <c r="DF92" s="430"/>
      <c r="DG92" s="435"/>
      <c r="DH92" s="174" t="s">
        <v>45</v>
      </c>
      <c r="DI92" s="429"/>
      <c r="DJ92" s="352"/>
      <c r="DK92" s="429"/>
      <c r="DL92" s="432"/>
      <c r="DM92" s="401" t="str">
        <f>IF(DL91="VöB","Freihändig (z.B. Tipo. 36 II d VöB)","")</f>
        <v/>
      </c>
      <c r="DN92" s="402"/>
      <c r="DO92" s="433"/>
      <c r="DP92" s="430"/>
      <c r="DQ92" s="435"/>
      <c r="DR92" s="174" t="s">
        <v>45</v>
      </c>
      <c r="DS92" s="429"/>
      <c r="DT92" s="352"/>
      <c r="DU92" s="429"/>
      <c r="DV92" s="432"/>
      <c r="DW92" s="401" t="str">
        <f>IF(DV91="VöB","Freihändig (z.B. Tipo. 36 II d VöB)","")</f>
        <v/>
      </c>
      <c r="DX92" s="402"/>
      <c r="DY92" s="433"/>
      <c r="DZ92" s="430"/>
      <c r="EA92" s="435"/>
      <c r="EB92" s="174" t="s">
        <v>45</v>
      </c>
      <c r="EC92" s="429"/>
      <c r="ED92" s="352"/>
      <c r="EE92" s="429"/>
      <c r="EF92" s="432"/>
      <c r="EG92" s="401" t="str">
        <f>IF(EF91="VöB","Freihändig (z.B. Tipo. 36 II d VöB)","")</f>
        <v/>
      </c>
      <c r="EH92" s="402"/>
      <c r="EI92" s="433"/>
      <c r="EJ92" s="430"/>
      <c r="EK92" s="435"/>
      <c r="EL92" s="174" t="s">
        <v>45</v>
      </c>
      <c r="EM92" s="429"/>
      <c r="EN92" s="352"/>
      <c r="EO92" s="429"/>
      <c r="EP92" s="432"/>
      <c r="EQ92" s="401" t="str">
        <f>IF(EP91="VöB","Freihändig (z.B. Tipo. 36 II d VöB)","")</f>
        <v/>
      </c>
      <c r="ER92" s="402"/>
      <c r="ES92" s="433"/>
      <c r="ET92" s="430"/>
      <c r="EU92" s="435"/>
      <c r="EV92" s="174" t="s">
        <v>45</v>
      </c>
      <c r="EW92" s="429"/>
      <c r="EX92" s="352"/>
      <c r="EY92" s="429"/>
      <c r="EZ92" s="432"/>
      <c r="FA92" s="401" t="str">
        <f>IF(EZ91="VöB","Freihändig (z.B. Tipo. 36 II d VöB)","")</f>
        <v/>
      </c>
      <c r="FB92" s="402"/>
      <c r="FC92" s="433"/>
      <c r="FD92" s="430"/>
      <c r="FE92" s="435"/>
      <c r="FF92" s="174" t="s">
        <v>45</v>
      </c>
      <c r="FG92" s="429"/>
      <c r="FH92" s="352"/>
      <c r="FI92" s="429"/>
      <c r="FJ92" s="432"/>
      <c r="FK92" s="401" t="str">
        <f>IF(FJ91="VöB","Freihändig (z.B. Tipo. 36 II d VöB)","")</f>
        <v/>
      </c>
      <c r="FL92" s="402"/>
      <c r="FM92" s="433"/>
      <c r="FN92" s="430"/>
      <c r="FO92" s="435"/>
      <c r="FP92" s="174" t="s">
        <v>45</v>
      </c>
      <c r="FQ92" s="429"/>
      <c r="FR92" s="352"/>
      <c r="FS92" s="429"/>
      <c r="FT92" s="432"/>
      <c r="FU92" s="401" t="str">
        <f>IF(FT91="VöB","Freihändig (z.B. Tipo. 36 II d VöB)","")</f>
        <v/>
      </c>
      <c r="FV92" s="402"/>
      <c r="FW92" s="433"/>
      <c r="FX92" s="430"/>
      <c r="FY92" s="435"/>
      <c r="FZ92" s="174" t="s">
        <v>45</v>
      </c>
      <c r="GA92" s="429"/>
      <c r="GB92" s="352"/>
      <c r="GC92" s="429"/>
      <c r="GD92" s="432"/>
      <c r="GE92" s="401" t="str">
        <f>IF(GD91="VöB","Freihändig (z.B. Tipo. 36 II d VöB)","")</f>
        <v/>
      </c>
      <c r="GF92" s="402"/>
      <c r="GG92" s="433"/>
      <c r="GH92" s="430"/>
      <c r="GI92" s="435"/>
      <c r="GJ92" s="174" t="s">
        <v>45</v>
      </c>
      <c r="GK92" s="429"/>
      <c r="GL92" s="352"/>
      <c r="GM92" s="429"/>
      <c r="GN92" s="432"/>
      <c r="GO92" s="401" t="str">
        <f>IF(GN91="VöB","Freihändig (z.B. Tipo. 36 II d VöB)","")</f>
        <v/>
      </c>
      <c r="GP92" s="402"/>
      <c r="GQ92" s="433"/>
      <c r="GR92" s="430"/>
      <c r="GS92" s="435"/>
      <c r="GT92" s="174" t="s">
        <v>45</v>
      </c>
      <c r="GU92" s="429"/>
      <c r="GV92" s="352"/>
      <c r="GW92" s="429"/>
      <c r="GX92" s="432"/>
      <c r="GY92" s="401" t="str">
        <f>IF(GX91="VöB","Freihändig (z.B. Tipo. 36 II d VöB)","")</f>
        <v/>
      </c>
      <c r="GZ92" s="402"/>
      <c r="HA92" s="433"/>
      <c r="HB92" s="430"/>
      <c r="HC92" s="435"/>
      <c r="HD92" s="174" t="s">
        <v>45</v>
      </c>
      <c r="HE92" s="429"/>
      <c r="HF92" s="352"/>
      <c r="HG92" s="429"/>
      <c r="HH92" s="432"/>
      <c r="HI92" s="401" t="str">
        <f>IF(HH91="VöB","Freihändig (z.B. Tipo. 36 II d VöB)","")</f>
        <v/>
      </c>
      <c r="HJ92" s="402"/>
      <c r="HK92" s="433"/>
      <c r="HL92" s="430"/>
      <c r="HM92" s="435"/>
      <c r="HN92" s="125"/>
      <c r="HO92" s="125"/>
      <c r="HP92" s="71"/>
      <c r="HQ92" s="126"/>
      <c r="HR92" s="74"/>
      <c r="HS92" s="36"/>
      <c r="HT92" s="36"/>
      <c r="HU92" s="78"/>
      <c r="HV92" s="36"/>
      <c r="HW92" s="125"/>
      <c r="HX92" s="125"/>
      <c r="HY92" s="71"/>
      <c r="HZ92" s="126"/>
      <c r="IA92" s="74"/>
      <c r="IB92" s="36"/>
      <c r="IC92" s="36"/>
      <c r="ID92" s="78"/>
      <c r="IE92" s="36"/>
      <c r="IF92" s="125"/>
      <c r="IG92" s="125"/>
      <c r="IH92" s="71"/>
      <c r="II92" s="126"/>
      <c r="IJ92" s="74"/>
      <c r="IK92" s="36"/>
      <c r="IL92" s="36"/>
      <c r="IM92" s="78"/>
      <c r="IN92" s="36"/>
      <c r="IO92" s="125"/>
      <c r="IP92" s="125"/>
      <c r="IQ92" s="71"/>
      <c r="IR92" s="126"/>
      <c r="IS92" s="74"/>
      <c r="IT92" s="36"/>
      <c r="IU92" s="36"/>
      <c r="IV92" s="78"/>
      <c r="IW92" s="36"/>
      <c r="IX92" s="125"/>
      <c r="IY92" s="125"/>
      <c r="IZ92" s="71"/>
      <c r="JA92" s="126"/>
      <c r="JB92" s="6"/>
      <c r="JC92" s="6"/>
      <c r="JD92" s="6"/>
      <c r="JE92" s="6"/>
      <c r="JF92" s="6"/>
      <c r="JG92" s="6"/>
      <c r="JH92" s="6"/>
      <c r="JI92" s="6"/>
      <c r="JJ92" s="6"/>
      <c r="JK92" s="6"/>
      <c r="JL92" s="6"/>
      <c r="JM92" s="6"/>
      <c r="JN92" s="6"/>
      <c r="JO92" s="6"/>
      <c r="JP92" s="6"/>
      <c r="JQ92" s="6"/>
      <c r="JR92" s="6"/>
      <c r="JS92" s="6"/>
      <c r="JT92" s="6"/>
      <c r="JU92" s="6"/>
      <c r="JV92" s="6"/>
      <c r="JW92" s="6"/>
      <c r="JX92" s="6"/>
      <c r="JY92" s="6"/>
      <c r="JZ92" s="6"/>
      <c r="KA92" s="6"/>
      <c r="KB92" s="6"/>
      <c r="KC92" s="6"/>
      <c r="KD92" s="6"/>
      <c r="KE92" s="6"/>
      <c r="KF92" s="6"/>
      <c r="KG92" s="6"/>
      <c r="KH92" s="6"/>
      <c r="KI92" s="6"/>
      <c r="KJ92" s="6"/>
      <c r="KK92" s="6"/>
      <c r="KL92" s="6"/>
      <c r="KM92" s="6"/>
      <c r="KN92" s="6"/>
      <c r="KO92" s="6"/>
      <c r="KP92" s="6"/>
      <c r="KQ92" s="6"/>
      <c r="KR92" s="6"/>
      <c r="KS92" s="6"/>
      <c r="KT92" s="6"/>
      <c r="KU92" s="6"/>
      <c r="KV92" s="6"/>
      <c r="KW92" s="6"/>
      <c r="KX92" s="6"/>
      <c r="KY92" s="6"/>
      <c r="KZ92" s="6"/>
      <c r="LA92" s="6"/>
      <c r="LB92" s="6"/>
      <c r="LC92" s="6"/>
    </row>
    <row r="93" spans="1:315" ht="26.25" customHeight="1" x14ac:dyDescent="0.2">
      <c r="A93" s="13"/>
      <c r="B93" s="173" t="s">
        <v>44</v>
      </c>
      <c r="C93" s="429">
        <v>38</v>
      </c>
      <c r="D93" s="352">
        <v>0</v>
      </c>
      <c r="E93" s="429" t="s">
        <v>43</v>
      </c>
      <c r="F93" s="432" t="s">
        <v>36</v>
      </c>
      <c r="G93" s="399" t="str">
        <f>IF(F93="BöB","nur Freihändig mit Tipo. 13 VöB","")</f>
        <v/>
      </c>
      <c r="H93" s="400"/>
      <c r="I93" s="433" t="str">
        <f>IF(F93="BöB","Ja","No")</f>
        <v>No</v>
      </c>
      <c r="J93" s="430" t="str">
        <f>IF(F93="BöB","Ja","No")</f>
        <v>No</v>
      </c>
      <c r="K93" s="435" t="e">
        <f>IF(OR(AND(F93="VöB",D87="Aktuelles Procedura secondo BöB",E93="No"),OR(AND(E93="Ja",D93&gt;='Valori soglia'!$D$6),AND(E93="Ja",'Riepilogo progetto'!$J$8&gt;'Riepilogo progetto'!$P$9)),AND(E93="Ja",F93="BöB")),"Kontrolle","")</f>
        <v>#DIV/0!</v>
      </c>
      <c r="L93" s="173" t="s">
        <v>44</v>
      </c>
      <c r="M93" s="429">
        <v>38</v>
      </c>
      <c r="N93" s="352">
        <v>0</v>
      </c>
      <c r="O93" s="429" t="s">
        <v>43</v>
      </c>
      <c r="P93" s="432" t="s">
        <v>36</v>
      </c>
      <c r="Q93" s="399" t="str">
        <f>IF(P93="BöB","nur Freihändig mit Tipo. 13 VöB","")</f>
        <v/>
      </c>
      <c r="R93" s="400"/>
      <c r="S93" s="433" t="str">
        <f>IF(P93="BöB","Ja","No")</f>
        <v>No</v>
      </c>
      <c r="T93" s="430" t="str">
        <f>IF(P93="BöB","Ja","No")</f>
        <v>No</v>
      </c>
      <c r="U93" s="435" t="e">
        <f>IF(OR(AND(P93="VöB",N87="Aktuelles Procedura secondo BöB",O93="No"),OR(AND(O93="Ja",N93&gt;='Valori soglia'!$D$6),AND(O93="Ja",U$14&gt;U$15)),AND(O93="Ja",P93="BöB")),"Kontrolle","")</f>
        <v>#DIV/0!</v>
      </c>
      <c r="V93" s="173" t="s">
        <v>44</v>
      </c>
      <c r="W93" s="429">
        <v>38</v>
      </c>
      <c r="X93" s="352">
        <v>0</v>
      </c>
      <c r="Y93" s="429" t="s">
        <v>43</v>
      </c>
      <c r="Z93" s="432" t="s">
        <v>36</v>
      </c>
      <c r="AA93" s="399" t="str">
        <f>IF(Z93="BöB","nur Freihändig mit Tipo. 13 VöB","")</f>
        <v/>
      </c>
      <c r="AB93" s="400"/>
      <c r="AC93" s="433" t="str">
        <f>IF(Z93="BöB","Ja","No")</f>
        <v>No</v>
      </c>
      <c r="AD93" s="430" t="str">
        <f>IF(Z93="BöB","Ja","No")</f>
        <v>No</v>
      </c>
      <c r="AE93" s="435" t="e">
        <f>IF(OR(AND(Z93="VöB",X87="Aktuelles Procedura secondo BöB",Y93="No"),OR(AND(Y93="Ja",X93&gt;='Valori soglia'!$D$6),AND(Y93="Ja",AE$14&gt;AE$15)),AND(Y93="Ja",Z93="BöB")),"Kontrolle","")</f>
        <v>#DIV/0!</v>
      </c>
      <c r="AF93" s="173" t="s">
        <v>44</v>
      </c>
      <c r="AG93" s="429">
        <v>38</v>
      </c>
      <c r="AH93" s="352">
        <v>0</v>
      </c>
      <c r="AI93" s="429" t="s">
        <v>43</v>
      </c>
      <c r="AJ93" s="432" t="s">
        <v>36</v>
      </c>
      <c r="AK93" s="399" t="str">
        <f>IF(AJ93="BöB","nur Freihändig mit Tipo. 13 VöB","")</f>
        <v/>
      </c>
      <c r="AL93" s="400"/>
      <c r="AM93" s="433" t="str">
        <f>IF(AJ93="BöB","Ja","No")</f>
        <v>No</v>
      </c>
      <c r="AN93" s="430" t="str">
        <f>IF(AJ93="BöB","Ja","No")</f>
        <v>No</v>
      </c>
      <c r="AO93" s="435" t="e">
        <f>IF(OR(AND(AJ93="VöB",AH87="Aktuelles Procedura secondo BöB",AI93="No"),OR(AND(AI93="Ja",AH93&gt;='Valori soglia'!$D$6),AND(AI93="Ja",AO$14&gt;AO$15)),AND(AI93="Ja",AJ93="BöB")),"Kontrolle","")</f>
        <v>#DIV/0!</v>
      </c>
      <c r="AP93" s="173" t="s">
        <v>44</v>
      </c>
      <c r="AQ93" s="429">
        <v>38</v>
      </c>
      <c r="AR93" s="352">
        <v>0</v>
      </c>
      <c r="AS93" s="429" t="s">
        <v>43</v>
      </c>
      <c r="AT93" s="432" t="s">
        <v>36</v>
      </c>
      <c r="AU93" s="399" t="str">
        <f>IF(AT93="BöB","nur Freihändig mit Tipo. 13 VöB","")</f>
        <v/>
      </c>
      <c r="AV93" s="400"/>
      <c r="AW93" s="433" t="str">
        <f>IF(AT93="BöB","Ja","No")</f>
        <v>No</v>
      </c>
      <c r="AX93" s="430" t="str">
        <f>IF(AT93="BöB","Ja","No")</f>
        <v>No</v>
      </c>
      <c r="AY93" s="435" t="e">
        <f>IF(OR(AND(AT93="VöB",AR87="Aktuelles Procedura secondo BöB",AS93="No"),OR(AND(AS93="Ja",AR93&gt;='Valori soglia'!$D$6),AND(AS93="Ja",AY$14&gt;AY$15)),AND(AS93="Ja",AT93="BöB")),"Kontrolle","")</f>
        <v>#DIV/0!</v>
      </c>
      <c r="AZ93" s="173" t="s">
        <v>44</v>
      </c>
      <c r="BA93" s="429">
        <v>38</v>
      </c>
      <c r="BB93" s="352">
        <v>0</v>
      </c>
      <c r="BC93" s="429" t="s">
        <v>43</v>
      </c>
      <c r="BD93" s="432" t="s">
        <v>36</v>
      </c>
      <c r="BE93" s="399" t="str">
        <f>IF(BD93="BöB","nur Freihändig mit Tipo. 13 VöB","")</f>
        <v/>
      </c>
      <c r="BF93" s="400"/>
      <c r="BG93" s="433" t="str">
        <f>IF(BD93="BöB","Ja","No")</f>
        <v>No</v>
      </c>
      <c r="BH93" s="430" t="str">
        <f>IF(BD93="BöB","Ja","No")</f>
        <v>No</v>
      </c>
      <c r="BI93" s="435" t="e">
        <f>IF(OR(AND(BD93="VöB",BB87="Aktuelles Procedura secondo BöB",BC93="No"),OR(AND(BC93="Ja",BB93&gt;='Valori soglia'!$D$6),AND(BC93="Ja",BI$14&gt;BI$15)),AND(BC93="Ja",BD93="BöB")),"Kontrolle","")</f>
        <v>#DIV/0!</v>
      </c>
      <c r="BJ93" s="173" t="s">
        <v>44</v>
      </c>
      <c r="BK93" s="429">
        <v>38</v>
      </c>
      <c r="BL93" s="352">
        <v>0</v>
      </c>
      <c r="BM93" s="429" t="s">
        <v>43</v>
      </c>
      <c r="BN93" s="432" t="s">
        <v>36</v>
      </c>
      <c r="BO93" s="399" t="str">
        <f>IF(BN93="BöB","nur Freihändig mit Tipo. 13 VöB","")</f>
        <v/>
      </c>
      <c r="BP93" s="400"/>
      <c r="BQ93" s="433" t="str">
        <f>IF(BN93="BöB","Ja","No")</f>
        <v>No</v>
      </c>
      <c r="BR93" s="430" t="str">
        <f>IF(BN93="BöB","Ja","No")</f>
        <v>No</v>
      </c>
      <c r="BS93" s="435" t="e">
        <f>IF(OR(AND(BN93="VöB",BL87="Aktuelles Procedura secondo BöB",BM93="No"),OR(AND(BM93="Ja",BL93&gt;='Valori soglia'!$D$6),AND(BM93="Ja",BS$14&gt;BS$15)),AND(BM93="Ja",BN93="BöB")),"Kontrolle","")</f>
        <v>#DIV/0!</v>
      </c>
      <c r="BT93" s="173" t="s">
        <v>44</v>
      </c>
      <c r="BU93" s="429">
        <v>38</v>
      </c>
      <c r="BV93" s="352">
        <v>0</v>
      </c>
      <c r="BW93" s="429" t="s">
        <v>43</v>
      </c>
      <c r="BX93" s="432" t="s">
        <v>36</v>
      </c>
      <c r="BY93" s="399" t="str">
        <f>IF(BX93="BöB","nur Freihändig mit Tipo. 13 VöB","")</f>
        <v/>
      </c>
      <c r="BZ93" s="400"/>
      <c r="CA93" s="433" t="str">
        <f>IF(BX93="BöB","Ja","No")</f>
        <v>No</v>
      </c>
      <c r="CB93" s="430" t="str">
        <f>IF(BX93="BöB","Ja","No")</f>
        <v>No</v>
      </c>
      <c r="CC93" s="435" t="e">
        <f>IF(OR(AND(BX93="VöB",BV87="Aktuelles Procedura secondo BöB",BW93="No"),OR(AND(BW93="Ja",BV93&gt;='Valori soglia'!$D$6),AND(BW93="Ja",CC$14&gt;CC$15)),AND(BW93="Ja",BX93="BöB")),"Kontrolle","")</f>
        <v>#DIV/0!</v>
      </c>
      <c r="CD93" s="173" t="s">
        <v>44</v>
      </c>
      <c r="CE93" s="429">
        <v>38</v>
      </c>
      <c r="CF93" s="352">
        <v>0</v>
      </c>
      <c r="CG93" s="429" t="s">
        <v>43</v>
      </c>
      <c r="CH93" s="432" t="s">
        <v>36</v>
      </c>
      <c r="CI93" s="399" t="str">
        <f>IF(CH93="BöB","nur Freihändig mit Tipo. 13 VöB","")</f>
        <v/>
      </c>
      <c r="CJ93" s="400"/>
      <c r="CK93" s="433" t="str">
        <f>IF(CH93="BöB","Ja","No")</f>
        <v>No</v>
      </c>
      <c r="CL93" s="430" t="str">
        <f>IF(CH93="BöB","Ja","No")</f>
        <v>No</v>
      </c>
      <c r="CM93" s="435" t="e">
        <f>IF(OR(AND(CH93="VöB",CF87="Aktuelles Procedura secondo BöB",CG93="No"),OR(AND(CG93="Ja",CF93&gt;='Valori soglia'!$D$6),AND(CG93="Ja",CM$14&gt;CM$15)),AND(CG93="Ja",CH93="BöB")),"Kontrolle","")</f>
        <v>#DIV/0!</v>
      </c>
      <c r="CN93" s="173" t="s">
        <v>44</v>
      </c>
      <c r="CO93" s="429">
        <v>38</v>
      </c>
      <c r="CP93" s="352">
        <v>0</v>
      </c>
      <c r="CQ93" s="429" t="s">
        <v>43</v>
      </c>
      <c r="CR93" s="432" t="s">
        <v>36</v>
      </c>
      <c r="CS93" s="399" t="str">
        <f>IF(CR93="BöB","nur Freihändig mit Tipo. 13 VöB","")</f>
        <v/>
      </c>
      <c r="CT93" s="400"/>
      <c r="CU93" s="433" t="str">
        <f>IF(CR93="BöB","Ja","No")</f>
        <v>No</v>
      </c>
      <c r="CV93" s="430" t="str">
        <f>IF(CR93="BöB","Ja","No")</f>
        <v>No</v>
      </c>
      <c r="CW93" s="435" t="e">
        <f>IF(OR(AND(CR93="VöB",CP87="Aktuelles Procedura secondo BöB",CQ93="No"),OR(AND(CQ93="Ja",CP93&gt;='Valori soglia'!$D$6),AND(CQ93="Ja",CW$14&gt;CW$15)),AND(CQ93="Ja",CR93="BöB")),"Kontrolle","")</f>
        <v>#DIV/0!</v>
      </c>
      <c r="CX93" s="173" t="s">
        <v>44</v>
      </c>
      <c r="CY93" s="429">
        <v>38</v>
      </c>
      <c r="CZ93" s="352">
        <v>0</v>
      </c>
      <c r="DA93" s="429" t="s">
        <v>43</v>
      </c>
      <c r="DB93" s="432" t="s">
        <v>36</v>
      </c>
      <c r="DC93" s="399" t="str">
        <f>IF(DB93="BöB","nur Freihändig mit Tipo. 13 VöB","")</f>
        <v/>
      </c>
      <c r="DD93" s="400"/>
      <c r="DE93" s="433" t="str">
        <f>IF(DB93="BöB","Ja","No")</f>
        <v>No</v>
      </c>
      <c r="DF93" s="430" t="str">
        <f>IF(DB93="BöB","Ja","No")</f>
        <v>No</v>
      </c>
      <c r="DG93" s="435" t="e">
        <f>IF(OR(AND(DB93="VöB",CZ87="Aktuelles Procedura secondo BöB",DA93="No"),OR(AND(DA93="Ja",CZ93&gt;='Valori soglia'!$D$6),AND(DA93="Ja",DG$14&gt;DG$15)),AND(DA93="Ja",DB93="BöB")),"Kontrolle","")</f>
        <v>#DIV/0!</v>
      </c>
      <c r="DH93" s="173" t="s">
        <v>44</v>
      </c>
      <c r="DI93" s="429">
        <v>38</v>
      </c>
      <c r="DJ93" s="352">
        <v>0</v>
      </c>
      <c r="DK93" s="429" t="s">
        <v>43</v>
      </c>
      <c r="DL93" s="432" t="s">
        <v>36</v>
      </c>
      <c r="DM93" s="399" t="str">
        <f>IF(DL93="BöB","nur Freihändig mit Tipo. 13 VöB","")</f>
        <v/>
      </c>
      <c r="DN93" s="400"/>
      <c r="DO93" s="433" t="str">
        <f>IF(DL93="BöB","Ja","No")</f>
        <v>No</v>
      </c>
      <c r="DP93" s="430" t="str">
        <f>IF(DL93="BöB","Ja","No")</f>
        <v>No</v>
      </c>
      <c r="DQ93" s="435" t="e">
        <f>IF(OR(AND(DL93="VöB",DJ87="Aktuelles Procedura secondo BöB",DK93="No"),OR(AND(DK93="Ja",DJ93&gt;='Valori soglia'!$D$6),AND(DK93="Ja",DQ$14&gt;DQ$15)),AND(DK93="Ja",DL93="BöB")),"Kontrolle","")</f>
        <v>#DIV/0!</v>
      </c>
      <c r="DR93" s="173" t="s">
        <v>44</v>
      </c>
      <c r="DS93" s="429">
        <v>38</v>
      </c>
      <c r="DT93" s="352">
        <v>0</v>
      </c>
      <c r="DU93" s="429" t="s">
        <v>43</v>
      </c>
      <c r="DV93" s="432" t="s">
        <v>36</v>
      </c>
      <c r="DW93" s="399" t="str">
        <f>IF(DV93="BöB","nur Freihändig mit Tipo. 13 VöB","")</f>
        <v/>
      </c>
      <c r="DX93" s="400"/>
      <c r="DY93" s="433" t="str">
        <f>IF(DV93="BöB","Ja","No")</f>
        <v>No</v>
      </c>
      <c r="DZ93" s="430" t="str">
        <f>IF(DV93="BöB","Ja","No")</f>
        <v>No</v>
      </c>
      <c r="EA93" s="435" t="e">
        <f>IF(OR(AND(DV93="VöB",DT87="Aktuelles Procedura secondo BöB",DU93="No"),OR(AND(DU93="Ja",DT93&gt;='Valori soglia'!$D$6),AND(DU93="Ja",EA$14&gt;EA$15)),AND(DU93="Ja",DV93="BöB")),"Kontrolle","")</f>
        <v>#DIV/0!</v>
      </c>
      <c r="EB93" s="173" t="s">
        <v>44</v>
      </c>
      <c r="EC93" s="429">
        <v>38</v>
      </c>
      <c r="ED93" s="352">
        <v>0</v>
      </c>
      <c r="EE93" s="429" t="s">
        <v>43</v>
      </c>
      <c r="EF93" s="432" t="s">
        <v>36</v>
      </c>
      <c r="EG93" s="399" t="str">
        <f>IF(EF93="BöB","nur Freihändig mit Tipo. 13 VöB","")</f>
        <v/>
      </c>
      <c r="EH93" s="400"/>
      <c r="EI93" s="433" t="str">
        <f>IF(EF93="BöB","Ja","No")</f>
        <v>No</v>
      </c>
      <c r="EJ93" s="430" t="str">
        <f>IF(EF93="BöB","Ja","No")</f>
        <v>No</v>
      </c>
      <c r="EK93" s="435" t="e">
        <f>IF(OR(AND(EF93="VöB",ED87="Aktuelles Procedura secondo BöB",EE93="No"),OR(AND(EE93="Ja",ED93&gt;='Valori soglia'!$D$6),AND(EE93="Ja",EK$14&gt;EK$15)),AND(EE93="Ja",EF93="BöB")),"Kontrolle","")</f>
        <v>#DIV/0!</v>
      </c>
      <c r="EL93" s="173" t="s">
        <v>44</v>
      </c>
      <c r="EM93" s="429">
        <v>38</v>
      </c>
      <c r="EN93" s="352">
        <v>0</v>
      </c>
      <c r="EO93" s="429" t="s">
        <v>43</v>
      </c>
      <c r="EP93" s="432" t="s">
        <v>36</v>
      </c>
      <c r="EQ93" s="399" t="str">
        <f>IF(EP93="BöB","nur Freihändig mit Tipo. 13 VöB","")</f>
        <v/>
      </c>
      <c r="ER93" s="400"/>
      <c r="ES93" s="433" t="str">
        <f>IF(EP93="BöB","Ja","No")</f>
        <v>No</v>
      </c>
      <c r="ET93" s="430" t="str">
        <f>IF(EP93="BöB","Ja","No")</f>
        <v>No</v>
      </c>
      <c r="EU93" s="435" t="e">
        <f>IF(OR(AND(EP93="VöB",EN87="Aktuelles Procedura secondo BöB",EO93="No"),OR(AND(EO93="Ja",EN93&gt;='Valori soglia'!$D$6),AND(EO93="Ja",EU$14&gt;EU$15)),AND(EO93="Ja",EP93="BöB")),"Kontrolle","")</f>
        <v>#DIV/0!</v>
      </c>
      <c r="EV93" s="173" t="s">
        <v>44</v>
      </c>
      <c r="EW93" s="429">
        <v>38</v>
      </c>
      <c r="EX93" s="352">
        <v>0</v>
      </c>
      <c r="EY93" s="429" t="s">
        <v>43</v>
      </c>
      <c r="EZ93" s="432" t="s">
        <v>36</v>
      </c>
      <c r="FA93" s="399" t="str">
        <f>IF(EZ93="BöB","nur Freihändig mit Tipo. 13 VöB","")</f>
        <v/>
      </c>
      <c r="FB93" s="400"/>
      <c r="FC93" s="433" t="str">
        <f>IF(EZ93="BöB","Ja","No")</f>
        <v>No</v>
      </c>
      <c r="FD93" s="430" t="str">
        <f>IF(EZ93="BöB","Ja","No")</f>
        <v>No</v>
      </c>
      <c r="FE93" s="435" t="e">
        <f>IF(OR(AND(EZ93="VöB",EX87="Aktuelles Procedura secondo BöB",EY93="No"),OR(AND(EY93="Ja",EX93&gt;='Valori soglia'!$D$6),AND(EY93="Ja",FE$14&gt;FE$15)),AND(EY93="Ja",EZ93="BöB")),"Kontrolle","")</f>
        <v>#DIV/0!</v>
      </c>
      <c r="FF93" s="173" t="s">
        <v>44</v>
      </c>
      <c r="FG93" s="429">
        <v>38</v>
      </c>
      <c r="FH93" s="352">
        <v>0</v>
      </c>
      <c r="FI93" s="429" t="s">
        <v>43</v>
      </c>
      <c r="FJ93" s="432" t="s">
        <v>36</v>
      </c>
      <c r="FK93" s="399" t="str">
        <f>IF(FJ93="BöB","nur Freihändig mit Tipo. 13 VöB","")</f>
        <v/>
      </c>
      <c r="FL93" s="400"/>
      <c r="FM93" s="433" t="str">
        <f>IF(FJ93="BöB","Ja","No")</f>
        <v>No</v>
      </c>
      <c r="FN93" s="430" t="str">
        <f>IF(FJ93="BöB","Ja","No")</f>
        <v>No</v>
      </c>
      <c r="FO93" s="435" t="e">
        <f>IF(OR(AND(FJ93="VöB",FH87="Aktuelles Procedura secondo BöB",FI93="No"),OR(AND(FI93="Ja",FH93&gt;='Valori soglia'!$D$6),AND(FI93="Ja",FO$14&gt;FO$15)),AND(FI93="Ja",FJ93="BöB")),"Kontrolle","")</f>
        <v>#DIV/0!</v>
      </c>
      <c r="FP93" s="173" t="s">
        <v>44</v>
      </c>
      <c r="FQ93" s="429">
        <v>38</v>
      </c>
      <c r="FR93" s="352">
        <v>0</v>
      </c>
      <c r="FS93" s="429" t="s">
        <v>43</v>
      </c>
      <c r="FT93" s="432" t="s">
        <v>36</v>
      </c>
      <c r="FU93" s="399" t="str">
        <f>IF(FT93="BöB","nur Freihändig mit Tipo. 13 VöB","")</f>
        <v/>
      </c>
      <c r="FV93" s="400"/>
      <c r="FW93" s="433" t="str">
        <f>IF(FT93="BöB","Ja","No")</f>
        <v>No</v>
      </c>
      <c r="FX93" s="430" t="str">
        <f>IF(FT93="BöB","Ja","No")</f>
        <v>No</v>
      </c>
      <c r="FY93" s="435" t="e">
        <f>IF(OR(AND(FT93="VöB",FR87="Aktuelles Procedura secondo BöB",FS93="No"),OR(AND(FS93="Ja",FR93&gt;='Valori soglia'!$D$6),AND(FS93="Ja",FY$14&gt;FY$15)),AND(FS93="Ja",FT93="BöB")),"Kontrolle","")</f>
        <v>#DIV/0!</v>
      </c>
      <c r="FZ93" s="173" t="s">
        <v>44</v>
      </c>
      <c r="GA93" s="429">
        <v>38</v>
      </c>
      <c r="GB93" s="352">
        <v>0</v>
      </c>
      <c r="GC93" s="429" t="s">
        <v>43</v>
      </c>
      <c r="GD93" s="432" t="s">
        <v>36</v>
      </c>
      <c r="GE93" s="399" t="str">
        <f>IF(GD93="BöB","nur Freihändig mit Tipo. 13 VöB","")</f>
        <v/>
      </c>
      <c r="GF93" s="400"/>
      <c r="GG93" s="433" t="str">
        <f>IF(GD93="BöB","Ja","No")</f>
        <v>No</v>
      </c>
      <c r="GH93" s="430" t="str">
        <f>IF(GD93="BöB","Ja","No")</f>
        <v>No</v>
      </c>
      <c r="GI93" s="435" t="e">
        <f>IF(OR(AND(GD93="VöB",GB87="Aktuelles Procedura secondo BöB",GC93="No"),OR(AND(GC93="Ja",GB93&gt;='Valori soglia'!$D$6),AND(GC93="Ja",GI$14&gt;GI$15)),AND(GC93="Ja",GD93="BöB")),"Kontrolle","")</f>
        <v>#DIV/0!</v>
      </c>
      <c r="GJ93" s="173" t="s">
        <v>44</v>
      </c>
      <c r="GK93" s="429">
        <v>38</v>
      </c>
      <c r="GL93" s="352">
        <v>0</v>
      </c>
      <c r="GM93" s="429" t="s">
        <v>43</v>
      </c>
      <c r="GN93" s="432" t="s">
        <v>36</v>
      </c>
      <c r="GO93" s="399" t="str">
        <f>IF(GN93="BöB","nur Freihändig mit Tipo. 13 VöB","")</f>
        <v/>
      </c>
      <c r="GP93" s="400"/>
      <c r="GQ93" s="433" t="str">
        <f>IF(GN93="BöB","Ja","No")</f>
        <v>No</v>
      </c>
      <c r="GR93" s="430" t="str">
        <f>IF(GN93="BöB","Ja","No")</f>
        <v>No</v>
      </c>
      <c r="GS93" s="435" t="e">
        <f>IF(OR(AND(GN93="VöB",GL87="Aktuelles Procedura secondo BöB",GM93="No"),OR(AND(GM93="Ja",GL93&gt;='Valori soglia'!$D$6),AND(GM93="Ja",GS$14&gt;GS$15)),AND(GM93="Ja",GN93="BöB")),"Kontrolle","")</f>
        <v>#DIV/0!</v>
      </c>
      <c r="GT93" s="173" t="s">
        <v>44</v>
      </c>
      <c r="GU93" s="429">
        <v>38</v>
      </c>
      <c r="GV93" s="352">
        <v>0</v>
      </c>
      <c r="GW93" s="429" t="s">
        <v>43</v>
      </c>
      <c r="GX93" s="432" t="s">
        <v>36</v>
      </c>
      <c r="GY93" s="399" t="str">
        <f>IF(GX93="BöB","nur Freihändig mit Tipo. 13 VöB","")</f>
        <v/>
      </c>
      <c r="GZ93" s="400"/>
      <c r="HA93" s="433" t="str">
        <f>IF(GX93="BöB","Ja","No")</f>
        <v>No</v>
      </c>
      <c r="HB93" s="430" t="str">
        <f>IF(GX93="BöB","Ja","No")</f>
        <v>No</v>
      </c>
      <c r="HC93" s="435" t="e">
        <f>IF(OR(AND(GX93="VöB",GV87="Aktuelles Procedura secondo BöB",GW93="No"),OR(AND(GW93="Ja",GV93&gt;='Valori soglia'!$D$6),AND(GW93="Ja",HC$14&gt;HC$15)),AND(GW93="Ja",GX93="BöB")),"Kontrolle","")</f>
        <v>#DIV/0!</v>
      </c>
      <c r="HD93" s="173" t="s">
        <v>44</v>
      </c>
      <c r="HE93" s="429">
        <v>38</v>
      </c>
      <c r="HF93" s="352">
        <v>0</v>
      </c>
      <c r="HG93" s="429" t="s">
        <v>43</v>
      </c>
      <c r="HH93" s="432" t="s">
        <v>36</v>
      </c>
      <c r="HI93" s="399" t="str">
        <f>IF(HH93="BöB","nur Freihändig mit Tipo. 13 VöB","")</f>
        <v/>
      </c>
      <c r="HJ93" s="400"/>
      <c r="HK93" s="433" t="str">
        <f>IF(HH93="BöB","Ja","No")</f>
        <v>No</v>
      </c>
      <c r="HL93" s="430" t="str">
        <f>IF(HH93="BöB","Ja","No")</f>
        <v>No</v>
      </c>
      <c r="HM93" s="435" t="e">
        <f>IF(OR(AND(HH93="VöB",HF87="Aktuelles Procedura secondo BöB",HG93="No"),OR(AND(HG93="Ja",HF93&gt;='Valori soglia'!$D$6),AND(HG93="Ja",HM$14&gt;HM$15)),AND(HG93="Ja",HH93="BöB")),"Kontrolle","")</f>
        <v>#DIV/0!</v>
      </c>
      <c r="HN93" s="125"/>
      <c r="HO93" s="125"/>
      <c r="HP93" s="71"/>
      <c r="HQ93" s="126"/>
      <c r="HR93" s="74"/>
      <c r="HS93" s="36"/>
      <c r="HT93" s="36"/>
      <c r="HU93" s="78"/>
      <c r="HV93" s="36"/>
      <c r="HW93" s="125"/>
      <c r="HX93" s="125"/>
      <c r="HY93" s="71"/>
      <c r="HZ93" s="126"/>
      <c r="IA93" s="74"/>
      <c r="IB93" s="36"/>
      <c r="IC93" s="36"/>
      <c r="ID93" s="78"/>
      <c r="IE93" s="36"/>
      <c r="IF93" s="125"/>
      <c r="IG93" s="125"/>
      <c r="IH93" s="71"/>
      <c r="II93" s="126"/>
      <c r="IJ93" s="74"/>
      <c r="IK93" s="36"/>
      <c r="IL93" s="36"/>
      <c r="IM93" s="78"/>
      <c r="IN93" s="36"/>
      <c r="IO93" s="125"/>
      <c r="IP93" s="125"/>
      <c r="IQ93" s="71"/>
      <c r="IR93" s="126"/>
      <c r="IS93" s="74"/>
      <c r="IT93" s="36"/>
      <c r="IU93" s="36"/>
      <c r="IV93" s="78"/>
      <c r="IW93" s="36"/>
      <c r="IX93" s="125"/>
      <c r="IY93" s="125"/>
      <c r="IZ93" s="71"/>
      <c r="JA93" s="126"/>
      <c r="JB93" s="6"/>
      <c r="JC93" s="6"/>
      <c r="JD93" s="6"/>
      <c r="JE93" s="6"/>
      <c r="JF93" s="6"/>
      <c r="JG93" s="6"/>
      <c r="JH93" s="6"/>
      <c r="JI93" s="6"/>
      <c r="JJ93" s="6"/>
      <c r="JK93" s="6"/>
      <c r="JL93" s="6"/>
      <c r="JM93" s="6"/>
      <c r="JN93" s="6"/>
      <c r="JO93" s="6"/>
      <c r="JP93" s="6"/>
      <c r="JQ93" s="6"/>
      <c r="JR93" s="6"/>
      <c r="JS93" s="6"/>
      <c r="JT93" s="6"/>
      <c r="JU93" s="6"/>
      <c r="JV93" s="6"/>
      <c r="JW93" s="6"/>
      <c r="JX93" s="6"/>
      <c r="JY93" s="6"/>
      <c r="JZ93" s="6"/>
      <c r="KA93" s="6"/>
      <c r="KB93" s="6"/>
      <c r="KC93" s="6"/>
      <c r="KD93" s="6"/>
      <c r="KE93" s="6"/>
      <c r="KF93" s="6"/>
      <c r="KG93" s="6"/>
      <c r="KH93" s="6"/>
      <c r="KI93" s="6"/>
      <c r="KJ93" s="6"/>
      <c r="KK93" s="6"/>
      <c r="KL93" s="6"/>
      <c r="KM93" s="6"/>
      <c r="KN93" s="6"/>
      <c r="KO93" s="6"/>
      <c r="KP93" s="6"/>
      <c r="KQ93" s="6"/>
      <c r="KR93" s="6"/>
      <c r="KS93" s="6"/>
      <c r="KT93" s="6"/>
      <c r="KU93" s="6"/>
      <c r="KV93" s="6"/>
      <c r="KW93" s="6"/>
      <c r="KX93" s="6"/>
      <c r="KY93" s="6"/>
      <c r="KZ93" s="6"/>
      <c r="LA93" s="6"/>
      <c r="LB93" s="6"/>
      <c r="LC93" s="6"/>
    </row>
    <row r="94" spans="1:315" ht="26.25" customHeight="1" x14ac:dyDescent="0.2">
      <c r="A94" s="13"/>
      <c r="B94" s="174" t="s">
        <v>45</v>
      </c>
      <c r="C94" s="429"/>
      <c r="D94" s="352"/>
      <c r="E94" s="429"/>
      <c r="F94" s="432"/>
      <c r="G94" s="401" t="str">
        <f>IF(F93="VöB","Freihändig (z.B. Tipo. 36 II d VöB)","")</f>
        <v/>
      </c>
      <c r="H94" s="402"/>
      <c r="I94" s="433"/>
      <c r="J94" s="430"/>
      <c r="K94" s="435"/>
      <c r="L94" s="174" t="s">
        <v>45</v>
      </c>
      <c r="M94" s="429"/>
      <c r="N94" s="352"/>
      <c r="O94" s="429"/>
      <c r="P94" s="432"/>
      <c r="Q94" s="401" t="str">
        <f>IF(P93="VöB","Freihändig (z.B. Tipo. 36 II d VöB)","")</f>
        <v/>
      </c>
      <c r="R94" s="402"/>
      <c r="S94" s="433"/>
      <c r="T94" s="430"/>
      <c r="U94" s="435"/>
      <c r="V94" s="174" t="s">
        <v>45</v>
      </c>
      <c r="W94" s="429"/>
      <c r="X94" s="352"/>
      <c r="Y94" s="429"/>
      <c r="Z94" s="432"/>
      <c r="AA94" s="401" t="str">
        <f>IF(Z93="VöB","Freihändig (z.B. Tipo. 36 II d VöB)","")</f>
        <v/>
      </c>
      <c r="AB94" s="402"/>
      <c r="AC94" s="433"/>
      <c r="AD94" s="430"/>
      <c r="AE94" s="435"/>
      <c r="AF94" s="174" t="s">
        <v>45</v>
      </c>
      <c r="AG94" s="429"/>
      <c r="AH94" s="352"/>
      <c r="AI94" s="429"/>
      <c r="AJ94" s="432"/>
      <c r="AK94" s="401" t="str">
        <f>IF(AJ93="VöB","Freihändig (z.B. Tipo. 36 II d VöB)","")</f>
        <v/>
      </c>
      <c r="AL94" s="402"/>
      <c r="AM94" s="433"/>
      <c r="AN94" s="430"/>
      <c r="AO94" s="435"/>
      <c r="AP94" s="174" t="s">
        <v>45</v>
      </c>
      <c r="AQ94" s="429"/>
      <c r="AR94" s="352"/>
      <c r="AS94" s="429"/>
      <c r="AT94" s="432"/>
      <c r="AU94" s="401" t="str">
        <f>IF(AT93="VöB","Freihändig (z.B. Tipo. 36 II d VöB)","")</f>
        <v/>
      </c>
      <c r="AV94" s="402"/>
      <c r="AW94" s="433"/>
      <c r="AX94" s="430"/>
      <c r="AY94" s="435"/>
      <c r="AZ94" s="174" t="s">
        <v>45</v>
      </c>
      <c r="BA94" s="429"/>
      <c r="BB94" s="352"/>
      <c r="BC94" s="429"/>
      <c r="BD94" s="432"/>
      <c r="BE94" s="401" t="str">
        <f>IF(BD93="VöB","Freihändig (z.B. Tipo. 36 II d VöB)","")</f>
        <v/>
      </c>
      <c r="BF94" s="402"/>
      <c r="BG94" s="433"/>
      <c r="BH94" s="430"/>
      <c r="BI94" s="435"/>
      <c r="BJ94" s="174" t="s">
        <v>45</v>
      </c>
      <c r="BK94" s="429"/>
      <c r="BL94" s="352"/>
      <c r="BM94" s="429"/>
      <c r="BN94" s="432"/>
      <c r="BO94" s="401" t="str">
        <f>IF(BN93="VöB","Freihändig (z.B. Tipo. 36 II d VöB)","")</f>
        <v/>
      </c>
      <c r="BP94" s="402"/>
      <c r="BQ94" s="433"/>
      <c r="BR94" s="430"/>
      <c r="BS94" s="435"/>
      <c r="BT94" s="174" t="s">
        <v>45</v>
      </c>
      <c r="BU94" s="429"/>
      <c r="BV94" s="352"/>
      <c r="BW94" s="429"/>
      <c r="BX94" s="432"/>
      <c r="BY94" s="401" t="str">
        <f>IF(BX93="VöB","Freihändig (z.B. Tipo. 36 II d VöB)","")</f>
        <v/>
      </c>
      <c r="BZ94" s="402"/>
      <c r="CA94" s="433"/>
      <c r="CB94" s="430"/>
      <c r="CC94" s="435"/>
      <c r="CD94" s="174" t="s">
        <v>45</v>
      </c>
      <c r="CE94" s="429"/>
      <c r="CF94" s="352"/>
      <c r="CG94" s="429"/>
      <c r="CH94" s="432"/>
      <c r="CI94" s="401" t="str">
        <f>IF(CH93="VöB","Freihändig (z.B. Tipo. 36 II d VöB)","")</f>
        <v/>
      </c>
      <c r="CJ94" s="402"/>
      <c r="CK94" s="433"/>
      <c r="CL94" s="430"/>
      <c r="CM94" s="435"/>
      <c r="CN94" s="174" t="s">
        <v>45</v>
      </c>
      <c r="CO94" s="429"/>
      <c r="CP94" s="352"/>
      <c r="CQ94" s="429"/>
      <c r="CR94" s="432"/>
      <c r="CS94" s="401" t="str">
        <f>IF(CR93="VöB","Freihändig (z.B. Tipo. 36 II d VöB)","")</f>
        <v/>
      </c>
      <c r="CT94" s="402"/>
      <c r="CU94" s="433"/>
      <c r="CV94" s="430"/>
      <c r="CW94" s="435"/>
      <c r="CX94" s="174" t="s">
        <v>45</v>
      </c>
      <c r="CY94" s="429"/>
      <c r="CZ94" s="352"/>
      <c r="DA94" s="429"/>
      <c r="DB94" s="432"/>
      <c r="DC94" s="401" t="str">
        <f>IF(DB93="VöB","Freihändig (z.B. Tipo. 36 II d VöB)","")</f>
        <v/>
      </c>
      <c r="DD94" s="402"/>
      <c r="DE94" s="433"/>
      <c r="DF94" s="430"/>
      <c r="DG94" s="435"/>
      <c r="DH94" s="174" t="s">
        <v>45</v>
      </c>
      <c r="DI94" s="429"/>
      <c r="DJ94" s="352"/>
      <c r="DK94" s="429"/>
      <c r="DL94" s="432"/>
      <c r="DM94" s="401" t="str">
        <f>IF(DL93="VöB","Freihändig (z.B. Tipo. 36 II d VöB)","")</f>
        <v/>
      </c>
      <c r="DN94" s="402"/>
      <c r="DO94" s="433"/>
      <c r="DP94" s="430"/>
      <c r="DQ94" s="435"/>
      <c r="DR94" s="174" t="s">
        <v>45</v>
      </c>
      <c r="DS94" s="429"/>
      <c r="DT94" s="352"/>
      <c r="DU94" s="429"/>
      <c r="DV94" s="432"/>
      <c r="DW94" s="401" t="str">
        <f>IF(DV93="VöB","Freihändig (z.B. Tipo. 36 II d VöB)","")</f>
        <v/>
      </c>
      <c r="DX94" s="402"/>
      <c r="DY94" s="433"/>
      <c r="DZ94" s="430"/>
      <c r="EA94" s="435"/>
      <c r="EB94" s="174" t="s">
        <v>45</v>
      </c>
      <c r="EC94" s="429"/>
      <c r="ED94" s="352"/>
      <c r="EE94" s="429"/>
      <c r="EF94" s="432"/>
      <c r="EG94" s="401" t="str">
        <f>IF(EF93="VöB","Freihändig (z.B. Tipo. 36 II d VöB)","")</f>
        <v/>
      </c>
      <c r="EH94" s="402"/>
      <c r="EI94" s="433"/>
      <c r="EJ94" s="430"/>
      <c r="EK94" s="435"/>
      <c r="EL94" s="174" t="s">
        <v>45</v>
      </c>
      <c r="EM94" s="429"/>
      <c r="EN94" s="352"/>
      <c r="EO94" s="429"/>
      <c r="EP94" s="432"/>
      <c r="EQ94" s="401" t="str">
        <f>IF(EP93="VöB","Freihändig (z.B. Tipo. 36 II d VöB)","")</f>
        <v/>
      </c>
      <c r="ER94" s="402"/>
      <c r="ES94" s="433"/>
      <c r="ET94" s="430"/>
      <c r="EU94" s="435"/>
      <c r="EV94" s="174" t="s">
        <v>45</v>
      </c>
      <c r="EW94" s="429"/>
      <c r="EX94" s="352"/>
      <c r="EY94" s="429"/>
      <c r="EZ94" s="432"/>
      <c r="FA94" s="401" t="str">
        <f>IF(EZ93="VöB","Freihändig (z.B. Tipo. 36 II d VöB)","")</f>
        <v/>
      </c>
      <c r="FB94" s="402"/>
      <c r="FC94" s="433"/>
      <c r="FD94" s="430"/>
      <c r="FE94" s="435"/>
      <c r="FF94" s="174" t="s">
        <v>45</v>
      </c>
      <c r="FG94" s="429"/>
      <c r="FH94" s="352"/>
      <c r="FI94" s="429"/>
      <c r="FJ94" s="432"/>
      <c r="FK94" s="401" t="str">
        <f>IF(FJ93="VöB","Freihändig (z.B. Tipo. 36 II d VöB)","")</f>
        <v/>
      </c>
      <c r="FL94" s="402"/>
      <c r="FM94" s="433"/>
      <c r="FN94" s="430"/>
      <c r="FO94" s="435"/>
      <c r="FP94" s="174" t="s">
        <v>45</v>
      </c>
      <c r="FQ94" s="429"/>
      <c r="FR94" s="352"/>
      <c r="FS94" s="429"/>
      <c r="FT94" s="432"/>
      <c r="FU94" s="401" t="str">
        <f>IF(FT93="VöB","Freihändig (z.B. Tipo. 36 II d VöB)","")</f>
        <v/>
      </c>
      <c r="FV94" s="402"/>
      <c r="FW94" s="433"/>
      <c r="FX94" s="430"/>
      <c r="FY94" s="435"/>
      <c r="FZ94" s="174" t="s">
        <v>45</v>
      </c>
      <c r="GA94" s="429"/>
      <c r="GB94" s="352"/>
      <c r="GC94" s="429"/>
      <c r="GD94" s="432"/>
      <c r="GE94" s="401" t="str">
        <f>IF(GD93="VöB","Freihändig (z.B. Tipo. 36 II d VöB)","")</f>
        <v/>
      </c>
      <c r="GF94" s="402"/>
      <c r="GG94" s="433"/>
      <c r="GH94" s="430"/>
      <c r="GI94" s="435"/>
      <c r="GJ94" s="174" t="s">
        <v>45</v>
      </c>
      <c r="GK94" s="429"/>
      <c r="GL94" s="352"/>
      <c r="GM94" s="429"/>
      <c r="GN94" s="432"/>
      <c r="GO94" s="401" t="str">
        <f>IF(GN93="VöB","Freihändig (z.B. Tipo. 36 II d VöB)","")</f>
        <v/>
      </c>
      <c r="GP94" s="402"/>
      <c r="GQ94" s="433"/>
      <c r="GR94" s="430"/>
      <c r="GS94" s="435"/>
      <c r="GT94" s="174" t="s">
        <v>45</v>
      </c>
      <c r="GU94" s="429"/>
      <c r="GV94" s="352"/>
      <c r="GW94" s="429"/>
      <c r="GX94" s="432"/>
      <c r="GY94" s="401" t="str">
        <f>IF(GX93="VöB","Freihändig (z.B. Tipo. 36 II d VöB)","")</f>
        <v/>
      </c>
      <c r="GZ94" s="402"/>
      <c r="HA94" s="433"/>
      <c r="HB94" s="430"/>
      <c r="HC94" s="435"/>
      <c r="HD94" s="174" t="s">
        <v>45</v>
      </c>
      <c r="HE94" s="429"/>
      <c r="HF94" s="352"/>
      <c r="HG94" s="429"/>
      <c r="HH94" s="432"/>
      <c r="HI94" s="401" t="str">
        <f>IF(HH93="VöB","Freihändig (z.B. Tipo. 36 II d VöB)","")</f>
        <v/>
      </c>
      <c r="HJ94" s="402"/>
      <c r="HK94" s="433"/>
      <c r="HL94" s="430"/>
      <c r="HM94" s="435"/>
      <c r="HN94" s="125"/>
      <c r="HO94" s="125"/>
      <c r="HP94" s="71"/>
      <c r="HQ94" s="126"/>
      <c r="HR94" s="74"/>
      <c r="HS94" s="36"/>
      <c r="HT94" s="36"/>
      <c r="HU94" s="78"/>
      <c r="HV94" s="36"/>
      <c r="HW94" s="125"/>
      <c r="HX94" s="125"/>
      <c r="HY94" s="71"/>
      <c r="HZ94" s="126"/>
      <c r="IA94" s="74"/>
      <c r="IB94" s="36"/>
      <c r="IC94" s="36"/>
      <c r="ID94" s="78"/>
      <c r="IE94" s="36"/>
      <c r="IF94" s="125"/>
      <c r="IG94" s="125"/>
      <c r="IH94" s="71"/>
      <c r="II94" s="126"/>
      <c r="IJ94" s="74"/>
      <c r="IK94" s="36"/>
      <c r="IL94" s="36"/>
      <c r="IM94" s="78"/>
      <c r="IN94" s="36"/>
      <c r="IO94" s="125"/>
      <c r="IP94" s="125"/>
      <c r="IQ94" s="71"/>
      <c r="IR94" s="126"/>
      <c r="IS94" s="74"/>
      <c r="IT94" s="36"/>
      <c r="IU94" s="36"/>
      <c r="IV94" s="78"/>
      <c r="IW94" s="36"/>
      <c r="IX94" s="125"/>
      <c r="IY94" s="125"/>
      <c r="IZ94" s="71"/>
      <c r="JA94" s="126"/>
      <c r="JB94" s="6"/>
      <c r="JC94" s="6"/>
      <c r="JD94" s="6"/>
      <c r="JE94" s="6"/>
      <c r="JF94" s="6"/>
      <c r="JG94" s="6"/>
      <c r="JH94" s="6"/>
      <c r="JI94" s="6"/>
      <c r="JJ94" s="6"/>
      <c r="JK94" s="6"/>
      <c r="JL94" s="6"/>
      <c r="JM94" s="6"/>
      <c r="JN94" s="6"/>
      <c r="JO94" s="6"/>
      <c r="JP94" s="6"/>
      <c r="JQ94" s="6"/>
      <c r="JR94" s="6"/>
      <c r="JS94" s="6"/>
      <c r="JT94" s="6"/>
      <c r="JU94" s="6"/>
      <c r="JV94" s="6"/>
      <c r="JW94" s="6"/>
      <c r="JX94" s="6"/>
      <c r="JY94" s="6"/>
      <c r="JZ94" s="6"/>
      <c r="KA94" s="6"/>
      <c r="KB94" s="6"/>
      <c r="KC94" s="6"/>
      <c r="KD94" s="6"/>
      <c r="KE94" s="6"/>
      <c r="KF94" s="6"/>
      <c r="KG94" s="6"/>
      <c r="KH94" s="6"/>
      <c r="KI94" s="6"/>
      <c r="KJ94" s="6"/>
      <c r="KK94" s="6"/>
      <c r="KL94" s="6"/>
      <c r="KM94" s="6"/>
      <c r="KN94" s="6"/>
      <c r="KO94" s="6"/>
      <c r="KP94" s="6"/>
      <c r="KQ94" s="6"/>
      <c r="KR94" s="6"/>
      <c r="KS94" s="6"/>
      <c r="KT94" s="6"/>
      <c r="KU94" s="6"/>
      <c r="KV94" s="6"/>
      <c r="KW94" s="6"/>
      <c r="KX94" s="6"/>
      <c r="KY94" s="6"/>
      <c r="KZ94" s="6"/>
      <c r="LA94" s="6"/>
      <c r="LB94" s="6"/>
      <c r="LC94" s="6"/>
    </row>
    <row r="95" spans="1:315" ht="26.25" customHeight="1" x14ac:dyDescent="0.2">
      <c r="A95" s="13"/>
      <c r="B95" s="173" t="s">
        <v>44</v>
      </c>
      <c r="C95" s="429">
        <v>39</v>
      </c>
      <c r="D95" s="352">
        <v>0</v>
      </c>
      <c r="E95" s="429" t="s">
        <v>43</v>
      </c>
      <c r="F95" s="432" t="s">
        <v>36</v>
      </c>
      <c r="G95" s="399" t="str">
        <f>IF(F95="BöB","nur Freihändig mit Tipo. 13 VöB","")</f>
        <v/>
      </c>
      <c r="H95" s="400"/>
      <c r="I95" s="433" t="str">
        <f>IF(F95="BöB","Ja","No")</f>
        <v>No</v>
      </c>
      <c r="J95" s="430" t="str">
        <f>IF(F95="BöB","Ja","No")</f>
        <v>No</v>
      </c>
      <c r="K95" s="435" t="e">
        <f>IF(OR(AND(F95="VöB",D89="Aktuelles Procedura secondo BöB",E95="No"),OR(AND(E95="Ja",D95&gt;='Valori soglia'!$D$6),AND(E95="Ja",'Riepilogo progetto'!$J$8&gt;'Riepilogo progetto'!$P$9)),AND(E95="Ja",F95="BöB")),"Kontrolle","")</f>
        <v>#DIV/0!</v>
      </c>
      <c r="L95" s="173" t="s">
        <v>44</v>
      </c>
      <c r="M95" s="429">
        <v>39</v>
      </c>
      <c r="N95" s="352">
        <v>0</v>
      </c>
      <c r="O95" s="429" t="s">
        <v>43</v>
      </c>
      <c r="P95" s="432" t="s">
        <v>36</v>
      </c>
      <c r="Q95" s="399" t="str">
        <f>IF(P95="BöB","nur Freihändig mit Tipo. 13 VöB","")</f>
        <v/>
      </c>
      <c r="R95" s="400"/>
      <c r="S95" s="433" t="str">
        <f>IF(P95="BöB","Ja","No")</f>
        <v>No</v>
      </c>
      <c r="T95" s="430" t="str">
        <f>IF(P95="BöB","Ja","No")</f>
        <v>No</v>
      </c>
      <c r="U95" s="435" t="e">
        <f>IF(OR(AND(P95="VöB",N89="Aktuelles Procedura secondo BöB",O95="No"),OR(AND(O95="Ja",N95&gt;='Valori soglia'!$D$6),AND(O95="Ja",U$14&gt;U$15)),AND(O95="Ja",P95="BöB")),"Kontrolle","")</f>
        <v>#DIV/0!</v>
      </c>
      <c r="V95" s="173" t="s">
        <v>44</v>
      </c>
      <c r="W95" s="429">
        <v>39</v>
      </c>
      <c r="X95" s="352">
        <v>0</v>
      </c>
      <c r="Y95" s="429" t="s">
        <v>43</v>
      </c>
      <c r="Z95" s="432" t="s">
        <v>36</v>
      </c>
      <c r="AA95" s="399" t="str">
        <f>IF(Z95="BöB","nur Freihändig mit Tipo. 13 VöB","")</f>
        <v/>
      </c>
      <c r="AB95" s="400"/>
      <c r="AC95" s="433" t="str">
        <f>IF(Z95="BöB","Ja","No")</f>
        <v>No</v>
      </c>
      <c r="AD95" s="430" t="str">
        <f>IF(Z95="BöB","Ja","No")</f>
        <v>No</v>
      </c>
      <c r="AE95" s="435" t="e">
        <f>IF(OR(AND(Z95="VöB",X89="Aktuelles Procedura secondo BöB",Y95="No"),OR(AND(Y95="Ja",X95&gt;='Valori soglia'!$D$6),AND(Y95="Ja",AE$14&gt;AE$15)),AND(Y95="Ja",Z95="BöB")),"Kontrolle","")</f>
        <v>#DIV/0!</v>
      </c>
      <c r="AF95" s="173" t="s">
        <v>44</v>
      </c>
      <c r="AG95" s="429">
        <v>39</v>
      </c>
      <c r="AH95" s="352">
        <v>0</v>
      </c>
      <c r="AI95" s="429" t="s">
        <v>43</v>
      </c>
      <c r="AJ95" s="432" t="s">
        <v>36</v>
      </c>
      <c r="AK95" s="399" t="str">
        <f>IF(AJ95="BöB","nur Freihändig mit Tipo. 13 VöB","")</f>
        <v/>
      </c>
      <c r="AL95" s="400"/>
      <c r="AM95" s="433" t="str">
        <f>IF(AJ95="BöB","Ja","No")</f>
        <v>No</v>
      </c>
      <c r="AN95" s="430" t="str">
        <f>IF(AJ95="BöB","Ja","No")</f>
        <v>No</v>
      </c>
      <c r="AO95" s="435" t="e">
        <f>IF(OR(AND(AJ95="VöB",AH89="Aktuelles Procedura secondo BöB",AI95="No"),OR(AND(AI95="Ja",AH95&gt;='Valori soglia'!$D$6),AND(AI95="Ja",AO$14&gt;AO$15)),AND(AI95="Ja",AJ95="BöB")),"Kontrolle","")</f>
        <v>#DIV/0!</v>
      </c>
      <c r="AP95" s="173" t="s">
        <v>44</v>
      </c>
      <c r="AQ95" s="429">
        <v>39</v>
      </c>
      <c r="AR95" s="352">
        <v>0</v>
      </c>
      <c r="AS95" s="429" t="s">
        <v>43</v>
      </c>
      <c r="AT95" s="432" t="s">
        <v>36</v>
      </c>
      <c r="AU95" s="399" t="str">
        <f>IF(AT95="BöB","nur Freihändig mit Tipo. 13 VöB","")</f>
        <v/>
      </c>
      <c r="AV95" s="400"/>
      <c r="AW95" s="433" t="str">
        <f>IF(AT95="BöB","Ja","No")</f>
        <v>No</v>
      </c>
      <c r="AX95" s="430" t="str">
        <f>IF(AT95="BöB","Ja","No")</f>
        <v>No</v>
      </c>
      <c r="AY95" s="435" t="e">
        <f>IF(OR(AND(AT95="VöB",AR89="Aktuelles Procedura secondo BöB",AS95="No"),OR(AND(AS95="Ja",AR95&gt;='Valori soglia'!$D$6),AND(AS95="Ja",AY$14&gt;AY$15)),AND(AS95="Ja",AT95="BöB")),"Kontrolle","")</f>
        <v>#DIV/0!</v>
      </c>
      <c r="AZ95" s="173" t="s">
        <v>44</v>
      </c>
      <c r="BA95" s="429">
        <v>39</v>
      </c>
      <c r="BB95" s="352">
        <v>0</v>
      </c>
      <c r="BC95" s="429" t="s">
        <v>43</v>
      </c>
      <c r="BD95" s="432" t="s">
        <v>36</v>
      </c>
      <c r="BE95" s="399" t="str">
        <f>IF(BD95="BöB","nur Freihändig mit Tipo. 13 VöB","")</f>
        <v/>
      </c>
      <c r="BF95" s="400"/>
      <c r="BG95" s="433" t="str">
        <f>IF(BD95="BöB","Ja","No")</f>
        <v>No</v>
      </c>
      <c r="BH95" s="430" t="str">
        <f>IF(BD95="BöB","Ja","No")</f>
        <v>No</v>
      </c>
      <c r="BI95" s="435" t="e">
        <f>IF(OR(AND(BD95="VöB",BB89="Aktuelles Procedura secondo BöB",BC95="No"),OR(AND(BC95="Ja",BB95&gt;='Valori soglia'!$D$6),AND(BC95="Ja",BI$14&gt;BI$15)),AND(BC95="Ja",BD95="BöB")),"Kontrolle","")</f>
        <v>#DIV/0!</v>
      </c>
      <c r="BJ95" s="173" t="s">
        <v>44</v>
      </c>
      <c r="BK95" s="429">
        <v>39</v>
      </c>
      <c r="BL95" s="352">
        <v>0</v>
      </c>
      <c r="BM95" s="429" t="s">
        <v>43</v>
      </c>
      <c r="BN95" s="432" t="s">
        <v>36</v>
      </c>
      <c r="BO95" s="399" t="str">
        <f>IF(BN95="BöB","nur Freihändig mit Tipo. 13 VöB","")</f>
        <v/>
      </c>
      <c r="BP95" s="400"/>
      <c r="BQ95" s="433" t="str">
        <f>IF(BN95="BöB","Ja","No")</f>
        <v>No</v>
      </c>
      <c r="BR95" s="430" t="str">
        <f>IF(BN95="BöB","Ja","No")</f>
        <v>No</v>
      </c>
      <c r="BS95" s="435" t="e">
        <f>IF(OR(AND(BN95="VöB",BL89="Aktuelles Procedura secondo BöB",BM95="No"),OR(AND(BM95="Ja",BL95&gt;='Valori soglia'!$D$6),AND(BM95="Ja",BS$14&gt;BS$15)),AND(BM95="Ja",BN95="BöB")),"Kontrolle","")</f>
        <v>#DIV/0!</v>
      </c>
      <c r="BT95" s="173" t="s">
        <v>44</v>
      </c>
      <c r="BU95" s="429">
        <v>39</v>
      </c>
      <c r="BV95" s="352">
        <v>0</v>
      </c>
      <c r="BW95" s="429" t="s">
        <v>43</v>
      </c>
      <c r="BX95" s="432" t="s">
        <v>36</v>
      </c>
      <c r="BY95" s="399" t="str">
        <f>IF(BX95="BöB","nur Freihändig mit Tipo. 13 VöB","")</f>
        <v/>
      </c>
      <c r="BZ95" s="400"/>
      <c r="CA95" s="433" t="str">
        <f>IF(BX95="BöB","Ja","No")</f>
        <v>No</v>
      </c>
      <c r="CB95" s="430" t="str">
        <f>IF(BX95="BöB","Ja","No")</f>
        <v>No</v>
      </c>
      <c r="CC95" s="435" t="e">
        <f>IF(OR(AND(BX95="VöB",BV89="Aktuelles Procedura secondo BöB",BW95="No"),OR(AND(BW95="Ja",BV95&gt;='Valori soglia'!$D$6),AND(BW95="Ja",CC$14&gt;CC$15)),AND(BW95="Ja",BX95="BöB")),"Kontrolle","")</f>
        <v>#DIV/0!</v>
      </c>
      <c r="CD95" s="173" t="s">
        <v>44</v>
      </c>
      <c r="CE95" s="429">
        <v>39</v>
      </c>
      <c r="CF95" s="352">
        <v>0</v>
      </c>
      <c r="CG95" s="429" t="s">
        <v>43</v>
      </c>
      <c r="CH95" s="432" t="s">
        <v>36</v>
      </c>
      <c r="CI95" s="399" t="str">
        <f>IF(CH95="BöB","nur Freihändig mit Tipo. 13 VöB","")</f>
        <v/>
      </c>
      <c r="CJ95" s="400"/>
      <c r="CK95" s="433" t="str">
        <f>IF(CH95="BöB","Ja","No")</f>
        <v>No</v>
      </c>
      <c r="CL95" s="430" t="str">
        <f>IF(CH95="BöB","Ja","No")</f>
        <v>No</v>
      </c>
      <c r="CM95" s="435" t="e">
        <f>IF(OR(AND(CH95="VöB",CF89="Aktuelles Procedura secondo BöB",CG95="No"),OR(AND(CG95="Ja",CF95&gt;='Valori soglia'!$D$6),AND(CG95="Ja",CM$14&gt;CM$15)),AND(CG95="Ja",CH95="BöB")),"Kontrolle","")</f>
        <v>#DIV/0!</v>
      </c>
      <c r="CN95" s="173" t="s">
        <v>44</v>
      </c>
      <c r="CO95" s="429">
        <v>39</v>
      </c>
      <c r="CP95" s="352">
        <v>0</v>
      </c>
      <c r="CQ95" s="429" t="s">
        <v>43</v>
      </c>
      <c r="CR95" s="432" t="s">
        <v>36</v>
      </c>
      <c r="CS95" s="399" t="str">
        <f>IF(CR95="BöB","nur Freihändig mit Tipo. 13 VöB","")</f>
        <v/>
      </c>
      <c r="CT95" s="400"/>
      <c r="CU95" s="433" t="str">
        <f>IF(CR95="BöB","Ja","No")</f>
        <v>No</v>
      </c>
      <c r="CV95" s="430" t="str">
        <f>IF(CR95="BöB","Ja","No")</f>
        <v>No</v>
      </c>
      <c r="CW95" s="435" t="e">
        <f>IF(OR(AND(CR95="VöB",CP89="Aktuelles Procedura secondo BöB",CQ95="No"),OR(AND(CQ95="Ja",CP95&gt;='Valori soglia'!$D$6),AND(CQ95="Ja",CW$14&gt;CW$15)),AND(CQ95="Ja",CR95="BöB")),"Kontrolle","")</f>
        <v>#DIV/0!</v>
      </c>
      <c r="CX95" s="173" t="s">
        <v>44</v>
      </c>
      <c r="CY95" s="429">
        <v>39</v>
      </c>
      <c r="CZ95" s="352">
        <v>0</v>
      </c>
      <c r="DA95" s="429" t="s">
        <v>43</v>
      </c>
      <c r="DB95" s="432" t="s">
        <v>36</v>
      </c>
      <c r="DC95" s="399" t="str">
        <f>IF(DB95="BöB","nur Freihändig mit Tipo. 13 VöB","")</f>
        <v/>
      </c>
      <c r="DD95" s="400"/>
      <c r="DE95" s="433" t="str">
        <f>IF(DB95="BöB","Ja","No")</f>
        <v>No</v>
      </c>
      <c r="DF95" s="430" t="str">
        <f>IF(DB95="BöB","Ja","No")</f>
        <v>No</v>
      </c>
      <c r="DG95" s="435" t="e">
        <f>IF(OR(AND(DB95="VöB",CZ89="Aktuelles Procedura secondo BöB",DA95="No"),OR(AND(DA95="Ja",CZ95&gt;='Valori soglia'!$D$6),AND(DA95="Ja",DG$14&gt;DG$15)),AND(DA95="Ja",DB95="BöB")),"Kontrolle","")</f>
        <v>#DIV/0!</v>
      </c>
      <c r="DH95" s="173" t="s">
        <v>44</v>
      </c>
      <c r="DI95" s="429">
        <v>39</v>
      </c>
      <c r="DJ95" s="352">
        <v>0</v>
      </c>
      <c r="DK95" s="429" t="s">
        <v>43</v>
      </c>
      <c r="DL95" s="432" t="s">
        <v>36</v>
      </c>
      <c r="DM95" s="399" t="str">
        <f>IF(DL95="BöB","nur Freihändig mit Tipo. 13 VöB","")</f>
        <v/>
      </c>
      <c r="DN95" s="400"/>
      <c r="DO95" s="433" t="str">
        <f>IF(DL95="BöB","Ja","No")</f>
        <v>No</v>
      </c>
      <c r="DP95" s="430" t="str">
        <f>IF(DL95="BöB","Ja","No")</f>
        <v>No</v>
      </c>
      <c r="DQ95" s="435" t="e">
        <f>IF(OR(AND(DL95="VöB",DJ89="Aktuelles Procedura secondo BöB",DK95="No"),OR(AND(DK95="Ja",DJ95&gt;='Valori soglia'!$D$6),AND(DK95="Ja",DQ$14&gt;DQ$15)),AND(DK95="Ja",DL95="BöB")),"Kontrolle","")</f>
        <v>#DIV/0!</v>
      </c>
      <c r="DR95" s="173" t="s">
        <v>44</v>
      </c>
      <c r="DS95" s="429">
        <v>39</v>
      </c>
      <c r="DT95" s="352">
        <v>0</v>
      </c>
      <c r="DU95" s="429" t="s">
        <v>43</v>
      </c>
      <c r="DV95" s="432" t="s">
        <v>36</v>
      </c>
      <c r="DW95" s="399" t="str">
        <f>IF(DV95="BöB","nur Freihändig mit Tipo. 13 VöB","")</f>
        <v/>
      </c>
      <c r="DX95" s="400"/>
      <c r="DY95" s="433" t="str">
        <f>IF(DV95="BöB","Ja","No")</f>
        <v>No</v>
      </c>
      <c r="DZ95" s="430" t="str">
        <f>IF(DV95="BöB","Ja","No")</f>
        <v>No</v>
      </c>
      <c r="EA95" s="435" t="e">
        <f>IF(OR(AND(DV95="VöB",DT89="Aktuelles Procedura secondo BöB",DU95="No"),OR(AND(DU95="Ja",DT95&gt;='Valori soglia'!$D$6),AND(DU95="Ja",EA$14&gt;EA$15)),AND(DU95="Ja",DV95="BöB")),"Kontrolle","")</f>
        <v>#DIV/0!</v>
      </c>
      <c r="EB95" s="173" t="s">
        <v>44</v>
      </c>
      <c r="EC95" s="429">
        <v>39</v>
      </c>
      <c r="ED95" s="352">
        <v>0</v>
      </c>
      <c r="EE95" s="429" t="s">
        <v>43</v>
      </c>
      <c r="EF95" s="432" t="s">
        <v>36</v>
      </c>
      <c r="EG95" s="399" t="str">
        <f>IF(EF95="BöB","nur Freihändig mit Tipo. 13 VöB","")</f>
        <v/>
      </c>
      <c r="EH95" s="400"/>
      <c r="EI95" s="433" t="str">
        <f>IF(EF95="BöB","Ja","No")</f>
        <v>No</v>
      </c>
      <c r="EJ95" s="430" t="str">
        <f>IF(EF95="BöB","Ja","No")</f>
        <v>No</v>
      </c>
      <c r="EK95" s="435" t="e">
        <f>IF(OR(AND(EF95="VöB",ED89="Aktuelles Procedura secondo BöB",EE95="No"),OR(AND(EE95="Ja",ED95&gt;='Valori soglia'!$D$6),AND(EE95="Ja",EK$14&gt;EK$15)),AND(EE95="Ja",EF95="BöB")),"Kontrolle","")</f>
        <v>#DIV/0!</v>
      </c>
      <c r="EL95" s="173" t="s">
        <v>44</v>
      </c>
      <c r="EM95" s="429">
        <v>39</v>
      </c>
      <c r="EN95" s="352">
        <v>0</v>
      </c>
      <c r="EO95" s="429" t="s">
        <v>43</v>
      </c>
      <c r="EP95" s="432" t="s">
        <v>36</v>
      </c>
      <c r="EQ95" s="399" t="str">
        <f>IF(EP95="BöB","nur Freihändig mit Tipo. 13 VöB","")</f>
        <v/>
      </c>
      <c r="ER95" s="400"/>
      <c r="ES95" s="433" t="str">
        <f>IF(EP95="BöB","Ja","No")</f>
        <v>No</v>
      </c>
      <c r="ET95" s="430" t="str">
        <f>IF(EP95="BöB","Ja","No")</f>
        <v>No</v>
      </c>
      <c r="EU95" s="435" t="e">
        <f>IF(OR(AND(EP95="VöB",EN89="Aktuelles Procedura secondo BöB",EO95="No"),OR(AND(EO95="Ja",EN95&gt;='Valori soglia'!$D$6),AND(EO95="Ja",EU$14&gt;EU$15)),AND(EO95="Ja",EP95="BöB")),"Kontrolle","")</f>
        <v>#DIV/0!</v>
      </c>
      <c r="EV95" s="173" t="s">
        <v>44</v>
      </c>
      <c r="EW95" s="429">
        <v>39</v>
      </c>
      <c r="EX95" s="352">
        <v>0</v>
      </c>
      <c r="EY95" s="429" t="s">
        <v>43</v>
      </c>
      <c r="EZ95" s="432" t="s">
        <v>36</v>
      </c>
      <c r="FA95" s="399" t="str">
        <f>IF(EZ95="BöB","nur Freihändig mit Tipo. 13 VöB","")</f>
        <v/>
      </c>
      <c r="FB95" s="400"/>
      <c r="FC95" s="433" t="str">
        <f>IF(EZ95="BöB","Ja","No")</f>
        <v>No</v>
      </c>
      <c r="FD95" s="430" t="str">
        <f>IF(EZ95="BöB","Ja","No")</f>
        <v>No</v>
      </c>
      <c r="FE95" s="435" t="e">
        <f>IF(OR(AND(EZ95="VöB",EX89="Aktuelles Procedura secondo BöB",EY95="No"),OR(AND(EY95="Ja",EX95&gt;='Valori soglia'!$D$6),AND(EY95="Ja",FE$14&gt;FE$15)),AND(EY95="Ja",EZ95="BöB")),"Kontrolle","")</f>
        <v>#DIV/0!</v>
      </c>
      <c r="FF95" s="173" t="s">
        <v>44</v>
      </c>
      <c r="FG95" s="429">
        <v>39</v>
      </c>
      <c r="FH95" s="352">
        <v>0</v>
      </c>
      <c r="FI95" s="429" t="s">
        <v>43</v>
      </c>
      <c r="FJ95" s="432" t="s">
        <v>36</v>
      </c>
      <c r="FK95" s="399" t="str">
        <f>IF(FJ95="BöB","nur Freihändig mit Tipo. 13 VöB","")</f>
        <v/>
      </c>
      <c r="FL95" s="400"/>
      <c r="FM95" s="433" t="str">
        <f>IF(FJ95="BöB","Ja","No")</f>
        <v>No</v>
      </c>
      <c r="FN95" s="430" t="str">
        <f>IF(FJ95="BöB","Ja","No")</f>
        <v>No</v>
      </c>
      <c r="FO95" s="435" t="e">
        <f>IF(OR(AND(FJ95="VöB",FH89="Aktuelles Procedura secondo BöB",FI95="No"),OR(AND(FI95="Ja",FH95&gt;='Valori soglia'!$D$6),AND(FI95="Ja",FO$14&gt;FO$15)),AND(FI95="Ja",FJ95="BöB")),"Kontrolle","")</f>
        <v>#DIV/0!</v>
      </c>
      <c r="FP95" s="173" t="s">
        <v>44</v>
      </c>
      <c r="FQ95" s="429">
        <v>39</v>
      </c>
      <c r="FR95" s="352">
        <v>0</v>
      </c>
      <c r="FS95" s="429" t="s">
        <v>43</v>
      </c>
      <c r="FT95" s="432" t="s">
        <v>36</v>
      </c>
      <c r="FU95" s="399" t="str">
        <f>IF(FT95="BöB","nur Freihändig mit Tipo. 13 VöB","")</f>
        <v/>
      </c>
      <c r="FV95" s="400"/>
      <c r="FW95" s="433" t="str">
        <f>IF(FT95="BöB","Ja","No")</f>
        <v>No</v>
      </c>
      <c r="FX95" s="430" t="str">
        <f>IF(FT95="BöB","Ja","No")</f>
        <v>No</v>
      </c>
      <c r="FY95" s="435" t="e">
        <f>IF(OR(AND(FT95="VöB",FR89="Aktuelles Procedura secondo BöB",FS95="No"),OR(AND(FS95="Ja",FR95&gt;='Valori soglia'!$D$6),AND(FS95="Ja",FY$14&gt;FY$15)),AND(FS95="Ja",FT95="BöB")),"Kontrolle","")</f>
        <v>#DIV/0!</v>
      </c>
      <c r="FZ95" s="173" t="s">
        <v>44</v>
      </c>
      <c r="GA95" s="429">
        <v>39</v>
      </c>
      <c r="GB95" s="352">
        <v>0</v>
      </c>
      <c r="GC95" s="429" t="s">
        <v>43</v>
      </c>
      <c r="GD95" s="432" t="s">
        <v>36</v>
      </c>
      <c r="GE95" s="399" t="str">
        <f>IF(GD95="BöB","nur Freihändig mit Tipo. 13 VöB","")</f>
        <v/>
      </c>
      <c r="GF95" s="400"/>
      <c r="GG95" s="433" t="str">
        <f>IF(GD95="BöB","Ja","No")</f>
        <v>No</v>
      </c>
      <c r="GH95" s="430" t="str">
        <f>IF(GD95="BöB","Ja","No")</f>
        <v>No</v>
      </c>
      <c r="GI95" s="435" t="e">
        <f>IF(OR(AND(GD95="VöB",GB89="Aktuelles Procedura secondo BöB",GC95="No"),OR(AND(GC95="Ja",GB95&gt;='Valori soglia'!$D$6),AND(GC95="Ja",GI$14&gt;GI$15)),AND(GC95="Ja",GD95="BöB")),"Kontrolle","")</f>
        <v>#DIV/0!</v>
      </c>
      <c r="GJ95" s="173" t="s">
        <v>44</v>
      </c>
      <c r="GK95" s="429">
        <v>39</v>
      </c>
      <c r="GL95" s="352">
        <v>0</v>
      </c>
      <c r="GM95" s="429" t="s">
        <v>43</v>
      </c>
      <c r="GN95" s="432" t="s">
        <v>36</v>
      </c>
      <c r="GO95" s="399" t="str">
        <f>IF(GN95="BöB","nur Freihändig mit Tipo. 13 VöB","")</f>
        <v/>
      </c>
      <c r="GP95" s="400"/>
      <c r="GQ95" s="433" t="str">
        <f>IF(GN95="BöB","Ja","No")</f>
        <v>No</v>
      </c>
      <c r="GR95" s="430" t="str">
        <f>IF(GN95="BöB","Ja","No")</f>
        <v>No</v>
      </c>
      <c r="GS95" s="435" t="e">
        <f>IF(OR(AND(GN95="VöB",GL89="Aktuelles Procedura secondo BöB",GM95="No"),OR(AND(GM95="Ja",GL95&gt;='Valori soglia'!$D$6),AND(GM95="Ja",GS$14&gt;GS$15)),AND(GM95="Ja",GN95="BöB")),"Kontrolle","")</f>
        <v>#DIV/0!</v>
      </c>
      <c r="GT95" s="173" t="s">
        <v>44</v>
      </c>
      <c r="GU95" s="429">
        <v>39</v>
      </c>
      <c r="GV95" s="352">
        <v>0</v>
      </c>
      <c r="GW95" s="429" t="s">
        <v>43</v>
      </c>
      <c r="GX95" s="432" t="s">
        <v>36</v>
      </c>
      <c r="GY95" s="399" t="str">
        <f>IF(GX95="BöB","nur Freihändig mit Tipo. 13 VöB","")</f>
        <v/>
      </c>
      <c r="GZ95" s="400"/>
      <c r="HA95" s="433" t="str">
        <f>IF(GX95="BöB","Ja","No")</f>
        <v>No</v>
      </c>
      <c r="HB95" s="430" t="str">
        <f>IF(GX95="BöB","Ja","No")</f>
        <v>No</v>
      </c>
      <c r="HC95" s="435" t="e">
        <f>IF(OR(AND(GX95="VöB",GV89="Aktuelles Procedura secondo BöB",GW95="No"),OR(AND(GW95="Ja",GV95&gt;='Valori soglia'!$D$6),AND(GW95="Ja",HC$14&gt;HC$15)),AND(GW95="Ja",GX95="BöB")),"Kontrolle","")</f>
        <v>#DIV/0!</v>
      </c>
      <c r="HD95" s="173" t="s">
        <v>44</v>
      </c>
      <c r="HE95" s="429">
        <v>39</v>
      </c>
      <c r="HF95" s="352">
        <v>0</v>
      </c>
      <c r="HG95" s="429" t="s">
        <v>43</v>
      </c>
      <c r="HH95" s="432" t="s">
        <v>36</v>
      </c>
      <c r="HI95" s="399" t="str">
        <f>IF(HH95="BöB","nur Freihändig mit Tipo. 13 VöB","")</f>
        <v/>
      </c>
      <c r="HJ95" s="400"/>
      <c r="HK95" s="433" t="str">
        <f>IF(HH95="BöB","Ja","No")</f>
        <v>No</v>
      </c>
      <c r="HL95" s="430" t="str">
        <f>IF(HH95="BöB","Ja","No")</f>
        <v>No</v>
      </c>
      <c r="HM95" s="435" t="e">
        <f>IF(OR(AND(HH95="VöB",HF89="Aktuelles Procedura secondo BöB",HG95="No"),OR(AND(HG95="Ja",HF95&gt;='Valori soglia'!$D$6),AND(HG95="Ja",HM$14&gt;HM$15)),AND(HG95="Ja",HH95="BöB")),"Kontrolle","")</f>
        <v>#DIV/0!</v>
      </c>
      <c r="HN95" s="125"/>
      <c r="HO95" s="125"/>
      <c r="HP95" s="71"/>
      <c r="HQ95" s="126"/>
      <c r="HR95" s="74"/>
      <c r="HS95" s="36"/>
      <c r="HT95" s="36"/>
      <c r="HU95" s="78"/>
      <c r="HV95" s="36"/>
      <c r="HW95" s="125"/>
      <c r="HX95" s="125"/>
      <c r="HY95" s="71"/>
      <c r="HZ95" s="126"/>
      <c r="IA95" s="74"/>
      <c r="IB95" s="36"/>
      <c r="IC95" s="36"/>
      <c r="ID95" s="78"/>
      <c r="IE95" s="36"/>
      <c r="IF95" s="125"/>
      <c r="IG95" s="125"/>
      <c r="IH95" s="71"/>
      <c r="II95" s="126"/>
      <c r="IJ95" s="74"/>
      <c r="IK95" s="36"/>
      <c r="IL95" s="36"/>
      <c r="IM95" s="78"/>
      <c r="IN95" s="36"/>
      <c r="IO95" s="125"/>
      <c r="IP95" s="125"/>
      <c r="IQ95" s="71"/>
      <c r="IR95" s="126"/>
      <c r="IS95" s="74"/>
      <c r="IT95" s="36"/>
      <c r="IU95" s="36"/>
      <c r="IV95" s="78"/>
      <c r="IW95" s="36"/>
      <c r="IX95" s="125"/>
      <c r="IY95" s="125"/>
      <c r="IZ95" s="71"/>
      <c r="JA95" s="126"/>
      <c r="JB95" s="6"/>
      <c r="JC95" s="6"/>
      <c r="JD95" s="6"/>
      <c r="JE95" s="6"/>
      <c r="JF95" s="6"/>
      <c r="JG95" s="6"/>
      <c r="JH95" s="6"/>
      <c r="JI95" s="6"/>
      <c r="JJ95" s="6"/>
      <c r="JK95" s="6"/>
      <c r="JL95" s="6"/>
      <c r="JM95" s="6"/>
      <c r="JN95" s="6"/>
      <c r="JO95" s="6"/>
      <c r="JP95" s="6"/>
      <c r="JQ95" s="6"/>
      <c r="JR95" s="6"/>
      <c r="JS95" s="6"/>
      <c r="JT95" s="6"/>
      <c r="JU95" s="6"/>
      <c r="JV95" s="6"/>
      <c r="JW95" s="6"/>
      <c r="JX95" s="6"/>
      <c r="JY95" s="6"/>
      <c r="JZ95" s="6"/>
      <c r="KA95" s="6"/>
      <c r="KB95" s="6"/>
      <c r="KC95" s="6"/>
      <c r="KD95" s="6"/>
      <c r="KE95" s="6"/>
      <c r="KF95" s="6"/>
      <c r="KG95" s="6"/>
      <c r="KH95" s="6"/>
      <c r="KI95" s="6"/>
      <c r="KJ95" s="6"/>
      <c r="KK95" s="6"/>
      <c r="KL95" s="6"/>
      <c r="KM95" s="6"/>
      <c r="KN95" s="6"/>
      <c r="KO95" s="6"/>
      <c r="KP95" s="6"/>
      <c r="KQ95" s="6"/>
      <c r="KR95" s="6"/>
      <c r="KS95" s="6"/>
      <c r="KT95" s="6"/>
      <c r="KU95" s="6"/>
      <c r="KV95" s="6"/>
      <c r="KW95" s="6"/>
      <c r="KX95" s="6"/>
      <c r="KY95" s="6"/>
      <c r="KZ95" s="6"/>
      <c r="LA95" s="6"/>
      <c r="LB95" s="6"/>
      <c r="LC95" s="6"/>
    </row>
    <row r="96" spans="1:315" ht="26.25" customHeight="1" x14ac:dyDescent="0.2">
      <c r="A96" s="13"/>
      <c r="B96" s="174" t="s">
        <v>45</v>
      </c>
      <c r="C96" s="429"/>
      <c r="D96" s="352"/>
      <c r="E96" s="429"/>
      <c r="F96" s="432"/>
      <c r="G96" s="401" t="str">
        <f>IF(F95="VöB","Freihändig (z.B. Tipo. 36 II d VöB)","")</f>
        <v/>
      </c>
      <c r="H96" s="402"/>
      <c r="I96" s="433"/>
      <c r="J96" s="430"/>
      <c r="K96" s="435"/>
      <c r="L96" s="174" t="s">
        <v>45</v>
      </c>
      <c r="M96" s="429"/>
      <c r="N96" s="352"/>
      <c r="O96" s="429"/>
      <c r="P96" s="432"/>
      <c r="Q96" s="401" t="str">
        <f>IF(P95="VöB","Freihändig (z.B. Tipo. 36 II d VöB)","")</f>
        <v/>
      </c>
      <c r="R96" s="402"/>
      <c r="S96" s="433"/>
      <c r="T96" s="430"/>
      <c r="U96" s="435"/>
      <c r="V96" s="174" t="s">
        <v>45</v>
      </c>
      <c r="W96" s="429"/>
      <c r="X96" s="352"/>
      <c r="Y96" s="429"/>
      <c r="Z96" s="432"/>
      <c r="AA96" s="401" t="str">
        <f>IF(Z95="VöB","Freihändig (z.B. Tipo. 36 II d VöB)","")</f>
        <v/>
      </c>
      <c r="AB96" s="402"/>
      <c r="AC96" s="433"/>
      <c r="AD96" s="430"/>
      <c r="AE96" s="435"/>
      <c r="AF96" s="174" t="s">
        <v>45</v>
      </c>
      <c r="AG96" s="429"/>
      <c r="AH96" s="352"/>
      <c r="AI96" s="429"/>
      <c r="AJ96" s="432"/>
      <c r="AK96" s="401" t="str">
        <f>IF(AJ95="VöB","Freihändig (z.B. Tipo. 36 II d VöB)","")</f>
        <v/>
      </c>
      <c r="AL96" s="402"/>
      <c r="AM96" s="433"/>
      <c r="AN96" s="430"/>
      <c r="AO96" s="435"/>
      <c r="AP96" s="174" t="s">
        <v>45</v>
      </c>
      <c r="AQ96" s="429"/>
      <c r="AR96" s="352"/>
      <c r="AS96" s="429"/>
      <c r="AT96" s="432"/>
      <c r="AU96" s="401" t="str">
        <f>IF(AT95="VöB","Freihändig (z.B. Tipo. 36 II d VöB)","")</f>
        <v/>
      </c>
      <c r="AV96" s="402"/>
      <c r="AW96" s="433"/>
      <c r="AX96" s="430"/>
      <c r="AY96" s="435"/>
      <c r="AZ96" s="174" t="s">
        <v>45</v>
      </c>
      <c r="BA96" s="429"/>
      <c r="BB96" s="352"/>
      <c r="BC96" s="429"/>
      <c r="BD96" s="432"/>
      <c r="BE96" s="401" t="str">
        <f>IF(BD95="VöB","Freihändig (z.B. Tipo. 36 II d VöB)","")</f>
        <v/>
      </c>
      <c r="BF96" s="402"/>
      <c r="BG96" s="433"/>
      <c r="BH96" s="430"/>
      <c r="BI96" s="435"/>
      <c r="BJ96" s="174" t="s">
        <v>45</v>
      </c>
      <c r="BK96" s="429"/>
      <c r="BL96" s="352"/>
      <c r="BM96" s="429"/>
      <c r="BN96" s="432"/>
      <c r="BO96" s="401" t="str">
        <f>IF(BN95="VöB","Freihändig (z.B. Tipo. 36 II d VöB)","")</f>
        <v/>
      </c>
      <c r="BP96" s="402"/>
      <c r="BQ96" s="433"/>
      <c r="BR96" s="430"/>
      <c r="BS96" s="435"/>
      <c r="BT96" s="174" t="s">
        <v>45</v>
      </c>
      <c r="BU96" s="429"/>
      <c r="BV96" s="352"/>
      <c r="BW96" s="429"/>
      <c r="BX96" s="432"/>
      <c r="BY96" s="401" t="str">
        <f>IF(BX95="VöB","Freihändig (z.B. Tipo. 36 II d VöB)","")</f>
        <v/>
      </c>
      <c r="BZ96" s="402"/>
      <c r="CA96" s="433"/>
      <c r="CB96" s="430"/>
      <c r="CC96" s="435"/>
      <c r="CD96" s="174" t="s">
        <v>45</v>
      </c>
      <c r="CE96" s="429"/>
      <c r="CF96" s="352"/>
      <c r="CG96" s="429"/>
      <c r="CH96" s="432"/>
      <c r="CI96" s="401" t="str">
        <f>IF(CH95="VöB","Freihändig (z.B. Tipo. 36 II d VöB)","")</f>
        <v/>
      </c>
      <c r="CJ96" s="402"/>
      <c r="CK96" s="433"/>
      <c r="CL96" s="430"/>
      <c r="CM96" s="435"/>
      <c r="CN96" s="174" t="s">
        <v>45</v>
      </c>
      <c r="CO96" s="429"/>
      <c r="CP96" s="352"/>
      <c r="CQ96" s="429"/>
      <c r="CR96" s="432"/>
      <c r="CS96" s="401" t="str">
        <f>IF(CR95="VöB","Freihändig (z.B. Tipo. 36 II d VöB)","")</f>
        <v/>
      </c>
      <c r="CT96" s="402"/>
      <c r="CU96" s="433"/>
      <c r="CV96" s="430"/>
      <c r="CW96" s="435"/>
      <c r="CX96" s="174" t="s">
        <v>45</v>
      </c>
      <c r="CY96" s="429"/>
      <c r="CZ96" s="352"/>
      <c r="DA96" s="429"/>
      <c r="DB96" s="432"/>
      <c r="DC96" s="401" t="str">
        <f>IF(DB95="VöB","Freihändig (z.B. Tipo. 36 II d VöB)","")</f>
        <v/>
      </c>
      <c r="DD96" s="402"/>
      <c r="DE96" s="433"/>
      <c r="DF96" s="430"/>
      <c r="DG96" s="435"/>
      <c r="DH96" s="174" t="s">
        <v>45</v>
      </c>
      <c r="DI96" s="429"/>
      <c r="DJ96" s="352"/>
      <c r="DK96" s="429"/>
      <c r="DL96" s="432"/>
      <c r="DM96" s="401" t="str">
        <f>IF(DL95="VöB","Freihändig (z.B. Tipo. 36 II d VöB)","")</f>
        <v/>
      </c>
      <c r="DN96" s="402"/>
      <c r="DO96" s="433"/>
      <c r="DP96" s="430"/>
      <c r="DQ96" s="435"/>
      <c r="DR96" s="174" t="s">
        <v>45</v>
      </c>
      <c r="DS96" s="429"/>
      <c r="DT96" s="352"/>
      <c r="DU96" s="429"/>
      <c r="DV96" s="432"/>
      <c r="DW96" s="401" t="str">
        <f>IF(DV95="VöB","Freihändig (z.B. Tipo. 36 II d VöB)","")</f>
        <v/>
      </c>
      <c r="DX96" s="402"/>
      <c r="DY96" s="433"/>
      <c r="DZ96" s="430"/>
      <c r="EA96" s="435"/>
      <c r="EB96" s="174" t="s">
        <v>45</v>
      </c>
      <c r="EC96" s="429"/>
      <c r="ED96" s="352"/>
      <c r="EE96" s="429"/>
      <c r="EF96" s="432"/>
      <c r="EG96" s="401" t="str">
        <f>IF(EF95="VöB","Freihändig (z.B. Tipo. 36 II d VöB)","")</f>
        <v/>
      </c>
      <c r="EH96" s="402"/>
      <c r="EI96" s="433"/>
      <c r="EJ96" s="430"/>
      <c r="EK96" s="435"/>
      <c r="EL96" s="174" t="s">
        <v>45</v>
      </c>
      <c r="EM96" s="429"/>
      <c r="EN96" s="352"/>
      <c r="EO96" s="429"/>
      <c r="EP96" s="432"/>
      <c r="EQ96" s="401" t="str">
        <f>IF(EP95="VöB","Freihändig (z.B. Tipo. 36 II d VöB)","")</f>
        <v/>
      </c>
      <c r="ER96" s="402"/>
      <c r="ES96" s="433"/>
      <c r="ET96" s="430"/>
      <c r="EU96" s="435"/>
      <c r="EV96" s="174" t="s">
        <v>45</v>
      </c>
      <c r="EW96" s="429"/>
      <c r="EX96" s="352"/>
      <c r="EY96" s="429"/>
      <c r="EZ96" s="432"/>
      <c r="FA96" s="401" t="str">
        <f>IF(EZ95="VöB","Freihändig (z.B. Tipo. 36 II d VöB)","")</f>
        <v/>
      </c>
      <c r="FB96" s="402"/>
      <c r="FC96" s="433"/>
      <c r="FD96" s="430"/>
      <c r="FE96" s="435"/>
      <c r="FF96" s="174" t="s">
        <v>45</v>
      </c>
      <c r="FG96" s="429"/>
      <c r="FH96" s="352"/>
      <c r="FI96" s="429"/>
      <c r="FJ96" s="432"/>
      <c r="FK96" s="401" t="str">
        <f>IF(FJ95="VöB","Freihändig (z.B. Tipo. 36 II d VöB)","")</f>
        <v/>
      </c>
      <c r="FL96" s="402"/>
      <c r="FM96" s="433"/>
      <c r="FN96" s="430"/>
      <c r="FO96" s="435"/>
      <c r="FP96" s="174" t="s">
        <v>45</v>
      </c>
      <c r="FQ96" s="429"/>
      <c r="FR96" s="352"/>
      <c r="FS96" s="429"/>
      <c r="FT96" s="432"/>
      <c r="FU96" s="401" t="str">
        <f>IF(FT95="VöB","Freihändig (z.B. Tipo. 36 II d VöB)","")</f>
        <v/>
      </c>
      <c r="FV96" s="402"/>
      <c r="FW96" s="433"/>
      <c r="FX96" s="430"/>
      <c r="FY96" s="435"/>
      <c r="FZ96" s="174" t="s">
        <v>45</v>
      </c>
      <c r="GA96" s="429"/>
      <c r="GB96" s="352"/>
      <c r="GC96" s="429"/>
      <c r="GD96" s="432"/>
      <c r="GE96" s="401" t="str">
        <f>IF(GD95="VöB","Freihändig (z.B. Tipo. 36 II d VöB)","")</f>
        <v/>
      </c>
      <c r="GF96" s="402"/>
      <c r="GG96" s="433"/>
      <c r="GH96" s="430"/>
      <c r="GI96" s="435"/>
      <c r="GJ96" s="174" t="s">
        <v>45</v>
      </c>
      <c r="GK96" s="429"/>
      <c r="GL96" s="352"/>
      <c r="GM96" s="429"/>
      <c r="GN96" s="432"/>
      <c r="GO96" s="401" t="str">
        <f>IF(GN95="VöB","Freihändig (z.B. Tipo. 36 II d VöB)","")</f>
        <v/>
      </c>
      <c r="GP96" s="402"/>
      <c r="GQ96" s="433"/>
      <c r="GR96" s="430"/>
      <c r="GS96" s="435"/>
      <c r="GT96" s="174" t="s">
        <v>45</v>
      </c>
      <c r="GU96" s="429"/>
      <c r="GV96" s="352"/>
      <c r="GW96" s="429"/>
      <c r="GX96" s="432"/>
      <c r="GY96" s="401" t="str">
        <f>IF(GX95="VöB","Freihändig (z.B. Tipo. 36 II d VöB)","")</f>
        <v/>
      </c>
      <c r="GZ96" s="402"/>
      <c r="HA96" s="433"/>
      <c r="HB96" s="430"/>
      <c r="HC96" s="435"/>
      <c r="HD96" s="174" t="s">
        <v>45</v>
      </c>
      <c r="HE96" s="429"/>
      <c r="HF96" s="352"/>
      <c r="HG96" s="429"/>
      <c r="HH96" s="432"/>
      <c r="HI96" s="401" t="str">
        <f>IF(HH95="VöB","Freihändig (z.B. Tipo. 36 II d VöB)","")</f>
        <v/>
      </c>
      <c r="HJ96" s="402"/>
      <c r="HK96" s="433"/>
      <c r="HL96" s="430"/>
      <c r="HM96" s="435"/>
      <c r="HN96" s="125"/>
      <c r="HO96" s="125"/>
      <c r="HP96" s="71"/>
      <c r="HQ96" s="126"/>
      <c r="HR96" s="74"/>
      <c r="HS96" s="36"/>
      <c r="HT96" s="36"/>
      <c r="HU96" s="78"/>
      <c r="HV96" s="36"/>
      <c r="HW96" s="125"/>
      <c r="HX96" s="125"/>
      <c r="HY96" s="71"/>
      <c r="HZ96" s="126"/>
      <c r="IA96" s="74"/>
      <c r="IB96" s="36"/>
      <c r="IC96" s="36"/>
      <c r="ID96" s="78"/>
      <c r="IE96" s="36"/>
      <c r="IF96" s="125"/>
      <c r="IG96" s="125"/>
      <c r="IH96" s="71"/>
      <c r="II96" s="126"/>
      <c r="IJ96" s="74"/>
      <c r="IK96" s="36"/>
      <c r="IL96" s="36"/>
      <c r="IM96" s="78"/>
      <c r="IN96" s="36"/>
      <c r="IO96" s="125"/>
      <c r="IP96" s="125"/>
      <c r="IQ96" s="71"/>
      <c r="IR96" s="126"/>
      <c r="IS96" s="74"/>
      <c r="IT96" s="36"/>
      <c r="IU96" s="36"/>
      <c r="IV96" s="78"/>
      <c r="IW96" s="36"/>
      <c r="IX96" s="125"/>
      <c r="IY96" s="125"/>
      <c r="IZ96" s="71"/>
      <c r="JA96" s="126"/>
      <c r="JB96" s="6"/>
      <c r="JC96" s="6"/>
      <c r="JD96" s="6"/>
      <c r="JE96" s="6"/>
      <c r="JF96" s="6"/>
      <c r="JG96" s="6"/>
      <c r="JH96" s="6"/>
      <c r="JI96" s="6"/>
      <c r="JJ96" s="6"/>
      <c r="JK96" s="6"/>
      <c r="JL96" s="6"/>
      <c r="JM96" s="6"/>
      <c r="JN96" s="6"/>
      <c r="JO96" s="6"/>
      <c r="JP96" s="6"/>
      <c r="JQ96" s="6"/>
      <c r="JR96" s="6"/>
      <c r="JS96" s="6"/>
      <c r="JT96" s="6"/>
      <c r="JU96" s="6"/>
      <c r="JV96" s="6"/>
      <c r="JW96" s="6"/>
      <c r="JX96" s="6"/>
      <c r="JY96" s="6"/>
      <c r="JZ96" s="6"/>
      <c r="KA96" s="6"/>
      <c r="KB96" s="6"/>
      <c r="KC96" s="6"/>
      <c r="KD96" s="6"/>
      <c r="KE96" s="6"/>
      <c r="KF96" s="6"/>
      <c r="KG96" s="6"/>
      <c r="KH96" s="6"/>
      <c r="KI96" s="6"/>
      <c r="KJ96" s="6"/>
      <c r="KK96" s="6"/>
      <c r="KL96" s="6"/>
      <c r="KM96" s="6"/>
      <c r="KN96" s="6"/>
      <c r="KO96" s="6"/>
      <c r="KP96" s="6"/>
      <c r="KQ96" s="6"/>
      <c r="KR96" s="6"/>
      <c r="KS96" s="6"/>
      <c r="KT96" s="6"/>
      <c r="KU96" s="6"/>
      <c r="KV96" s="6"/>
      <c r="KW96" s="6"/>
      <c r="KX96" s="6"/>
      <c r="KY96" s="6"/>
      <c r="KZ96" s="6"/>
      <c r="LA96" s="6"/>
      <c r="LB96" s="6"/>
      <c r="LC96" s="6"/>
    </row>
    <row r="97" spans="1:315" ht="26.25" customHeight="1" x14ac:dyDescent="0.2">
      <c r="A97" s="13"/>
      <c r="B97" s="173" t="s">
        <v>44</v>
      </c>
      <c r="C97" s="429">
        <v>40</v>
      </c>
      <c r="D97" s="352">
        <v>0</v>
      </c>
      <c r="E97" s="429" t="s">
        <v>43</v>
      </c>
      <c r="F97" s="432" t="s">
        <v>36</v>
      </c>
      <c r="G97" s="399" t="str">
        <f>IF(F97="BöB","nur Freihändig mit Tipo. 13 VöB","")</f>
        <v/>
      </c>
      <c r="H97" s="400"/>
      <c r="I97" s="433" t="str">
        <f>IF(F97="BöB","Ja","No")</f>
        <v>No</v>
      </c>
      <c r="J97" s="430" t="str">
        <f>IF(F97="BöB","Ja","No")</f>
        <v>No</v>
      </c>
      <c r="K97" s="435" t="e">
        <f>IF(OR(AND(F97="VöB",D91="Aktuelles Procedura secondo BöB",E97="No"),OR(AND(E97="Ja",D97&gt;='Valori soglia'!$D$6),AND(E97="Ja",'Riepilogo progetto'!$J$8&gt;'Riepilogo progetto'!$P$9)),AND(E97="Ja",F97="BöB")),"Kontrolle","")</f>
        <v>#DIV/0!</v>
      </c>
      <c r="L97" s="173" t="s">
        <v>44</v>
      </c>
      <c r="M97" s="429">
        <v>40</v>
      </c>
      <c r="N97" s="352">
        <v>0</v>
      </c>
      <c r="O97" s="429" t="s">
        <v>43</v>
      </c>
      <c r="P97" s="432" t="s">
        <v>36</v>
      </c>
      <c r="Q97" s="399" t="str">
        <f>IF(P97="BöB","nur Freihändig mit Tipo. 13 VöB","")</f>
        <v/>
      </c>
      <c r="R97" s="400"/>
      <c r="S97" s="433" t="str">
        <f>IF(P97="BöB","Ja","No")</f>
        <v>No</v>
      </c>
      <c r="T97" s="430" t="str">
        <f>IF(P97="BöB","Ja","No")</f>
        <v>No</v>
      </c>
      <c r="U97" s="435" t="e">
        <f>IF(OR(AND(P97="VöB",N91="Aktuelles Procedura secondo BöB",O97="No"),OR(AND(O97="Ja",N97&gt;='Valori soglia'!$D$6),AND(O97="Ja",U$14&gt;U$15)),AND(O97="Ja",P97="BöB")),"Kontrolle","")</f>
        <v>#DIV/0!</v>
      </c>
      <c r="V97" s="173" t="s">
        <v>44</v>
      </c>
      <c r="W97" s="429">
        <v>40</v>
      </c>
      <c r="X97" s="352">
        <v>0</v>
      </c>
      <c r="Y97" s="429" t="s">
        <v>43</v>
      </c>
      <c r="Z97" s="432" t="s">
        <v>36</v>
      </c>
      <c r="AA97" s="399" t="str">
        <f>IF(Z97="BöB","nur Freihändig mit Tipo. 13 VöB","")</f>
        <v/>
      </c>
      <c r="AB97" s="400"/>
      <c r="AC97" s="433" t="str">
        <f>IF(Z97="BöB","Ja","No")</f>
        <v>No</v>
      </c>
      <c r="AD97" s="430" t="str">
        <f>IF(Z97="BöB","Ja","No")</f>
        <v>No</v>
      </c>
      <c r="AE97" s="435" t="e">
        <f>IF(OR(AND(Z97="VöB",X91="Aktuelles Procedura secondo BöB",Y97="No"),OR(AND(Y97="Ja",X97&gt;='Valori soglia'!$D$6),AND(Y97="Ja",AE$14&gt;AE$15)),AND(Y97="Ja",Z97="BöB")),"Kontrolle","")</f>
        <v>#DIV/0!</v>
      </c>
      <c r="AF97" s="173" t="s">
        <v>44</v>
      </c>
      <c r="AG97" s="429">
        <v>40</v>
      </c>
      <c r="AH97" s="352">
        <v>0</v>
      </c>
      <c r="AI97" s="429" t="s">
        <v>43</v>
      </c>
      <c r="AJ97" s="432" t="s">
        <v>36</v>
      </c>
      <c r="AK97" s="399" t="str">
        <f>IF(AJ97="BöB","nur Freihändig mit Tipo. 13 VöB","")</f>
        <v/>
      </c>
      <c r="AL97" s="400"/>
      <c r="AM97" s="433" t="str">
        <f>IF(AJ97="BöB","Ja","No")</f>
        <v>No</v>
      </c>
      <c r="AN97" s="430" t="str">
        <f>IF(AJ97="BöB","Ja","No")</f>
        <v>No</v>
      </c>
      <c r="AO97" s="435" t="e">
        <f>IF(OR(AND(AJ97="VöB",AH91="Aktuelles Procedura secondo BöB",AI97="No"),OR(AND(AI97="Ja",AH97&gt;='Valori soglia'!$D$6),AND(AI97="Ja",AO$14&gt;AO$15)),AND(AI97="Ja",AJ97="BöB")),"Kontrolle","")</f>
        <v>#DIV/0!</v>
      </c>
      <c r="AP97" s="173" t="s">
        <v>44</v>
      </c>
      <c r="AQ97" s="429">
        <v>40</v>
      </c>
      <c r="AR97" s="352">
        <v>0</v>
      </c>
      <c r="AS97" s="429" t="s">
        <v>43</v>
      </c>
      <c r="AT97" s="432" t="s">
        <v>36</v>
      </c>
      <c r="AU97" s="399" t="str">
        <f>IF(AT97="BöB","nur Freihändig mit Tipo. 13 VöB","")</f>
        <v/>
      </c>
      <c r="AV97" s="400"/>
      <c r="AW97" s="433" t="str">
        <f>IF(AT97="BöB","Ja","No")</f>
        <v>No</v>
      </c>
      <c r="AX97" s="430" t="str">
        <f>IF(AT97="BöB","Ja","No")</f>
        <v>No</v>
      </c>
      <c r="AY97" s="435" t="e">
        <f>IF(OR(AND(AT97="VöB",AR91="Aktuelles Procedura secondo BöB",AS97="No"),OR(AND(AS97="Ja",AR97&gt;='Valori soglia'!$D$6),AND(AS97="Ja",AY$14&gt;AY$15)),AND(AS97="Ja",AT97="BöB")),"Kontrolle","")</f>
        <v>#DIV/0!</v>
      </c>
      <c r="AZ97" s="173" t="s">
        <v>44</v>
      </c>
      <c r="BA97" s="429">
        <v>40</v>
      </c>
      <c r="BB97" s="352">
        <v>0</v>
      </c>
      <c r="BC97" s="429" t="s">
        <v>43</v>
      </c>
      <c r="BD97" s="432" t="s">
        <v>36</v>
      </c>
      <c r="BE97" s="399" t="str">
        <f>IF(BD97="BöB","nur Freihändig mit Tipo. 13 VöB","")</f>
        <v/>
      </c>
      <c r="BF97" s="400"/>
      <c r="BG97" s="433" t="str">
        <f>IF(BD97="BöB","Ja","No")</f>
        <v>No</v>
      </c>
      <c r="BH97" s="430" t="str">
        <f>IF(BD97="BöB","Ja","No")</f>
        <v>No</v>
      </c>
      <c r="BI97" s="435" t="e">
        <f>IF(OR(AND(BD97="VöB",BB91="Aktuelles Procedura secondo BöB",BC97="No"),OR(AND(BC97="Ja",BB97&gt;='Valori soglia'!$D$6),AND(BC97="Ja",BI$14&gt;BI$15)),AND(BC97="Ja",BD97="BöB")),"Kontrolle","")</f>
        <v>#DIV/0!</v>
      </c>
      <c r="BJ97" s="173" t="s">
        <v>44</v>
      </c>
      <c r="BK97" s="429">
        <v>40</v>
      </c>
      <c r="BL97" s="352">
        <v>0</v>
      </c>
      <c r="BM97" s="429" t="s">
        <v>43</v>
      </c>
      <c r="BN97" s="432" t="s">
        <v>36</v>
      </c>
      <c r="BO97" s="399" t="str">
        <f>IF(BN97="BöB","nur Freihändig mit Tipo. 13 VöB","")</f>
        <v/>
      </c>
      <c r="BP97" s="400"/>
      <c r="BQ97" s="433" t="str">
        <f>IF(BN97="BöB","Ja","No")</f>
        <v>No</v>
      </c>
      <c r="BR97" s="430" t="str">
        <f>IF(BN97="BöB","Ja","No")</f>
        <v>No</v>
      </c>
      <c r="BS97" s="435" t="e">
        <f>IF(OR(AND(BN97="VöB",BL91="Aktuelles Procedura secondo BöB",BM97="No"),OR(AND(BM97="Ja",BL97&gt;='Valori soglia'!$D$6),AND(BM97="Ja",BS$14&gt;BS$15)),AND(BM97="Ja",BN97="BöB")),"Kontrolle","")</f>
        <v>#DIV/0!</v>
      </c>
      <c r="BT97" s="173" t="s">
        <v>44</v>
      </c>
      <c r="BU97" s="429">
        <v>40</v>
      </c>
      <c r="BV97" s="352">
        <v>0</v>
      </c>
      <c r="BW97" s="429" t="s">
        <v>43</v>
      </c>
      <c r="BX97" s="432" t="s">
        <v>36</v>
      </c>
      <c r="BY97" s="399" t="str">
        <f>IF(BX97="BöB","nur Freihändig mit Tipo. 13 VöB","")</f>
        <v/>
      </c>
      <c r="BZ97" s="400"/>
      <c r="CA97" s="433" t="str">
        <f>IF(BX97="BöB","Ja","No")</f>
        <v>No</v>
      </c>
      <c r="CB97" s="430" t="str">
        <f>IF(BX97="BöB","Ja","No")</f>
        <v>No</v>
      </c>
      <c r="CC97" s="435" t="e">
        <f>IF(OR(AND(BX97="VöB",BV91="Aktuelles Procedura secondo BöB",BW97="No"),OR(AND(BW97="Ja",BV97&gt;='Valori soglia'!$D$6),AND(BW97="Ja",CC$14&gt;CC$15)),AND(BW97="Ja",BX97="BöB")),"Kontrolle","")</f>
        <v>#DIV/0!</v>
      </c>
      <c r="CD97" s="173" t="s">
        <v>44</v>
      </c>
      <c r="CE97" s="429">
        <v>40</v>
      </c>
      <c r="CF97" s="352">
        <v>0</v>
      </c>
      <c r="CG97" s="429" t="s">
        <v>43</v>
      </c>
      <c r="CH97" s="432" t="s">
        <v>36</v>
      </c>
      <c r="CI97" s="399" t="str">
        <f>IF(CH97="BöB","nur Freihändig mit Tipo. 13 VöB","")</f>
        <v/>
      </c>
      <c r="CJ97" s="400"/>
      <c r="CK97" s="433" t="str">
        <f>IF(CH97="BöB","Ja","No")</f>
        <v>No</v>
      </c>
      <c r="CL97" s="430" t="str">
        <f>IF(CH97="BöB","Ja","No")</f>
        <v>No</v>
      </c>
      <c r="CM97" s="435" t="e">
        <f>IF(OR(AND(CH97="VöB",CF91="Aktuelles Procedura secondo BöB",CG97="No"),OR(AND(CG97="Ja",CF97&gt;='Valori soglia'!$D$6),AND(CG97="Ja",CM$14&gt;CM$15)),AND(CG97="Ja",CH97="BöB")),"Kontrolle","")</f>
        <v>#DIV/0!</v>
      </c>
      <c r="CN97" s="173" t="s">
        <v>44</v>
      </c>
      <c r="CO97" s="429">
        <v>40</v>
      </c>
      <c r="CP97" s="352">
        <v>0</v>
      </c>
      <c r="CQ97" s="429" t="s">
        <v>43</v>
      </c>
      <c r="CR97" s="432" t="s">
        <v>36</v>
      </c>
      <c r="CS97" s="399" t="str">
        <f>IF(CR97="BöB","nur Freihändig mit Tipo. 13 VöB","")</f>
        <v/>
      </c>
      <c r="CT97" s="400"/>
      <c r="CU97" s="433" t="str">
        <f>IF(CR97="BöB","Ja","No")</f>
        <v>No</v>
      </c>
      <c r="CV97" s="430" t="str">
        <f>IF(CR97="BöB","Ja","No")</f>
        <v>No</v>
      </c>
      <c r="CW97" s="435" t="e">
        <f>IF(OR(AND(CR97="VöB",CP91="Aktuelles Procedura secondo BöB",CQ97="No"),OR(AND(CQ97="Ja",CP97&gt;='Valori soglia'!$D$6),AND(CQ97="Ja",CW$14&gt;CW$15)),AND(CQ97="Ja",CR97="BöB")),"Kontrolle","")</f>
        <v>#DIV/0!</v>
      </c>
      <c r="CX97" s="173" t="s">
        <v>44</v>
      </c>
      <c r="CY97" s="429">
        <v>40</v>
      </c>
      <c r="CZ97" s="352">
        <v>0</v>
      </c>
      <c r="DA97" s="429" t="s">
        <v>43</v>
      </c>
      <c r="DB97" s="432" t="s">
        <v>36</v>
      </c>
      <c r="DC97" s="399" t="str">
        <f>IF(DB97="BöB","nur Freihändig mit Tipo. 13 VöB","")</f>
        <v/>
      </c>
      <c r="DD97" s="400"/>
      <c r="DE97" s="433" t="str">
        <f>IF(DB97="BöB","Ja","No")</f>
        <v>No</v>
      </c>
      <c r="DF97" s="430" t="str">
        <f>IF(DB97="BöB","Ja","No")</f>
        <v>No</v>
      </c>
      <c r="DG97" s="435" t="e">
        <f>IF(OR(AND(DB97="VöB",CZ91="Aktuelles Procedura secondo BöB",DA97="No"),OR(AND(DA97="Ja",CZ97&gt;='Valori soglia'!$D$6),AND(DA97="Ja",DG$14&gt;DG$15)),AND(DA97="Ja",DB97="BöB")),"Kontrolle","")</f>
        <v>#DIV/0!</v>
      </c>
      <c r="DH97" s="173" t="s">
        <v>44</v>
      </c>
      <c r="DI97" s="429">
        <v>40</v>
      </c>
      <c r="DJ97" s="352">
        <v>0</v>
      </c>
      <c r="DK97" s="429" t="s">
        <v>43</v>
      </c>
      <c r="DL97" s="432" t="s">
        <v>36</v>
      </c>
      <c r="DM97" s="399" t="str">
        <f>IF(DL97="BöB","nur Freihändig mit Tipo. 13 VöB","")</f>
        <v/>
      </c>
      <c r="DN97" s="400"/>
      <c r="DO97" s="433" t="str">
        <f>IF(DL97="BöB","Ja","No")</f>
        <v>No</v>
      </c>
      <c r="DP97" s="430" t="str">
        <f>IF(DL97="BöB","Ja","No")</f>
        <v>No</v>
      </c>
      <c r="DQ97" s="435" t="e">
        <f>IF(OR(AND(DL97="VöB",DJ91="Aktuelles Procedura secondo BöB",DK97="No"),OR(AND(DK97="Ja",DJ97&gt;='Valori soglia'!$D$6),AND(DK97="Ja",DQ$14&gt;DQ$15)),AND(DK97="Ja",DL97="BöB")),"Kontrolle","")</f>
        <v>#DIV/0!</v>
      </c>
      <c r="DR97" s="173" t="s">
        <v>44</v>
      </c>
      <c r="DS97" s="429">
        <v>40</v>
      </c>
      <c r="DT97" s="352">
        <v>0</v>
      </c>
      <c r="DU97" s="429" t="s">
        <v>43</v>
      </c>
      <c r="DV97" s="432" t="s">
        <v>36</v>
      </c>
      <c r="DW97" s="399" t="str">
        <f>IF(DV97="BöB","nur Freihändig mit Tipo. 13 VöB","")</f>
        <v/>
      </c>
      <c r="DX97" s="400"/>
      <c r="DY97" s="433" t="str">
        <f>IF(DV97="BöB","Ja","No")</f>
        <v>No</v>
      </c>
      <c r="DZ97" s="430" t="str">
        <f>IF(DV97="BöB","Ja","No")</f>
        <v>No</v>
      </c>
      <c r="EA97" s="435" t="e">
        <f>IF(OR(AND(DV97="VöB",DT91="Aktuelles Procedura secondo BöB",DU97="No"),OR(AND(DU97="Ja",DT97&gt;='Valori soglia'!$D$6),AND(DU97="Ja",EA$14&gt;EA$15)),AND(DU97="Ja",DV97="BöB")),"Kontrolle","")</f>
        <v>#DIV/0!</v>
      </c>
      <c r="EB97" s="173" t="s">
        <v>44</v>
      </c>
      <c r="EC97" s="429">
        <v>40</v>
      </c>
      <c r="ED97" s="352">
        <v>0</v>
      </c>
      <c r="EE97" s="429" t="s">
        <v>43</v>
      </c>
      <c r="EF97" s="432" t="s">
        <v>36</v>
      </c>
      <c r="EG97" s="399" t="str">
        <f>IF(EF97="BöB","nur Freihändig mit Tipo. 13 VöB","")</f>
        <v/>
      </c>
      <c r="EH97" s="400"/>
      <c r="EI97" s="433" t="str">
        <f>IF(EF97="BöB","Ja","No")</f>
        <v>No</v>
      </c>
      <c r="EJ97" s="430" t="str">
        <f>IF(EF97="BöB","Ja","No")</f>
        <v>No</v>
      </c>
      <c r="EK97" s="435" t="e">
        <f>IF(OR(AND(EF97="VöB",ED91="Aktuelles Procedura secondo BöB",EE97="No"),OR(AND(EE97="Ja",ED97&gt;='Valori soglia'!$D$6),AND(EE97="Ja",EK$14&gt;EK$15)),AND(EE97="Ja",EF97="BöB")),"Kontrolle","")</f>
        <v>#DIV/0!</v>
      </c>
      <c r="EL97" s="173" t="s">
        <v>44</v>
      </c>
      <c r="EM97" s="429">
        <v>40</v>
      </c>
      <c r="EN97" s="352">
        <v>0</v>
      </c>
      <c r="EO97" s="429" t="s">
        <v>43</v>
      </c>
      <c r="EP97" s="432" t="s">
        <v>36</v>
      </c>
      <c r="EQ97" s="399" t="str">
        <f>IF(EP97="BöB","nur Freihändig mit Tipo. 13 VöB","")</f>
        <v/>
      </c>
      <c r="ER97" s="400"/>
      <c r="ES97" s="433" t="str">
        <f>IF(EP97="BöB","Ja","No")</f>
        <v>No</v>
      </c>
      <c r="ET97" s="430" t="str">
        <f>IF(EP97="BöB","Ja","No")</f>
        <v>No</v>
      </c>
      <c r="EU97" s="435" t="e">
        <f>IF(OR(AND(EP97="VöB",EN91="Aktuelles Procedura secondo BöB",EO97="No"),OR(AND(EO97="Ja",EN97&gt;='Valori soglia'!$D$6),AND(EO97="Ja",EU$14&gt;EU$15)),AND(EO97="Ja",EP97="BöB")),"Kontrolle","")</f>
        <v>#DIV/0!</v>
      </c>
      <c r="EV97" s="173" t="s">
        <v>44</v>
      </c>
      <c r="EW97" s="429">
        <v>40</v>
      </c>
      <c r="EX97" s="352">
        <v>0</v>
      </c>
      <c r="EY97" s="429" t="s">
        <v>43</v>
      </c>
      <c r="EZ97" s="432" t="s">
        <v>36</v>
      </c>
      <c r="FA97" s="399" t="str">
        <f>IF(EZ97="BöB","nur Freihändig mit Tipo. 13 VöB","")</f>
        <v/>
      </c>
      <c r="FB97" s="400"/>
      <c r="FC97" s="433" t="str">
        <f>IF(EZ97="BöB","Ja","No")</f>
        <v>No</v>
      </c>
      <c r="FD97" s="430" t="str">
        <f>IF(EZ97="BöB","Ja","No")</f>
        <v>No</v>
      </c>
      <c r="FE97" s="435" t="e">
        <f>IF(OR(AND(EZ97="VöB",EX91="Aktuelles Procedura secondo BöB",EY97="No"),OR(AND(EY97="Ja",EX97&gt;='Valori soglia'!$D$6),AND(EY97="Ja",FE$14&gt;FE$15)),AND(EY97="Ja",EZ97="BöB")),"Kontrolle","")</f>
        <v>#DIV/0!</v>
      </c>
      <c r="FF97" s="173" t="s">
        <v>44</v>
      </c>
      <c r="FG97" s="429">
        <v>40</v>
      </c>
      <c r="FH97" s="352">
        <v>0</v>
      </c>
      <c r="FI97" s="429" t="s">
        <v>43</v>
      </c>
      <c r="FJ97" s="432" t="s">
        <v>36</v>
      </c>
      <c r="FK97" s="399" t="str">
        <f>IF(FJ97="BöB","nur Freihändig mit Tipo. 13 VöB","")</f>
        <v/>
      </c>
      <c r="FL97" s="400"/>
      <c r="FM97" s="433" t="str">
        <f>IF(FJ97="BöB","Ja","No")</f>
        <v>No</v>
      </c>
      <c r="FN97" s="430" t="str">
        <f>IF(FJ97="BöB","Ja","No")</f>
        <v>No</v>
      </c>
      <c r="FO97" s="435" t="e">
        <f>IF(OR(AND(FJ97="VöB",FH91="Aktuelles Procedura secondo BöB",FI97="No"),OR(AND(FI97="Ja",FH97&gt;='Valori soglia'!$D$6),AND(FI97="Ja",FO$14&gt;FO$15)),AND(FI97="Ja",FJ97="BöB")),"Kontrolle","")</f>
        <v>#DIV/0!</v>
      </c>
      <c r="FP97" s="173" t="s">
        <v>44</v>
      </c>
      <c r="FQ97" s="429">
        <v>40</v>
      </c>
      <c r="FR97" s="352">
        <v>0</v>
      </c>
      <c r="FS97" s="429" t="s">
        <v>43</v>
      </c>
      <c r="FT97" s="432" t="s">
        <v>36</v>
      </c>
      <c r="FU97" s="399" t="str">
        <f>IF(FT97="BöB","nur Freihändig mit Tipo. 13 VöB","")</f>
        <v/>
      </c>
      <c r="FV97" s="400"/>
      <c r="FW97" s="433" t="str">
        <f>IF(FT97="BöB","Ja","No")</f>
        <v>No</v>
      </c>
      <c r="FX97" s="430" t="str">
        <f>IF(FT97="BöB","Ja","No")</f>
        <v>No</v>
      </c>
      <c r="FY97" s="435" t="e">
        <f>IF(OR(AND(FT97="VöB",FR91="Aktuelles Procedura secondo BöB",FS97="No"),OR(AND(FS97="Ja",FR97&gt;='Valori soglia'!$D$6),AND(FS97="Ja",FY$14&gt;FY$15)),AND(FS97="Ja",FT97="BöB")),"Kontrolle","")</f>
        <v>#DIV/0!</v>
      </c>
      <c r="FZ97" s="173" t="s">
        <v>44</v>
      </c>
      <c r="GA97" s="429">
        <v>40</v>
      </c>
      <c r="GB97" s="352">
        <v>0</v>
      </c>
      <c r="GC97" s="429" t="s">
        <v>43</v>
      </c>
      <c r="GD97" s="432" t="s">
        <v>36</v>
      </c>
      <c r="GE97" s="399" t="str">
        <f>IF(GD97="BöB","nur Freihändig mit Tipo. 13 VöB","")</f>
        <v/>
      </c>
      <c r="GF97" s="400"/>
      <c r="GG97" s="433" t="str">
        <f>IF(GD97="BöB","Ja","No")</f>
        <v>No</v>
      </c>
      <c r="GH97" s="430" t="str">
        <f>IF(GD97="BöB","Ja","No")</f>
        <v>No</v>
      </c>
      <c r="GI97" s="435" t="e">
        <f>IF(OR(AND(GD97="VöB",GB91="Aktuelles Procedura secondo BöB",GC97="No"),OR(AND(GC97="Ja",GB97&gt;='Valori soglia'!$D$6),AND(GC97="Ja",GI$14&gt;GI$15)),AND(GC97="Ja",GD97="BöB")),"Kontrolle","")</f>
        <v>#DIV/0!</v>
      </c>
      <c r="GJ97" s="173" t="s">
        <v>44</v>
      </c>
      <c r="GK97" s="429">
        <v>40</v>
      </c>
      <c r="GL97" s="352">
        <v>0</v>
      </c>
      <c r="GM97" s="429" t="s">
        <v>43</v>
      </c>
      <c r="GN97" s="432" t="s">
        <v>36</v>
      </c>
      <c r="GO97" s="399" t="str">
        <f>IF(GN97="BöB","nur Freihändig mit Tipo. 13 VöB","")</f>
        <v/>
      </c>
      <c r="GP97" s="400"/>
      <c r="GQ97" s="433" t="str">
        <f>IF(GN97="BöB","Ja","No")</f>
        <v>No</v>
      </c>
      <c r="GR97" s="430" t="str">
        <f>IF(GN97="BöB","Ja","No")</f>
        <v>No</v>
      </c>
      <c r="GS97" s="435" t="e">
        <f>IF(OR(AND(GN97="VöB",GL91="Aktuelles Procedura secondo BöB",GM97="No"),OR(AND(GM97="Ja",GL97&gt;='Valori soglia'!$D$6),AND(GM97="Ja",GS$14&gt;GS$15)),AND(GM97="Ja",GN97="BöB")),"Kontrolle","")</f>
        <v>#DIV/0!</v>
      </c>
      <c r="GT97" s="173" t="s">
        <v>44</v>
      </c>
      <c r="GU97" s="429">
        <v>40</v>
      </c>
      <c r="GV97" s="352">
        <v>0</v>
      </c>
      <c r="GW97" s="429" t="s">
        <v>43</v>
      </c>
      <c r="GX97" s="432" t="s">
        <v>36</v>
      </c>
      <c r="GY97" s="399" t="str">
        <f>IF(GX97="BöB","nur Freihändig mit Tipo. 13 VöB","")</f>
        <v/>
      </c>
      <c r="GZ97" s="400"/>
      <c r="HA97" s="433" t="str">
        <f>IF(GX97="BöB","Ja","No")</f>
        <v>No</v>
      </c>
      <c r="HB97" s="430" t="str">
        <f>IF(GX97="BöB","Ja","No")</f>
        <v>No</v>
      </c>
      <c r="HC97" s="435" t="e">
        <f>IF(OR(AND(GX97="VöB",GV91="Aktuelles Procedura secondo BöB",GW97="No"),OR(AND(GW97="Ja",GV97&gt;='Valori soglia'!$D$6),AND(GW97="Ja",HC$14&gt;HC$15)),AND(GW97="Ja",GX97="BöB")),"Kontrolle","")</f>
        <v>#DIV/0!</v>
      </c>
      <c r="HD97" s="173" t="s">
        <v>44</v>
      </c>
      <c r="HE97" s="429">
        <v>40</v>
      </c>
      <c r="HF97" s="352">
        <v>0</v>
      </c>
      <c r="HG97" s="429" t="s">
        <v>43</v>
      </c>
      <c r="HH97" s="432" t="s">
        <v>36</v>
      </c>
      <c r="HI97" s="399" t="str">
        <f>IF(HH97="BöB","nur Freihändig mit Tipo. 13 VöB","")</f>
        <v/>
      </c>
      <c r="HJ97" s="400"/>
      <c r="HK97" s="433" t="str">
        <f>IF(HH97="BöB","Ja","No")</f>
        <v>No</v>
      </c>
      <c r="HL97" s="430" t="str">
        <f>IF(HH97="BöB","Ja","No")</f>
        <v>No</v>
      </c>
      <c r="HM97" s="435" t="e">
        <f>IF(OR(AND(HH97="VöB",HF91="Aktuelles Procedura secondo BöB",HG97="No"),OR(AND(HG97="Ja",HF97&gt;='Valori soglia'!$D$6),AND(HG97="Ja",HM$14&gt;HM$15)),AND(HG97="Ja",HH97="BöB")),"Kontrolle","")</f>
        <v>#DIV/0!</v>
      </c>
      <c r="HN97" s="125"/>
      <c r="HO97" s="125"/>
      <c r="HP97" s="71"/>
      <c r="HQ97" s="126"/>
      <c r="HR97" s="74"/>
      <c r="HS97" s="36"/>
      <c r="HT97" s="36"/>
      <c r="HU97" s="78"/>
      <c r="HV97" s="36"/>
      <c r="HW97" s="125"/>
      <c r="HX97" s="125"/>
      <c r="HY97" s="71"/>
      <c r="HZ97" s="126"/>
      <c r="IA97" s="74"/>
      <c r="IB97" s="36"/>
      <c r="IC97" s="36"/>
      <c r="ID97" s="78"/>
      <c r="IE97" s="36"/>
      <c r="IF97" s="125"/>
      <c r="IG97" s="125"/>
      <c r="IH97" s="71"/>
      <c r="II97" s="126"/>
      <c r="IJ97" s="74"/>
      <c r="IK97" s="36"/>
      <c r="IL97" s="36"/>
      <c r="IM97" s="78"/>
      <c r="IN97" s="36"/>
      <c r="IO97" s="125"/>
      <c r="IP97" s="125"/>
      <c r="IQ97" s="71"/>
      <c r="IR97" s="126"/>
      <c r="IS97" s="74"/>
      <c r="IT97" s="36"/>
      <c r="IU97" s="36"/>
      <c r="IV97" s="78"/>
      <c r="IW97" s="36"/>
      <c r="IX97" s="125"/>
      <c r="IY97" s="125"/>
      <c r="IZ97" s="71"/>
      <c r="JA97" s="126"/>
      <c r="JB97" s="6"/>
      <c r="JC97" s="6"/>
      <c r="JD97" s="6"/>
      <c r="JE97" s="6"/>
      <c r="JF97" s="6"/>
      <c r="JG97" s="6"/>
      <c r="JH97" s="6"/>
      <c r="JI97" s="6"/>
      <c r="JJ97" s="6"/>
      <c r="JK97" s="6"/>
      <c r="JL97" s="6"/>
      <c r="JM97" s="6"/>
      <c r="JN97" s="6"/>
      <c r="JO97" s="6"/>
      <c r="JP97" s="6"/>
      <c r="JQ97" s="6"/>
      <c r="JR97" s="6"/>
      <c r="JS97" s="6"/>
      <c r="JT97" s="6"/>
      <c r="JU97" s="6"/>
      <c r="JV97" s="6"/>
      <c r="JW97" s="6"/>
      <c r="JX97" s="6"/>
      <c r="JY97" s="6"/>
      <c r="JZ97" s="6"/>
      <c r="KA97" s="6"/>
      <c r="KB97" s="6"/>
      <c r="KC97" s="6"/>
      <c r="KD97" s="6"/>
      <c r="KE97" s="6"/>
      <c r="KF97" s="6"/>
      <c r="KG97" s="6"/>
      <c r="KH97" s="6"/>
      <c r="KI97" s="6"/>
      <c r="KJ97" s="6"/>
      <c r="KK97" s="6"/>
      <c r="KL97" s="6"/>
      <c r="KM97" s="6"/>
      <c r="KN97" s="6"/>
      <c r="KO97" s="6"/>
      <c r="KP97" s="6"/>
      <c r="KQ97" s="6"/>
      <c r="KR97" s="6"/>
      <c r="KS97" s="6"/>
      <c r="KT97" s="6"/>
      <c r="KU97" s="6"/>
      <c r="KV97" s="6"/>
      <c r="KW97" s="6"/>
      <c r="KX97" s="6"/>
      <c r="KY97" s="6"/>
      <c r="KZ97" s="6"/>
      <c r="LA97" s="6"/>
      <c r="LB97" s="6"/>
      <c r="LC97" s="6"/>
    </row>
    <row r="98" spans="1:315" ht="26.25" customHeight="1" x14ac:dyDescent="0.2">
      <c r="A98" s="13"/>
      <c r="B98" s="174" t="s">
        <v>45</v>
      </c>
      <c r="C98" s="429"/>
      <c r="D98" s="352"/>
      <c r="E98" s="429"/>
      <c r="F98" s="432"/>
      <c r="G98" s="401" t="str">
        <f>IF(F97="VöB","Freihändig (z.B. Tipo. 36 II d VöB)","")</f>
        <v/>
      </c>
      <c r="H98" s="402"/>
      <c r="I98" s="433"/>
      <c r="J98" s="430"/>
      <c r="K98" s="435"/>
      <c r="L98" s="174" t="s">
        <v>45</v>
      </c>
      <c r="M98" s="429"/>
      <c r="N98" s="352"/>
      <c r="O98" s="429"/>
      <c r="P98" s="432"/>
      <c r="Q98" s="401" t="str">
        <f>IF(P97="VöB","Freihändig (z.B. Tipo. 36 II d VöB)","")</f>
        <v/>
      </c>
      <c r="R98" s="402"/>
      <c r="S98" s="433"/>
      <c r="T98" s="430"/>
      <c r="U98" s="435"/>
      <c r="V98" s="174" t="s">
        <v>45</v>
      </c>
      <c r="W98" s="429"/>
      <c r="X98" s="352"/>
      <c r="Y98" s="429"/>
      <c r="Z98" s="432"/>
      <c r="AA98" s="401" t="str">
        <f>IF(Z97="VöB","Freihändig (z.B. Tipo. 36 II d VöB)","")</f>
        <v/>
      </c>
      <c r="AB98" s="402"/>
      <c r="AC98" s="433"/>
      <c r="AD98" s="430"/>
      <c r="AE98" s="435"/>
      <c r="AF98" s="174" t="s">
        <v>45</v>
      </c>
      <c r="AG98" s="429"/>
      <c r="AH98" s="352"/>
      <c r="AI98" s="429"/>
      <c r="AJ98" s="432"/>
      <c r="AK98" s="401" t="str">
        <f>IF(AJ97="VöB","Freihändig (z.B. Tipo. 36 II d VöB)","")</f>
        <v/>
      </c>
      <c r="AL98" s="402"/>
      <c r="AM98" s="433"/>
      <c r="AN98" s="430"/>
      <c r="AO98" s="435"/>
      <c r="AP98" s="174" t="s">
        <v>45</v>
      </c>
      <c r="AQ98" s="429"/>
      <c r="AR98" s="352"/>
      <c r="AS98" s="429"/>
      <c r="AT98" s="432"/>
      <c r="AU98" s="401" t="str">
        <f>IF(AT97="VöB","Freihändig (z.B. Tipo. 36 II d VöB)","")</f>
        <v/>
      </c>
      <c r="AV98" s="402"/>
      <c r="AW98" s="433"/>
      <c r="AX98" s="430"/>
      <c r="AY98" s="435"/>
      <c r="AZ98" s="174" t="s">
        <v>45</v>
      </c>
      <c r="BA98" s="429"/>
      <c r="BB98" s="352"/>
      <c r="BC98" s="429"/>
      <c r="BD98" s="432"/>
      <c r="BE98" s="401" t="str">
        <f>IF(BD97="VöB","Freihändig (z.B. Tipo. 36 II d VöB)","")</f>
        <v/>
      </c>
      <c r="BF98" s="402"/>
      <c r="BG98" s="433"/>
      <c r="BH98" s="430"/>
      <c r="BI98" s="435"/>
      <c r="BJ98" s="174" t="s">
        <v>45</v>
      </c>
      <c r="BK98" s="429"/>
      <c r="BL98" s="352"/>
      <c r="BM98" s="429"/>
      <c r="BN98" s="432"/>
      <c r="BO98" s="401" t="str">
        <f>IF(BN97="VöB","Freihändig (z.B. Tipo. 36 II d VöB)","")</f>
        <v/>
      </c>
      <c r="BP98" s="402"/>
      <c r="BQ98" s="433"/>
      <c r="BR98" s="430"/>
      <c r="BS98" s="435"/>
      <c r="BT98" s="174" t="s">
        <v>45</v>
      </c>
      <c r="BU98" s="429"/>
      <c r="BV98" s="352"/>
      <c r="BW98" s="429"/>
      <c r="BX98" s="432"/>
      <c r="BY98" s="401" t="str">
        <f>IF(BX97="VöB","Freihändig (z.B. Tipo. 36 II d VöB)","")</f>
        <v/>
      </c>
      <c r="BZ98" s="402"/>
      <c r="CA98" s="433"/>
      <c r="CB98" s="430"/>
      <c r="CC98" s="435"/>
      <c r="CD98" s="174" t="s">
        <v>45</v>
      </c>
      <c r="CE98" s="429"/>
      <c r="CF98" s="352"/>
      <c r="CG98" s="429"/>
      <c r="CH98" s="432"/>
      <c r="CI98" s="401" t="str">
        <f>IF(CH97="VöB","Freihändig (z.B. Tipo. 36 II d VöB)","")</f>
        <v/>
      </c>
      <c r="CJ98" s="402"/>
      <c r="CK98" s="433"/>
      <c r="CL98" s="430"/>
      <c r="CM98" s="435"/>
      <c r="CN98" s="174" t="s">
        <v>45</v>
      </c>
      <c r="CO98" s="429"/>
      <c r="CP98" s="352"/>
      <c r="CQ98" s="429"/>
      <c r="CR98" s="432"/>
      <c r="CS98" s="401" t="str">
        <f>IF(CR97="VöB","Freihändig (z.B. Tipo. 36 II d VöB)","")</f>
        <v/>
      </c>
      <c r="CT98" s="402"/>
      <c r="CU98" s="433"/>
      <c r="CV98" s="430"/>
      <c r="CW98" s="435"/>
      <c r="CX98" s="174" t="s">
        <v>45</v>
      </c>
      <c r="CY98" s="429"/>
      <c r="CZ98" s="352"/>
      <c r="DA98" s="429"/>
      <c r="DB98" s="432"/>
      <c r="DC98" s="401" t="str">
        <f>IF(DB97="VöB","Freihändig (z.B. Tipo. 36 II d VöB)","")</f>
        <v/>
      </c>
      <c r="DD98" s="402"/>
      <c r="DE98" s="433"/>
      <c r="DF98" s="430"/>
      <c r="DG98" s="435"/>
      <c r="DH98" s="174" t="s">
        <v>45</v>
      </c>
      <c r="DI98" s="429"/>
      <c r="DJ98" s="352"/>
      <c r="DK98" s="429"/>
      <c r="DL98" s="432"/>
      <c r="DM98" s="401" t="str">
        <f>IF(DL97="VöB","Freihändig (z.B. Tipo. 36 II d VöB)","")</f>
        <v/>
      </c>
      <c r="DN98" s="402"/>
      <c r="DO98" s="433"/>
      <c r="DP98" s="430"/>
      <c r="DQ98" s="435"/>
      <c r="DR98" s="174" t="s">
        <v>45</v>
      </c>
      <c r="DS98" s="429"/>
      <c r="DT98" s="352"/>
      <c r="DU98" s="429"/>
      <c r="DV98" s="432"/>
      <c r="DW98" s="401" t="str">
        <f>IF(DV97="VöB","Freihändig (z.B. Tipo. 36 II d VöB)","")</f>
        <v/>
      </c>
      <c r="DX98" s="402"/>
      <c r="DY98" s="433"/>
      <c r="DZ98" s="430"/>
      <c r="EA98" s="435"/>
      <c r="EB98" s="174" t="s">
        <v>45</v>
      </c>
      <c r="EC98" s="429"/>
      <c r="ED98" s="352"/>
      <c r="EE98" s="429"/>
      <c r="EF98" s="432"/>
      <c r="EG98" s="401" t="str">
        <f>IF(EF97="VöB","Freihändig (z.B. Tipo. 36 II d VöB)","")</f>
        <v/>
      </c>
      <c r="EH98" s="402"/>
      <c r="EI98" s="433"/>
      <c r="EJ98" s="430"/>
      <c r="EK98" s="435"/>
      <c r="EL98" s="174" t="s">
        <v>45</v>
      </c>
      <c r="EM98" s="429"/>
      <c r="EN98" s="352"/>
      <c r="EO98" s="429"/>
      <c r="EP98" s="432"/>
      <c r="EQ98" s="401" t="str">
        <f>IF(EP97="VöB","Freihändig (z.B. Tipo. 36 II d VöB)","")</f>
        <v/>
      </c>
      <c r="ER98" s="402"/>
      <c r="ES98" s="433"/>
      <c r="ET98" s="430"/>
      <c r="EU98" s="435"/>
      <c r="EV98" s="174" t="s">
        <v>45</v>
      </c>
      <c r="EW98" s="429"/>
      <c r="EX98" s="352"/>
      <c r="EY98" s="429"/>
      <c r="EZ98" s="432"/>
      <c r="FA98" s="401" t="str">
        <f>IF(EZ97="VöB","Freihändig (z.B. Tipo. 36 II d VöB)","")</f>
        <v/>
      </c>
      <c r="FB98" s="402"/>
      <c r="FC98" s="433"/>
      <c r="FD98" s="430"/>
      <c r="FE98" s="435"/>
      <c r="FF98" s="174" t="s">
        <v>45</v>
      </c>
      <c r="FG98" s="429"/>
      <c r="FH98" s="352"/>
      <c r="FI98" s="429"/>
      <c r="FJ98" s="432"/>
      <c r="FK98" s="401" t="str">
        <f>IF(FJ97="VöB","Freihändig (z.B. Tipo. 36 II d VöB)","")</f>
        <v/>
      </c>
      <c r="FL98" s="402"/>
      <c r="FM98" s="433"/>
      <c r="FN98" s="430"/>
      <c r="FO98" s="435"/>
      <c r="FP98" s="174" t="s">
        <v>45</v>
      </c>
      <c r="FQ98" s="429"/>
      <c r="FR98" s="352"/>
      <c r="FS98" s="429"/>
      <c r="FT98" s="432"/>
      <c r="FU98" s="401" t="str">
        <f>IF(FT97="VöB","Freihändig (z.B. Tipo. 36 II d VöB)","")</f>
        <v/>
      </c>
      <c r="FV98" s="402"/>
      <c r="FW98" s="433"/>
      <c r="FX98" s="430"/>
      <c r="FY98" s="435"/>
      <c r="FZ98" s="174" t="s">
        <v>45</v>
      </c>
      <c r="GA98" s="429"/>
      <c r="GB98" s="352"/>
      <c r="GC98" s="429"/>
      <c r="GD98" s="432"/>
      <c r="GE98" s="401" t="str">
        <f>IF(GD97="VöB","Freihändig (z.B. Tipo. 36 II d VöB)","")</f>
        <v/>
      </c>
      <c r="GF98" s="402"/>
      <c r="GG98" s="433"/>
      <c r="GH98" s="430"/>
      <c r="GI98" s="435"/>
      <c r="GJ98" s="174" t="s">
        <v>45</v>
      </c>
      <c r="GK98" s="429"/>
      <c r="GL98" s="352"/>
      <c r="GM98" s="429"/>
      <c r="GN98" s="432"/>
      <c r="GO98" s="401" t="str">
        <f>IF(GN97="VöB","Freihändig (z.B. Tipo. 36 II d VöB)","")</f>
        <v/>
      </c>
      <c r="GP98" s="402"/>
      <c r="GQ98" s="433"/>
      <c r="GR98" s="430"/>
      <c r="GS98" s="435"/>
      <c r="GT98" s="174" t="s">
        <v>45</v>
      </c>
      <c r="GU98" s="429"/>
      <c r="GV98" s="352"/>
      <c r="GW98" s="429"/>
      <c r="GX98" s="432"/>
      <c r="GY98" s="401" t="str">
        <f>IF(GX97="VöB","Freihändig (z.B. Tipo. 36 II d VöB)","")</f>
        <v/>
      </c>
      <c r="GZ98" s="402"/>
      <c r="HA98" s="433"/>
      <c r="HB98" s="430"/>
      <c r="HC98" s="435"/>
      <c r="HD98" s="174" t="s">
        <v>45</v>
      </c>
      <c r="HE98" s="429"/>
      <c r="HF98" s="352"/>
      <c r="HG98" s="429"/>
      <c r="HH98" s="432"/>
      <c r="HI98" s="401" t="str">
        <f>IF(HH97="VöB","Freihändig (z.B. Tipo. 36 II d VöB)","")</f>
        <v/>
      </c>
      <c r="HJ98" s="402"/>
      <c r="HK98" s="433"/>
      <c r="HL98" s="430"/>
      <c r="HM98" s="435"/>
      <c r="HN98" s="125"/>
      <c r="HO98" s="125"/>
      <c r="HP98" s="71"/>
      <c r="HQ98" s="126"/>
      <c r="HR98" s="74"/>
      <c r="HS98" s="36"/>
      <c r="HT98" s="36"/>
      <c r="HU98" s="78"/>
      <c r="HV98" s="36"/>
      <c r="HW98" s="125"/>
      <c r="HX98" s="125"/>
      <c r="HY98" s="71"/>
      <c r="HZ98" s="126"/>
      <c r="IA98" s="74"/>
      <c r="IB98" s="36"/>
      <c r="IC98" s="36"/>
      <c r="ID98" s="78"/>
      <c r="IE98" s="36"/>
      <c r="IF98" s="125"/>
      <c r="IG98" s="125"/>
      <c r="IH98" s="71"/>
      <c r="II98" s="126"/>
      <c r="IJ98" s="74"/>
      <c r="IK98" s="36"/>
      <c r="IL98" s="36"/>
      <c r="IM98" s="78"/>
      <c r="IN98" s="36"/>
      <c r="IO98" s="125"/>
      <c r="IP98" s="125"/>
      <c r="IQ98" s="71"/>
      <c r="IR98" s="126"/>
      <c r="IS98" s="74"/>
      <c r="IT98" s="36"/>
      <c r="IU98" s="36"/>
      <c r="IV98" s="78"/>
      <c r="IW98" s="36"/>
      <c r="IX98" s="125"/>
      <c r="IY98" s="125"/>
      <c r="IZ98" s="71"/>
      <c r="JA98" s="126"/>
      <c r="JB98" s="6"/>
      <c r="JC98" s="6"/>
      <c r="JD98" s="6"/>
      <c r="JE98" s="6"/>
      <c r="JF98" s="6"/>
      <c r="JG98" s="6"/>
      <c r="JH98" s="6"/>
      <c r="JI98" s="6"/>
      <c r="JJ98" s="6"/>
      <c r="JK98" s="6"/>
      <c r="JL98" s="6"/>
      <c r="JM98" s="6"/>
      <c r="JN98" s="6"/>
      <c r="JO98" s="6"/>
      <c r="JP98" s="6"/>
      <c r="JQ98" s="6"/>
      <c r="JR98" s="6"/>
      <c r="JS98" s="6"/>
      <c r="JT98" s="6"/>
      <c r="JU98" s="6"/>
      <c r="JV98" s="6"/>
      <c r="JW98" s="6"/>
      <c r="JX98" s="6"/>
      <c r="JY98" s="6"/>
      <c r="JZ98" s="6"/>
      <c r="KA98" s="6"/>
      <c r="KB98" s="6"/>
      <c r="KC98" s="6"/>
      <c r="KD98" s="6"/>
      <c r="KE98" s="6"/>
      <c r="KF98" s="6"/>
      <c r="KG98" s="6"/>
      <c r="KH98" s="6"/>
      <c r="KI98" s="6"/>
      <c r="KJ98" s="6"/>
      <c r="KK98" s="6"/>
      <c r="KL98" s="6"/>
      <c r="KM98" s="6"/>
      <c r="KN98" s="6"/>
      <c r="KO98" s="6"/>
      <c r="KP98" s="6"/>
      <c r="KQ98" s="6"/>
      <c r="KR98" s="6"/>
      <c r="KS98" s="6"/>
      <c r="KT98" s="6"/>
      <c r="KU98" s="6"/>
      <c r="KV98" s="6"/>
      <c r="KW98" s="6"/>
      <c r="KX98" s="6"/>
      <c r="KY98" s="6"/>
      <c r="KZ98" s="6"/>
      <c r="LA98" s="6"/>
      <c r="LB98" s="6"/>
      <c r="LC98" s="6"/>
    </row>
    <row r="99" spans="1:315" ht="26.25" customHeight="1" x14ac:dyDescent="0.2">
      <c r="A99" s="13"/>
      <c r="B99" s="173" t="s">
        <v>44</v>
      </c>
      <c r="C99" s="429">
        <v>41</v>
      </c>
      <c r="D99" s="352">
        <v>0</v>
      </c>
      <c r="E99" s="429" t="s">
        <v>43</v>
      </c>
      <c r="F99" s="432" t="s">
        <v>36</v>
      </c>
      <c r="G99" s="399" t="str">
        <f>IF(F99="BöB","nur Freihändig mit Tipo. 13 VöB","")</f>
        <v/>
      </c>
      <c r="H99" s="400"/>
      <c r="I99" s="433" t="str">
        <f>IF(F99="BöB","Ja","No")</f>
        <v>No</v>
      </c>
      <c r="J99" s="430" t="str">
        <f>IF(F99="BöB","Ja","No")</f>
        <v>No</v>
      </c>
      <c r="K99" s="435" t="e">
        <f>IF(OR(AND(F99="VöB",D93="Aktuelles Procedura secondo BöB",E99="No"),OR(AND(E99="Ja",D99&gt;='Valori soglia'!$D$6),AND(E99="Ja",'Riepilogo progetto'!$J$8&gt;'Riepilogo progetto'!$P$9)),AND(E99="Ja",F99="BöB")),"Kontrolle","")</f>
        <v>#DIV/0!</v>
      </c>
      <c r="L99" s="173" t="s">
        <v>44</v>
      </c>
      <c r="M99" s="429">
        <v>41</v>
      </c>
      <c r="N99" s="352">
        <v>0</v>
      </c>
      <c r="O99" s="429" t="s">
        <v>43</v>
      </c>
      <c r="P99" s="432" t="s">
        <v>36</v>
      </c>
      <c r="Q99" s="399" t="str">
        <f>IF(P99="BöB","nur Freihändig mit Tipo. 13 VöB","")</f>
        <v/>
      </c>
      <c r="R99" s="400"/>
      <c r="S99" s="433" t="str">
        <f>IF(P99="BöB","Ja","No")</f>
        <v>No</v>
      </c>
      <c r="T99" s="430" t="str">
        <f>IF(P99="BöB","Ja","No")</f>
        <v>No</v>
      </c>
      <c r="U99" s="435" t="e">
        <f>IF(OR(AND(P99="VöB",N93="Aktuelles Procedura secondo BöB",O99="No"),OR(AND(O99="Ja",N99&gt;='Valori soglia'!$D$6),AND(O99="Ja",U$14&gt;U$15)),AND(O99="Ja",P99="BöB")),"Kontrolle","")</f>
        <v>#DIV/0!</v>
      </c>
      <c r="V99" s="173" t="s">
        <v>44</v>
      </c>
      <c r="W99" s="429">
        <v>41</v>
      </c>
      <c r="X99" s="352">
        <v>0</v>
      </c>
      <c r="Y99" s="429" t="s">
        <v>43</v>
      </c>
      <c r="Z99" s="432" t="s">
        <v>36</v>
      </c>
      <c r="AA99" s="399" t="str">
        <f>IF(Z99="BöB","nur Freihändig mit Tipo. 13 VöB","")</f>
        <v/>
      </c>
      <c r="AB99" s="400"/>
      <c r="AC99" s="433" t="str">
        <f>IF(Z99="BöB","Ja","No")</f>
        <v>No</v>
      </c>
      <c r="AD99" s="430" t="str">
        <f>IF(Z99="BöB","Ja","No")</f>
        <v>No</v>
      </c>
      <c r="AE99" s="435" t="e">
        <f>IF(OR(AND(Z99="VöB",X93="Aktuelles Procedura secondo BöB",Y99="No"),OR(AND(Y99="Ja",X99&gt;='Valori soglia'!$D$6),AND(Y99="Ja",AE$14&gt;AE$15)),AND(Y99="Ja",Z99="BöB")),"Kontrolle","")</f>
        <v>#DIV/0!</v>
      </c>
      <c r="AF99" s="173" t="s">
        <v>44</v>
      </c>
      <c r="AG99" s="429">
        <v>41</v>
      </c>
      <c r="AH99" s="352">
        <v>0</v>
      </c>
      <c r="AI99" s="429" t="s">
        <v>43</v>
      </c>
      <c r="AJ99" s="432" t="s">
        <v>36</v>
      </c>
      <c r="AK99" s="399" t="str">
        <f>IF(AJ99="BöB","nur Freihändig mit Tipo. 13 VöB","")</f>
        <v/>
      </c>
      <c r="AL99" s="400"/>
      <c r="AM99" s="433" t="str">
        <f>IF(AJ99="BöB","Ja","No")</f>
        <v>No</v>
      </c>
      <c r="AN99" s="430" t="str">
        <f>IF(AJ99="BöB","Ja","No")</f>
        <v>No</v>
      </c>
      <c r="AO99" s="435" t="e">
        <f>IF(OR(AND(AJ99="VöB",AH93="Aktuelles Procedura secondo BöB",AI99="No"),OR(AND(AI99="Ja",AH99&gt;='Valori soglia'!$D$6),AND(AI99="Ja",AO$14&gt;AO$15)),AND(AI99="Ja",AJ99="BöB")),"Kontrolle","")</f>
        <v>#DIV/0!</v>
      </c>
      <c r="AP99" s="173" t="s">
        <v>44</v>
      </c>
      <c r="AQ99" s="429">
        <v>41</v>
      </c>
      <c r="AR99" s="352">
        <v>0</v>
      </c>
      <c r="AS99" s="429" t="s">
        <v>43</v>
      </c>
      <c r="AT99" s="432" t="s">
        <v>36</v>
      </c>
      <c r="AU99" s="399" t="str">
        <f>IF(AT99="BöB","nur Freihändig mit Tipo. 13 VöB","")</f>
        <v/>
      </c>
      <c r="AV99" s="400"/>
      <c r="AW99" s="433" t="str">
        <f>IF(AT99="BöB","Ja","No")</f>
        <v>No</v>
      </c>
      <c r="AX99" s="430" t="str">
        <f>IF(AT99="BöB","Ja","No")</f>
        <v>No</v>
      </c>
      <c r="AY99" s="435" t="e">
        <f>IF(OR(AND(AT99="VöB",AR93="Aktuelles Procedura secondo BöB",AS99="No"),OR(AND(AS99="Ja",AR99&gt;='Valori soglia'!$D$6),AND(AS99="Ja",AY$14&gt;AY$15)),AND(AS99="Ja",AT99="BöB")),"Kontrolle","")</f>
        <v>#DIV/0!</v>
      </c>
      <c r="AZ99" s="173" t="s">
        <v>44</v>
      </c>
      <c r="BA99" s="429">
        <v>41</v>
      </c>
      <c r="BB99" s="352">
        <v>0</v>
      </c>
      <c r="BC99" s="429" t="s">
        <v>43</v>
      </c>
      <c r="BD99" s="432" t="s">
        <v>36</v>
      </c>
      <c r="BE99" s="399" t="str">
        <f>IF(BD99="BöB","nur Freihändig mit Tipo. 13 VöB","")</f>
        <v/>
      </c>
      <c r="BF99" s="400"/>
      <c r="BG99" s="433" t="str">
        <f>IF(BD99="BöB","Ja","No")</f>
        <v>No</v>
      </c>
      <c r="BH99" s="430" t="str">
        <f>IF(BD99="BöB","Ja","No")</f>
        <v>No</v>
      </c>
      <c r="BI99" s="435" t="e">
        <f>IF(OR(AND(BD99="VöB",BB93="Aktuelles Procedura secondo BöB",BC99="No"),OR(AND(BC99="Ja",BB99&gt;='Valori soglia'!$D$6),AND(BC99="Ja",BI$14&gt;BI$15)),AND(BC99="Ja",BD99="BöB")),"Kontrolle","")</f>
        <v>#DIV/0!</v>
      </c>
      <c r="BJ99" s="173" t="s">
        <v>44</v>
      </c>
      <c r="BK99" s="429">
        <v>41</v>
      </c>
      <c r="BL99" s="352">
        <v>0</v>
      </c>
      <c r="BM99" s="429" t="s">
        <v>43</v>
      </c>
      <c r="BN99" s="432" t="s">
        <v>36</v>
      </c>
      <c r="BO99" s="399" t="str">
        <f>IF(BN99="BöB","nur Freihändig mit Tipo. 13 VöB","")</f>
        <v/>
      </c>
      <c r="BP99" s="400"/>
      <c r="BQ99" s="433" t="str">
        <f>IF(BN99="BöB","Ja","No")</f>
        <v>No</v>
      </c>
      <c r="BR99" s="430" t="str">
        <f>IF(BN99="BöB","Ja","No")</f>
        <v>No</v>
      </c>
      <c r="BS99" s="435" t="e">
        <f>IF(OR(AND(BN99="VöB",BL93="Aktuelles Procedura secondo BöB",BM99="No"),OR(AND(BM99="Ja",BL99&gt;='Valori soglia'!$D$6),AND(BM99="Ja",BS$14&gt;BS$15)),AND(BM99="Ja",BN99="BöB")),"Kontrolle","")</f>
        <v>#DIV/0!</v>
      </c>
      <c r="BT99" s="173" t="s">
        <v>44</v>
      </c>
      <c r="BU99" s="429">
        <v>41</v>
      </c>
      <c r="BV99" s="352">
        <v>0</v>
      </c>
      <c r="BW99" s="429" t="s">
        <v>43</v>
      </c>
      <c r="BX99" s="432" t="s">
        <v>36</v>
      </c>
      <c r="BY99" s="399" t="str">
        <f>IF(BX99="BöB","nur Freihändig mit Tipo. 13 VöB","")</f>
        <v/>
      </c>
      <c r="BZ99" s="400"/>
      <c r="CA99" s="433" t="str">
        <f>IF(BX99="BöB","Ja","No")</f>
        <v>No</v>
      </c>
      <c r="CB99" s="430" t="str">
        <f>IF(BX99="BöB","Ja","No")</f>
        <v>No</v>
      </c>
      <c r="CC99" s="435" t="e">
        <f>IF(OR(AND(BX99="VöB",BV93="Aktuelles Procedura secondo BöB",BW99="No"),OR(AND(BW99="Ja",BV99&gt;='Valori soglia'!$D$6),AND(BW99="Ja",CC$14&gt;CC$15)),AND(BW99="Ja",BX99="BöB")),"Kontrolle","")</f>
        <v>#DIV/0!</v>
      </c>
      <c r="CD99" s="173" t="s">
        <v>44</v>
      </c>
      <c r="CE99" s="429">
        <v>41</v>
      </c>
      <c r="CF99" s="352">
        <v>0</v>
      </c>
      <c r="CG99" s="429" t="s">
        <v>43</v>
      </c>
      <c r="CH99" s="432" t="s">
        <v>36</v>
      </c>
      <c r="CI99" s="399" t="str">
        <f>IF(CH99="BöB","nur Freihändig mit Tipo. 13 VöB","")</f>
        <v/>
      </c>
      <c r="CJ99" s="400"/>
      <c r="CK99" s="433" t="str">
        <f>IF(CH99="BöB","Ja","No")</f>
        <v>No</v>
      </c>
      <c r="CL99" s="430" t="str">
        <f>IF(CH99="BöB","Ja","No")</f>
        <v>No</v>
      </c>
      <c r="CM99" s="435" t="e">
        <f>IF(OR(AND(CH99="VöB",CF93="Aktuelles Procedura secondo BöB",CG99="No"),OR(AND(CG99="Ja",CF99&gt;='Valori soglia'!$D$6),AND(CG99="Ja",CM$14&gt;CM$15)),AND(CG99="Ja",CH99="BöB")),"Kontrolle","")</f>
        <v>#DIV/0!</v>
      </c>
      <c r="CN99" s="173" t="s">
        <v>44</v>
      </c>
      <c r="CO99" s="429">
        <v>41</v>
      </c>
      <c r="CP99" s="352">
        <v>0</v>
      </c>
      <c r="CQ99" s="429" t="s">
        <v>43</v>
      </c>
      <c r="CR99" s="432" t="s">
        <v>36</v>
      </c>
      <c r="CS99" s="399" t="str">
        <f>IF(CR99="BöB","nur Freihändig mit Tipo. 13 VöB","")</f>
        <v/>
      </c>
      <c r="CT99" s="400"/>
      <c r="CU99" s="433" t="str">
        <f>IF(CR99="BöB","Ja","No")</f>
        <v>No</v>
      </c>
      <c r="CV99" s="430" t="str">
        <f>IF(CR99="BöB","Ja","No")</f>
        <v>No</v>
      </c>
      <c r="CW99" s="435" t="e">
        <f>IF(OR(AND(CR99="VöB",CP93="Aktuelles Procedura secondo BöB",CQ99="No"),OR(AND(CQ99="Ja",CP99&gt;='Valori soglia'!$D$6),AND(CQ99="Ja",CW$14&gt;CW$15)),AND(CQ99="Ja",CR99="BöB")),"Kontrolle","")</f>
        <v>#DIV/0!</v>
      </c>
      <c r="CX99" s="173" t="s">
        <v>44</v>
      </c>
      <c r="CY99" s="429">
        <v>41</v>
      </c>
      <c r="CZ99" s="352">
        <v>0</v>
      </c>
      <c r="DA99" s="429" t="s">
        <v>43</v>
      </c>
      <c r="DB99" s="432" t="s">
        <v>36</v>
      </c>
      <c r="DC99" s="399" t="str">
        <f>IF(DB99="BöB","nur Freihändig mit Tipo. 13 VöB","")</f>
        <v/>
      </c>
      <c r="DD99" s="400"/>
      <c r="DE99" s="433" t="str">
        <f>IF(DB99="BöB","Ja","No")</f>
        <v>No</v>
      </c>
      <c r="DF99" s="430" t="str">
        <f>IF(DB99="BöB","Ja","No")</f>
        <v>No</v>
      </c>
      <c r="DG99" s="435" t="e">
        <f>IF(OR(AND(DB99="VöB",CZ93="Aktuelles Procedura secondo BöB",DA99="No"),OR(AND(DA99="Ja",CZ99&gt;='Valori soglia'!$D$6),AND(DA99="Ja",DG$14&gt;DG$15)),AND(DA99="Ja",DB99="BöB")),"Kontrolle","")</f>
        <v>#DIV/0!</v>
      </c>
      <c r="DH99" s="173" t="s">
        <v>44</v>
      </c>
      <c r="DI99" s="429">
        <v>41</v>
      </c>
      <c r="DJ99" s="352">
        <v>0</v>
      </c>
      <c r="DK99" s="429" t="s">
        <v>43</v>
      </c>
      <c r="DL99" s="432" t="s">
        <v>36</v>
      </c>
      <c r="DM99" s="399" t="str">
        <f>IF(DL99="BöB","nur Freihändig mit Tipo. 13 VöB","")</f>
        <v/>
      </c>
      <c r="DN99" s="400"/>
      <c r="DO99" s="433" t="str">
        <f>IF(DL99="BöB","Ja","No")</f>
        <v>No</v>
      </c>
      <c r="DP99" s="430" t="str">
        <f>IF(DL99="BöB","Ja","No")</f>
        <v>No</v>
      </c>
      <c r="DQ99" s="435" t="e">
        <f>IF(OR(AND(DL99="VöB",DJ93="Aktuelles Procedura secondo BöB",DK99="No"),OR(AND(DK99="Ja",DJ99&gt;='Valori soglia'!$D$6),AND(DK99="Ja",DQ$14&gt;DQ$15)),AND(DK99="Ja",DL99="BöB")),"Kontrolle","")</f>
        <v>#DIV/0!</v>
      </c>
      <c r="DR99" s="173" t="s">
        <v>44</v>
      </c>
      <c r="DS99" s="429">
        <v>41</v>
      </c>
      <c r="DT99" s="352">
        <v>0</v>
      </c>
      <c r="DU99" s="429" t="s">
        <v>43</v>
      </c>
      <c r="DV99" s="432" t="s">
        <v>36</v>
      </c>
      <c r="DW99" s="399" t="str">
        <f>IF(DV99="BöB","nur Freihändig mit Tipo. 13 VöB","")</f>
        <v/>
      </c>
      <c r="DX99" s="400"/>
      <c r="DY99" s="433" t="str">
        <f>IF(DV99="BöB","Ja","No")</f>
        <v>No</v>
      </c>
      <c r="DZ99" s="430" t="str">
        <f>IF(DV99="BöB","Ja","No")</f>
        <v>No</v>
      </c>
      <c r="EA99" s="435" t="e">
        <f>IF(OR(AND(DV99="VöB",DT93="Aktuelles Procedura secondo BöB",DU99="No"),OR(AND(DU99="Ja",DT99&gt;='Valori soglia'!$D$6),AND(DU99="Ja",EA$14&gt;EA$15)),AND(DU99="Ja",DV99="BöB")),"Kontrolle","")</f>
        <v>#DIV/0!</v>
      </c>
      <c r="EB99" s="173" t="s">
        <v>44</v>
      </c>
      <c r="EC99" s="429">
        <v>41</v>
      </c>
      <c r="ED99" s="352">
        <v>0</v>
      </c>
      <c r="EE99" s="429" t="s">
        <v>43</v>
      </c>
      <c r="EF99" s="432" t="s">
        <v>36</v>
      </c>
      <c r="EG99" s="399" t="str">
        <f>IF(EF99="BöB","nur Freihändig mit Tipo. 13 VöB","")</f>
        <v/>
      </c>
      <c r="EH99" s="400"/>
      <c r="EI99" s="433" t="str">
        <f>IF(EF99="BöB","Ja","No")</f>
        <v>No</v>
      </c>
      <c r="EJ99" s="430" t="str">
        <f>IF(EF99="BöB","Ja","No")</f>
        <v>No</v>
      </c>
      <c r="EK99" s="435" t="e">
        <f>IF(OR(AND(EF99="VöB",ED93="Aktuelles Procedura secondo BöB",EE99="No"),OR(AND(EE99="Ja",ED99&gt;='Valori soglia'!$D$6),AND(EE99="Ja",EK$14&gt;EK$15)),AND(EE99="Ja",EF99="BöB")),"Kontrolle","")</f>
        <v>#DIV/0!</v>
      </c>
      <c r="EL99" s="173" t="s">
        <v>44</v>
      </c>
      <c r="EM99" s="429">
        <v>41</v>
      </c>
      <c r="EN99" s="352">
        <v>0</v>
      </c>
      <c r="EO99" s="429" t="s">
        <v>43</v>
      </c>
      <c r="EP99" s="432" t="s">
        <v>36</v>
      </c>
      <c r="EQ99" s="399" t="str">
        <f>IF(EP99="BöB","nur Freihändig mit Tipo. 13 VöB","")</f>
        <v/>
      </c>
      <c r="ER99" s="400"/>
      <c r="ES99" s="433" t="str">
        <f>IF(EP99="BöB","Ja","No")</f>
        <v>No</v>
      </c>
      <c r="ET99" s="430" t="str">
        <f>IF(EP99="BöB","Ja","No")</f>
        <v>No</v>
      </c>
      <c r="EU99" s="435" t="e">
        <f>IF(OR(AND(EP99="VöB",EN93="Aktuelles Procedura secondo BöB",EO99="No"),OR(AND(EO99="Ja",EN99&gt;='Valori soglia'!$D$6),AND(EO99="Ja",EU$14&gt;EU$15)),AND(EO99="Ja",EP99="BöB")),"Kontrolle","")</f>
        <v>#DIV/0!</v>
      </c>
      <c r="EV99" s="173" t="s">
        <v>44</v>
      </c>
      <c r="EW99" s="429">
        <v>41</v>
      </c>
      <c r="EX99" s="352">
        <v>0</v>
      </c>
      <c r="EY99" s="429" t="s">
        <v>43</v>
      </c>
      <c r="EZ99" s="432" t="s">
        <v>36</v>
      </c>
      <c r="FA99" s="399" t="str">
        <f>IF(EZ99="BöB","nur Freihändig mit Tipo. 13 VöB","")</f>
        <v/>
      </c>
      <c r="FB99" s="400"/>
      <c r="FC99" s="433" t="str">
        <f>IF(EZ99="BöB","Ja","No")</f>
        <v>No</v>
      </c>
      <c r="FD99" s="430" t="str">
        <f>IF(EZ99="BöB","Ja","No")</f>
        <v>No</v>
      </c>
      <c r="FE99" s="435" t="e">
        <f>IF(OR(AND(EZ99="VöB",EX93="Aktuelles Procedura secondo BöB",EY99="No"),OR(AND(EY99="Ja",EX99&gt;='Valori soglia'!$D$6),AND(EY99="Ja",FE$14&gt;FE$15)),AND(EY99="Ja",EZ99="BöB")),"Kontrolle","")</f>
        <v>#DIV/0!</v>
      </c>
      <c r="FF99" s="173" t="s">
        <v>44</v>
      </c>
      <c r="FG99" s="429">
        <v>41</v>
      </c>
      <c r="FH99" s="352">
        <v>0</v>
      </c>
      <c r="FI99" s="429" t="s">
        <v>43</v>
      </c>
      <c r="FJ99" s="432" t="s">
        <v>36</v>
      </c>
      <c r="FK99" s="399" t="str">
        <f>IF(FJ99="BöB","nur Freihändig mit Tipo. 13 VöB","")</f>
        <v/>
      </c>
      <c r="FL99" s="400"/>
      <c r="FM99" s="433" t="str">
        <f>IF(FJ99="BöB","Ja","No")</f>
        <v>No</v>
      </c>
      <c r="FN99" s="430" t="str">
        <f>IF(FJ99="BöB","Ja","No")</f>
        <v>No</v>
      </c>
      <c r="FO99" s="435" t="e">
        <f>IF(OR(AND(FJ99="VöB",FH93="Aktuelles Procedura secondo BöB",FI99="No"),OR(AND(FI99="Ja",FH99&gt;='Valori soglia'!$D$6),AND(FI99="Ja",FO$14&gt;FO$15)),AND(FI99="Ja",FJ99="BöB")),"Kontrolle","")</f>
        <v>#DIV/0!</v>
      </c>
      <c r="FP99" s="173" t="s">
        <v>44</v>
      </c>
      <c r="FQ99" s="429">
        <v>41</v>
      </c>
      <c r="FR99" s="352">
        <v>0</v>
      </c>
      <c r="FS99" s="429" t="s">
        <v>43</v>
      </c>
      <c r="FT99" s="432" t="s">
        <v>36</v>
      </c>
      <c r="FU99" s="399" t="str">
        <f>IF(FT99="BöB","nur Freihändig mit Tipo. 13 VöB","")</f>
        <v/>
      </c>
      <c r="FV99" s="400"/>
      <c r="FW99" s="433" t="str">
        <f>IF(FT99="BöB","Ja","No")</f>
        <v>No</v>
      </c>
      <c r="FX99" s="430" t="str">
        <f>IF(FT99="BöB","Ja","No")</f>
        <v>No</v>
      </c>
      <c r="FY99" s="435" t="e">
        <f>IF(OR(AND(FT99="VöB",FR93="Aktuelles Procedura secondo BöB",FS99="No"),OR(AND(FS99="Ja",FR99&gt;='Valori soglia'!$D$6),AND(FS99="Ja",FY$14&gt;FY$15)),AND(FS99="Ja",FT99="BöB")),"Kontrolle","")</f>
        <v>#DIV/0!</v>
      </c>
      <c r="FZ99" s="173" t="s">
        <v>44</v>
      </c>
      <c r="GA99" s="429">
        <v>41</v>
      </c>
      <c r="GB99" s="352">
        <v>0</v>
      </c>
      <c r="GC99" s="429" t="s">
        <v>43</v>
      </c>
      <c r="GD99" s="432" t="s">
        <v>36</v>
      </c>
      <c r="GE99" s="399" t="str">
        <f>IF(GD99="BöB","nur Freihändig mit Tipo. 13 VöB","")</f>
        <v/>
      </c>
      <c r="GF99" s="400"/>
      <c r="GG99" s="433" t="str">
        <f>IF(GD99="BöB","Ja","No")</f>
        <v>No</v>
      </c>
      <c r="GH99" s="430" t="str">
        <f>IF(GD99="BöB","Ja","No")</f>
        <v>No</v>
      </c>
      <c r="GI99" s="435" t="e">
        <f>IF(OR(AND(GD99="VöB",GB93="Aktuelles Procedura secondo BöB",GC99="No"),OR(AND(GC99="Ja",GB99&gt;='Valori soglia'!$D$6),AND(GC99="Ja",GI$14&gt;GI$15)),AND(GC99="Ja",GD99="BöB")),"Kontrolle","")</f>
        <v>#DIV/0!</v>
      </c>
      <c r="GJ99" s="173" t="s">
        <v>44</v>
      </c>
      <c r="GK99" s="429">
        <v>41</v>
      </c>
      <c r="GL99" s="352">
        <v>0</v>
      </c>
      <c r="GM99" s="429" t="s">
        <v>43</v>
      </c>
      <c r="GN99" s="432" t="s">
        <v>36</v>
      </c>
      <c r="GO99" s="399" t="str">
        <f>IF(GN99="BöB","nur Freihändig mit Tipo. 13 VöB","")</f>
        <v/>
      </c>
      <c r="GP99" s="400"/>
      <c r="GQ99" s="433" t="str">
        <f>IF(GN99="BöB","Ja","No")</f>
        <v>No</v>
      </c>
      <c r="GR99" s="430" t="str">
        <f>IF(GN99="BöB","Ja","No")</f>
        <v>No</v>
      </c>
      <c r="GS99" s="435" t="e">
        <f>IF(OR(AND(GN99="VöB",GL93="Aktuelles Procedura secondo BöB",GM99="No"),OR(AND(GM99="Ja",GL99&gt;='Valori soglia'!$D$6),AND(GM99="Ja",GS$14&gt;GS$15)),AND(GM99="Ja",GN99="BöB")),"Kontrolle","")</f>
        <v>#DIV/0!</v>
      </c>
      <c r="GT99" s="173" t="s">
        <v>44</v>
      </c>
      <c r="GU99" s="429">
        <v>41</v>
      </c>
      <c r="GV99" s="352">
        <v>0</v>
      </c>
      <c r="GW99" s="429" t="s">
        <v>43</v>
      </c>
      <c r="GX99" s="432" t="s">
        <v>36</v>
      </c>
      <c r="GY99" s="399" t="str">
        <f>IF(GX99="BöB","nur Freihändig mit Tipo. 13 VöB","")</f>
        <v/>
      </c>
      <c r="GZ99" s="400"/>
      <c r="HA99" s="433" t="str">
        <f>IF(GX99="BöB","Ja","No")</f>
        <v>No</v>
      </c>
      <c r="HB99" s="430" t="str">
        <f>IF(GX99="BöB","Ja","No")</f>
        <v>No</v>
      </c>
      <c r="HC99" s="435" t="e">
        <f>IF(OR(AND(GX99="VöB",GV93="Aktuelles Procedura secondo BöB",GW99="No"),OR(AND(GW99="Ja",GV99&gt;='Valori soglia'!$D$6),AND(GW99="Ja",HC$14&gt;HC$15)),AND(GW99="Ja",GX99="BöB")),"Kontrolle","")</f>
        <v>#DIV/0!</v>
      </c>
      <c r="HD99" s="173" t="s">
        <v>44</v>
      </c>
      <c r="HE99" s="429">
        <v>41</v>
      </c>
      <c r="HF99" s="352">
        <v>0</v>
      </c>
      <c r="HG99" s="429" t="s">
        <v>43</v>
      </c>
      <c r="HH99" s="432" t="s">
        <v>36</v>
      </c>
      <c r="HI99" s="399" t="str">
        <f>IF(HH99="BöB","nur Freihändig mit Tipo. 13 VöB","")</f>
        <v/>
      </c>
      <c r="HJ99" s="400"/>
      <c r="HK99" s="433" t="str">
        <f>IF(HH99="BöB","Ja","No")</f>
        <v>No</v>
      </c>
      <c r="HL99" s="430" t="str">
        <f>IF(HH99="BöB","Ja","No")</f>
        <v>No</v>
      </c>
      <c r="HM99" s="435" t="e">
        <f>IF(OR(AND(HH99="VöB",HF93="Aktuelles Procedura secondo BöB",HG99="No"),OR(AND(HG99="Ja",HF99&gt;='Valori soglia'!$D$6),AND(HG99="Ja",HM$14&gt;HM$15)),AND(HG99="Ja",HH99="BöB")),"Kontrolle","")</f>
        <v>#DIV/0!</v>
      </c>
      <c r="HN99" s="125"/>
      <c r="HO99" s="125"/>
      <c r="HP99" s="71"/>
      <c r="HQ99" s="126"/>
      <c r="HR99" s="74"/>
      <c r="HS99" s="36"/>
      <c r="HT99" s="36"/>
      <c r="HU99" s="78"/>
      <c r="HV99" s="36"/>
      <c r="HW99" s="125"/>
      <c r="HX99" s="125"/>
      <c r="HY99" s="71"/>
      <c r="HZ99" s="126"/>
      <c r="IA99" s="74"/>
      <c r="IB99" s="36"/>
      <c r="IC99" s="36"/>
      <c r="ID99" s="78"/>
      <c r="IE99" s="36"/>
      <c r="IF99" s="125"/>
      <c r="IG99" s="125"/>
      <c r="IH99" s="71"/>
      <c r="II99" s="126"/>
      <c r="IJ99" s="74"/>
      <c r="IK99" s="36"/>
      <c r="IL99" s="36"/>
      <c r="IM99" s="78"/>
      <c r="IN99" s="36"/>
      <c r="IO99" s="125"/>
      <c r="IP99" s="125"/>
      <c r="IQ99" s="71"/>
      <c r="IR99" s="126"/>
      <c r="IS99" s="74"/>
      <c r="IT99" s="36"/>
      <c r="IU99" s="36"/>
      <c r="IV99" s="78"/>
      <c r="IW99" s="36"/>
      <c r="IX99" s="125"/>
      <c r="IY99" s="125"/>
      <c r="IZ99" s="71"/>
      <c r="JA99" s="126"/>
      <c r="JB99" s="6"/>
      <c r="JC99" s="6"/>
      <c r="JD99" s="6"/>
      <c r="JE99" s="6"/>
      <c r="JF99" s="6"/>
      <c r="JG99" s="6"/>
      <c r="JH99" s="6"/>
      <c r="JI99" s="6"/>
      <c r="JJ99" s="6"/>
      <c r="JK99" s="6"/>
      <c r="JL99" s="6"/>
      <c r="JM99" s="6"/>
      <c r="JN99" s="6"/>
      <c r="JO99" s="6"/>
      <c r="JP99" s="6"/>
      <c r="JQ99" s="6"/>
      <c r="JR99" s="6"/>
      <c r="JS99" s="6"/>
      <c r="JT99" s="6"/>
      <c r="JU99" s="6"/>
      <c r="JV99" s="6"/>
      <c r="JW99" s="6"/>
      <c r="JX99" s="6"/>
      <c r="JY99" s="6"/>
      <c r="JZ99" s="6"/>
      <c r="KA99" s="6"/>
      <c r="KB99" s="6"/>
      <c r="KC99" s="6"/>
      <c r="KD99" s="6"/>
      <c r="KE99" s="6"/>
      <c r="KF99" s="6"/>
      <c r="KG99" s="6"/>
      <c r="KH99" s="6"/>
      <c r="KI99" s="6"/>
      <c r="KJ99" s="6"/>
      <c r="KK99" s="6"/>
      <c r="KL99" s="6"/>
      <c r="KM99" s="6"/>
      <c r="KN99" s="6"/>
      <c r="KO99" s="6"/>
      <c r="KP99" s="6"/>
      <c r="KQ99" s="6"/>
      <c r="KR99" s="6"/>
      <c r="KS99" s="6"/>
      <c r="KT99" s="6"/>
      <c r="KU99" s="6"/>
      <c r="KV99" s="6"/>
      <c r="KW99" s="6"/>
      <c r="KX99" s="6"/>
      <c r="KY99" s="6"/>
      <c r="KZ99" s="6"/>
      <c r="LA99" s="6"/>
      <c r="LB99" s="6"/>
      <c r="LC99" s="6"/>
    </row>
    <row r="100" spans="1:315" ht="26.25" customHeight="1" x14ac:dyDescent="0.2">
      <c r="A100" s="13"/>
      <c r="B100" s="174" t="s">
        <v>45</v>
      </c>
      <c r="C100" s="429"/>
      <c r="D100" s="352"/>
      <c r="E100" s="429"/>
      <c r="F100" s="432"/>
      <c r="G100" s="401" t="str">
        <f>IF(F99="VöB","Freihändig (z.B. Tipo. 36 II d VöB)","")</f>
        <v/>
      </c>
      <c r="H100" s="402"/>
      <c r="I100" s="433"/>
      <c r="J100" s="430"/>
      <c r="K100" s="435"/>
      <c r="L100" s="174" t="s">
        <v>45</v>
      </c>
      <c r="M100" s="429"/>
      <c r="N100" s="352"/>
      <c r="O100" s="429"/>
      <c r="P100" s="432"/>
      <c r="Q100" s="401" t="str">
        <f>IF(P99="VöB","Freihändig (z.B. Tipo. 36 II d VöB)","")</f>
        <v/>
      </c>
      <c r="R100" s="402"/>
      <c r="S100" s="433"/>
      <c r="T100" s="430"/>
      <c r="U100" s="435"/>
      <c r="V100" s="174" t="s">
        <v>45</v>
      </c>
      <c r="W100" s="429"/>
      <c r="X100" s="352"/>
      <c r="Y100" s="429"/>
      <c r="Z100" s="432"/>
      <c r="AA100" s="401" t="str">
        <f>IF(Z99="VöB","Freihändig (z.B. Tipo. 36 II d VöB)","")</f>
        <v/>
      </c>
      <c r="AB100" s="402"/>
      <c r="AC100" s="433"/>
      <c r="AD100" s="430"/>
      <c r="AE100" s="435"/>
      <c r="AF100" s="174" t="s">
        <v>45</v>
      </c>
      <c r="AG100" s="429"/>
      <c r="AH100" s="352"/>
      <c r="AI100" s="429"/>
      <c r="AJ100" s="432"/>
      <c r="AK100" s="401" t="str">
        <f>IF(AJ99="VöB","Freihändig (z.B. Tipo. 36 II d VöB)","")</f>
        <v/>
      </c>
      <c r="AL100" s="402"/>
      <c r="AM100" s="433"/>
      <c r="AN100" s="430"/>
      <c r="AO100" s="435"/>
      <c r="AP100" s="174" t="s">
        <v>45</v>
      </c>
      <c r="AQ100" s="429"/>
      <c r="AR100" s="352"/>
      <c r="AS100" s="429"/>
      <c r="AT100" s="432"/>
      <c r="AU100" s="401" t="str">
        <f>IF(AT99="VöB","Freihändig (z.B. Tipo. 36 II d VöB)","")</f>
        <v/>
      </c>
      <c r="AV100" s="402"/>
      <c r="AW100" s="433"/>
      <c r="AX100" s="430"/>
      <c r="AY100" s="435"/>
      <c r="AZ100" s="174" t="s">
        <v>45</v>
      </c>
      <c r="BA100" s="429"/>
      <c r="BB100" s="352"/>
      <c r="BC100" s="429"/>
      <c r="BD100" s="432"/>
      <c r="BE100" s="401" t="str">
        <f>IF(BD99="VöB","Freihändig (z.B. Tipo. 36 II d VöB)","")</f>
        <v/>
      </c>
      <c r="BF100" s="402"/>
      <c r="BG100" s="433"/>
      <c r="BH100" s="430"/>
      <c r="BI100" s="435"/>
      <c r="BJ100" s="174" t="s">
        <v>45</v>
      </c>
      <c r="BK100" s="429"/>
      <c r="BL100" s="352"/>
      <c r="BM100" s="429"/>
      <c r="BN100" s="432"/>
      <c r="BO100" s="401" t="str">
        <f>IF(BN99="VöB","Freihändig (z.B. Tipo. 36 II d VöB)","")</f>
        <v/>
      </c>
      <c r="BP100" s="402"/>
      <c r="BQ100" s="433"/>
      <c r="BR100" s="430"/>
      <c r="BS100" s="435"/>
      <c r="BT100" s="174" t="s">
        <v>45</v>
      </c>
      <c r="BU100" s="429"/>
      <c r="BV100" s="352"/>
      <c r="BW100" s="429"/>
      <c r="BX100" s="432"/>
      <c r="BY100" s="401" t="str">
        <f>IF(BX99="VöB","Freihändig (z.B. Tipo. 36 II d VöB)","")</f>
        <v/>
      </c>
      <c r="BZ100" s="402"/>
      <c r="CA100" s="433"/>
      <c r="CB100" s="430"/>
      <c r="CC100" s="435"/>
      <c r="CD100" s="174" t="s">
        <v>45</v>
      </c>
      <c r="CE100" s="429"/>
      <c r="CF100" s="352"/>
      <c r="CG100" s="429"/>
      <c r="CH100" s="432"/>
      <c r="CI100" s="401" t="str">
        <f>IF(CH99="VöB","Freihändig (z.B. Tipo. 36 II d VöB)","")</f>
        <v/>
      </c>
      <c r="CJ100" s="402"/>
      <c r="CK100" s="433"/>
      <c r="CL100" s="430"/>
      <c r="CM100" s="435"/>
      <c r="CN100" s="174" t="s">
        <v>45</v>
      </c>
      <c r="CO100" s="429"/>
      <c r="CP100" s="352"/>
      <c r="CQ100" s="429"/>
      <c r="CR100" s="432"/>
      <c r="CS100" s="401" t="str">
        <f>IF(CR99="VöB","Freihändig (z.B. Tipo. 36 II d VöB)","")</f>
        <v/>
      </c>
      <c r="CT100" s="402"/>
      <c r="CU100" s="433"/>
      <c r="CV100" s="430"/>
      <c r="CW100" s="435"/>
      <c r="CX100" s="174" t="s">
        <v>45</v>
      </c>
      <c r="CY100" s="429"/>
      <c r="CZ100" s="352"/>
      <c r="DA100" s="429"/>
      <c r="DB100" s="432"/>
      <c r="DC100" s="401" t="str">
        <f>IF(DB99="VöB","Freihändig (z.B. Tipo. 36 II d VöB)","")</f>
        <v/>
      </c>
      <c r="DD100" s="402"/>
      <c r="DE100" s="433"/>
      <c r="DF100" s="430"/>
      <c r="DG100" s="435"/>
      <c r="DH100" s="174" t="s">
        <v>45</v>
      </c>
      <c r="DI100" s="429"/>
      <c r="DJ100" s="352"/>
      <c r="DK100" s="429"/>
      <c r="DL100" s="432"/>
      <c r="DM100" s="401" t="str">
        <f>IF(DL99="VöB","Freihändig (z.B. Tipo. 36 II d VöB)","")</f>
        <v/>
      </c>
      <c r="DN100" s="402"/>
      <c r="DO100" s="433"/>
      <c r="DP100" s="430"/>
      <c r="DQ100" s="435"/>
      <c r="DR100" s="174" t="s">
        <v>45</v>
      </c>
      <c r="DS100" s="429"/>
      <c r="DT100" s="352"/>
      <c r="DU100" s="429"/>
      <c r="DV100" s="432"/>
      <c r="DW100" s="401" t="str">
        <f>IF(DV99="VöB","Freihändig (z.B. Tipo. 36 II d VöB)","")</f>
        <v/>
      </c>
      <c r="DX100" s="402"/>
      <c r="DY100" s="433"/>
      <c r="DZ100" s="430"/>
      <c r="EA100" s="435"/>
      <c r="EB100" s="174" t="s">
        <v>45</v>
      </c>
      <c r="EC100" s="429"/>
      <c r="ED100" s="352"/>
      <c r="EE100" s="429"/>
      <c r="EF100" s="432"/>
      <c r="EG100" s="401" t="str">
        <f>IF(EF99="VöB","Freihändig (z.B. Tipo. 36 II d VöB)","")</f>
        <v/>
      </c>
      <c r="EH100" s="402"/>
      <c r="EI100" s="433"/>
      <c r="EJ100" s="430"/>
      <c r="EK100" s="435"/>
      <c r="EL100" s="174" t="s">
        <v>45</v>
      </c>
      <c r="EM100" s="429"/>
      <c r="EN100" s="352"/>
      <c r="EO100" s="429"/>
      <c r="EP100" s="432"/>
      <c r="EQ100" s="401" t="str">
        <f>IF(EP99="VöB","Freihändig (z.B. Tipo. 36 II d VöB)","")</f>
        <v/>
      </c>
      <c r="ER100" s="402"/>
      <c r="ES100" s="433"/>
      <c r="ET100" s="430"/>
      <c r="EU100" s="435"/>
      <c r="EV100" s="174" t="s">
        <v>45</v>
      </c>
      <c r="EW100" s="429"/>
      <c r="EX100" s="352"/>
      <c r="EY100" s="429"/>
      <c r="EZ100" s="432"/>
      <c r="FA100" s="401" t="str">
        <f>IF(EZ99="VöB","Freihändig (z.B. Tipo. 36 II d VöB)","")</f>
        <v/>
      </c>
      <c r="FB100" s="402"/>
      <c r="FC100" s="433"/>
      <c r="FD100" s="430"/>
      <c r="FE100" s="435"/>
      <c r="FF100" s="174" t="s">
        <v>45</v>
      </c>
      <c r="FG100" s="429"/>
      <c r="FH100" s="352"/>
      <c r="FI100" s="429"/>
      <c r="FJ100" s="432"/>
      <c r="FK100" s="401" t="str">
        <f>IF(FJ99="VöB","Freihändig (z.B. Tipo. 36 II d VöB)","")</f>
        <v/>
      </c>
      <c r="FL100" s="402"/>
      <c r="FM100" s="433"/>
      <c r="FN100" s="430"/>
      <c r="FO100" s="435"/>
      <c r="FP100" s="174" t="s">
        <v>45</v>
      </c>
      <c r="FQ100" s="429"/>
      <c r="FR100" s="352"/>
      <c r="FS100" s="429"/>
      <c r="FT100" s="432"/>
      <c r="FU100" s="401" t="str">
        <f>IF(FT99="VöB","Freihändig (z.B. Tipo. 36 II d VöB)","")</f>
        <v/>
      </c>
      <c r="FV100" s="402"/>
      <c r="FW100" s="433"/>
      <c r="FX100" s="430"/>
      <c r="FY100" s="435"/>
      <c r="FZ100" s="174" t="s">
        <v>45</v>
      </c>
      <c r="GA100" s="429"/>
      <c r="GB100" s="352"/>
      <c r="GC100" s="429"/>
      <c r="GD100" s="432"/>
      <c r="GE100" s="401" t="str">
        <f>IF(GD99="VöB","Freihändig (z.B. Tipo. 36 II d VöB)","")</f>
        <v/>
      </c>
      <c r="GF100" s="402"/>
      <c r="GG100" s="433"/>
      <c r="GH100" s="430"/>
      <c r="GI100" s="435"/>
      <c r="GJ100" s="174" t="s">
        <v>45</v>
      </c>
      <c r="GK100" s="429"/>
      <c r="GL100" s="352"/>
      <c r="GM100" s="429"/>
      <c r="GN100" s="432"/>
      <c r="GO100" s="401" t="str">
        <f>IF(GN99="VöB","Freihändig (z.B. Tipo. 36 II d VöB)","")</f>
        <v/>
      </c>
      <c r="GP100" s="402"/>
      <c r="GQ100" s="433"/>
      <c r="GR100" s="430"/>
      <c r="GS100" s="435"/>
      <c r="GT100" s="174" t="s">
        <v>45</v>
      </c>
      <c r="GU100" s="429"/>
      <c r="GV100" s="352"/>
      <c r="GW100" s="429"/>
      <c r="GX100" s="432"/>
      <c r="GY100" s="401" t="str">
        <f>IF(GX99="VöB","Freihändig (z.B. Tipo. 36 II d VöB)","")</f>
        <v/>
      </c>
      <c r="GZ100" s="402"/>
      <c r="HA100" s="433"/>
      <c r="HB100" s="430"/>
      <c r="HC100" s="435"/>
      <c r="HD100" s="174" t="s">
        <v>45</v>
      </c>
      <c r="HE100" s="429"/>
      <c r="HF100" s="352"/>
      <c r="HG100" s="429"/>
      <c r="HH100" s="432"/>
      <c r="HI100" s="401" t="str">
        <f>IF(HH99="VöB","Freihändig (z.B. Tipo. 36 II d VöB)","")</f>
        <v/>
      </c>
      <c r="HJ100" s="402"/>
      <c r="HK100" s="433"/>
      <c r="HL100" s="430"/>
      <c r="HM100" s="435"/>
      <c r="HN100" s="125"/>
      <c r="HO100" s="125"/>
      <c r="HP100" s="71"/>
      <c r="HQ100" s="126"/>
      <c r="HR100" s="74"/>
      <c r="HS100" s="36"/>
      <c r="HT100" s="36"/>
      <c r="HU100" s="78"/>
      <c r="HV100" s="36"/>
      <c r="HW100" s="125"/>
      <c r="HX100" s="125"/>
      <c r="HY100" s="71"/>
      <c r="HZ100" s="126"/>
      <c r="IA100" s="74"/>
      <c r="IB100" s="36"/>
      <c r="IC100" s="36"/>
      <c r="ID100" s="78"/>
      <c r="IE100" s="36"/>
      <c r="IF100" s="125"/>
      <c r="IG100" s="125"/>
      <c r="IH100" s="71"/>
      <c r="II100" s="126"/>
      <c r="IJ100" s="74"/>
      <c r="IK100" s="36"/>
      <c r="IL100" s="36"/>
      <c r="IM100" s="78"/>
      <c r="IN100" s="36"/>
      <c r="IO100" s="125"/>
      <c r="IP100" s="125"/>
      <c r="IQ100" s="71"/>
      <c r="IR100" s="126"/>
      <c r="IS100" s="74"/>
      <c r="IT100" s="36"/>
      <c r="IU100" s="36"/>
      <c r="IV100" s="78"/>
      <c r="IW100" s="36"/>
      <c r="IX100" s="125"/>
      <c r="IY100" s="125"/>
      <c r="IZ100" s="71"/>
      <c r="JA100" s="126"/>
      <c r="JB100" s="6"/>
      <c r="JC100" s="6"/>
      <c r="JD100" s="6"/>
      <c r="JE100" s="6"/>
      <c r="JF100" s="6"/>
      <c r="JG100" s="6"/>
      <c r="JH100" s="6"/>
      <c r="JI100" s="6"/>
      <c r="JJ100" s="6"/>
      <c r="JK100" s="6"/>
      <c r="JL100" s="6"/>
      <c r="JM100" s="6"/>
      <c r="JN100" s="6"/>
      <c r="JO100" s="6"/>
      <c r="JP100" s="6"/>
      <c r="JQ100" s="6"/>
      <c r="JR100" s="6"/>
      <c r="JS100" s="6"/>
      <c r="JT100" s="6"/>
      <c r="JU100" s="6"/>
      <c r="JV100" s="6"/>
      <c r="JW100" s="6"/>
      <c r="JX100" s="6"/>
      <c r="JY100" s="6"/>
      <c r="JZ100" s="6"/>
      <c r="KA100" s="6"/>
      <c r="KB100" s="6"/>
      <c r="KC100" s="6"/>
      <c r="KD100" s="6"/>
      <c r="KE100" s="6"/>
      <c r="KF100" s="6"/>
      <c r="KG100" s="6"/>
      <c r="KH100" s="6"/>
      <c r="KI100" s="6"/>
      <c r="KJ100" s="6"/>
      <c r="KK100" s="6"/>
      <c r="KL100" s="6"/>
      <c r="KM100" s="6"/>
      <c r="KN100" s="6"/>
      <c r="KO100" s="6"/>
      <c r="KP100" s="6"/>
      <c r="KQ100" s="6"/>
      <c r="KR100" s="6"/>
      <c r="KS100" s="6"/>
      <c r="KT100" s="6"/>
      <c r="KU100" s="6"/>
      <c r="KV100" s="6"/>
      <c r="KW100" s="6"/>
      <c r="KX100" s="6"/>
      <c r="KY100" s="6"/>
      <c r="KZ100" s="6"/>
      <c r="LA100" s="6"/>
      <c r="LB100" s="6"/>
      <c r="LC100" s="6"/>
    </row>
    <row r="101" spans="1:315" ht="26.25" customHeight="1" x14ac:dyDescent="0.2">
      <c r="A101" s="13"/>
      <c r="B101" s="173" t="s">
        <v>44</v>
      </c>
      <c r="C101" s="429">
        <v>42</v>
      </c>
      <c r="D101" s="352">
        <v>0</v>
      </c>
      <c r="E101" s="429" t="s">
        <v>43</v>
      </c>
      <c r="F101" s="432" t="s">
        <v>36</v>
      </c>
      <c r="G101" s="399" t="str">
        <f>IF(F101="BöB","nur Freihändig mit Tipo. 13 VöB","")</f>
        <v/>
      </c>
      <c r="H101" s="400"/>
      <c r="I101" s="433" t="str">
        <f>IF(F101="BöB","Ja","No")</f>
        <v>No</v>
      </c>
      <c r="J101" s="430" t="str">
        <f>IF(F101="BöB","Ja","No")</f>
        <v>No</v>
      </c>
      <c r="K101" s="435" t="e">
        <f>IF(OR(AND(F101="VöB",D95="Aktuelles Procedura secondo BöB",E101="No"),OR(AND(E101="Ja",D101&gt;='Valori soglia'!$D$6),AND(E101="Ja",'Riepilogo progetto'!$J$8&gt;'Riepilogo progetto'!$P$9)),AND(E101="Ja",F101="BöB")),"Kontrolle","")</f>
        <v>#DIV/0!</v>
      </c>
      <c r="L101" s="173" t="s">
        <v>44</v>
      </c>
      <c r="M101" s="429">
        <v>42</v>
      </c>
      <c r="N101" s="352">
        <v>0</v>
      </c>
      <c r="O101" s="429" t="s">
        <v>43</v>
      </c>
      <c r="P101" s="432" t="s">
        <v>36</v>
      </c>
      <c r="Q101" s="399" t="str">
        <f>IF(P101="BöB","nur Freihändig mit Tipo. 13 VöB","")</f>
        <v/>
      </c>
      <c r="R101" s="400"/>
      <c r="S101" s="433" t="str">
        <f>IF(P101="BöB","Ja","No")</f>
        <v>No</v>
      </c>
      <c r="T101" s="430" t="str">
        <f>IF(P101="BöB","Ja","No")</f>
        <v>No</v>
      </c>
      <c r="U101" s="435" t="e">
        <f>IF(OR(AND(P101="VöB",N95="Aktuelles Procedura secondo BöB",O101="No"),OR(AND(O101="Ja",N101&gt;='Valori soglia'!$D$6),AND(O101="Ja",U$14&gt;U$15)),AND(O101="Ja",P101="BöB")),"Kontrolle","")</f>
        <v>#DIV/0!</v>
      </c>
      <c r="V101" s="173" t="s">
        <v>44</v>
      </c>
      <c r="W101" s="429">
        <v>42</v>
      </c>
      <c r="X101" s="352">
        <v>0</v>
      </c>
      <c r="Y101" s="429" t="s">
        <v>43</v>
      </c>
      <c r="Z101" s="432" t="s">
        <v>36</v>
      </c>
      <c r="AA101" s="399" t="str">
        <f>IF(Z101="BöB","nur Freihändig mit Tipo. 13 VöB","")</f>
        <v/>
      </c>
      <c r="AB101" s="400"/>
      <c r="AC101" s="433" t="str">
        <f>IF(Z101="BöB","Ja","No")</f>
        <v>No</v>
      </c>
      <c r="AD101" s="430" t="str">
        <f>IF(Z101="BöB","Ja","No")</f>
        <v>No</v>
      </c>
      <c r="AE101" s="435" t="e">
        <f>IF(OR(AND(Z101="VöB",X95="Aktuelles Procedura secondo BöB",Y101="No"),OR(AND(Y101="Ja",X101&gt;='Valori soglia'!$D$6),AND(Y101="Ja",AE$14&gt;AE$15)),AND(Y101="Ja",Z101="BöB")),"Kontrolle","")</f>
        <v>#DIV/0!</v>
      </c>
      <c r="AF101" s="173" t="s">
        <v>44</v>
      </c>
      <c r="AG101" s="429">
        <v>42</v>
      </c>
      <c r="AH101" s="352">
        <v>0</v>
      </c>
      <c r="AI101" s="429" t="s">
        <v>43</v>
      </c>
      <c r="AJ101" s="432" t="s">
        <v>36</v>
      </c>
      <c r="AK101" s="399" t="str">
        <f>IF(AJ101="BöB","nur Freihändig mit Tipo. 13 VöB","")</f>
        <v/>
      </c>
      <c r="AL101" s="400"/>
      <c r="AM101" s="433" t="str">
        <f>IF(AJ101="BöB","Ja","No")</f>
        <v>No</v>
      </c>
      <c r="AN101" s="430" t="str">
        <f>IF(AJ101="BöB","Ja","No")</f>
        <v>No</v>
      </c>
      <c r="AO101" s="435" t="e">
        <f>IF(OR(AND(AJ101="VöB",AH95="Aktuelles Procedura secondo BöB",AI101="No"),OR(AND(AI101="Ja",AH101&gt;='Valori soglia'!$D$6),AND(AI101="Ja",AO$14&gt;AO$15)),AND(AI101="Ja",AJ101="BöB")),"Kontrolle","")</f>
        <v>#DIV/0!</v>
      </c>
      <c r="AP101" s="173" t="s">
        <v>44</v>
      </c>
      <c r="AQ101" s="429">
        <v>42</v>
      </c>
      <c r="AR101" s="352">
        <v>0</v>
      </c>
      <c r="AS101" s="429" t="s">
        <v>43</v>
      </c>
      <c r="AT101" s="432" t="s">
        <v>36</v>
      </c>
      <c r="AU101" s="399" t="str">
        <f>IF(AT101="BöB","nur Freihändig mit Tipo. 13 VöB","")</f>
        <v/>
      </c>
      <c r="AV101" s="400"/>
      <c r="AW101" s="433" t="str">
        <f>IF(AT101="BöB","Ja","No")</f>
        <v>No</v>
      </c>
      <c r="AX101" s="430" t="str">
        <f>IF(AT101="BöB","Ja","No")</f>
        <v>No</v>
      </c>
      <c r="AY101" s="435" t="e">
        <f>IF(OR(AND(AT101="VöB",AR95="Aktuelles Procedura secondo BöB",AS101="No"),OR(AND(AS101="Ja",AR101&gt;='Valori soglia'!$D$6),AND(AS101="Ja",AY$14&gt;AY$15)),AND(AS101="Ja",AT101="BöB")),"Kontrolle","")</f>
        <v>#DIV/0!</v>
      </c>
      <c r="AZ101" s="173" t="s">
        <v>44</v>
      </c>
      <c r="BA101" s="429">
        <v>42</v>
      </c>
      <c r="BB101" s="352">
        <v>0</v>
      </c>
      <c r="BC101" s="429" t="s">
        <v>43</v>
      </c>
      <c r="BD101" s="432" t="s">
        <v>36</v>
      </c>
      <c r="BE101" s="399" t="str">
        <f>IF(BD101="BöB","nur Freihändig mit Tipo. 13 VöB","")</f>
        <v/>
      </c>
      <c r="BF101" s="400"/>
      <c r="BG101" s="433" t="str">
        <f>IF(BD101="BöB","Ja","No")</f>
        <v>No</v>
      </c>
      <c r="BH101" s="430" t="str">
        <f>IF(BD101="BöB","Ja","No")</f>
        <v>No</v>
      </c>
      <c r="BI101" s="435" t="e">
        <f>IF(OR(AND(BD101="VöB",BB95="Aktuelles Procedura secondo BöB",BC101="No"),OR(AND(BC101="Ja",BB101&gt;='Valori soglia'!$D$6),AND(BC101="Ja",BI$14&gt;BI$15)),AND(BC101="Ja",BD101="BöB")),"Kontrolle","")</f>
        <v>#DIV/0!</v>
      </c>
      <c r="BJ101" s="173" t="s">
        <v>44</v>
      </c>
      <c r="BK101" s="429">
        <v>42</v>
      </c>
      <c r="BL101" s="352">
        <v>0</v>
      </c>
      <c r="BM101" s="429" t="s">
        <v>43</v>
      </c>
      <c r="BN101" s="432" t="s">
        <v>36</v>
      </c>
      <c r="BO101" s="399" t="str">
        <f>IF(BN101="BöB","nur Freihändig mit Tipo. 13 VöB","")</f>
        <v/>
      </c>
      <c r="BP101" s="400"/>
      <c r="BQ101" s="433" t="str">
        <f>IF(BN101="BöB","Ja","No")</f>
        <v>No</v>
      </c>
      <c r="BR101" s="430" t="str">
        <f>IF(BN101="BöB","Ja","No")</f>
        <v>No</v>
      </c>
      <c r="BS101" s="435" t="e">
        <f>IF(OR(AND(BN101="VöB",BL95="Aktuelles Procedura secondo BöB",BM101="No"),OR(AND(BM101="Ja",BL101&gt;='Valori soglia'!$D$6),AND(BM101="Ja",BS$14&gt;BS$15)),AND(BM101="Ja",BN101="BöB")),"Kontrolle","")</f>
        <v>#DIV/0!</v>
      </c>
      <c r="BT101" s="173" t="s">
        <v>44</v>
      </c>
      <c r="BU101" s="429">
        <v>42</v>
      </c>
      <c r="BV101" s="352">
        <v>0</v>
      </c>
      <c r="BW101" s="429" t="s">
        <v>43</v>
      </c>
      <c r="BX101" s="432" t="s">
        <v>36</v>
      </c>
      <c r="BY101" s="399" t="str">
        <f>IF(BX101="BöB","nur Freihändig mit Tipo. 13 VöB","")</f>
        <v/>
      </c>
      <c r="BZ101" s="400"/>
      <c r="CA101" s="433" t="str">
        <f>IF(BX101="BöB","Ja","No")</f>
        <v>No</v>
      </c>
      <c r="CB101" s="430" t="str">
        <f>IF(BX101="BöB","Ja","No")</f>
        <v>No</v>
      </c>
      <c r="CC101" s="435" t="e">
        <f>IF(OR(AND(BX101="VöB",BV95="Aktuelles Procedura secondo BöB",BW101="No"),OR(AND(BW101="Ja",BV101&gt;='Valori soglia'!$D$6),AND(BW101="Ja",CC$14&gt;CC$15)),AND(BW101="Ja",BX101="BöB")),"Kontrolle","")</f>
        <v>#DIV/0!</v>
      </c>
      <c r="CD101" s="173" t="s">
        <v>44</v>
      </c>
      <c r="CE101" s="429">
        <v>42</v>
      </c>
      <c r="CF101" s="352">
        <v>0</v>
      </c>
      <c r="CG101" s="429" t="s">
        <v>43</v>
      </c>
      <c r="CH101" s="432" t="s">
        <v>36</v>
      </c>
      <c r="CI101" s="399" t="str">
        <f>IF(CH101="BöB","nur Freihändig mit Tipo. 13 VöB","")</f>
        <v/>
      </c>
      <c r="CJ101" s="400"/>
      <c r="CK101" s="433" t="str">
        <f>IF(CH101="BöB","Ja","No")</f>
        <v>No</v>
      </c>
      <c r="CL101" s="430" t="str">
        <f>IF(CH101="BöB","Ja","No")</f>
        <v>No</v>
      </c>
      <c r="CM101" s="435" t="e">
        <f>IF(OR(AND(CH101="VöB",CF95="Aktuelles Procedura secondo BöB",CG101="No"),OR(AND(CG101="Ja",CF101&gt;='Valori soglia'!$D$6),AND(CG101="Ja",CM$14&gt;CM$15)),AND(CG101="Ja",CH101="BöB")),"Kontrolle","")</f>
        <v>#DIV/0!</v>
      </c>
      <c r="CN101" s="173" t="s">
        <v>44</v>
      </c>
      <c r="CO101" s="429">
        <v>42</v>
      </c>
      <c r="CP101" s="352">
        <v>0</v>
      </c>
      <c r="CQ101" s="429" t="s">
        <v>43</v>
      </c>
      <c r="CR101" s="432" t="s">
        <v>36</v>
      </c>
      <c r="CS101" s="399" t="str">
        <f>IF(CR101="BöB","nur Freihändig mit Tipo. 13 VöB","")</f>
        <v/>
      </c>
      <c r="CT101" s="400"/>
      <c r="CU101" s="433" t="str">
        <f>IF(CR101="BöB","Ja","No")</f>
        <v>No</v>
      </c>
      <c r="CV101" s="430" t="str">
        <f>IF(CR101="BöB","Ja","No")</f>
        <v>No</v>
      </c>
      <c r="CW101" s="435" t="e">
        <f>IF(OR(AND(CR101="VöB",CP95="Aktuelles Procedura secondo BöB",CQ101="No"),OR(AND(CQ101="Ja",CP101&gt;='Valori soglia'!$D$6),AND(CQ101="Ja",CW$14&gt;CW$15)),AND(CQ101="Ja",CR101="BöB")),"Kontrolle","")</f>
        <v>#DIV/0!</v>
      </c>
      <c r="CX101" s="173" t="s">
        <v>44</v>
      </c>
      <c r="CY101" s="429">
        <v>42</v>
      </c>
      <c r="CZ101" s="352">
        <v>0</v>
      </c>
      <c r="DA101" s="429" t="s">
        <v>43</v>
      </c>
      <c r="DB101" s="432" t="s">
        <v>36</v>
      </c>
      <c r="DC101" s="399" t="str">
        <f>IF(DB101="BöB","nur Freihändig mit Tipo. 13 VöB","")</f>
        <v/>
      </c>
      <c r="DD101" s="400"/>
      <c r="DE101" s="433" t="str">
        <f>IF(DB101="BöB","Ja","No")</f>
        <v>No</v>
      </c>
      <c r="DF101" s="430" t="str">
        <f>IF(DB101="BöB","Ja","No")</f>
        <v>No</v>
      </c>
      <c r="DG101" s="435" t="e">
        <f>IF(OR(AND(DB101="VöB",CZ95="Aktuelles Procedura secondo BöB",DA101="No"),OR(AND(DA101="Ja",CZ101&gt;='Valori soglia'!$D$6),AND(DA101="Ja",DG$14&gt;DG$15)),AND(DA101="Ja",DB101="BöB")),"Kontrolle","")</f>
        <v>#DIV/0!</v>
      </c>
      <c r="DH101" s="173" t="s">
        <v>44</v>
      </c>
      <c r="DI101" s="429">
        <v>42</v>
      </c>
      <c r="DJ101" s="352">
        <v>0</v>
      </c>
      <c r="DK101" s="429" t="s">
        <v>43</v>
      </c>
      <c r="DL101" s="432" t="s">
        <v>36</v>
      </c>
      <c r="DM101" s="399" t="str">
        <f>IF(DL101="BöB","nur Freihändig mit Tipo. 13 VöB","")</f>
        <v/>
      </c>
      <c r="DN101" s="400"/>
      <c r="DO101" s="433" t="str">
        <f>IF(DL101="BöB","Ja","No")</f>
        <v>No</v>
      </c>
      <c r="DP101" s="430" t="str">
        <f>IF(DL101="BöB","Ja","No")</f>
        <v>No</v>
      </c>
      <c r="DQ101" s="435" t="e">
        <f>IF(OR(AND(DL101="VöB",DJ95="Aktuelles Procedura secondo BöB",DK101="No"),OR(AND(DK101="Ja",DJ101&gt;='Valori soglia'!$D$6),AND(DK101="Ja",DQ$14&gt;DQ$15)),AND(DK101="Ja",DL101="BöB")),"Kontrolle","")</f>
        <v>#DIV/0!</v>
      </c>
      <c r="DR101" s="173" t="s">
        <v>44</v>
      </c>
      <c r="DS101" s="429">
        <v>42</v>
      </c>
      <c r="DT101" s="352">
        <v>0</v>
      </c>
      <c r="DU101" s="429" t="s">
        <v>43</v>
      </c>
      <c r="DV101" s="432" t="s">
        <v>36</v>
      </c>
      <c r="DW101" s="399" t="str">
        <f>IF(DV101="BöB","nur Freihändig mit Tipo. 13 VöB","")</f>
        <v/>
      </c>
      <c r="DX101" s="400"/>
      <c r="DY101" s="433" t="str">
        <f>IF(DV101="BöB","Ja","No")</f>
        <v>No</v>
      </c>
      <c r="DZ101" s="430" t="str">
        <f>IF(DV101="BöB","Ja","No")</f>
        <v>No</v>
      </c>
      <c r="EA101" s="435" t="e">
        <f>IF(OR(AND(DV101="VöB",DT95="Aktuelles Procedura secondo BöB",DU101="No"),OR(AND(DU101="Ja",DT101&gt;='Valori soglia'!$D$6),AND(DU101="Ja",EA$14&gt;EA$15)),AND(DU101="Ja",DV101="BöB")),"Kontrolle","")</f>
        <v>#DIV/0!</v>
      </c>
      <c r="EB101" s="173" t="s">
        <v>44</v>
      </c>
      <c r="EC101" s="429">
        <v>42</v>
      </c>
      <c r="ED101" s="352">
        <v>0</v>
      </c>
      <c r="EE101" s="429" t="s">
        <v>43</v>
      </c>
      <c r="EF101" s="432" t="s">
        <v>36</v>
      </c>
      <c r="EG101" s="399" t="str">
        <f>IF(EF101="BöB","nur Freihändig mit Tipo. 13 VöB","")</f>
        <v/>
      </c>
      <c r="EH101" s="400"/>
      <c r="EI101" s="433" t="str">
        <f>IF(EF101="BöB","Ja","No")</f>
        <v>No</v>
      </c>
      <c r="EJ101" s="430" t="str">
        <f>IF(EF101="BöB","Ja","No")</f>
        <v>No</v>
      </c>
      <c r="EK101" s="435" t="e">
        <f>IF(OR(AND(EF101="VöB",ED95="Aktuelles Procedura secondo BöB",EE101="No"),OR(AND(EE101="Ja",ED101&gt;='Valori soglia'!$D$6),AND(EE101="Ja",EK$14&gt;EK$15)),AND(EE101="Ja",EF101="BöB")),"Kontrolle","")</f>
        <v>#DIV/0!</v>
      </c>
      <c r="EL101" s="173" t="s">
        <v>44</v>
      </c>
      <c r="EM101" s="429">
        <v>42</v>
      </c>
      <c r="EN101" s="352">
        <v>0</v>
      </c>
      <c r="EO101" s="429" t="s">
        <v>43</v>
      </c>
      <c r="EP101" s="432" t="s">
        <v>36</v>
      </c>
      <c r="EQ101" s="399" t="str">
        <f>IF(EP101="BöB","nur Freihändig mit Tipo. 13 VöB","")</f>
        <v/>
      </c>
      <c r="ER101" s="400"/>
      <c r="ES101" s="433" t="str">
        <f>IF(EP101="BöB","Ja","No")</f>
        <v>No</v>
      </c>
      <c r="ET101" s="430" t="str">
        <f>IF(EP101="BöB","Ja","No")</f>
        <v>No</v>
      </c>
      <c r="EU101" s="435" t="e">
        <f>IF(OR(AND(EP101="VöB",EN95="Aktuelles Procedura secondo BöB",EO101="No"),OR(AND(EO101="Ja",EN101&gt;='Valori soglia'!$D$6),AND(EO101="Ja",EU$14&gt;EU$15)),AND(EO101="Ja",EP101="BöB")),"Kontrolle","")</f>
        <v>#DIV/0!</v>
      </c>
      <c r="EV101" s="173" t="s">
        <v>44</v>
      </c>
      <c r="EW101" s="429">
        <v>42</v>
      </c>
      <c r="EX101" s="352">
        <v>0</v>
      </c>
      <c r="EY101" s="429" t="s">
        <v>43</v>
      </c>
      <c r="EZ101" s="432" t="s">
        <v>36</v>
      </c>
      <c r="FA101" s="399" t="str">
        <f>IF(EZ101="BöB","nur Freihändig mit Tipo. 13 VöB","")</f>
        <v/>
      </c>
      <c r="FB101" s="400"/>
      <c r="FC101" s="433" t="str">
        <f>IF(EZ101="BöB","Ja","No")</f>
        <v>No</v>
      </c>
      <c r="FD101" s="430" t="str">
        <f>IF(EZ101="BöB","Ja","No")</f>
        <v>No</v>
      </c>
      <c r="FE101" s="435" t="e">
        <f>IF(OR(AND(EZ101="VöB",EX95="Aktuelles Procedura secondo BöB",EY101="No"),OR(AND(EY101="Ja",EX101&gt;='Valori soglia'!$D$6),AND(EY101="Ja",FE$14&gt;FE$15)),AND(EY101="Ja",EZ101="BöB")),"Kontrolle","")</f>
        <v>#DIV/0!</v>
      </c>
      <c r="FF101" s="173" t="s">
        <v>44</v>
      </c>
      <c r="FG101" s="429">
        <v>42</v>
      </c>
      <c r="FH101" s="352">
        <v>0</v>
      </c>
      <c r="FI101" s="429" t="s">
        <v>43</v>
      </c>
      <c r="FJ101" s="432" t="s">
        <v>36</v>
      </c>
      <c r="FK101" s="399" t="str">
        <f>IF(FJ101="BöB","nur Freihändig mit Tipo. 13 VöB","")</f>
        <v/>
      </c>
      <c r="FL101" s="400"/>
      <c r="FM101" s="433" t="str">
        <f>IF(FJ101="BöB","Ja","No")</f>
        <v>No</v>
      </c>
      <c r="FN101" s="430" t="str">
        <f>IF(FJ101="BöB","Ja","No")</f>
        <v>No</v>
      </c>
      <c r="FO101" s="435" t="e">
        <f>IF(OR(AND(FJ101="VöB",FH95="Aktuelles Procedura secondo BöB",FI101="No"),OR(AND(FI101="Ja",FH101&gt;='Valori soglia'!$D$6),AND(FI101="Ja",FO$14&gt;FO$15)),AND(FI101="Ja",FJ101="BöB")),"Kontrolle","")</f>
        <v>#DIV/0!</v>
      </c>
      <c r="FP101" s="173" t="s">
        <v>44</v>
      </c>
      <c r="FQ101" s="429">
        <v>42</v>
      </c>
      <c r="FR101" s="352">
        <v>0</v>
      </c>
      <c r="FS101" s="429" t="s">
        <v>43</v>
      </c>
      <c r="FT101" s="432" t="s">
        <v>36</v>
      </c>
      <c r="FU101" s="399" t="str">
        <f>IF(FT101="BöB","nur Freihändig mit Tipo. 13 VöB","")</f>
        <v/>
      </c>
      <c r="FV101" s="400"/>
      <c r="FW101" s="433" t="str">
        <f>IF(FT101="BöB","Ja","No")</f>
        <v>No</v>
      </c>
      <c r="FX101" s="430" t="str">
        <f>IF(FT101="BöB","Ja","No")</f>
        <v>No</v>
      </c>
      <c r="FY101" s="435" t="e">
        <f>IF(OR(AND(FT101="VöB",FR95="Aktuelles Procedura secondo BöB",FS101="No"),OR(AND(FS101="Ja",FR101&gt;='Valori soglia'!$D$6),AND(FS101="Ja",FY$14&gt;FY$15)),AND(FS101="Ja",FT101="BöB")),"Kontrolle","")</f>
        <v>#DIV/0!</v>
      </c>
      <c r="FZ101" s="173" t="s">
        <v>44</v>
      </c>
      <c r="GA101" s="429">
        <v>42</v>
      </c>
      <c r="GB101" s="352">
        <v>0</v>
      </c>
      <c r="GC101" s="429" t="s">
        <v>43</v>
      </c>
      <c r="GD101" s="432" t="s">
        <v>36</v>
      </c>
      <c r="GE101" s="399" t="str">
        <f>IF(GD101="BöB","nur Freihändig mit Tipo. 13 VöB","")</f>
        <v/>
      </c>
      <c r="GF101" s="400"/>
      <c r="GG101" s="433" t="str">
        <f>IF(GD101="BöB","Ja","No")</f>
        <v>No</v>
      </c>
      <c r="GH101" s="430" t="str">
        <f>IF(GD101="BöB","Ja","No")</f>
        <v>No</v>
      </c>
      <c r="GI101" s="435" t="e">
        <f>IF(OR(AND(GD101="VöB",GB95="Aktuelles Procedura secondo BöB",GC101="No"),OR(AND(GC101="Ja",GB101&gt;='Valori soglia'!$D$6),AND(GC101="Ja",GI$14&gt;GI$15)),AND(GC101="Ja",GD101="BöB")),"Kontrolle","")</f>
        <v>#DIV/0!</v>
      </c>
      <c r="GJ101" s="173" t="s">
        <v>44</v>
      </c>
      <c r="GK101" s="429">
        <v>42</v>
      </c>
      <c r="GL101" s="352">
        <v>0</v>
      </c>
      <c r="GM101" s="429" t="s">
        <v>43</v>
      </c>
      <c r="GN101" s="432" t="s">
        <v>36</v>
      </c>
      <c r="GO101" s="399" t="str">
        <f>IF(GN101="BöB","nur Freihändig mit Tipo. 13 VöB","")</f>
        <v/>
      </c>
      <c r="GP101" s="400"/>
      <c r="GQ101" s="433" t="str">
        <f>IF(GN101="BöB","Ja","No")</f>
        <v>No</v>
      </c>
      <c r="GR101" s="430" t="str">
        <f>IF(GN101="BöB","Ja","No")</f>
        <v>No</v>
      </c>
      <c r="GS101" s="435" t="e">
        <f>IF(OR(AND(GN101="VöB",GL95="Aktuelles Procedura secondo BöB",GM101="No"),OR(AND(GM101="Ja",GL101&gt;='Valori soglia'!$D$6),AND(GM101="Ja",GS$14&gt;GS$15)),AND(GM101="Ja",GN101="BöB")),"Kontrolle","")</f>
        <v>#DIV/0!</v>
      </c>
      <c r="GT101" s="173" t="s">
        <v>44</v>
      </c>
      <c r="GU101" s="429">
        <v>42</v>
      </c>
      <c r="GV101" s="352">
        <v>0</v>
      </c>
      <c r="GW101" s="429" t="s">
        <v>43</v>
      </c>
      <c r="GX101" s="432" t="s">
        <v>36</v>
      </c>
      <c r="GY101" s="399" t="str">
        <f>IF(GX101="BöB","nur Freihändig mit Tipo. 13 VöB","")</f>
        <v/>
      </c>
      <c r="GZ101" s="400"/>
      <c r="HA101" s="433" t="str">
        <f>IF(GX101="BöB","Ja","No")</f>
        <v>No</v>
      </c>
      <c r="HB101" s="430" t="str">
        <f>IF(GX101="BöB","Ja","No")</f>
        <v>No</v>
      </c>
      <c r="HC101" s="435" t="e">
        <f>IF(OR(AND(GX101="VöB",GV95="Aktuelles Procedura secondo BöB",GW101="No"),OR(AND(GW101="Ja",GV101&gt;='Valori soglia'!$D$6),AND(GW101="Ja",HC$14&gt;HC$15)),AND(GW101="Ja",GX101="BöB")),"Kontrolle","")</f>
        <v>#DIV/0!</v>
      </c>
      <c r="HD101" s="173" t="s">
        <v>44</v>
      </c>
      <c r="HE101" s="429">
        <v>42</v>
      </c>
      <c r="HF101" s="352">
        <v>0</v>
      </c>
      <c r="HG101" s="429" t="s">
        <v>43</v>
      </c>
      <c r="HH101" s="432" t="s">
        <v>36</v>
      </c>
      <c r="HI101" s="399" t="str">
        <f>IF(HH101="BöB","nur Freihändig mit Tipo. 13 VöB","")</f>
        <v/>
      </c>
      <c r="HJ101" s="400"/>
      <c r="HK101" s="433" t="str">
        <f>IF(HH101="BöB","Ja","No")</f>
        <v>No</v>
      </c>
      <c r="HL101" s="430" t="str">
        <f>IF(HH101="BöB","Ja","No")</f>
        <v>No</v>
      </c>
      <c r="HM101" s="435" t="e">
        <f>IF(OR(AND(HH101="VöB",HF95="Aktuelles Procedura secondo BöB",HG101="No"),OR(AND(HG101="Ja",HF101&gt;='Valori soglia'!$D$6),AND(HG101="Ja",HM$14&gt;HM$15)),AND(HG101="Ja",HH101="BöB")),"Kontrolle","")</f>
        <v>#DIV/0!</v>
      </c>
      <c r="HN101" s="125"/>
      <c r="HO101" s="125"/>
      <c r="HP101" s="71"/>
      <c r="HQ101" s="126"/>
      <c r="HR101" s="74"/>
      <c r="HS101" s="36"/>
      <c r="HT101" s="36"/>
      <c r="HU101" s="78"/>
      <c r="HV101" s="36"/>
      <c r="HW101" s="125"/>
      <c r="HX101" s="125"/>
      <c r="HY101" s="71"/>
      <c r="HZ101" s="126"/>
      <c r="IA101" s="74"/>
      <c r="IB101" s="36"/>
      <c r="IC101" s="36"/>
      <c r="ID101" s="78"/>
      <c r="IE101" s="36"/>
      <c r="IF101" s="125"/>
      <c r="IG101" s="125"/>
      <c r="IH101" s="71"/>
      <c r="II101" s="126"/>
      <c r="IJ101" s="74"/>
      <c r="IK101" s="36"/>
      <c r="IL101" s="36"/>
      <c r="IM101" s="78"/>
      <c r="IN101" s="36"/>
      <c r="IO101" s="125"/>
      <c r="IP101" s="125"/>
      <c r="IQ101" s="71"/>
      <c r="IR101" s="126"/>
      <c r="IS101" s="74"/>
      <c r="IT101" s="36"/>
      <c r="IU101" s="36"/>
      <c r="IV101" s="78"/>
      <c r="IW101" s="36"/>
      <c r="IX101" s="125"/>
      <c r="IY101" s="125"/>
      <c r="IZ101" s="71"/>
      <c r="JA101" s="126"/>
      <c r="JB101" s="6"/>
      <c r="JC101" s="6"/>
      <c r="JD101" s="6"/>
      <c r="JE101" s="6"/>
      <c r="JF101" s="6"/>
      <c r="JG101" s="6"/>
      <c r="JH101" s="6"/>
      <c r="JI101" s="6"/>
      <c r="JJ101" s="6"/>
      <c r="JK101" s="6"/>
      <c r="JL101" s="6"/>
      <c r="JM101" s="6"/>
      <c r="JN101" s="6"/>
      <c r="JO101" s="6"/>
      <c r="JP101" s="6"/>
      <c r="JQ101" s="6"/>
      <c r="JR101" s="6"/>
      <c r="JS101" s="6"/>
      <c r="JT101" s="6"/>
      <c r="JU101" s="6"/>
      <c r="JV101" s="6"/>
      <c r="JW101" s="6"/>
      <c r="JX101" s="6"/>
      <c r="JY101" s="6"/>
      <c r="JZ101" s="6"/>
      <c r="KA101" s="6"/>
      <c r="KB101" s="6"/>
      <c r="KC101" s="6"/>
      <c r="KD101" s="6"/>
      <c r="KE101" s="6"/>
      <c r="KF101" s="6"/>
      <c r="KG101" s="6"/>
      <c r="KH101" s="6"/>
      <c r="KI101" s="6"/>
      <c r="KJ101" s="6"/>
      <c r="KK101" s="6"/>
      <c r="KL101" s="6"/>
      <c r="KM101" s="6"/>
      <c r="KN101" s="6"/>
      <c r="KO101" s="6"/>
      <c r="KP101" s="6"/>
      <c r="KQ101" s="6"/>
      <c r="KR101" s="6"/>
      <c r="KS101" s="6"/>
      <c r="KT101" s="6"/>
      <c r="KU101" s="6"/>
      <c r="KV101" s="6"/>
      <c r="KW101" s="6"/>
      <c r="KX101" s="6"/>
      <c r="KY101" s="6"/>
      <c r="KZ101" s="6"/>
      <c r="LA101" s="6"/>
      <c r="LB101" s="6"/>
      <c r="LC101" s="6"/>
    </row>
    <row r="102" spans="1:315" ht="26.25" customHeight="1" x14ac:dyDescent="0.2">
      <c r="A102" s="13"/>
      <c r="B102" s="174" t="s">
        <v>45</v>
      </c>
      <c r="C102" s="429"/>
      <c r="D102" s="352"/>
      <c r="E102" s="429"/>
      <c r="F102" s="432"/>
      <c r="G102" s="401" t="str">
        <f>IF(F101="VöB","Freihändig (z.B. Tipo. 36 II d VöB)","")</f>
        <v/>
      </c>
      <c r="H102" s="402"/>
      <c r="I102" s="433"/>
      <c r="J102" s="430"/>
      <c r="K102" s="435"/>
      <c r="L102" s="174" t="s">
        <v>45</v>
      </c>
      <c r="M102" s="429"/>
      <c r="N102" s="352"/>
      <c r="O102" s="429"/>
      <c r="P102" s="432"/>
      <c r="Q102" s="401" t="str">
        <f>IF(P101="VöB","Freihändig (z.B. Tipo. 36 II d VöB)","")</f>
        <v/>
      </c>
      <c r="R102" s="402"/>
      <c r="S102" s="433"/>
      <c r="T102" s="430"/>
      <c r="U102" s="435"/>
      <c r="V102" s="174" t="s">
        <v>45</v>
      </c>
      <c r="W102" s="429"/>
      <c r="X102" s="352"/>
      <c r="Y102" s="429"/>
      <c r="Z102" s="432"/>
      <c r="AA102" s="401" t="str">
        <f>IF(Z101="VöB","Freihändig (z.B. Tipo. 36 II d VöB)","")</f>
        <v/>
      </c>
      <c r="AB102" s="402"/>
      <c r="AC102" s="433"/>
      <c r="AD102" s="430"/>
      <c r="AE102" s="435"/>
      <c r="AF102" s="174" t="s">
        <v>45</v>
      </c>
      <c r="AG102" s="429"/>
      <c r="AH102" s="352"/>
      <c r="AI102" s="429"/>
      <c r="AJ102" s="432"/>
      <c r="AK102" s="401" t="str">
        <f>IF(AJ101="VöB","Freihändig (z.B. Tipo. 36 II d VöB)","")</f>
        <v/>
      </c>
      <c r="AL102" s="402"/>
      <c r="AM102" s="433"/>
      <c r="AN102" s="430"/>
      <c r="AO102" s="435"/>
      <c r="AP102" s="174" t="s">
        <v>45</v>
      </c>
      <c r="AQ102" s="429"/>
      <c r="AR102" s="352"/>
      <c r="AS102" s="429"/>
      <c r="AT102" s="432"/>
      <c r="AU102" s="401" t="str">
        <f>IF(AT101="VöB","Freihändig (z.B. Tipo. 36 II d VöB)","")</f>
        <v/>
      </c>
      <c r="AV102" s="402"/>
      <c r="AW102" s="433"/>
      <c r="AX102" s="430"/>
      <c r="AY102" s="435"/>
      <c r="AZ102" s="174" t="s">
        <v>45</v>
      </c>
      <c r="BA102" s="429"/>
      <c r="BB102" s="352"/>
      <c r="BC102" s="429"/>
      <c r="BD102" s="432"/>
      <c r="BE102" s="401" t="str">
        <f>IF(BD101="VöB","Freihändig (z.B. Tipo. 36 II d VöB)","")</f>
        <v/>
      </c>
      <c r="BF102" s="402"/>
      <c r="BG102" s="433"/>
      <c r="BH102" s="430"/>
      <c r="BI102" s="435"/>
      <c r="BJ102" s="174" t="s">
        <v>45</v>
      </c>
      <c r="BK102" s="429"/>
      <c r="BL102" s="352"/>
      <c r="BM102" s="429"/>
      <c r="BN102" s="432"/>
      <c r="BO102" s="401" t="str">
        <f>IF(BN101="VöB","Freihändig (z.B. Tipo. 36 II d VöB)","")</f>
        <v/>
      </c>
      <c r="BP102" s="402"/>
      <c r="BQ102" s="433"/>
      <c r="BR102" s="430"/>
      <c r="BS102" s="435"/>
      <c r="BT102" s="174" t="s">
        <v>45</v>
      </c>
      <c r="BU102" s="429"/>
      <c r="BV102" s="352"/>
      <c r="BW102" s="429"/>
      <c r="BX102" s="432"/>
      <c r="BY102" s="401" t="str">
        <f>IF(BX101="VöB","Freihändig (z.B. Tipo. 36 II d VöB)","")</f>
        <v/>
      </c>
      <c r="BZ102" s="402"/>
      <c r="CA102" s="433"/>
      <c r="CB102" s="430"/>
      <c r="CC102" s="435"/>
      <c r="CD102" s="174" t="s">
        <v>45</v>
      </c>
      <c r="CE102" s="429"/>
      <c r="CF102" s="352"/>
      <c r="CG102" s="429"/>
      <c r="CH102" s="432"/>
      <c r="CI102" s="401" t="str">
        <f>IF(CH101="VöB","Freihändig (z.B. Tipo. 36 II d VöB)","")</f>
        <v/>
      </c>
      <c r="CJ102" s="402"/>
      <c r="CK102" s="433"/>
      <c r="CL102" s="430"/>
      <c r="CM102" s="435"/>
      <c r="CN102" s="174" t="s">
        <v>45</v>
      </c>
      <c r="CO102" s="429"/>
      <c r="CP102" s="352"/>
      <c r="CQ102" s="429"/>
      <c r="CR102" s="432"/>
      <c r="CS102" s="401" t="str">
        <f>IF(CR101="VöB","Freihändig (z.B. Tipo. 36 II d VöB)","")</f>
        <v/>
      </c>
      <c r="CT102" s="402"/>
      <c r="CU102" s="433"/>
      <c r="CV102" s="430"/>
      <c r="CW102" s="435"/>
      <c r="CX102" s="174" t="s">
        <v>45</v>
      </c>
      <c r="CY102" s="429"/>
      <c r="CZ102" s="352"/>
      <c r="DA102" s="429"/>
      <c r="DB102" s="432"/>
      <c r="DC102" s="401" t="str">
        <f>IF(DB101="VöB","Freihändig (z.B. Tipo. 36 II d VöB)","")</f>
        <v/>
      </c>
      <c r="DD102" s="402"/>
      <c r="DE102" s="433"/>
      <c r="DF102" s="430"/>
      <c r="DG102" s="435"/>
      <c r="DH102" s="174" t="s">
        <v>45</v>
      </c>
      <c r="DI102" s="429"/>
      <c r="DJ102" s="352"/>
      <c r="DK102" s="429"/>
      <c r="DL102" s="432"/>
      <c r="DM102" s="401" t="str">
        <f>IF(DL101="VöB","Freihändig (z.B. Tipo. 36 II d VöB)","")</f>
        <v/>
      </c>
      <c r="DN102" s="402"/>
      <c r="DO102" s="433"/>
      <c r="DP102" s="430"/>
      <c r="DQ102" s="435"/>
      <c r="DR102" s="174" t="s">
        <v>45</v>
      </c>
      <c r="DS102" s="429"/>
      <c r="DT102" s="352"/>
      <c r="DU102" s="429"/>
      <c r="DV102" s="432"/>
      <c r="DW102" s="401" t="str">
        <f>IF(DV101="VöB","Freihändig (z.B. Tipo. 36 II d VöB)","")</f>
        <v/>
      </c>
      <c r="DX102" s="402"/>
      <c r="DY102" s="433"/>
      <c r="DZ102" s="430"/>
      <c r="EA102" s="435"/>
      <c r="EB102" s="174" t="s">
        <v>45</v>
      </c>
      <c r="EC102" s="429"/>
      <c r="ED102" s="352"/>
      <c r="EE102" s="429"/>
      <c r="EF102" s="432"/>
      <c r="EG102" s="401" t="str">
        <f>IF(EF101="VöB","Freihändig (z.B. Tipo. 36 II d VöB)","")</f>
        <v/>
      </c>
      <c r="EH102" s="402"/>
      <c r="EI102" s="433"/>
      <c r="EJ102" s="430"/>
      <c r="EK102" s="435"/>
      <c r="EL102" s="174" t="s">
        <v>45</v>
      </c>
      <c r="EM102" s="429"/>
      <c r="EN102" s="352"/>
      <c r="EO102" s="429"/>
      <c r="EP102" s="432"/>
      <c r="EQ102" s="401" t="str">
        <f>IF(EP101="VöB","Freihändig (z.B. Tipo. 36 II d VöB)","")</f>
        <v/>
      </c>
      <c r="ER102" s="402"/>
      <c r="ES102" s="433"/>
      <c r="ET102" s="430"/>
      <c r="EU102" s="435"/>
      <c r="EV102" s="174" t="s">
        <v>45</v>
      </c>
      <c r="EW102" s="429"/>
      <c r="EX102" s="352"/>
      <c r="EY102" s="429"/>
      <c r="EZ102" s="432"/>
      <c r="FA102" s="401" t="str">
        <f>IF(EZ101="VöB","Freihändig (z.B. Tipo. 36 II d VöB)","")</f>
        <v/>
      </c>
      <c r="FB102" s="402"/>
      <c r="FC102" s="433"/>
      <c r="FD102" s="430"/>
      <c r="FE102" s="435"/>
      <c r="FF102" s="174" t="s">
        <v>45</v>
      </c>
      <c r="FG102" s="429"/>
      <c r="FH102" s="352"/>
      <c r="FI102" s="429"/>
      <c r="FJ102" s="432"/>
      <c r="FK102" s="401" t="str">
        <f>IF(FJ101="VöB","Freihändig (z.B. Tipo. 36 II d VöB)","")</f>
        <v/>
      </c>
      <c r="FL102" s="402"/>
      <c r="FM102" s="433"/>
      <c r="FN102" s="430"/>
      <c r="FO102" s="435"/>
      <c r="FP102" s="174" t="s">
        <v>45</v>
      </c>
      <c r="FQ102" s="429"/>
      <c r="FR102" s="352"/>
      <c r="FS102" s="429"/>
      <c r="FT102" s="432"/>
      <c r="FU102" s="401" t="str">
        <f>IF(FT101="VöB","Freihändig (z.B. Tipo. 36 II d VöB)","")</f>
        <v/>
      </c>
      <c r="FV102" s="402"/>
      <c r="FW102" s="433"/>
      <c r="FX102" s="430"/>
      <c r="FY102" s="435"/>
      <c r="FZ102" s="174" t="s">
        <v>45</v>
      </c>
      <c r="GA102" s="429"/>
      <c r="GB102" s="352"/>
      <c r="GC102" s="429"/>
      <c r="GD102" s="432"/>
      <c r="GE102" s="401" t="str">
        <f>IF(GD101="VöB","Freihändig (z.B. Tipo. 36 II d VöB)","")</f>
        <v/>
      </c>
      <c r="GF102" s="402"/>
      <c r="GG102" s="433"/>
      <c r="GH102" s="430"/>
      <c r="GI102" s="435"/>
      <c r="GJ102" s="174" t="s">
        <v>45</v>
      </c>
      <c r="GK102" s="429"/>
      <c r="GL102" s="352"/>
      <c r="GM102" s="429"/>
      <c r="GN102" s="432"/>
      <c r="GO102" s="401" t="str">
        <f>IF(GN101="VöB","Freihändig (z.B. Tipo. 36 II d VöB)","")</f>
        <v/>
      </c>
      <c r="GP102" s="402"/>
      <c r="GQ102" s="433"/>
      <c r="GR102" s="430"/>
      <c r="GS102" s="435"/>
      <c r="GT102" s="174" t="s">
        <v>45</v>
      </c>
      <c r="GU102" s="429"/>
      <c r="GV102" s="352"/>
      <c r="GW102" s="429"/>
      <c r="GX102" s="432"/>
      <c r="GY102" s="401" t="str">
        <f>IF(GX101="VöB","Freihändig (z.B. Tipo. 36 II d VöB)","")</f>
        <v/>
      </c>
      <c r="GZ102" s="402"/>
      <c r="HA102" s="433"/>
      <c r="HB102" s="430"/>
      <c r="HC102" s="435"/>
      <c r="HD102" s="174" t="s">
        <v>45</v>
      </c>
      <c r="HE102" s="429"/>
      <c r="HF102" s="352"/>
      <c r="HG102" s="429"/>
      <c r="HH102" s="432"/>
      <c r="HI102" s="401" t="str">
        <f>IF(HH101="VöB","Freihändig (z.B. Tipo. 36 II d VöB)","")</f>
        <v/>
      </c>
      <c r="HJ102" s="402"/>
      <c r="HK102" s="433"/>
      <c r="HL102" s="430"/>
      <c r="HM102" s="435"/>
      <c r="HN102" s="125"/>
      <c r="HO102" s="125"/>
      <c r="HP102" s="71"/>
      <c r="HQ102" s="126"/>
      <c r="HR102" s="74"/>
      <c r="HS102" s="36"/>
      <c r="HT102" s="36"/>
      <c r="HU102" s="78"/>
      <c r="HV102" s="36"/>
      <c r="HW102" s="125"/>
      <c r="HX102" s="125"/>
      <c r="HY102" s="71"/>
      <c r="HZ102" s="126"/>
      <c r="IA102" s="74"/>
      <c r="IB102" s="36"/>
      <c r="IC102" s="36"/>
      <c r="ID102" s="78"/>
      <c r="IE102" s="36"/>
      <c r="IF102" s="125"/>
      <c r="IG102" s="125"/>
      <c r="IH102" s="71"/>
      <c r="II102" s="126"/>
      <c r="IJ102" s="74"/>
      <c r="IK102" s="36"/>
      <c r="IL102" s="36"/>
      <c r="IM102" s="78"/>
      <c r="IN102" s="36"/>
      <c r="IO102" s="125"/>
      <c r="IP102" s="125"/>
      <c r="IQ102" s="71"/>
      <c r="IR102" s="126"/>
      <c r="IS102" s="74"/>
      <c r="IT102" s="36"/>
      <c r="IU102" s="36"/>
      <c r="IV102" s="78"/>
      <c r="IW102" s="36"/>
      <c r="IX102" s="125"/>
      <c r="IY102" s="125"/>
      <c r="IZ102" s="71"/>
      <c r="JA102" s="126"/>
      <c r="JB102" s="6"/>
      <c r="JC102" s="6"/>
      <c r="JD102" s="6"/>
      <c r="JE102" s="6"/>
      <c r="JF102" s="6"/>
      <c r="JG102" s="6"/>
      <c r="JH102" s="6"/>
      <c r="JI102" s="6"/>
      <c r="JJ102" s="6"/>
      <c r="JK102" s="6"/>
      <c r="JL102" s="6"/>
      <c r="JM102" s="6"/>
      <c r="JN102" s="6"/>
      <c r="JO102" s="6"/>
      <c r="JP102" s="6"/>
      <c r="JQ102" s="6"/>
      <c r="JR102" s="6"/>
      <c r="JS102" s="6"/>
      <c r="JT102" s="6"/>
      <c r="JU102" s="6"/>
      <c r="JV102" s="6"/>
      <c r="JW102" s="6"/>
      <c r="JX102" s="6"/>
      <c r="JY102" s="6"/>
      <c r="JZ102" s="6"/>
      <c r="KA102" s="6"/>
      <c r="KB102" s="6"/>
      <c r="KC102" s="6"/>
      <c r="KD102" s="6"/>
      <c r="KE102" s="6"/>
      <c r="KF102" s="6"/>
      <c r="KG102" s="6"/>
      <c r="KH102" s="6"/>
      <c r="KI102" s="6"/>
      <c r="KJ102" s="6"/>
      <c r="KK102" s="6"/>
      <c r="KL102" s="6"/>
      <c r="KM102" s="6"/>
      <c r="KN102" s="6"/>
      <c r="KO102" s="6"/>
      <c r="KP102" s="6"/>
      <c r="KQ102" s="6"/>
      <c r="KR102" s="6"/>
      <c r="KS102" s="6"/>
      <c r="KT102" s="6"/>
      <c r="KU102" s="6"/>
      <c r="KV102" s="6"/>
      <c r="KW102" s="6"/>
      <c r="KX102" s="6"/>
      <c r="KY102" s="6"/>
      <c r="KZ102" s="6"/>
      <c r="LA102" s="6"/>
      <c r="LB102" s="6"/>
      <c r="LC102" s="6"/>
    </row>
    <row r="103" spans="1:315" ht="26.25" customHeight="1" x14ac:dyDescent="0.2">
      <c r="A103" s="13"/>
      <c r="B103" s="173" t="s">
        <v>44</v>
      </c>
      <c r="C103" s="429">
        <v>43</v>
      </c>
      <c r="D103" s="352">
        <v>0</v>
      </c>
      <c r="E103" s="429" t="s">
        <v>43</v>
      </c>
      <c r="F103" s="432" t="s">
        <v>36</v>
      </c>
      <c r="G103" s="399" t="str">
        <f>IF(F103="BöB","nur Freihändig mit Tipo. 13 VöB","")</f>
        <v/>
      </c>
      <c r="H103" s="400"/>
      <c r="I103" s="433" t="str">
        <f>IF(F103="BöB","Ja","No")</f>
        <v>No</v>
      </c>
      <c r="J103" s="430" t="str">
        <f>IF(F103="BöB","Ja","No")</f>
        <v>No</v>
      </c>
      <c r="K103" s="435" t="e">
        <f>IF(OR(AND(F103="VöB",D97="Aktuelles Procedura secondo BöB",E103="No"),OR(AND(E103="Ja",D103&gt;='Valori soglia'!$D$6),AND(E103="Ja",'Riepilogo progetto'!$J$8&gt;'Riepilogo progetto'!$P$9)),AND(E103="Ja",F103="BöB")),"Kontrolle","")</f>
        <v>#DIV/0!</v>
      </c>
      <c r="L103" s="173" t="s">
        <v>44</v>
      </c>
      <c r="M103" s="429">
        <v>43</v>
      </c>
      <c r="N103" s="352">
        <v>0</v>
      </c>
      <c r="O103" s="429" t="s">
        <v>43</v>
      </c>
      <c r="P103" s="432" t="s">
        <v>36</v>
      </c>
      <c r="Q103" s="399" t="str">
        <f>IF(P103="BöB","nur Freihändig mit Tipo. 13 VöB","")</f>
        <v/>
      </c>
      <c r="R103" s="400"/>
      <c r="S103" s="433" t="str">
        <f>IF(P103="BöB","Ja","No")</f>
        <v>No</v>
      </c>
      <c r="T103" s="430" t="str">
        <f>IF(P103="BöB","Ja","No")</f>
        <v>No</v>
      </c>
      <c r="U103" s="435" t="e">
        <f>IF(OR(AND(P103="VöB",N97="Aktuelles Procedura secondo BöB",O103="No"),OR(AND(O103="Ja",N103&gt;='Valori soglia'!$D$6),AND(O103="Ja",U$14&gt;U$15)),AND(O103="Ja",P103="BöB")),"Kontrolle","")</f>
        <v>#DIV/0!</v>
      </c>
      <c r="V103" s="173" t="s">
        <v>44</v>
      </c>
      <c r="W103" s="429">
        <v>43</v>
      </c>
      <c r="X103" s="352">
        <v>0</v>
      </c>
      <c r="Y103" s="429" t="s">
        <v>43</v>
      </c>
      <c r="Z103" s="432" t="s">
        <v>36</v>
      </c>
      <c r="AA103" s="399" t="str">
        <f>IF(Z103="BöB","nur Freihändig mit Tipo. 13 VöB","")</f>
        <v/>
      </c>
      <c r="AB103" s="400"/>
      <c r="AC103" s="433" t="str">
        <f>IF(Z103="BöB","Ja","No")</f>
        <v>No</v>
      </c>
      <c r="AD103" s="430" t="str">
        <f>IF(Z103="BöB","Ja","No")</f>
        <v>No</v>
      </c>
      <c r="AE103" s="435" t="e">
        <f>IF(OR(AND(Z103="VöB",X97="Aktuelles Procedura secondo BöB",Y103="No"),OR(AND(Y103="Ja",X103&gt;='Valori soglia'!$D$6),AND(Y103="Ja",AE$14&gt;AE$15)),AND(Y103="Ja",Z103="BöB")),"Kontrolle","")</f>
        <v>#DIV/0!</v>
      </c>
      <c r="AF103" s="173" t="s">
        <v>44</v>
      </c>
      <c r="AG103" s="429">
        <v>43</v>
      </c>
      <c r="AH103" s="352">
        <v>0</v>
      </c>
      <c r="AI103" s="429" t="s">
        <v>43</v>
      </c>
      <c r="AJ103" s="432" t="s">
        <v>36</v>
      </c>
      <c r="AK103" s="399" t="str">
        <f>IF(AJ103="BöB","nur Freihändig mit Tipo. 13 VöB","")</f>
        <v/>
      </c>
      <c r="AL103" s="400"/>
      <c r="AM103" s="433" t="str">
        <f>IF(AJ103="BöB","Ja","No")</f>
        <v>No</v>
      </c>
      <c r="AN103" s="430" t="str">
        <f>IF(AJ103="BöB","Ja","No")</f>
        <v>No</v>
      </c>
      <c r="AO103" s="435" t="e">
        <f>IF(OR(AND(AJ103="VöB",AH97="Aktuelles Procedura secondo BöB",AI103="No"),OR(AND(AI103="Ja",AH103&gt;='Valori soglia'!$D$6),AND(AI103="Ja",AO$14&gt;AO$15)),AND(AI103="Ja",AJ103="BöB")),"Kontrolle","")</f>
        <v>#DIV/0!</v>
      </c>
      <c r="AP103" s="173" t="s">
        <v>44</v>
      </c>
      <c r="AQ103" s="429">
        <v>43</v>
      </c>
      <c r="AR103" s="352">
        <v>0</v>
      </c>
      <c r="AS103" s="429" t="s">
        <v>43</v>
      </c>
      <c r="AT103" s="432" t="s">
        <v>36</v>
      </c>
      <c r="AU103" s="399" t="str">
        <f>IF(AT103="BöB","nur Freihändig mit Tipo. 13 VöB","")</f>
        <v/>
      </c>
      <c r="AV103" s="400"/>
      <c r="AW103" s="433" t="str">
        <f>IF(AT103="BöB","Ja","No")</f>
        <v>No</v>
      </c>
      <c r="AX103" s="430" t="str">
        <f>IF(AT103="BöB","Ja","No")</f>
        <v>No</v>
      </c>
      <c r="AY103" s="435" t="e">
        <f>IF(OR(AND(AT103="VöB",AR97="Aktuelles Procedura secondo BöB",AS103="No"),OR(AND(AS103="Ja",AR103&gt;='Valori soglia'!$D$6),AND(AS103="Ja",AY$14&gt;AY$15)),AND(AS103="Ja",AT103="BöB")),"Kontrolle","")</f>
        <v>#DIV/0!</v>
      </c>
      <c r="AZ103" s="173" t="s">
        <v>44</v>
      </c>
      <c r="BA103" s="429">
        <v>43</v>
      </c>
      <c r="BB103" s="352">
        <v>0</v>
      </c>
      <c r="BC103" s="429" t="s">
        <v>43</v>
      </c>
      <c r="BD103" s="432" t="s">
        <v>36</v>
      </c>
      <c r="BE103" s="399" t="str">
        <f>IF(BD103="BöB","nur Freihändig mit Tipo. 13 VöB","")</f>
        <v/>
      </c>
      <c r="BF103" s="400"/>
      <c r="BG103" s="433" t="str">
        <f>IF(BD103="BöB","Ja","No")</f>
        <v>No</v>
      </c>
      <c r="BH103" s="430" t="str">
        <f>IF(BD103="BöB","Ja","No")</f>
        <v>No</v>
      </c>
      <c r="BI103" s="435" t="e">
        <f>IF(OR(AND(BD103="VöB",BB97="Aktuelles Procedura secondo BöB",BC103="No"),OR(AND(BC103="Ja",BB103&gt;='Valori soglia'!$D$6),AND(BC103="Ja",BI$14&gt;BI$15)),AND(BC103="Ja",BD103="BöB")),"Kontrolle","")</f>
        <v>#DIV/0!</v>
      </c>
      <c r="BJ103" s="173" t="s">
        <v>44</v>
      </c>
      <c r="BK103" s="429">
        <v>43</v>
      </c>
      <c r="BL103" s="352">
        <v>0</v>
      </c>
      <c r="BM103" s="429" t="s">
        <v>43</v>
      </c>
      <c r="BN103" s="432" t="s">
        <v>36</v>
      </c>
      <c r="BO103" s="399" t="str">
        <f>IF(BN103="BöB","nur Freihändig mit Tipo. 13 VöB","")</f>
        <v/>
      </c>
      <c r="BP103" s="400"/>
      <c r="BQ103" s="433" t="str">
        <f>IF(BN103="BöB","Ja","No")</f>
        <v>No</v>
      </c>
      <c r="BR103" s="430" t="str">
        <f>IF(BN103="BöB","Ja","No")</f>
        <v>No</v>
      </c>
      <c r="BS103" s="435" t="e">
        <f>IF(OR(AND(BN103="VöB",BL97="Aktuelles Procedura secondo BöB",BM103="No"),OR(AND(BM103="Ja",BL103&gt;='Valori soglia'!$D$6),AND(BM103="Ja",BS$14&gt;BS$15)),AND(BM103="Ja",BN103="BöB")),"Kontrolle","")</f>
        <v>#DIV/0!</v>
      </c>
      <c r="BT103" s="173" t="s">
        <v>44</v>
      </c>
      <c r="BU103" s="429">
        <v>43</v>
      </c>
      <c r="BV103" s="352">
        <v>0</v>
      </c>
      <c r="BW103" s="429" t="s">
        <v>43</v>
      </c>
      <c r="BX103" s="432" t="s">
        <v>36</v>
      </c>
      <c r="BY103" s="399" t="str">
        <f>IF(BX103="BöB","nur Freihändig mit Tipo. 13 VöB","")</f>
        <v/>
      </c>
      <c r="BZ103" s="400"/>
      <c r="CA103" s="433" t="str">
        <f>IF(BX103="BöB","Ja","No")</f>
        <v>No</v>
      </c>
      <c r="CB103" s="430" t="str">
        <f>IF(BX103="BöB","Ja","No")</f>
        <v>No</v>
      </c>
      <c r="CC103" s="435" t="e">
        <f>IF(OR(AND(BX103="VöB",BV97="Aktuelles Procedura secondo BöB",BW103="No"),OR(AND(BW103="Ja",BV103&gt;='Valori soglia'!$D$6),AND(BW103="Ja",CC$14&gt;CC$15)),AND(BW103="Ja",BX103="BöB")),"Kontrolle","")</f>
        <v>#DIV/0!</v>
      </c>
      <c r="CD103" s="173" t="s">
        <v>44</v>
      </c>
      <c r="CE103" s="429">
        <v>43</v>
      </c>
      <c r="CF103" s="352">
        <v>0</v>
      </c>
      <c r="CG103" s="429" t="s">
        <v>43</v>
      </c>
      <c r="CH103" s="432" t="s">
        <v>36</v>
      </c>
      <c r="CI103" s="399" t="str">
        <f>IF(CH103="BöB","nur Freihändig mit Tipo. 13 VöB","")</f>
        <v/>
      </c>
      <c r="CJ103" s="400"/>
      <c r="CK103" s="433" t="str">
        <f>IF(CH103="BöB","Ja","No")</f>
        <v>No</v>
      </c>
      <c r="CL103" s="430" t="str">
        <f>IF(CH103="BöB","Ja","No")</f>
        <v>No</v>
      </c>
      <c r="CM103" s="435" t="e">
        <f>IF(OR(AND(CH103="VöB",CF97="Aktuelles Procedura secondo BöB",CG103="No"),OR(AND(CG103="Ja",CF103&gt;='Valori soglia'!$D$6),AND(CG103="Ja",CM$14&gt;CM$15)),AND(CG103="Ja",CH103="BöB")),"Kontrolle","")</f>
        <v>#DIV/0!</v>
      </c>
      <c r="CN103" s="173" t="s">
        <v>44</v>
      </c>
      <c r="CO103" s="429">
        <v>43</v>
      </c>
      <c r="CP103" s="352">
        <v>0</v>
      </c>
      <c r="CQ103" s="429" t="s">
        <v>43</v>
      </c>
      <c r="CR103" s="432" t="s">
        <v>36</v>
      </c>
      <c r="CS103" s="399" t="str">
        <f>IF(CR103="BöB","nur Freihändig mit Tipo. 13 VöB","")</f>
        <v/>
      </c>
      <c r="CT103" s="400"/>
      <c r="CU103" s="433" t="str">
        <f>IF(CR103="BöB","Ja","No")</f>
        <v>No</v>
      </c>
      <c r="CV103" s="430" t="str">
        <f>IF(CR103="BöB","Ja","No")</f>
        <v>No</v>
      </c>
      <c r="CW103" s="435" t="e">
        <f>IF(OR(AND(CR103="VöB",CP97="Aktuelles Procedura secondo BöB",CQ103="No"),OR(AND(CQ103="Ja",CP103&gt;='Valori soglia'!$D$6),AND(CQ103="Ja",CW$14&gt;CW$15)),AND(CQ103="Ja",CR103="BöB")),"Kontrolle","")</f>
        <v>#DIV/0!</v>
      </c>
      <c r="CX103" s="173" t="s">
        <v>44</v>
      </c>
      <c r="CY103" s="429">
        <v>43</v>
      </c>
      <c r="CZ103" s="352">
        <v>0</v>
      </c>
      <c r="DA103" s="429" t="s">
        <v>43</v>
      </c>
      <c r="DB103" s="432" t="s">
        <v>36</v>
      </c>
      <c r="DC103" s="399" t="str">
        <f>IF(DB103="BöB","nur Freihändig mit Tipo. 13 VöB","")</f>
        <v/>
      </c>
      <c r="DD103" s="400"/>
      <c r="DE103" s="433" t="str">
        <f>IF(DB103="BöB","Ja","No")</f>
        <v>No</v>
      </c>
      <c r="DF103" s="430" t="str">
        <f>IF(DB103="BöB","Ja","No")</f>
        <v>No</v>
      </c>
      <c r="DG103" s="435" t="e">
        <f>IF(OR(AND(DB103="VöB",CZ97="Aktuelles Procedura secondo BöB",DA103="No"),OR(AND(DA103="Ja",CZ103&gt;='Valori soglia'!$D$6),AND(DA103="Ja",DG$14&gt;DG$15)),AND(DA103="Ja",DB103="BöB")),"Kontrolle","")</f>
        <v>#DIV/0!</v>
      </c>
      <c r="DH103" s="173" t="s">
        <v>44</v>
      </c>
      <c r="DI103" s="429">
        <v>43</v>
      </c>
      <c r="DJ103" s="352">
        <v>0</v>
      </c>
      <c r="DK103" s="429" t="s">
        <v>43</v>
      </c>
      <c r="DL103" s="432" t="s">
        <v>36</v>
      </c>
      <c r="DM103" s="399" t="str">
        <f>IF(DL103="BöB","nur Freihändig mit Tipo. 13 VöB","")</f>
        <v/>
      </c>
      <c r="DN103" s="400"/>
      <c r="DO103" s="433" t="str">
        <f>IF(DL103="BöB","Ja","No")</f>
        <v>No</v>
      </c>
      <c r="DP103" s="430" t="str">
        <f>IF(DL103="BöB","Ja","No")</f>
        <v>No</v>
      </c>
      <c r="DQ103" s="435" t="e">
        <f>IF(OR(AND(DL103="VöB",DJ97="Aktuelles Procedura secondo BöB",DK103="No"),OR(AND(DK103="Ja",DJ103&gt;='Valori soglia'!$D$6),AND(DK103="Ja",DQ$14&gt;DQ$15)),AND(DK103="Ja",DL103="BöB")),"Kontrolle","")</f>
        <v>#DIV/0!</v>
      </c>
      <c r="DR103" s="173" t="s">
        <v>44</v>
      </c>
      <c r="DS103" s="429">
        <v>43</v>
      </c>
      <c r="DT103" s="352">
        <v>0</v>
      </c>
      <c r="DU103" s="429" t="s">
        <v>43</v>
      </c>
      <c r="DV103" s="432" t="s">
        <v>36</v>
      </c>
      <c r="DW103" s="399" t="str">
        <f>IF(DV103="BöB","nur Freihändig mit Tipo. 13 VöB","")</f>
        <v/>
      </c>
      <c r="DX103" s="400"/>
      <c r="DY103" s="433" t="str">
        <f>IF(DV103="BöB","Ja","No")</f>
        <v>No</v>
      </c>
      <c r="DZ103" s="430" t="str">
        <f>IF(DV103="BöB","Ja","No")</f>
        <v>No</v>
      </c>
      <c r="EA103" s="435" t="e">
        <f>IF(OR(AND(DV103="VöB",DT97="Aktuelles Procedura secondo BöB",DU103="No"),OR(AND(DU103="Ja",DT103&gt;='Valori soglia'!$D$6),AND(DU103="Ja",EA$14&gt;EA$15)),AND(DU103="Ja",DV103="BöB")),"Kontrolle","")</f>
        <v>#DIV/0!</v>
      </c>
      <c r="EB103" s="173" t="s">
        <v>44</v>
      </c>
      <c r="EC103" s="429">
        <v>43</v>
      </c>
      <c r="ED103" s="352">
        <v>0</v>
      </c>
      <c r="EE103" s="429" t="s">
        <v>43</v>
      </c>
      <c r="EF103" s="432" t="s">
        <v>36</v>
      </c>
      <c r="EG103" s="399" t="str">
        <f>IF(EF103="BöB","nur Freihändig mit Tipo. 13 VöB","")</f>
        <v/>
      </c>
      <c r="EH103" s="400"/>
      <c r="EI103" s="433" t="str">
        <f>IF(EF103="BöB","Ja","No")</f>
        <v>No</v>
      </c>
      <c r="EJ103" s="430" t="str">
        <f>IF(EF103="BöB","Ja","No")</f>
        <v>No</v>
      </c>
      <c r="EK103" s="435" t="e">
        <f>IF(OR(AND(EF103="VöB",ED97="Aktuelles Procedura secondo BöB",EE103="No"),OR(AND(EE103="Ja",ED103&gt;='Valori soglia'!$D$6),AND(EE103="Ja",EK$14&gt;EK$15)),AND(EE103="Ja",EF103="BöB")),"Kontrolle","")</f>
        <v>#DIV/0!</v>
      </c>
      <c r="EL103" s="173" t="s">
        <v>44</v>
      </c>
      <c r="EM103" s="429">
        <v>43</v>
      </c>
      <c r="EN103" s="352">
        <v>0</v>
      </c>
      <c r="EO103" s="429" t="s">
        <v>43</v>
      </c>
      <c r="EP103" s="432" t="s">
        <v>36</v>
      </c>
      <c r="EQ103" s="399" t="str">
        <f>IF(EP103="BöB","nur Freihändig mit Tipo. 13 VöB","")</f>
        <v/>
      </c>
      <c r="ER103" s="400"/>
      <c r="ES103" s="433" t="str">
        <f>IF(EP103="BöB","Ja","No")</f>
        <v>No</v>
      </c>
      <c r="ET103" s="430" t="str">
        <f>IF(EP103="BöB","Ja","No")</f>
        <v>No</v>
      </c>
      <c r="EU103" s="435" t="e">
        <f>IF(OR(AND(EP103="VöB",EN97="Aktuelles Procedura secondo BöB",EO103="No"),OR(AND(EO103="Ja",EN103&gt;='Valori soglia'!$D$6),AND(EO103="Ja",EU$14&gt;EU$15)),AND(EO103="Ja",EP103="BöB")),"Kontrolle","")</f>
        <v>#DIV/0!</v>
      </c>
      <c r="EV103" s="173" t="s">
        <v>44</v>
      </c>
      <c r="EW103" s="429">
        <v>43</v>
      </c>
      <c r="EX103" s="352">
        <v>0</v>
      </c>
      <c r="EY103" s="429" t="s">
        <v>43</v>
      </c>
      <c r="EZ103" s="432" t="s">
        <v>36</v>
      </c>
      <c r="FA103" s="399" t="str">
        <f>IF(EZ103="BöB","nur Freihändig mit Tipo. 13 VöB","")</f>
        <v/>
      </c>
      <c r="FB103" s="400"/>
      <c r="FC103" s="433" t="str">
        <f>IF(EZ103="BöB","Ja","No")</f>
        <v>No</v>
      </c>
      <c r="FD103" s="430" t="str">
        <f>IF(EZ103="BöB","Ja","No")</f>
        <v>No</v>
      </c>
      <c r="FE103" s="435" t="e">
        <f>IF(OR(AND(EZ103="VöB",EX97="Aktuelles Procedura secondo BöB",EY103="No"),OR(AND(EY103="Ja",EX103&gt;='Valori soglia'!$D$6),AND(EY103="Ja",FE$14&gt;FE$15)),AND(EY103="Ja",EZ103="BöB")),"Kontrolle","")</f>
        <v>#DIV/0!</v>
      </c>
      <c r="FF103" s="173" t="s">
        <v>44</v>
      </c>
      <c r="FG103" s="429">
        <v>43</v>
      </c>
      <c r="FH103" s="352">
        <v>0</v>
      </c>
      <c r="FI103" s="429" t="s">
        <v>43</v>
      </c>
      <c r="FJ103" s="432" t="s">
        <v>36</v>
      </c>
      <c r="FK103" s="399" t="str">
        <f>IF(FJ103="BöB","nur Freihändig mit Tipo. 13 VöB","")</f>
        <v/>
      </c>
      <c r="FL103" s="400"/>
      <c r="FM103" s="433" t="str">
        <f>IF(FJ103="BöB","Ja","No")</f>
        <v>No</v>
      </c>
      <c r="FN103" s="430" t="str">
        <f>IF(FJ103="BöB","Ja","No")</f>
        <v>No</v>
      </c>
      <c r="FO103" s="435" t="e">
        <f>IF(OR(AND(FJ103="VöB",FH97="Aktuelles Procedura secondo BöB",FI103="No"),OR(AND(FI103="Ja",FH103&gt;='Valori soglia'!$D$6),AND(FI103="Ja",FO$14&gt;FO$15)),AND(FI103="Ja",FJ103="BöB")),"Kontrolle","")</f>
        <v>#DIV/0!</v>
      </c>
      <c r="FP103" s="173" t="s">
        <v>44</v>
      </c>
      <c r="FQ103" s="429">
        <v>43</v>
      </c>
      <c r="FR103" s="352">
        <v>0</v>
      </c>
      <c r="FS103" s="429" t="s">
        <v>43</v>
      </c>
      <c r="FT103" s="432" t="s">
        <v>36</v>
      </c>
      <c r="FU103" s="399" t="str">
        <f>IF(FT103="BöB","nur Freihändig mit Tipo. 13 VöB","")</f>
        <v/>
      </c>
      <c r="FV103" s="400"/>
      <c r="FW103" s="433" t="str">
        <f>IF(FT103="BöB","Ja","No")</f>
        <v>No</v>
      </c>
      <c r="FX103" s="430" t="str">
        <f>IF(FT103="BöB","Ja","No")</f>
        <v>No</v>
      </c>
      <c r="FY103" s="435" t="e">
        <f>IF(OR(AND(FT103="VöB",FR97="Aktuelles Procedura secondo BöB",FS103="No"),OR(AND(FS103="Ja",FR103&gt;='Valori soglia'!$D$6),AND(FS103="Ja",FY$14&gt;FY$15)),AND(FS103="Ja",FT103="BöB")),"Kontrolle","")</f>
        <v>#DIV/0!</v>
      </c>
      <c r="FZ103" s="173" t="s">
        <v>44</v>
      </c>
      <c r="GA103" s="429">
        <v>43</v>
      </c>
      <c r="GB103" s="352">
        <v>0</v>
      </c>
      <c r="GC103" s="429" t="s">
        <v>43</v>
      </c>
      <c r="GD103" s="432" t="s">
        <v>36</v>
      </c>
      <c r="GE103" s="399" t="str">
        <f>IF(GD103="BöB","nur Freihändig mit Tipo. 13 VöB","")</f>
        <v/>
      </c>
      <c r="GF103" s="400"/>
      <c r="GG103" s="433" t="str">
        <f>IF(GD103="BöB","Ja","No")</f>
        <v>No</v>
      </c>
      <c r="GH103" s="430" t="str">
        <f>IF(GD103="BöB","Ja","No")</f>
        <v>No</v>
      </c>
      <c r="GI103" s="435" t="e">
        <f>IF(OR(AND(GD103="VöB",GB97="Aktuelles Procedura secondo BöB",GC103="No"),OR(AND(GC103="Ja",GB103&gt;='Valori soglia'!$D$6),AND(GC103="Ja",GI$14&gt;GI$15)),AND(GC103="Ja",GD103="BöB")),"Kontrolle","")</f>
        <v>#DIV/0!</v>
      </c>
      <c r="GJ103" s="173" t="s">
        <v>44</v>
      </c>
      <c r="GK103" s="429">
        <v>43</v>
      </c>
      <c r="GL103" s="352">
        <v>0</v>
      </c>
      <c r="GM103" s="429" t="s">
        <v>43</v>
      </c>
      <c r="GN103" s="432" t="s">
        <v>36</v>
      </c>
      <c r="GO103" s="399" t="str">
        <f>IF(GN103="BöB","nur Freihändig mit Tipo. 13 VöB","")</f>
        <v/>
      </c>
      <c r="GP103" s="400"/>
      <c r="GQ103" s="433" t="str">
        <f>IF(GN103="BöB","Ja","No")</f>
        <v>No</v>
      </c>
      <c r="GR103" s="430" t="str">
        <f>IF(GN103="BöB","Ja","No")</f>
        <v>No</v>
      </c>
      <c r="GS103" s="435" t="e">
        <f>IF(OR(AND(GN103="VöB",GL97="Aktuelles Procedura secondo BöB",GM103="No"),OR(AND(GM103="Ja",GL103&gt;='Valori soglia'!$D$6),AND(GM103="Ja",GS$14&gt;GS$15)),AND(GM103="Ja",GN103="BöB")),"Kontrolle","")</f>
        <v>#DIV/0!</v>
      </c>
      <c r="GT103" s="173" t="s">
        <v>44</v>
      </c>
      <c r="GU103" s="429">
        <v>43</v>
      </c>
      <c r="GV103" s="352">
        <v>0</v>
      </c>
      <c r="GW103" s="429" t="s">
        <v>43</v>
      </c>
      <c r="GX103" s="432" t="s">
        <v>36</v>
      </c>
      <c r="GY103" s="399" t="str">
        <f>IF(GX103="BöB","nur Freihändig mit Tipo. 13 VöB","")</f>
        <v/>
      </c>
      <c r="GZ103" s="400"/>
      <c r="HA103" s="433" t="str">
        <f>IF(GX103="BöB","Ja","No")</f>
        <v>No</v>
      </c>
      <c r="HB103" s="430" t="str">
        <f>IF(GX103="BöB","Ja","No")</f>
        <v>No</v>
      </c>
      <c r="HC103" s="435" t="e">
        <f>IF(OR(AND(GX103="VöB",GV97="Aktuelles Procedura secondo BöB",GW103="No"),OR(AND(GW103="Ja",GV103&gt;='Valori soglia'!$D$6),AND(GW103="Ja",HC$14&gt;HC$15)),AND(GW103="Ja",GX103="BöB")),"Kontrolle","")</f>
        <v>#DIV/0!</v>
      </c>
      <c r="HD103" s="173" t="s">
        <v>44</v>
      </c>
      <c r="HE103" s="429">
        <v>43</v>
      </c>
      <c r="HF103" s="352">
        <v>0</v>
      </c>
      <c r="HG103" s="429" t="s">
        <v>43</v>
      </c>
      <c r="HH103" s="432" t="s">
        <v>36</v>
      </c>
      <c r="HI103" s="399" t="str">
        <f>IF(HH103="BöB","nur Freihändig mit Tipo. 13 VöB","")</f>
        <v/>
      </c>
      <c r="HJ103" s="400"/>
      <c r="HK103" s="433" t="str">
        <f>IF(HH103="BöB","Ja","No")</f>
        <v>No</v>
      </c>
      <c r="HL103" s="430" t="str">
        <f>IF(HH103="BöB","Ja","No")</f>
        <v>No</v>
      </c>
      <c r="HM103" s="435" t="e">
        <f>IF(OR(AND(HH103="VöB",HF97="Aktuelles Procedura secondo BöB",HG103="No"),OR(AND(HG103="Ja",HF103&gt;='Valori soglia'!$D$6),AND(HG103="Ja",HM$14&gt;HM$15)),AND(HG103="Ja",HH103="BöB")),"Kontrolle","")</f>
        <v>#DIV/0!</v>
      </c>
      <c r="HN103" s="125"/>
      <c r="HO103" s="125"/>
      <c r="HP103" s="71"/>
      <c r="HQ103" s="126"/>
      <c r="HR103" s="74"/>
      <c r="HS103" s="36"/>
      <c r="HT103" s="36"/>
      <c r="HU103" s="78"/>
      <c r="HV103" s="36"/>
      <c r="HW103" s="125"/>
      <c r="HX103" s="125"/>
      <c r="HY103" s="71"/>
      <c r="HZ103" s="126"/>
      <c r="IA103" s="74"/>
      <c r="IB103" s="36"/>
      <c r="IC103" s="36"/>
      <c r="ID103" s="78"/>
      <c r="IE103" s="36"/>
      <c r="IF103" s="125"/>
      <c r="IG103" s="125"/>
      <c r="IH103" s="71"/>
      <c r="II103" s="126"/>
      <c r="IJ103" s="74"/>
      <c r="IK103" s="36"/>
      <c r="IL103" s="36"/>
      <c r="IM103" s="78"/>
      <c r="IN103" s="36"/>
      <c r="IO103" s="125"/>
      <c r="IP103" s="125"/>
      <c r="IQ103" s="71"/>
      <c r="IR103" s="126"/>
      <c r="IS103" s="74"/>
      <c r="IT103" s="36"/>
      <c r="IU103" s="36"/>
      <c r="IV103" s="78"/>
      <c r="IW103" s="36"/>
      <c r="IX103" s="125"/>
      <c r="IY103" s="125"/>
      <c r="IZ103" s="71"/>
      <c r="JA103" s="126"/>
      <c r="JB103" s="6"/>
      <c r="JC103" s="6"/>
      <c r="JD103" s="6"/>
      <c r="JE103" s="6"/>
      <c r="JF103" s="6"/>
      <c r="JG103" s="6"/>
      <c r="JH103" s="6"/>
      <c r="JI103" s="6"/>
      <c r="JJ103" s="6"/>
      <c r="JK103" s="6"/>
      <c r="JL103" s="6"/>
      <c r="JM103" s="6"/>
      <c r="JN103" s="6"/>
      <c r="JO103" s="6"/>
      <c r="JP103" s="6"/>
      <c r="JQ103" s="6"/>
      <c r="JR103" s="6"/>
      <c r="JS103" s="6"/>
      <c r="JT103" s="6"/>
      <c r="JU103" s="6"/>
      <c r="JV103" s="6"/>
      <c r="JW103" s="6"/>
      <c r="JX103" s="6"/>
      <c r="JY103" s="6"/>
      <c r="JZ103" s="6"/>
      <c r="KA103" s="6"/>
      <c r="KB103" s="6"/>
      <c r="KC103" s="6"/>
      <c r="KD103" s="6"/>
      <c r="KE103" s="6"/>
      <c r="KF103" s="6"/>
      <c r="KG103" s="6"/>
      <c r="KH103" s="6"/>
      <c r="KI103" s="6"/>
      <c r="KJ103" s="6"/>
      <c r="KK103" s="6"/>
      <c r="KL103" s="6"/>
      <c r="KM103" s="6"/>
      <c r="KN103" s="6"/>
      <c r="KO103" s="6"/>
      <c r="KP103" s="6"/>
      <c r="KQ103" s="6"/>
      <c r="KR103" s="6"/>
      <c r="KS103" s="6"/>
      <c r="KT103" s="6"/>
      <c r="KU103" s="6"/>
      <c r="KV103" s="6"/>
      <c r="KW103" s="6"/>
      <c r="KX103" s="6"/>
      <c r="KY103" s="6"/>
      <c r="KZ103" s="6"/>
      <c r="LA103" s="6"/>
      <c r="LB103" s="6"/>
      <c r="LC103" s="6"/>
    </row>
    <row r="104" spans="1:315" ht="26.25" customHeight="1" x14ac:dyDescent="0.2">
      <c r="A104" s="13"/>
      <c r="B104" s="174" t="s">
        <v>45</v>
      </c>
      <c r="C104" s="429"/>
      <c r="D104" s="352"/>
      <c r="E104" s="429"/>
      <c r="F104" s="432"/>
      <c r="G104" s="401" t="str">
        <f>IF(F103="VöB","Freihändig (z.B. Tipo. 36 II d VöB)","")</f>
        <v/>
      </c>
      <c r="H104" s="402"/>
      <c r="I104" s="433"/>
      <c r="J104" s="430"/>
      <c r="K104" s="435"/>
      <c r="L104" s="174" t="s">
        <v>45</v>
      </c>
      <c r="M104" s="429"/>
      <c r="N104" s="352"/>
      <c r="O104" s="429"/>
      <c r="P104" s="432"/>
      <c r="Q104" s="401" t="str">
        <f>IF(P103="VöB","Freihändig (z.B. Tipo. 36 II d VöB)","")</f>
        <v/>
      </c>
      <c r="R104" s="402"/>
      <c r="S104" s="433"/>
      <c r="T104" s="430"/>
      <c r="U104" s="435"/>
      <c r="V104" s="174" t="s">
        <v>45</v>
      </c>
      <c r="W104" s="429"/>
      <c r="X104" s="352"/>
      <c r="Y104" s="429"/>
      <c r="Z104" s="432"/>
      <c r="AA104" s="401" t="str">
        <f>IF(Z103="VöB","Freihändig (z.B. Tipo. 36 II d VöB)","")</f>
        <v/>
      </c>
      <c r="AB104" s="402"/>
      <c r="AC104" s="433"/>
      <c r="AD104" s="430"/>
      <c r="AE104" s="435"/>
      <c r="AF104" s="174" t="s">
        <v>45</v>
      </c>
      <c r="AG104" s="429"/>
      <c r="AH104" s="352"/>
      <c r="AI104" s="429"/>
      <c r="AJ104" s="432"/>
      <c r="AK104" s="401" t="str">
        <f>IF(AJ103="VöB","Freihändig (z.B. Tipo. 36 II d VöB)","")</f>
        <v/>
      </c>
      <c r="AL104" s="402"/>
      <c r="AM104" s="433"/>
      <c r="AN104" s="430"/>
      <c r="AO104" s="435"/>
      <c r="AP104" s="174" t="s">
        <v>45</v>
      </c>
      <c r="AQ104" s="429"/>
      <c r="AR104" s="352"/>
      <c r="AS104" s="429"/>
      <c r="AT104" s="432"/>
      <c r="AU104" s="401" t="str">
        <f>IF(AT103="VöB","Freihändig (z.B. Tipo. 36 II d VöB)","")</f>
        <v/>
      </c>
      <c r="AV104" s="402"/>
      <c r="AW104" s="433"/>
      <c r="AX104" s="430"/>
      <c r="AY104" s="435"/>
      <c r="AZ104" s="174" t="s">
        <v>45</v>
      </c>
      <c r="BA104" s="429"/>
      <c r="BB104" s="352"/>
      <c r="BC104" s="429"/>
      <c r="BD104" s="432"/>
      <c r="BE104" s="401" t="str">
        <f>IF(BD103="VöB","Freihändig (z.B. Tipo. 36 II d VöB)","")</f>
        <v/>
      </c>
      <c r="BF104" s="402"/>
      <c r="BG104" s="433"/>
      <c r="BH104" s="430"/>
      <c r="BI104" s="435"/>
      <c r="BJ104" s="174" t="s">
        <v>45</v>
      </c>
      <c r="BK104" s="429"/>
      <c r="BL104" s="352"/>
      <c r="BM104" s="429"/>
      <c r="BN104" s="432"/>
      <c r="BO104" s="401" t="str">
        <f>IF(BN103="VöB","Freihändig (z.B. Tipo. 36 II d VöB)","")</f>
        <v/>
      </c>
      <c r="BP104" s="402"/>
      <c r="BQ104" s="433"/>
      <c r="BR104" s="430"/>
      <c r="BS104" s="435"/>
      <c r="BT104" s="174" t="s">
        <v>45</v>
      </c>
      <c r="BU104" s="429"/>
      <c r="BV104" s="352"/>
      <c r="BW104" s="429"/>
      <c r="BX104" s="432"/>
      <c r="BY104" s="401" t="str">
        <f>IF(BX103="VöB","Freihändig (z.B. Tipo. 36 II d VöB)","")</f>
        <v/>
      </c>
      <c r="BZ104" s="402"/>
      <c r="CA104" s="433"/>
      <c r="CB104" s="430"/>
      <c r="CC104" s="435"/>
      <c r="CD104" s="174" t="s">
        <v>45</v>
      </c>
      <c r="CE104" s="429"/>
      <c r="CF104" s="352"/>
      <c r="CG104" s="429"/>
      <c r="CH104" s="432"/>
      <c r="CI104" s="401" t="str">
        <f>IF(CH103="VöB","Freihändig (z.B. Tipo. 36 II d VöB)","")</f>
        <v/>
      </c>
      <c r="CJ104" s="402"/>
      <c r="CK104" s="433"/>
      <c r="CL104" s="430"/>
      <c r="CM104" s="435"/>
      <c r="CN104" s="174" t="s">
        <v>45</v>
      </c>
      <c r="CO104" s="429"/>
      <c r="CP104" s="352"/>
      <c r="CQ104" s="429"/>
      <c r="CR104" s="432"/>
      <c r="CS104" s="401" t="str">
        <f>IF(CR103="VöB","Freihändig (z.B. Tipo. 36 II d VöB)","")</f>
        <v/>
      </c>
      <c r="CT104" s="402"/>
      <c r="CU104" s="433"/>
      <c r="CV104" s="430"/>
      <c r="CW104" s="435"/>
      <c r="CX104" s="174" t="s">
        <v>45</v>
      </c>
      <c r="CY104" s="429"/>
      <c r="CZ104" s="352"/>
      <c r="DA104" s="429"/>
      <c r="DB104" s="432"/>
      <c r="DC104" s="401" t="str">
        <f>IF(DB103="VöB","Freihändig (z.B. Tipo. 36 II d VöB)","")</f>
        <v/>
      </c>
      <c r="DD104" s="402"/>
      <c r="DE104" s="433"/>
      <c r="DF104" s="430"/>
      <c r="DG104" s="435"/>
      <c r="DH104" s="174" t="s">
        <v>45</v>
      </c>
      <c r="DI104" s="429"/>
      <c r="DJ104" s="352"/>
      <c r="DK104" s="429"/>
      <c r="DL104" s="432"/>
      <c r="DM104" s="401" t="str">
        <f>IF(DL103="VöB","Freihändig (z.B. Tipo. 36 II d VöB)","")</f>
        <v/>
      </c>
      <c r="DN104" s="402"/>
      <c r="DO104" s="433"/>
      <c r="DP104" s="430"/>
      <c r="DQ104" s="435"/>
      <c r="DR104" s="174" t="s">
        <v>45</v>
      </c>
      <c r="DS104" s="429"/>
      <c r="DT104" s="352"/>
      <c r="DU104" s="429"/>
      <c r="DV104" s="432"/>
      <c r="DW104" s="401" t="str">
        <f>IF(DV103="VöB","Freihändig (z.B. Tipo. 36 II d VöB)","")</f>
        <v/>
      </c>
      <c r="DX104" s="402"/>
      <c r="DY104" s="433"/>
      <c r="DZ104" s="430"/>
      <c r="EA104" s="435"/>
      <c r="EB104" s="174" t="s">
        <v>45</v>
      </c>
      <c r="EC104" s="429"/>
      <c r="ED104" s="352"/>
      <c r="EE104" s="429"/>
      <c r="EF104" s="432"/>
      <c r="EG104" s="401" t="str">
        <f>IF(EF103="VöB","Freihändig (z.B. Tipo. 36 II d VöB)","")</f>
        <v/>
      </c>
      <c r="EH104" s="402"/>
      <c r="EI104" s="433"/>
      <c r="EJ104" s="430"/>
      <c r="EK104" s="435"/>
      <c r="EL104" s="174" t="s">
        <v>45</v>
      </c>
      <c r="EM104" s="429"/>
      <c r="EN104" s="352"/>
      <c r="EO104" s="429"/>
      <c r="EP104" s="432"/>
      <c r="EQ104" s="401" t="str">
        <f>IF(EP103="VöB","Freihändig (z.B. Tipo. 36 II d VöB)","")</f>
        <v/>
      </c>
      <c r="ER104" s="402"/>
      <c r="ES104" s="433"/>
      <c r="ET104" s="430"/>
      <c r="EU104" s="435"/>
      <c r="EV104" s="174" t="s">
        <v>45</v>
      </c>
      <c r="EW104" s="429"/>
      <c r="EX104" s="352"/>
      <c r="EY104" s="429"/>
      <c r="EZ104" s="432"/>
      <c r="FA104" s="401" t="str">
        <f>IF(EZ103="VöB","Freihändig (z.B. Tipo. 36 II d VöB)","")</f>
        <v/>
      </c>
      <c r="FB104" s="402"/>
      <c r="FC104" s="433"/>
      <c r="FD104" s="430"/>
      <c r="FE104" s="435"/>
      <c r="FF104" s="174" t="s">
        <v>45</v>
      </c>
      <c r="FG104" s="429"/>
      <c r="FH104" s="352"/>
      <c r="FI104" s="429"/>
      <c r="FJ104" s="432"/>
      <c r="FK104" s="401" t="str">
        <f>IF(FJ103="VöB","Freihändig (z.B. Tipo. 36 II d VöB)","")</f>
        <v/>
      </c>
      <c r="FL104" s="402"/>
      <c r="FM104" s="433"/>
      <c r="FN104" s="430"/>
      <c r="FO104" s="435"/>
      <c r="FP104" s="174" t="s">
        <v>45</v>
      </c>
      <c r="FQ104" s="429"/>
      <c r="FR104" s="352"/>
      <c r="FS104" s="429"/>
      <c r="FT104" s="432"/>
      <c r="FU104" s="401" t="str">
        <f>IF(FT103="VöB","Freihändig (z.B. Tipo. 36 II d VöB)","")</f>
        <v/>
      </c>
      <c r="FV104" s="402"/>
      <c r="FW104" s="433"/>
      <c r="FX104" s="430"/>
      <c r="FY104" s="435"/>
      <c r="FZ104" s="174" t="s">
        <v>45</v>
      </c>
      <c r="GA104" s="429"/>
      <c r="GB104" s="352"/>
      <c r="GC104" s="429"/>
      <c r="GD104" s="432"/>
      <c r="GE104" s="401" t="str">
        <f>IF(GD103="VöB","Freihändig (z.B. Tipo. 36 II d VöB)","")</f>
        <v/>
      </c>
      <c r="GF104" s="402"/>
      <c r="GG104" s="433"/>
      <c r="GH104" s="430"/>
      <c r="GI104" s="435"/>
      <c r="GJ104" s="174" t="s">
        <v>45</v>
      </c>
      <c r="GK104" s="429"/>
      <c r="GL104" s="352"/>
      <c r="GM104" s="429"/>
      <c r="GN104" s="432"/>
      <c r="GO104" s="401" t="str">
        <f>IF(GN103="VöB","Freihändig (z.B. Tipo. 36 II d VöB)","")</f>
        <v/>
      </c>
      <c r="GP104" s="402"/>
      <c r="GQ104" s="433"/>
      <c r="GR104" s="430"/>
      <c r="GS104" s="435"/>
      <c r="GT104" s="174" t="s">
        <v>45</v>
      </c>
      <c r="GU104" s="429"/>
      <c r="GV104" s="352"/>
      <c r="GW104" s="429"/>
      <c r="GX104" s="432"/>
      <c r="GY104" s="401" t="str">
        <f>IF(GX103="VöB","Freihändig (z.B. Tipo. 36 II d VöB)","")</f>
        <v/>
      </c>
      <c r="GZ104" s="402"/>
      <c r="HA104" s="433"/>
      <c r="HB104" s="430"/>
      <c r="HC104" s="435"/>
      <c r="HD104" s="174" t="s">
        <v>45</v>
      </c>
      <c r="HE104" s="429"/>
      <c r="HF104" s="352"/>
      <c r="HG104" s="429"/>
      <c r="HH104" s="432"/>
      <c r="HI104" s="401" t="str">
        <f>IF(HH103="VöB","Freihändig (z.B. Tipo. 36 II d VöB)","")</f>
        <v/>
      </c>
      <c r="HJ104" s="402"/>
      <c r="HK104" s="433"/>
      <c r="HL104" s="430"/>
      <c r="HM104" s="435"/>
      <c r="HN104" s="125"/>
      <c r="HO104" s="125"/>
      <c r="HP104" s="71"/>
      <c r="HQ104" s="126"/>
      <c r="HR104" s="74"/>
      <c r="HS104" s="36"/>
      <c r="HT104" s="36"/>
      <c r="HU104" s="78"/>
      <c r="HV104" s="36"/>
      <c r="HW104" s="125"/>
      <c r="HX104" s="125"/>
      <c r="HY104" s="71"/>
      <c r="HZ104" s="126"/>
      <c r="IA104" s="74"/>
      <c r="IB104" s="36"/>
      <c r="IC104" s="36"/>
      <c r="ID104" s="78"/>
      <c r="IE104" s="36"/>
      <c r="IF104" s="125"/>
      <c r="IG104" s="125"/>
      <c r="IH104" s="71"/>
      <c r="II104" s="126"/>
      <c r="IJ104" s="74"/>
      <c r="IK104" s="36"/>
      <c r="IL104" s="36"/>
      <c r="IM104" s="78"/>
      <c r="IN104" s="36"/>
      <c r="IO104" s="125"/>
      <c r="IP104" s="125"/>
      <c r="IQ104" s="71"/>
      <c r="IR104" s="126"/>
      <c r="IS104" s="74"/>
      <c r="IT104" s="36"/>
      <c r="IU104" s="36"/>
      <c r="IV104" s="78"/>
      <c r="IW104" s="36"/>
      <c r="IX104" s="125"/>
      <c r="IY104" s="125"/>
      <c r="IZ104" s="71"/>
      <c r="JA104" s="126"/>
      <c r="JB104" s="6"/>
      <c r="JC104" s="6"/>
      <c r="JD104" s="6"/>
      <c r="JE104" s="6"/>
      <c r="JF104" s="6"/>
      <c r="JG104" s="6"/>
      <c r="JH104" s="6"/>
      <c r="JI104" s="6"/>
      <c r="JJ104" s="6"/>
      <c r="JK104" s="6"/>
      <c r="JL104" s="6"/>
      <c r="JM104" s="6"/>
      <c r="JN104" s="6"/>
      <c r="JO104" s="6"/>
      <c r="JP104" s="6"/>
      <c r="JQ104" s="6"/>
      <c r="JR104" s="6"/>
      <c r="JS104" s="6"/>
      <c r="JT104" s="6"/>
      <c r="JU104" s="6"/>
      <c r="JV104" s="6"/>
      <c r="JW104" s="6"/>
      <c r="JX104" s="6"/>
      <c r="JY104" s="6"/>
      <c r="JZ104" s="6"/>
      <c r="KA104" s="6"/>
      <c r="KB104" s="6"/>
      <c r="KC104" s="6"/>
      <c r="KD104" s="6"/>
      <c r="KE104" s="6"/>
      <c r="KF104" s="6"/>
      <c r="KG104" s="6"/>
      <c r="KH104" s="6"/>
      <c r="KI104" s="6"/>
      <c r="KJ104" s="6"/>
      <c r="KK104" s="6"/>
      <c r="KL104" s="6"/>
      <c r="KM104" s="6"/>
      <c r="KN104" s="6"/>
      <c r="KO104" s="6"/>
      <c r="KP104" s="6"/>
      <c r="KQ104" s="6"/>
      <c r="KR104" s="6"/>
      <c r="KS104" s="6"/>
      <c r="KT104" s="6"/>
      <c r="KU104" s="6"/>
      <c r="KV104" s="6"/>
      <c r="KW104" s="6"/>
      <c r="KX104" s="6"/>
      <c r="KY104" s="6"/>
      <c r="KZ104" s="6"/>
      <c r="LA104" s="6"/>
      <c r="LB104" s="6"/>
      <c r="LC104" s="6"/>
    </row>
    <row r="105" spans="1:315" ht="26.25" customHeight="1" x14ac:dyDescent="0.2">
      <c r="A105" s="13"/>
      <c r="B105" s="173" t="s">
        <v>44</v>
      </c>
      <c r="C105" s="429">
        <v>44</v>
      </c>
      <c r="D105" s="352">
        <v>0</v>
      </c>
      <c r="E105" s="429" t="s">
        <v>43</v>
      </c>
      <c r="F105" s="432" t="s">
        <v>36</v>
      </c>
      <c r="G105" s="399" t="str">
        <f>IF(F105="BöB","nur Freihändig mit Tipo. 13 VöB","")</f>
        <v/>
      </c>
      <c r="H105" s="400"/>
      <c r="I105" s="433" t="str">
        <f>IF(F105="BöB","Ja","No")</f>
        <v>No</v>
      </c>
      <c r="J105" s="430" t="str">
        <f>IF(F105="BöB","Ja","No")</f>
        <v>No</v>
      </c>
      <c r="K105" s="435" t="e">
        <f>IF(OR(AND(F105="VöB",D99="Aktuelles Procedura secondo BöB",E105="No"),OR(AND(E105="Ja",D105&gt;='Valori soglia'!$D$6),AND(E105="Ja",'Riepilogo progetto'!$J$8&gt;'Riepilogo progetto'!$P$9)),AND(E105="Ja",F105="BöB")),"Kontrolle","")</f>
        <v>#DIV/0!</v>
      </c>
      <c r="L105" s="173" t="s">
        <v>44</v>
      </c>
      <c r="M105" s="429">
        <v>44</v>
      </c>
      <c r="N105" s="352">
        <v>0</v>
      </c>
      <c r="O105" s="429" t="s">
        <v>43</v>
      </c>
      <c r="P105" s="432" t="s">
        <v>36</v>
      </c>
      <c r="Q105" s="399" t="str">
        <f>IF(P105="BöB","nur Freihändig mit Tipo. 13 VöB","")</f>
        <v/>
      </c>
      <c r="R105" s="400"/>
      <c r="S105" s="433" t="str">
        <f>IF(P105="BöB","Ja","No")</f>
        <v>No</v>
      </c>
      <c r="T105" s="430" t="str">
        <f>IF(P105="BöB","Ja","No")</f>
        <v>No</v>
      </c>
      <c r="U105" s="435" t="e">
        <f>IF(OR(AND(P105="VöB",N99="Aktuelles Procedura secondo BöB",O105="No"),OR(AND(O105="Ja",N105&gt;='Valori soglia'!$D$6),AND(O105="Ja",U$14&gt;U$15)),AND(O105="Ja",P105="BöB")),"Kontrolle","")</f>
        <v>#DIV/0!</v>
      </c>
      <c r="V105" s="173" t="s">
        <v>44</v>
      </c>
      <c r="W105" s="429">
        <v>44</v>
      </c>
      <c r="X105" s="352">
        <v>0</v>
      </c>
      <c r="Y105" s="429" t="s">
        <v>43</v>
      </c>
      <c r="Z105" s="432" t="s">
        <v>36</v>
      </c>
      <c r="AA105" s="399" t="str">
        <f>IF(Z105="BöB","nur Freihändig mit Tipo. 13 VöB","")</f>
        <v/>
      </c>
      <c r="AB105" s="400"/>
      <c r="AC105" s="433" t="str">
        <f>IF(Z105="BöB","Ja","No")</f>
        <v>No</v>
      </c>
      <c r="AD105" s="430" t="str">
        <f>IF(Z105="BöB","Ja","No")</f>
        <v>No</v>
      </c>
      <c r="AE105" s="435" t="e">
        <f>IF(OR(AND(Z105="VöB",X99="Aktuelles Procedura secondo BöB",Y105="No"),OR(AND(Y105="Ja",X105&gt;='Valori soglia'!$D$6),AND(Y105="Ja",AE$14&gt;AE$15)),AND(Y105="Ja",Z105="BöB")),"Kontrolle","")</f>
        <v>#DIV/0!</v>
      </c>
      <c r="AF105" s="173" t="s">
        <v>44</v>
      </c>
      <c r="AG105" s="429">
        <v>44</v>
      </c>
      <c r="AH105" s="352">
        <v>0</v>
      </c>
      <c r="AI105" s="429" t="s">
        <v>43</v>
      </c>
      <c r="AJ105" s="432" t="s">
        <v>36</v>
      </c>
      <c r="AK105" s="399" t="str">
        <f>IF(AJ105="BöB","nur Freihändig mit Tipo. 13 VöB","")</f>
        <v/>
      </c>
      <c r="AL105" s="400"/>
      <c r="AM105" s="433" t="str">
        <f>IF(AJ105="BöB","Ja","No")</f>
        <v>No</v>
      </c>
      <c r="AN105" s="430" t="str">
        <f>IF(AJ105="BöB","Ja","No")</f>
        <v>No</v>
      </c>
      <c r="AO105" s="435" t="e">
        <f>IF(OR(AND(AJ105="VöB",AH99="Aktuelles Procedura secondo BöB",AI105="No"),OR(AND(AI105="Ja",AH105&gt;='Valori soglia'!$D$6),AND(AI105="Ja",AO$14&gt;AO$15)),AND(AI105="Ja",AJ105="BöB")),"Kontrolle","")</f>
        <v>#DIV/0!</v>
      </c>
      <c r="AP105" s="173" t="s">
        <v>44</v>
      </c>
      <c r="AQ105" s="429">
        <v>44</v>
      </c>
      <c r="AR105" s="352">
        <v>0</v>
      </c>
      <c r="AS105" s="429" t="s">
        <v>43</v>
      </c>
      <c r="AT105" s="432" t="s">
        <v>36</v>
      </c>
      <c r="AU105" s="399" t="str">
        <f>IF(AT105="BöB","nur Freihändig mit Tipo. 13 VöB","")</f>
        <v/>
      </c>
      <c r="AV105" s="400"/>
      <c r="AW105" s="433" t="str">
        <f>IF(AT105="BöB","Ja","No")</f>
        <v>No</v>
      </c>
      <c r="AX105" s="430" t="str">
        <f>IF(AT105="BöB","Ja","No")</f>
        <v>No</v>
      </c>
      <c r="AY105" s="435" t="e">
        <f>IF(OR(AND(AT105="VöB",AR99="Aktuelles Procedura secondo BöB",AS105="No"),OR(AND(AS105="Ja",AR105&gt;='Valori soglia'!$D$6),AND(AS105="Ja",AY$14&gt;AY$15)),AND(AS105="Ja",AT105="BöB")),"Kontrolle","")</f>
        <v>#DIV/0!</v>
      </c>
      <c r="AZ105" s="173" t="s">
        <v>44</v>
      </c>
      <c r="BA105" s="429">
        <v>44</v>
      </c>
      <c r="BB105" s="352">
        <v>0</v>
      </c>
      <c r="BC105" s="429" t="s">
        <v>43</v>
      </c>
      <c r="BD105" s="432" t="s">
        <v>36</v>
      </c>
      <c r="BE105" s="399" t="str">
        <f>IF(BD105="BöB","nur Freihändig mit Tipo. 13 VöB","")</f>
        <v/>
      </c>
      <c r="BF105" s="400"/>
      <c r="BG105" s="433" t="str">
        <f>IF(BD105="BöB","Ja","No")</f>
        <v>No</v>
      </c>
      <c r="BH105" s="430" t="str">
        <f>IF(BD105="BöB","Ja","No")</f>
        <v>No</v>
      </c>
      <c r="BI105" s="435" t="e">
        <f>IF(OR(AND(BD105="VöB",BB99="Aktuelles Procedura secondo BöB",BC105="No"),OR(AND(BC105="Ja",BB105&gt;='Valori soglia'!$D$6),AND(BC105="Ja",BI$14&gt;BI$15)),AND(BC105="Ja",BD105="BöB")),"Kontrolle","")</f>
        <v>#DIV/0!</v>
      </c>
      <c r="BJ105" s="173" t="s">
        <v>44</v>
      </c>
      <c r="BK105" s="429">
        <v>44</v>
      </c>
      <c r="BL105" s="352">
        <v>0</v>
      </c>
      <c r="BM105" s="429" t="s">
        <v>43</v>
      </c>
      <c r="BN105" s="432" t="s">
        <v>36</v>
      </c>
      <c r="BO105" s="399" t="str">
        <f>IF(BN105="BöB","nur Freihändig mit Tipo. 13 VöB","")</f>
        <v/>
      </c>
      <c r="BP105" s="400"/>
      <c r="BQ105" s="433" t="str">
        <f>IF(BN105="BöB","Ja","No")</f>
        <v>No</v>
      </c>
      <c r="BR105" s="430" t="str">
        <f>IF(BN105="BöB","Ja","No")</f>
        <v>No</v>
      </c>
      <c r="BS105" s="435" t="e">
        <f>IF(OR(AND(BN105="VöB",BL99="Aktuelles Procedura secondo BöB",BM105="No"),OR(AND(BM105="Ja",BL105&gt;='Valori soglia'!$D$6),AND(BM105="Ja",BS$14&gt;BS$15)),AND(BM105="Ja",BN105="BöB")),"Kontrolle","")</f>
        <v>#DIV/0!</v>
      </c>
      <c r="BT105" s="173" t="s">
        <v>44</v>
      </c>
      <c r="BU105" s="429">
        <v>44</v>
      </c>
      <c r="BV105" s="352">
        <v>0</v>
      </c>
      <c r="BW105" s="429" t="s">
        <v>43</v>
      </c>
      <c r="BX105" s="432" t="s">
        <v>36</v>
      </c>
      <c r="BY105" s="399" t="str">
        <f>IF(BX105="BöB","nur Freihändig mit Tipo. 13 VöB","")</f>
        <v/>
      </c>
      <c r="BZ105" s="400"/>
      <c r="CA105" s="433" t="str">
        <f>IF(BX105="BöB","Ja","No")</f>
        <v>No</v>
      </c>
      <c r="CB105" s="430" t="str">
        <f>IF(BX105="BöB","Ja","No")</f>
        <v>No</v>
      </c>
      <c r="CC105" s="435" t="e">
        <f>IF(OR(AND(BX105="VöB",BV99="Aktuelles Procedura secondo BöB",BW105="No"),OR(AND(BW105="Ja",BV105&gt;='Valori soglia'!$D$6),AND(BW105="Ja",CC$14&gt;CC$15)),AND(BW105="Ja",BX105="BöB")),"Kontrolle","")</f>
        <v>#DIV/0!</v>
      </c>
      <c r="CD105" s="173" t="s">
        <v>44</v>
      </c>
      <c r="CE105" s="429">
        <v>44</v>
      </c>
      <c r="CF105" s="352">
        <v>0</v>
      </c>
      <c r="CG105" s="429" t="s">
        <v>43</v>
      </c>
      <c r="CH105" s="432" t="s">
        <v>36</v>
      </c>
      <c r="CI105" s="399" t="str">
        <f>IF(CH105="BöB","nur Freihändig mit Tipo. 13 VöB","")</f>
        <v/>
      </c>
      <c r="CJ105" s="400"/>
      <c r="CK105" s="433" t="str">
        <f>IF(CH105="BöB","Ja","No")</f>
        <v>No</v>
      </c>
      <c r="CL105" s="430" t="str">
        <f>IF(CH105="BöB","Ja","No")</f>
        <v>No</v>
      </c>
      <c r="CM105" s="435" t="e">
        <f>IF(OR(AND(CH105="VöB",CF99="Aktuelles Procedura secondo BöB",CG105="No"),OR(AND(CG105="Ja",CF105&gt;='Valori soglia'!$D$6),AND(CG105="Ja",CM$14&gt;CM$15)),AND(CG105="Ja",CH105="BöB")),"Kontrolle","")</f>
        <v>#DIV/0!</v>
      </c>
      <c r="CN105" s="173" t="s">
        <v>44</v>
      </c>
      <c r="CO105" s="429">
        <v>44</v>
      </c>
      <c r="CP105" s="352">
        <v>0</v>
      </c>
      <c r="CQ105" s="429" t="s">
        <v>43</v>
      </c>
      <c r="CR105" s="432" t="s">
        <v>36</v>
      </c>
      <c r="CS105" s="399" t="str">
        <f>IF(CR105="BöB","nur Freihändig mit Tipo. 13 VöB","")</f>
        <v/>
      </c>
      <c r="CT105" s="400"/>
      <c r="CU105" s="433" t="str">
        <f>IF(CR105="BöB","Ja","No")</f>
        <v>No</v>
      </c>
      <c r="CV105" s="430" t="str">
        <f>IF(CR105="BöB","Ja","No")</f>
        <v>No</v>
      </c>
      <c r="CW105" s="435" t="e">
        <f>IF(OR(AND(CR105="VöB",CP99="Aktuelles Procedura secondo BöB",CQ105="No"),OR(AND(CQ105="Ja",CP105&gt;='Valori soglia'!$D$6),AND(CQ105="Ja",CW$14&gt;CW$15)),AND(CQ105="Ja",CR105="BöB")),"Kontrolle","")</f>
        <v>#DIV/0!</v>
      </c>
      <c r="CX105" s="173" t="s">
        <v>44</v>
      </c>
      <c r="CY105" s="429">
        <v>44</v>
      </c>
      <c r="CZ105" s="352">
        <v>0</v>
      </c>
      <c r="DA105" s="429" t="s">
        <v>43</v>
      </c>
      <c r="DB105" s="432" t="s">
        <v>36</v>
      </c>
      <c r="DC105" s="399" t="str">
        <f>IF(DB105="BöB","nur Freihändig mit Tipo. 13 VöB","")</f>
        <v/>
      </c>
      <c r="DD105" s="400"/>
      <c r="DE105" s="433" t="str">
        <f>IF(DB105="BöB","Ja","No")</f>
        <v>No</v>
      </c>
      <c r="DF105" s="430" t="str">
        <f>IF(DB105="BöB","Ja","No")</f>
        <v>No</v>
      </c>
      <c r="DG105" s="435" t="e">
        <f>IF(OR(AND(DB105="VöB",CZ99="Aktuelles Procedura secondo BöB",DA105="No"),OR(AND(DA105="Ja",CZ105&gt;='Valori soglia'!$D$6),AND(DA105="Ja",DG$14&gt;DG$15)),AND(DA105="Ja",DB105="BöB")),"Kontrolle","")</f>
        <v>#DIV/0!</v>
      </c>
      <c r="DH105" s="173" t="s">
        <v>44</v>
      </c>
      <c r="DI105" s="429">
        <v>44</v>
      </c>
      <c r="DJ105" s="352">
        <v>0</v>
      </c>
      <c r="DK105" s="429" t="s">
        <v>43</v>
      </c>
      <c r="DL105" s="432" t="s">
        <v>36</v>
      </c>
      <c r="DM105" s="399" t="str">
        <f>IF(DL105="BöB","nur Freihändig mit Tipo. 13 VöB","")</f>
        <v/>
      </c>
      <c r="DN105" s="400"/>
      <c r="DO105" s="433" t="str">
        <f>IF(DL105="BöB","Ja","No")</f>
        <v>No</v>
      </c>
      <c r="DP105" s="430" t="str">
        <f>IF(DL105="BöB","Ja","No")</f>
        <v>No</v>
      </c>
      <c r="DQ105" s="435" t="e">
        <f>IF(OR(AND(DL105="VöB",DJ99="Aktuelles Procedura secondo BöB",DK105="No"),OR(AND(DK105="Ja",DJ105&gt;='Valori soglia'!$D$6),AND(DK105="Ja",DQ$14&gt;DQ$15)),AND(DK105="Ja",DL105="BöB")),"Kontrolle","")</f>
        <v>#DIV/0!</v>
      </c>
      <c r="DR105" s="173" t="s">
        <v>44</v>
      </c>
      <c r="DS105" s="429">
        <v>44</v>
      </c>
      <c r="DT105" s="352">
        <v>0</v>
      </c>
      <c r="DU105" s="429" t="s">
        <v>43</v>
      </c>
      <c r="DV105" s="432" t="s">
        <v>36</v>
      </c>
      <c r="DW105" s="399" t="str">
        <f>IF(DV105="BöB","nur Freihändig mit Tipo. 13 VöB","")</f>
        <v/>
      </c>
      <c r="DX105" s="400"/>
      <c r="DY105" s="433" t="str">
        <f>IF(DV105="BöB","Ja","No")</f>
        <v>No</v>
      </c>
      <c r="DZ105" s="430" t="str">
        <f>IF(DV105="BöB","Ja","No")</f>
        <v>No</v>
      </c>
      <c r="EA105" s="435" t="e">
        <f>IF(OR(AND(DV105="VöB",DT99="Aktuelles Procedura secondo BöB",DU105="No"),OR(AND(DU105="Ja",DT105&gt;='Valori soglia'!$D$6),AND(DU105="Ja",EA$14&gt;EA$15)),AND(DU105="Ja",DV105="BöB")),"Kontrolle","")</f>
        <v>#DIV/0!</v>
      </c>
      <c r="EB105" s="173" t="s">
        <v>44</v>
      </c>
      <c r="EC105" s="429">
        <v>44</v>
      </c>
      <c r="ED105" s="352">
        <v>0</v>
      </c>
      <c r="EE105" s="429" t="s">
        <v>43</v>
      </c>
      <c r="EF105" s="432" t="s">
        <v>36</v>
      </c>
      <c r="EG105" s="399" t="str">
        <f>IF(EF105="BöB","nur Freihändig mit Tipo. 13 VöB","")</f>
        <v/>
      </c>
      <c r="EH105" s="400"/>
      <c r="EI105" s="433" t="str">
        <f>IF(EF105="BöB","Ja","No")</f>
        <v>No</v>
      </c>
      <c r="EJ105" s="430" t="str">
        <f>IF(EF105="BöB","Ja","No")</f>
        <v>No</v>
      </c>
      <c r="EK105" s="435" t="e">
        <f>IF(OR(AND(EF105="VöB",ED99="Aktuelles Procedura secondo BöB",EE105="No"),OR(AND(EE105="Ja",ED105&gt;='Valori soglia'!$D$6),AND(EE105="Ja",EK$14&gt;EK$15)),AND(EE105="Ja",EF105="BöB")),"Kontrolle","")</f>
        <v>#DIV/0!</v>
      </c>
      <c r="EL105" s="173" t="s">
        <v>44</v>
      </c>
      <c r="EM105" s="429">
        <v>44</v>
      </c>
      <c r="EN105" s="352">
        <v>0</v>
      </c>
      <c r="EO105" s="429" t="s">
        <v>43</v>
      </c>
      <c r="EP105" s="432" t="s">
        <v>36</v>
      </c>
      <c r="EQ105" s="399" t="str">
        <f>IF(EP105="BöB","nur Freihändig mit Tipo. 13 VöB","")</f>
        <v/>
      </c>
      <c r="ER105" s="400"/>
      <c r="ES105" s="433" t="str">
        <f>IF(EP105="BöB","Ja","No")</f>
        <v>No</v>
      </c>
      <c r="ET105" s="430" t="str">
        <f>IF(EP105="BöB","Ja","No")</f>
        <v>No</v>
      </c>
      <c r="EU105" s="435" t="e">
        <f>IF(OR(AND(EP105="VöB",EN99="Aktuelles Procedura secondo BöB",EO105="No"),OR(AND(EO105="Ja",EN105&gt;='Valori soglia'!$D$6),AND(EO105="Ja",EU$14&gt;EU$15)),AND(EO105="Ja",EP105="BöB")),"Kontrolle","")</f>
        <v>#DIV/0!</v>
      </c>
      <c r="EV105" s="173" t="s">
        <v>44</v>
      </c>
      <c r="EW105" s="429">
        <v>44</v>
      </c>
      <c r="EX105" s="352">
        <v>0</v>
      </c>
      <c r="EY105" s="429" t="s">
        <v>43</v>
      </c>
      <c r="EZ105" s="432" t="s">
        <v>36</v>
      </c>
      <c r="FA105" s="399" t="str">
        <f>IF(EZ105="BöB","nur Freihändig mit Tipo. 13 VöB","")</f>
        <v/>
      </c>
      <c r="FB105" s="400"/>
      <c r="FC105" s="433" t="str">
        <f>IF(EZ105="BöB","Ja","No")</f>
        <v>No</v>
      </c>
      <c r="FD105" s="430" t="str">
        <f>IF(EZ105="BöB","Ja","No")</f>
        <v>No</v>
      </c>
      <c r="FE105" s="435" t="e">
        <f>IF(OR(AND(EZ105="VöB",EX99="Aktuelles Procedura secondo BöB",EY105="No"),OR(AND(EY105="Ja",EX105&gt;='Valori soglia'!$D$6),AND(EY105="Ja",FE$14&gt;FE$15)),AND(EY105="Ja",EZ105="BöB")),"Kontrolle","")</f>
        <v>#DIV/0!</v>
      </c>
      <c r="FF105" s="173" t="s">
        <v>44</v>
      </c>
      <c r="FG105" s="429">
        <v>44</v>
      </c>
      <c r="FH105" s="352">
        <v>0</v>
      </c>
      <c r="FI105" s="429" t="s">
        <v>43</v>
      </c>
      <c r="FJ105" s="432" t="s">
        <v>36</v>
      </c>
      <c r="FK105" s="399" t="str">
        <f>IF(FJ105="BöB","nur Freihändig mit Tipo. 13 VöB","")</f>
        <v/>
      </c>
      <c r="FL105" s="400"/>
      <c r="FM105" s="433" t="str">
        <f>IF(FJ105="BöB","Ja","No")</f>
        <v>No</v>
      </c>
      <c r="FN105" s="430" t="str">
        <f>IF(FJ105="BöB","Ja","No")</f>
        <v>No</v>
      </c>
      <c r="FO105" s="435" t="e">
        <f>IF(OR(AND(FJ105="VöB",FH99="Aktuelles Procedura secondo BöB",FI105="No"),OR(AND(FI105="Ja",FH105&gt;='Valori soglia'!$D$6),AND(FI105="Ja",FO$14&gt;FO$15)),AND(FI105="Ja",FJ105="BöB")),"Kontrolle","")</f>
        <v>#DIV/0!</v>
      </c>
      <c r="FP105" s="173" t="s">
        <v>44</v>
      </c>
      <c r="FQ105" s="429">
        <v>44</v>
      </c>
      <c r="FR105" s="352">
        <v>0</v>
      </c>
      <c r="FS105" s="429" t="s">
        <v>43</v>
      </c>
      <c r="FT105" s="432" t="s">
        <v>36</v>
      </c>
      <c r="FU105" s="399" t="str">
        <f>IF(FT105="BöB","nur Freihändig mit Tipo. 13 VöB","")</f>
        <v/>
      </c>
      <c r="FV105" s="400"/>
      <c r="FW105" s="433" t="str">
        <f>IF(FT105="BöB","Ja","No")</f>
        <v>No</v>
      </c>
      <c r="FX105" s="430" t="str">
        <f>IF(FT105="BöB","Ja","No")</f>
        <v>No</v>
      </c>
      <c r="FY105" s="435" t="e">
        <f>IF(OR(AND(FT105="VöB",FR99="Aktuelles Procedura secondo BöB",FS105="No"),OR(AND(FS105="Ja",FR105&gt;='Valori soglia'!$D$6),AND(FS105="Ja",FY$14&gt;FY$15)),AND(FS105="Ja",FT105="BöB")),"Kontrolle","")</f>
        <v>#DIV/0!</v>
      </c>
      <c r="FZ105" s="173" t="s">
        <v>44</v>
      </c>
      <c r="GA105" s="429">
        <v>44</v>
      </c>
      <c r="GB105" s="352">
        <v>0</v>
      </c>
      <c r="GC105" s="429" t="s">
        <v>43</v>
      </c>
      <c r="GD105" s="432" t="s">
        <v>36</v>
      </c>
      <c r="GE105" s="399" t="str">
        <f>IF(GD105="BöB","nur Freihändig mit Tipo. 13 VöB","")</f>
        <v/>
      </c>
      <c r="GF105" s="400"/>
      <c r="GG105" s="433" t="str">
        <f>IF(GD105="BöB","Ja","No")</f>
        <v>No</v>
      </c>
      <c r="GH105" s="430" t="str">
        <f>IF(GD105="BöB","Ja","No")</f>
        <v>No</v>
      </c>
      <c r="GI105" s="435" t="e">
        <f>IF(OR(AND(GD105="VöB",GB99="Aktuelles Procedura secondo BöB",GC105="No"),OR(AND(GC105="Ja",GB105&gt;='Valori soglia'!$D$6),AND(GC105="Ja",GI$14&gt;GI$15)),AND(GC105="Ja",GD105="BöB")),"Kontrolle","")</f>
        <v>#DIV/0!</v>
      </c>
      <c r="GJ105" s="173" t="s">
        <v>44</v>
      </c>
      <c r="GK105" s="429">
        <v>44</v>
      </c>
      <c r="GL105" s="352">
        <v>0</v>
      </c>
      <c r="GM105" s="429" t="s">
        <v>43</v>
      </c>
      <c r="GN105" s="432" t="s">
        <v>36</v>
      </c>
      <c r="GO105" s="399" t="str">
        <f>IF(GN105="BöB","nur Freihändig mit Tipo. 13 VöB","")</f>
        <v/>
      </c>
      <c r="GP105" s="400"/>
      <c r="GQ105" s="433" t="str">
        <f>IF(GN105="BöB","Ja","No")</f>
        <v>No</v>
      </c>
      <c r="GR105" s="430" t="str">
        <f>IF(GN105="BöB","Ja","No")</f>
        <v>No</v>
      </c>
      <c r="GS105" s="435" t="e">
        <f>IF(OR(AND(GN105="VöB",GL99="Aktuelles Procedura secondo BöB",GM105="No"),OR(AND(GM105="Ja",GL105&gt;='Valori soglia'!$D$6),AND(GM105="Ja",GS$14&gt;GS$15)),AND(GM105="Ja",GN105="BöB")),"Kontrolle","")</f>
        <v>#DIV/0!</v>
      </c>
      <c r="GT105" s="173" t="s">
        <v>44</v>
      </c>
      <c r="GU105" s="429">
        <v>44</v>
      </c>
      <c r="GV105" s="352">
        <v>0</v>
      </c>
      <c r="GW105" s="429" t="s">
        <v>43</v>
      </c>
      <c r="GX105" s="432" t="s">
        <v>36</v>
      </c>
      <c r="GY105" s="399" t="str">
        <f>IF(GX105="BöB","nur Freihändig mit Tipo. 13 VöB","")</f>
        <v/>
      </c>
      <c r="GZ105" s="400"/>
      <c r="HA105" s="433" t="str">
        <f>IF(GX105="BöB","Ja","No")</f>
        <v>No</v>
      </c>
      <c r="HB105" s="430" t="str">
        <f>IF(GX105="BöB","Ja","No")</f>
        <v>No</v>
      </c>
      <c r="HC105" s="435" t="e">
        <f>IF(OR(AND(GX105="VöB",GV99="Aktuelles Procedura secondo BöB",GW105="No"),OR(AND(GW105="Ja",GV105&gt;='Valori soglia'!$D$6),AND(GW105="Ja",HC$14&gt;HC$15)),AND(GW105="Ja",GX105="BöB")),"Kontrolle","")</f>
        <v>#DIV/0!</v>
      </c>
      <c r="HD105" s="173" t="s">
        <v>44</v>
      </c>
      <c r="HE105" s="429">
        <v>44</v>
      </c>
      <c r="HF105" s="352">
        <v>0</v>
      </c>
      <c r="HG105" s="429" t="s">
        <v>43</v>
      </c>
      <c r="HH105" s="432" t="s">
        <v>36</v>
      </c>
      <c r="HI105" s="399" t="str">
        <f>IF(HH105="BöB","nur Freihändig mit Tipo. 13 VöB","")</f>
        <v/>
      </c>
      <c r="HJ105" s="400"/>
      <c r="HK105" s="433" t="str">
        <f>IF(HH105="BöB","Ja","No")</f>
        <v>No</v>
      </c>
      <c r="HL105" s="430" t="str">
        <f>IF(HH105="BöB","Ja","No")</f>
        <v>No</v>
      </c>
      <c r="HM105" s="435" t="e">
        <f>IF(OR(AND(HH105="VöB",HF99="Aktuelles Procedura secondo BöB",HG105="No"),OR(AND(HG105="Ja",HF105&gt;='Valori soglia'!$D$6),AND(HG105="Ja",HM$14&gt;HM$15)),AND(HG105="Ja",HH105="BöB")),"Kontrolle","")</f>
        <v>#DIV/0!</v>
      </c>
      <c r="HN105" s="125"/>
      <c r="HO105" s="125"/>
      <c r="HP105" s="71"/>
      <c r="HQ105" s="126"/>
      <c r="HR105" s="74"/>
      <c r="HS105" s="36"/>
      <c r="HT105" s="36"/>
      <c r="HU105" s="78"/>
      <c r="HV105" s="36"/>
      <c r="HW105" s="125"/>
      <c r="HX105" s="125"/>
      <c r="HY105" s="71"/>
      <c r="HZ105" s="126"/>
      <c r="IA105" s="74"/>
      <c r="IB105" s="36"/>
      <c r="IC105" s="36"/>
      <c r="ID105" s="78"/>
      <c r="IE105" s="36"/>
      <c r="IF105" s="125"/>
      <c r="IG105" s="125"/>
      <c r="IH105" s="71"/>
      <c r="II105" s="126"/>
      <c r="IJ105" s="74"/>
      <c r="IK105" s="36"/>
      <c r="IL105" s="36"/>
      <c r="IM105" s="78"/>
      <c r="IN105" s="36"/>
      <c r="IO105" s="125"/>
      <c r="IP105" s="125"/>
      <c r="IQ105" s="71"/>
      <c r="IR105" s="126"/>
      <c r="IS105" s="74"/>
      <c r="IT105" s="36"/>
      <c r="IU105" s="36"/>
      <c r="IV105" s="78"/>
      <c r="IW105" s="36"/>
      <c r="IX105" s="125"/>
      <c r="IY105" s="125"/>
      <c r="IZ105" s="71"/>
      <c r="JA105" s="126"/>
      <c r="JB105" s="6"/>
      <c r="JC105" s="6"/>
      <c r="JD105" s="6"/>
      <c r="JE105" s="6"/>
      <c r="JF105" s="6"/>
      <c r="JG105" s="6"/>
      <c r="JH105" s="6"/>
      <c r="JI105" s="6"/>
      <c r="JJ105" s="6"/>
      <c r="JK105" s="6"/>
      <c r="JL105" s="6"/>
      <c r="JM105" s="6"/>
      <c r="JN105" s="6"/>
      <c r="JO105" s="6"/>
      <c r="JP105" s="6"/>
      <c r="JQ105" s="6"/>
      <c r="JR105" s="6"/>
      <c r="JS105" s="6"/>
      <c r="JT105" s="6"/>
      <c r="JU105" s="6"/>
      <c r="JV105" s="6"/>
      <c r="JW105" s="6"/>
      <c r="JX105" s="6"/>
      <c r="JY105" s="6"/>
      <c r="JZ105" s="6"/>
      <c r="KA105" s="6"/>
      <c r="KB105" s="6"/>
      <c r="KC105" s="6"/>
      <c r="KD105" s="6"/>
      <c r="KE105" s="6"/>
      <c r="KF105" s="6"/>
      <c r="KG105" s="6"/>
      <c r="KH105" s="6"/>
      <c r="KI105" s="6"/>
      <c r="KJ105" s="6"/>
      <c r="KK105" s="6"/>
      <c r="KL105" s="6"/>
      <c r="KM105" s="6"/>
      <c r="KN105" s="6"/>
      <c r="KO105" s="6"/>
      <c r="KP105" s="6"/>
      <c r="KQ105" s="6"/>
      <c r="KR105" s="6"/>
      <c r="KS105" s="6"/>
      <c r="KT105" s="6"/>
      <c r="KU105" s="6"/>
      <c r="KV105" s="6"/>
      <c r="KW105" s="6"/>
      <c r="KX105" s="6"/>
      <c r="KY105" s="6"/>
      <c r="KZ105" s="6"/>
      <c r="LA105" s="6"/>
      <c r="LB105" s="6"/>
      <c r="LC105" s="6"/>
    </row>
    <row r="106" spans="1:315" ht="26.25" customHeight="1" x14ac:dyDescent="0.2">
      <c r="A106" s="13"/>
      <c r="B106" s="174" t="s">
        <v>45</v>
      </c>
      <c r="C106" s="429"/>
      <c r="D106" s="352"/>
      <c r="E106" s="429"/>
      <c r="F106" s="432"/>
      <c r="G106" s="401" t="str">
        <f>IF(F105="VöB","Freihändig (z.B. Tipo. 36 II d VöB)","")</f>
        <v/>
      </c>
      <c r="H106" s="402"/>
      <c r="I106" s="433"/>
      <c r="J106" s="430"/>
      <c r="K106" s="435"/>
      <c r="L106" s="174" t="s">
        <v>45</v>
      </c>
      <c r="M106" s="429"/>
      <c r="N106" s="352"/>
      <c r="O106" s="429"/>
      <c r="P106" s="432"/>
      <c r="Q106" s="401" t="str">
        <f>IF(P105="VöB","Freihändig (z.B. Tipo. 36 II d VöB)","")</f>
        <v/>
      </c>
      <c r="R106" s="402"/>
      <c r="S106" s="433"/>
      <c r="T106" s="430"/>
      <c r="U106" s="435"/>
      <c r="V106" s="174" t="s">
        <v>45</v>
      </c>
      <c r="W106" s="429"/>
      <c r="X106" s="352"/>
      <c r="Y106" s="429"/>
      <c r="Z106" s="432"/>
      <c r="AA106" s="401" t="str">
        <f>IF(Z105="VöB","Freihändig (z.B. Tipo. 36 II d VöB)","")</f>
        <v/>
      </c>
      <c r="AB106" s="402"/>
      <c r="AC106" s="433"/>
      <c r="AD106" s="430"/>
      <c r="AE106" s="435"/>
      <c r="AF106" s="174" t="s">
        <v>45</v>
      </c>
      <c r="AG106" s="429"/>
      <c r="AH106" s="352"/>
      <c r="AI106" s="429"/>
      <c r="AJ106" s="432"/>
      <c r="AK106" s="401" t="str">
        <f>IF(AJ105="VöB","Freihändig (z.B. Tipo. 36 II d VöB)","")</f>
        <v/>
      </c>
      <c r="AL106" s="402"/>
      <c r="AM106" s="433"/>
      <c r="AN106" s="430"/>
      <c r="AO106" s="435"/>
      <c r="AP106" s="174" t="s">
        <v>45</v>
      </c>
      <c r="AQ106" s="429"/>
      <c r="AR106" s="352"/>
      <c r="AS106" s="429"/>
      <c r="AT106" s="432"/>
      <c r="AU106" s="401" t="str">
        <f>IF(AT105="VöB","Freihändig (z.B. Tipo. 36 II d VöB)","")</f>
        <v/>
      </c>
      <c r="AV106" s="402"/>
      <c r="AW106" s="433"/>
      <c r="AX106" s="430"/>
      <c r="AY106" s="435"/>
      <c r="AZ106" s="174" t="s">
        <v>45</v>
      </c>
      <c r="BA106" s="429"/>
      <c r="BB106" s="352"/>
      <c r="BC106" s="429"/>
      <c r="BD106" s="432"/>
      <c r="BE106" s="401" t="str">
        <f>IF(BD105="VöB","Freihändig (z.B. Tipo. 36 II d VöB)","")</f>
        <v/>
      </c>
      <c r="BF106" s="402"/>
      <c r="BG106" s="433"/>
      <c r="BH106" s="430"/>
      <c r="BI106" s="435"/>
      <c r="BJ106" s="174" t="s">
        <v>45</v>
      </c>
      <c r="BK106" s="429"/>
      <c r="BL106" s="352"/>
      <c r="BM106" s="429"/>
      <c r="BN106" s="432"/>
      <c r="BO106" s="401" t="str">
        <f>IF(BN105="VöB","Freihändig (z.B. Tipo. 36 II d VöB)","")</f>
        <v/>
      </c>
      <c r="BP106" s="402"/>
      <c r="BQ106" s="433"/>
      <c r="BR106" s="430"/>
      <c r="BS106" s="435"/>
      <c r="BT106" s="174" t="s">
        <v>45</v>
      </c>
      <c r="BU106" s="429"/>
      <c r="BV106" s="352"/>
      <c r="BW106" s="429"/>
      <c r="BX106" s="432"/>
      <c r="BY106" s="401" t="str">
        <f>IF(BX105="VöB","Freihändig (z.B. Tipo. 36 II d VöB)","")</f>
        <v/>
      </c>
      <c r="BZ106" s="402"/>
      <c r="CA106" s="433"/>
      <c r="CB106" s="430"/>
      <c r="CC106" s="435"/>
      <c r="CD106" s="174" t="s">
        <v>45</v>
      </c>
      <c r="CE106" s="429"/>
      <c r="CF106" s="352"/>
      <c r="CG106" s="429"/>
      <c r="CH106" s="432"/>
      <c r="CI106" s="401" t="str">
        <f>IF(CH105="VöB","Freihändig (z.B. Tipo. 36 II d VöB)","")</f>
        <v/>
      </c>
      <c r="CJ106" s="402"/>
      <c r="CK106" s="433"/>
      <c r="CL106" s="430"/>
      <c r="CM106" s="435"/>
      <c r="CN106" s="174" t="s">
        <v>45</v>
      </c>
      <c r="CO106" s="429"/>
      <c r="CP106" s="352"/>
      <c r="CQ106" s="429"/>
      <c r="CR106" s="432"/>
      <c r="CS106" s="401" t="str">
        <f>IF(CR105="VöB","Freihändig (z.B. Tipo. 36 II d VöB)","")</f>
        <v/>
      </c>
      <c r="CT106" s="402"/>
      <c r="CU106" s="433"/>
      <c r="CV106" s="430"/>
      <c r="CW106" s="435"/>
      <c r="CX106" s="174" t="s">
        <v>45</v>
      </c>
      <c r="CY106" s="429"/>
      <c r="CZ106" s="352"/>
      <c r="DA106" s="429"/>
      <c r="DB106" s="432"/>
      <c r="DC106" s="401" t="str">
        <f>IF(DB105="VöB","Freihändig (z.B. Tipo. 36 II d VöB)","")</f>
        <v/>
      </c>
      <c r="DD106" s="402"/>
      <c r="DE106" s="433"/>
      <c r="DF106" s="430"/>
      <c r="DG106" s="435"/>
      <c r="DH106" s="174" t="s">
        <v>45</v>
      </c>
      <c r="DI106" s="429"/>
      <c r="DJ106" s="352"/>
      <c r="DK106" s="429"/>
      <c r="DL106" s="432"/>
      <c r="DM106" s="401" t="str">
        <f>IF(DL105="VöB","Freihändig (z.B. Tipo. 36 II d VöB)","")</f>
        <v/>
      </c>
      <c r="DN106" s="402"/>
      <c r="DO106" s="433"/>
      <c r="DP106" s="430"/>
      <c r="DQ106" s="435"/>
      <c r="DR106" s="174" t="s">
        <v>45</v>
      </c>
      <c r="DS106" s="429"/>
      <c r="DT106" s="352"/>
      <c r="DU106" s="429"/>
      <c r="DV106" s="432"/>
      <c r="DW106" s="401" t="str">
        <f>IF(DV105="VöB","Freihändig (z.B. Tipo. 36 II d VöB)","")</f>
        <v/>
      </c>
      <c r="DX106" s="402"/>
      <c r="DY106" s="433"/>
      <c r="DZ106" s="430"/>
      <c r="EA106" s="435"/>
      <c r="EB106" s="174" t="s">
        <v>45</v>
      </c>
      <c r="EC106" s="429"/>
      <c r="ED106" s="352"/>
      <c r="EE106" s="429"/>
      <c r="EF106" s="432"/>
      <c r="EG106" s="401" t="str">
        <f>IF(EF105="VöB","Freihändig (z.B. Tipo. 36 II d VöB)","")</f>
        <v/>
      </c>
      <c r="EH106" s="402"/>
      <c r="EI106" s="433"/>
      <c r="EJ106" s="430"/>
      <c r="EK106" s="435"/>
      <c r="EL106" s="174" t="s">
        <v>45</v>
      </c>
      <c r="EM106" s="429"/>
      <c r="EN106" s="352"/>
      <c r="EO106" s="429"/>
      <c r="EP106" s="432"/>
      <c r="EQ106" s="401" t="str">
        <f>IF(EP105="VöB","Freihändig (z.B. Tipo. 36 II d VöB)","")</f>
        <v/>
      </c>
      <c r="ER106" s="402"/>
      <c r="ES106" s="433"/>
      <c r="ET106" s="430"/>
      <c r="EU106" s="435"/>
      <c r="EV106" s="174" t="s">
        <v>45</v>
      </c>
      <c r="EW106" s="429"/>
      <c r="EX106" s="352"/>
      <c r="EY106" s="429"/>
      <c r="EZ106" s="432"/>
      <c r="FA106" s="401" t="str">
        <f>IF(EZ105="VöB","Freihändig (z.B. Tipo. 36 II d VöB)","")</f>
        <v/>
      </c>
      <c r="FB106" s="402"/>
      <c r="FC106" s="433"/>
      <c r="FD106" s="430"/>
      <c r="FE106" s="435"/>
      <c r="FF106" s="174" t="s">
        <v>45</v>
      </c>
      <c r="FG106" s="429"/>
      <c r="FH106" s="352"/>
      <c r="FI106" s="429"/>
      <c r="FJ106" s="432"/>
      <c r="FK106" s="401" t="str">
        <f>IF(FJ105="VöB","Freihändig (z.B. Tipo. 36 II d VöB)","")</f>
        <v/>
      </c>
      <c r="FL106" s="402"/>
      <c r="FM106" s="433"/>
      <c r="FN106" s="430"/>
      <c r="FO106" s="435"/>
      <c r="FP106" s="174" t="s">
        <v>45</v>
      </c>
      <c r="FQ106" s="429"/>
      <c r="FR106" s="352"/>
      <c r="FS106" s="429"/>
      <c r="FT106" s="432"/>
      <c r="FU106" s="401" t="str">
        <f>IF(FT105="VöB","Freihändig (z.B. Tipo. 36 II d VöB)","")</f>
        <v/>
      </c>
      <c r="FV106" s="402"/>
      <c r="FW106" s="433"/>
      <c r="FX106" s="430"/>
      <c r="FY106" s="435"/>
      <c r="FZ106" s="174" t="s">
        <v>45</v>
      </c>
      <c r="GA106" s="429"/>
      <c r="GB106" s="352"/>
      <c r="GC106" s="429"/>
      <c r="GD106" s="432"/>
      <c r="GE106" s="401" t="str">
        <f>IF(GD105="VöB","Freihändig (z.B. Tipo. 36 II d VöB)","")</f>
        <v/>
      </c>
      <c r="GF106" s="402"/>
      <c r="GG106" s="433"/>
      <c r="GH106" s="430"/>
      <c r="GI106" s="435"/>
      <c r="GJ106" s="174" t="s">
        <v>45</v>
      </c>
      <c r="GK106" s="429"/>
      <c r="GL106" s="352"/>
      <c r="GM106" s="429"/>
      <c r="GN106" s="432"/>
      <c r="GO106" s="401" t="str">
        <f>IF(GN105="VöB","Freihändig (z.B. Tipo. 36 II d VöB)","")</f>
        <v/>
      </c>
      <c r="GP106" s="402"/>
      <c r="GQ106" s="433"/>
      <c r="GR106" s="430"/>
      <c r="GS106" s="435"/>
      <c r="GT106" s="174" t="s">
        <v>45</v>
      </c>
      <c r="GU106" s="429"/>
      <c r="GV106" s="352"/>
      <c r="GW106" s="429"/>
      <c r="GX106" s="432"/>
      <c r="GY106" s="401" t="str">
        <f>IF(GX105="VöB","Freihändig (z.B. Tipo. 36 II d VöB)","")</f>
        <v/>
      </c>
      <c r="GZ106" s="402"/>
      <c r="HA106" s="433"/>
      <c r="HB106" s="430"/>
      <c r="HC106" s="435"/>
      <c r="HD106" s="174" t="s">
        <v>45</v>
      </c>
      <c r="HE106" s="429"/>
      <c r="HF106" s="352"/>
      <c r="HG106" s="429"/>
      <c r="HH106" s="432"/>
      <c r="HI106" s="401" t="str">
        <f>IF(HH105="VöB","Freihändig (z.B. Tipo. 36 II d VöB)","")</f>
        <v/>
      </c>
      <c r="HJ106" s="402"/>
      <c r="HK106" s="433"/>
      <c r="HL106" s="430"/>
      <c r="HM106" s="435"/>
      <c r="HN106" s="125"/>
      <c r="HO106" s="125"/>
      <c r="HP106" s="71"/>
      <c r="HQ106" s="126"/>
      <c r="HR106" s="74"/>
      <c r="HS106" s="36"/>
      <c r="HT106" s="36"/>
      <c r="HU106" s="78"/>
      <c r="HV106" s="36"/>
      <c r="HW106" s="125"/>
      <c r="HX106" s="125"/>
      <c r="HY106" s="71"/>
      <c r="HZ106" s="126"/>
      <c r="IA106" s="74"/>
      <c r="IB106" s="36"/>
      <c r="IC106" s="36"/>
      <c r="ID106" s="78"/>
      <c r="IE106" s="36"/>
      <c r="IF106" s="125"/>
      <c r="IG106" s="125"/>
      <c r="IH106" s="71"/>
      <c r="II106" s="126"/>
      <c r="IJ106" s="74"/>
      <c r="IK106" s="36"/>
      <c r="IL106" s="36"/>
      <c r="IM106" s="78"/>
      <c r="IN106" s="36"/>
      <c r="IO106" s="125"/>
      <c r="IP106" s="125"/>
      <c r="IQ106" s="71"/>
      <c r="IR106" s="126"/>
      <c r="IS106" s="74"/>
      <c r="IT106" s="36"/>
      <c r="IU106" s="36"/>
      <c r="IV106" s="78"/>
      <c r="IW106" s="36"/>
      <c r="IX106" s="125"/>
      <c r="IY106" s="125"/>
      <c r="IZ106" s="71"/>
      <c r="JA106" s="126"/>
      <c r="JB106" s="6"/>
      <c r="JC106" s="6"/>
      <c r="JD106" s="6"/>
      <c r="JE106" s="6"/>
      <c r="JF106" s="6"/>
      <c r="JG106" s="6"/>
      <c r="JH106" s="6"/>
      <c r="JI106" s="6"/>
      <c r="JJ106" s="6"/>
      <c r="JK106" s="6"/>
      <c r="JL106" s="6"/>
      <c r="JM106" s="6"/>
      <c r="JN106" s="6"/>
      <c r="JO106" s="6"/>
      <c r="JP106" s="6"/>
      <c r="JQ106" s="6"/>
      <c r="JR106" s="6"/>
      <c r="JS106" s="6"/>
      <c r="JT106" s="6"/>
      <c r="JU106" s="6"/>
      <c r="JV106" s="6"/>
      <c r="JW106" s="6"/>
      <c r="JX106" s="6"/>
      <c r="JY106" s="6"/>
      <c r="JZ106" s="6"/>
      <c r="KA106" s="6"/>
      <c r="KB106" s="6"/>
      <c r="KC106" s="6"/>
      <c r="KD106" s="6"/>
      <c r="KE106" s="6"/>
      <c r="KF106" s="6"/>
      <c r="KG106" s="6"/>
      <c r="KH106" s="6"/>
      <c r="KI106" s="6"/>
      <c r="KJ106" s="6"/>
      <c r="KK106" s="6"/>
      <c r="KL106" s="6"/>
      <c r="KM106" s="6"/>
      <c r="KN106" s="6"/>
      <c r="KO106" s="6"/>
      <c r="KP106" s="6"/>
      <c r="KQ106" s="6"/>
      <c r="KR106" s="6"/>
      <c r="KS106" s="6"/>
      <c r="KT106" s="6"/>
      <c r="KU106" s="6"/>
      <c r="KV106" s="6"/>
      <c r="KW106" s="6"/>
      <c r="KX106" s="6"/>
      <c r="KY106" s="6"/>
      <c r="KZ106" s="6"/>
      <c r="LA106" s="6"/>
      <c r="LB106" s="6"/>
      <c r="LC106" s="6"/>
    </row>
    <row r="107" spans="1:315" ht="26.25" customHeight="1" x14ac:dyDescent="0.2">
      <c r="A107" s="13"/>
      <c r="B107" s="173" t="s">
        <v>44</v>
      </c>
      <c r="C107" s="429">
        <v>45</v>
      </c>
      <c r="D107" s="352">
        <v>0</v>
      </c>
      <c r="E107" s="429" t="s">
        <v>43</v>
      </c>
      <c r="F107" s="432" t="s">
        <v>36</v>
      </c>
      <c r="G107" s="399" t="str">
        <f>IF(F107="BöB","nur Freihändig mit Tipo. 13 VöB","")</f>
        <v/>
      </c>
      <c r="H107" s="400"/>
      <c r="I107" s="433" t="str">
        <f>IF(F107="BöB","Ja","No")</f>
        <v>No</v>
      </c>
      <c r="J107" s="430" t="str">
        <f>IF(F107="BöB","Ja","No")</f>
        <v>No</v>
      </c>
      <c r="K107" s="435" t="e">
        <f>IF(OR(AND(F107="VöB",D101="Aktuelles Procedura secondo BöB",E107="No"),OR(AND(E107="Ja",D107&gt;='Valori soglia'!$D$6),AND(E107="Ja",'Riepilogo progetto'!$J$8&gt;'Riepilogo progetto'!$P$9)),AND(E107="Ja",F107="BöB")),"Kontrolle","")</f>
        <v>#DIV/0!</v>
      </c>
      <c r="L107" s="173" t="s">
        <v>44</v>
      </c>
      <c r="M107" s="429">
        <v>45</v>
      </c>
      <c r="N107" s="352">
        <v>0</v>
      </c>
      <c r="O107" s="429" t="s">
        <v>43</v>
      </c>
      <c r="P107" s="432" t="s">
        <v>36</v>
      </c>
      <c r="Q107" s="399" t="str">
        <f>IF(P107="BöB","nur Freihändig mit Tipo. 13 VöB","")</f>
        <v/>
      </c>
      <c r="R107" s="400"/>
      <c r="S107" s="433" t="str">
        <f>IF(P107="BöB","Ja","No")</f>
        <v>No</v>
      </c>
      <c r="T107" s="430" t="str">
        <f>IF(P107="BöB","Ja","No")</f>
        <v>No</v>
      </c>
      <c r="U107" s="435" t="e">
        <f>IF(OR(AND(P107="VöB",N101="Aktuelles Procedura secondo BöB",O107="No"),OR(AND(O107="Ja",N107&gt;='Valori soglia'!$D$6),AND(O107="Ja",U$14&gt;U$15)),AND(O107="Ja",P107="BöB")),"Kontrolle","")</f>
        <v>#DIV/0!</v>
      </c>
      <c r="V107" s="173" t="s">
        <v>44</v>
      </c>
      <c r="W107" s="429">
        <v>45</v>
      </c>
      <c r="X107" s="352">
        <v>0</v>
      </c>
      <c r="Y107" s="429" t="s">
        <v>43</v>
      </c>
      <c r="Z107" s="432" t="s">
        <v>36</v>
      </c>
      <c r="AA107" s="399" t="str">
        <f>IF(Z107="BöB","nur Freihändig mit Tipo. 13 VöB","")</f>
        <v/>
      </c>
      <c r="AB107" s="400"/>
      <c r="AC107" s="433" t="str">
        <f>IF(Z107="BöB","Ja","No")</f>
        <v>No</v>
      </c>
      <c r="AD107" s="430" t="str">
        <f>IF(Z107="BöB","Ja","No")</f>
        <v>No</v>
      </c>
      <c r="AE107" s="435" t="e">
        <f>IF(OR(AND(Z107="VöB",X101="Aktuelles Procedura secondo BöB",Y107="No"),OR(AND(Y107="Ja",X107&gt;='Valori soglia'!$D$6),AND(Y107="Ja",AE$14&gt;AE$15)),AND(Y107="Ja",Z107="BöB")),"Kontrolle","")</f>
        <v>#DIV/0!</v>
      </c>
      <c r="AF107" s="173" t="s">
        <v>44</v>
      </c>
      <c r="AG107" s="429">
        <v>45</v>
      </c>
      <c r="AH107" s="352">
        <v>0</v>
      </c>
      <c r="AI107" s="429" t="s">
        <v>43</v>
      </c>
      <c r="AJ107" s="432" t="s">
        <v>36</v>
      </c>
      <c r="AK107" s="399" t="str">
        <f>IF(AJ107="BöB","nur Freihändig mit Tipo. 13 VöB","")</f>
        <v/>
      </c>
      <c r="AL107" s="400"/>
      <c r="AM107" s="433" t="str">
        <f>IF(AJ107="BöB","Ja","No")</f>
        <v>No</v>
      </c>
      <c r="AN107" s="430" t="str">
        <f>IF(AJ107="BöB","Ja","No")</f>
        <v>No</v>
      </c>
      <c r="AO107" s="435" t="e">
        <f>IF(OR(AND(AJ107="VöB",AH101="Aktuelles Procedura secondo BöB",AI107="No"),OR(AND(AI107="Ja",AH107&gt;='Valori soglia'!$D$6),AND(AI107="Ja",AO$14&gt;AO$15)),AND(AI107="Ja",AJ107="BöB")),"Kontrolle","")</f>
        <v>#DIV/0!</v>
      </c>
      <c r="AP107" s="173" t="s">
        <v>44</v>
      </c>
      <c r="AQ107" s="429">
        <v>45</v>
      </c>
      <c r="AR107" s="352">
        <v>0</v>
      </c>
      <c r="AS107" s="429" t="s">
        <v>43</v>
      </c>
      <c r="AT107" s="432" t="s">
        <v>36</v>
      </c>
      <c r="AU107" s="399" t="str">
        <f>IF(AT107="BöB","nur Freihändig mit Tipo. 13 VöB","")</f>
        <v/>
      </c>
      <c r="AV107" s="400"/>
      <c r="AW107" s="433" t="str">
        <f>IF(AT107="BöB","Ja","No")</f>
        <v>No</v>
      </c>
      <c r="AX107" s="430" t="str">
        <f>IF(AT107="BöB","Ja","No")</f>
        <v>No</v>
      </c>
      <c r="AY107" s="435" t="e">
        <f>IF(OR(AND(AT107="VöB",AR101="Aktuelles Procedura secondo BöB",AS107="No"),OR(AND(AS107="Ja",AR107&gt;='Valori soglia'!$D$6),AND(AS107="Ja",AY$14&gt;AY$15)),AND(AS107="Ja",AT107="BöB")),"Kontrolle","")</f>
        <v>#DIV/0!</v>
      </c>
      <c r="AZ107" s="173" t="s">
        <v>44</v>
      </c>
      <c r="BA107" s="429">
        <v>45</v>
      </c>
      <c r="BB107" s="352">
        <v>0</v>
      </c>
      <c r="BC107" s="429" t="s">
        <v>43</v>
      </c>
      <c r="BD107" s="432" t="s">
        <v>36</v>
      </c>
      <c r="BE107" s="399" t="str">
        <f>IF(BD107="BöB","nur Freihändig mit Tipo. 13 VöB","")</f>
        <v/>
      </c>
      <c r="BF107" s="400"/>
      <c r="BG107" s="433" t="str">
        <f>IF(BD107="BöB","Ja","No")</f>
        <v>No</v>
      </c>
      <c r="BH107" s="430" t="str">
        <f>IF(BD107="BöB","Ja","No")</f>
        <v>No</v>
      </c>
      <c r="BI107" s="435" t="e">
        <f>IF(OR(AND(BD107="VöB",BB101="Aktuelles Procedura secondo BöB",BC107="No"),OR(AND(BC107="Ja",BB107&gt;='Valori soglia'!$D$6),AND(BC107="Ja",BI$14&gt;BI$15)),AND(BC107="Ja",BD107="BöB")),"Kontrolle","")</f>
        <v>#DIV/0!</v>
      </c>
      <c r="BJ107" s="173" t="s">
        <v>44</v>
      </c>
      <c r="BK107" s="429">
        <v>45</v>
      </c>
      <c r="BL107" s="352">
        <v>0</v>
      </c>
      <c r="BM107" s="429" t="s">
        <v>43</v>
      </c>
      <c r="BN107" s="432" t="s">
        <v>36</v>
      </c>
      <c r="BO107" s="399" t="str">
        <f>IF(BN107="BöB","nur Freihändig mit Tipo. 13 VöB","")</f>
        <v/>
      </c>
      <c r="BP107" s="400"/>
      <c r="BQ107" s="433" t="str">
        <f>IF(BN107="BöB","Ja","No")</f>
        <v>No</v>
      </c>
      <c r="BR107" s="430" t="str">
        <f>IF(BN107="BöB","Ja","No")</f>
        <v>No</v>
      </c>
      <c r="BS107" s="435" t="e">
        <f>IF(OR(AND(BN107="VöB",BL101="Aktuelles Procedura secondo BöB",BM107="No"),OR(AND(BM107="Ja",BL107&gt;='Valori soglia'!$D$6),AND(BM107="Ja",BS$14&gt;BS$15)),AND(BM107="Ja",BN107="BöB")),"Kontrolle","")</f>
        <v>#DIV/0!</v>
      </c>
      <c r="BT107" s="173" t="s">
        <v>44</v>
      </c>
      <c r="BU107" s="429">
        <v>45</v>
      </c>
      <c r="BV107" s="352">
        <v>0</v>
      </c>
      <c r="BW107" s="429" t="s">
        <v>43</v>
      </c>
      <c r="BX107" s="432" t="s">
        <v>36</v>
      </c>
      <c r="BY107" s="399" t="str">
        <f>IF(BX107="BöB","nur Freihändig mit Tipo. 13 VöB","")</f>
        <v/>
      </c>
      <c r="BZ107" s="400"/>
      <c r="CA107" s="433" t="str">
        <f>IF(BX107="BöB","Ja","No")</f>
        <v>No</v>
      </c>
      <c r="CB107" s="430" t="str">
        <f>IF(BX107="BöB","Ja","No")</f>
        <v>No</v>
      </c>
      <c r="CC107" s="435" t="e">
        <f>IF(OR(AND(BX107="VöB",BV101="Aktuelles Procedura secondo BöB",BW107="No"),OR(AND(BW107="Ja",BV107&gt;='Valori soglia'!$D$6),AND(BW107="Ja",CC$14&gt;CC$15)),AND(BW107="Ja",BX107="BöB")),"Kontrolle","")</f>
        <v>#DIV/0!</v>
      </c>
      <c r="CD107" s="173" t="s">
        <v>44</v>
      </c>
      <c r="CE107" s="429">
        <v>45</v>
      </c>
      <c r="CF107" s="352">
        <v>0</v>
      </c>
      <c r="CG107" s="429" t="s">
        <v>43</v>
      </c>
      <c r="CH107" s="432" t="s">
        <v>36</v>
      </c>
      <c r="CI107" s="399" t="str">
        <f>IF(CH107="BöB","nur Freihändig mit Tipo. 13 VöB","")</f>
        <v/>
      </c>
      <c r="CJ107" s="400"/>
      <c r="CK107" s="433" t="str">
        <f>IF(CH107="BöB","Ja","No")</f>
        <v>No</v>
      </c>
      <c r="CL107" s="430" t="str">
        <f>IF(CH107="BöB","Ja","No")</f>
        <v>No</v>
      </c>
      <c r="CM107" s="435" t="e">
        <f>IF(OR(AND(CH107="VöB",CF101="Aktuelles Procedura secondo BöB",CG107="No"),OR(AND(CG107="Ja",CF107&gt;='Valori soglia'!$D$6),AND(CG107="Ja",CM$14&gt;CM$15)),AND(CG107="Ja",CH107="BöB")),"Kontrolle","")</f>
        <v>#DIV/0!</v>
      </c>
      <c r="CN107" s="173" t="s">
        <v>44</v>
      </c>
      <c r="CO107" s="429">
        <v>45</v>
      </c>
      <c r="CP107" s="352">
        <v>0</v>
      </c>
      <c r="CQ107" s="429" t="s">
        <v>43</v>
      </c>
      <c r="CR107" s="432" t="s">
        <v>36</v>
      </c>
      <c r="CS107" s="399" t="str">
        <f>IF(CR107="BöB","nur Freihändig mit Tipo. 13 VöB","")</f>
        <v/>
      </c>
      <c r="CT107" s="400"/>
      <c r="CU107" s="433" t="str">
        <f>IF(CR107="BöB","Ja","No")</f>
        <v>No</v>
      </c>
      <c r="CV107" s="430" t="str">
        <f>IF(CR107="BöB","Ja","No")</f>
        <v>No</v>
      </c>
      <c r="CW107" s="435" t="e">
        <f>IF(OR(AND(CR107="VöB",CP101="Aktuelles Procedura secondo BöB",CQ107="No"),OR(AND(CQ107="Ja",CP107&gt;='Valori soglia'!$D$6),AND(CQ107="Ja",CW$14&gt;CW$15)),AND(CQ107="Ja",CR107="BöB")),"Kontrolle","")</f>
        <v>#DIV/0!</v>
      </c>
      <c r="CX107" s="173" t="s">
        <v>44</v>
      </c>
      <c r="CY107" s="429">
        <v>45</v>
      </c>
      <c r="CZ107" s="352">
        <v>0</v>
      </c>
      <c r="DA107" s="429" t="s">
        <v>43</v>
      </c>
      <c r="DB107" s="432" t="s">
        <v>36</v>
      </c>
      <c r="DC107" s="399" t="str">
        <f>IF(DB107="BöB","nur Freihändig mit Tipo. 13 VöB","")</f>
        <v/>
      </c>
      <c r="DD107" s="400"/>
      <c r="DE107" s="433" t="str">
        <f>IF(DB107="BöB","Ja","No")</f>
        <v>No</v>
      </c>
      <c r="DF107" s="430" t="str">
        <f>IF(DB107="BöB","Ja","No")</f>
        <v>No</v>
      </c>
      <c r="DG107" s="435" t="e">
        <f>IF(OR(AND(DB107="VöB",CZ101="Aktuelles Procedura secondo BöB",DA107="No"),OR(AND(DA107="Ja",CZ107&gt;='Valori soglia'!$D$6),AND(DA107="Ja",DG$14&gt;DG$15)),AND(DA107="Ja",DB107="BöB")),"Kontrolle","")</f>
        <v>#DIV/0!</v>
      </c>
      <c r="DH107" s="173" t="s">
        <v>44</v>
      </c>
      <c r="DI107" s="429">
        <v>45</v>
      </c>
      <c r="DJ107" s="352">
        <v>0</v>
      </c>
      <c r="DK107" s="429" t="s">
        <v>43</v>
      </c>
      <c r="DL107" s="432" t="s">
        <v>36</v>
      </c>
      <c r="DM107" s="399" t="str">
        <f>IF(DL107="BöB","nur Freihändig mit Tipo. 13 VöB","")</f>
        <v/>
      </c>
      <c r="DN107" s="400"/>
      <c r="DO107" s="433" t="str">
        <f>IF(DL107="BöB","Ja","No")</f>
        <v>No</v>
      </c>
      <c r="DP107" s="430" t="str">
        <f>IF(DL107="BöB","Ja","No")</f>
        <v>No</v>
      </c>
      <c r="DQ107" s="435" t="e">
        <f>IF(OR(AND(DL107="VöB",DJ101="Aktuelles Procedura secondo BöB",DK107="No"),OR(AND(DK107="Ja",DJ107&gt;='Valori soglia'!$D$6),AND(DK107="Ja",DQ$14&gt;DQ$15)),AND(DK107="Ja",DL107="BöB")),"Kontrolle","")</f>
        <v>#DIV/0!</v>
      </c>
      <c r="DR107" s="173" t="s">
        <v>44</v>
      </c>
      <c r="DS107" s="429">
        <v>45</v>
      </c>
      <c r="DT107" s="352">
        <v>0</v>
      </c>
      <c r="DU107" s="429" t="s">
        <v>43</v>
      </c>
      <c r="DV107" s="432" t="s">
        <v>36</v>
      </c>
      <c r="DW107" s="399" t="str">
        <f>IF(DV107="BöB","nur Freihändig mit Tipo. 13 VöB","")</f>
        <v/>
      </c>
      <c r="DX107" s="400"/>
      <c r="DY107" s="433" t="str">
        <f>IF(DV107="BöB","Ja","No")</f>
        <v>No</v>
      </c>
      <c r="DZ107" s="430" t="str">
        <f>IF(DV107="BöB","Ja","No")</f>
        <v>No</v>
      </c>
      <c r="EA107" s="435" t="e">
        <f>IF(OR(AND(DV107="VöB",DT101="Aktuelles Procedura secondo BöB",DU107="No"),OR(AND(DU107="Ja",DT107&gt;='Valori soglia'!$D$6),AND(DU107="Ja",EA$14&gt;EA$15)),AND(DU107="Ja",DV107="BöB")),"Kontrolle","")</f>
        <v>#DIV/0!</v>
      </c>
      <c r="EB107" s="173" t="s">
        <v>44</v>
      </c>
      <c r="EC107" s="429">
        <v>45</v>
      </c>
      <c r="ED107" s="352">
        <v>0</v>
      </c>
      <c r="EE107" s="429" t="s">
        <v>43</v>
      </c>
      <c r="EF107" s="432" t="s">
        <v>36</v>
      </c>
      <c r="EG107" s="399" t="str">
        <f>IF(EF107="BöB","nur Freihändig mit Tipo. 13 VöB","")</f>
        <v/>
      </c>
      <c r="EH107" s="400"/>
      <c r="EI107" s="433" t="str">
        <f>IF(EF107="BöB","Ja","No")</f>
        <v>No</v>
      </c>
      <c r="EJ107" s="430" t="str">
        <f>IF(EF107="BöB","Ja","No")</f>
        <v>No</v>
      </c>
      <c r="EK107" s="435" t="e">
        <f>IF(OR(AND(EF107="VöB",ED101="Aktuelles Procedura secondo BöB",EE107="No"),OR(AND(EE107="Ja",ED107&gt;='Valori soglia'!$D$6),AND(EE107="Ja",EK$14&gt;EK$15)),AND(EE107="Ja",EF107="BöB")),"Kontrolle","")</f>
        <v>#DIV/0!</v>
      </c>
      <c r="EL107" s="173" t="s">
        <v>44</v>
      </c>
      <c r="EM107" s="429">
        <v>45</v>
      </c>
      <c r="EN107" s="352">
        <v>0</v>
      </c>
      <c r="EO107" s="429" t="s">
        <v>43</v>
      </c>
      <c r="EP107" s="432" t="s">
        <v>36</v>
      </c>
      <c r="EQ107" s="399" t="str">
        <f>IF(EP107="BöB","nur Freihändig mit Tipo. 13 VöB","")</f>
        <v/>
      </c>
      <c r="ER107" s="400"/>
      <c r="ES107" s="433" t="str">
        <f>IF(EP107="BöB","Ja","No")</f>
        <v>No</v>
      </c>
      <c r="ET107" s="430" t="str">
        <f>IF(EP107="BöB","Ja","No")</f>
        <v>No</v>
      </c>
      <c r="EU107" s="435" t="e">
        <f>IF(OR(AND(EP107="VöB",EN101="Aktuelles Procedura secondo BöB",EO107="No"),OR(AND(EO107="Ja",EN107&gt;='Valori soglia'!$D$6),AND(EO107="Ja",EU$14&gt;EU$15)),AND(EO107="Ja",EP107="BöB")),"Kontrolle","")</f>
        <v>#DIV/0!</v>
      </c>
      <c r="EV107" s="173" t="s">
        <v>44</v>
      </c>
      <c r="EW107" s="429">
        <v>45</v>
      </c>
      <c r="EX107" s="352">
        <v>0</v>
      </c>
      <c r="EY107" s="429" t="s">
        <v>43</v>
      </c>
      <c r="EZ107" s="432" t="s">
        <v>36</v>
      </c>
      <c r="FA107" s="399" t="str">
        <f>IF(EZ107="BöB","nur Freihändig mit Tipo. 13 VöB","")</f>
        <v/>
      </c>
      <c r="FB107" s="400"/>
      <c r="FC107" s="433" t="str">
        <f>IF(EZ107="BöB","Ja","No")</f>
        <v>No</v>
      </c>
      <c r="FD107" s="430" t="str">
        <f>IF(EZ107="BöB","Ja","No")</f>
        <v>No</v>
      </c>
      <c r="FE107" s="435" t="e">
        <f>IF(OR(AND(EZ107="VöB",EX101="Aktuelles Procedura secondo BöB",EY107="No"),OR(AND(EY107="Ja",EX107&gt;='Valori soglia'!$D$6),AND(EY107="Ja",FE$14&gt;FE$15)),AND(EY107="Ja",EZ107="BöB")),"Kontrolle","")</f>
        <v>#DIV/0!</v>
      </c>
      <c r="FF107" s="173" t="s">
        <v>44</v>
      </c>
      <c r="FG107" s="429">
        <v>45</v>
      </c>
      <c r="FH107" s="352">
        <v>0</v>
      </c>
      <c r="FI107" s="429" t="s">
        <v>43</v>
      </c>
      <c r="FJ107" s="432" t="s">
        <v>36</v>
      </c>
      <c r="FK107" s="399" t="str">
        <f>IF(FJ107="BöB","nur Freihändig mit Tipo. 13 VöB","")</f>
        <v/>
      </c>
      <c r="FL107" s="400"/>
      <c r="FM107" s="433" t="str">
        <f>IF(FJ107="BöB","Ja","No")</f>
        <v>No</v>
      </c>
      <c r="FN107" s="430" t="str">
        <f>IF(FJ107="BöB","Ja","No")</f>
        <v>No</v>
      </c>
      <c r="FO107" s="435" t="e">
        <f>IF(OR(AND(FJ107="VöB",FH101="Aktuelles Procedura secondo BöB",FI107="No"),OR(AND(FI107="Ja",FH107&gt;='Valori soglia'!$D$6),AND(FI107="Ja",FO$14&gt;FO$15)),AND(FI107="Ja",FJ107="BöB")),"Kontrolle","")</f>
        <v>#DIV/0!</v>
      </c>
      <c r="FP107" s="173" t="s">
        <v>44</v>
      </c>
      <c r="FQ107" s="429">
        <v>45</v>
      </c>
      <c r="FR107" s="352">
        <v>0</v>
      </c>
      <c r="FS107" s="429" t="s">
        <v>43</v>
      </c>
      <c r="FT107" s="432" t="s">
        <v>36</v>
      </c>
      <c r="FU107" s="399" t="str">
        <f>IF(FT107="BöB","nur Freihändig mit Tipo. 13 VöB","")</f>
        <v/>
      </c>
      <c r="FV107" s="400"/>
      <c r="FW107" s="433" t="str">
        <f>IF(FT107="BöB","Ja","No")</f>
        <v>No</v>
      </c>
      <c r="FX107" s="430" t="str">
        <f>IF(FT107="BöB","Ja","No")</f>
        <v>No</v>
      </c>
      <c r="FY107" s="435" t="e">
        <f>IF(OR(AND(FT107="VöB",FR101="Aktuelles Procedura secondo BöB",FS107="No"),OR(AND(FS107="Ja",FR107&gt;='Valori soglia'!$D$6),AND(FS107="Ja",FY$14&gt;FY$15)),AND(FS107="Ja",FT107="BöB")),"Kontrolle","")</f>
        <v>#DIV/0!</v>
      </c>
      <c r="FZ107" s="173" t="s">
        <v>44</v>
      </c>
      <c r="GA107" s="429">
        <v>45</v>
      </c>
      <c r="GB107" s="352">
        <v>0</v>
      </c>
      <c r="GC107" s="429" t="s">
        <v>43</v>
      </c>
      <c r="GD107" s="432" t="s">
        <v>36</v>
      </c>
      <c r="GE107" s="399" t="str">
        <f>IF(GD107="BöB","nur Freihändig mit Tipo. 13 VöB","")</f>
        <v/>
      </c>
      <c r="GF107" s="400"/>
      <c r="GG107" s="433" t="str">
        <f>IF(GD107="BöB","Ja","No")</f>
        <v>No</v>
      </c>
      <c r="GH107" s="430" t="str">
        <f>IF(GD107="BöB","Ja","No")</f>
        <v>No</v>
      </c>
      <c r="GI107" s="435" t="e">
        <f>IF(OR(AND(GD107="VöB",GB101="Aktuelles Procedura secondo BöB",GC107="No"),OR(AND(GC107="Ja",GB107&gt;='Valori soglia'!$D$6),AND(GC107="Ja",GI$14&gt;GI$15)),AND(GC107="Ja",GD107="BöB")),"Kontrolle","")</f>
        <v>#DIV/0!</v>
      </c>
      <c r="GJ107" s="173" t="s">
        <v>44</v>
      </c>
      <c r="GK107" s="429">
        <v>45</v>
      </c>
      <c r="GL107" s="352">
        <v>0</v>
      </c>
      <c r="GM107" s="429" t="s">
        <v>43</v>
      </c>
      <c r="GN107" s="432" t="s">
        <v>36</v>
      </c>
      <c r="GO107" s="399" t="str">
        <f>IF(GN107="BöB","nur Freihändig mit Tipo. 13 VöB","")</f>
        <v/>
      </c>
      <c r="GP107" s="400"/>
      <c r="GQ107" s="433" t="str">
        <f>IF(GN107="BöB","Ja","No")</f>
        <v>No</v>
      </c>
      <c r="GR107" s="430" t="str">
        <f>IF(GN107="BöB","Ja","No")</f>
        <v>No</v>
      </c>
      <c r="GS107" s="435" t="e">
        <f>IF(OR(AND(GN107="VöB",GL101="Aktuelles Procedura secondo BöB",GM107="No"),OR(AND(GM107="Ja",GL107&gt;='Valori soglia'!$D$6),AND(GM107="Ja",GS$14&gt;GS$15)),AND(GM107="Ja",GN107="BöB")),"Kontrolle","")</f>
        <v>#DIV/0!</v>
      </c>
      <c r="GT107" s="173" t="s">
        <v>44</v>
      </c>
      <c r="GU107" s="429">
        <v>45</v>
      </c>
      <c r="GV107" s="352">
        <v>0</v>
      </c>
      <c r="GW107" s="429" t="s">
        <v>43</v>
      </c>
      <c r="GX107" s="432" t="s">
        <v>36</v>
      </c>
      <c r="GY107" s="399" t="str">
        <f>IF(GX107="BöB","nur Freihändig mit Tipo. 13 VöB","")</f>
        <v/>
      </c>
      <c r="GZ107" s="400"/>
      <c r="HA107" s="433" t="str">
        <f>IF(GX107="BöB","Ja","No")</f>
        <v>No</v>
      </c>
      <c r="HB107" s="430" t="str">
        <f>IF(GX107="BöB","Ja","No")</f>
        <v>No</v>
      </c>
      <c r="HC107" s="435" t="e">
        <f>IF(OR(AND(GX107="VöB",GV101="Aktuelles Procedura secondo BöB",GW107="No"),OR(AND(GW107="Ja",GV107&gt;='Valori soglia'!$D$6),AND(GW107="Ja",HC$14&gt;HC$15)),AND(GW107="Ja",GX107="BöB")),"Kontrolle","")</f>
        <v>#DIV/0!</v>
      </c>
      <c r="HD107" s="173" t="s">
        <v>44</v>
      </c>
      <c r="HE107" s="429">
        <v>45</v>
      </c>
      <c r="HF107" s="352">
        <v>0</v>
      </c>
      <c r="HG107" s="429" t="s">
        <v>43</v>
      </c>
      <c r="HH107" s="432" t="s">
        <v>36</v>
      </c>
      <c r="HI107" s="399" t="str">
        <f>IF(HH107="BöB","nur Freihändig mit Tipo. 13 VöB","")</f>
        <v/>
      </c>
      <c r="HJ107" s="400"/>
      <c r="HK107" s="433" t="str">
        <f>IF(HH107="BöB","Ja","No")</f>
        <v>No</v>
      </c>
      <c r="HL107" s="430" t="str">
        <f>IF(HH107="BöB","Ja","No")</f>
        <v>No</v>
      </c>
      <c r="HM107" s="435" t="e">
        <f>IF(OR(AND(HH107="VöB",HF101="Aktuelles Procedura secondo BöB",HG107="No"),OR(AND(HG107="Ja",HF107&gt;='Valori soglia'!$D$6),AND(HG107="Ja",HM$14&gt;HM$15)),AND(HG107="Ja",HH107="BöB")),"Kontrolle","")</f>
        <v>#DIV/0!</v>
      </c>
      <c r="HN107" s="125"/>
      <c r="HO107" s="125"/>
      <c r="HP107" s="71"/>
      <c r="HQ107" s="126"/>
      <c r="HR107" s="74"/>
      <c r="HS107" s="36"/>
      <c r="HT107" s="36"/>
      <c r="HU107" s="78"/>
      <c r="HV107" s="36"/>
      <c r="HW107" s="125"/>
      <c r="HX107" s="125"/>
      <c r="HY107" s="71"/>
      <c r="HZ107" s="126"/>
      <c r="IA107" s="74"/>
      <c r="IB107" s="36"/>
      <c r="IC107" s="36"/>
      <c r="ID107" s="78"/>
      <c r="IE107" s="36"/>
      <c r="IF107" s="125"/>
      <c r="IG107" s="125"/>
      <c r="IH107" s="71"/>
      <c r="II107" s="126"/>
      <c r="IJ107" s="74"/>
      <c r="IK107" s="36"/>
      <c r="IL107" s="36"/>
      <c r="IM107" s="78"/>
      <c r="IN107" s="36"/>
      <c r="IO107" s="125"/>
      <c r="IP107" s="125"/>
      <c r="IQ107" s="71"/>
      <c r="IR107" s="126"/>
      <c r="IS107" s="74"/>
      <c r="IT107" s="36"/>
      <c r="IU107" s="36"/>
      <c r="IV107" s="78"/>
      <c r="IW107" s="36"/>
      <c r="IX107" s="125"/>
      <c r="IY107" s="125"/>
      <c r="IZ107" s="71"/>
      <c r="JA107" s="126"/>
      <c r="JB107" s="6"/>
      <c r="JC107" s="6"/>
      <c r="JD107" s="6"/>
      <c r="JE107" s="6"/>
      <c r="JF107" s="6"/>
      <c r="JG107" s="6"/>
      <c r="JH107" s="6"/>
      <c r="JI107" s="6"/>
      <c r="JJ107" s="6"/>
      <c r="JK107" s="6"/>
      <c r="JL107" s="6"/>
      <c r="JM107" s="6"/>
      <c r="JN107" s="6"/>
      <c r="JO107" s="6"/>
      <c r="JP107" s="6"/>
      <c r="JQ107" s="6"/>
      <c r="JR107" s="6"/>
      <c r="JS107" s="6"/>
      <c r="JT107" s="6"/>
      <c r="JU107" s="6"/>
      <c r="JV107" s="6"/>
      <c r="JW107" s="6"/>
      <c r="JX107" s="6"/>
      <c r="JY107" s="6"/>
      <c r="JZ107" s="6"/>
      <c r="KA107" s="6"/>
      <c r="KB107" s="6"/>
      <c r="KC107" s="6"/>
      <c r="KD107" s="6"/>
      <c r="KE107" s="6"/>
      <c r="KF107" s="6"/>
      <c r="KG107" s="6"/>
      <c r="KH107" s="6"/>
      <c r="KI107" s="6"/>
      <c r="KJ107" s="6"/>
      <c r="KK107" s="6"/>
      <c r="KL107" s="6"/>
      <c r="KM107" s="6"/>
      <c r="KN107" s="6"/>
      <c r="KO107" s="6"/>
      <c r="KP107" s="6"/>
      <c r="KQ107" s="6"/>
      <c r="KR107" s="6"/>
      <c r="KS107" s="6"/>
      <c r="KT107" s="6"/>
      <c r="KU107" s="6"/>
      <c r="KV107" s="6"/>
      <c r="KW107" s="6"/>
      <c r="KX107" s="6"/>
      <c r="KY107" s="6"/>
      <c r="KZ107" s="6"/>
      <c r="LA107" s="6"/>
      <c r="LB107" s="6"/>
      <c r="LC107" s="6"/>
    </row>
    <row r="108" spans="1:315" ht="26.25" customHeight="1" x14ac:dyDescent="0.2">
      <c r="A108" s="13"/>
      <c r="B108" s="174" t="s">
        <v>45</v>
      </c>
      <c r="C108" s="429"/>
      <c r="D108" s="352"/>
      <c r="E108" s="429"/>
      <c r="F108" s="432"/>
      <c r="G108" s="401" t="str">
        <f>IF(F107="VöB","Freihändig (z.B. Tipo. 36 II d VöB)","")</f>
        <v/>
      </c>
      <c r="H108" s="402"/>
      <c r="I108" s="433"/>
      <c r="J108" s="430"/>
      <c r="K108" s="435"/>
      <c r="L108" s="174" t="s">
        <v>45</v>
      </c>
      <c r="M108" s="429"/>
      <c r="N108" s="352"/>
      <c r="O108" s="429"/>
      <c r="P108" s="432"/>
      <c r="Q108" s="401" t="str">
        <f>IF(P107="VöB","Freihändig (z.B. Tipo. 36 II d VöB)","")</f>
        <v/>
      </c>
      <c r="R108" s="402"/>
      <c r="S108" s="433"/>
      <c r="T108" s="430"/>
      <c r="U108" s="435"/>
      <c r="V108" s="174" t="s">
        <v>45</v>
      </c>
      <c r="W108" s="429"/>
      <c r="X108" s="352"/>
      <c r="Y108" s="429"/>
      <c r="Z108" s="432"/>
      <c r="AA108" s="401" t="str">
        <f>IF(Z107="VöB","Freihändig (z.B. Tipo. 36 II d VöB)","")</f>
        <v/>
      </c>
      <c r="AB108" s="402"/>
      <c r="AC108" s="433"/>
      <c r="AD108" s="430"/>
      <c r="AE108" s="435"/>
      <c r="AF108" s="174" t="s">
        <v>45</v>
      </c>
      <c r="AG108" s="429"/>
      <c r="AH108" s="352"/>
      <c r="AI108" s="429"/>
      <c r="AJ108" s="432"/>
      <c r="AK108" s="401" t="str">
        <f>IF(AJ107="VöB","Freihändig (z.B. Tipo. 36 II d VöB)","")</f>
        <v/>
      </c>
      <c r="AL108" s="402"/>
      <c r="AM108" s="433"/>
      <c r="AN108" s="430"/>
      <c r="AO108" s="435"/>
      <c r="AP108" s="174" t="s">
        <v>45</v>
      </c>
      <c r="AQ108" s="429"/>
      <c r="AR108" s="352"/>
      <c r="AS108" s="429"/>
      <c r="AT108" s="432"/>
      <c r="AU108" s="401" t="str">
        <f>IF(AT107="VöB","Freihändig (z.B. Tipo. 36 II d VöB)","")</f>
        <v/>
      </c>
      <c r="AV108" s="402"/>
      <c r="AW108" s="433"/>
      <c r="AX108" s="430"/>
      <c r="AY108" s="435"/>
      <c r="AZ108" s="174" t="s">
        <v>45</v>
      </c>
      <c r="BA108" s="429"/>
      <c r="BB108" s="352"/>
      <c r="BC108" s="429"/>
      <c r="BD108" s="432"/>
      <c r="BE108" s="401" t="str">
        <f>IF(BD107="VöB","Freihändig (z.B. Tipo. 36 II d VöB)","")</f>
        <v/>
      </c>
      <c r="BF108" s="402"/>
      <c r="BG108" s="433"/>
      <c r="BH108" s="430"/>
      <c r="BI108" s="435"/>
      <c r="BJ108" s="174" t="s">
        <v>45</v>
      </c>
      <c r="BK108" s="429"/>
      <c r="BL108" s="352"/>
      <c r="BM108" s="429"/>
      <c r="BN108" s="432"/>
      <c r="BO108" s="401" t="str">
        <f>IF(BN107="VöB","Freihändig (z.B. Tipo. 36 II d VöB)","")</f>
        <v/>
      </c>
      <c r="BP108" s="402"/>
      <c r="BQ108" s="433"/>
      <c r="BR108" s="430"/>
      <c r="BS108" s="435"/>
      <c r="BT108" s="174" t="s">
        <v>45</v>
      </c>
      <c r="BU108" s="429"/>
      <c r="BV108" s="352"/>
      <c r="BW108" s="429"/>
      <c r="BX108" s="432"/>
      <c r="BY108" s="401" t="str">
        <f>IF(BX107="VöB","Freihändig (z.B. Tipo. 36 II d VöB)","")</f>
        <v/>
      </c>
      <c r="BZ108" s="402"/>
      <c r="CA108" s="433"/>
      <c r="CB108" s="430"/>
      <c r="CC108" s="435"/>
      <c r="CD108" s="174" t="s">
        <v>45</v>
      </c>
      <c r="CE108" s="429"/>
      <c r="CF108" s="352"/>
      <c r="CG108" s="429"/>
      <c r="CH108" s="432"/>
      <c r="CI108" s="401" t="str">
        <f>IF(CH107="VöB","Freihändig (z.B. Tipo. 36 II d VöB)","")</f>
        <v/>
      </c>
      <c r="CJ108" s="402"/>
      <c r="CK108" s="433"/>
      <c r="CL108" s="430"/>
      <c r="CM108" s="435"/>
      <c r="CN108" s="174" t="s">
        <v>45</v>
      </c>
      <c r="CO108" s="429"/>
      <c r="CP108" s="352"/>
      <c r="CQ108" s="429"/>
      <c r="CR108" s="432"/>
      <c r="CS108" s="401" t="str">
        <f>IF(CR107="VöB","Freihändig (z.B. Tipo. 36 II d VöB)","")</f>
        <v/>
      </c>
      <c r="CT108" s="402"/>
      <c r="CU108" s="433"/>
      <c r="CV108" s="430"/>
      <c r="CW108" s="435"/>
      <c r="CX108" s="174" t="s">
        <v>45</v>
      </c>
      <c r="CY108" s="429"/>
      <c r="CZ108" s="352"/>
      <c r="DA108" s="429"/>
      <c r="DB108" s="432"/>
      <c r="DC108" s="401" t="str">
        <f>IF(DB107="VöB","Freihändig (z.B. Tipo. 36 II d VöB)","")</f>
        <v/>
      </c>
      <c r="DD108" s="402"/>
      <c r="DE108" s="433"/>
      <c r="DF108" s="430"/>
      <c r="DG108" s="435"/>
      <c r="DH108" s="174" t="s">
        <v>45</v>
      </c>
      <c r="DI108" s="429"/>
      <c r="DJ108" s="352"/>
      <c r="DK108" s="429"/>
      <c r="DL108" s="432"/>
      <c r="DM108" s="401" t="str">
        <f>IF(DL107="VöB","Freihändig (z.B. Tipo. 36 II d VöB)","")</f>
        <v/>
      </c>
      <c r="DN108" s="402"/>
      <c r="DO108" s="433"/>
      <c r="DP108" s="430"/>
      <c r="DQ108" s="435"/>
      <c r="DR108" s="174" t="s">
        <v>45</v>
      </c>
      <c r="DS108" s="429"/>
      <c r="DT108" s="352"/>
      <c r="DU108" s="429"/>
      <c r="DV108" s="432"/>
      <c r="DW108" s="401" t="str">
        <f>IF(DV107="VöB","Freihändig (z.B. Tipo. 36 II d VöB)","")</f>
        <v/>
      </c>
      <c r="DX108" s="402"/>
      <c r="DY108" s="433"/>
      <c r="DZ108" s="430"/>
      <c r="EA108" s="435"/>
      <c r="EB108" s="174" t="s">
        <v>45</v>
      </c>
      <c r="EC108" s="429"/>
      <c r="ED108" s="352"/>
      <c r="EE108" s="429"/>
      <c r="EF108" s="432"/>
      <c r="EG108" s="401" t="str">
        <f>IF(EF107="VöB","Freihändig (z.B. Tipo. 36 II d VöB)","")</f>
        <v/>
      </c>
      <c r="EH108" s="402"/>
      <c r="EI108" s="433"/>
      <c r="EJ108" s="430"/>
      <c r="EK108" s="435"/>
      <c r="EL108" s="174" t="s">
        <v>45</v>
      </c>
      <c r="EM108" s="429"/>
      <c r="EN108" s="352"/>
      <c r="EO108" s="429"/>
      <c r="EP108" s="432"/>
      <c r="EQ108" s="401" t="str">
        <f>IF(EP107="VöB","Freihändig (z.B. Tipo. 36 II d VöB)","")</f>
        <v/>
      </c>
      <c r="ER108" s="402"/>
      <c r="ES108" s="433"/>
      <c r="ET108" s="430"/>
      <c r="EU108" s="435"/>
      <c r="EV108" s="174" t="s">
        <v>45</v>
      </c>
      <c r="EW108" s="429"/>
      <c r="EX108" s="352"/>
      <c r="EY108" s="429"/>
      <c r="EZ108" s="432"/>
      <c r="FA108" s="401" t="str">
        <f>IF(EZ107="VöB","Freihändig (z.B. Tipo. 36 II d VöB)","")</f>
        <v/>
      </c>
      <c r="FB108" s="402"/>
      <c r="FC108" s="433"/>
      <c r="FD108" s="430"/>
      <c r="FE108" s="435"/>
      <c r="FF108" s="174" t="s">
        <v>45</v>
      </c>
      <c r="FG108" s="429"/>
      <c r="FH108" s="352"/>
      <c r="FI108" s="429"/>
      <c r="FJ108" s="432"/>
      <c r="FK108" s="401" t="str">
        <f>IF(FJ107="VöB","Freihändig (z.B. Tipo. 36 II d VöB)","")</f>
        <v/>
      </c>
      <c r="FL108" s="402"/>
      <c r="FM108" s="433"/>
      <c r="FN108" s="430"/>
      <c r="FO108" s="435"/>
      <c r="FP108" s="174" t="s">
        <v>45</v>
      </c>
      <c r="FQ108" s="429"/>
      <c r="FR108" s="352"/>
      <c r="FS108" s="429"/>
      <c r="FT108" s="432"/>
      <c r="FU108" s="401" t="str">
        <f>IF(FT107="VöB","Freihändig (z.B. Tipo. 36 II d VöB)","")</f>
        <v/>
      </c>
      <c r="FV108" s="402"/>
      <c r="FW108" s="433"/>
      <c r="FX108" s="430"/>
      <c r="FY108" s="435"/>
      <c r="FZ108" s="174" t="s">
        <v>45</v>
      </c>
      <c r="GA108" s="429"/>
      <c r="GB108" s="352"/>
      <c r="GC108" s="429"/>
      <c r="GD108" s="432"/>
      <c r="GE108" s="401" t="str">
        <f>IF(GD107="VöB","Freihändig (z.B. Tipo. 36 II d VöB)","")</f>
        <v/>
      </c>
      <c r="GF108" s="402"/>
      <c r="GG108" s="433"/>
      <c r="GH108" s="430"/>
      <c r="GI108" s="435"/>
      <c r="GJ108" s="174" t="s">
        <v>45</v>
      </c>
      <c r="GK108" s="429"/>
      <c r="GL108" s="352"/>
      <c r="GM108" s="429"/>
      <c r="GN108" s="432"/>
      <c r="GO108" s="401" t="str">
        <f>IF(GN107="VöB","Freihändig (z.B. Tipo. 36 II d VöB)","")</f>
        <v/>
      </c>
      <c r="GP108" s="402"/>
      <c r="GQ108" s="433"/>
      <c r="GR108" s="430"/>
      <c r="GS108" s="435"/>
      <c r="GT108" s="174" t="s">
        <v>45</v>
      </c>
      <c r="GU108" s="429"/>
      <c r="GV108" s="352"/>
      <c r="GW108" s="429"/>
      <c r="GX108" s="432"/>
      <c r="GY108" s="401" t="str">
        <f>IF(GX107="VöB","Freihändig (z.B. Tipo. 36 II d VöB)","")</f>
        <v/>
      </c>
      <c r="GZ108" s="402"/>
      <c r="HA108" s="433"/>
      <c r="HB108" s="430"/>
      <c r="HC108" s="435"/>
      <c r="HD108" s="174" t="s">
        <v>45</v>
      </c>
      <c r="HE108" s="429"/>
      <c r="HF108" s="352"/>
      <c r="HG108" s="429"/>
      <c r="HH108" s="432"/>
      <c r="HI108" s="401" t="str">
        <f>IF(HH107="VöB","Freihändig (z.B. Tipo. 36 II d VöB)","")</f>
        <v/>
      </c>
      <c r="HJ108" s="402"/>
      <c r="HK108" s="433"/>
      <c r="HL108" s="430"/>
      <c r="HM108" s="435"/>
      <c r="HN108" s="125"/>
      <c r="HO108" s="125"/>
      <c r="HP108" s="71"/>
      <c r="HQ108" s="126"/>
      <c r="HR108" s="74"/>
      <c r="HS108" s="36"/>
      <c r="HT108" s="36"/>
      <c r="HU108" s="78"/>
      <c r="HV108" s="36"/>
      <c r="HW108" s="125"/>
      <c r="HX108" s="125"/>
      <c r="HY108" s="71"/>
      <c r="HZ108" s="126"/>
      <c r="IA108" s="74"/>
      <c r="IB108" s="36"/>
      <c r="IC108" s="36"/>
      <c r="ID108" s="78"/>
      <c r="IE108" s="36"/>
      <c r="IF108" s="125"/>
      <c r="IG108" s="125"/>
      <c r="IH108" s="71"/>
      <c r="II108" s="126"/>
      <c r="IJ108" s="74"/>
      <c r="IK108" s="36"/>
      <c r="IL108" s="36"/>
      <c r="IM108" s="78"/>
      <c r="IN108" s="36"/>
      <c r="IO108" s="125"/>
      <c r="IP108" s="125"/>
      <c r="IQ108" s="71"/>
      <c r="IR108" s="126"/>
      <c r="IS108" s="74"/>
      <c r="IT108" s="36"/>
      <c r="IU108" s="36"/>
      <c r="IV108" s="78"/>
      <c r="IW108" s="36"/>
      <c r="IX108" s="125"/>
      <c r="IY108" s="125"/>
      <c r="IZ108" s="71"/>
      <c r="JA108" s="126"/>
      <c r="JB108" s="6"/>
      <c r="JC108" s="6"/>
      <c r="JD108" s="6"/>
      <c r="JE108" s="6"/>
      <c r="JF108" s="6"/>
      <c r="JG108" s="6"/>
      <c r="JH108" s="6"/>
      <c r="JI108" s="6"/>
      <c r="JJ108" s="6"/>
      <c r="JK108" s="6"/>
      <c r="JL108" s="6"/>
      <c r="JM108" s="6"/>
      <c r="JN108" s="6"/>
      <c r="JO108" s="6"/>
      <c r="JP108" s="6"/>
      <c r="JQ108" s="6"/>
      <c r="JR108" s="6"/>
      <c r="JS108" s="6"/>
      <c r="JT108" s="6"/>
      <c r="JU108" s="6"/>
      <c r="JV108" s="6"/>
      <c r="JW108" s="6"/>
      <c r="JX108" s="6"/>
      <c r="JY108" s="6"/>
      <c r="JZ108" s="6"/>
      <c r="KA108" s="6"/>
      <c r="KB108" s="6"/>
      <c r="KC108" s="6"/>
      <c r="KD108" s="6"/>
      <c r="KE108" s="6"/>
      <c r="KF108" s="6"/>
      <c r="KG108" s="6"/>
      <c r="KH108" s="6"/>
      <c r="KI108" s="6"/>
      <c r="KJ108" s="6"/>
      <c r="KK108" s="6"/>
      <c r="KL108" s="6"/>
      <c r="KM108" s="6"/>
      <c r="KN108" s="6"/>
      <c r="KO108" s="6"/>
      <c r="KP108" s="6"/>
      <c r="KQ108" s="6"/>
      <c r="KR108" s="6"/>
      <c r="KS108" s="6"/>
      <c r="KT108" s="6"/>
      <c r="KU108" s="6"/>
      <c r="KV108" s="6"/>
      <c r="KW108" s="6"/>
      <c r="KX108" s="6"/>
      <c r="KY108" s="6"/>
      <c r="KZ108" s="6"/>
      <c r="LA108" s="6"/>
      <c r="LB108" s="6"/>
      <c r="LC108" s="6"/>
    </row>
    <row r="109" spans="1:315" ht="26.25" customHeight="1" x14ac:dyDescent="0.2">
      <c r="A109" s="13"/>
      <c r="B109" s="173" t="s">
        <v>44</v>
      </c>
      <c r="C109" s="429">
        <v>46</v>
      </c>
      <c r="D109" s="352">
        <v>0</v>
      </c>
      <c r="E109" s="429" t="s">
        <v>43</v>
      </c>
      <c r="F109" s="432" t="s">
        <v>36</v>
      </c>
      <c r="G109" s="399" t="str">
        <f>IF(F109="BöB","nur Freihändig mit Tipo. 13 VöB","")</f>
        <v/>
      </c>
      <c r="H109" s="400"/>
      <c r="I109" s="433" t="str">
        <f>IF(F109="BöB","Ja","No")</f>
        <v>No</v>
      </c>
      <c r="J109" s="430" t="str">
        <f>IF(F109="BöB","Ja","No")</f>
        <v>No</v>
      </c>
      <c r="K109" s="435" t="e">
        <f>IF(OR(AND(F109="VöB",D103="Aktuelles Procedura secondo BöB",E109="No"),OR(AND(E109="Ja",D109&gt;='Valori soglia'!$D$6),AND(E109="Ja",'Riepilogo progetto'!$J$8&gt;'Riepilogo progetto'!$P$9)),AND(E109="Ja",F109="BöB")),"Kontrolle","")</f>
        <v>#DIV/0!</v>
      </c>
      <c r="L109" s="173" t="s">
        <v>44</v>
      </c>
      <c r="M109" s="429">
        <v>46</v>
      </c>
      <c r="N109" s="352">
        <v>0</v>
      </c>
      <c r="O109" s="429" t="s">
        <v>43</v>
      </c>
      <c r="P109" s="432" t="s">
        <v>36</v>
      </c>
      <c r="Q109" s="399" t="str">
        <f>IF(P109="BöB","nur Freihändig mit Tipo. 13 VöB","")</f>
        <v/>
      </c>
      <c r="R109" s="400"/>
      <c r="S109" s="433" t="str">
        <f>IF(P109="BöB","Ja","No")</f>
        <v>No</v>
      </c>
      <c r="T109" s="430" t="str">
        <f>IF(P109="BöB","Ja","No")</f>
        <v>No</v>
      </c>
      <c r="U109" s="435" t="e">
        <f>IF(OR(AND(P109="VöB",N103="Aktuelles Procedura secondo BöB",O109="No"),OR(AND(O109="Ja",N109&gt;='Valori soglia'!$D$6),AND(O109="Ja",U$14&gt;U$15)),AND(O109="Ja",P109="BöB")),"Kontrolle","")</f>
        <v>#DIV/0!</v>
      </c>
      <c r="V109" s="173" t="s">
        <v>44</v>
      </c>
      <c r="W109" s="429">
        <v>46</v>
      </c>
      <c r="X109" s="352">
        <v>0</v>
      </c>
      <c r="Y109" s="429" t="s">
        <v>43</v>
      </c>
      <c r="Z109" s="432" t="s">
        <v>36</v>
      </c>
      <c r="AA109" s="399" t="str">
        <f>IF(Z109="BöB","nur Freihändig mit Tipo. 13 VöB","")</f>
        <v/>
      </c>
      <c r="AB109" s="400"/>
      <c r="AC109" s="433" t="str">
        <f>IF(Z109="BöB","Ja","No")</f>
        <v>No</v>
      </c>
      <c r="AD109" s="430" t="str">
        <f>IF(Z109="BöB","Ja","No")</f>
        <v>No</v>
      </c>
      <c r="AE109" s="435" t="e">
        <f>IF(OR(AND(Z109="VöB",X103="Aktuelles Procedura secondo BöB",Y109="No"),OR(AND(Y109="Ja",X109&gt;='Valori soglia'!$D$6),AND(Y109="Ja",AE$14&gt;AE$15)),AND(Y109="Ja",Z109="BöB")),"Kontrolle","")</f>
        <v>#DIV/0!</v>
      </c>
      <c r="AF109" s="173" t="s">
        <v>44</v>
      </c>
      <c r="AG109" s="429">
        <v>46</v>
      </c>
      <c r="AH109" s="352">
        <v>0</v>
      </c>
      <c r="AI109" s="429" t="s">
        <v>43</v>
      </c>
      <c r="AJ109" s="432" t="s">
        <v>36</v>
      </c>
      <c r="AK109" s="399" t="str">
        <f>IF(AJ109="BöB","nur Freihändig mit Tipo. 13 VöB","")</f>
        <v/>
      </c>
      <c r="AL109" s="400"/>
      <c r="AM109" s="433" t="str">
        <f>IF(AJ109="BöB","Ja","No")</f>
        <v>No</v>
      </c>
      <c r="AN109" s="430" t="str">
        <f>IF(AJ109="BöB","Ja","No")</f>
        <v>No</v>
      </c>
      <c r="AO109" s="435" t="e">
        <f>IF(OR(AND(AJ109="VöB",AH103="Aktuelles Procedura secondo BöB",AI109="No"),OR(AND(AI109="Ja",AH109&gt;='Valori soglia'!$D$6),AND(AI109="Ja",AO$14&gt;AO$15)),AND(AI109="Ja",AJ109="BöB")),"Kontrolle","")</f>
        <v>#DIV/0!</v>
      </c>
      <c r="AP109" s="173" t="s">
        <v>44</v>
      </c>
      <c r="AQ109" s="429">
        <v>46</v>
      </c>
      <c r="AR109" s="352">
        <v>0</v>
      </c>
      <c r="AS109" s="429" t="s">
        <v>43</v>
      </c>
      <c r="AT109" s="432" t="s">
        <v>36</v>
      </c>
      <c r="AU109" s="399" t="str">
        <f>IF(AT109="BöB","nur Freihändig mit Tipo. 13 VöB","")</f>
        <v/>
      </c>
      <c r="AV109" s="400"/>
      <c r="AW109" s="433" t="str">
        <f>IF(AT109="BöB","Ja","No")</f>
        <v>No</v>
      </c>
      <c r="AX109" s="430" t="str">
        <f>IF(AT109="BöB","Ja","No")</f>
        <v>No</v>
      </c>
      <c r="AY109" s="435" t="e">
        <f>IF(OR(AND(AT109="VöB",AR103="Aktuelles Procedura secondo BöB",AS109="No"),OR(AND(AS109="Ja",AR109&gt;='Valori soglia'!$D$6),AND(AS109="Ja",AY$14&gt;AY$15)),AND(AS109="Ja",AT109="BöB")),"Kontrolle","")</f>
        <v>#DIV/0!</v>
      </c>
      <c r="AZ109" s="173" t="s">
        <v>44</v>
      </c>
      <c r="BA109" s="429">
        <v>46</v>
      </c>
      <c r="BB109" s="352">
        <v>0</v>
      </c>
      <c r="BC109" s="429" t="s">
        <v>43</v>
      </c>
      <c r="BD109" s="432" t="s">
        <v>36</v>
      </c>
      <c r="BE109" s="399" t="str">
        <f>IF(BD109="BöB","nur Freihändig mit Tipo. 13 VöB","")</f>
        <v/>
      </c>
      <c r="BF109" s="400"/>
      <c r="BG109" s="433" t="str">
        <f>IF(BD109="BöB","Ja","No")</f>
        <v>No</v>
      </c>
      <c r="BH109" s="430" t="str">
        <f>IF(BD109="BöB","Ja","No")</f>
        <v>No</v>
      </c>
      <c r="BI109" s="435" t="e">
        <f>IF(OR(AND(BD109="VöB",BB103="Aktuelles Procedura secondo BöB",BC109="No"),OR(AND(BC109="Ja",BB109&gt;='Valori soglia'!$D$6),AND(BC109="Ja",BI$14&gt;BI$15)),AND(BC109="Ja",BD109="BöB")),"Kontrolle","")</f>
        <v>#DIV/0!</v>
      </c>
      <c r="BJ109" s="173" t="s">
        <v>44</v>
      </c>
      <c r="BK109" s="429">
        <v>46</v>
      </c>
      <c r="BL109" s="352">
        <v>0</v>
      </c>
      <c r="BM109" s="429" t="s">
        <v>43</v>
      </c>
      <c r="BN109" s="432" t="s">
        <v>36</v>
      </c>
      <c r="BO109" s="399" t="str">
        <f>IF(BN109="BöB","nur Freihändig mit Tipo. 13 VöB","")</f>
        <v/>
      </c>
      <c r="BP109" s="400"/>
      <c r="BQ109" s="433" t="str">
        <f>IF(BN109="BöB","Ja","No")</f>
        <v>No</v>
      </c>
      <c r="BR109" s="430" t="str">
        <f>IF(BN109="BöB","Ja","No")</f>
        <v>No</v>
      </c>
      <c r="BS109" s="435" t="e">
        <f>IF(OR(AND(BN109="VöB",BL103="Aktuelles Procedura secondo BöB",BM109="No"),OR(AND(BM109="Ja",BL109&gt;='Valori soglia'!$D$6),AND(BM109="Ja",BS$14&gt;BS$15)),AND(BM109="Ja",BN109="BöB")),"Kontrolle","")</f>
        <v>#DIV/0!</v>
      </c>
      <c r="BT109" s="173" t="s">
        <v>44</v>
      </c>
      <c r="BU109" s="429">
        <v>46</v>
      </c>
      <c r="BV109" s="352">
        <v>0</v>
      </c>
      <c r="BW109" s="429" t="s">
        <v>43</v>
      </c>
      <c r="BX109" s="432" t="s">
        <v>36</v>
      </c>
      <c r="BY109" s="399" t="str">
        <f>IF(BX109="BöB","nur Freihändig mit Tipo. 13 VöB","")</f>
        <v/>
      </c>
      <c r="BZ109" s="400"/>
      <c r="CA109" s="433" t="str">
        <f>IF(BX109="BöB","Ja","No")</f>
        <v>No</v>
      </c>
      <c r="CB109" s="430" t="str">
        <f>IF(BX109="BöB","Ja","No")</f>
        <v>No</v>
      </c>
      <c r="CC109" s="435" t="e">
        <f>IF(OR(AND(BX109="VöB",BV103="Aktuelles Procedura secondo BöB",BW109="No"),OR(AND(BW109="Ja",BV109&gt;='Valori soglia'!$D$6),AND(BW109="Ja",CC$14&gt;CC$15)),AND(BW109="Ja",BX109="BöB")),"Kontrolle","")</f>
        <v>#DIV/0!</v>
      </c>
      <c r="CD109" s="173" t="s">
        <v>44</v>
      </c>
      <c r="CE109" s="429">
        <v>46</v>
      </c>
      <c r="CF109" s="352">
        <v>0</v>
      </c>
      <c r="CG109" s="429" t="s">
        <v>43</v>
      </c>
      <c r="CH109" s="432" t="s">
        <v>36</v>
      </c>
      <c r="CI109" s="399" t="str">
        <f>IF(CH109="BöB","nur Freihändig mit Tipo. 13 VöB","")</f>
        <v/>
      </c>
      <c r="CJ109" s="400"/>
      <c r="CK109" s="433" t="str">
        <f>IF(CH109="BöB","Ja","No")</f>
        <v>No</v>
      </c>
      <c r="CL109" s="430" t="str">
        <f>IF(CH109="BöB","Ja","No")</f>
        <v>No</v>
      </c>
      <c r="CM109" s="435" t="e">
        <f>IF(OR(AND(CH109="VöB",CF103="Aktuelles Procedura secondo BöB",CG109="No"),OR(AND(CG109="Ja",CF109&gt;='Valori soglia'!$D$6),AND(CG109="Ja",CM$14&gt;CM$15)),AND(CG109="Ja",CH109="BöB")),"Kontrolle","")</f>
        <v>#DIV/0!</v>
      </c>
      <c r="CN109" s="173" t="s">
        <v>44</v>
      </c>
      <c r="CO109" s="429">
        <v>46</v>
      </c>
      <c r="CP109" s="352">
        <v>0</v>
      </c>
      <c r="CQ109" s="429" t="s">
        <v>43</v>
      </c>
      <c r="CR109" s="432" t="s">
        <v>36</v>
      </c>
      <c r="CS109" s="399" t="str">
        <f>IF(CR109="BöB","nur Freihändig mit Tipo. 13 VöB","")</f>
        <v/>
      </c>
      <c r="CT109" s="400"/>
      <c r="CU109" s="433" t="str">
        <f>IF(CR109="BöB","Ja","No")</f>
        <v>No</v>
      </c>
      <c r="CV109" s="430" t="str">
        <f>IF(CR109="BöB","Ja","No")</f>
        <v>No</v>
      </c>
      <c r="CW109" s="435" t="e">
        <f>IF(OR(AND(CR109="VöB",CP103="Aktuelles Procedura secondo BöB",CQ109="No"),OR(AND(CQ109="Ja",CP109&gt;='Valori soglia'!$D$6),AND(CQ109="Ja",CW$14&gt;CW$15)),AND(CQ109="Ja",CR109="BöB")),"Kontrolle","")</f>
        <v>#DIV/0!</v>
      </c>
      <c r="CX109" s="173" t="s">
        <v>44</v>
      </c>
      <c r="CY109" s="429">
        <v>46</v>
      </c>
      <c r="CZ109" s="352">
        <v>0</v>
      </c>
      <c r="DA109" s="429" t="s">
        <v>43</v>
      </c>
      <c r="DB109" s="432" t="s">
        <v>36</v>
      </c>
      <c r="DC109" s="399" t="str">
        <f>IF(DB109="BöB","nur Freihändig mit Tipo. 13 VöB","")</f>
        <v/>
      </c>
      <c r="DD109" s="400"/>
      <c r="DE109" s="433" t="str">
        <f>IF(DB109="BöB","Ja","No")</f>
        <v>No</v>
      </c>
      <c r="DF109" s="430" t="str">
        <f>IF(DB109="BöB","Ja","No")</f>
        <v>No</v>
      </c>
      <c r="DG109" s="435" t="e">
        <f>IF(OR(AND(DB109="VöB",CZ103="Aktuelles Procedura secondo BöB",DA109="No"),OR(AND(DA109="Ja",CZ109&gt;='Valori soglia'!$D$6),AND(DA109="Ja",DG$14&gt;DG$15)),AND(DA109="Ja",DB109="BöB")),"Kontrolle","")</f>
        <v>#DIV/0!</v>
      </c>
      <c r="DH109" s="173" t="s">
        <v>44</v>
      </c>
      <c r="DI109" s="429">
        <v>46</v>
      </c>
      <c r="DJ109" s="352">
        <v>0</v>
      </c>
      <c r="DK109" s="429" t="s">
        <v>43</v>
      </c>
      <c r="DL109" s="432" t="s">
        <v>36</v>
      </c>
      <c r="DM109" s="399" t="str">
        <f>IF(DL109="BöB","nur Freihändig mit Tipo. 13 VöB","")</f>
        <v/>
      </c>
      <c r="DN109" s="400"/>
      <c r="DO109" s="433" t="str">
        <f>IF(DL109="BöB","Ja","No")</f>
        <v>No</v>
      </c>
      <c r="DP109" s="430" t="str">
        <f>IF(DL109="BöB","Ja","No")</f>
        <v>No</v>
      </c>
      <c r="DQ109" s="435" t="e">
        <f>IF(OR(AND(DL109="VöB",DJ103="Aktuelles Procedura secondo BöB",DK109="No"),OR(AND(DK109="Ja",DJ109&gt;='Valori soglia'!$D$6),AND(DK109="Ja",DQ$14&gt;DQ$15)),AND(DK109="Ja",DL109="BöB")),"Kontrolle","")</f>
        <v>#DIV/0!</v>
      </c>
      <c r="DR109" s="173" t="s">
        <v>44</v>
      </c>
      <c r="DS109" s="429">
        <v>46</v>
      </c>
      <c r="DT109" s="352">
        <v>0</v>
      </c>
      <c r="DU109" s="429" t="s">
        <v>43</v>
      </c>
      <c r="DV109" s="432" t="s">
        <v>36</v>
      </c>
      <c r="DW109" s="399" t="str">
        <f>IF(DV109="BöB","nur Freihändig mit Tipo. 13 VöB","")</f>
        <v/>
      </c>
      <c r="DX109" s="400"/>
      <c r="DY109" s="433" t="str">
        <f>IF(DV109="BöB","Ja","No")</f>
        <v>No</v>
      </c>
      <c r="DZ109" s="430" t="str">
        <f>IF(DV109="BöB","Ja","No")</f>
        <v>No</v>
      </c>
      <c r="EA109" s="435" t="e">
        <f>IF(OR(AND(DV109="VöB",DT103="Aktuelles Procedura secondo BöB",DU109="No"),OR(AND(DU109="Ja",DT109&gt;='Valori soglia'!$D$6),AND(DU109="Ja",EA$14&gt;EA$15)),AND(DU109="Ja",DV109="BöB")),"Kontrolle","")</f>
        <v>#DIV/0!</v>
      </c>
      <c r="EB109" s="173" t="s">
        <v>44</v>
      </c>
      <c r="EC109" s="429">
        <v>46</v>
      </c>
      <c r="ED109" s="352">
        <v>0</v>
      </c>
      <c r="EE109" s="429" t="s">
        <v>43</v>
      </c>
      <c r="EF109" s="432" t="s">
        <v>36</v>
      </c>
      <c r="EG109" s="399" t="str">
        <f>IF(EF109="BöB","nur Freihändig mit Tipo. 13 VöB","")</f>
        <v/>
      </c>
      <c r="EH109" s="400"/>
      <c r="EI109" s="433" t="str">
        <f>IF(EF109="BöB","Ja","No")</f>
        <v>No</v>
      </c>
      <c r="EJ109" s="430" t="str">
        <f>IF(EF109="BöB","Ja","No")</f>
        <v>No</v>
      </c>
      <c r="EK109" s="435" t="e">
        <f>IF(OR(AND(EF109="VöB",ED103="Aktuelles Procedura secondo BöB",EE109="No"),OR(AND(EE109="Ja",ED109&gt;='Valori soglia'!$D$6),AND(EE109="Ja",EK$14&gt;EK$15)),AND(EE109="Ja",EF109="BöB")),"Kontrolle","")</f>
        <v>#DIV/0!</v>
      </c>
      <c r="EL109" s="173" t="s">
        <v>44</v>
      </c>
      <c r="EM109" s="429">
        <v>46</v>
      </c>
      <c r="EN109" s="352">
        <v>0</v>
      </c>
      <c r="EO109" s="429" t="s">
        <v>43</v>
      </c>
      <c r="EP109" s="432" t="s">
        <v>36</v>
      </c>
      <c r="EQ109" s="399" t="str">
        <f>IF(EP109="BöB","nur Freihändig mit Tipo. 13 VöB","")</f>
        <v/>
      </c>
      <c r="ER109" s="400"/>
      <c r="ES109" s="433" t="str">
        <f>IF(EP109="BöB","Ja","No")</f>
        <v>No</v>
      </c>
      <c r="ET109" s="430" t="str">
        <f>IF(EP109="BöB","Ja","No")</f>
        <v>No</v>
      </c>
      <c r="EU109" s="435" t="e">
        <f>IF(OR(AND(EP109="VöB",EN103="Aktuelles Procedura secondo BöB",EO109="No"),OR(AND(EO109="Ja",EN109&gt;='Valori soglia'!$D$6),AND(EO109="Ja",EU$14&gt;EU$15)),AND(EO109="Ja",EP109="BöB")),"Kontrolle","")</f>
        <v>#DIV/0!</v>
      </c>
      <c r="EV109" s="173" t="s">
        <v>44</v>
      </c>
      <c r="EW109" s="429">
        <v>46</v>
      </c>
      <c r="EX109" s="352">
        <v>0</v>
      </c>
      <c r="EY109" s="429" t="s">
        <v>43</v>
      </c>
      <c r="EZ109" s="432" t="s">
        <v>36</v>
      </c>
      <c r="FA109" s="399" t="str">
        <f>IF(EZ109="BöB","nur Freihändig mit Tipo. 13 VöB","")</f>
        <v/>
      </c>
      <c r="FB109" s="400"/>
      <c r="FC109" s="433" t="str">
        <f>IF(EZ109="BöB","Ja","No")</f>
        <v>No</v>
      </c>
      <c r="FD109" s="430" t="str">
        <f>IF(EZ109="BöB","Ja","No")</f>
        <v>No</v>
      </c>
      <c r="FE109" s="435" t="e">
        <f>IF(OR(AND(EZ109="VöB",EX103="Aktuelles Procedura secondo BöB",EY109="No"),OR(AND(EY109="Ja",EX109&gt;='Valori soglia'!$D$6),AND(EY109="Ja",FE$14&gt;FE$15)),AND(EY109="Ja",EZ109="BöB")),"Kontrolle","")</f>
        <v>#DIV/0!</v>
      </c>
      <c r="FF109" s="173" t="s">
        <v>44</v>
      </c>
      <c r="FG109" s="429">
        <v>46</v>
      </c>
      <c r="FH109" s="352">
        <v>0</v>
      </c>
      <c r="FI109" s="429" t="s">
        <v>43</v>
      </c>
      <c r="FJ109" s="432" t="s">
        <v>36</v>
      </c>
      <c r="FK109" s="399" t="str">
        <f>IF(FJ109="BöB","nur Freihändig mit Tipo. 13 VöB","")</f>
        <v/>
      </c>
      <c r="FL109" s="400"/>
      <c r="FM109" s="433" t="str">
        <f>IF(FJ109="BöB","Ja","No")</f>
        <v>No</v>
      </c>
      <c r="FN109" s="430" t="str">
        <f>IF(FJ109="BöB","Ja","No")</f>
        <v>No</v>
      </c>
      <c r="FO109" s="435" t="e">
        <f>IF(OR(AND(FJ109="VöB",FH103="Aktuelles Procedura secondo BöB",FI109="No"),OR(AND(FI109="Ja",FH109&gt;='Valori soglia'!$D$6),AND(FI109="Ja",FO$14&gt;FO$15)),AND(FI109="Ja",FJ109="BöB")),"Kontrolle","")</f>
        <v>#DIV/0!</v>
      </c>
      <c r="FP109" s="173" t="s">
        <v>44</v>
      </c>
      <c r="FQ109" s="429">
        <v>46</v>
      </c>
      <c r="FR109" s="352">
        <v>0</v>
      </c>
      <c r="FS109" s="429" t="s">
        <v>43</v>
      </c>
      <c r="FT109" s="432" t="s">
        <v>36</v>
      </c>
      <c r="FU109" s="399" t="str">
        <f>IF(FT109="BöB","nur Freihändig mit Tipo. 13 VöB","")</f>
        <v/>
      </c>
      <c r="FV109" s="400"/>
      <c r="FW109" s="433" t="str">
        <f>IF(FT109="BöB","Ja","No")</f>
        <v>No</v>
      </c>
      <c r="FX109" s="430" t="str">
        <f>IF(FT109="BöB","Ja","No")</f>
        <v>No</v>
      </c>
      <c r="FY109" s="435" t="e">
        <f>IF(OR(AND(FT109="VöB",FR103="Aktuelles Procedura secondo BöB",FS109="No"),OR(AND(FS109="Ja",FR109&gt;='Valori soglia'!$D$6),AND(FS109="Ja",FY$14&gt;FY$15)),AND(FS109="Ja",FT109="BöB")),"Kontrolle","")</f>
        <v>#DIV/0!</v>
      </c>
      <c r="FZ109" s="173" t="s">
        <v>44</v>
      </c>
      <c r="GA109" s="429">
        <v>46</v>
      </c>
      <c r="GB109" s="352">
        <v>0</v>
      </c>
      <c r="GC109" s="429" t="s">
        <v>43</v>
      </c>
      <c r="GD109" s="432" t="s">
        <v>36</v>
      </c>
      <c r="GE109" s="399" t="str">
        <f>IF(GD109="BöB","nur Freihändig mit Tipo. 13 VöB","")</f>
        <v/>
      </c>
      <c r="GF109" s="400"/>
      <c r="GG109" s="433" t="str">
        <f>IF(GD109="BöB","Ja","No")</f>
        <v>No</v>
      </c>
      <c r="GH109" s="430" t="str">
        <f>IF(GD109="BöB","Ja","No")</f>
        <v>No</v>
      </c>
      <c r="GI109" s="435" t="e">
        <f>IF(OR(AND(GD109="VöB",GB103="Aktuelles Procedura secondo BöB",GC109="No"),OR(AND(GC109="Ja",GB109&gt;='Valori soglia'!$D$6),AND(GC109="Ja",GI$14&gt;GI$15)),AND(GC109="Ja",GD109="BöB")),"Kontrolle","")</f>
        <v>#DIV/0!</v>
      </c>
      <c r="GJ109" s="173" t="s">
        <v>44</v>
      </c>
      <c r="GK109" s="429">
        <v>46</v>
      </c>
      <c r="GL109" s="352">
        <v>0</v>
      </c>
      <c r="GM109" s="429" t="s">
        <v>43</v>
      </c>
      <c r="GN109" s="432" t="s">
        <v>36</v>
      </c>
      <c r="GO109" s="399" t="str">
        <f>IF(GN109="BöB","nur Freihändig mit Tipo. 13 VöB","")</f>
        <v/>
      </c>
      <c r="GP109" s="400"/>
      <c r="GQ109" s="433" t="str">
        <f>IF(GN109="BöB","Ja","No")</f>
        <v>No</v>
      </c>
      <c r="GR109" s="430" t="str">
        <f>IF(GN109="BöB","Ja","No")</f>
        <v>No</v>
      </c>
      <c r="GS109" s="435" t="e">
        <f>IF(OR(AND(GN109="VöB",GL103="Aktuelles Procedura secondo BöB",GM109="No"),OR(AND(GM109="Ja",GL109&gt;='Valori soglia'!$D$6),AND(GM109="Ja",GS$14&gt;GS$15)),AND(GM109="Ja",GN109="BöB")),"Kontrolle","")</f>
        <v>#DIV/0!</v>
      </c>
      <c r="GT109" s="173" t="s">
        <v>44</v>
      </c>
      <c r="GU109" s="429">
        <v>46</v>
      </c>
      <c r="GV109" s="352">
        <v>0</v>
      </c>
      <c r="GW109" s="429" t="s">
        <v>43</v>
      </c>
      <c r="GX109" s="432" t="s">
        <v>36</v>
      </c>
      <c r="GY109" s="399" t="str">
        <f>IF(GX109="BöB","nur Freihändig mit Tipo. 13 VöB","")</f>
        <v/>
      </c>
      <c r="GZ109" s="400"/>
      <c r="HA109" s="433" t="str">
        <f>IF(GX109="BöB","Ja","No")</f>
        <v>No</v>
      </c>
      <c r="HB109" s="430" t="str">
        <f>IF(GX109="BöB","Ja","No")</f>
        <v>No</v>
      </c>
      <c r="HC109" s="435" t="e">
        <f>IF(OR(AND(GX109="VöB",GV103="Aktuelles Procedura secondo BöB",GW109="No"),OR(AND(GW109="Ja",GV109&gt;='Valori soglia'!$D$6),AND(GW109="Ja",HC$14&gt;HC$15)),AND(GW109="Ja",GX109="BöB")),"Kontrolle","")</f>
        <v>#DIV/0!</v>
      </c>
      <c r="HD109" s="173" t="s">
        <v>44</v>
      </c>
      <c r="HE109" s="429">
        <v>46</v>
      </c>
      <c r="HF109" s="352">
        <v>0</v>
      </c>
      <c r="HG109" s="429" t="s">
        <v>43</v>
      </c>
      <c r="HH109" s="432" t="s">
        <v>36</v>
      </c>
      <c r="HI109" s="399" t="str">
        <f>IF(HH109="BöB","nur Freihändig mit Tipo. 13 VöB","")</f>
        <v/>
      </c>
      <c r="HJ109" s="400"/>
      <c r="HK109" s="433" t="str">
        <f>IF(HH109="BöB","Ja","No")</f>
        <v>No</v>
      </c>
      <c r="HL109" s="430" t="str">
        <f>IF(HH109="BöB","Ja","No")</f>
        <v>No</v>
      </c>
      <c r="HM109" s="435" t="e">
        <f>IF(OR(AND(HH109="VöB",HF103="Aktuelles Procedura secondo BöB",HG109="No"),OR(AND(HG109="Ja",HF109&gt;='Valori soglia'!$D$6),AND(HG109="Ja",HM$14&gt;HM$15)),AND(HG109="Ja",HH109="BöB")),"Kontrolle","")</f>
        <v>#DIV/0!</v>
      </c>
      <c r="HN109" s="125"/>
      <c r="HO109" s="125"/>
      <c r="HP109" s="71"/>
      <c r="HQ109" s="126"/>
      <c r="HR109" s="74"/>
      <c r="HS109" s="36"/>
      <c r="HT109" s="36"/>
      <c r="HU109" s="78"/>
      <c r="HV109" s="36"/>
      <c r="HW109" s="125"/>
      <c r="HX109" s="125"/>
      <c r="HY109" s="71"/>
      <c r="HZ109" s="126"/>
      <c r="IA109" s="74"/>
      <c r="IB109" s="36"/>
      <c r="IC109" s="36"/>
      <c r="ID109" s="78"/>
      <c r="IE109" s="36"/>
      <c r="IF109" s="125"/>
      <c r="IG109" s="125"/>
      <c r="IH109" s="71"/>
      <c r="II109" s="126"/>
      <c r="IJ109" s="74"/>
      <c r="IK109" s="36"/>
      <c r="IL109" s="36"/>
      <c r="IM109" s="78"/>
      <c r="IN109" s="36"/>
      <c r="IO109" s="125"/>
      <c r="IP109" s="125"/>
      <c r="IQ109" s="71"/>
      <c r="IR109" s="126"/>
      <c r="IS109" s="74"/>
      <c r="IT109" s="36"/>
      <c r="IU109" s="36"/>
      <c r="IV109" s="78"/>
      <c r="IW109" s="36"/>
      <c r="IX109" s="125"/>
      <c r="IY109" s="125"/>
      <c r="IZ109" s="71"/>
      <c r="JA109" s="126"/>
      <c r="JB109" s="6"/>
      <c r="JC109" s="6"/>
      <c r="JD109" s="6"/>
      <c r="JE109" s="6"/>
      <c r="JF109" s="6"/>
      <c r="JG109" s="6"/>
      <c r="JH109" s="6"/>
      <c r="JI109" s="6"/>
      <c r="JJ109" s="6"/>
      <c r="JK109" s="6"/>
      <c r="JL109" s="6"/>
      <c r="JM109" s="6"/>
      <c r="JN109" s="6"/>
      <c r="JO109" s="6"/>
      <c r="JP109" s="6"/>
      <c r="JQ109" s="6"/>
      <c r="JR109" s="6"/>
      <c r="JS109" s="6"/>
      <c r="JT109" s="6"/>
      <c r="JU109" s="6"/>
      <c r="JV109" s="6"/>
      <c r="JW109" s="6"/>
      <c r="JX109" s="6"/>
      <c r="JY109" s="6"/>
      <c r="JZ109" s="6"/>
      <c r="KA109" s="6"/>
      <c r="KB109" s="6"/>
      <c r="KC109" s="6"/>
      <c r="KD109" s="6"/>
      <c r="KE109" s="6"/>
      <c r="KF109" s="6"/>
      <c r="KG109" s="6"/>
      <c r="KH109" s="6"/>
      <c r="KI109" s="6"/>
      <c r="KJ109" s="6"/>
      <c r="KK109" s="6"/>
      <c r="KL109" s="6"/>
      <c r="KM109" s="6"/>
      <c r="KN109" s="6"/>
      <c r="KO109" s="6"/>
      <c r="KP109" s="6"/>
      <c r="KQ109" s="6"/>
      <c r="KR109" s="6"/>
      <c r="KS109" s="6"/>
      <c r="KT109" s="6"/>
      <c r="KU109" s="6"/>
      <c r="KV109" s="6"/>
      <c r="KW109" s="6"/>
      <c r="KX109" s="6"/>
      <c r="KY109" s="6"/>
      <c r="KZ109" s="6"/>
      <c r="LA109" s="6"/>
      <c r="LB109" s="6"/>
      <c r="LC109" s="6"/>
    </row>
    <row r="110" spans="1:315" ht="26.25" customHeight="1" x14ac:dyDescent="0.2">
      <c r="A110" s="13"/>
      <c r="B110" s="174" t="s">
        <v>45</v>
      </c>
      <c r="C110" s="429"/>
      <c r="D110" s="352"/>
      <c r="E110" s="429"/>
      <c r="F110" s="432"/>
      <c r="G110" s="401" t="str">
        <f>IF(F109="VöB","Freihändig (z.B. Tipo. 36 II d VöB)","")</f>
        <v/>
      </c>
      <c r="H110" s="402"/>
      <c r="I110" s="433"/>
      <c r="J110" s="430"/>
      <c r="K110" s="435"/>
      <c r="L110" s="174" t="s">
        <v>45</v>
      </c>
      <c r="M110" s="429"/>
      <c r="N110" s="352"/>
      <c r="O110" s="429"/>
      <c r="P110" s="432"/>
      <c r="Q110" s="401" t="str">
        <f>IF(P109="VöB","Freihändig (z.B. Tipo. 36 II d VöB)","")</f>
        <v/>
      </c>
      <c r="R110" s="402"/>
      <c r="S110" s="433"/>
      <c r="T110" s="430"/>
      <c r="U110" s="435"/>
      <c r="V110" s="174" t="s">
        <v>45</v>
      </c>
      <c r="W110" s="429"/>
      <c r="X110" s="352"/>
      <c r="Y110" s="429"/>
      <c r="Z110" s="432"/>
      <c r="AA110" s="401" t="str">
        <f>IF(Z109="VöB","Freihändig (z.B. Tipo. 36 II d VöB)","")</f>
        <v/>
      </c>
      <c r="AB110" s="402"/>
      <c r="AC110" s="433"/>
      <c r="AD110" s="430"/>
      <c r="AE110" s="435"/>
      <c r="AF110" s="174" t="s">
        <v>45</v>
      </c>
      <c r="AG110" s="429"/>
      <c r="AH110" s="352"/>
      <c r="AI110" s="429"/>
      <c r="AJ110" s="432"/>
      <c r="AK110" s="401" t="str">
        <f>IF(AJ109="VöB","Freihändig (z.B. Tipo. 36 II d VöB)","")</f>
        <v/>
      </c>
      <c r="AL110" s="402"/>
      <c r="AM110" s="433"/>
      <c r="AN110" s="430"/>
      <c r="AO110" s="435"/>
      <c r="AP110" s="174" t="s">
        <v>45</v>
      </c>
      <c r="AQ110" s="429"/>
      <c r="AR110" s="352"/>
      <c r="AS110" s="429"/>
      <c r="AT110" s="432"/>
      <c r="AU110" s="401" t="str">
        <f>IF(AT109="VöB","Freihändig (z.B. Tipo. 36 II d VöB)","")</f>
        <v/>
      </c>
      <c r="AV110" s="402"/>
      <c r="AW110" s="433"/>
      <c r="AX110" s="430"/>
      <c r="AY110" s="435"/>
      <c r="AZ110" s="174" t="s">
        <v>45</v>
      </c>
      <c r="BA110" s="429"/>
      <c r="BB110" s="352"/>
      <c r="BC110" s="429"/>
      <c r="BD110" s="432"/>
      <c r="BE110" s="401" t="str">
        <f>IF(BD109="VöB","Freihändig (z.B. Tipo. 36 II d VöB)","")</f>
        <v/>
      </c>
      <c r="BF110" s="402"/>
      <c r="BG110" s="433"/>
      <c r="BH110" s="430"/>
      <c r="BI110" s="435"/>
      <c r="BJ110" s="174" t="s">
        <v>45</v>
      </c>
      <c r="BK110" s="429"/>
      <c r="BL110" s="352"/>
      <c r="BM110" s="429"/>
      <c r="BN110" s="432"/>
      <c r="BO110" s="401" t="str">
        <f>IF(BN109="VöB","Freihändig (z.B. Tipo. 36 II d VöB)","")</f>
        <v/>
      </c>
      <c r="BP110" s="402"/>
      <c r="BQ110" s="433"/>
      <c r="BR110" s="430"/>
      <c r="BS110" s="435"/>
      <c r="BT110" s="174" t="s">
        <v>45</v>
      </c>
      <c r="BU110" s="429"/>
      <c r="BV110" s="352"/>
      <c r="BW110" s="429"/>
      <c r="BX110" s="432"/>
      <c r="BY110" s="401" t="str">
        <f>IF(BX109="VöB","Freihändig (z.B. Tipo. 36 II d VöB)","")</f>
        <v/>
      </c>
      <c r="BZ110" s="402"/>
      <c r="CA110" s="433"/>
      <c r="CB110" s="430"/>
      <c r="CC110" s="435"/>
      <c r="CD110" s="174" t="s">
        <v>45</v>
      </c>
      <c r="CE110" s="429"/>
      <c r="CF110" s="352"/>
      <c r="CG110" s="429"/>
      <c r="CH110" s="432"/>
      <c r="CI110" s="401" t="str">
        <f>IF(CH109="VöB","Freihändig (z.B. Tipo. 36 II d VöB)","")</f>
        <v/>
      </c>
      <c r="CJ110" s="402"/>
      <c r="CK110" s="433"/>
      <c r="CL110" s="430"/>
      <c r="CM110" s="435"/>
      <c r="CN110" s="174" t="s">
        <v>45</v>
      </c>
      <c r="CO110" s="429"/>
      <c r="CP110" s="352"/>
      <c r="CQ110" s="429"/>
      <c r="CR110" s="432"/>
      <c r="CS110" s="401" t="str">
        <f>IF(CR109="VöB","Freihändig (z.B. Tipo. 36 II d VöB)","")</f>
        <v/>
      </c>
      <c r="CT110" s="402"/>
      <c r="CU110" s="433"/>
      <c r="CV110" s="430"/>
      <c r="CW110" s="435"/>
      <c r="CX110" s="174" t="s">
        <v>45</v>
      </c>
      <c r="CY110" s="429"/>
      <c r="CZ110" s="352"/>
      <c r="DA110" s="429"/>
      <c r="DB110" s="432"/>
      <c r="DC110" s="401" t="str">
        <f>IF(DB109="VöB","Freihändig (z.B. Tipo. 36 II d VöB)","")</f>
        <v/>
      </c>
      <c r="DD110" s="402"/>
      <c r="DE110" s="433"/>
      <c r="DF110" s="430"/>
      <c r="DG110" s="435"/>
      <c r="DH110" s="174" t="s">
        <v>45</v>
      </c>
      <c r="DI110" s="429"/>
      <c r="DJ110" s="352"/>
      <c r="DK110" s="429"/>
      <c r="DL110" s="432"/>
      <c r="DM110" s="401" t="str">
        <f>IF(DL109="VöB","Freihändig (z.B. Tipo. 36 II d VöB)","")</f>
        <v/>
      </c>
      <c r="DN110" s="402"/>
      <c r="DO110" s="433"/>
      <c r="DP110" s="430"/>
      <c r="DQ110" s="435"/>
      <c r="DR110" s="174" t="s">
        <v>45</v>
      </c>
      <c r="DS110" s="429"/>
      <c r="DT110" s="352"/>
      <c r="DU110" s="429"/>
      <c r="DV110" s="432"/>
      <c r="DW110" s="401" t="str">
        <f>IF(DV109="VöB","Freihändig (z.B. Tipo. 36 II d VöB)","")</f>
        <v/>
      </c>
      <c r="DX110" s="402"/>
      <c r="DY110" s="433"/>
      <c r="DZ110" s="430"/>
      <c r="EA110" s="435"/>
      <c r="EB110" s="174" t="s">
        <v>45</v>
      </c>
      <c r="EC110" s="429"/>
      <c r="ED110" s="352"/>
      <c r="EE110" s="429"/>
      <c r="EF110" s="432"/>
      <c r="EG110" s="401" t="str">
        <f>IF(EF109="VöB","Freihändig (z.B. Tipo. 36 II d VöB)","")</f>
        <v/>
      </c>
      <c r="EH110" s="402"/>
      <c r="EI110" s="433"/>
      <c r="EJ110" s="430"/>
      <c r="EK110" s="435"/>
      <c r="EL110" s="174" t="s">
        <v>45</v>
      </c>
      <c r="EM110" s="429"/>
      <c r="EN110" s="352"/>
      <c r="EO110" s="429"/>
      <c r="EP110" s="432"/>
      <c r="EQ110" s="401" t="str">
        <f>IF(EP109="VöB","Freihändig (z.B. Tipo. 36 II d VöB)","")</f>
        <v/>
      </c>
      <c r="ER110" s="402"/>
      <c r="ES110" s="433"/>
      <c r="ET110" s="430"/>
      <c r="EU110" s="435"/>
      <c r="EV110" s="174" t="s">
        <v>45</v>
      </c>
      <c r="EW110" s="429"/>
      <c r="EX110" s="352"/>
      <c r="EY110" s="429"/>
      <c r="EZ110" s="432"/>
      <c r="FA110" s="401" t="str">
        <f>IF(EZ109="VöB","Freihändig (z.B. Tipo. 36 II d VöB)","")</f>
        <v/>
      </c>
      <c r="FB110" s="402"/>
      <c r="FC110" s="433"/>
      <c r="FD110" s="430"/>
      <c r="FE110" s="435"/>
      <c r="FF110" s="174" t="s">
        <v>45</v>
      </c>
      <c r="FG110" s="429"/>
      <c r="FH110" s="352"/>
      <c r="FI110" s="429"/>
      <c r="FJ110" s="432"/>
      <c r="FK110" s="401" t="str">
        <f>IF(FJ109="VöB","Freihändig (z.B. Tipo. 36 II d VöB)","")</f>
        <v/>
      </c>
      <c r="FL110" s="402"/>
      <c r="FM110" s="433"/>
      <c r="FN110" s="430"/>
      <c r="FO110" s="435"/>
      <c r="FP110" s="174" t="s">
        <v>45</v>
      </c>
      <c r="FQ110" s="429"/>
      <c r="FR110" s="352"/>
      <c r="FS110" s="429"/>
      <c r="FT110" s="432"/>
      <c r="FU110" s="401" t="str">
        <f>IF(FT109="VöB","Freihändig (z.B. Tipo. 36 II d VöB)","")</f>
        <v/>
      </c>
      <c r="FV110" s="402"/>
      <c r="FW110" s="433"/>
      <c r="FX110" s="430"/>
      <c r="FY110" s="435"/>
      <c r="FZ110" s="174" t="s">
        <v>45</v>
      </c>
      <c r="GA110" s="429"/>
      <c r="GB110" s="352"/>
      <c r="GC110" s="429"/>
      <c r="GD110" s="432"/>
      <c r="GE110" s="401" t="str">
        <f>IF(GD109="VöB","Freihändig (z.B. Tipo. 36 II d VöB)","")</f>
        <v/>
      </c>
      <c r="GF110" s="402"/>
      <c r="GG110" s="433"/>
      <c r="GH110" s="430"/>
      <c r="GI110" s="435"/>
      <c r="GJ110" s="174" t="s">
        <v>45</v>
      </c>
      <c r="GK110" s="429"/>
      <c r="GL110" s="352"/>
      <c r="GM110" s="429"/>
      <c r="GN110" s="432"/>
      <c r="GO110" s="401" t="str">
        <f>IF(GN109="VöB","Freihändig (z.B. Tipo. 36 II d VöB)","")</f>
        <v/>
      </c>
      <c r="GP110" s="402"/>
      <c r="GQ110" s="433"/>
      <c r="GR110" s="430"/>
      <c r="GS110" s="435"/>
      <c r="GT110" s="174" t="s">
        <v>45</v>
      </c>
      <c r="GU110" s="429"/>
      <c r="GV110" s="352"/>
      <c r="GW110" s="429"/>
      <c r="GX110" s="432"/>
      <c r="GY110" s="401" t="str">
        <f>IF(GX109="VöB","Freihändig (z.B. Tipo. 36 II d VöB)","")</f>
        <v/>
      </c>
      <c r="GZ110" s="402"/>
      <c r="HA110" s="433"/>
      <c r="HB110" s="430"/>
      <c r="HC110" s="435"/>
      <c r="HD110" s="174" t="s">
        <v>45</v>
      </c>
      <c r="HE110" s="429"/>
      <c r="HF110" s="352"/>
      <c r="HG110" s="429"/>
      <c r="HH110" s="432"/>
      <c r="HI110" s="401" t="str">
        <f>IF(HH109="VöB","Freihändig (z.B. Tipo. 36 II d VöB)","")</f>
        <v/>
      </c>
      <c r="HJ110" s="402"/>
      <c r="HK110" s="433"/>
      <c r="HL110" s="430"/>
      <c r="HM110" s="435"/>
      <c r="HN110" s="125"/>
      <c r="HO110" s="125"/>
      <c r="HP110" s="71"/>
      <c r="HQ110" s="126"/>
      <c r="HR110" s="74"/>
      <c r="HS110" s="36"/>
      <c r="HT110" s="36"/>
      <c r="HU110" s="78"/>
      <c r="HV110" s="36"/>
      <c r="HW110" s="125"/>
      <c r="HX110" s="125"/>
      <c r="HY110" s="71"/>
      <c r="HZ110" s="126"/>
      <c r="IA110" s="74"/>
      <c r="IB110" s="36"/>
      <c r="IC110" s="36"/>
      <c r="ID110" s="78"/>
      <c r="IE110" s="36"/>
      <c r="IF110" s="125"/>
      <c r="IG110" s="125"/>
      <c r="IH110" s="71"/>
      <c r="II110" s="126"/>
      <c r="IJ110" s="74"/>
      <c r="IK110" s="36"/>
      <c r="IL110" s="36"/>
      <c r="IM110" s="78"/>
      <c r="IN110" s="36"/>
      <c r="IO110" s="125"/>
      <c r="IP110" s="125"/>
      <c r="IQ110" s="71"/>
      <c r="IR110" s="126"/>
      <c r="IS110" s="74"/>
      <c r="IT110" s="36"/>
      <c r="IU110" s="36"/>
      <c r="IV110" s="78"/>
      <c r="IW110" s="36"/>
      <c r="IX110" s="125"/>
      <c r="IY110" s="125"/>
      <c r="IZ110" s="71"/>
      <c r="JA110" s="126"/>
      <c r="JB110" s="6"/>
      <c r="JC110" s="6"/>
      <c r="JD110" s="6"/>
      <c r="JE110" s="6"/>
      <c r="JF110" s="6"/>
      <c r="JG110" s="6"/>
      <c r="JH110" s="6"/>
      <c r="JI110" s="6"/>
      <c r="JJ110" s="6"/>
      <c r="JK110" s="6"/>
      <c r="JL110" s="6"/>
      <c r="JM110" s="6"/>
      <c r="JN110" s="6"/>
      <c r="JO110" s="6"/>
      <c r="JP110" s="6"/>
      <c r="JQ110" s="6"/>
      <c r="JR110" s="6"/>
      <c r="JS110" s="6"/>
      <c r="JT110" s="6"/>
      <c r="JU110" s="6"/>
      <c r="JV110" s="6"/>
      <c r="JW110" s="6"/>
      <c r="JX110" s="6"/>
      <c r="JY110" s="6"/>
      <c r="JZ110" s="6"/>
      <c r="KA110" s="6"/>
      <c r="KB110" s="6"/>
      <c r="KC110" s="6"/>
      <c r="KD110" s="6"/>
      <c r="KE110" s="6"/>
      <c r="KF110" s="6"/>
      <c r="KG110" s="6"/>
      <c r="KH110" s="6"/>
      <c r="KI110" s="6"/>
      <c r="KJ110" s="6"/>
      <c r="KK110" s="6"/>
      <c r="KL110" s="6"/>
      <c r="KM110" s="6"/>
      <c r="KN110" s="6"/>
      <c r="KO110" s="6"/>
      <c r="KP110" s="6"/>
      <c r="KQ110" s="6"/>
      <c r="KR110" s="6"/>
      <c r="KS110" s="6"/>
      <c r="KT110" s="6"/>
      <c r="KU110" s="6"/>
      <c r="KV110" s="6"/>
      <c r="KW110" s="6"/>
      <c r="KX110" s="6"/>
      <c r="KY110" s="6"/>
      <c r="KZ110" s="6"/>
      <c r="LA110" s="6"/>
      <c r="LB110" s="6"/>
      <c r="LC110" s="6"/>
    </row>
    <row r="111" spans="1:315" ht="26.25" customHeight="1" x14ac:dyDescent="0.2">
      <c r="A111" s="13"/>
      <c r="B111" s="173" t="s">
        <v>44</v>
      </c>
      <c r="C111" s="429">
        <v>47</v>
      </c>
      <c r="D111" s="352">
        <v>0</v>
      </c>
      <c r="E111" s="429" t="s">
        <v>43</v>
      </c>
      <c r="F111" s="432" t="s">
        <v>36</v>
      </c>
      <c r="G111" s="399" t="str">
        <f>IF(F111="BöB","nur Freihändig mit Tipo. 13 VöB","")</f>
        <v/>
      </c>
      <c r="H111" s="400"/>
      <c r="I111" s="433" t="str">
        <f>IF(F111="BöB","Ja","No")</f>
        <v>No</v>
      </c>
      <c r="J111" s="430" t="str">
        <f>IF(F111="BöB","Ja","No")</f>
        <v>No</v>
      </c>
      <c r="K111" s="435" t="e">
        <f>IF(OR(AND(F111="VöB",D105="Aktuelles Procedura secondo BöB",E111="No"),OR(AND(E111="Ja",D111&gt;='Valori soglia'!$D$6),AND(E111="Ja",'Riepilogo progetto'!$J$8&gt;'Riepilogo progetto'!$P$9)),AND(E111="Ja",F111="BöB")),"Kontrolle","")</f>
        <v>#DIV/0!</v>
      </c>
      <c r="L111" s="173" t="s">
        <v>44</v>
      </c>
      <c r="M111" s="429">
        <v>47</v>
      </c>
      <c r="N111" s="352">
        <v>0</v>
      </c>
      <c r="O111" s="429" t="s">
        <v>43</v>
      </c>
      <c r="P111" s="432" t="s">
        <v>36</v>
      </c>
      <c r="Q111" s="399" t="str">
        <f>IF(P111="BöB","nur Freihändig mit Tipo. 13 VöB","")</f>
        <v/>
      </c>
      <c r="R111" s="400"/>
      <c r="S111" s="433" t="str">
        <f>IF(P111="BöB","Ja","No")</f>
        <v>No</v>
      </c>
      <c r="T111" s="430" t="str">
        <f>IF(P111="BöB","Ja","No")</f>
        <v>No</v>
      </c>
      <c r="U111" s="435" t="e">
        <f>IF(OR(AND(P111="VöB",N105="Aktuelles Procedura secondo BöB",O111="No"),OR(AND(O111="Ja",N111&gt;='Valori soglia'!$D$6),AND(O111="Ja",U$14&gt;U$15)),AND(O111="Ja",P111="BöB")),"Kontrolle","")</f>
        <v>#DIV/0!</v>
      </c>
      <c r="V111" s="173" t="s">
        <v>44</v>
      </c>
      <c r="W111" s="429">
        <v>47</v>
      </c>
      <c r="X111" s="352">
        <v>0</v>
      </c>
      <c r="Y111" s="429" t="s">
        <v>43</v>
      </c>
      <c r="Z111" s="432" t="s">
        <v>36</v>
      </c>
      <c r="AA111" s="399" t="str">
        <f>IF(Z111="BöB","nur Freihändig mit Tipo. 13 VöB","")</f>
        <v/>
      </c>
      <c r="AB111" s="400"/>
      <c r="AC111" s="433" t="str">
        <f>IF(Z111="BöB","Ja","No")</f>
        <v>No</v>
      </c>
      <c r="AD111" s="430" t="str">
        <f>IF(Z111="BöB","Ja","No")</f>
        <v>No</v>
      </c>
      <c r="AE111" s="435" t="e">
        <f>IF(OR(AND(Z111="VöB",X105="Aktuelles Procedura secondo BöB",Y111="No"),OR(AND(Y111="Ja",X111&gt;='Valori soglia'!$D$6),AND(Y111="Ja",AE$14&gt;AE$15)),AND(Y111="Ja",Z111="BöB")),"Kontrolle","")</f>
        <v>#DIV/0!</v>
      </c>
      <c r="AF111" s="173" t="s">
        <v>44</v>
      </c>
      <c r="AG111" s="429">
        <v>47</v>
      </c>
      <c r="AH111" s="352">
        <v>0</v>
      </c>
      <c r="AI111" s="429" t="s">
        <v>43</v>
      </c>
      <c r="AJ111" s="432" t="s">
        <v>36</v>
      </c>
      <c r="AK111" s="399" t="str">
        <f>IF(AJ111="BöB","nur Freihändig mit Tipo. 13 VöB","")</f>
        <v/>
      </c>
      <c r="AL111" s="400"/>
      <c r="AM111" s="433" t="str">
        <f>IF(AJ111="BöB","Ja","No")</f>
        <v>No</v>
      </c>
      <c r="AN111" s="430" t="str">
        <f>IF(AJ111="BöB","Ja","No")</f>
        <v>No</v>
      </c>
      <c r="AO111" s="435" t="e">
        <f>IF(OR(AND(AJ111="VöB",AH105="Aktuelles Procedura secondo BöB",AI111="No"),OR(AND(AI111="Ja",AH111&gt;='Valori soglia'!$D$6),AND(AI111="Ja",AO$14&gt;AO$15)),AND(AI111="Ja",AJ111="BöB")),"Kontrolle","")</f>
        <v>#DIV/0!</v>
      </c>
      <c r="AP111" s="173" t="s">
        <v>44</v>
      </c>
      <c r="AQ111" s="429">
        <v>47</v>
      </c>
      <c r="AR111" s="352">
        <v>0</v>
      </c>
      <c r="AS111" s="429" t="s">
        <v>43</v>
      </c>
      <c r="AT111" s="432" t="s">
        <v>36</v>
      </c>
      <c r="AU111" s="399" t="str">
        <f>IF(AT111="BöB","nur Freihändig mit Tipo. 13 VöB","")</f>
        <v/>
      </c>
      <c r="AV111" s="400"/>
      <c r="AW111" s="433" t="str">
        <f>IF(AT111="BöB","Ja","No")</f>
        <v>No</v>
      </c>
      <c r="AX111" s="430" t="str">
        <f>IF(AT111="BöB","Ja","No")</f>
        <v>No</v>
      </c>
      <c r="AY111" s="435" t="e">
        <f>IF(OR(AND(AT111="VöB",AR105="Aktuelles Procedura secondo BöB",AS111="No"),OR(AND(AS111="Ja",AR111&gt;='Valori soglia'!$D$6),AND(AS111="Ja",AY$14&gt;AY$15)),AND(AS111="Ja",AT111="BöB")),"Kontrolle","")</f>
        <v>#DIV/0!</v>
      </c>
      <c r="AZ111" s="173" t="s">
        <v>44</v>
      </c>
      <c r="BA111" s="429">
        <v>47</v>
      </c>
      <c r="BB111" s="352">
        <v>0</v>
      </c>
      <c r="BC111" s="429" t="s">
        <v>43</v>
      </c>
      <c r="BD111" s="432" t="s">
        <v>36</v>
      </c>
      <c r="BE111" s="399" t="str">
        <f>IF(BD111="BöB","nur Freihändig mit Tipo. 13 VöB","")</f>
        <v/>
      </c>
      <c r="BF111" s="400"/>
      <c r="BG111" s="433" t="str">
        <f>IF(BD111="BöB","Ja","No")</f>
        <v>No</v>
      </c>
      <c r="BH111" s="430" t="str">
        <f>IF(BD111="BöB","Ja","No")</f>
        <v>No</v>
      </c>
      <c r="BI111" s="435" t="e">
        <f>IF(OR(AND(BD111="VöB",BB105="Aktuelles Procedura secondo BöB",BC111="No"),OR(AND(BC111="Ja",BB111&gt;='Valori soglia'!$D$6),AND(BC111="Ja",BI$14&gt;BI$15)),AND(BC111="Ja",BD111="BöB")),"Kontrolle","")</f>
        <v>#DIV/0!</v>
      </c>
      <c r="BJ111" s="173" t="s">
        <v>44</v>
      </c>
      <c r="BK111" s="429">
        <v>47</v>
      </c>
      <c r="BL111" s="352">
        <v>0</v>
      </c>
      <c r="BM111" s="429" t="s">
        <v>43</v>
      </c>
      <c r="BN111" s="432" t="s">
        <v>36</v>
      </c>
      <c r="BO111" s="399" t="str">
        <f>IF(BN111="BöB","nur Freihändig mit Tipo. 13 VöB","")</f>
        <v/>
      </c>
      <c r="BP111" s="400"/>
      <c r="BQ111" s="433" t="str">
        <f>IF(BN111="BöB","Ja","No")</f>
        <v>No</v>
      </c>
      <c r="BR111" s="430" t="str">
        <f>IF(BN111="BöB","Ja","No")</f>
        <v>No</v>
      </c>
      <c r="BS111" s="435" t="e">
        <f>IF(OR(AND(BN111="VöB",BL105="Aktuelles Procedura secondo BöB",BM111="No"),OR(AND(BM111="Ja",BL111&gt;='Valori soglia'!$D$6),AND(BM111="Ja",BS$14&gt;BS$15)),AND(BM111="Ja",BN111="BöB")),"Kontrolle","")</f>
        <v>#DIV/0!</v>
      </c>
      <c r="BT111" s="173" t="s">
        <v>44</v>
      </c>
      <c r="BU111" s="429">
        <v>47</v>
      </c>
      <c r="BV111" s="352">
        <v>0</v>
      </c>
      <c r="BW111" s="429" t="s">
        <v>43</v>
      </c>
      <c r="BX111" s="432" t="s">
        <v>36</v>
      </c>
      <c r="BY111" s="399" t="str">
        <f>IF(BX111="BöB","nur Freihändig mit Tipo. 13 VöB","")</f>
        <v/>
      </c>
      <c r="BZ111" s="400"/>
      <c r="CA111" s="433" t="str">
        <f>IF(BX111="BöB","Ja","No")</f>
        <v>No</v>
      </c>
      <c r="CB111" s="430" t="str">
        <f>IF(BX111="BöB","Ja","No")</f>
        <v>No</v>
      </c>
      <c r="CC111" s="435" t="e">
        <f>IF(OR(AND(BX111="VöB",BV105="Aktuelles Procedura secondo BöB",BW111="No"),OR(AND(BW111="Ja",BV111&gt;='Valori soglia'!$D$6),AND(BW111="Ja",CC$14&gt;CC$15)),AND(BW111="Ja",BX111="BöB")),"Kontrolle","")</f>
        <v>#DIV/0!</v>
      </c>
      <c r="CD111" s="173" t="s">
        <v>44</v>
      </c>
      <c r="CE111" s="429">
        <v>47</v>
      </c>
      <c r="CF111" s="352">
        <v>0</v>
      </c>
      <c r="CG111" s="429" t="s">
        <v>43</v>
      </c>
      <c r="CH111" s="432" t="s">
        <v>36</v>
      </c>
      <c r="CI111" s="399" t="str">
        <f>IF(CH111="BöB","nur Freihändig mit Tipo. 13 VöB","")</f>
        <v/>
      </c>
      <c r="CJ111" s="400"/>
      <c r="CK111" s="433" t="str">
        <f>IF(CH111="BöB","Ja","No")</f>
        <v>No</v>
      </c>
      <c r="CL111" s="430" t="str">
        <f>IF(CH111="BöB","Ja","No")</f>
        <v>No</v>
      </c>
      <c r="CM111" s="435" t="e">
        <f>IF(OR(AND(CH111="VöB",CF105="Aktuelles Procedura secondo BöB",CG111="No"),OR(AND(CG111="Ja",CF111&gt;='Valori soglia'!$D$6),AND(CG111="Ja",CM$14&gt;CM$15)),AND(CG111="Ja",CH111="BöB")),"Kontrolle","")</f>
        <v>#DIV/0!</v>
      </c>
      <c r="CN111" s="173" t="s">
        <v>44</v>
      </c>
      <c r="CO111" s="429">
        <v>47</v>
      </c>
      <c r="CP111" s="352">
        <v>0</v>
      </c>
      <c r="CQ111" s="429" t="s">
        <v>43</v>
      </c>
      <c r="CR111" s="432" t="s">
        <v>36</v>
      </c>
      <c r="CS111" s="399" t="str">
        <f>IF(CR111="BöB","nur Freihändig mit Tipo. 13 VöB","")</f>
        <v/>
      </c>
      <c r="CT111" s="400"/>
      <c r="CU111" s="433" t="str">
        <f>IF(CR111="BöB","Ja","No")</f>
        <v>No</v>
      </c>
      <c r="CV111" s="430" t="str">
        <f>IF(CR111="BöB","Ja","No")</f>
        <v>No</v>
      </c>
      <c r="CW111" s="435" t="e">
        <f>IF(OR(AND(CR111="VöB",CP105="Aktuelles Procedura secondo BöB",CQ111="No"),OR(AND(CQ111="Ja",CP111&gt;='Valori soglia'!$D$6),AND(CQ111="Ja",CW$14&gt;CW$15)),AND(CQ111="Ja",CR111="BöB")),"Kontrolle","")</f>
        <v>#DIV/0!</v>
      </c>
      <c r="CX111" s="173" t="s">
        <v>44</v>
      </c>
      <c r="CY111" s="429">
        <v>47</v>
      </c>
      <c r="CZ111" s="352">
        <v>0</v>
      </c>
      <c r="DA111" s="429" t="s">
        <v>43</v>
      </c>
      <c r="DB111" s="432" t="s">
        <v>36</v>
      </c>
      <c r="DC111" s="399" t="str">
        <f>IF(DB111="BöB","nur Freihändig mit Tipo. 13 VöB","")</f>
        <v/>
      </c>
      <c r="DD111" s="400"/>
      <c r="DE111" s="433" t="str">
        <f>IF(DB111="BöB","Ja","No")</f>
        <v>No</v>
      </c>
      <c r="DF111" s="430" t="str">
        <f>IF(DB111="BöB","Ja","No")</f>
        <v>No</v>
      </c>
      <c r="DG111" s="435" t="e">
        <f>IF(OR(AND(DB111="VöB",CZ105="Aktuelles Procedura secondo BöB",DA111="No"),OR(AND(DA111="Ja",CZ111&gt;='Valori soglia'!$D$6),AND(DA111="Ja",DG$14&gt;DG$15)),AND(DA111="Ja",DB111="BöB")),"Kontrolle","")</f>
        <v>#DIV/0!</v>
      </c>
      <c r="DH111" s="173" t="s">
        <v>44</v>
      </c>
      <c r="DI111" s="429">
        <v>47</v>
      </c>
      <c r="DJ111" s="352">
        <v>0</v>
      </c>
      <c r="DK111" s="429" t="s">
        <v>43</v>
      </c>
      <c r="DL111" s="432" t="s">
        <v>36</v>
      </c>
      <c r="DM111" s="399" t="str">
        <f>IF(DL111="BöB","nur Freihändig mit Tipo. 13 VöB","")</f>
        <v/>
      </c>
      <c r="DN111" s="400"/>
      <c r="DO111" s="433" t="str">
        <f>IF(DL111="BöB","Ja","No")</f>
        <v>No</v>
      </c>
      <c r="DP111" s="430" t="str">
        <f>IF(DL111="BöB","Ja","No")</f>
        <v>No</v>
      </c>
      <c r="DQ111" s="435" t="e">
        <f>IF(OR(AND(DL111="VöB",DJ105="Aktuelles Procedura secondo BöB",DK111="No"),OR(AND(DK111="Ja",DJ111&gt;='Valori soglia'!$D$6),AND(DK111="Ja",DQ$14&gt;DQ$15)),AND(DK111="Ja",DL111="BöB")),"Kontrolle","")</f>
        <v>#DIV/0!</v>
      </c>
      <c r="DR111" s="173" t="s">
        <v>44</v>
      </c>
      <c r="DS111" s="429">
        <v>47</v>
      </c>
      <c r="DT111" s="352">
        <v>0</v>
      </c>
      <c r="DU111" s="429" t="s">
        <v>43</v>
      </c>
      <c r="DV111" s="432" t="s">
        <v>36</v>
      </c>
      <c r="DW111" s="399" t="str">
        <f>IF(DV111="BöB","nur Freihändig mit Tipo. 13 VöB","")</f>
        <v/>
      </c>
      <c r="DX111" s="400"/>
      <c r="DY111" s="433" t="str">
        <f>IF(DV111="BöB","Ja","No")</f>
        <v>No</v>
      </c>
      <c r="DZ111" s="430" t="str">
        <f>IF(DV111="BöB","Ja","No")</f>
        <v>No</v>
      </c>
      <c r="EA111" s="435" t="e">
        <f>IF(OR(AND(DV111="VöB",DT105="Aktuelles Procedura secondo BöB",DU111="No"),OR(AND(DU111="Ja",DT111&gt;='Valori soglia'!$D$6),AND(DU111="Ja",EA$14&gt;EA$15)),AND(DU111="Ja",DV111="BöB")),"Kontrolle","")</f>
        <v>#DIV/0!</v>
      </c>
      <c r="EB111" s="173" t="s">
        <v>44</v>
      </c>
      <c r="EC111" s="429">
        <v>47</v>
      </c>
      <c r="ED111" s="352">
        <v>0</v>
      </c>
      <c r="EE111" s="429" t="s">
        <v>43</v>
      </c>
      <c r="EF111" s="432" t="s">
        <v>36</v>
      </c>
      <c r="EG111" s="399" t="str">
        <f>IF(EF111="BöB","nur Freihändig mit Tipo. 13 VöB","")</f>
        <v/>
      </c>
      <c r="EH111" s="400"/>
      <c r="EI111" s="433" t="str">
        <f>IF(EF111="BöB","Ja","No")</f>
        <v>No</v>
      </c>
      <c r="EJ111" s="430" t="str">
        <f>IF(EF111="BöB","Ja","No")</f>
        <v>No</v>
      </c>
      <c r="EK111" s="435" t="e">
        <f>IF(OR(AND(EF111="VöB",ED105="Aktuelles Procedura secondo BöB",EE111="No"),OR(AND(EE111="Ja",ED111&gt;='Valori soglia'!$D$6),AND(EE111="Ja",EK$14&gt;EK$15)),AND(EE111="Ja",EF111="BöB")),"Kontrolle","")</f>
        <v>#DIV/0!</v>
      </c>
      <c r="EL111" s="173" t="s">
        <v>44</v>
      </c>
      <c r="EM111" s="429">
        <v>47</v>
      </c>
      <c r="EN111" s="352">
        <v>0</v>
      </c>
      <c r="EO111" s="429" t="s">
        <v>43</v>
      </c>
      <c r="EP111" s="432" t="s">
        <v>36</v>
      </c>
      <c r="EQ111" s="399" t="str">
        <f>IF(EP111="BöB","nur Freihändig mit Tipo. 13 VöB","")</f>
        <v/>
      </c>
      <c r="ER111" s="400"/>
      <c r="ES111" s="433" t="str">
        <f>IF(EP111="BöB","Ja","No")</f>
        <v>No</v>
      </c>
      <c r="ET111" s="430" t="str">
        <f>IF(EP111="BöB","Ja","No")</f>
        <v>No</v>
      </c>
      <c r="EU111" s="435" t="e">
        <f>IF(OR(AND(EP111="VöB",EN105="Aktuelles Procedura secondo BöB",EO111="No"),OR(AND(EO111="Ja",EN111&gt;='Valori soglia'!$D$6),AND(EO111="Ja",EU$14&gt;EU$15)),AND(EO111="Ja",EP111="BöB")),"Kontrolle","")</f>
        <v>#DIV/0!</v>
      </c>
      <c r="EV111" s="173" t="s">
        <v>44</v>
      </c>
      <c r="EW111" s="429">
        <v>47</v>
      </c>
      <c r="EX111" s="352">
        <v>0</v>
      </c>
      <c r="EY111" s="429" t="s">
        <v>43</v>
      </c>
      <c r="EZ111" s="432" t="s">
        <v>36</v>
      </c>
      <c r="FA111" s="399" t="str">
        <f>IF(EZ111="BöB","nur Freihändig mit Tipo. 13 VöB","")</f>
        <v/>
      </c>
      <c r="FB111" s="400"/>
      <c r="FC111" s="433" t="str">
        <f>IF(EZ111="BöB","Ja","No")</f>
        <v>No</v>
      </c>
      <c r="FD111" s="430" t="str">
        <f>IF(EZ111="BöB","Ja","No")</f>
        <v>No</v>
      </c>
      <c r="FE111" s="435" t="e">
        <f>IF(OR(AND(EZ111="VöB",EX105="Aktuelles Procedura secondo BöB",EY111="No"),OR(AND(EY111="Ja",EX111&gt;='Valori soglia'!$D$6),AND(EY111="Ja",FE$14&gt;FE$15)),AND(EY111="Ja",EZ111="BöB")),"Kontrolle","")</f>
        <v>#DIV/0!</v>
      </c>
      <c r="FF111" s="173" t="s">
        <v>44</v>
      </c>
      <c r="FG111" s="429">
        <v>47</v>
      </c>
      <c r="FH111" s="352">
        <v>0</v>
      </c>
      <c r="FI111" s="429" t="s">
        <v>43</v>
      </c>
      <c r="FJ111" s="432" t="s">
        <v>36</v>
      </c>
      <c r="FK111" s="399" t="str">
        <f>IF(FJ111="BöB","nur Freihändig mit Tipo. 13 VöB","")</f>
        <v/>
      </c>
      <c r="FL111" s="400"/>
      <c r="FM111" s="433" t="str">
        <f>IF(FJ111="BöB","Ja","No")</f>
        <v>No</v>
      </c>
      <c r="FN111" s="430" t="str">
        <f>IF(FJ111="BöB","Ja","No")</f>
        <v>No</v>
      </c>
      <c r="FO111" s="435" t="e">
        <f>IF(OR(AND(FJ111="VöB",FH105="Aktuelles Procedura secondo BöB",FI111="No"),OR(AND(FI111="Ja",FH111&gt;='Valori soglia'!$D$6),AND(FI111="Ja",FO$14&gt;FO$15)),AND(FI111="Ja",FJ111="BöB")),"Kontrolle","")</f>
        <v>#DIV/0!</v>
      </c>
      <c r="FP111" s="173" t="s">
        <v>44</v>
      </c>
      <c r="FQ111" s="429">
        <v>47</v>
      </c>
      <c r="FR111" s="352">
        <v>0</v>
      </c>
      <c r="FS111" s="429" t="s">
        <v>43</v>
      </c>
      <c r="FT111" s="432" t="s">
        <v>36</v>
      </c>
      <c r="FU111" s="399" t="str">
        <f>IF(FT111="BöB","nur Freihändig mit Tipo. 13 VöB","")</f>
        <v/>
      </c>
      <c r="FV111" s="400"/>
      <c r="FW111" s="433" t="str">
        <f>IF(FT111="BöB","Ja","No")</f>
        <v>No</v>
      </c>
      <c r="FX111" s="430" t="str">
        <f>IF(FT111="BöB","Ja","No")</f>
        <v>No</v>
      </c>
      <c r="FY111" s="435" t="e">
        <f>IF(OR(AND(FT111="VöB",FR105="Aktuelles Procedura secondo BöB",FS111="No"),OR(AND(FS111="Ja",FR111&gt;='Valori soglia'!$D$6),AND(FS111="Ja",FY$14&gt;FY$15)),AND(FS111="Ja",FT111="BöB")),"Kontrolle","")</f>
        <v>#DIV/0!</v>
      </c>
      <c r="FZ111" s="173" t="s">
        <v>44</v>
      </c>
      <c r="GA111" s="429">
        <v>47</v>
      </c>
      <c r="GB111" s="352">
        <v>0</v>
      </c>
      <c r="GC111" s="429" t="s">
        <v>43</v>
      </c>
      <c r="GD111" s="432" t="s">
        <v>36</v>
      </c>
      <c r="GE111" s="399" t="str">
        <f>IF(GD111="BöB","nur Freihändig mit Tipo. 13 VöB","")</f>
        <v/>
      </c>
      <c r="GF111" s="400"/>
      <c r="GG111" s="433" t="str">
        <f>IF(GD111="BöB","Ja","No")</f>
        <v>No</v>
      </c>
      <c r="GH111" s="430" t="str">
        <f>IF(GD111="BöB","Ja","No")</f>
        <v>No</v>
      </c>
      <c r="GI111" s="435" t="e">
        <f>IF(OR(AND(GD111="VöB",GB105="Aktuelles Procedura secondo BöB",GC111="No"),OR(AND(GC111="Ja",GB111&gt;='Valori soglia'!$D$6),AND(GC111="Ja",GI$14&gt;GI$15)),AND(GC111="Ja",GD111="BöB")),"Kontrolle","")</f>
        <v>#DIV/0!</v>
      </c>
      <c r="GJ111" s="173" t="s">
        <v>44</v>
      </c>
      <c r="GK111" s="429">
        <v>47</v>
      </c>
      <c r="GL111" s="352">
        <v>0</v>
      </c>
      <c r="GM111" s="429" t="s">
        <v>43</v>
      </c>
      <c r="GN111" s="432" t="s">
        <v>36</v>
      </c>
      <c r="GO111" s="399" t="str">
        <f>IF(GN111="BöB","nur Freihändig mit Tipo. 13 VöB","")</f>
        <v/>
      </c>
      <c r="GP111" s="400"/>
      <c r="GQ111" s="433" t="str">
        <f>IF(GN111="BöB","Ja","No")</f>
        <v>No</v>
      </c>
      <c r="GR111" s="430" t="str">
        <f>IF(GN111="BöB","Ja","No")</f>
        <v>No</v>
      </c>
      <c r="GS111" s="435" t="e">
        <f>IF(OR(AND(GN111="VöB",GL105="Aktuelles Procedura secondo BöB",GM111="No"),OR(AND(GM111="Ja",GL111&gt;='Valori soglia'!$D$6),AND(GM111="Ja",GS$14&gt;GS$15)),AND(GM111="Ja",GN111="BöB")),"Kontrolle","")</f>
        <v>#DIV/0!</v>
      </c>
      <c r="GT111" s="173" t="s">
        <v>44</v>
      </c>
      <c r="GU111" s="429">
        <v>47</v>
      </c>
      <c r="GV111" s="352">
        <v>0</v>
      </c>
      <c r="GW111" s="429" t="s">
        <v>43</v>
      </c>
      <c r="GX111" s="432" t="s">
        <v>36</v>
      </c>
      <c r="GY111" s="399" t="str">
        <f>IF(GX111="BöB","nur Freihändig mit Tipo. 13 VöB","")</f>
        <v/>
      </c>
      <c r="GZ111" s="400"/>
      <c r="HA111" s="433" t="str">
        <f>IF(GX111="BöB","Ja","No")</f>
        <v>No</v>
      </c>
      <c r="HB111" s="430" t="str">
        <f>IF(GX111="BöB","Ja","No")</f>
        <v>No</v>
      </c>
      <c r="HC111" s="435" t="e">
        <f>IF(OR(AND(GX111="VöB",GV105="Aktuelles Procedura secondo BöB",GW111="No"),OR(AND(GW111="Ja",GV111&gt;='Valori soglia'!$D$6),AND(GW111="Ja",HC$14&gt;HC$15)),AND(GW111="Ja",GX111="BöB")),"Kontrolle","")</f>
        <v>#DIV/0!</v>
      </c>
      <c r="HD111" s="173" t="s">
        <v>44</v>
      </c>
      <c r="HE111" s="429">
        <v>47</v>
      </c>
      <c r="HF111" s="352">
        <v>0</v>
      </c>
      <c r="HG111" s="429" t="s">
        <v>43</v>
      </c>
      <c r="HH111" s="432" t="s">
        <v>36</v>
      </c>
      <c r="HI111" s="399" t="str">
        <f>IF(HH111="BöB","nur Freihändig mit Tipo. 13 VöB","")</f>
        <v/>
      </c>
      <c r="HJ111" s="400"/>
      <c r="HK111" s="433" t="str">
        <f>IF(HH111="BöB","Ja","No")</f>
        <v>No</v>
      </c>
      <c r="HL111" s="430" t="str">
        <f>IF(HH111="BöB","Ja","No")</f>
        <v>No</v>
      </c>
      <c r="HM111" s="435" t="e">
        <f>IF(OR(AND(HH111="VöB",HF105="Aktuelles Procedura secondo BöB",HG111="No"),OR(AND(HG111="Ja",HF111&gt;='Valori soglia'!$D$6),AND(HG111="Ja",HM$14&gt;HM$15)),AND(HG111="Ja",HH111="BöB")),"Kontrolle","")</f>
        <v>#DIV/0!</v>
      </c>
      <c r="HN111" s="125"/>
      <c r="HO111" s="125"/>
      <c r="HP111" s="71"/>
      <c r="HQ111" s="126"/>
      <c r="HR111" s="74"/>
      <c r="HS111" s="36"/>
      <c r="HT111" s="36"/>
      <c r="HU111" s="78"/>
      <c r="HV111" s="36"/>
      <c r="HW111" s="125"/>
      <c r="HX111" s="125"/>
      <c r="HY111" s="71"/>
      <c r="HZ111" s="126"/>
      <c r="IA111" s="74"/>
      <c r="IB111" s="36"/>
      <c r="IC111" s="36"/>
      <c r="ID111" s="78"/>
      <c r="IE111" s="36"/>
      <c r="IF111" s="125"/>
      <c r="IG111" s="125"/>
      <c r="IH111" s="71"/>
      <c r="II111" s="126"/>
      <c r="IJ111" s="74"/>
      <c r="IK111" s="36"/>
      <c r="IL111" s="36"/>
      <c r="IM111" s="78"/>
      <c r="IN111" s="36"/>
      <c r="IO111" s="125"/>
      <c r="IP111" s="125"/>
      <c r="IQ111" s="71"/>
      <c r="IR111" s="126"/>
      <c r="IS111" s="74"/>
      <c r="IT111" s="36"/>
      <c r="IU111" s="36"/>
      <c r="IV111" s="78"/>
      <c r="IW111" s="36"/>
      <c r="IX111" s="125"/>
      <c r="IY111" s="125"/>
      <c r="IZ111" s="71"/>
      <c r="JA111" s="126"/>
      <c r="JB111" s="6"/>
      <c r="JC111" s="6"/>
      <c r="JD111" s="6"/>
      <c r="JE111" s="6"/>
      <c r="JF111" s="6"/>
      <c r="JG111" s="6"/>
      <c r="JH111" s="6"/>
      <c r="JI111" s="6"/>
      <c r="JJ111" s="6"/>
      <c r="JK111" s="6"/>
      <c r="JL111" s="6"/>
      <c r="JM111" s="6"/>
      <c r="JN111" s="6"/>
      <c r="JO111" s="6"/>
      <c r="JP111" s="6"/>
      <c r="JQ111" s="6"/>
      <c r="JR111" s="6"/>
      <c r="JS111" s="6"/>
      <c r="JT111" s="6"/>
      <c r="JU111" s="6"/>
      <c r="JV111" s="6"/>
      <c r="JW111" s="6"/>
      <c r="JX111" s="6"/>
      <c r="JY111" s="6"/>
      <c r="JZ111" s="6"/>
      <c r="KA111" s="6"/>
      <c r="KB111" s="6"/>
      <c r="KC111" s="6"/>
      <c r="KD111" s="6"/>
      <c r="KE111" s="6"/>
      <c r="KF111" s="6"/>
      <c r="KG111" s="6"/>
      <c r="KH111" s="6"/>
      <c r="KI111" s="6"/>
      <c r="KJ111" s="6"/>
      <c r="KK111" s="6"/>
      <c r="KL111" s="6"/>
      <c r="KM111" s="6"/>
      <c r="KN111" s="6"/>
      <c r="KO111" s="6"/>
      <c r="KP111" s="6"/>
      <c r="KQ111" s="6"/>
      <c r="KR111" s="6"/>
      <c r="KS111" s="6"/>
      <c r="KT111" s="6"/>
      <c r="KU111" s="6"/>
      <c r="KV111" s="6"/>
      <c r="KW111" s="6"/>
      <c r="KX111" s="6"/>
      <c r="KY111" s="6"/>
      <c r="KZ111" s="6"/>
      <c r="LA111" s="6"/>
      <c r="LB111" s="6"/>
      <c r="LC111" s="6"/>
    </row>
    <row r="112" spans="1:315" ht="26.25" customHeight="1" x14ac:dyDescent="0.2">
      <c r="A112" s="13"/>
      <c r="B112" s="174" t="s">
        <v>45</v>
      </c>
      <c r="C112" s="429"/>
      <c r="D112" s="352"/>
      <c r="E112" s="429"/>
      <c r="F112" s="432"/>
      <c r="G112" s="401" t="str">
        <f>IF(F111="VöB","Freihändig (z.B. Tipo. 36 II d VöB)","")</f>
        <v/>
      </c>
      <c r="H112" s="402"/>
      <c r="I112" s="433"/>
      <c r="J112" s="430"/>
      <c r="K112" s="435"/>
      <c r="L112" s="174" t="s">
        <v>45</v>
      </c>
      <c r="M112" s="429"/>
      <c r="N112" s="352"/>
      <c r="O112" s="429"/>
      <c r="P112" s="432"/>
      <c r="Q112" s="401" t="str">
        <f>IF(P111="VöB","Freihändig (z.B. Tipo. 36 II d VöB)","")</f>
        <v/>
      </c>
      <c r="R112" s="402"/>
      <c r="S112" s="433"/>
      <c r="T112" s="430"/>
      <c r="U112" s="435"/>
      <c r="V112" s="174" t="s">
        <v>45</v>
      </c>
      <c r="W112" s="429"/>
      <c r="X112" s="352"/>
      <c r="Y112" s="429"/>
      <c r="Z112" s="432"/>
      <c r="AA112" s="401" t="str">
        <f>IF(Z111="VöB","Freihändig (z.B. Tipo. 36 II d VöB)","")</f>
        <v/>
      </c>
      <c r="AB112" s="402"/>
      <c r="AC112" s="433"/>
      <c r="AD112" s="430"/>
      <c r="AE112" s="435"/>
      <c r="AF112" s="174" t="s">
        <v>45</v>
      </c>
      <c r="AG112" s="429"/>
      <c r="AH112" s="352"/>
      <c r="AI112" s="429"/>
      <c r="AJ112" s="432"/>
      <c r="AK112" s="401" t="str">
        <f>IF(AJ111="VöB","Freihändig (z.B. Tipo. 36 II d VöB)","")</f>
        <v/>
      </c>
      <c r="AL112" s="402"/>
      <c r="AM112" s="433"/>
      <c r="AN112" s="430"/>
      <c r="AO112" s="435"/>
      <c r="AP112" s="174" t="s">
        <v>45</v>
      </c>
      <c r="AQ112" s="429"/>
      <c r="AR112" s="352"/>
      <c r="AS112" s="429"/>
      <c r="AT112" s="432"/>
      <c r="AU112" s="401" t="str">
        <f>IF(AT111="VöB","Freihändig (z.B. Tipo. 36 II d VöB)","")</f>
        <v/>
      </c>
      <c r="AV112" s="402"/>
      <c r="AW112" s="433"/>
      <c r="AX112" s="430"/>
      <c r="AY112" s="435"/>
      <c r="AZ112" s="174" t="s">
        <v>45</v>
      </c>
      <c r="BA112" s="429"/>
      <c r="BB112" s="352"/>
      <c r="BC112" s="429"/>
      <c r="BD112" s="432"/>
      <c r="BE112" s="401" t="str">
        <f>IF(BD111="VöB","Freihändig (z.B. Tipo. 36 II d VöB)","")</f>
        <v/>
      </c>
      <c r="BF112" s="402"/>
      <c r="BG112" s="433"/>
      <c r="BH112" s="430"/>
      <c r="BI112" s="435"/>
      <c r="BJ112" s="174" t="s">
        <v>45</v>
      </c>
      <c r="BK112" s="429"/>
      <c r="BL112" s="352"/>
      <c r="BM112" s="429"/>
      <c r="BN112" s="432"/>
      <c r="BO112" s="401" t="str">
        <f>IF(BN111="VöB","Freihändig (z.B. Tipo. 36 II d VöB)","")</f>
        <v/>
      </c>
      <c r="BP112" s="402"/>
      <c r="BQ112" s="433"/>
      <c r="BR112" s="430"/>
      <c r="BS112" s="435"/>
      <c r="BT112" s="174" t="s">
        <v>45</v>
      </c>
      <c r="BU112" s="429"/>
      <c r="BV112" s="352"/>
      <c r="BW112" s="429"/>
      <c r="BX112" s="432"/>
      <c r="BY112" s="401" t="str">
        <f>IF(BX111="VöB","Freihändig (z.B. Tipo. 36 II d VöB)","")</f>
        <v/>
      </c>
      <c r="BZ112" s="402"/>
      <c r="CA112" s="433"/>
      <c r="CB112" s="430"/>
      <c r="CC112" s="435"/>
      <c r="CD112" s="174" t="s">
        <v>45</v>
      </c>
      <c r="CE112" s="429"/>
      <c r="CF112" s="352"/>
      <c r="CG112" s="429"/>
      <c r="CH112" s="432"/>
      <c r="CI112" s="401" t="str">
        <f>IF(CH111="VöB","Freihändig (z.B. Tipo. 36 II d VöB)","")</f>
        <v/>
      </c>
      <c r="CJ112" s="402"/>
      <c r="CK112" s="433"/>
      <c r="CL112" s="430"/>
      <c r="CM112" s="435"/>
      <c r="CN112" s="174" t="s">
        <v>45</v>
      </c>
      <c r="CO112" s="429"/>
      <c r="CP112" s="352"/>
      <c r="CQ112" s="429"/>
      <c r="CR112" s="432"/>
      <c r="CS112" s="401" t="str">
        <f>IF(CR111="VöB","Freihändig (z.B. Tipo. 36 II d VöB)","")</f>
        <v/>
      </c>
      <c r="CT112" s="402"/>
      <c r="CU112" s="433"/>
      <c r="CV112" s="430"/>
      <c r="CW112" s="435"/>
      <c r="CX112" s="174" t="s">
        <v>45</v>
      </c>
      <c r="CY112" s="429"/>
      <c r="CZ112" s="352"/>
      <c r="DA112" s="429"/>
      <c r="DB112" s="432"/>
      <c r="DC112" s="401" t="str">
        <f>IF(DB111="VöB","Freihändig (z.B. Tipo. 36 II d VöB)","")</f>
        <v/>
      </c>
      <c r="DD112" s="402"/>
      <c r="DE112" s="433"/>
      <c r="DF112" s="430"/>
      <c r="DG112" s="435"/>
      <c r="DH112" s="174" t="s">
        <v>45</v>
      </c>
      <c r="DI112" s="429"/>
      <c r="DJ112" s="352"/>
      <c r="DK112" s="429"/>
      <c r="DL112" s="432"/>
      <c r="DM112" s="401" t="str">
        <f>IF(DL111="VöB","Freihändig (z.B. Tipo. 36 II d VöB)","")</f>
        <v/>
      </c>
      <c r="DN112" s="402"/>
      <c r="DO112" s="433"/>
      <c r="DP112" s="430"/>
      <c r="DQ112" s="435"/>
      <c r="DR112" s="174" t="s">
        <v>45</v>
      </c>
      <c r="DS112" s="429"/>
      <c r="DT112" s="352"/>
      <c r="DU112" s="429"/>
      <c r="DV112" s="432"/>
      <c r="DW112" s="401" t="str">
        <f>IF(DV111="VöB","Freihändig (z.B. Tipo. 36 II d VöB)","")</f>
        <v/>
      </c>
      <c r="DX112" s="402"/>
      <c r="DY112" s="433"/>
      <c r="DZ112" s="430"/>
      <c r="EA112" s="435"/>
      <c r="EB112" s="174" t="s">
        <v>45</v>
      </c>
      <c r="EC112" s="429"/>
      <c r="ED112" s="352"/>
      <c r="EE112" s="429"/>
      <c r="EF112" s="432"/>
      <c r="EG112" s="401" t="str">
        <f>IF(EF111="VöB","Freihändig (z.B. Tipo. 36 II d VöB)","")</f>
        <v/>
      </c>
      <c r="EH112" s="402"/>
      <c r="EI112" s="433"/>
      <c r="EJ112" s="430"/>
      <c r="EK112" s="435"/>
      <c r="EL112" s="174" t="s">
        <v>45</v>
      </c>
      <c r="EM112" s="429"/>
      <c r="EN112" s="352"/>
      <c r="EO112" s="429"/>
      <c r="EP112" s="432"/>
      <c r="EQ112" s="401" t="str">
        <f>IF(EP111="VöB","Freihändig (z.B. Tipo. 36 II d VöB)","")</f>
        <v/>
      </c>
      <c r="ER112" s="402"/>
      <c r="ES112" s="433"/>
      <c r="ET112" s="430"/>
      <c r="EU112" s="435"/>
      <c r="EV112" s="174" t="s">
        <v>45</v>
      </c>
      <c r="EW112" s="429"/>
      <c r="EX112" s="352"/>
      <c r="EY112" s="429"/>
      <c r="EZ112" s="432"/>
      <c r="FA112" s="401" t="str">
        <f>IF(EZ111="VöB","Freihändig (z.B. Tipo. 36 II d VöB)","")</f>
        <v/>
      </c>
      <c r="FB112" s="402"/>
      <c r="FC112" s="433"/>
      <c r="FD112" s="430"/>
      <c r="FE112" s="435"/>
      <c r="FF112" s="174" t="s">
        <v>45</v>
      </c>
      <c r="FG112" s="429"/>
      <c r="FH112" s="352"/>
      <c r="FI112" s="429"/>
      <c r="FJ112" s="432"/>
      <c r="FK112" s="401" t="str">
        <f>IF(FJ111="VöB","Freihändig (z.B. Tipo. 36 II d VöB)","")</f>
        <v/>
      </c>
      <c r="FL112" s="402"/>
      <c r="FM112" s="433"/>
      <c r="FN112" s="430"/>
      <c r="FO112" s="435"/>
      <c r="FP112" s="174" t="s">
        <v>45</v>
      </c>
      <c r="FQ112" s="429"/>
      <c r="FR112" s="352"/>
      <c r="FS112" s="429"/>
      <c r="FT112" s="432"/>
      <c r="FU112" s="401" t="str">
        <f>IF(FT111="VöB","Freihändig (z.B. Tipo. 36 II d VöB)","")</f>
        <v/>
      </c>
      <c r="FV112" s="402"/>
      <c r="FW112" s="433"/>
      <c r="FX112" s="430"/>
      <c r="FY112" s="435"/>
      <c r="FZ112" s="174" t="s">
        <v>45</v>
      </c>
      <c r="GA112" s="429"/>
      <c r="GB112" s="352"/>
      <c r="GC112" s="429"/>
      <c r="GD112" s="432"/>
      <c r="GE112" s="401" t="str">
        <f>IF(GD111="VöB","Freihändig (z.B. Tipo. 36 II d VöB)","")</f>
        <v/>
      </c>
      <c r="GF112" s="402"/>
      <c r="GG112" s="433"/>
      <c r="GH112" s="430"/>
      <c r="GI112" s="435"/>
      <c r="GJ112" s="174" t="s">
        <v>45</v>
      </c>
      <c r="GK112" s="429"/>
      <c r="GL112" s="352"/>
      <c r="GM112" s="429"/>
      <c r="GN112" s="432"/>
      <c r="GO112" s="401" t="str">
        <f>IF(GN111="VöB","Freihändig (z.B. Tipo. 36 II d VöB)","")</f>
        <v/>
      </c>
      <c r="GP112" s="402"/>
      <c r="GQ112" s="433"/>
      <c r="GR112" s="430"/>
      <c r="GS112" s="435"/>
      <c r="GT112" s="174" t="s">
        <v>45</v>
      </c>
      <c r="GU112" s="429"/>
      <c r="GV112" s="352"/>
      <c r="GW112" s="429"/>
      <c r="GX112" s="432"/>
      <c r="GY112" s="401" t="str">
        <f>IF(GX111="VöB","Freihändig (z.B. Tipo. 36 II d VöB)","")</f>
        <v/>
      </c>
      <c r="GZ112" s="402"/>
      <c r="HA112" s="433"/>
      <c r="HB112" s="430"/>
      <c r="HC112" s="435"/>
      <c r="HD112" s="174" t="s">
        <v>45</v>
      </c>
      <c r="HE112" s="429"/>
      <c r="HF112" s="352"/>
      <c r="HG112" s="429"/>
      <c r="HH112" s="432"/>
      <c r="HI112" s="401" t="str">
        <f>IF(HH111="VöB","Freihändig (z.B. Tipo. 36 II d VöB)","")</f>
        <v/>
      </c>
      <c r="HJ112" s="402"/>
      <c r="HK112" s="433"/>
      <c r="HL112" s="430"/>
      <c r="HM112" s="435"/>
      <c r="HN112" s="125"/>
      <c r="HO112" s="125"/>
      <c r="HP112" s="71"/>
      <c r="HQ112" s="126"/>
      <c r="HR112" s="74"/>
      <c r="HS112" s="36"/>
      <c r="HT112" s="36"/>
      <c r="HU112" s="78"/>
      <c r="HV112" s="36"/>
      <c r="HW112" s="125"/>
      <c r="HX112" s="125"/>
      <c r="HY112" s="71"/>
      <c r="HZ112" s="126"/>
      <c r="IA112" s="74"/>
      <c r="IB112" s="36"/>
      <c r="IC112" s="36"/>
      <c r="ID112" s="78"/>
      <c r="IE112" s="36"/>
      <c r="IF112" s="125"/>
      <c r="IG112" s="125"/>
      <c r="IH112" s="71"/>
      <c r="II112" s="126"/>
      <c r="IJ112" s="74"/>
      <c r="IK112" s="36"/>
      <c r="IL112" s="36"/>
      <c r="IM112" s="78"/>
      <c r="IN112" s="36"/>
      <c r="IO112" s="125"/>
      <c r="IP112" s="125"/>
      <c r="IQ112" s="71"/>
      <c r="IR112" s="126"/>
      <c r="IS112" s="74"/>
      <c r="IT112" s="36"/>
      <c r="IU112" s="36"/>
      <c r="IV112" s="78"/>
      <c r="IW112" s="36"/>
      <c r="IX112" s="125"/>
      <c r="IY112" s="125"/>
      <c r="IZ112" s="71"/>
      <c r="JA112" s="126"/>
      <c r="JB112" s="6"/>
      <c r="JC112" s="6"/>
      <c r="JD112" s="6"/>
      <c r="JE112" s="6"/>
      <c r="JF112" s="6"/>
      <c r="JG112" s="6"/>
      <c r="JH112" s="6"/>
      <c r="JI112" s="6"/>
      <c r="JJ112" s="6"/>
      <c r="JK112" s="6"/>
      <c r="JL112" s="6"/>
      <c r="JM112" s="6"/>
      <c r="JN112" s="6"/>
      <c r="JO112" s="6"/>
      <c r="JP112" s="6"/>
      <c r="JQ112" s="6"/>
      <c r="JR112" s="6"/>
      <c r="JS112" s="6"/>
      <c r="JT112" s="6"/>
      <c r="JU112" s="6"/>
      <c r="JV112" s="6"/>
      <c r="JW112" s="6"/>
      <c r="JX112" s="6"/>
      <c r="JY112" s="6"/>
      <c r="JZ112" s="6"/>
      <c r="KA112" s="6"/>
      <c r="KB112" s="6"/>
      <c r="KC112" s="6"/>
      <c r="KD112" s="6"/>
      <c r="KE112" s="6"/>
      <c r="KF112" s="6"/>
      <c r="KG112" s="6"/>
      <c r="KH112" s="6"/>
      <c r="KI112" s="6"/>
      <c r="KJ112" s="6"/>
      <c r="KK112" s="6"/>
      <c r="KL112" s="6"/>
      <c r="KM112" s="6"/>
      <c r="KN112" s="6"/>
      <c r="KO112" s="6"/>
      <c r="KP112" s="6"/>
      <c r="KQ112" s="6"/>
      <c r="KR112" s="6"/>
      <c r="KS112" s="6"/>
      <c r="KT112" s="6"/>
      <c r="KU112" s="6"/>
      <c r="KV112" s="6"/>
      <c r="KW112" s="6"/>
      <c r="KX112" s="6"/>
      <c r="KY112" s="6"/>
      <c r="KZ112" s="6"/>
      <c r="LA112" s="6"/>
      <c r="LB112" s="6"/>
      <c r="LC112" s="6"/>
    </row>
    <row r="113" spans="1:315" ht="26.25" customHeight="1" x14ac:dyDescent="0.2">
      <c r="A113" s="13"/>
      <c r="B113" s="173" t="s">
        <v>44</v>
      </c>
      <c r="C113" s="429">
        <v>48</v>
      </c>
      <c r="D113" s="352">
        <v>0</v>
      </c>
      <c r="E113" s="429" t="s">
        <v>43</v>
      </c>
      <c r="F113" s="432" t="s">
        <v>36</v>
      </c>
      <c r="G113" s="399" t="str">
        <f>IF(F113="BöB","nur Freihändig mit Tipo. 13 VöB","")</f>
        <v/>
      </c>
      <c r="H113" s="400"/>
      <c r="I113" s="433" t="str">
        <f>IF(F113="BöB","Ja","No")</f>
        <v>No</v>
      </c>
      <c r="J113" s="430" t="str">
        <f>IF(F113="BöB","Ja","No")</f>
        <v>No</v>
      </c>
      <c r="K113" s="435" t="e">
        <f>IF(OR(AND(F113="VöB",D107="Aktuelles Procedura secondo BöB",E113="No"),OR(AND(E113="Ja",D113&gt;='Valori soglia'!$D$6),AND(E113="Ja",'Riepilogo progetto'!$J$8&gt;'Riepilogo progetto'!$P$9)),AND(E113="Ja",F113="BöB")),"Kontrolle","")</f>
        <v>#DIV/0!</v>
      </c>
      <c r="L113" s="173" t="s">
        <v>44</v>
      </c>
      <c r="M113" s="429">
        <v>48</v>
      </c>
      <c r="N113" s="352">
        <v>0</v>
      </c>
      <c r="O113" s="429" t="s">
        <v>43</v>
      </c>
      <c r="P113" s="432" t="s">
        <v>36</v>
      </c>
      <c r="Q113" s="399" t="str">
        <f>IF(P113="BöB","nur Freihändig mit Tipo. 13 VöB","")</f>
        <v/>
      </c>
      <c r="R113" s="400"/>
      <c r="S113" s="433" t="str">
        <f>IF(P113="BöB","Ja","No")</f>
        <v>No</v>
      </c>
      <c r="T113" s="430" t="str">
        <f>IF(P113="BöB","Ja","No")</f>
        <v>No</v>
      </c>
      <c r="U113" s="435" t="e">
        <f>IF(OR(AND(P113="VöB",N107="Aktuelles Procedura secondo BöB",O113="No"),OR(AND(O113="Ja",N113&gt;='Valori soglia'!$D$6),AND(O113="Ja",U$14&gt;U$15)),AND(O113="Ja",P113="BöB")),"Kontrolle","")</f>
        <v>#DIV/0!</v>
      </c>
      <c r="V113" s="173" t="s">
        <v>44</v>
      </c>
      <c r="W113" s="429">
        <v>48</v>
      </c>
      <c r="X113" s="352">
        <v>0</v>
      </c>
      <c r="Y113" s="429" t="s">
        <v>43</v>
      </c>
      <c r="Z113" s="432" t="s">
        <v>36</v>
      </c>
      <c r="AA113" s="399" t="str">
        <f>IF(Z113="BöB","nur Freihändig mit Tipo. 13 VöB","")</f>
        <v/>
      </c>
      <c r="AB113" s="400"/>
      <c r="AC113" s="433" t="str">
        <f>IF(Z113="BöB","Ja","No")</f>
        <v>No</v>
      </c>
      <c r="AD113" s="430" t="str">
        <f>IF(Z113="BöB","Ja","No")</f>
        <v>No</v>
      </c>
      <c r="AE113" s="435" t="e">
        <f>IF(OR(AND(Z113="VöB",X107="Aktuelles Procedura secondo BöB",Y113="No"),OR(AND(Y113="Ja",X113&gt;='Valori soglia'!$D$6),AND(Y113="Ja",AE$14&gt;AE$15)),AND(Y113="Ja",Z113="BöB")),"Kontrolle","")</f>
        <v>#DIV/0!</v>
      </c>
      <c r="AF113" s="173" t="s">
        <v>44</v>
      </c>
      <c r="AG113" s="429">
        <v>48</v>
      </c>
      <c r="AH113" s="352">
        <v>0</v>
      </c>
      <c r="AI113" s="429" t="s">
        <v>43</v>
      </c>
      <c r="AJ113" s="432" t="s">
        <v>36</v>
      </c>
      <c r="AK113" s="399" t="str">
        <f>IF(AJ113="BöB","nur Freihändig mit Tipo. 13 VöB","")</f>
        <v/>
      </c>
      <c r="AL113" s="400"/>
      <c r="AM113" s="433" t="str">
        <f>IF(AJ113="BöB","Ja","No")</f>
        <v>No</v>
      </c>
      <c r="AN113" s="430" t="str">
        <f>IF(AJ113="BöB","Ja","No")</f>
        <v>No</v>
      </c>
      <c r="AO113" s="435" t="e">
        <f>IF(OR(AND(AJ113="VöB",AH107="Aktuelles Procedura secondo BöB",AI113="No"),OR(AND(AI113="Ja",AH113&gt;='Valori soglia'!$D$6),AND(AI113="Ja",AO$14&gt;AO$15)),AND(AI113="Ja",AJ113="BöB")),"Kontrolle","")</f>
        <v>#DIV/0!</v>
      </c>
      <c r="AP113" s="173" t="s">
        <v>44</v>
      </c>
      <c r="AQ113" s="429">
        <v>48</v>
      </c>
      <c r="AR113" s="352">
        <v>0</v>
      </c>
      <c r="AS113" s="429" t="s">
        <v>43</v>
      </c>
      <c r="AT113" s="432" t="s">
        <v>36</v>
      </c>
      <c r="AU113" s="399" t="str">
        <f>IF(AT113="BöB","nur Freihändig mit Tipo. 13 VöB","")</f>
        <v/>
      </c>
      <c r="AV113" s="400"/>
      <c r="AW113" s="433" t="str">
        <f>IF(AT113="BöB","Ja","No")</f>
        <v>No</v>
      </c>
      <c r="AX113" s="430" t="str">
        <f>IF(AT113="BöB","Ja","No")</f>
        <v>No</v>
      </c>
      <c r="AY113" s="435" t="e">
        <f>IF(OR(AND(AT113="VöB",AR107="Aktuelles Procedura secondo BöB",AS113="No"),OR(AND(AS113="Ja",AR113&gt;='Valori soglia'!$D$6),AND(AS113="Ja",AY$14&gt;AY$15)),AND(AS113="Ja",AT113="BöB")),"Kontrolle","")</f>
        <v>#DIV/0!</v>
      </c>
      <c r="AZ113" s="173" t="s">
        <v>44</v>
      </c>
      <c r="BA113" s="429">
        <v>48</v>
      </c>
      <c r="BB113" s="352">
        <v>0</v>
      </c>
      <c r="BC113" s="429" t="s">
        <v>43</v>
      </c>
      <c r="BD113" s="432" t="s">
        <v>36</v>
      </c>
      <c r="BE113" s="399" t="str">
        <f>IF(BD113="BöB","nur Freihändig mit Tipo. 13 VöB","")</f>
        <v/>
      </c>
      <c r="BF113" s="400"/>
      <c r="BG113" s="433" t="str">
        <f>IF(BD113="BöB","Ja","No")</f>
        <v>No</v>
      </c>
      <c r="BH113" s="430" t="str">
        <f>IF(BD113="BöB","Ja","No")</f>
        <v>No</v>
      </c>
      <c r="BI113" s="435" t="e">
        <f>IF(OR(AND(BD113="VöB",BB107="Aktuelles Procedura secondo BöB",BC113="No"),OR(AND(BC113="Ja",BB113&gt;='Valori soglia'!$D$6),AND(BC113="Ja",BI$14&gt;BI$15)),AND(BC113="Ja",BD113="BöB")),"Kontrolle","")</f>
        <v>#DIV/0!</v>
      </c>
      <c r="BJ113" s="173" t="s">
        <v>44</v>
      </c>
      <c r="BK113" s="429">
        <v>48</v>
      </c>
      <c r="BL113" s="352">
        <v>0</v>
      </c>
      <c r="BM113" s="429" t="s">
        <v>43</v>
      </c>
      <c r="BN113" s="432" t="s">
        <v>36</v>
      </c>
      <c r="BO113" s="399" t="str">
        <f>IF(BN113="BöB","nur Freihändig mit Tipo. 13 VöB","")</f>
        <v/>
      </c>
      <c r="BP113" s="400"/>
      <c r="BQ113" s="433" t="str">
        <f>IF(BN113="BöB","Ja","No")</f>
        <v>No</v>
      </c>
      <c r="BR113" s="430" t="str">
        <f>IF(BN113="BöB","Ja","No")</f>
        <v>No</v>
      </c>
      <c r="BS113" s="435" t="e">
        <f>IF(OR(AND(BN113="VöB",BL107="Aktuelles Procedura secondo BöB",BM113="No"),OR(AND(BM113="Ja",BL113&gt;='Valori soglia'!$D$6),AND(BM113="Ja",BS$14&gt;BS$15)),AND(BM113="Ja",BN113="BöB")),"Kontrolle","")</f>
        <v>#DIV/0!</v>
      </c>
      <c r="BT113" s="173" t="s">
        <v>44</v>
      </c>
      <c r="BU113" s="429">
        <v>48</v>
      </c>
      <c r="BV113" s="352">
        <v>0</v>
      </c>
      <c r="BW113" s="429" t="s">
        <v>43</v>
      </c>
      <c r="BX113" s="432" t="s">
        <v>36</v>
      </c>
      <c r="BY113" s="399" t="str">
        <f>IF(BX113="BöB","nur Freihändig mit Tipo. 13 VöB","")</f>
        <v/>
      </c>
      <c r="BZ113" s="400"/>
      <c r="CA113" s="433" t="str">
        <f>IF(BX113="BöB","Ja","No")</f>
        <v>No</v>
      </c>
      <c r="CB113" s="430" t="str">
        <f>IF(BX113="BöB","Ja","No")</f>
        <v>No</v>
      </c>
      <c r="CC113" s="435" t="e">
        <f>IF(OR(AND(BX113="VöB",BV107="Aktuelles Procedura secondo BöB",BW113="No"),OR(AND(BW113="Ja",BV113&gt;='Valori soglia'!$D$6),AND(BW113="Ja",CC$14&gt;CC$15)),AND(BW113="Ja",BX113="BöB")),"Kontrolle","")</f>
        <v>#DIV/0!</v>
      </c>
      <c r="CD113" s="173" t="s">
        <v>44</v>
      </c>
      <c r="CE113" s="429">
        <v>48</v>
      </c>
      <c r="CF113" s="352">
        <v>0</v>
      </c>
      <c r="CG113" s="429" t="s">
        <v>43</v>
      </c>
      <c r="CH113" s="432" t="s">
        <v>36</v>
      </c>
      <c r="CI113" s="399" t="str">
        <f>IF(CH113="BöB","nur Freihändig mit Tipo. 13 VöB","")</f>
        <v/>
      </c>
      <c r="CJ113" s="400"/>
      <c r="CK113" s="433" t="str">
        <f>IF(CH113="BöB","Ja","No")</f>
        <v>No</v>
      </c>
      <c r="CL113" s="430" t="str">
        <f>IF(CH113="BöB","Ja","No")</f>
        <v>No</v>
      </c>
      <c r="CM113" s="435" t="e">
        <f>IF(OR(AND(CH113="VöB",CF107="Aktuelles Procedura secondo BöB",CG113="No"),OR(AND(CG113="Ja",CF113&gt;='Valori soglia'!$D$6),AND(CG113="Ja",CM$14&gt;CM$15)),AND(CG113="Ja",CH113="BöB")),"Kontrolle","")</f>
        <v>#DIV/0!</v>
      </c>
      <c r="CN113" s="173" t="s">
        <v>44</v>
      </c>
      <c r="CO113" s="429">
        <v>48</v>
      </c>
      <c r="CP113" s="352">
        <v>0</v>
      </c>
      <c r="CQ113" s="429" t="s">
        <v>43</v>
      </c>
      <c r="CR113" s="432" t="s">
        <v>36</v>
      </c>
      <c r="CS113" s="399" t="str">
        <f>IF(CR113="BöB","nur Freihändig mit Tipo. 13 VöB","")</f>
        <v/>
      </c>
      <c r="CT113" s="400"/>
      <c r="CU113" s="433" t="str">
        <f>IF(CR113="BöB","Ja","No")</f>
        <v>No</v>
      </c>
      <c r="CV113" s="430" t="str">
        <f>IF(CR113="BöB","Ja","No")</f>
        <v>No</v>
      </c>
      <c r="CW113" s="435" t="e">
        <f>IF(OR(AND(CR113="VöB",CP107="Aktuelles Procedura secondo BöB",CQ113="No"),OR(AND(CQ113="Ja",CP113&gt;='Valori soglia'!$D$6),AND(CQ113="Ja",CW$14&gt;CW$15)),AND(CQ113="Ja",CR113="BöB")),"Kontrolle","")</f>
        <v>#DIV/0!</v>
      </c>
      <c r="CX113" s="173" t="s">
        <v>44</v>
      </c>
      <c r="CY113" s="429">
        <v>48</v>
      </c>
      <c r="CZ113" s="352">
        <v>0</v>
      </c>
      <c r="DA113" s="429" t="s">
        <v>43</v>
      </c>
      <c r="DB113" s="432" t="s">
        <v>36</v>
      </c>
      <c r="DC113" s="399" t="str">
        <f>IF(DB113="BöB","nur Freihändig mit Tipo. 13 VöB","")</f>
        <v/>
      </c>
      <c r="DD113" s="400"/>
      <c r="DE113" s="433" t="str">
        <f>IF(DB113="BöB","Ja","No")</f>
        <v>No</v>
      </c>
      <c r="DF113" s="430" t="str">
        <f>IF(DB113="BöB","Ja","No")</f>
        <v>No</v>
      </c>
      <c r="DG113" s="435" t="e">
        <f>IF(OR(AND(DB113="VöB",CZ107="Aktuelles Procedura secondo BöB",DA113="No"),OR(AND(DA113="Ja",CZ113&gt;='Valori soglia'!$D$6),AND(DA113="Ja",DG$14&gt;DG$15)),AND(DA113="Ja",DB113="BöB")),"Kontrolle","")</f>
        <v>#DIV/0!</v>
      </c>
      <c r="DH113" s="173" t="s">
        <v>44</v>
      </c>
      <c r="DI113" s="429">
        <v>48</v>
      </c>
      <c r="DJ113" s="352">
        <v>0</v>
      </c>
      <c r="DK113" s="429" t="s">
        <v>43</v>
      </c>
      <c r="DL113" s="432" t="s">
        <v>36</v>
      </c>
      <c r="DM113" s="399" t="str">
        <f>IF(DL113="BöB","nur Freihändig mit Tipo. 13 VöB","")</f>
        <v/>
      </c>
      <c r="DN113" s="400"/>
      <c r="DO113" s="433" t="str">
        <f>IF(DL113="BöB","Ja","No")</f>
        <v>No</v>
      </c>
      <c r="DP113" s="430" t="str">
        <f>IF(DL113="BöB","Ja","No")</f>
        <v>No</v>
      </c>
      <c r="DQ113" s="435" t="e">
        <f>IF(OR(AND(DL113="VöB",DJ107="Aktuelles Procedura secondo BöB",DK113="No"),OR(AND(DK113="Ja",DJ113&gt;='Valori soglia'!$D$6),AND(DK113="Ja",DQ$14&gt;DQ$15)),AND(DK113="Ja",DL113="BöB")),"Kontrolle","")</f>
        <v>#DIV/0!</v>
      </c>
      <c r="DR113" s="173" t="s">
        <v>44</v>
      </c>
      <c r="DS113" s="429">
        <v>48</v>
      </c>
      <c r="DT113" s="352">
        <v>0</v>
      </c>
      <c r="DU113" s="429" t="s">
        <v>43</v>
      </c>
      <c r="DV113" s="432" t="s">
        <v>36</v>
      </c>
      <c r="DW113" s="399" t="str">
        <f>IF(DV113="BöB","nur Freihändig mit Tipo. 13 VöB","")</f>
        <v/>
      </c>
      <c r="DX113" s="400"/>
      <c r="DY113" s="433" t="str">
        <f>IF(DV113="BöB","Ja","No")</f>
        <v>No</v>
      </c>
      <c r="DZ113" s="430" t="str">
        <f>IF(DV113="BöB","Ja","No")</f>
        <v>No</v>
      </c>
      <c r="EA113" s="435" t="e">
        <f>IF(OR(AND(DV113="VöB",DT107="Aktuelles Procedura secondo BöB",DU113="No"),OR(AND(DU113="Ja",DT113&gt;='Valori soglia'!$D$6),AND(DU113="Ja",EA$14&gt;EA$15)),AND(DU113="Ja",DV113="BöB")),"Kontrolle","")</f>
        <v>#DIV/0!</v>
      </c>
      <c r="EB113" s="173" t="s">
        <v>44</v>
      </c>
      <c r="EC113" s="429">
        <v>48</v>
      </c>
      <c r="ED113" s="352">
        <v>0</v>
      </c>
      <c r="EE113" s="429" t="s">
        <v>43</v>
      </c>
      <c r="EF113" s="432" t="s">
        <v>36</v>
      </c>
      <c r="EG113" s="399" t="str">
        <f>IF(EF113="BöB","nur Freihändig mit Tipo. 13 VöB","")</f>
        <v/>
      </c>
      <c r="EH113" s="400"/>
      <c r="EI113" s="433" t="str">
        <f>IF(EF113="BöB","Ja","No")</f>
        <v>No</v>
      </c>
      <c r="EJ113" s="430" t="str">
        <f>IF(EF113="BöB","Ja","No")</f>
        <v>No</v>
      </c>
      <c r="EK113" s="435" t="e">
        <f>IF(OR(AND(EF113="VöB",ED107="Aktuelles Procedura secondo BöB",EE113="No"),OR(AND(EE113="Ja",ED113&gt;='Valori soglia'!$D$6),AND(EE113="Ja",EK$14&gt;EK$15)),AND(EE113="Ja",EF113="BöB")),"Kontrolle","")</f>
        <v>#DIV/0!</v>
      </c>
      <c r="EL113" s="173" t="s">
        <v>44</v>
      </c>
      <c r="EM113" s="429">
        <v>48</v>
      </c>
      <c r="EN113" s="352">
        <v>0</v>
      </c>
      <c r="EO113" s="429" t="s">
        <v>43</v>
      </c>
      <c r="EP113" s="432" t="s">
        <v>36</v>
      </c>
      <c r="EQ113" s="399" t="str">
        <f>IF(EP113="BöB","nur Freihändig mit Tipo. 13 VöB","")</f>
        <v/>
      </c>
      <c r="ER113" s="400"/>
      <c r="ES113" s="433" t="str">
        <f>IF(EP113="BöB","Ja","No")</f>
        <v>No</v>
      </c>
      <c r="ET113" s="430" t="str">
        <f>IF(EP113="BöB","Ja","No")</f>
        <v>No</v>
      </c>
      <c r="EU113" s="435" t="e">
        <f>IF(OR(AND(EP113="VöB",EN107="Aktuelles Procedura secondo BöB",EO113="No"),OR(AND(EO113="Ja",EN113&gt;='Valori soglia'!$D$6),AND(EO113="Ja",EU$14&gt;EU$15)),AND(EO113="Ja",EP113="BöB")),"Kontrolle","")</f>
        <v>#DIV/0!</v>
      </c>
      <c r="EV113" s="173" t="s">
        <v>44</v>
      </c>
      <c r="EW113" s="429">
        <v>48</v>
      </c>
      <c r="EX113" s="352">
        <v>0</v>
      </c>
      <c r="EY113" s="429" t="s">
        <v>43</v>
      </c>
      <c r="EZ113" s="432" t="s">
        <v>36</v>
      </c>
      <c r="FA113" s="399" t="str">
        <f>IF(EZ113="BöB","nur Freihändig mit Tipo. 13 VöB","")</f>
        <v/>
      </c>
      <c r="FB113" s="400"/>
      <c r="FC113" s="433" t="str">
        <f>IF(EZ113="BöB","Ja","No")</f>
        <v>No</v>
      </c>
      <c r="FD113" s="430" t="str">
        <f>IF(EZ113="BöB","Ja","No")</f>
        <v>No</v>
      </c>
      <c r="FE113" s="435" t="e">
        <f>IF(OR(AND(EZ113="VöB",EX107="Aktuelles Procedura secondo BöB",EY113="No"),OR(AND(EY113="Ja",EX113&gt;='Valori soglia'!$D$6),AND(EY113="Ja",FE$14&gt;FE$15)),AND(EY113="Ja",EZ113="BöB")),"Kontrolle","")</f>
        <v>#DIV/0!</v>
      </c>
      <c r="FF113" s="173" t="s">
        <v>44</v>
      </c>
      <c r="FG113" s="429">
        <v>48</v>
      </c>
      <c r="FH113" s="352">
        <v>0</v>
      </c>
      <c r="FI113" s="429" t="s">
        <v>43</v>
      </c>
      <c r="FJ113" s="432" t="s">
        <v>36</v>
      </c>
      <c r="FK113" s="399" t="str">
        <f>IF(FJ113="BöB","nur Freihändig mit Tipo. 13 VöB","")</f>
        <v/>
      </c>
      <c r="FL113" s="400"/>
      <c r="FM113" s="433" t="str">
        <f>IF(FJ113="BöB","Ja","No")</f>
        <v>No</v>
      </c>
      <c r="FN113" s="430" t="str">
        <f>IF(FJ113="BöB","Ja","No")</f>
        <v>No</v>
      </c>
      <c r="FO113" s="435" t="e">
        <f>IF(OR(AND(FJ113="VöB",FH107="Aktuelles Procedura secondo BöB",FI113="No"),OR(AND(FI113="Ja",FH113&gt;='Valori soglia'!$D$6),AND(FI113="Ja",FO$14&gt;FO$15)),AND(FI113="Ja",FJ113="BöB")),"Kontrolle","")</f>
        <v>#DIV/0!</v>
      </c>
      <c r="FP113" s="173" t="s">
        <v>44</v>
      </c>
      <c r="FQ113" s="429">
        <v>48</v>
      </c>
      <c r="FR113" s="352">
        <v>0</v>
      </c>
      <c r="FS113" s="429" t="s">
        <v>43</v>
      </c>
      <c r="FT113" s="432" t="s">
        <v>36</v>
      </c>
      <c r="FU113" s="399" t="str">
        <f>IF(FT113="BöB","nur Freihändig mit Tipo. 13 VöB","")</f>
        <v/>
      </c>
      <c r="FV113" s="400"/>
      <c r="FW113" s="433" t="str">
        <f>IF(FT113="BöB","Ja","No")</f>
        <v>No</v>
      </c>
      <c r="FX113" s="430" t="str">
        <f>IF(FT113="BöB","Ja","No")</f>
        <v>No</v>
      </c>
      <c r="FY113" s="435" t="e">
        <f>IF(OR(AND(FT113="VöB",FR107="Aktuelles Procedura secondo BöB",FS113="No"),OR(AND(FS113="Ja",FR113&gt;='Valori soglia'!$D$6),AND(FS113="Ja",FY$14&gt;FY$15)),AND(FS113="Ja",FT113="BöB")),"Kontrolle","")</f>
        <v>#DIV/0!</v>
      </c>
      <c r="FZ113" s="173" t="s">
        <v>44</v>
      </c>
      <c r="GA113" s="429">
        <v>48</v>
      </c>
      <c r="GB113" s="352">
        <v>0</v>
      </c>
      <c r="GC113" s="429" t="s">
        <v>43</v>
      </c>
      <c r="GD113" s="432" t="s">
        <v>36</v>
      </c>
      <c r="GE113" s="399" t="str">
        <f>IF(GD113="BöB","nur Freihändig mit Tipo. 13 VöB","")</f>
        <v/>
      </c>
      <c r="GF113" s="400"/>
      <c r="GG113" s="433" t="str">
        <f>IF(GD113="BöB","Ja","No")</f>
        <v>No</v>
      </c>
      <c r="GH113" s="430" t="str">
        <f>IF(GD113="BöB","Ja","No")</f>
        <v>No</v>
      </c>
      <c r="GI113" s="435" t="e">
        <f>IF(OR(AND(GD113="VöB",GB107="Aktuelles Procedura secondo BöB",GC113="No"),OR(AND(GC113="Ja",GB113&gt;='Valori soglia'!$D$6),AND(GC113="Ja",GI$14&gt;GI$15)),AND(GC113="Ja",GD113="BöB")),"Kontrolle","")</f>
        <v>#DIV/0!</v>
      </c>
      <c r="GJ113" s="173" t="s">
        <v>44</v>
      </c>
      <c r="GK113" s="429">
        <v>48</v>
      </c>
      <c r="GL113" s="352">
        <v>0</v>
      </c>
      <c r="GM113" s="429" t="s">
        <v>43</v>
      </c>
      <c r="GN113" s="432" t="s">
        <v>36</v>
      </c>
      <c r="GO113" s="399" t="str">
        <f>IF(GN113="BöB","nur Freihändig mit Tipo. 13 VöB","")</f>
        <v/>
      </c>
      <c r="GP113" s="400"/>
      <c r="GQ113" s="433" t="str">
        <f>IF(GN113="BöB","Ja","No")</f>
        <v>No</v>
      </c>
      <c r="GR113" s="430" t="str">
        <f>IF(GN113="BöB","Ja","No")</f>
        <v>No</v>
      </c>
      <c r="GS113" s="435" t="e">
        <f>IF(OR(AND(GN113="VöB",GL107="Aktuelles Procedura secondo BöB",GM113="No"),OR(AND(GM113="Ja",GL113&gt;='Valori soglia'!$D$6),AND(GM113="Ja",GS$14&gt;GS$15)),AND(GM113="Ja",GN113="BöB")),"Kontrolle","")</f>
        <v>#DIV/0!</v>
      </c>
      <c r="GT113" s="173" t="s">
        <v>44</v>
      </c>
      <c r="GU113" s="429">
        <v>48</v>
      </c>
      <c r="GV113" s="352">
        <v>0</v>
      </c>
      <c r="GW113" s="429" t="s">
        <v>43</v>
      </c>
      <c r="GX113" s="432" t="s">
        <v>36</v>
      </c>
      <c r="GY113" s="399" t="str">
        <f>IF(GX113="BöB","nur Freihändig mit Tipo. 13 VöB","")</f>
        <v/>
      </c>
      <c r="GZ113" s="400"/>
      <c r="HA113" s="433" t="str">
        <f>IF(GX113="BöB","Ja","No")</f>
        <v>No</v>
      </c>
      <c r="HB113" s="430" t="str">
        <f>IF(GX113="BöB","Ja","No")</f>
        <v>No</v>
      </c>
      <c r="HC113" s="435" t="e">
        <f>IF(OR(AND(GX113="VöB",GV107="Aktuelles Procedura secondo BöB",GW113="No"),OR(AND(GW113="Ja",GV113&gt;='Valori soglia'!$D$6),AND(GW113="Ja",HC$14&gt;HC$15)),AND(GW113="Ja",GX113="BöB")),"Kontrolle","")</f>
        <v>#DIV/0!</v>
      </c>
      <c r="HD113" s="173" t="s">
        <v>44</v>
      </c>
      <c r="HE113" s="429">
        <v>48</v>
      </c>
      <c r="HF113" s="352">
        <v>0</v>
      </c>
      <c r="HG113" s="429" t="s">
        <v>43</v>
      </c>
      <c r="HH113" s="432" t="s">
        <v>36</v>
      </c>
      <c r="HI113" s="399" t="str">
        <f>IF(HH113="BöB","nur Freihändig mit Tipo. 13 VöB","")</f>
        <v/>
      </c>
      <c r="HJ113" s="400"/>
      <c r="HK113" s="433" t="str">
        <f>IF(HH113="BöB","Ja","No")</f>
        <v>No</v>
      </c>
      <c r="HL113" s="430" t="str">
        <f>IF(HH113="BöB","Ja","No")</f>
        <v>No</v>
      </c>
      <c r="HM113" s="435" t="e">
        <f>IF(OR(AND(HH113="VöB",HF107="Aktuelles Procedura secondo BöB",HG113="No"),OR(AND(HG113="Ja",HF113&gt;='Valori soglia'!$D$6),AND(HG113="Ja",HM$14&gt;HM$15)),AND(HG113="Ja",HH113="BöB")),"Kontrolle","")</f>
        <v>#DIV/0!</v>
      </c>
      <c r="HN113" s="125"/>
      <c r="HO113" s="125"/>
      <c r="HP113" s="71"/>
      <c r="HQ113" s="126"/>
      <c r="HR113" s="74"/>
      <c r="HS113" s="36"/>
      <c r="HT113" s="36"/>
      <c r="HU113" s="78"/>
      <c r="HV113" s="36"/>
      <c r="HW113" s="125"/>
      <c r="HX113" s="125"/>
      <c r="HY113" s="71"/>
      <c r="HZ113" s="126"/>
      <c r="IA113" s="74"/>
      <c r="IB113" s="36"/>
      <c r="IC113" s="36"/>
      <c r="ID113" s="78"/>
      <c r="IE113" s="36"/>
      <c r="IF113" s="125"/>
      <c r="IG113" s="125"/>
      <c r="IH113" s="71"/>
      <c r="II113" s="126"/>
      <c r="IJ113" s="74"/>
      <c r="IK113" s="36"/>
      <c r="IL113" s="36"/>
      <c r="IM113" s="78"/>
      <c r="IN113" s="36"/>
      <c r="IO113" s="125"/>
      <c r="IP113" s="125"/>
      <c r="IQ113" s="71"/>
      <c r="IR113" s="126"/>
      <c r="IS113" s="74"/>
      <c r="IT113" s="36"/>
      <c r="IU113" s="36"/>
      <c r="IV113" s="78"/>
      <c r="IW113" s="36"/>
      <c r="IX113" s="125"/>
      <c r="IY113" s="125"/>
      <c r="IZ113" s="71"/>
      <c r="JA113" s="126"/>
      <c r="JB113" s="6"/>
      <c r="JC113" s="6"/>
      <c r="JD113" s="6"/>
      <c r="JE113" s="6"/>
      <c r="JF113" s="6"/>
      <c r="JG113" s="6"/>
      <c r="JH113" s="6"/>
      <c r="JI113" s="6"/>
      <c r="JJ113" s="6"/>
      <c r="JK113" s="6"/>
      <c r="JL113" s="6"/>
      <c r="JM113" s="6"/>
      <c r="JN113" s="6"/>
      <c r="JO113" s="6"/>
      <c r="JP113" s="6"/>
      <c r="JQ113" s="6"/>
      <c r="JR113" s="6"/>
      <c r="JS113" s="6"/>
      <c r="JT113" s="6"/>
      <c r="JU113" s="6"/>
      <c r="JV113" s="6"/>
      <c r="JW113" s="6"/>
      <c r="JX113" s="6"/>
      <c r="JY113" s="6"/>
      <c r="JZ113" s="6"/>
      <c r="KA113" s="6"/>
      <c r="KB113" s="6"/>
      <c r="KC113" s="6"/>
      <c r="KD113" s="6"/>
      <c r="KE113" s="6"/>
      <c r="KF113" s="6"/>
      <c r="KG113" s="6"/>
      <c r="KH113" s="6"/>
      <c r="KI113" s="6"/>
      <c r="KJ113" s="6"/>
      <c r="KK113" s="6"/>
      <c r="KL113" s="6"/>
      <c r="KM113" s="6"/>
      <c r="KN113" s="6"/>
      <c r="KO113" s="6"/>
      <c r="KP113" s="6"/>
      <c r="KQ113" s="6"/>
      <c r="KR113" s="6"/>
      <c r="KS113" s="6"/>
      <c r="KT113" s="6"/>
      <c r="KU113" s="6"/>
      <c r="KV113" s="6"/>
      <c r="KW113" s="6"/>
      <c r="KX113" s="6"/>
      <c r="KY113" s="6"/>
      <c r="KZ113" s="6"/>
      <c r="LA113" s="6"/>
      <c r="LB113" s="6"/>
      <c r="LC113" s="6"/>
    </row>
    <row r="114" spans="1:315" ht="26.25" customHeight="1" x14ac:dyDescent="0.2">
      <c r="A114" s="13"/>
      <c r="B114" s="174" t="s">
        <v>45</v>
      </c>
      <c r="C114" s="429"/>
      <c r="D114" s="352"/>
      <c r="E114" s="429"/>
      <c r="F114" s="432"/>
      <c r="G114" s="401" t="str">
        <f>IF(F113="VöB","Freihändig (z.B. Tipo. 36 II d VöB)","")</f>
        <v/>
      </c>
      <c r="H114" s="402"/>
      <c r="I114" s="433"/>
      <c r="J114" s="430"/>
      <c r="K114" s="435"/>
      <c r="L114" s="174" t="s">
        <v>45</v>
      </c>
      <c r="M114" s="429"/>
      <c r="N114" s="352"/>
      <c r="O114" s="429"/>
      <c r="P114" s="432"/>
      <c r="Q114" s="401" t="str">
        <f>IF(P113="VöB","Freihändig (z.B. Tipo. 36 II d VöB)","")</f>
        <v/>
      </c>
      <c r="R114" s="402"/>
      <c r="S114" s="433"/>
      <c r="T114" s="430"/>
      <c r="U114" s="435"/>
      <c r="V114" s="174" t="s">
        <v>45</v>
      </c>
      <c r="W114" s="429"/>
      <c r="X114" s="352"/>
      <c r="Y114" s="429"/>
      <c r="Z114" s="432"/>
      <c r="AA114" s="401" t="str">
        <f>IF(Z113="VöB","Freihändig (z.B. Tipo. 36 II d VöB)","")</f>
        <v/>
      </c>
      <c r="AB114" s="402"/>
      <c r="AC114" s="433"/>
      <c r="AD114" s="430"/>
      <c r="AE114" s="435"/>
      <c r="AF114" s="174" t="s">
        <v>45</v>
      </c>
      <c r="AG114" s="429"/>
      <c r="AH114" s="352"/>
      <c r="AI114" s="429"/>
      <c r="AJ114" s="432"/>
      <c r="AK114" s="401" t="str">
        <f>IF(AJ113="VöB","Freihändig (z.B. Tipo. 36 II d VöB)","")</f>
        <v/>
      </c>
      <c r="AL114" s="402"/>
      <c r="AM114" s="433"/>
      <c r="AN114" s="430"/>
      <c r="AO114" s="435"/>
      <c r="AP114" s="174" t="s">
        <v>45</v>
      </c>
      <c r="AQ114" s="429"/>
      <c r="AR114" s="352"/>
      <c r="AS114" s="429"/>
      <c r="AT114" s="432"/>
      <c r="AU114" s="401" t="str">
        <f>IF(AT113="VöB","Freihändig (z.B. Tipo. 36 II d VöB)","")</f>
        <v/>
      </c>
      <c r="AV114" s="402"/>
      <c r="AW114" s="433"/>
      <c r="AX114" s="430"/>
      <c r="AY114" s="435"/>
      <c r="AZ114" s="174" t="s">
        <v>45</v>
      </c>
      <c r="BA114" s="429"/>
      <c r="BB114" s="352"/>
      <c r="BC114" s="429"/>
      <c r="BD114" s="432"/>
      <c r="BE114" s="401" t="str">
        <f>IF(BD113="VöB","Freihändig (z.B. Tipo. 36 II d VöB)","")</f>
        <v/>
      </c>
      <c r="BF114" s="402"/>
      <c r="BG114" s="433"/>
      <c r="BH114" s="430"/>
      <c r="BI114" s="435"/>
      <c r="BJ114" s="174" t="s">
        <v>45</v>
      </c>
      <c r="BK114" s="429"/>
      <c r="BL114" s="352"/>
      <c r="BM114" s="429"/>
      <c r="BN114" s="432"/>
      <c r="BO114" s="401" t="str">
        <f>IF(BN113="VöB","Freihändig (z.B. Tipo. 36 II d VöB)","")</f>
        <v/>
      </c>
      <c r="BP114" s="402"/>
      <c r="BQ114" s="433"/>
      <c r="BR114" s="430"/>
      <c r="BS114" s="435"/>
      <c r="BT114" s="174" t="s">
        <v>45</v>
      </c>
      <c r="BU114" s="429"/>
      <c r="BV114" s="352"/>
      <c r="BW114" s="429"/>
      <c r="BX114" s="432"/>
      <c r="BY114" s="401" t="str">
        <f>IF(BX113="VöB","Freihändig (z.B. Tipo. 36 II d VöB)","")</f>
        <v/>
      </c>
      <c r="BZ114" s="402"/>
      <c r="CA114" s="433"/>
      <c r="CB114" s="430"/>
      <c r="CC114" s="435"/>
      <c r="CD114" s="174" t="s">
        <v>45</v>
      </c>
      <c r="CE114" s="429"/>
      <c r="CF114" s="352"/>
      <c r="CG114" s="429"/>
      <c r="CH114" s="432"/>
      <c r="CI114" s="401" t="str">
        <f>IF(CH113="VöB","Freihändig (z.B. Tipo. 36 II d VöB)","")</f>
        <v/>
      </c>
      <c r="CJ114" s="402"/>
      <c r="CK114" s="433"/>
      <c r="CL114" s="430"/>
      <c r="CM114" s="435"/>
      <c r="CN114" s="174" t="s">
        <v>45</v>
      </c>
      <c r="CO114" s="429"/>
      <c r="CP114" s="352"/>
      <c r="CQ114" s="429"/>
      <c r="CR114" s="432"/>
      <c r="CS114" s="401" t="str">
        <f>IF(CR113="VöB","Freihändig (z.B. Tipo. 36 II d VöB)","")</f>
        <v/>
      </c>
      <c r="CT114" s="402"/>
      <c r="CU114" s="433"/>
      <c r="CV114" s="430"/>
      <c r="CW114" s="435"/>
      <c r="CX114" s="174" t="s">
        <v>45</v>
      </c>
      <c r="CY114" s="429"/>
      <c r="CZ114" s="352"/>
      <c r="DA114" s="429"/>
      <c r="DB114" s="432"/>
      <c r="DC114" s="401" t="str">
        <f>IF(DB113="VöB","Freihändig (z.B. Tipo. 36 II d VöB)","")</f>
        <v/>
      </c>
      <c r="DD114" s="402"/>
      <c r="DE114" s="433"/>
      <c r="DF114" s="430"/>
      <c r="DG114" s="435"/>
      <c r="DH114" s="174" t="s">
        <v>45</v>
      </c>
      <c r="DI114" s="429"/>
      <c r="DJ114" s="352"/>
      <c r="DK114" s="429"/>
      <c r="DL114" s="432"/>
      <c r="DM114" s="401" t="str">
        <f>IF(DL113="VöB","Freihändig (z.B. Tipo. 36 II d VöB)","")</f>
        <v/>
      </c>
      <c r="DN114" s="402"/>
      <c r="DO114" s="433"/>
      <c r="DP114" s="430"/>
      <c r="DQ114" s="435"/>
      <c r="DR114" s="174" t="s">
        <v>45</v>
      </c>
      <c r="DS114" s="429"/>
      <c r="DT114" s="352"/>
      <c r="DU114" s="429"/>
      <c r="DV114" s="432"/>
      <c r="DW114" s="401" t="str">
        <f>IF(DV113="VöB","Freihändig (z.B. Tipo. 36 II d VöB)","")</f>
        <v/>
      </c>
      <c r="DX114" s="402"/>
      <c r="DY114" s="433"/>
      <c r="DZ114" s="430"/>
      <c r="EA114" s="435"/>
      <c r="EB114" s="174" t="s">
        <v>45</v>
      </c>
      <c r="EC114" s="429"/>
      <c r="ED114" s="352"/>
      <c r="EE114" s="429"/>
      <c r="EF114" s="432"/>
      <c r="EG114" s="401" t="str">
        <f>IF(EF113="VöB","Freihändig (z.B. Tipo. 36 II d VöB)","")</f>
        <v/>
      </c>
      <c r="EH114" s="402"/>
      <c r="EI114" s="433"/>
      <c r="EJ114" s="430"/>
      <c r="EK114" s="435"/>
      <c r="EL114" s="174" t="s">
        <v>45</v>
      </c>
      <c r="EM114" s="429"/>
      <c r="EN114" s="352"/>
      <c r="EO114" s="429"/>
      <c r="EP114" s="432"/>
      <c r="EQ114" s="401" t="str">
        <f>IF(EP113="VöB","Freihändig (z.B. Tipo. 36 II d VöB)","")</f>
        <v/>
      </c>
      <c r="ER114" s="402"/>
      <c r="ES114" s="433"/>
      <c r="ET114" s="430"/>
      <c r="EU114" s="435"/>
      <c r="EV114" s="174" t="s">
        <v>45</v>
      </c>
      <c r="EW114" s="429"/>
      <c r="EX114" s="352"/>
      <c r="EY114" s="429"/>
      <c r="EZ114" s="432"/>
      <c r="FA114" s="401" t="str">
        <f>IF(EZ113="VöB","Freihändig (z.B. Tipo. 36 II d VöB)","")</f>
        <v/>
      </c>
      <c r="FB114" s="402"/>
      <c r="FC114" s="433"/>
      <c r="FD114" s="430"/>
      <c r="FE114" s="435"/>
      <c r="FF114" s="174" t="s">
        <v>45</v>
      </c>
      <c r="FG114" s="429"/>
      <c r="FH114" s="352"/>
      <c r="FI114" s="429"/>
      <c r="FJ114" s="432"/>
      <c r="FK114" s="401" t="str">
        <f>IF(FJ113="VöB","Freihändig (z.B. Tipo. 36 II d VöB)","")</f>
        <v/>
      </c>
      <c r="FL114" s="402"/>
      <c r="FM114" s="433"/>
      <c r="FN114" s="430"/>
      <c r="FO114" s="435"/>
      <c r="FP114" s="174" t="s">
        <v>45</v>
      </c>
      <c r="FQ114" s="429"/>
      <c r="FR114" s="352"/>
      <c r="FS114" s="429"/>
      <c r="FT114" s="432"/>
      <c r="FU114" s="401" t="str">
        <f>IF(FT113="VöB","Freihändig (z.B. Tipo. 36 II d VöB)","")</f>
        <v/>
      </c>
      <c r="FV114" s="402"/>
      <c r="FW114" s="433"/>
      <c r="FX114" s="430"/>
      <c r="FY114" s="435"/>
      <c r="FZ114" s="174" t="s">
        <v>45</v>
      </c>
      <c r="GA114" s="429"/>
      <c r="GB114" s="352"/>
      <c r="GC114" s="429"/>
      <c r="GD114" s="432"/>
      <c r="GE114" s="401" t="str">
        <f>IF(GD113="VöB","Freihändig (z.B. Tipo. 36 II d VöB)","")</f>
        <v/>
      </c>
      <c r="GF114" s="402"/>
      <c r="GG114" s="433"/>
      <c r="GH114" s="430"/>
      <c r="GI114" s="435"/>
      <c r="GJ114" s="174" t="s">
        <v>45</v>
      </c>
      <c r="GK114" s="429"/>
      <c r="GL114" s="352"/>
      <c r="GM114" s="429"/>
      <c r="GN114" s="432"/>
      <c r="GO114" s="401" t="str">
        <f>IF(GN113="VöB","Freihändig (z.B. Tipo. 36 II d VöB)","")</f>
        <v/>
      </c>
      <c r="GP114" s="402"/>
      <c r="GQ114" s="433"/>
      <c r="GR114" s="430"/>
      <c r="GS114" s="435"/>
      <c r="GT114" s="174" t="s">
        <v>45</v>
      </c>
      <c r="GU114" s="429"/>
      <c r="GV114" s="352"/>
      <c r="GW114" s="429"/>
      <c r="GX114" s="432"/>
      <c r="GY114" s="401" t="str">
        <f>IF(GX113="VöB","Freihändig (z.B. Tipo. 36 II d VöB)","")</f>
        <v/>
      </c>
      <c r="GZ114" s="402"/>
      <c r="HA114" s="433"/>
      <c r="HB114" s="430"/>
      <c r="HC114" s="435"/>
      <c r="HD114" s="174" t="s">
        <v>45</v>
      </c>
      <c r="HE114" s="429"/>
      <c r="HF114" s="352"/>
      <c r="HG114" s="429"/>
      <c r="HH114" s="432"/>
      <c r="HI114" s="401" t="str">
        <f>IF(HH113="VöB","Freihändig (z.B. Tipo. 36 II d VöB)","")</f>
        <v/>
      </c>
      <c r="HJ114" s="402"/>
      <c r="HK114" s="433"/>
      <c r="HL114" s="430"/>
      <c r="HM114" s="435"/>
      <c r="HN114" s="125"/>
      <c r="HO114" s="125"/>
      <c r="HP114" s="71"/>
      <c r="HQ114" s="126"/>
      <c r="HR114" s="74"/>
      <c r="HS114" s="36"/>
      <c r="HT114" s="36"/>
      <c r="HU114" s="78"/>
      <c r="HV114" s="36"/>
      <c r="HW114" s="125"/>
      <c r="HX114" s="125"/>
      <c r="HY114" s="71"/>
      <c r="HZ114" s="126"/>
      <c r="IA114" s="74"/>
      <c r="IB114" s="36"/>
      <c r="IC114" s="36"/>
      <c r="ID114" s="78"/>
      <c r="IE114" s="36"/>
      <c r="IF114" s="125"/>
      <c r="IG114" s="125"/>
      <c r="IH114" s="71"/>
      <c r="II114" s="126"/>
      <c r="IJ114" s="74"/>
      <c r="IK114" s="36"/>
      <c r="IL114" s="36"/>
      <c r="IM114" s="78"/>
      <c r="IN114" s="36"/>
      <c r="IO114" s="125"/>
      <c r="IP114" s="125"/>
      <c r="IQ114" s="71"/>
      <c r="IR114" s="126"/>
      <c r="IS114" s="74"/>
      <c r="IT114" s="36"/>
      <c r="IU114" s="36"/>
      <c r="IV114" s="78"/>
      <c r="IW114" s="36"/>
      <c r="IX114" s="125"/>
      <c r="IY114" s="125"/>
      <c r="IZ114" s="71"/>
      <c r="JA114" s="126"/>
      <c r="JB114" s="6"/>
      <c r="JC114" s="6"/>
      <c r="JD114" s="6"/>
      <c r="JE114" s="6"/>
      <c r="JF114" s="6"/>
      <c r="JG114" s="6"/>
      <c r="JH114" s="6"/>
      <c r="JI114" s="6"/>
      <c r="JJ114" s="6"/>
      <c r="JK114" s="6"/>
      <c r="JL114" s="6"/>
      <c r="JM114" s="6"/>
      <c r="JN114" s="6"/>
      <c r="JO114" s="6"/>
      <c r="JP114" s="6"/>
      <c r="JQ114" s="6"/>
      <c r="JR114" s="6"/>
      <c r="JS114" s="6"/>
      <c r="JT114" s="6"/>
      <c r="JU114" s="6"/>
      <c r="JV114" s="6"/>
      <c r="JW114" s="6"/>
      <c r="JX114" s="6"/>
      <c r="JY114" s="6"/>
      <c r="JZ114" s="6"/>
      <c r="KA114" s="6"/>
      <c r="KB114" s="6"/>
      <c r="KC114" s="6"/>
      <c r="KD114" s="6"/>
      <c r="KE114" s="6"/>
      <c r="KF114" s="6"/>
      <c r="KG114" s="6"/>
      <c r="KH114" s="6"/>
      <c r="KI114" s="6"/>
      <c r="KJ114" s="6"/>
      <c r="KK114" s="6"/>
      <c r="KL114" s="6"/>
      <c r="KM114" s="6"/>
      <c r="KN114" s="6"/>
      <c r="KO114" s="6"/>
      <c r="KP114" s="6"/>
      <c r="KQ114" s="6"/>
      <c r="KR114" s="6"/>
      <c r="KS114" s="6"/>
      <c r="KT114" s="6"/>
      <c r="KU114" s="6"/>
      <c r="KV114" s="6"/>
      <c r="KW114" s="6"/>
      <c r="KX114" s="6"/>
      <c r="KY114" s="6"/>
      <c r="KZ114" s="6"/>
      <c r="LA114" s="6"/>
      <c r="LB114" s="6"/>
      <c r="LC114" s="6"/>
    </row>
    <row r="115" spans="1:315" ht="26.25" customHeight="1" x14ac:dyDescent="0.2">
      <c r="A115" s="13"/>
      <c r="B115" s="173" t="s">
        <v>44</v>
      </c>
      <c r="C115" s="429">
        <v>49</v>
      </c>
      <c r="D115" s="352">
        <v>0</v>
      </c>
      <c r="E115" s="429" t="s">
        <v>43</v>
      </c>
      <c r="F115" s="432" t="s">
        <v>36</v>
      </c>
      <c r="G115" s="399" t="str">
        <f>IF(F115="BöB","nur Freihändig mit Tipo. 13 VöB","")</f>
        <v/>
      </c>
      <c r="H115" s="400"/>
      <c r="I115" s="433" t="str">
        <f>IF(F115="BöB","Ja","No")</f>
        <v>No</v>
      </c>
      <c r="J115" s="430" t="str">
        <f>IF(F115="BöB","Ja","No")</f>
        <v>No</v>
      </c>
      <c r="K115" s="435" t="e">
        <f>IF(OR(AND(F115="VöB",D109="Aktuelles Procedura secondo BöB",E115="No"),OR(AND(E115="Ja",D115&gt;='Valori soglia'!$D$6),AND(E115="Ja",'Riepilogo progetto'!$J$8&gt;'Riepilogo progetto'!$P$9)),AND(E115="Ja",F115="BöB")),"Kontrolle","")</f>
        <v>#DIV/0!</v>
      </c>
      <c r="L115" s="173" t="s">
        <v>44</v>
      </c>
      <c r="M115" s="429">
        <v>49</v>
      </c>
      <c r="N115" s="352">
        <v>0</v>
      </c>
      <c r="O115" s="429" t="s">
        <v>43</v>
      </c>
      <c r="P115" s="432" t="s">
        <v>36</v>
      </c>
      <c r="Q115" s="399" t="str">
        <f>IF(P115="BöB","nur Freihändig mit Tipo. 13 VöB","")</f>
        <v/>
      </c>
      <c r="R115" s="400"/>
      <c r="S115" s="433" t="str">
        <f>IF(P115="BöB","Ja","No")</f>
        <v>No</v>
      </c>
      <c r="T115" s="430" t="str">
        <f>IF(P115="BöB","Ja","No")</f>
        <v>No</v>
      </c>
      <c r="U115" s="435" t="e">
        <f>IF(OR(AND(P115="VöB",N109="Aktuelles Procedura secondo BöB",O115="No"),OR(AND(O115="Ja",N115&gt;='Valori soglia'!$D$6),AND(O115="Ja",U$14&gt;U$15)),AND(O115="Ja",P115="BöB")),"Kontrolle","")</f>
        <v>#DIV/0!</v>
      </c>
      <c r="V115" s="173" t="s">
        <v>44</v>
      </c>
      <c r="W115" s="429">
        <v>49</v>
      </c>
      <c r="X115" s="352">
        <v>0</v>
      </c>
      <c r="Y115" s="429" t="s">
        <v>43</v>
      </c>
      <c r="Z115" s="432" t="s">
        <v>36</v>
      </c>
      <c r="AA115" s="399" t="str">
        <f>IF(Z115="BöB","nur Freihändig mit Tipo. 13 VöB","")</f>
        <v/>
      </c>
      <c r="AB115" s="400"/>
      <c r="AC115" s="433" t="str">
        <f>IF(Z115="BöB","Ja","No")</f>
        <v>No</v>
      </c>
      <c r="AD115" s="430" t="str">
        <f>IF(Z115="BöB","Ja","No")</f>
        <v>No</v>
      </c>
      <c r="AE115" s="435" t="e">
        <f>IF(OR(AND(Z115="VöB",X109="Aktuelles Procedura secondo BöB",Y115="No"),OR(AND(Y115="Ja",X115&gt;='Valori soglia'!$D$6),AND(Y115="Ja",AE$14&gt;AE$15)),AND(Y115="Ja",Z115="BöB")),"Kontrolle","")</f>
        <v>#DIV/0!</v>
      </c>
      <c r="AF115" s="173" t="s">
        <v>44</v>
      </c>
      <c r="AG115" s="429">
        <v>49</v>
      </c>
      <c r="AH115" s="352">
        <v>0</v>
      </c>
      <c r="AI115" s="429" t="s">
        <v>43</v>
      </c>
      <c r="AJ115" s="432" t="s">
        <v>36</v>
      </c>
      <c r="AK115" s="399" t="str">
        <f>IF(AJ115="BöB","nur Freihändig mit Tipo. 13 VöB","")</f>
        <v/>
      </c>
      <c r="AL115" s="400"/>
      <c r="AM115" s="433" t="str">
        <f>IF(AJ115="BöB","Ja","No")</f>
        <v>No</v>
      </c>
      <c r="AN115" s="430" t="str">
        <f>IF(AJ115="BöB","Ja","No")</f>
        <v>No</v>
      </c>
      <c r="AO115" s="435" t="e">
        <f>IF(OR(AND(AJ115="VöB",AH109="Aktuelles Procedura secondo BöB",AI115="No"),OR(AND(AI115="Ja",AH115&gt;='Valori soglia'!$D$6),AND(AI115="Ja",AO$14&gt;AO$15)),AND(AI115="Ja",AJ115="BöB")),"Kontrolle","")</f>
        <v>#DIV/0!</v>
      </c>
      <c r="AP115" s="173" t="s">
        <v>44</v>
      </c>
      <c r="AQ115" s="429">
        <v>49</v>
      </c>
      <c r="AR115" s="352">
        <v>0</v>
      </c>
      <c r="AS115" s="429" t="s">
        <v>43</v>
      </c>
      <c r="AT115" s="432" t="s">
        <v>36</v>
      </c>
      <c r="AU115" s="399" t="str">
        <f>IF(AT115="BöB","nur Freihändig mit Tipo. 13 VöB","")</f>
        <v/>
      </c>
      <c r="AV115" s="400"/>
      <c r="AW115" s="433" t="str">
        <f>IF(AT115="BöB","Ja","No")</f>
        <v>No</v>
      </c>
      <c r="AX115" s="430" t="str">
        <f>IF(AT115="BöB","Ja","No")</f>
        <v>No</v>
      </c>
      <c r="AY115" s="435" t="e">
        <f>IF(OR(AND(AT115="VöB",AR109="Aktuelles Procedura secondo BöB",AS115="No"),OR(AND(AS115="Ja",AR115&gt;='Valori soglia'!$D$6),AND(AS115="Ja",AY$14&gt;AY$15)),AND(AS115="Ja",AT115="BöB")),"Kontrolle","")</f>
        <v>#DIV/0!</v>
      </c>
      <c r="AZ115" s="173" t="s">
        <v>44</v>
      </c>
      <c r="BA115" s="429">
        <v>49</v>
      </c>
      <c r="BB115" s="352">
        <v>0</v>
      </c>
      <c r="BC115" s="429" t="s">
        <v>43</v>
      </c>
      <c r="BD115" s="432" t="s">
        <v>36</v>
      </c>
      <c r="BE115" s="399" t="str">
        <f>IF(BD115="BöB","nur Freihändig mit Tipo. 13 VöB","")</f>
        <v/>
      </c>
      <c r="BF115" s="400"/>
      <c r="BG115" s="433" t="str">
        <f>IF(BD115="BöB","Ja","No")</f>
        <v>No</v>
      </c>
      <c r="BH115" s="430" t="str">
        <f>IF(BD115="BöB","Ja","No")</f>
        <v>No</v>
      </c>
      <c r="BI115" s="435" t="e">
        <f>IF(OR(AND(BD115="VöB",BB109="Aktuelles Procedura secondo BöB",BC115="No"),OR(AND(BC115="Ja",BB115&gt;='Valori soglia'!$D$6),AND(BC115="Ja",BI$14&gt;BI$15)),AND(BC115="Ja",BD115="BöB")),"Kontrolle","")</f>
        <v>#DIV/0!</v>
      </c>
      <c r="BJ115" s="173" t="s">
        <v>44</v>
      </c>
      <c r="BK115" s="429">
        <v>49</v>
      </c>
      <c r="BL115" s="352">
        <v>0</v>
      </c>
      <c r="BM115" s="429" t="s">
        <v>43</v>
      </c>
      <c r="BN115" s="432" t="s">
        <v>36</v>
      </c>
      <c r="BO115" s="399" t="str">
        <f>IF(BN115="BöB","nur Freihändig mit Tipo. 13 VöB","")</f>
        <v/>
      </c>
      <c r="BP115" s="400"/>
      <c r="BQ115" s="433" t="str">
        <f>IF(BN115="BöB","Ja","No")</f>
        <v>No</v>
      </c>
      <c r="BR115" s="430" t="str">
        <f>IF(BN115="BöB","Ja","No")</f>
        <v>No</v>
      </c>
      <c r="BS115" s="435" t="e">
        <f>IF(OR(AND(BN115="VöB",BL109="Aktuelles Procedura secondo BöB",BM115="No"),OR(AND(BM115="Ja",BL115&gt;='Valori soglia'!$D$6),AND(BM115="Ja",BS$14&gt;BS$15)),AND(BM115="Ja",BN115="BöB")),"Kontrolle","")</f>
        <v>#DIV/0!</v>
      </c>
      <c r="BT115" s="173" t="s">
        <v>44</v>
      </c>
      <c r="BU115" s="429">
        <v>49</v>
      </c>
      <c r="BV115" s="352">
        <v>0</v>
      </c>
      <c r="BW115" s="429" t="s">
        <v>43</v>
      </c>
      <c r="BX115" s="432" t="s">
        <v>36</v>
      </c>
      <c r="BY115" s="399" t="str">
        <f>IF(BX115="BöB","nur Freihändig mit Tipo. 13 VöB","")</f>
        <v/>
      </c>
      <c r="BZ115" s="400"/>
      <c r="CA115" s="433" t="str">
        <f>IF(BX115="BöB","Ja","No")</f>
        <v>No</v>
      </c>
      <c r="CB115" s="430" t="str">
        <f>IF(BX115="BöB","Ja","No")</f>
        <v>No</v>
      </c>
      <c r="CC115" s="435" t="e">
        <f>IF(OR(AND(BX115="VöB",BV109="Aktuelles Procedura secondo BöB",BW115="No"),OR(AND(BW115="Ja",BV115&gt;='Valori soglia'!$D$6),AND(BW115="Ja",CC$14&gt;CC$15)),AND(BW115="Ja",BX115="BöB")),"Kontrolle","")</f>
        <v>#DIV/0!</v>
      </c>
      <c r="CD115" s="173" t="s">
        <v>44</v>
      </c>
      <c r="CE115" s="429">
        <v>49</v>
      </c>
      <c r="CF115" s="352">
        <v>0</v>
      </c>
      <c r="CG115" s="429" t="s">
        <v>43</v>
      </c>
      <c r="CH115" s="432" t="s">
        <v>36</v>
      </c>
      <c r="CI115" s="399" t="str">
        <f>IF(CH115="BöB","nur Freihändig mit Tipo. 13 VöB","")</f>
        <v/>
      </c>
      <c r="CJ115" s="400"/>
      <c r="CK115" s="433" t="str">
        <f>IF(CH115="BöB","Ja","No")</f>
        <v>No</v>
      </c>
      <c r="CL115" s="430" t="str">
        <f>IF(CH115="BöB","Ja","No")</f>
        <v>No</v>
      </c>
      <c r="CM115" s="435" t="e">
        <f>IF(OR(AND(CH115="VöB",CF109="Aktuelles Procedura secondo BöB",CG115="No"),OR(AND(CG115="Ja",CF115&gt;='Valori soglia'!$D$6),AND(CG115="Ja",CM$14&gt;CM$15)),AND(CG115="Ja",CH115="BöB")),"Kontrolle","")</f>
        <v>#DIV/0!</v>
      </c>
      <c r="CN115" s="173" t="s">
        <v>44</v>
      </c>
      <c r="CO115" s="429">
        <v>49</v>
      </c>
      <c r="CP115" s="352">
        <v>0</v>
      </c>
      <c r="CQ115" s="429" t="s">
        <v>43</v>
      </c>
      <c r="CR115" s="432" t="s">
        <v>36</v>
      </c>
      <c r="CS115" s="399" t="str">
        <f>IF(CR115="BöB","nur Freihändig mit Tipo. 13 VöB","")</f>
        <v/>
      </c>
      <c r="CT115" s="400"/>
      <c r="CU115" s="433" t="str">
        <f>IF(CR115="BöB","Ja","No")</f>
        <v>No</v>
      </c>
      <c r="CV115" s="430" t="str">
        <f>IF(CR115="BöB","Ja","No")</f>
        <v>No</v>
      </c>
      <c r="CW115" s="435" t="e">
        <f>IF(OR(AND(CR115="VöB",CP109="Aktuelles Procedura secondo BöB",CQ115="No"),OR(AND(CQ115="Ja",CP115&gt;='Valori soglia'!$D$6),AND(CQ115="Ja",CW$14&gt;CW$15)),AND(CQ115="Ja",CR115="BöB")),"Kontrolle","")</f>
        <v>#DIV/0!</v>
      </c>
      <c r="CX115" s="173" t="s">
        <v>44</v>
      </c>
      <c r="CY115" s="429">
        <v>49</v>
      </c>
      <c r="CZ115" s="352">
        <v>0</v>
      </c>
      <c r="DA115" s="429" t="s">
        <v>43</v>
      </c>
      <c r="DB115" s="432" t="s">
        <v>36</v>
      </c>
      <c r="DC115" s="399" t="str">
        <f>IF(DB115="BöB","nur Freihändig mit Tipo. 13 VöB","")</f>
        <v/>
      </c>
      <c r="DD115" s="400"/>
      <c r="DE115" s="433" t="str">
        <f>IF(DB115="BöB","Ja","No")</f>
        <v>No</v>
      </c>
      <c r="DF115" s="430" t="str">
        <f>IF(DB115="BöB","Ja","No")</f>
        <v>No</v>
      </c>
      <c r="DG115" s="435" t="e">
        <f>IF(OR(AND(DB115="VöB",CZ109="Aktuelles Procedura secondo BöB",DA115="No"),OR(AND(DA115="Ja",CZ115&gt;='Valori soglia'!$D$6),AND(DA115="Ja",DG$14&gt;DG$15)),AND(DA115="Ja",DB115="BöB")),"Kontrolle","")</f>
        <v>#DIV/0!</v>
      </c>
      <c r="DH115" s="173" t="s">
        <v>44</v>
      </c>
      <c r="DI115" s="429">
        <v>49</v>
      </c>
      <c r="DJ115" s="352">
        <v>0</v>
      </c>
      <c r="DK115" s="429" t="s">
        <v>43</v>
      </c>
      <c r="DL115" s="432" t="s">
        <v>36</v>
      </c>
      <c r="DM115" s="399" t="str">
        <f>IF(DL115="BöB","nur Freihändig mit Tipo. 13 VöB","")</f>
        <v/>
      </c>
      <c r="DN115" s="400"/>
      <c r="DO115" s="433" t="str">
        <f>IF(DL115="BöB","Ja","No")</f>
        <v>No</v>
      </c>
      <c r="DP115" s="430" t="str">
        <f>IF(DL115="BöB","Ja","No")</f>
        <v>No</v>
      </c>
      <c r="DQ115" s="435" t="e">
        <f>IF(OR(AND(DL115="VöB",DJ109="Aktuelles Procedura secondo BöB",DK115="No"),OR(AND(DK115="Ja",DJ115&gt;='Valori soglia'!$D$6),AND(DK115="Ja",DQ$14&gt;DQ$15)),AND(DK115="Ja",DL115="BöB")),"Kontrolle","")</f>
        <v>#DIV/0!</v>
      </c>
      <c r="DR115" s="173" t="s">
        <v>44</v>
      </c>
      <c r="DS115" s="429">
        <v>49</v>
      </c>
      <c r="DT115" s="352">
        <v>0</v>
      </c>
      <c r="DU115" s="429" t="s">
        <v>43</v>
      </c>
      <c r="DV115" s="432" t="s">
        <v>36</v>
      </c>
      <c r="DW115" s="399" t="str">
        <f>IF(DV115="BöB","nur Freihändig mit Tipo. 13 VöB","")</f>
        <v/>
      </c>
      <c r="DX115" s="400"/>
      <c r="DY115" s="433" t="str">
        <f>IF(DV115="BöB","Ja","No")</f>
        <v>No</v>
      </c>
      <c r="DZ115" s="430" t="str">
        <f>IF(DV115="BöB","Ja","No")</f>
        <v>No</v>
      </c>
      <c r="EA115" s="435" t="e">
        <f>IF(OR(AND(DV115="VöB",DT109="Aktuelles Procedura secondo BöB",DU115="No"),OR(AND(DU115="Ja",DT115&gt;='Valori soglia'!$D$6),AND(DU115="Ja",EA$14&gt;EA$15)),AND(DU115="Ja",DV115="BöB")),"Kontrolle","")</f>
        <v>#DIV/0!</v>
      </c>
      <c r="EB115" s="173" t="s">
        <v>44</v>
      </c>
      <c r="EC115" s="429">
        <v>49</v>
      </c>
      <c r="ED115" s="352">
        <v>0</v>
      </c>
      <c r="EE115" s="429" t="s">
        <v>43</v>
      </c>
      <c r="EF115" s="432" t="s">
        <v>36</v>
      </c>
      <c r="EG115" s="399" t="str">
        <f>IF(EF115="BöB","nur Freihändig mit Tipo. 13 VöB","")</f>
        <v/>
      </c>
      <c r="EH115" s="400"/>
      <c r="EI115" s="433" t="str">
        <f>IF(EF115="BöB","Ja","No")</f>
        <v>No</v>
      </c>
      <c r="EJ115" s="430" t="str">
        <f>IF(EF115="BöB","Ja","No")</f>
        <v>No</v>
      </c>
      <c r="EK115" s="435" t="e">
        <f>IF(OR(AND(EF115="VöB",ED109="Aktuelles Procedura secondo BöB",EE115="No"),OR(AND(EE115="Ja",ED115&gt;='Valori soglia'!$D$6),AND(EE115="Ja",EK$14&gt;EK$15)),AND(EE115="Ja",EF115="BöB")),"Kontrolle","")</f>
        <v>#DIV/0!</v>
      </c>
      <c r="EL115" s="173" t="s">
        <v>44</v>
      </c>
      <c r="EM115" s="429">
        <v>49</v>
      </c>
      <c r="EN115" s="352">
        <v>0</v>
      </c>
      <c r="EO115" s="429" t="s">
        <v>43</v>
      </c>
      <c r="EP115" s="432" t="s">
        <v>36</v>
      </c>
      <c r="EQ115" s="399" t="str">
        <f>IF(EP115="BöB","nur Freihändig mit Tipo. 13 VöB","")</f>
        <v/>
      </c>
      <c r="ER115" s="400"/>
      <c r="ES115" s="433" t="str">
        <f>IF(EP115="BöB","Ja","No")</f>
        <v>No</v>
      </c>
      <c r="ET115" s="430" t="str">
        <f>IF(EP115="BöB","Ja","No")</f>
        <v>No</v>
      </c>
      <c r="EU115" s="435" t="e">
        <f>IF(OR(AND(EP115="VöB",EN109="Aktuelles Procedura secondo BöB",EO115="No"),OR(AND(EO115="Ja",EN115&gt;='Valori soglia'!$D$6),AND(EO115="Ja",EU$14&gt;EU$15)),AND(EO115="Ja",EP115="BöB")),"Kontrolle","")</f>
        <v>#DIV/0!</v>
      </c>
      <c r="EV115" s="173" t="s">
        <v>44</v>
      </c>
      <c r="EW115" s="429">
        <v>49</v>
      </c>
      <c r="EX115" s="352">
        <v>0</v>
      </c>
      <c r="EY115" s="429" t="s">
        <v>43</v>
      </c>
      <c r="EZ115" s="432" t="s">
        <v>36</v>
      </c>
      <c r="FA115" s="399" t="str">
        <f>IF(EZ115="BöB","nur Freihändig mit Tipo. 13 VöB","")</f>
        <v/>
      </c>
      <c r="FB115" s="400"/>
      <c r="FC115" s="433" t="str">
        <f>IF(EZ115="BöB","Ja","No")</f>
        <v>No</v>
      </c>
      <c r="FD115" s="430" t="str">
        <f>IF(EZ115="BöB","Ja","No")</f>
        <v>No</v>
      </c>
      <c r="FE115" s="435" t="e">
        <f>IF(OR(AND(EZ115="VöB",EX109="Aktuelles Procedura secondo BöB",EY115="No"),OR(AND(EY115="Ja",EX115&gt;='Valori soglia'!$D$6),AND(EY115="Ja",FE$14&gt;FE$15)),AND(EY115="Ja",EZ115="BöB")),"Kontrolle","")</f>
        <v>#DIV/0!</v>
      </c>
      <c r="FF115" s="173" t="s">
        <v>44</v>
      </c>
      <c r="FG115" s="429">
        <v>49</v>
      </c>
      <c r="FH115" s="352">
        <v>0</v>
      </c>
      <c r="FI115" s="429" t="s">
        <v>43</v>
      </c>
      <c r="FJ115" s="432" t="s">
        <v>36</v>
      </c>
      <c r="FK115" s="399" t="str">
        <f>IF(FJ115="BöB","nur Freihändig mit Tipo. 13 VöB","")</f>
        <v/>
      </c>
      <c r="FL115" s="400"/>
      <c r="FM115" s="433" t="str">
        <f>IF(FJ115="BöB","Ja","No")</f>
        <v>No</v>
      </c>
      <c r="FN115" s="430" t="str">
        <f>IF(FJ115="BöB","Ja","No")</f>
        <v>No</v>
      </c>
      <c r="FO115" s="435" t="e">
        <f>IF(OR(AND(FJ115="VöB",FH109="Aktuelles Procedura secondo BöB",FI115="No"),OR(AND(FI115="Ja",FH115&gt;='Valori soglia'!$D$6),AND(FI115="Ja",FO$14&gt;FO$15)),AND(FI115="Ja",FJ115="BöB")),"Kontrolle","")</f>
        <v>#DIV/0!</v>
      </c>
      <c r="FP115" s="173" t="s">
        <v>44</v>
      </c>
      <c r="FQ115" s="429">
        <v>49</v>
      </c>
      <c r="FR115" s="352">
        <v>0</v>
      </c>
      <c r="FS115" s="429" t="s">
        <v>43</v>
      </c>
      <c r="FT115" s="432" t="s">
        <v>36</v>
      </c>
      <c r="FU115" s="399" t="str">
        <f>IF(FT115="BöB","nur Freihändig mit Tipo. 13 VöB","")</f>
        <v/>
      </c>
      <c r="FV115" s="400"/>
      <c r="FW115" s="433" t="str">
        <f>IF(FT115="BöB","Ja","No")</f>
        <v>No</v>
      </c>
      <c r="FX115" s="430" t="str">
        <f>IF(FT115="BöB","Ja","No")</f>
        <v>No</v>
      </c>
      <c r="FY115" s="435" t="e">
        <f>IF(OR(AND(FT115="VöB",FR109="Aktuelles Procedura secondo BöB",FS115="No"),OR(AND(FS115="Ja",FR115&gt;='Valori soglia'!$D$6),AND(FS115="Ja",FY$14&gt;FY$15)),AND(FS115="Ja",FT115="BöB")),"Kontrolle","")</f>
        <v>#DIV/0!</v>
      </c>
      <c r="FZ115" s="173" t="s">
        <v>44</v>
      </c>
      <c r="GA115" s="429">
        <v>49</v>
      </c>
      <c r="GB115" s="352">
        <v>0</v>
      </c>
      <c r="GC115" s="429" t="s">
        <v>43</v>
      </c>
      <c r="GD115" s="432" t="s">
        <v>36</v>
      </c>
      <c r="GE115" s="399" t="str">
        <f>IF(GD115="BöB","nur Freihändig mit Tipo. 13 VöB","")</f>
        <v/>
      </c>
      <c r="GF115" s="400"/>
      <c r="GG115" s="433" t="str">
        <f>IF(GD115="BöB","Ja","No")</f>
        <v>No</v>
      </c>
      <c r="GH115" s="430" t="str">
        <f>IF(GD115="BöB","Ja","No")</f>
        <v>No</v>
      </c>
      <c r="GI115" s="435" t="e">
        <f>IF(OR(AND(GD115="VöB",GB109="Aktuelles Procedura secondo BöB",GC115="No"),OR(AND(GC115="Ja",GB115&gt;='Valori soglia'!$D$6),AND(GC115="Ja",GI$14&gt;GI$15)),AND(GC115="Ja",GD115="BöB")),"Kontrolle","")</f>
        <v>#DIV/0!</v>
      </c>
      <c r="GJ115" s="173" t="s">
        <v>44</v>
      </c>
      <c r="GK115" s="429">
        <v>49</v>
      </c>
      <c r="GL115" s="352">
        <v>0</v>
      </c>
      <c r="GM115" s="429" t="s">
        <v>43</v>
      </c>
      <c r="GN115" s="432" t="s">
        <v>36</v>
      </c>
      <c r="GO115" s="399" t="str">
        <f>IF(GN115="BöB","nur Freihändig mit Tipo. 13 VöB","")</f>
        <v/>
      </c>
      <c r="GP115" s="400"/>
      <c r="GQ115" s="433" t="str">
        <f>IF(GN115="BöB","Ja","No")</f>
        <v>No</v>
      </c>
      <c r="GR115" s="430" t="str">
        <f>IF(GN115="BöB","Ja","No")</f>
        <v>No</v>
      </c>
      <c r="GS115" s="435" t="e">
        <f>IF(OR(AND(GN115="VöB",GL109="Aktuelles Procedura secondo BöB",GM115="No"),OR(AND(GM115="Ja",GL115&gt;='Valori soglia'!$D$6),AND(GM115="Ja",GS$14&gt;GS$15)),AND(GM115="Ja",GN115="BöB")),"Kontrolle","")</f>
        <v>#DIV/0!</v>
      </c>
      <c r="GT115" s="173" t="s">
        <v>44</v>
      </c>
      <c r="GU115" s="429">
        <v>49</v>
      </c>
      <c r="GV115" s="352">
        <v>0</v>
      </c>
      <c r="GW115" s="429" t="s">
        <v>43</v>
      </c>
      <c r="GX115" s="432" t="s">
        <v>36</v>
      </c>
      <c r="GY115" s="399" t="str">
        <f>IF(GX115="BöB","nur Freihändig mit Tipo. 13 VöB","")</f>
        <v/>
      </c>
      <c r="GZ115" s="400"/>
      <c r="HA115" s="433" t="str">
        <f>IF(GX115="BöB","Ja","No")</f>
        <v>No</v>
      </c>
      <c r="HB115" s="430" t="str">
        <f>IF(GX115="BöB","Ja","No")</f>
        <v>No</v>
      </c>
      <c r="HC115" s="435" t="e">
        <f>IF(OR(AND(GX115="VöB",GV109="Aktuelles Procedura secondo BöB",GW115="No"),OR(AND(GW115="Ja",GV115&gt;='Valori soglia'!$D$6),AND(GW115="Ja",HC$14&gt;HC$15)),AND(GW115="Ja",GX115="BöB")),"Kontrolle","")</f>
        <v>#DIV/0!</v>
      </c>
      <c r="HD115" s="173" t="s">
        <v>44</v>
      </c>
      <c r="HE115" s="429">
        <v>49</v>
      </c>
      <c r="HF115" s="352">
        <v>0</v>
      </c>
      <c r="HG115" s="429" t="s">
        <v>43</v>
      </c>
      <c r="HH115" s="432" t="s">
        <v>36</v>
      </c>
      <c r="HI115" s="399" t="str">
        <f>IF(HH115="BöB","nur Freihändig mit Tipo. 13 VöB","")</f>
        <v/>
      </c>
      <c r="HJ115" s="400"/>
      <c r="HK115" s="433" t="str">
        <f>IF(HH115="BöB","Ja","No")</f>
        <v>No</v>
      </c>
      <c r="HL115" s="430" t="str">
        <f>IF(HH115="BöB","Ja","No")</f>
        <v>No</v>
      </c>
      <c r="HM115" s="435" t="e">
        <f>IF(OR(AND(HH115="VöB",HF109="Aktuelles Procedura secondo BöB",HG115="No"),OR(AND(HG115="Ja",HF115&gt;='Valori soglia'!$D$6),AND(HG115="Ja",HM$14&gt;HM$15)),AND(HG115="Ja",HH115="BöB")),"Kontrolle","")</f>
        <v>#DIV/0!</v>
      </c>
      <c r="HN115" s="125"/>
      <c r="HO115" s="125"/>
      <c r="HP115" s="71"/>
      <c r="HQ115" s="126"/>
      <c r="HR115" s="74"/>
      <c r="HS115" s="36"/>
      <c r="HT115" s="36"/>
      <c r="HU115" s="78"/>
      <c r="HV115" s="36"/>
      <c r="HW115" s="125"/>
      <c r="HX115" s="125"/>
      <c r="HY115" s="71"/>
      <c r="HZ115" s="126"/>
      <c r="IA115" s="74"/>
      <c r="IB115" s="36"/>
      <c r="IC115" s="36"/>
      <c r="ID115" s="78"/>
      <c r="IE115" s="36"/>
      <c r="IF115" s="125"/>
      <c r="IG115" s="125"/>
      <c r="IH115" s="71"/>
      <c r="II115" s="126"/>
      <c r="IJ115" s="74"/>
      <c r="IK115" s="36"/>
      <c r="IL115" s="36"/>
      <c r="IM115" s="78"/>
      <c r="IN115" s="36"/>
      <c r="IO115" s="125"/>
      <c r="IP115" s="125"/>
      <c r="IQ115" s="71"/>
      <c r="IR115" s="126"/>
      <c r="IS115" s="74"/>
      <c r="IT115" s="36"/>
      <c r="IU115" s="36"/>
      <c r="IV115" s="78"/>
      <c r="IW115" s="36"/>
      <c r="IX115" s="125"/>
      <c r="IY115" s="125"/>
      <c r="IZ115" s="71"/>
      <c r="JA115" s="126"/>
      <c r="JB115" s="6"/>
      <c r="JC115" s="6"/>
      <c r="JD115" s="6"/>
      <c r="JE115" s="6"/>
      <c r="JF115" s="6"/>
      <c r="JG115" s="6"/>
      <c r="JH115" s="6"/>
      <c r="JI115" s="6"/>
      <c r="JJ115" s="6"/>
      <c r="JK115" s="6"/>
      <c r="JL115" s="6"/>
      <c r="JM115" s="6"/>
      <c r="JN115" s="6"/>
      <c r="JO115" s="6"/>
      <c r="JP115" s="6"/>
      <c r="JQ115" s="6"/>
      <c r="JR115" s="6"/>
      <c r="JS115" s="6"/>
      <c r="JT115" s="6"/>
      <c r="JU115" s="6"/>
      <c r="JV115" s="6"/>
      <c r="JW115" s="6"/>
      <c r="JX115" s="6"/>
      <c r="JY115" s="6"/>
      <c r="JZ115" s="6"/>
      <c r="KA115" s="6"/>
      <c r="KB115" s="6"/>
      <c r="KC115" s="6"/>
      <c r="KD115" s="6"/>
      <c r="KE115" s="6"/>
      <c r="KF115" s="6"/>
      <c r="KG115" s="6"/>
      <c r="KH115" s="6"/>
      <c r="KI115" s="6"/>
      <c r="KJ115" s="6"/>
      <c r="KK115" s="6"/>
      <c r="KL115" s="6"/>
      <c r="KM115" s="6"/>
      <c r="KN115" s="6"/>
      <c r="KO115" s="6"/>
      <c r="KP115" s="6"/>
      <c r="KQ115" s="6"/>
      <c r="KR115" s="6"/>
      <c r="KS115" s="6"/>
      <c r="KT115" s="6"/>
      <c r="KU115" s="6"/>
      <c r="KV115" s="6"/>
      <c r="KW115" s="6"/>
      <c r="KX115" s="6"/>
      <c r="KY115" s="6"/>
      <c r="KZ115" s="6"/>
      <c r="LA115" s="6"/>
      <c r="LB115" s="6"/>
      <c r="LC115" s="6"/>
    </row>
    <row r="116" spans="1:315" ht="26.25" customHeight="1" x14ac:dyDescent="0.2">
      <c r="A116" s="13"/>
      <c r="B116" s="174" t="s">
        <v>45</v>
      </c>
      <c r="C116" s="429"/>
      <c r="D116" s="352"/>
      <c r="E116" s="429"/>
      <c r="F116" s="432"/>
      <c r="G116" s="401" t="str">
        <f>IF(F115="VöB","Freihändig (z.B. Tipo. 36 II d VöB)","")</f>
        <v/>
      </c>
      <c r="H116" s="402"/>
      <c r="I116" s="433"/>
      <c r="J116" s="430"/>
      <c r="K116" s="435"/>
      <c r="L116" s="174" t="s">
        <v>45</v>
      </c>
      <c r="M116" s="429"/>
      <c r="N116" s="352"/>
      <c r="O116" s="429"/>
      <c r="P116" s="432"/>
      <c r="Q116" s="401" t="str">
        <f>IF(P115="VöB","Freihändig (z.B. Tipo. 36 II d VöB)","")</f>
        <v/>
      </c>
      <c r="R116" s="402"/>
      <c r="S116" s="433"/>
      <c r="T116" s="430"/>
      <c r="U116" s="435"/>
      <c r="V116" s="174" t="s">
        <v>45</v>
      </c>
      <c r="W116" s="429"/>
      <c r="X116" s="352"/>
      <c r="Y116" s="429"/>
      <c r="Z116" s="432"/>
      <c r="AA116" s="401" t="str">
        <f>IF(Z115="VöB","Freihändig (z.B. Tipo. 36 II d VöB)","")</f>
        <v/>
      </c>
      <c r="AB116" s="402"/>
      <c r="AC116" s="433"/>
      <c r="AD116" s="430"/>
      <c r="AE116" s="435"/>
      <c r="AF116" s="174" t="s">
        <v>45</v>
      </c>
      <c r="AG116" s="429"/>
      <c r="AH116" s="352"/>
      <c r="AI116" s="429"/>
      <c r="AJ116" s="432"/>
      <c r="AK116" s="401" t="str">
        <f>IF(AJ115="VöB","Freihändig (z.B. Tipo. 36 II d VöB)","")</f>
        <v/>
      </c>
      <c r="AL116" s="402"/>
      <c r="AM116" s="433"/>
      <c r="AN116" s="430"/>
      <c r="AO116" s="435"/>
      <c r="AP116" s="174" t="s">
        <v>45</v>
      </c>
      <c r="AQ116" s="429"/>
      <c r="AR116" s="352"/>
      <c r="AS116" s="429"/>
      <c r="AT116" s="432"/>
      <c r="AU116" s="401" t="str">
        <f>IF(AT115="VöB","Freihändig (z.B. Tipo. 36 II d VöB)","")</f>
        <v/>
      </c>
      <c r="AV116" s="402"/>
      <c r="AW116" s="433"/>
      <c r="AX116" s="430"/>
      <c r="AY116" s="435"/>
      <c r="AZ116" s="174" t="s">
        <v>45</v>
      </c>
      <c r="BA116" s="429"/>
      <c r="BB116" s="352"/>
      <c r="BC116" s="429"/>
      <c r="BD116" s="432"/>
      <c r="BE116" s="401" t="str">
        <f>IF(BD115="VöB","Freihändig (z.B. Tipo. 36 II d VöB)","")</f>
        <v/>
      </c>
      <c r="BF116" s="402"/>
      <c r="BG116" s="433"/>
      <c r="BH116" s="430"/>
      <c r="BI116" s="435"/>
      <c r="BJ116" s="174" t="s">
        <v>45</v>
      </c>
      <c r="BK116" s="429"/>
      <c r="BL116" s="352"/>
      <c r="BM116" s="429"/>
      <c r="BN116" s="432"/>
      <c r="BO116" s="401" t="str">
        <f>IF(BN115="VöB","Freihändig (z.B. Tipo. 36 II d VöB)","")</f>
        <v/>
      </c>
      <c r="BP116" s="402"/>
      <c r="BQ116" s="433"/>
      <c r="BR116" s="430"/>
      <c r="BS116" s="435"/>
      <c r="BT116" s="174" t="s">
        <v>45</v>
      </c>
      <c r="BU116" s="429"/>
      <c r="BV116" s="352"/>
      <c r="BW116" s="429"/>
      <c r="BX116" s="432"/>
      <c r="BY116" s="401" t="str">
        <f>IF(BX115="VöB","Freihändig (z.B. Tipo. 36 II d VöB)","")</f>
        <v/>
      </c>
      <c r="BZ116" s="402"/>
      <c r="CA116" s="433"/>
      <c r="CB116" s="430"/>
      <c r="CC116" s="435"/>
      <c r="CD116" s="174" t="s">
        <v>45</v>
      </c>
      <c r="CE116" s="429"/>
      <c r="CF116" s="352"/>
      <c r="CG116" s="429"/>
      <c r="CH116" s="432"/>
      <c r="CI116" s="401" t="str">
        <f>IF(CH115="VöB","Freihändig (z.B. Tipo. 36 II d VöB)","")</f>
        <v/>
      </c>
      <c r="CJ116" s="402"/>
      <c r="CK116" s="433"/>
      <c r="CL116" s="430"/>
      <c r="CM116" s="435"/>
      <c r="CN116" s="174" t="s">
        <v>45</v>
      </c>
      <c r="CO116" s="429"/>
      <c r="CP116" s="352"/>
      <c r="CQ116" s="429"/>
      <c r="CR116" s="432"/>
      <c r="CS116" s="401" t="str">
        <f>IF(CR115="VöB","Freihändig (z.B. Tipo. 36 II d VöB)","")</f>
        <v/>
      </c>
      <c r="CT116" s="402"/>
      <c r="CU116" s="433"/>
      <c r="CV116" s="430"/>
      <c r="CW116" s="435"/>
      <c r="CX116" s="174" t="s">
        <v>45</v>
      </c>
      <c r="CY116" s="429"/>
      <c r="CZ116" s="352"/>
      <c r="DA116" s="429"/>
      <c r="DB116" s="432"/>
      <c r="DC116" s="401" t="str">
        <f>IF(DB115="VöB","Freihändig (z.B. Tipo. 36 II d VöB)","")</f>
        <v/>
      </c>
      <c r="DD116" s="402"/>
      <c r="DE116" s="433"/>
      <c r="DF116" s="430"/>
      <c r="DG116" s="435"/>
      <c r="DH116" s="174" t="s">
        <v>45</v>
      </c>
      <c r="DI116" s="429"/>
      <c r="DJ116" s="352"/>
      <c r="DK116" s="429"/>
      <c r="DL116" s="432"/>
      <c r="DM116" s="401" t="str">
        <f>IF(DL115="VöB","Freihändig (z.B. Tipo. 36 II d VöB)","")</f>
        <v/>
      </c>
      <c r="DN116" s="402"/>
      <c r="DO116" s="433"/>
      <c r="DP116" s="430"/>
      <c r="DQ116" s="435"/>
      <c r="DR116" s="174" t="s">
        <v>45</v>
      </c>
      <c r="DS116" s="429"/>
      <c r="DT116" s="352"/>
      <c r="DU116" s="429"/>
      <c r="DV116" s="432"/>
      <c r="DW116" s="401" t="str">
        <f>IF(DV115="VöB","Freihändig (z.B. Tipo. 36 II d VöB)","")</f>
        <v/>
      </c>
      <c r="DX116" s="402"/>
      <c r="DY116" s="433"/>
      <c r="DZ116" s="430"/>
      <c r="EA116" s="435"/>
      <c r="EB116" s="174" t="s">
        <v>45</v>
      </c>
      <c r="EC116" s="429"/>
      <c r="ED116" s="352"/>
      <c r="EE116" s="429"/>
      <c r="EF116" s="432"/>
      <c r="EG116" s="401" t="str">
        <f>IF(EF115="VöB","Freihändig (z.B. Tipo. 36 II d VöB)","")</f>
        <v/>
      </c>
      <c r="EH116" s="402"/>
      <c r="EI116" s="433"/>
      <c r="EJ116" s="430"/>
      <c r="EK116" s="435"/>
      <c r="EL116" s="174" t="s">
        <v>45</v>
      </c>
      <c r="EM116" s="429"/>
      <c r="EN116" s="352"/>
      <c r="EO116" s="429"/>
      <c r="EP116" s="432"/>
      <c r="EQ116" s="401" t="str">
        <f>IF(EP115="VöB","Freihändig (z.B. Tipo. 36 II d VöB)","")</f>
        <v/>
      </c>
      <c r="ER116" s="402"/>
      <c r="ES116" s="433"/>
      <c r="ET116" s="430"/>
      <c r="EU116" s="435"/>
      <c r="EV116" s="174" t="s">
        <v>45</v>
      </c>
      <c r="EW116" s="429"/>
      <c r="EX116" s="352"/>
      <c r="EY116" s="429"/>
      <c r="EZ116" s="432"/>
      <c r="FA116" s="401" t="str">
        <f>IF(EZ115="VöB","Freihändig (z.B. Tipo. 36 II d VöB)","")</f>
        <v/>
      </c>
      <c r="FB116" s="402"/>
      <c r="FC116" s="433"/>
      <c r="FD116" s="430"/>
      <c r="FE116" s="435"/>
      <c r="FF116" s="174" t="s">
        <v>45</v>
      </c>
      <c r="FG116" s="429"/>
      <c r="FH116" s="352"/>
      <c r="FI116" s="429"/>
      <c r="FJ116" s="432"/>
      <c r="FK116" s="401" t="str">
        <f>IF(FJ115="VöB","Freihändig (z.B. Tipo. 36 II d VöB)","")</f>
        <v/>
      </c>
      <c r="FL116" s="402"/>
      <c r="FM116" s="433"/>
      <c r="FN116" s="430"/>
      <c r="FO116" s="435"/>
      <c r="FP116" s="174" t="s">
        <v>45</v>
      </c>
      <c r="FQ116" s="429"/>
      <c r="FR116" s="352"/>
      <c r="FS116" s="429"/>
      <c r="FT116" s="432"/>
      <c r="FU116" s="401" t="str">
        <f>IF(FT115="VöB","Freihändig (z.B. Tipo. 36 II d VöB)","")</f>
        <v/>
      </c>
      <c r="FV116" s="402"/>
      <c r="FW116" s="433"/>
      <c r="FX116" s="430"/>
      <c r="FY116" s="435"/>
      <c r="FZ116" s="174" t="s">
        <v>45</v>
      </c>
      <c r="GA116" s="429"/>
      <c r="GB116" s="352"/>
      <c r="GC116" s="429"/>
      <c r="GD116" s="432"/>
      <c r="GE116" s="401" t="str">
        <f>IF(GD115="VöB","Freihändig (z.B. Tipo. 36 II d VöB)","")</f>
        <v/>
      </c>
      <c r="GF116" s="402"/>
      <c r="GG116" s="433"/>
      <c r="GH116" s="430"/>
      <c r="GI116" s="435"/>
      <c r="GJ116" s="174" t="s">
        <v>45</v>
      </c>
      <c r="GK116" s="429"/>
      <c r="GL116" s="352"/>
      <c r="GM116" s="429"/>
      <c r="GN116" s="432"/>
      <c r="GO116" s="401" t="str">
        <f>IF(GN115="VöB","Freihändig (z.B. Tipo. 36 II d VöB)","")</f>
        <v/>
      </c>
      <c r="GP116" s="402"/>
      <c r="GQ116" s="433"/>
      <c r="GR116" s="430"/>
      <c r="GS116" s="435"/>
      <c r="GT116" s="174" t="s">
        <v>45</v>
      </c>
      <c r="GU116" s="429"/>
      <c r="GV116" s="352"/>
      <c r="GW116" s="429"/>
      <c r="GX116" s="432"/>
      <c r="GY116" s="401" t="str">
        <f>IF(GX115="VöB","Freihändig (z.B. Tipo. 36 II d VöB)","")</f>
        <v/>
      </c>
      <c r="GZ116" s="402"/>
      <c r="HA116" s="433"/>
      <c r="HB116" s="430"/>
      <c r="HC116" s="435"/>
      <c r="HD116" s="174" t="s">
        <v>45</v>
      </c>
      <c r="HE116" s="429"/>
      <c r="HF116" s="352"/>
      <c r="HG116" s="429"/>
      <c r="HH116" s="432"/>
      <c r="HI116" s="401" t="str">
        <f>IF(HH115="VöB","Freihändig (z.B. Tipo. 36 II d VöB)","")</f>
        <v/>
      </c>
      <c r="HJ116" s="402"/>
      <c r="HK116" s="433"/>
      <c r="HL116" s="430"/>
      <c r="HM116" s="435"/>
      <c r="HN116" s="125"/>
      <c r="HO116" s="125"/>
      <c r="HP116" s="71"/>
      <c r="HQ116" s="126"/>
      <c r="HR116" s="74"/>
      <c r="HS116" s="36"/>
      <c r="HT116" s="36"/>
      <c r="HU116" s="78"/>
      <c r="HV116" s="36"/>
      <c r="HW116" s="125"/>
      <c r="HX116" s="125"/>
      <c r="HY116" s="71"/>
      <c r="HZ116" s="126"/>
      <c r="IA116" s="74"/>
      <c r="IB116" s="36"/>
      <c r="IC116" s="36"/>
      <c r="ID116" s="78"/>
      <c r="IE116" s="36"/>
      <c r="IF116" s="125"/>
      <c r="IG116" s="125"/>
      <c r="IH116" s="71"/>
      <c r="II116" s="126"/>
      <c r="IJ116" s="74"/>
      <c r="IK116" s="36"/>
      <c r="IL116" s="36"/>
      <c r="IM116" s="78"/>
      <c r="IN116" s="36"/>
      <c r="IO116" s="125"/>
      <c r="IP116" s="125"/>
      <c r="IQ116" s="71"/>
      <c r="IR116" s="126"/>
      <c r="IS116" s="74"/>
      <c r="IT116" s="36"/>
      <c r="IU116" s="36"/>
      <c r="IV116" s="78"/>
      <c r="IW116" s="36"/>
      <c r="IX116" s="125"/>
      <c r="IY116" s="125"/>
      <c r="IZ116" s="71"/>
      <c r="JA116" s="126"/>
      <c r="JB116" s="6"/>
      <c r="JC116" s="6"/>
      <c r="JD116" s="6"/>
      <c r="JE116" s="6"/>
      <c r="JF116" s="6"/>
      <c r="JG116" s="6"/>
      <c r="JH116" s="6"/>
      <c r="JI116" s="6"/>
      <c r="JJ116" s="6"/>
      <c r="JK116" s="6"/>
      <c r="JL116" s="6"/>
      <c r="JM116" s="6"/>
      <c r="JN116" s="6"/>
      <c r="JO116" s="6"/>
      <c r="JP116" s="6"/>
      <c r="JQ116" s="6"/>
      <c r="JR116" s="6"/>
      <c r="JS116" s="6"/>
      <c r="JT116" s="6"/>
      <c r="JU116" s="6"/>
      <c r="JV116" s="6"/>
      <c r="JW116" s="6"/>
      <c r="JX116" s="6"/>
      <c r="JY116" s="6"/>
      <c r="JZ116" s="6"/>
      <c r="KA116" s="6"/>
      <c r="KB116" s="6"/>
      <c r="KC116" s="6"/>
      <c r="KD116" s="6"/>
      <c r="KE116" s="6"/>
      <c r="KF116" s="6"/>
      <c r="KG116" s="6"/>
      <c r="KH116" s="6"/>
      <c r="KI116" s="6"/>
      <c r="KJ116" s="6"/>
      <c r="KK116" s="6"/>
      <c r="KL116" s="6"/>
      <c r="KM116" s="6"/>
      <c r="KN116" s="6"/>
      <c r="KO116" s="6"/>
      <c r="KP116" s="6"/>
      <c r="KQ116" s="6"/>
      <c r="KR116" s="6"/>
      <c r="KS116" s="6"/>
      <c r="KT116" s="6"/>
      <c r="KU116" s="6"/>
      <c r="KV116" s="6"/>
      <c r="KW116" s="6"/>
      <c r="KX116" s="6"/>
      <c r="KY116" s="6"/>
      <c r="KZ116" s="6"/>
      <c r="LA116" s="6"/>
      <c r="LB116" s="6"/>
      <c r="LC116" s="6"/>
    </row>
    <row r="117" spans="1:315" ht="26.25" customHeight="1" x14ac:dyDescent="0.2">
      <c r="A117" s="13"/>
      <c r="B117" s="173" t="s">
        <v>44</v>
      </c>
      <c r="C117" s="429">
        <v>50</v>
      </c>
      <c r="D117" s="352">
        <v>0</v>
      </c>
      <c r="E117" s="429" t="s">
        <v>43</v>
      </c>
      <c r="F117" s="432" t="s">
        <v>36</v>
      </c>
      <c r="G117" s="399" t="str">
        <f>IF(F117="BöB","nur Freihändig mit Tipo. 13 VöB","")</f>
        <v/>
      </c>
      <c r="H117" s="400"/>
      <c r="I117" s="433" t="str">
        <f>IF(F117="BöB","Ja","No")</f>
        <v>No</v>
      </c>
      <c r="J117" s="430" t="str">
        <f>IF(F117="BöB","Ja","No")</f>
        <v>No</v>
      </c>
      <c r="K117" s="435" t="e">
        <f>IF(OR(AND(F117="VöB",D111="Aktuelles Procedura secondo BöB",E117="No"),OR(AND(E117="Ja",D117&gt;='Valori soglia'!$D$6),AND(E117="Ja",'Riepilogo progetto'!$J$8&gt;'Riepilogo progetto'!$P$9)),AND(E117="Ja",F117="BöB")),"Kontrolle","")</f>
        <v>#DIV/0!</v>
      </c>
      <c r="L117" s="173" t="s">
        <v>44</v>
      </c>
      <c r="M117" s="429">
        <v>50</v>
      </c>
      <c r="N117" s="352">
        <v>0</v>
      </c>
      <c r="O117" s="429" t="s">
        <v>43</v>
      </c>
      <c r="P117" s="432" t="s">
        <v>36</v>
      </c>
      <c r="Q117" s="399" t="str">
        <f>IF(P117="BöB","nur Freihändig mit Tipo. 13 VöB","")</f>
        <v/>
      </c>
      <c r="R117" s="400"/>
      <c r="S117" s="433" t="str">
        <f>IF(P117="BöB","Ja","No")</f>
        <v>No</v>
      </c>
      <c r="T117" s="430" t="str">
        <f>IF(P117="BöB","Ja","No")</f>
        <v>No</v>
      </c>
      <c r="U117" s="435" t="e">
        <f>IF(OR(AND(P117="VöB",N111="Aktuelles Procedura secondo BöB",O117="No"),OR(AND(O117="Ja",N117&gt;='Valori soglia'!$D$6),AND(O117="Ja",U$14&gt;U$15)),AND(O117="Ja",P117="BöB")),"Kontrolle","")</f>
        <v>#DIV/0!</v>
      </c>
      <c r="V117" s="173" t="s">
        <v>44</v>
      </c>
      <c r="W117" s="429">
        <v>50</v>
      </c>
      <c r="X117" s="352">
        <v>0</v>
      </c>
      <c r="Y117" s="429" t="s">
        <v>43</v>
      </c>
      <c r="Z117" s="432" t="s">
        <v>36</v>
      </c>
      <c r="AA117" s="399" t="str">
        <f>IF(Z117="BöB","nur Freihändig mit Tipo. 13 VöB","")</f>
        <v/>
      </c>
      <c r="AB117" s="400"/>
      <c r="AC117" s="433" t="str">
        <f>IF(Z117="BöB","Ja","No")</f>
        <v>No</v>
      </c>
      <c r="AD117" s="430" t="str">
        <f>IF(Z117="BöB","Ja","No")</f>
        <v>No</v>
      </c>
      <c r="AE117" s="435" t="e">
        <f>IF(OR(AND(Z117="VöB",X111="Aktuelles Procedura secondo BöB",Y117="No"),OR(AND(Y117="Ja",X117&gt;='Valori soglia'!$D$6),AND(Y117="Ja",AE$14&gt;AE$15)),AND(Y117="Ja",Z117="BöB")),"Kontrolle","")</f>
        <v>#DIV/0!</v>
      </c>
      <c r="AF117" s="173" t="s">
        <v>44</v>
      </c>
      <c r="AG117" s="429">
        <v>50</v>
      </c>
      <c r="AH117" s="352">
        <v>0</v>
      </c>
      <c r="AI117" s="429" t="s">
        <v>43</v>
      </c>
      <c r="AJ117" s="432" t="s">
        <v>36</v>
      </c>
      <c r="AK117" s="399" t="str">
        <f>IF(AJ117="BöB","nur Freihändig mit Tipo. 13 VöB","")</f>
        <v/>
      </c>
      <c r="AL117" s="400"/>
      <c r="AM117" s="433" t="str">
        <f>IF(AJ117="BöB","Ja","No")</f>
        <v>No</v>
      </c>
      <c r="AN117" s="430" t="str">
        <f>IF(AJ117="BöB","Ja","No")</f>
        <v>No</v>
      </c>
      <c r="AO117" s="435" t="e">
        <f>IF(OR(AND(AJ117="VöB",AH111="Aktuelles Procedura secondo BöB",AI117="No"),OR(AND(AI117="Ja",AH117&gt;='Valori soglia'!$D$6),AND(AI117="Ja",AO$14&gt;AO$15)),AND(AI117="Ja",AJ117="BöB")),"Kontrolle","")</f>
        <v>#DIV/0!</v>
      </c>
      <c r="AP117" s="173" t="s">
        <v>44</v>
      </c>
      <c r="AQ117" s="429">
        <v>50</v>
      </c>
      <c r="AR117" s="352">
        <v>0</v>
      </c>
      <c r="AS117" s="429" t="s">
        <v>43</v>
      </c>
      <c r="AT117" s="432" t="s">
        <v>36</v>
      </c>
      <c r="AU117" s="399" t="str">
        <f>IF(AT117="BöB","nur Freihändig mit Tipo. 13 VöB","")</f>
        <v/>
      </c>
      <c r="AV117" s="400"/>
      <c r="AW117" s="433" t="str">
        <f>IF(AT117="BöB","Ja","No")</f>
        <v>No</v>
      </c>
      <c r="AX117" s="430" t="str">
        <f>IF(AT117="BöB","Ja","No")</f>
        <v>No</v>
      </c>
      <c r="AY117" s="435" t="e">
        <f>IF(OR(AND(AT117="VöB",AR111="Aktuelles Procedura secondo BöB",AS117="No"),OR(AND(AS117="Ja",AR117&gt;='Valori soglia'!$D$6),AND(AS117="Ja",AY$14&gt;AY$15)),AND(AS117="Ja",AT117="BöB")),"Kontrolle","")</f>
        <v>#DIV/0!</v>
      </c>
      <c r="AZ117" s="173" t="s">
        <v>44</v>
      </c>
      <c r="BA117" s="429">
        <v>50</v>
      </c>
      <c r="BB117" s="352">
        <v>0</v>
      </c>
      <c r="BC117" s="429" t="s">
        <v>43</v>
      </c>
      <c r="BD117" s="432" t="s">
        <v>36</v>
      </c>
      <c r="BE117" s="399" t="str">
        <f>IF(BD117="BöB","nur Freihändig mit Tipo. 13 VöB","")</f>
        <v/>
      </c>
      <c r="BF117" s="400"/>
      <c r="BG117" s="433" t="str">
        <f>IF(BD117="BöB","Ja","No")</f>
        <v>No</v>
      </c>
      <c r="BH117" s="430" t="str">
        <f>IF(BD117="BöB","Ja","No")</f>
        <v>No</v>
      </c>
      <c r="BI117" s="435" t="e">
        <f>IF(OR(AND(BD117="VöB",BB111="Aktuelles Procedura secondo BöB",BC117="No"),OR(AND(BC117="Ja",BB117&gt;='Valori soglia'!$D$6),AND(BC117="Ja",BI$14&gt;BI$15)),AND(BC117="Ja",BD117="BöB")),"Kontrolle","")</f>
        <v>#DIV/0!</v>
      </c>
      <c r="BJ117" s="173" t="s">
        <v>44</v>
      </c>
      <c r="BK117" s="429">
        <v>50</v>
      </c>
      <c r="BL117" s="352">
        <v>0</v>
      </c>
      <c r="BM117" s="429" t="s">
        <v>43</v>
      </c>
      <c r="BN117" s="432" t="s">
        <v>36</v>
      </c>
      <c r="BO117" s="399" t="str">
        <f>IF(BN117="BöB","nur Freihändig mit Tipo. 13 VöB","")</f>
        <v/>
      </c>
      <c r="BP117" s="400"/>
      <c r="BQ117" s="433" t="str">
        <f>IF(BN117="BöB","Ja","No")</f>
        <v>No</v>
      </c>
      <c r="BR117" s="430" t="str">
        <f>IF(BN117="BöB","Ja","No")</f>
        <v>No</v>
      </c>
      <c r="BS117" s="435" t="e">
        <f>IF(OR(AND(BN117="VöB",BL111="Aktuelles Procedura secondo BöB",BM117="No"),OR(AND(BM117="Ja",BL117&gt;='Valori soglia'!$D$6),AND(BM117="Ja",BS$14&gt;BS$15)),AND(BM117="Ja",BN117="BöB")),"Kontrolle","")</f>
        <v>#DIV/0!</v>
      </c>
      <c r="BT117" s="173" t="s">
        <v>44</v>
      </c>
      <c r="BU117" s="429">
        <v>50</v>
      </c>
      <c r="BV117" s="352">
        <v>0</v>
      </c>
      <c r="BW117" s="429" t="s">
        <v>43</v>
      </c>
      <c r="BX117" s="432" t="s">
        <v>36</v>
      </c>
      <c r="BY117" s="399" t="str">
        <f>IF(BX117="BöB","nur Freihändig mit Tipo. 13 VöB","")</f>
        <v/>
      </c>
      <c r="BZ117" s="400"/>
      <c r="CA117" s="433" t="str">
        <f>IF(BX117="BöB","Ja","No")</f>
        <v>No</v>
      </c>
      <c r="CB117" s="430" t="str">
        <f>IF(BX117="BöB","Ja","No")</f>
        <v>No</v>
      </c>
      <c r="CC117" s="435" t="e">
        <f>IF(OR(AND(BX117="VöB",BV111="Aktuelles Procedura secondo BöB",BW117="No"),OR(AND(BW117="Ja",BV117&gt;='Valori soglia'!$D$6),AND(BW117="Ja",CC$14&gt;CC$15)),AND(BW117="Ja",BX117="BöB")),"Kontrolle","")</f>
        <v>#DIV/0!</v>
      </c>
      <c r="CD117" s="173" t="s">
        <v>44</v>
      </c>
      <c r="CE117" s="429">
        <v>50</v>
      </c>
      <c r="CF117" s="352">
        <v>0</v>
      </c>
      <c r="CG117" s="429" t="s">
        <v>43</v>
      </c>
      <c r="CH117" s="432" t="s">
        <v>36</v>
      </c>
      <c r="CI117" s="399" t="str">
        <f>IF(CH117="BöB","nur Freihändig mit Tipo. 13 VöB","")</f>
        <v/>
      </c>
      <c r="CJ117" s="400"/>
      <c r="CK117" s="433" t="str">
        <f>IF(CH117="BöB","Ja","No")</f>
        <v>No</v>
      </c>
      <c r="CL117" s="430" t="str">
        <f>IF(CH117="BöB","Ja","No")</f>
        <v>No</v>
      </c>
      <c r="CM117" s="435" t="e">
        <f>IF(OR(AND(CH117="VöB",CF111="Aktuelles Procedura secondo BöB",CG117="No"),OR(AND(CG117="Ja",CF117&gt;='Valori soglia'!$D$6),AND(CG117="Ja",CM$14&gt;CM$15)),AND(CG117="Ja",CH117="BöB")),"Kontrolle","")</f>
        <v>#DIV/0!</v>
      </c>
      <c r="CN117" s="173" t="s">
        <v>44</v>
      </c>
      <c r="CO117" s="429">
        <v>50</v>
      </c>
      <c r="CP117" s="352">
        <v>0</v>
      </c>
      <c r="CQ117" s="429" t="s">
        <v>43</v>
      </c>
      <c r="CR117" s="432" t="s">
        <v>36</v>
      </c>
      <c r="CS117" s="399" t="str">
        <f>IF(CR117="BöB","nur Freihändig mit Tipo. 13 VöB","")</f>
        <v/>
      </c>
      <c r="CT117" s="400"/>
      <c r="CU117" s="433" t="str">
        <f>IF(CR117="BöB","Ja","No")</f>
        <v>No</v>
      </c>
      <c r="CV117" s="430" t="str">
        <f>IF(CR117="BöB","Ja","No")</f>
        <v>No</v>
      </c>
      <c r="CW117" s="435" t="e">
        <f>IF(OR(AND(CR117="VöB",CP111="Aktuelles Procedura secondo BöB",CQ117="No"),OR(AND(CQ117="Ja",CP117&gt;='Valori soglia'!$D$6),AND(CQ117="Ja",CW$14&gt;CW$15)),AND(CQ117="Ja",CR117="BöB")),"Kontrolle","")</f>
        <v>#DIV/0!</v>
      </c>
      <c r="CX117" s="173" t="s">
        <v>44</v>
      </c>
      <c r="CY117" s="429">
        <v>50</v>
      </c>
      <c r="CZ117" s="352">
        <v>0</v>
      </c>
      <c r="DA117" s="429" t="s">
        <v>43</v>
      </c>
      <c r="DB117" s="432" t="s">
        <v>36</v>
      </c>
      <c r="DC117" s="399" t="str">
        <f>IF(DB117="BöB","nur Freihändig mit Tipo. 13 VöB","")</f>
        <v/>
      </c>
      <c r="DD117" s="400"/>
      <c r="DE117" s="433" t="str">
        <f>IF(DB117="BöB","Ja","No")</f>
        <v>No</v>
      </c>
      <c r="DF117" s="430" t="str">
        <f>IF(DB117="BöB","Ja","No")</f>
        <v>No</v>
      </c>
      <c r="DG117" s="435" t="e">
        <f>IF(OR(AND(DB117="VöB",CZ111="Aktuelles Procedura secondo BöB",DA117="No"),OR(AND(DA117="Ja",CZ117&gt;='Valori soglia'!$D$6),AND(DA117="Ja",DG$14&gt;DG$15)),AND(DA117="Ja",DB117="BöB")),"Kontrolle","")</f>
        <v>#DIV/0!</v>
      </c>
      <c r="DH117" s="173" t="s">
        <v>44</v>
      </c>
      <c r="DI117" s="429">
        <v>50</v>
      </c>
      <c r="DJ117" s="352">
        <v>0</v>
      </c>
      <c r="DK117" s="429" t="s">
        <v>43</v>
      </c>
      <c r="DL117" s="432" t="s">
        <v>36</v>
      </c>
      <c r="DM117" s="399" t="str">
        <f>IF(DL117="BöB","nur Freihändig mit Tipo. 13 VöB","")</f>
        <v/>
      </c>
      <c r="DN117" s="400"/>
      <c r="DO117" s="433" t="str">
        <f>IF(DL117="BöB","Ja","No")</f>
        <v>No</v>
      </c>
      <c r="DP117" s="430" t="str">
        <f>IF(DL117="BöB","Ja","No")</f>
        <v>No</v>
      </c>
      <c r="DQ117" s="435" t="e">
        <f>IF(OR(AND(DL117="VöB",DJ111="Aktuelles Procedura secondo BöB",DK117="No"),OR(AND(DK117="Ja",DJ117&gt;='Valori soglia'!$D$6),AND(DK117="Ja",DQ$14&gt;DQ$15)),AND(DK117="Ja",DL117="BöB")),"Kontrolle","")</f>
        <v>#DIV/0!</v>
      </c>
      <c r="DR117" s="173" t="s">
        <v>44</v>
      </c>
      <c r="DS117" s="429">
        <v>50</v>
      </c>
      <c r="DT117" s="352">
        <v>0</v>
      </c>
      <c r="DU117" s="429" t="s">
        <v>43</v>
      </c>
      <c r="DV117" s="432" t="s">
        <v>36</v>
      </c>
      <c r="DW117" s="399" t="str">
        <f>IF(DV117="BöB","nur Freihändig mit Tipo. 13 VöB","")</f>
        <v/>
      </c>
      <c r="DX117" s="400"/>
      <c r="DY117" s="433" t="str">
        <f>IF(DV117="BöB","Ja","No")</f>
        <v>No</v>
      </c>
      <c r="DZ117" s="430" t="str">
        <f>IF(DV117="BöB","Ja","No")</f>
        <v>No</v>
      </c>
      <c r="EA117" s="435" t="e">
        <f>IF(OR(AND(DV117="VöB",DT111="Aktuelles Procedura secondo BöB",DU117="No"),OR(AND(DU117="Ja",DT117&gt;='Valori soglia'!$D$6),AND(DU117="Ja",EA$14&gt;EA$15)),AND(DU117="Ja",DV117="BöB")),"Kontrolle","")</f>
        <v>#DIV/0!</v>
      </c>
      <c r="EB117" s="173" t="s">
        <v>44</v>
      </c>
      <c r="EC117" s="429">
        <v>50</v>
      </c>
      <c r="ED117" s="352">
        <v>0</v>
      </c>
      <c r="EE117" s="429" t="s">
        <v>43</v>
      </c>
      <c r="EF117" s="432" t="s">
        <v>36</v>
      </c>
      <c r="EG117" s="399" t="str">
        <f>IF(EF117="BöB","nur Freihändig mit Tipo. 13 VöB","")</f>
        <v/>
      </c>
      <c r="EH117" s="400"/>
      <c r="EI117" s="433" t="str">
        <f>IF(EF117="BöB","Ja","No")</f>
        <v>No</v>
      </c>
      <c r="EJ117" s="430" t="str">
        <f>IF(EF117="BöB","Ja","No")</f>
        <v>No</v>
      </c>
      <c r="EK117" s="435" t="e">
        <f>IF(OR(AND(EF117="VöB",ED111="Aktuelles Procedura secondo BöB",EE117="No"),OR(AND(EE117="Ja",ED117&gt;='Valori soglia'!$D$6),AND(EE117="Ja",EK$14&gt;EK$15)),AND(EE117="Ja",EF117="BöB")),"Kontrolle","")</f>
        <v>#DIV/0!</v>
      </c>
      <c r="EL117" s="173" t="s">
        <v>44</v>
      </c>
      <c r="EM117" s="429">
        <v>50</v>
      </c>
      <c r="EN117" s="352">
        <v>0</v>
      </c>
      <c r="EO117" s="429" t="s">
        <v>43</v>
      </c>
      <c r="EP117" s="432" t="s">
        <v>36</v>
      </c>
      <c r="EQ117" s="399" t="str">
        <f>IF(EP117="BöB","nur Freihändig mit Tipo. 13 VöB","")</f>
        <v/>
      </c>
      <c r="ER117" s="400"/>
      <c r="ES117" s="433" t="str">
        <f>IF(EP117="BöB","Ja","No")</f>
        <v>No</v>
      </c>
      <c r="ET117" s="430" t="str">
        <f>IF(EP117="BöB","Ja","No")</f>
        <v>No</v>
      </c>
      <c r="EU117" s="435" t="e">
        <f>IF(OR(AND(EP117="VöB",EN111="Aktuelles Procedura secondo BöB",EO117="No"),OR(AND(EO117="Ja",EN117&gt;='Valori soglia'!$D$6),AND(EO117="Ja",EU$14&gt;EU$15)),AND(EO117="Ja",EP117="BöB")),"Kontrolle","")</f>
        <v>#DIV/0!</v>
      </c>
      <c r="EV117" s="173" t="s">
        <v>44</v>
      </c>
      <c r="EW117" s="429">
        <v>50</v>
      </c>
      <c r="EX117" s="352">
        <v>0</v>
      </c>
      <c r="EY117" s="429" t="s">
        <v>43</v>
      </c>
      <c r="EZ117" s="432" t="s">
        <v>36</v>
      </c>
      <c r="FA117" s="399" t="str">
        <f>IF(EZ117="BöB","nur Freihändig mit Tipo. 13 VöB","")</f>
        <v/>
      </c>
      <c r="FB117" s="400"/>
      <c r="FC117" s="433" t="str">
        <f>IF(EZ117="BöB","Ja","No")</f>
        <v>No</v>
      </c>
      <c r="FD117" s="430" t="str">
        <f>IF(EZ117="BöB","Ja","No")</f>
        <v>No</v>
      </c>
      <c r="FE117" s="435" t="e">
        <f>IF(OR(AND(EZ117="VöB",EX111="Aktuelles Procedura secondo BöB",EY117="No"),OR(AND(EY117="Ja",EX117&gt;='Valori soglia'!$D$6),AND(EY117="Ja",FE$14&gt;FE$15)),AND(EY117="Ja",EZ117="BöB")),"Kontrolle","")</f>
        <v>#DIV/0!</v>
      </c>
      <c r="FF117" s="173" t="s">
        <v>44</v>
      </c>
      <c r="FG117" s="429">
        <v>50</v>
      </c>
      <c r="FH117" s="352">
        <v>0</v>
      </c>
      <c r="FI117" s="429" t="s">
        <v>43</v>
      </c>
      <c r="FJ117" s="432" t="s">
        <v>36</v>
      </c>
      <c r="FK117" s="399" t="str">
        <f>IF(FJ117="BöB","nur Freihändig mit Tipo. 13 VöB","")</f>
        <v/>
      </c>
      <c r="FL117" s="400"/>
      <c r="FM117" s="433" t="str">
        <f>IF(FJ117="BöB","Ja","No")</f>
        <v>No</v>
      </c>
      <c r="FN117" s="430" t="str">
        <f>IF(FJ117="BöB","Ja","No")</f>
        <v>No</v>
      </c>
      <c r="FO117" s="435" t="e">
        <f>IF(OR(AND(FJ117="VöB",FH111="Aktuelles Procedura secondo BöB",FI117="No"),OR(AND(FI117="Ja",FH117&gt;='Valori soglia'!$D$6),AND(FI117="Ja",FO$14&gt;FO$15)),AND(FI117="Ja",FJ117="BöB")),"Kontrolle","")</f>
        <v>#DIV/0!</v>
      </c>
      <c r="FP117" s="173" t="s">
        <v>44</v>
      </c>
      <c r="FQ117" s="429">
        <v>50</v>
      </c>
      <c r="FR117" s="352">
        <v>0</v>
      </c>
      <c r="FS117" s="429" t="s">
        <v>43</v>
      </c>
      <c r="FT117" s="432" t="s">
        <v>36</v>
      </c>
      <c r="FU117" s="399" t="str">
        <f>IF(FT117="BöB","nur Freihändig mit Tipo. 13 VöB","")</f>
        <v/>
      </c>
      <c r="FV117" s="400"/>
      <c r="FW117" s="433" t="str">
        <f>IF(FT117="BöB","Ja","No")</f>
        <v>No</v>
      </c>
      <c r="FX117" s="430" t="str">
        <f>IF(FT117="BöB","Ja","No")</f>
        <v>No</v>
      </c>
      <c r="FY117" s="435" t="e">
        <f>IF(OR(AND(FT117="VöB",FR111="Aktuelles Procedura secondo BöB",FS117="No"),OR(AND(FS117="Ja",FR117&gt;='Valori soglia'!$D$6),AND(FS117="Ja",FY$14&gt;FY$15)),AND(FS117="Ja",FT117="BöB")),"Kontrolle","")</f>
        <v>#DIV/0!</v>
      </c>
      <c r="FZ117" s="173" t="s">
        <v>44</v>
      </c>
      <c r="GA117" s="429">
        <v>50</v>
      </c>
      <c r="GB117" s="352">
        <v>0</v>
      </c>
      <c r="GC117" s="429" t="s">
        <v>43</v>
      </c>
      <c r="GD117" s="432" t="s">
        <v>36</v>
      </c>
      <c r="GE117" s="399" t="str">
        <f>IF(GD117="BöB","nur Freihändig mit Tipo. 13 VöB","")</f>
        <v/>
      </c>
      <c r="GF117" s="400"/>
      <c r="GG117" s="433" t="str">
        <f>IF(GD117="BöB","Ja","No")</f>
        <v>No</v>
      </c>
      <c r="GH117" s="430" t="str">
        <f>IF(GD117="BöB","Ja","No")</f>
        <v>No</v>
      </c>
      <c r="GI117" s="435" t="e">
        <f>IF(OR(AND(GD117="VöB",GB111="Aktuelles Procedura secondo BöB",GC117="No"),OR(AND(GC117="Ja",GB117&gt;='Valori soglia'!$D$6),AND(GC117="Ja",GI$14&gt;GI$15)),AND(GC117="Ja",GD117="BöB")),"Kontrolle","")</f>
        <v>#DIV/0!</v>
      </c>
      <c r="GJ117" s="173" t="s">
        <v>44</v>
      </c>
      <c r="GK117" s="429">
        <v>50</v>
      </c>
      <c r="GL117" s="352">
        <v>0</v>
      </c>
      <c r="GM117" s="429" t="s">
        <v>43</v>
      </c>
      <c r="GN117" s="432" t="s">
        <v>36</v>
      </c>
      <c r="GO117" s="399" t="str">
        <f>IF(GN117="BöB","nur Freihändig mit Tipo. 13 VöB","")</f>
        <v/>
      </c>
      <c r="GP117" s="400"/>
      <c r="GQ117" s="433" t="str">
        <f>IF(GN117="BöB","Ja","No")</f>
        <v>No</v>
      </c>
      <c r="GR117" s="430" t="str">
        <f>IF(GN117="BöB","Ja","No")</f>
        <v>No</v>
      </c>
      <c r="GS117" s="435" t="e">
        <f>IF(OR(AND(GN117="VöB",GL111="Aktuelles Procedura secondo BöB",GM117="No"),OR(AND(GM117="Ja",GL117&gt;='Valori soglia'!$D$6),AND(GM117="Ja",GS$14&gt;GS$15)),AND(GM117="Ja",GN117="BöB")),"Kontrolle","")</f>
        <v>#DIV/0!</v>
      </c>
      <c r="GT117" s="173" t="s">
        <v>44</v>
      </c>
      <c r="GU117" s="429">
        <v>50</v>
      </c>
      <c r="GV117" s="352">
        <v>0</v>
      </c>
      <c r="GW117" s="429" t="s">
        <v>43</v>
      </c>
      <c r="GX117" s="432" t="s">
        <v>36</v>
      </c>
      <c r="GY117" s="399" t="str">
        <f>IF(GX117="BöB","nur Freihändig mit Tipo. 13 VöB","")</f>
        <v/>
      </c>
      <c r="GZ117" s="400"/>
      <c r="HA117" s="433" t="str">
        <f>IF(GX117="BöB","Ja","No")</f>
        <v>No</v>
      </c>
      <c r="HB117" s="430" t="str">
        <f>IF(GX117="BöB","Ja","No")</f>
        <v>No</v>
      </c>
      <c r="HC117" s="435" t="e">
        <f>IF(OR(AND(GX117="VöB",GV111="Aktuelles Procedura secondo BöB",GW117="No"),OR(AND(GW117="Ja",GV117&gt;='Valori soglia'!$D$6),AND(GW117="Ja",HC$14&gt;HC$15)),AND(GW117="Ja",GX117="BöB")),"Kontrolle","")</f>
        <v>#DIV/0!</v>
      </c>
      <c r="HD117" s="173" t="s">
        <v>44</v>
      </c>
      <c r="HE117" s="429">
        <v>50</v>
      </c>
      <c r="HF117" s="352">
        <v>0</v>
      </c>
      <c r="HG117" s="429" t="s">
        <v>43</v>
      </c>
      <c r="HH117" s="432" t="s">
        <v>36</v>
      </c>
      <c r="HI117" s="399" t="str">
        <f>IF(HH117="BöB","nur Freihändig mit Tipo. 13 VöB","")</f>
        <v/>
      </c>
      <c r="HJ117" s="400"/>
      <c r="HK117" s="433" t="str">
        <f>IF(HH117="BöB","Ja","No")</f>
        <v>No</v>
      </c>
      <c r="HL117" s="430" t="str">
        <f>IF(HH117="BöB","Ja","No")</f>
        <v>No</v>
      </c>
      <c r="HM117" s="435" t="e">
        <f>IF(OR(AND(HH117="VöB",HF111="Aktuelles Procedura secondo BöB",HG117="No"),OR(AND(HG117="Ja",HF117&gt;='Valori soglia'!$D$6),AND(HG117="Ja",HM$14&gt;HM$15)),AND(HG117="Ja",HH117="BöB")),"Kontrolle","")</f>
        <v>#DIV/0!</v>
      </c>
      <c r="HN117" s="125"/>
      <c r="HO117" s="125"/>
      <c r="HP117" s="71"/>
      <c r="HQ117" s="126"/>
      <c r="HR117" s="74"/>
      <c r="HS117" s="36"/>
      <c r="HT117" s="36"/>
      <c r="HU117" s="78"/>
      <c r="HV117" s="36"/>
      <c r="HW117" s="125"/>
      <c r="HX117" s="125"/>
      <c r="HY117" s="71"/>
      <c r="HZ117" s="126"/>
      <c r="IA117" s="74"/>
      <c r="IB117" s="36"/>
      <c r="IC117" s="36"/>
      <c r="ID117" s="78"/>
      <c r="IE117" s="36"/>
      <c r="IF117" s="125"/>
      <c r="IG117" s="125"/>
      <c r="IH117" s="71"/>
      <c r="II117" s="126"/>
      <c r="IJ117" s="74"/>
      <c r="IK117" s="36"/>
      <c r="IL117" s="36"/>
      <c r="IM117" s="78"/>
      <c r="IN117" s="36"/>
      <c r="IO117" s="125"/>
      <c r="IP117" s="125"/>
      <c r="IQ117" s="71"/>
      <c r="IR117" s="126"/>
      <c r="IS117" s="74"/>
      <c r="IT117" s="36"/>
      <c r="IU117" s="36"/>
      <c r="IV117" s="78"/>
      <c r="IW117" s="36"/>
      <c r="IX117" s="125"/>
      <c r="IY117" s="125"/>
      <c r="IZ117" s="71"/>
      <c r="JA117" s="126"/>
      <c r="JB117" s="6"/>
      <c r="JC117" s="6"/>
      <c r="JD117" s="6"/>
      <c r="JE117" s="6"/>
      <c r="JF117" s="6"/>
      <c r="JG117" s="6"/>
      <c r="JH117" s="6"/>
      <c r="JI117" s="6"/>
      <c r="JJ117" s="6"/>
      <c r="JK117" s="6"/>
      <c r="JL117" s="6"/>
      <c r="JM117" s="6"/>
      <c r="JN117" s="6"/>
      <c r="JO117" s="6"/>
      <c r="JP117" s="6"/>
      <c r="JQ117" s="6"/>
      <c r="JR117" s="6"/>
      <c r="JS117" s="6"/>
      <c r="JT117" s="6"/>
      <c r="JU117" s="6"/>
      <c r="JV117" s="6"/>
      <c r="JW117" s="6"/>
      <c r="JX117" s="6"/>
      <c r="JY117" s="6"/>
      <c r="JZ117" s="6"/>
      <c r="KA117" s="6"/>
      <c r="KB117" s="6"/>
      <c r="KC117" s="6"/>
      <c r="KD117" s="6"/>
      <c r="KE117" s="6"/>
      <c r="KF117" s="6"/>
      <c r="KG117" s="6"/>
      <c r="KH117" s="6"/>
      <c r="KI117" s="6"/>
      <c r="KJ117" s="6"/>
      <c r="KK117" s="6"/>
      <c r="KL117" s="6"/>
      <c r="KM117" s="6"/>
      <c r="KN117" s="6"/>
      <c r="KO117" s="6"/>
      <c r="KP117" s="6"/>
      <c r="KQ117" s="6"/>
      <c r="KR117" s="6"/>
      <c r="KS117" s="6"/>
      <c r="KT117" s="6"/>
      <c r="KU117" s="6"/>
      <c r="KV117" s="6"/>
      <c r="KW117" s="6"/>
      <c r="KX117" s="6"/>
      <c r="KY117" s="6"/>
      <c r="KZ117" s="6"/>
      <c r="LA117" s="6"/>
      <c r="LB117" s="6"/>
      <c r="LC117" s="6"/>
    </row>
    <row r="118" spans="1:315" ht="26.25" customHeight="1" x14ac:dyDescent="0.2">
      <c r="A118" s="13"/>
      <c r="B118" s="174" t="s">
        <v>45</v>
      </c>
      <c r="C118" s="429"/>
      <c r="D118" s="352"/>
      <c r="E118" s="429"/>
      <c r="F118" s="432"/>
      <c r="G118" s="401" t="str">
        <f>IF(F117="VöB","Freihändig (z.B. Tipo. 36 II d VöB)","")</f>
        <v/>
      </c>
      <c r="H118" s="402"/>
      <c r="I118" s="433"/>
      <c r="J118" s="430"/>
      <c r="K118" s="435"/>
      <c r="L118" s="174" t="s">
        <v>45</v>
      </c>
      <c r="M118" s="429"/>
      <c r="N118" s="352"/>
      <c r="O118" s="429"/>
      <c r="P118" s="432"/>
      <c r="Q118" s="401" t="str">
        <f>IF(P117="VöB","Freihändig (z.B. Tipo. 36 II d VöB)","")</f>
        <v/>
      </c>
      <c r="R118" s="402"/>
      <c r="S118" s="433"/>
      <c r="T118" s="430"/>
      <c r="U118" s="435"/>
      <c r="V118" s="174" t="s">
        <v>45</v>
      </c>
      <c r="W118" s="429"/>
      <c r="X118" s="352"/>
      <c r="Y118" s="429"/>
      <c r="Z118" s="432"/>
      <c r="AA118" s="401" t="str">
        <f>IF(Z117="VöB","Freihändig (z.B. Tipo. 36 II d VöB)","")</f>
        <v/>
      </c>
      <c r="AB118" s="402"/>
      <c r="AC118" s="433"/>
      <c r="AD118" s="430"/>
      <c r="AE118" s="435"/>
      <c r="AF118" s="174" t="s">
        <v>45</v>
      </c>
      <c r="AG118" s="429"/>
      <c r="AH118" s="352"/>
      <c r="AI118" s="429"/>
      <c r="AJ118" s="432"/>
      <c r="AK118" s="401" t="str">
        <f>IF(AJ117="VöB","Freihändig (z.B. Tipo. 36 II d VöB)","")</f>
        <v/>
      </c>
      <c r="AL118" s="402"/>
      <c r="AM118" s="433"/>
      <c r="AN118" s="430"/>
      <c r="AO118" s="435"/>
      <c r="AP118" s="174" t="s">
        <v>45</v>
      </c>
      <c r="AQ118" s="429"/>
      <c r="AR118" s="352"/>
      <c r="AS118" s="429"/>
      <c r="AT118" s="432"/>
      <c r="AU118" s="401" t="str">
        <f>IF(AT117="VöB","Freihändig (z.B. Tipo. 36 II d VöB)","")</f>
        <v/>
      </c>
      <c r="AV118" s="402"/>
      <c r="AW118" s="433"/>
      <c r="AX118" s="430"/>
      <c r="AY118" s="435"/>
      <c r="AZ118" s="174" t="s">
        <v>45</v>
      </c>
      <c r="BA118" s="429"/>
      <c r="BB118" s="352"/>
      <c r="BC118" s="429"/>
      <c r="BD118" s="432"/>
      <c r="BE118" s="401" t="str">
        <f>IF(BD117="VöB","Freihändig (z.B. Tipo. 36 II d VöB)","")</f>
        <v/>
      </c>
      <c r="BF118" s="402"/>
      <c r="BG118" s="433"/>
      <c r="BH118" s="430"/>
      <c r="BI118" s="435"/>
      <c r="BJ118" s="174" t="s">
        <v>45</v>
      </c>
      <c r="BK118" s="429"/>
      <c r="BL118" s="352"/>
      <c r="BM118" s="429"/>
      <c r="BN118" s="432"/>
      <c r="BO118" s="401" t="str">
        <f>IF(BN117="VöB","Freihändig (z.B. Tipo. 36 II d VöB)","")</f>
        <v/>
      </c>
      <c r="BP118" s="402"/>
      <c r="BQ118" s="433"/>
      <c r="BR118" s="430"/>
      <c r="BS118" s="435"/>
      <c r="BT118" s="174" t="s">
        <v>45</v>
      </c>
      <c r="BU118" s="429"/>
      <c r="BV118" s="352"/>
      <c r="BW118" s="429"/>
      <c r="BX118" s="432"/>
      <c r="BY118" s="401" t="str">
        <f>IF(BX117="VöB","Freihändig (z.B. Tipo. 36 II d VöB)","")</f>
        <v/>
      </c>
      <c r="BZ118" s="402"/>
      <c r="CA118" s="433"/>
      <c r="CB118" s="430"/>
      <c r="CC118" s="435"/>
      <c r="CD118" s="174" t="s">
        <v>45</v>
      </c>
      <c r="CE118" s="429"/>
      <c r="CF118" s="352"/>
      <c r="CG118" s="429"/>
      <c r="CH118" s="432"/>
      <c r="CI118" s="401" t="str">
        <f>IF(CH117="VöB","Freihändig (z.B. Tipo. 36 II d VöB)","")</f>
        <v/>
      </c>
      <c r="CJ118" s="402"/>
      <c r="CK118" s="433"/>
      <c r="CL118" s="430"/>
      <c r="CM118" s="435"/>
      <c r="CN118" s="174" t="s">
        <v>45</v>
      </c>
      <c r="CO118" s="429"/>
      <c r="CP118" s="352"/>
      <c r="CQ118" s="429"/>
      <c r="CR118" s="432"/>
      <c r="CS118" s="401" t="str">
        <f>IF(CR117="VöB","Freihändig (z.B. Tipo. 36 II d VöB)","")</f>
        <v/>
      </c>
      <c r="CT118" s="402"/>
      <c r="CU118" s="433"/>
      <c r="CV118" s="430"/>
      <c r="CW118" s="435"/>
      <c r="CX118" s="174" t="s">
        <v>45</v>
      </c>
      <c r="CY118" s="429"/>
      <c r="CZ118" s="352"/>
      <c r="DA118" s="429"/>
      <c r="DB118" s="432"/>
      <c r="DC118" s="401" t="str">
        <f>IF(DB117="VöB","Freihändig (z.B. Tipo. 36 II d VöB)","")</f>
        <v/>
      </c>
      <c r="DD118" s="402"/>
      <c r="DE118" s="433"/>
      <c r="DF118" s="430"/>
      <c r="DG118" s="435"/>
      <c r="DH118" s="174" t="s">
        <v>45</v>
      </c>
      <c r="DI118" s="429"/>
      <c r="DJ118" s="352"/>
      <c r="DK118" s="429"/>
      <c r="DL118" s="432"/>
      <c r="DM118" s="401" t="str">
        <f>IF(DL117="VöB","Freihändig (z.B. Tipo. 36 II d VöB)","")</f>
        <v/>
      </c>
      <c r="DN118" s="402"/>
      <c r="DO118" s="433"/>
      <c r="DP118" s="430"/>
      <c r="DQ118" s="435"/>
      <c r="DR118" s="174" t="s">
        <v>45</v>
      </c>
      <c r="DS118" s="429"/>
      <c r="DT118" s="352"/>
      <c r="DU118" s="429"/>
      <c r="DV118" s="432"/>
      <c r="DW118" s="401" t="str">
        <f>IF(DV117="VöB","Freihändig (z.B. Tipo. 36 II d VöB)","")</f>
        <v/>
      </c>
      <c r="DX118" s="402"/>
      <c r="DY118" s="433"/>
      <c r="DZ118" s="430"/>
      <c r="EA118" s="435"/>
      <c r="EB118" s="174" t="s">
        <v>45</v>
      </c>
      <c r="EC118" s="429"/>
      <c r="ED118" s="352"/>
      <c r="EE118" s="429"/>
      <c r="EF118" s="432"/>
      <c r="EG118" s="401" t="str">
        <f>IF(EF117="VöB","Freihändig (z.B. Tipo. 36 II d VöB)","")</f>
        <v/>
      </c>
      <c r="EH118" s="402"/>
      <c r="EI118" s="433"/>
      <c r="EJ118" s="430"/>
      <c r="EK118" s="435"/>
      <c r="EL118" s="174" t="s">
        <v>45</v>
      </c>
      <c r="EM118" s="429"/>
      <c r="EN118" s="352"/>
      <c r="EO118" s="429"/>
      <c r="EP118" s="432"/>
      <c r="EQ118" s="401" t="str">
        <f>IF(EP117="VöB","Freihändig (z.B. Tipo. 36 II d VöB)","")</f>
        <v/>
      </c>
      <c r="ER118" s="402"/>
      <c r="ES118" s="433"/>
      <c r="ET118" s="430"/>
      <c r="EU118" s="435"/>
      <c r="EV118" s="174" t="s">
        <v>45</v>
      </c>
      <c r="EW118" s="429"/>
      <c r="EX118" s="352"/>
      <c r="EY118" s="429"/>
      <c r="EZ118" s="432"/>
      <c r="FA118" s="401" t="str">
        <f>IF(EZ117="VöB","Freihändig (z.B. Tipo. 36 II d VöB)","")</f>
        <v/>
      </c>
      <c r="FB118" s="402"/>
      <c r="FC118" s="433"/>
      <c r="FD118" s="430"/>
      <c r="FE118" s="435"/>
      <c r="FF118" s="174" t="s">
        <v>45</v>
      </c>
      <c r="FG118" s="429"/>
      <c r="FH118" s="352"/>
      <c r="FI118" s="429"/>
      <c r="FJ118" s="432"/>
      <c r="FK118" s="401" t="str">
        <f>IF(FJ117="VöB","Freihändig (z.B. Tipo. 36 II d VöB)","")</f>
        <v/>
      </c>
      <c r="FL118" s="402"/>
      <c r="FM118" s="433"/>
      <c r="FN118" s="430"/>
      <c r="FO118" s="435"/>
      <c r="FP118" s="174" t="s">
        <v>45</v>
      </c>
      <c r="FQ118" s="429"/>
      <c r="FR118" s="352"/>
      <c r="FS118" s="429"/>
      <c r="FT118" s="432"/>
      <c r="FU118" s="401" t="str">
        <f>IF(FT117="VöB","Freihändig (z.B. Tipo. 36 II d VöB)","")</f>
        <v/>
      </c>
      <c r="FV118" s="402"/>
      <c r="FW118" s="433"/>
      <c r="FX118" s="430"/>
      <c r="FY118" s="435"/>
      <c r="FZ118" s="174" t="s">
        <v>45</v>
      </c>
      <c r="GA118" s="429"/>
      <c r="GB118" s="352"/>
      <c r="GC118" s="429"/>
      <c r="GD118" s="432"/>
      <c r="GE118" s="401" t="str">
        <f>IF(GD117="VöB","Freihändig (z.B. Tipo. 36 II d VöB)","")</f>
        <v/>
      </c>
      <c r="GF118" s="402"/>
      <c r="GG118" s="433"/>
      <c r="GH118" s="430"/>
      <c r="GI118" s="435"/>
      <c r="GJ118" s="174" t="s">
        <v>45</v>
      </c>
      <c r="GK118" s="429"/>
      <c r="GL118" s="352"/>
      <c r="GM118" s="429"/>
      <c r="GN118" s="432"/>
      <c r="GO118" s="401" t="str">
        <f>IF(GN117="VöB","Freihändig (z.B. Tipo. 36 II d VöB)","")</f>
        <v/>
      </c>
      <c r="GP118" s="402"/>
      <c r="GQ118" s="433"/>
      <c r="GR118" s="430"/>
      <c r="GS118" s="435"/>
      <c r="GT118" s="174" t="s">
        <v>45</v>
      </c>
      <c r="GU118" s="429"/>
      <c r="GV118" s="352"/>
      <c r="GW118" s="429"/>
      <c r="GX118" s="432"/>
      <c r="GY118" s="401" t="str">
        <f>IF(GX117="VöB","Freihändig (z.B. Tipo. 36 II d VöB)","")</f>
        <v/>
      </c>
      <c r="GZ118" s="402"/>
      <c r="HA118" s="433"/>
      <c r="HB118" s="430"/>
      <c r="HC118" s="435"/>
      <c r="HD118" s="174" t="s">
        <v>45</v>
      </c>
      <c r="HE118" s="429"/>
      <c r="HF118" s="352"/>
      <c r="HG118" s="429"/>
      <c r="HH118" s="432"/>
      <c r="HI118" s="401" t="str">
        <f>IF(HH117="VöB","Freihändig (z.B. Tipo. 36 II d VöB)","")</f>
        <v/>
      </c>
      <c r="HJ118" s="402"/>
      <c r="HK118" s="433"/>
      <c r="HL118" s="430"/>
      <c r="HM118" s="435"/>
      <c r="HN118" s="125"/>
      <c r="HO118" s="125"/>
      <c r="HP118" s="71"/>
      <c r="HQ118" s="126"/>
      <c r="HR118" s="74"/>
      <c r="HS118" s="36"/>
      <c r="HT118" s="36"/>
      <c r="HU118" s="78"/>
      <c r="HV118" s="36"/>
      <c r="HW118" s="125"/>
      <c r="HX118" s="125"/>
      <c r="HY118" s="71"/>
      <c r="HZ118" s="126"/>
      <c r="IA118" s="74"/>
      <c r="IB118" s="36"/>
      <c r="IC118" s="36"/>
      <c r="ID118" s="78"/>
      <c r="IE118" s="36"/>
      <c r="IF118" s="125"/>
      <c r="IG118" s="125"/>
      <c r="IH118" s="71"/>
      <c r="II118" s="126"/>
      <c r="IJ118" s="74"/>
      <c r="IK118" s="36"/>
      <c r="IL118" s="36"/>
      <c r="IM118" s="78"/>
      <c r="IN118" s="36"/>
      <c r="IO118" s="125"/>
      <c r="IP118" s="125"/>
      <c r="IQ118" s="71"/>
      <c r="IR118" s="126"/>
      <c r="IS118" s="74"/>
      <c r="IT118" s="36"/>
      <c r="IU118" s="36"/>
      <c r="IV118" s="78"/>
      <c r="IW118" s="36"/>
      <c r="IX118" s="125"/>
      <c r="IY118" s="125"/>
      <c r="IZ118" s="71"/>
      <c r="JA118" s="126"/>
      <c r="JB118" s="6"/>
      <c r="JC118" s="6"/>
      <c r="JD118" s="6"/>
      <c r="JE118" s="6"/>
      <c r="JF118" s="6"/>
      <c r="JG118" s="6"/>
      <c r="JH118" s="6"/>
      <c r="JI118" s="6"/>
      <c r="JJ118" s="6"/>
      <c r="JK118" s="6"/>
      <c r="JL118" s="6"/>
      <c r="JM118" s="6"/>
      <c r="JN118" s="6"/>
      <c r="JO118" s="6"/>
      <c r="JP118" s="6"/>
      <c r="JQ118" s="6"/>
      <c r="JR118" s="6"/>
      <c r="JS118" s="6"/>
      <c r="JT118" s="6"/>
      <c r="JU118" s="6"/>
      <c r="JV118" s="6"/>
      <c r="JW118" s="6"/>
      <c r="JX118" s="6"/>
      <c r="JY118" s="6"/>
      <c r="JZ118" s="6"/>
      <c r="KA118" s="6"/>
      <c r="KB118" s="6"/>
      <c r="KC118" s="6"/>
      <c r="KD118" s="6"/>
      <c r="KE118" s="6"/>
      <c r="KF118" s="6"/>
      <c r="KG118" s="6"/>
      <c r="KH118" s="6"/>
      <c r="KI118" s="6"/>
      <c r="KJ118" s="6"/>
      <c r="KK118" s="6"/>
      <c r="KL118" s="6"/>
      <c r="KM118" s="6"/>
      <c r="KN118" s="6"/>
      <c r="KO118" s="6"/>
      <c r="KP118" s="6"/>
      <c r="KQ118" s="6"/>
      <c r="KR118" s="6"/>
      <c r="KS118" s="6"/>
      <c r="KT118" s="6"/>
      <c r="KU118" s="6"/>
      <c r="KV118" s="6"/>
      <c r="KW118" s="6"/>
      <c r="KX118" s="6"/>
      <c r="KY118" s="6"/>
      <c r="KZ118" s="6"/>
      <c r="LA118" s="6"/>
      <c r="LB118" s="6"/>
      <c r="LC118" s="6"/>
    </row>
    <row r="119" spans="1:315" ht="26.25" customHeight="1" x14ac:dyDescent="0.2">
      <c r="A119" s="13"/>
      <c r="B119" s="173" t="s">
        <v>44</v>
      </c>
      <c r="C119" s="429">
        <v>51</v>
      </c>
      <c r="D119" s="352">
        <v>0</v>
      </c>
      <c r="E119" s="429" t="s">
        <v>43</v>
      </c>
      <c r="F119" s="432" t="s">
        <v>36</v>
      </c>
      <c r="G119" s="399" t="str">
        <f>IF(F119="BöB","nur Freihändig mit Tipo. 13 VöB","")</f>
        <v/>
      </c>
      <c r="H119" s="400"/>
      <c r="I119" s="433" t="str">
        <f>IF(F119="BöB","Ja","No")</f>
        <v>No</v>
      </c>
      <c r="J119" s="430" t="str">
        <f>IF(F119="BöB","Ja","No")</f>
        <v>No</v>
      </c>
      <c r="K119" s="435" t="e">
        <f>IF(OR(AND(F119="VöB",D113="Aktuelles Procedura secondo BöB",E119="No"),OR(AND(E119="Ja",D119&gt;='Valori soglia'!$D$6),AND(E119="Ja",'Riepilogo progetto'!$J$8&gt;'Riepilogo progetto'!$P$9)),AND(E119="Ja",F119="BöB")),"Kontrolle","")</f>
        <v>#DIV/0!</v>
      </c>
      <c r="L119" s="173" t="s">
        <v>44</v>
      </c>
      <c r="M119" s="429">
        <v>51</v>
      </c>
      <c r="N119" s="352">
        <v>0</v>
      </c>
      <c r="O119" s="429" t="s">
        <v>43</v>
      </c>
      <c r="P119" s="432" t="s">
        <v>36</v>
      </c>
      <c r="Q119" s="399" t="str">
        <f>IF(P119="BöB","nur Freihändig mit Tipo. 13 VöB","")</f>
        <v/>
      </c>
      <c r="R119" s="400"/>
      <c r="S119" s="433" t="str">
        <f>IF(P119="BöB","Ja","No")</f>
        <v>No</v>
      </c>
      <c r="T119" s="430" t="str">
        <f>IF(P119="BöB","Ja","No")</f>
        <v>No</v>
      </c>
      <c r="U119" s="435" t="e">
        <f>IF(OR(AND(P119="VöB",N113="Aktuelles Procedura secondo BöB",O119="No"),OR(AND(O119="Ja",N119&gt;='Valori soglia'!$D$6),AND(O119="Ja",U$14&gt;U$15)),AND(O119="Ja",P119="BöB")),"Kontrolle","")</f>
        <v>#DIV/0!</v>
      </c>
      <c r="V119" s="173" t="s">
        <v>44</v>
      </c>
      <c r="W119" s="429">
        <v>51</v>
      </c>
      <c r="X119" s="352">
        <v>0</v>
      </c>
      <c r="Y119" s="429" t="s">
        <v>43</v>
      </c>
      <c r="Z119" s="432" t="s">
        <v>36</v>
      </c>
      <c r="AA119" s="399" t="str">
        <f>IF(Z119="BöB","nur Freihändig mit Tipo. 13 VöB","")</f>
        <v/>
      </c>
      <c r="AB119" s="400"/>
      <c r="AC119" s="433" t="str">
        <f>IF(Z119="BöB","Ja","No")</f>
        <v>No</v>
      </c>
      <c r="AD119" s="430" t="str">
        <f>IF(Z119="BöB","Ja","No")</f>
        <v>No</v>
      </c>
      <c r="AE119" s="435" t="e">
        <f>IF(OR(AND(Z119="VöB",X113="Aktuelles Procedura secondo BöB",Y119="No"),OR(AND(Y119="Ja",X119&gt;='Valori soglia'!$D$6),AND(Y119="Ja",AE$14&gt;AE$15)),AND(Y119="Ja",Z119="BöB")),"Kontrolle","")</f>
        <v>#DIV/0!</v>
      </c>
      <c r="AF119" s="173" t="s">
        <v>44</v>
      </c>
      <c r="AG119" s="429">
        <v>51</v>
      </c>
      <c r="AH119" s="352">
        <v>0</v>
      </c>
      <c r="AI119" s="429" t="s">
        <v>43</v>
      </c>
      <c r="AJ119" s="432" t="s">
        <v>36</v>
      </c>
      <c r="AK119" s="399" t="str">
        <f>IF(AJ119="BöB","nur Freihändig mit Tipo. 13 VöB","")</f>
        <v/>
      </c>
      <c r="AL119" s="400"/>
      <c r="AM119" s="433" t="str">
        <f>IF(AJ119="BöB","Ja","No")</f>
        <v>No</v>
      </c>
      <c r="AN119" s="430" t="str">
        <f>IF(AJ119="BöB","Ja","No")</f>
        <v>No</v>
      </c>
      <c r="AO119" s="435" t="e">
        <f>IF(OR(AND(AJ119="VöB",AH113="Aktuelles Procedura secondo BöB",AI119="No"),OR(AND(AI119="Ja",AH119&gt;='Valori soglia'!$D$6),AND(AI119="Ja",AO$14&gt;AO$15)),AND(AI119="Ja",AJ119="BöB")),"Kontrolle","")</f>
        <v>#DIV/0!</v>
      </c>
      <c r="AP119" s="173" t="s">
        <v>44</v>
      </c>
      <c r="AQ119" s="429">
        <v>51</v>
      </c>
      <c r="AR119" s="352">
        <v>0</v>
      </c>
      <c r="AS119" s="429" t="s">
        <v>43</v>
      </c>
      <c r="AT119" s="432" t="s">
        <v>36</v>
      </c>
      <c r="AU119" s="399" t="str">
        <f>IF(AT119="BöB","nur Freihändig mit Tipo. 13 VöB","")</f>
        <v/>
      </c>
      <c r="AV119" s="400"/>
      <c r="AW119" s="433" t="str">
        <f>IF(AT119="BöB","Ja","No")</f>
        <v>No</v>
      </c>
      <c r="AX119" s="430" t="str">
        <f>IF(AT119="BöB","Ja","No")</f>
        <v>No</v>
      </c>
      <c r="AY119" s="435" t="e">
        <f>IF(OR(AND(AT119="VöB",AR113="Aktuelles Procedura secondo BöB",AS119="No"),OR(AND(AS119="Ja",AR119&gt;='Valori soglia'!$D$6),AND(AS119="Ja",AY$14&gt;AY$15)),AND(AS119="Ja",AT119="BöB")),"Kontrolle","")</f>
        <v>#DIV/0!</v>
      </c>
      <c r="AZ119" s="173" t="s">
        <v>44</v>
      </c>
      <c r="BA119" s="429">
        <v>51</v>
      </c>
      <c r="BB119" s="352">
        <v>0</v>
      </c>
      <c r="BC119" s="429" t="s">
        <v>43</v>
      </c>
      <c r="BD119" s="432" t="s">
        <v>36</v>
      </c>
      <c r="BE119" s="399" t="str">
        <f>IF(BD119="BöB","nur Freihändig mit Tipo. 13 VöB","")</f>
        <v/>
      </c>
      <c r="BF119" s="400"/>
      <c r="BG119" s="433" t="str">
        <f>IF(BD119="BöB","Ja","No")</f>
        <v>No</v>
      </c>
      <c r="BH119" s="430" t="str">
        <f>IF(BD119="BöB","Ja","No")</f>
        <v>No</v>
      </c>
      <c r="BI119" s="435" t="e">
        <f>IF(OR(AND(BD119="VöB",BB113="Aktuelles Procedura secondo BöB",BC119="No"),OR(AND(BC119="Ja",BB119&gt;='Valori soglia'!$D$6),AND(BC119="Ja",BI$14&gt;BI$15)),AND(BC119="Ja",BD119="BöB")),"Kontrolle","")</f>
        <v>#DIV/0!</v>
      </c>
      <c r="BJ119" s="173" t="s">
        <v>44</v>
      </c>
      <c r="BK119" s="429">
        <v>51</v>
      </c>
      <c r="BL119" s="352">
        <v>0</v>
      </c>
      <c r="BM119" s="429" t="s">
        <v>43</v>
      </c>
      <c r="BN119" s="432" t="s">
        <v>36</v>
      </c>
      <c r="BO119" s="399" t="str">
        <f>IF(BN119="BöB","nur Freihändig mit Tipo. 13 VöB","")</f>
        <v/>
      </c>
      <c r="BP119" s="400"/>
      <c r="BQ119" s="433" t="str">
        <f>IF(BN119="BöB","Ja","No")</f>
        <v>No</v>
      </c>
      <c r="BR119" s="430" t="str">
        <f>IF(BN119="BöB","Ja","No")</f>
        <v>No</v>
      </c>
      <c r="BS119" s="435" t="e">
        <f>IF(OR(AND(BN119="VöB",BL113="Aktuelles Procedura secondo BöB",BM119="No"),OR(AND(BM119="Ja",BL119&gt;='Valori soglia'!$D$6),AND(BM119="Ja",BS$14&gt;BS$15)),AND(BM119="Ja",BN119="BöB")),"Kontrolle","")</f>
        <v>#DIV/0!</v>
      </c>
      <c r="BT119" s="173" t="s">
        <v>44</v>
      </c>
      <c r="BU119" s="429">
        <v>51</v>
      </c>
      <c r="BV119" s="352">
        <v>0</v>
      </c>
      <c r="BW119" s="429" t="s">
        <v>43</v>
      </c>
      <c r="BX119" s="432" t="s">
        <v>36</v>
      </c>
      <c r="BY119" s="399" t="str">
        <f>IF(BX119="BöB","nur Freihändig mit Tipo. 13 VöB","")</f>
        <v/>
      </c>
      <c r="BZ119" s="400"/>
      <c r="CA119" s="433" t="str">
        <f>IF(BX119="BöB","Ja","No")</f>
        <v>No</v>
      </c>
      <c r="CB119" s="430" t="str">
        <f>IF(BX119="BöB","Ja","No")</f>
        <v>No</v>
      </c>
      <c r="CC119" s="435" t="e">
        <f>IF(OR(AND(BX119="VöB",BV113="Aktuelles Procedura secondo BöB",BW119="No"),OR(AND(BW119="Ja",BV119&gt;='Valori soglia'!$D$6),AND(BW119="Ja",CC$14&gt;CC$15)),AND(BW119="Ja",BX119="BöB")),"Kontrolle","")</f>
        <v>#DIV/0!</v>
      </c>
      <c r="CD119" s="173" t="s">
        <v>44</v>
      </c>
      <c r="CE119" s="429">
        <v>51</v>
      </c>
      <c r="CF119" s="352">
        <v>0</v>
      </c>
      <c r="CG119" s="429" t="s">
        <v>43</v>
      </c>
      <c r="CH119" s="432" t="s">
        <v>36</v>
      </c>
      <c r="CI119" s="399" t="str">
        <f>IF(CH119="BöB","nur Freihändig mit Tipo. 13 VöB","")</f>
        <v/>
      </c>
      <c r="CJ119" s="400"/>
      <c r="CK119" s="433" t="str">
        <f>IF(CH119="BöB","Ja","No")</f>
        <v>No</v>
      </c>
      <c r="CL119" s="430" t="str">
        <f>IF(CH119="BöB","Ja","No")</f>
        <v>No</v>
      </c>
      <c r="CM119" s="435" t="e">
        <f>IF(OR(AND(CH119="VöB",CF113="Aktuelles Procedura secondo BöB",CG119="No"),OR(AND(CG119="Ja",CF119&gt;='Valori soglia'!$D$6),AND(CG119="Ja",CM$14&gt;CM$15)),AND(CG119="Ja",CH119="BöB")),"Kontrolle","")</f>
        <v>#DIV/0!</v>
      </c>
      <c r="CN119" s="173" t="s">
        <v>44</v>
      </c>
      <c r="CO119" s="429">
        <v>51</v>
      </c>
      <c r="CP119" s="352">
        <v>0</v>
      </c>
      <c r="CQ119" s="429" t="s">
        <v>43</v>
      </c>
      <c r="CR119" s="432" t="s">
        <v>36</v>
      </c>
      <c r="CS119" s="399" t="str">
        <f>IF(CR119="BöB","nur Freihändig mit Tipo. 13 VöB","")</f>
        <v/>
      </c>
      <c r="CT119" s="400"/>
      <c r="CU119" s="433" t="str">
        <f>IF(CR119="BöB","Ja","No")</f>
        <v>No</v>
      </c>
      <c r="CV119" s="430" t="str">
        <f>IF(CR119="BöB","Ja","No")</f>
        <v>No</v>
      </c>
      <c r="CW119" s="435" t="e">
        <f>IF(OR(AND(CR119="VöB",CP113="Aktuelles Procedura secondo BöB",CQ119="No"),OR(AND(CQ119="Ja",CP119&gt;='Valori soglia'!$D$6),AND(CQ119="Ja",CW$14&gt;CW$15)),AND(CQ119="Ja",CR119="BöB")),"Kontrolle","")</f>
        <v>#DIV/0!</v>
      </c>
      <c r="CX119" s="173" t="s">
        <v>44</v>
      </c>
      <c r="CY119" s="429">
        <v>51</v>
      </c>
      <c r="CZ119" s="352">
        <v>0</v>
      </c>
      <c r="DA119" s="429" t="s">
        <v>43</v>
      </c>
      <c r="DB119" s="432" t="s">
        <v>36</v>
      </c>
      <c r="DC119" s="399" t="str">
        <f>IF(DB119="BöB","nur Freihändig mit Tipo. 13 VöB","")</f>
        <v/>
      </c>
      <c r="DD119" s="400"/>
      <c r="DE119" s="433" t="str">
        <f>IF(DB119="BöB","Ja","No")</f>
        <v>No</v>
      </c>
      <c r="DF119" s="430" t="str">
        <f>IF(DB119="BöB","Ja","No")</f>
        <v>No</v>
      </c>
      <c r="DG119" s="435" t="e">
        <f>IF(OR(AND(DB119="VöB",CZ113="Aktuelles Procedura secondo BöB",DA119="No"),OR(AND(DA119="Ja",CZ119&gt;='Valori soglia'!$D$6),AND(DA119="Ja",DG$14&gt;DG$15)),AND(DA119="Ja",DB119="BöB")),"Kontrolle","")</f>
        <v>#DIV/0!</v>
      </c>
      <c r="DH119" s="173" t="s">
        <v>44</v>
      </c>
      <c r="DI119" s="429">
        <v>51</v>
      </c>
      <c r="DJ119" s="352">
        <v>0</v>
      </c>
      <c r="DK119" s="429" t="s">
        <v>43</v>
      </c>
      <c r="DL119" s="432" t="s">
        <v>36</v>
      </c>
      <c r="DM119" s="399" t="str">
        <f>IF(DL119="BöB","nur Freihändig mit Tipo. 13 VöB","")</f>
        <v/>
      </c>
      <c r="DN119" s="400"/>
      <c r="DO119" s="433" t="str">
        <f>IF(DL119="BöB","Ja","No")</f>
        <v>No</v>
      </c>
      <c r="DP119" s="430" t="str">
        <f>IF(DL119="BöB","Ja","No")</f>
        <v>No</v>
      </c>
      <c r="DQ119" s="435" t="e">
        <f>IF(OR(AND(DL119="VöB",DJ113="Aktuelles Procedura secondo BöB",DK119="No"),OR(AND(DK119="Ja",DJ119&gt;='Valori soglia'!$D$6),AND(DK119="Ja",DQ$14&gt;DQ$15)),AND(DK119="Ja",DL119="BöB")),"Kontrolle","")</f>
        <v>#DIV/0!</v>
      </c>
      <c r="DR119" s="173" t="s">
        <v>44</v>
      </c>
      <c r="DS119" s="429">
        <v>51</v>
      </c>
      <c r="DT119" s="352">
        <v>0</v>
      </c>
      <c r="DU119" s="429" t="s">
        <v>43</v>
      </c>
      <c r="DV119" s="432" t="s">
        <v>36</v>
      </c>
      <c r="DW119" s="399" t="str">
        <f>IF(DV119="BöB","nur Freihändig mit Tipo. 13 VöB","")</f>
        <v/>
      </c>
      <c r="DX119" s="400"/>
      <c r="DY119" s="433" t="str">
        <f>IF(DV119="BöB","Ja","No")</f>
        <v>No</v>
      </c>
      <c r="DZ119" s="430" t="str">
        <f>IF(DV119="BöB","Ja","No")</f>
        <v>No</v>
      </c>
      <c r="EA119" s="435" t="e">
        <f>IF(OR(AND(DV119="VöB",DT113="Aktuelles Procedura secondo BöB",DU119="No"),OR(AND(DU119="Ja",DT119&gt;='Valori soglia'!$D$6),AND(DU119="Ja",EA$14&gt;EA$15)),AND(DU119="Ja",DV119="BöB")),"Kontrolle","")</f>
        <v>#DIV/0!</v>
      </c>
      <c r="EB119" s="173" t="s">
        <v>44</v>
      </c>
      <c r="EC119" s="429">
        <v>51</v>
      </c>
      <c r="ED119" s="352">
        <v>0</v>
      </c>
      <c r="EE119" s="429" t="s">
        <v>43</v>
      </c>
      <c r="EF119" s="432" t="s">
        <v>36</v>
      </c>
      <c r="EG119" s="399" t="str">
        <f>IF(EF119="BöB","nur Freihändig mit Tipo. 13 VöB","")</f>
        <v/>
      </c>
      <c r="EH119" s="400"/>
      <c r="EI119" s="433" t="str">
        <f>IF(EF119="BöB","Ja","No")</f>
        <v>No</v>
      </c>
      <c r="EJ119" s="430" t="str">
        <f>IF(EF119="BöB","Ja","No")</f>
        <v>No</v>
      </c>
      <c r="EK119" s="435" t="e">
        <f>IF(OR(AND(EF119="VöB",ED113="Aktuelles Procedura secondo BöB",EE119="No"),OR(AND(EE119="Ja",ED119&gt;='Valori soglia'!$D$6),AND(EE119="Ja",EK$14&gt;EK$15)),AND(EE119="Ja",EF119="BöB")),"Kontrolle","")</f>
        <v>#DIV/0!</v>
      </c>
      <c r="EL119" s="173" t="s">
        <v>44</v>
      </c>
      <c r="EM119" s="429">
        <v>51</v>
      </c>
      <c r="EN119" s="352">
        <v>0</v>
      </c>
      <c r="EO119" s="429" t="s">
        <v>43</v>
      </c>
      <c r="EP119" s="432" t="s">
        <v>36</v>
      </c>
      <c r="EQ119" s="399" t="str">
        <f>IF(EP119="BöB","nur Freihändig mit Tipo. 13 VöB","")</f>
        <v/>
      </c>
      <c r="ER119" s="400"/>
      <c r="ES119" s="433" t="str">
        <f>IF(EP119="BöB","Ja","No")</f>
        <v>No</v>
      </c>
      <c r="ET119" s="430" t="str">
        <f>IF(EP119="BöB","Ja","No")</f>
        <v>No</v>
      </c>
      <c r="EU119" s="435" t="e">
        <f>IF(OR(AND(EP119="VöB",EN113="Aktuelles Procedura secondo BöB",EO119="No"),OR(AND(EO119="Ja",EN119&gt;='Valori soglia'!$D$6),AND(EO119="Ja",EU$14&gt;EU$15)),AND(EO119="Ja",EP119="BöB")),"Kontrolle","")</f>
        <v>#DIV/0!</v>
      </c>
      <c r="EV119" s="173" t="s">
        <v>44</v>
      </c>
      <c r="EW119" s="429">
        <v>51</v>
      </c>
      <c r="EX119" s="352">
        <v>0</v>
      </c>
      <c r="EY119" s="429" t="s">
        <v>43</v>
      </c>
      <c r="EZ119" s="432" t="s">
        <v>36</v>
      </c>
      <c r="FA119" s="399" t="str">
        <f>IF(EZ119="BöB","nur Freihändig mit Tipo. 13 VöB","")</f>
        <v/>
      </c>
      <c r="FB119" s="400"/>
      <c r="FC119" s="433" t="str">
        <f>IF(EZ119="BöB","Ja","No")</f>
        <v>No</v>
      </c>
      <c r="FD119" s="430" t="str">
        <f>IF(EZ119="BöB","Ja","No")</f>
        <v>No</v>
      </c>
      <c r="FE119" s="435" t="e">
        <f>IF(OR(AND(EZ119="VöB",EX113="Aktuelles Procedura secondo BöB",EY119="No"),OR(AND(EY119="Ja",EX119&gt;='Valori soglia'!$D$6),AND(EY119="Ja",FE$14&gt;FE$15)),AND(EY119="Ja",EZ119="BöB")),"Kontrolle","")</f>
        <v>#DIV/0!</v>
      </c>
      <c r="FF119" s="173" t="s">
        <v>44</v>
      </c>
      <c r="FG119" s="429">
        <v>51</v>
      </c>
      <c r="FH119" s="352">
        <v>0</v>
      </c>
      <c r="FI119" s="429" t="s">
        <v>43</v>
      </c>
      <c r="FJ119" s="432" t="s">
        <v>36</v>
      </c>
      <c r="FK119" s="399" t="str">
        <f>IF(FJ119="BöB","nur Freihändig mit Tipo. 13 VöB","")</f>
        <v/>
      </c>
      <c r="FL119" s="400"/>
      <c r="FM119" s="433" t="str">
        <f>IF(FJ119="BöB","Ja","No")</f>
        <v>No</v>
      </c>
      <c r="FN119" s="430" t="str">
        <f>IF(FJ119="BöB","Ja","No")</f>
        <v>No</v>
      </c>
      <c r="FO119" s="435" t="e">
        <f>IF(OR(AND(FJ119="VöB",FH113="Aktuelles Procedura secondo BöB",FI119="No"),OR(AND(FI119="Ja",FH119&gt;='Valori soglia'!$D$6),AND(FI119="Ja",FO$14&gt;FO$15)),AND(FI119="Ja",FJ119="BöB")),"Kontrolle","")</f>
        <v>#DIV/0!</v>
      </c>
      <c r="FP119" s="173" t="s">
        <v>44</v>
      </c>
      <c r="FQ119" s="429">
        <v>51</v>
      </c>
      <c r="FR119" s="352">
        <v>0</v>
      </c>
      <c r="FS119" s="429" t="s">
        <v>43</v>
      </c>
      <c r="FT119" s="432" t="s">
        <v>36</v>
      </c>
      <c r="FU119" s="399" t="str">
        <f>IF(FT119="BöB","nur Freihändig mit Tipo. 13 VöB","")</f>
        <v/>
      </c>
      <c r="FV119" s="400"/>
      <c r="FW119" s="433" t="str">
        <f>IF(FT119="BöB","Ja","No")</f>
        <v>No</v>
      </c>
      <c r="FX119" s="430" t="str">
        <f>IF(FT119="BöB","Ja","No")</f>
        <v>No</v>
      </c>
      <c r="FY119" s="435" t="e">
        <f>IF(OR(AND(FT119="VöB",FR113="Aktuelles Procedura secondo BöB",FS119="No"),OR(AND(FS119="Ja",FR119&gt;='Valori soglia'!$D$6),AND(FS119="Ja",FY$14&gt;FY$15)),AND(FS119="Ja",FT119="BöB")),"Kontrolle","")</f>
        <v>#DIV/0!</v>
      </c>
      <c r="FZ119" s="173" t="s">
        <v>44</v>
      </c>
      <c r="GA119" s="429">
        <v>51</v>
      </c>
      <c r="GB119" s="352">
        <v>0</v>
      </c>
      <c r="GC119" s="429" t="s">
        <v>43</v>
      </c>
      <c r="GD119" s="432" t="s">
        <v>36</v>
      </c>
      <c r="GE119" s="399" t="str">
        <f>IF(GD119="BöB","nur Freihändig mit Tipo. 13 VöB","")</f>
        <v/>
      </c>
      <c r="GF119" s="400"/>
      <c r="GG119" s="433" t="str">
        <f>IF(GD119="BöB","Ja","No")</f>
        <v>No</v>
      </c>
      <c r="GH119" s="430" t="str">
        <f>IF(GD119="BöB","Ja","No")</f>
        <v>No</v>
      </c>
      <c r="GI119" s="435" t="e">
        <f>IF(OR(AND(GD119="VöB",GB113="Aktuelles Procedura secondo BöB",GC119="No"),OR(AND(GC119="Ja",GB119&gt;='Valori soglia'!$D$6),AND(GC119="Ja",GI$14&gt;GI$15)),AND(GC119="Ja",GD119="BöB")),"Kontrolle","")</f>
        <v>#DIV/0!</v>
      </c>
      <c r="GJ119" s="173" t="s">
        <v>44</v>
      </c>
      <c r="GK119" s="429">
        <v>51</v>
      </c>
      <c r="GL119" s="352">
        <v>0</v>
      </c>
      <c r="GM119" s="429" t="s">
        <v>43</v>
      </c>
      <c r="GN119" s="432" t="s">
        <v>36</v>
      </c>
      <c r="GO119" s="399" t="str">
        <f>IF(GN119="BöB","nur Freihändig mit Tipo. 13 VöB","")</f>
        <v/>
      </c>
      <c r="GP119" s="400"/>
      <c r="GQ119" s="433" t="str">
        <f>IF(GN119="BöB","Ja","No")</f>
        <v>No</v>
      </c>
      <c r="GR119" s="430" t="str">
        <f>IF(GN119="BöB","Ja","No")</f>
        <v>No</v>
      </c>
      <c r="GS119" s="435" t="e">
        <f>IF(OR(AND(GN119="VöB",GL113="Aktuelles Procedura secondo BöB",GM119="No"),OR(AND(GM119="Ja",GL119&gt;='Valori soglia'!$D$6),AND(GM119="Ja",GS$14&gt;GS$15)),AND(GM119="Ja",GN119="BöB")),"Kontrolle","")</f>
        <v>#DIV/0!</v>
      </c>
      <c r="GT119" s="173" t="s">
        <v>44</v>
      </c>
      <c r="GU119" s="429">
        <v>51</v>
      </c>
      <c r="GV119" s="352">
        <v>0</v>
      </c>
      <c r="GW119" s="429" t="s">
        <v>43</v>
      </c>
      <c r="GX119" s="432" t="s">
        <v>36</v>
      </c>
      <c r="GY119" s="399" t="str">
        <f>IF(GX119="BöB","nur Freihändig mit Tipo. 13 VöB","")</f>
        <v/>
      </c>
      <c r="GZ119" s="400"/>
      <c r="HA119" s="433" t="str">
        <f>IF(GX119="BöB","Ja","No")</f>
        <v>No</v>
      </c>
      <c r="HB119" s="430" t="str">
        <f>IF(GX119="BöB","Ja","No")</f>
        <v>No</v>
      </c>
      <c r="HC119" s="435" t="e">
        <f>IF(OR(AND(GX119="VöB",GV113="Aktuelles Procedura secondo BöB",GW119="No"),OR(AND(GW119="Ja",GV119&gt;='Valori soglia'!$D$6),AND(GW119="Ja",HC$14&gt;HC$15)),AND(GW119="Ja",GX119="BöB")),"Kontrolle","")</f>
        <v>#DIV/0!</v>
      </c>
      <c r="HD119" s="173" t="s">
        <v>44</v>
      </c>
      <c r="HE119" s="429">
        <v>51</v>
      </c>
      <c r="HF119" s="352">
        <v>0</v>
      </c>
      <c r="HG119" s="429" t="s">
        <v>43</v>
      </c>
      <c r="HH119" s="432" t="s">
        <v>36</v>
      </c>
      <c r="HI119" s="399" t="str">
        <f>IF(HH119="BöB","nur Freihändig mit Tipo. 13 VöB","")</f>
        <v/>
      </c>
      <c r="HJ119" s="400"/>
      <c r="HK119" s="433" t="str">
        <f>IF(HH119="BöB","Ja","No")</f>
        <v>No</v>
      </c>
      <c r="HL119" s="430" t="str">
        <f>IF(HH119="BöB","Ja","No")</f>
        <v>No</v>
      </c>
      <c r="HM119" s="435" t="e">
        <f>IF(OR(AND(HH119="VöB",HF113="Aktuelles Procedura secondo BöB",HG119="No"),OR(AND(HG119="Ja",HF119&gt;='Valori soglia'!$D$6),AND(HG119="Ja",HM$14&gt;HM$15)),AND(HG119="Ja",HH119="BöB")),"Kontrolle","")</f>
        <v>#DIV/0!</v>
      </c>
      <c r="HN119" s="125"/>
      <c r="HO119" s="125"/>
      <c r="HP119" s="71"/>
      <c r="HQ119" s="126"/>
      <c r="HR119" s="74"/>
      <c r="HS119" s="36"/>
      <c r="HT119" s="36"/>
      <c r="HU119" s="78"/>
      <c r="HV119" s="36"/>
      <c r="HW119" s="125"/>
      <c r="HX119" s="125"/>
      <c r="HY119" s="71"/>
      <c r="HZ119" s="126"/>
      <c r="IA119" s="74"/>
      <c r="IB119" s="36"/>
      <c r="IC119" s="36"/>
      <c r="ID119" s="78"/>
      <c r="IE119" s="36"/>
      <c r="IF119" s="125"/>
      <c r="IG119" s="125"/>
      <c r="IH119" s="71"/>
      <c r="II119" s="126"/>
      <c r="IJ119" s="74"/>
      <c r="IK119" s="36"/>
      <c r="IL119" s="36"/>
      <c r="IM119" s="78"/>
      <c r="IN119" s="36"/>
      <c r="IO119" s="125"/>
      <c r="IP119" s="125"/>
      <c r="IQ119" s="71"/>
      <c r="IR119" s="126"/>
      <c r="IS119" s="74"/>
      <c r="IT119" s="36"/>
      <c r="IU119" s="36"/>
      <c r="IV119" s="78"/>
      <c r="IW119" s="36"/>
      <c r="IX119" s="125"/>
      <c r="IY119" s="125"/>
      <c r="IZ119" s="71"/>
      <c r="JA119" s="126"/>
      <c r="JB119" s="6"/>
      <c r="JC119" s="6"/>
      <c r="JD119" s="6"/>
      <c r="JE119" s="6"/>
      <c r="JF119" s="6"/>
      <c r="JG119" s="6"/>
      <c r="JH119" s="6"/>
      <c r="JI119" s="6"/>
      <c r="JJ119" s="6"/>
      <c r="JK119" s="6"/>
      <c r="JL119" s="6"/>
      <c r="JM119" s="6"/>
      <c r="JN119" s="6"/>
      <c r="JO119" s="6"/>
      <c r="JP119" s="6"/>
      <c r="JQ119" s="6"/>
      <c r="JR119" s="6"/>
      <c r="JS119" s="6"/>
      <c r="JT119" s="6"/>
      <c r="JU119" s="6"/>
      <c r="JV119" s="6"/>
      <c r="JW119" s="6"/>
      <c r="JX119" s="6"/>
      <c r="JY119" s="6"/>
      <c r="JZ119" s="6"/>
      <c r="KA119" s="6"/>
      <c r="KB119" s="6"/>
      <c r="KC119" s="6"/>
      <c r="KD119" s="6"/>
      <c r="KE119" s="6"/>
      <c r="KF119" s="6"/>
      <c r="KG119" s="6"/>
      <c r="KH119" s="6"/>
      <c r="KI119" s="6"/>
      <c r="KJ119" s="6"/>
      <c r="KK119" s="6"/>
      <c r="KL119" s="6"/>
      <c r="KM119" s="6"/>
      <c r="KN119" s="6"/>
      <c r="KO119" s="6"/>
      <c r="KP119" s="6"/>
      <c r="KQ119" s="6"/>
      <c r="KR119" s="6"/>
      <c r="KS119" s="6"/>
      <c r="KT119" s="6"/>
      <c r="KU119" s="6"/>
      <c r="KV119" s="6"/>
      <c r="KW119" s="6"/>
      <c r="KX119" s="6"/>
      <c r="KY119" s="6"/>
      <c r="KZ119" s="6"/>
      <c r="LA119" s="6"/>
      <c r="LB119" s="6"/>
      <c r="LC119" s="6"/>
    </row>
    <row r="120" spans="1:315" ht="26.25" customHeight="1" x14ac:dyDescent="0.2">
      <c r="A120" s="13"/>
      <c r="B120" s="174" t="s">
        <v>45</v>
      </c>
      <c r="C120" s="429"/>
      <c r="D120" s="352"/>
      <c r="E120" s="429"/>
      <c r="F120" s="432"/>
      <c r="G120" s="401" t="str">
        <f>IF(F119="VöB","Freihändig (z.B. Tipo. 36 II d VöB)","")</f>
        <v/>
      </c>
      <c r="H120" s="402"/>
      <c r="I120" s="433"/>
      <c r="J120" s="430"/>
      <c r="K120" s="435"/>
      <c r="L120" s="174" t="s">
        <v>45</v>
      </c>
      <c r="M120" s="429"/>
      <c r="N120" s="352"/>
      <c r="O120" s="429"/>
      <c r="P120" s="432"/>
      <c r="Q120" s="401" t="str">
        <f>IF(P119="VöB","Freihändig (z.B. Tipo. 36 II d VöB)","")</f>
        <v/>
      </c>
      <c r="R120" s="402"/>
      <c r="S120" s="433"/>
      <c r="T120" s="430"/>
      <c r="U120" s="435"/>
      <c r="V120" s="174" t="s">
        <v>45</v>
      </c>
      <c r="W120" s="429"/>
      <c r="X120" s="352"/>
      <c r="Y120" s="429"/>
      <c r="Z120" s="432"/>
      <c r="AA120" s="401" t="str">
        <f>IF(Z119="VöB","Freihändig (z.B. Tipo. 36 II d VöB)","")</f>
        <v/>
      </c>
      <c r="AB120" s="402"/>
      <c r="AC120" s="433"/>
      <c r="AD120" s="430"/>
      <c r="AE120" s="435"/>
      <c r="AF120" s="174" t="s">
        <v>45</v>
      </c>
      <c r="AG120" s="429"/>
      <c r="AH120" s="352"/>
      <c r="AI120" s="429"/>
      <c r="AJ120" s="432"/>
      <c r="AK120" s="401" t="str">
        <f>IF(AJ119="VöB","Freihändig (z.B. Tipo. 36 II d VöB)","")</f>
        <v/>
      </c>
      <c r="AL120" s="402"/>
      <c r="AM120" s="433"/>
      <c r="AN120" s="430"/>
      <c r="AO120" s="435"/>
      <c r="AP120" s="174" t="s">
        <v>45</v>
      </c>
      <c r="AQ120" s="429"/>
      <c r="AR120" s="352"/>
      <c r="AS120" s="429"/>
      <c r="AT120" s="432"/>
      <c r="AU120" s="401" t="str">
        <f>IF(AT119="VöB","Freihändig (z.B. Tipo. 36 II d VöB)","")</f>
        <v/>
      </c>
      <c r="AV120" s="402"/>
      <c r="AW120" s="433"/>
      <c r="AX120" s="430"/>
      <c r="AY120" s="435"/>
      <c r="AZ120" s="174" t="s">
        <v>45</v>
      </c>
      <c r="BA120" s="429"/>
      <c r="BB120" s="352"/>
      <c r="BC120" s="429"/>
      <c r="BD120" s="432"/>
      <c r="BE120" s="401" t="str">
        <f>IF(BD119="VöB","Freihändig (z.B. Tipo. 36 II d VöB)","")</f>
        <v/>
      </c>
      <c r="BF120" s="402"/>
      <c r="BG120" s="433"/>
      <c r="BH120" s="430"/>
      <c r="BI120" s="435"/>
      <c r="BJ120" s="174" t="s">
        <v>45</v>
      </c>
      <c r="BK120" s="429"/>
      <c r="BL120" s="352"/>
      <c r="BM120" s="429"/>
      <c r="BN120" s="432"/>
      <c r="BO120" s="401" t="str">
        <f>IF(BN119="VöB","Freihändig (z.B. Tipo. 36 II d VöB)","")</f>
        <v/>
      </c>
      <c r="BP120" s="402"/>
      <c r="BQ120" s="433"/>
      <c r="BR120" s="430"/>
      <c r="BS120" s="435"/>
      <c r="BT120" s="174" t="s">
        <v>45</v>
      </c>
      <c r="BU120" s="429"/>
      <c r="BV120" s="352"/>
      <c r="BW120" s="429"/>
      <c r="BX120" s="432"/>
      <c r="BY120" s="401" t="str">
        <f>IF(BX119="VöB","Freihändig (z.B. Tipo. 36 II d VöB)","")</f>
        <v/>
      </c>
      <c r="BZ120" s="402"/>
      <c r="CA120" s="433"/>
      <c r="CB120" s="430"/>
      <c r="CC120" s="435"/>
      <c r="CD120" s="174" t="s">
        <v>45</v>
      </c>
      <c r="CE120" s="429"/>
      <c r="CF120" s="352"/>
      <c r="CG120" s="429"/>
      <c r="CH120" s="432"/>
      <c r="CI120" s="401" t="str">
        <f>IF(CH119="VöB","Freihändig (z.B. Tipo. 36 II d VöB)","")</f>
        <v/>
      </c>
      <c r="CJ120" s="402"/>
      <c r="CK120" s="433"/>
      <c r="CL120" s="430"/>
      <c r="CM120" s="435"/>
      <c r="CN120" s="174" t="s">
        <v>45</v>
      </c>
      <c r="CO120" s="429"/>
      <c r="CP120" s="352"/>
      <c r="CQ120" s="429"/>
      <c r="CR120" s="432"/>
      <c r="CS120" s="401" t="str">
        <f>IF(CR119="VöB","Freihändig (z.B. Tipo. 36 II d VöB)","")</f>
        <v/>
      </c>
      <c r="CT120" s="402"/>
      <c r="CU120" s="433"/>
      <c r="CV120" s="430"/>
      <c r="CW120" s="435"/>
      <c r="CX120" s="174" t="s">
        <v>45</v>
      </c>
      <c r="CY120" s="429"/>
      <c r="CZ120" s="352"/>
      <c r="DA120" s="429"/>
      <c r="DB120" s="432"/>
      <c r="DC120" s="401" t="str">
        <f>IF(DB119="VöB","Freihändig (z.B. Tipo. 36 II d VöB)","")</f>
        <v/>
      </c>
      <c r="DD120" s="402"/>
      <c r="DE120" s="433"/>
      <c r="DF120" s="430"/>
      <c r="DG120" s="435"/>
      <c r="DH120" s="174" t="s">
        <v>45</v>
      </c>
      <c r="DI120" s="429"/>
      <c r="DJ120" s="352"/>
      <c r="DK120" s="429"/>
      <c r="DL120" s="432"/>
      <c r="DM120" s="401" t="str">
        <f>IF(DL119="VöB","Freihändig (z.B. Tipo. 36 II d VöB)","")</f>
        <v/>
      </c>
      <c r="DN120" s="402"/>
      <c r="DO120" s="433"/>
      <c r="DP120" s="430"/>
      <c r="DQ120" s="435"/>
      <c r="DR120" s="174" t="s">
        <v>45</v>
      </c>
      <c r="DS120" s="429"/>
      <c r="DT120" s="352"/>
      <c r="DU120" s="429"/>
      <c r="DV120" s="432"/>
      <c r="DW120" s="401" t="str">
        <f>IF(DV119="VöB","Freihändig (z.B. Tipo. 36 II d VöB)","")</f>
        <v/>
      </c>
      <c r="DX120" s="402"/>
      <c r="DY120" s="433"/>
      <c r="DZ120" s="430"/>
      <c r="EA120" s="435"/>
      <c r="EB120" s="174" t="s">
        <v>45</v>
      </c>
      <c r="EC120" s="429"/>
      <c r="ED120" s="352"/>
      <c r="EE120" s="429"/>
      <c r="EF120" s="432"/>
      <c r="EG120" s="401" t="str">
        <f>IF(EF119="VöB","Freihändig (z.B. Tipo. 36 II d VöB)","")</f>
        <v/>
      </c>
      <c r="EH120" s="402"/>
      <c r="EI120" s="433"/>
      <c r="EJ120" s="430"/>
      <c r="EK120" s="435"/>
      <c r="EL120" s="174" t="s">
        <v>45</v>
      </c>
      <c r="EM120" s="429"/>
      <c r="EN120" s="352"/>
      <c r="EO120" s="429"/>
      <c r="EP120" s="432"/>
      <c r="EQ120" s="401" t="str">
        <f>IF(EP119="VöB","Freihändig (z.B. Tipo. 36 II d VöB)","")</f>
        <v/>
      </c>
      <c r="ER120" s="402"/>
      <c r="ES120" s="433"/>
      <c r="ET120" s="430"/>
      <c r="EU120" s="435"/>
      <c r="EV120" s="174" t="s">
        <v>45</v>
      </c>
      <c r="EW120" s="429"/>
      <c r="EX120" s="352"/>
      <c r="EY120" s="429"/>
      <c r="EZ120" s="432"/>
      <c r="FA120" s="401" t="str">
        <f>IF(EZ119="VöB","Freihändig (z.B. Tipo. 36 II d VöB)","")</f>
        <v/>
      </c>
      <c r="FB120" s="402"/>
      <c r="FC120" s="433"/>
      <c r="FD120" s="430"/>
      <c r="FE120" s="435"/>
      <c r="FF120" s="174" t="s">
        <v>45</v>
      </c>
      <c r="FG120" s="429"/>
      <c r="FH120" s="352"/>
      <c r="FI120" s="429"/>
      <c r="FJ120" s="432"/>
      <c r="FK120" s="401" t="str">
        <f>IF(FJ119="VöB","Freihändig (z.B. Tipo. 36 II d VöB)","")</f>
        <v/>
      </c>
      <c r="FL120" s="402"/>
      <c r="FM120" s="433"/>
      <c r="FN120" s="430"/>
      <c r="FO120" s="435"/>
      <c r="FP120" s="174" t="s">
        <v>45</v>
      </c>
      <c r="FQ120" s="429"/>
      <c r="FR120" s="352"/>
      <c r="FS120" s="429"/>
      <c r="FT120" s="432"/>
      <c r="FU120" s="401" t="str">
        <f>IF(FT119="VöB","Freihändig (z.B. Tipo. 36 II d VöB)","")</f>
        <v/>
      </c>
      <c r="FV120" s="402"/>
      <c r="FW120" s="433"/>
      <c r="FX120" s="430"/>
      <c r="FY120" s="435"/>
      <c r="FZ120" s="174" t="s">
        <v>45</v>
      </c>
      <c r="GA120" s="429"/>
      <c r="GB120" s="352"/>
      <c r="GC120" s="429"/>
      <c r="GD120" s="432"/>
      <c r="GE120" s="401" t="str">
        <f>IF(GD119="VöB","Freihändig (z.B. Tipo. 36 II d VöB)","")</f>
        <v/>
      </c>
      <c r="GF120" s="402"/>
      <c r="GG120" s="433"/>
      <c r="GH120" s="430"/>
      <c r="GI120" s="435"/>
      <c r="GJ120" s="174" t="s">
        <v>45</v>
      </c>
      <c r="GK120" s="429"/>
      <c r="GL120" s="352"/>
      <c r="GM120" s="429"/>
      <c r="GN120" s="432"/>
      <c r="GO120" s="401" t="str">
        <f>IF(GN119="VöB","Freihändig (z.B. Tipo. 36 II d VöB)","")</f>
        <v/>
      </c>
      <c r="GP120" s="402"/>
      <c r="GQ120" s="433"/>
      <c r="GR120" s="430"/>
      <c r="GS120" s="435"/>
      <c r="GT120" s="174" t="s">
        <v>45</v>
      </c>
      <c r="GU120" s="429"/>
      <c r="GV120" s="352"/>
      <c r="GW120" s="429"/>
      <c r="GX120" s="432"/>
      <c r="GY120" s="401" t="str">
        <f>IF(GX119="VöB","Freihändig (z.B. Tipo. 36 II d VöB)","")</f>
        <v/>
      </c>
      <c r="GZ120" s="402"/>
      <c r="HA120" s="433"/>
      <c r="HB120" s="430"/>
      <c r="HC120" s="435"/>
      <c r="HD120" s="174" t="s">
        <v>45</v>
      </c>
      <c r="HE120" s="429"/>
      <c r="HF120" s="352"/>
      <c r="HG120" s="429"/>
      <c r="HH120" s="432"/>
      <c r="HI120" s="401" t="str">
        <f>IF(HH119="VöB","Freihändig (z.B. Tipo. 36 II d VöB)","")</f>
        <v/>
      </c>
      <c r="HJ120" s="402"/>
      <c r="HK120" s="433"/>
      <c r="HL120" s="430"/>
      <c r="HM120" s="435"/>
      <c r="HN120" s="125"/>
      <c r="HO120" s="125"/>
      <c r="HP120" s="71"/>
      <c r="HQ120" s="126"/>
      <c r="HR120" s="74"/>
      <c r="HS120" s="36"/>
      <c r="HT120" s="36"/>
      <c r="HU120" s="78"/>
      <c r="HV120" s="36"/>
      <c r="HW120" s="125"/>
      <c r="HX120" s="125"/>
      <c r="HY120" s="71"/>
      <c r="HZ120" s="126"/>
      <c r="IA120" s="74"/>
      <c r="IB120" s="36"/>
      <c r="IC120" s="36"/>
      <c r="ID120" s="78"/>
      <c r="IE120" s="36"/>
      <c r="IF120" s="125"/>
      <c r="IG120" s="125"/>
      <c r="IH120" s="71"/>
      <c r="II120" s="126"/>
      <c r="IJ120" s="74"/>
      <c r="IK120" s="36"/>
      <c r="IL120" s="36"/>
      <c r="IM120" s="78"/>
      <c r="IN120" s="36"/>
      <c r="IO120" s="125"/>
      <c r="IP120" s="125"/>
      <c r="IQ120" s="71"/>
      <c r="IR120" s="126"/>
      <c r="IS120" s="74"/>
      <c r="IT120" s="36"/>
      <c r="IU120" s="36"/>
      <c r="IV120" s="78"/>
      <c r="IW120" s="36"/>
      <c r="IX120" s="125"/>
      <c r="IY120" s="125"/>
      <c r="IZ120" s="71"/>
      <c r="JA120" s="126"/>
      <c r="JB120" s="6"/>
      <c r="JC120" s="6"/>
      <c r="JD120" s="6"/>
      <c r="JE120" s="6"/>
      <c r="JF120" s="6"/>
      <c r="JG120" s="6"/>
      <c r="JH120" s="6"/>
      <c r="JI120" s="6"/>
      <c r="JJ120" s="6"/>
      <c r="JK120" s="6"/>
      <c r="JL120" s="6"/>
      <c r="JM120" s="6"/>
      <c r="JN120" s="6"/>
      <c r="JO120" s="6"/>
      <c r="JP120" s="6"/>
      <c r="JQ120" s="6"/>
      <c r="JR120" s="6"/>
      <c r="JS120" s="6"/>
      <c r="JT120" s="6"/>
      <c r="JU120" s="6"/>
      <c r="JV120" s="6"/>
      <c r="JW120" s="6"/>
      <c r="JX120" s="6"/>
      <c r="JY120" s="6"/>
      <c r="JZ120" s="6"/>
      <c r="KA120" s="6"/>
      <c r="KB120" s="6"/>
      <c r="KC120" s="6"/>
      <c r="KD120" s="6"/>
      <c r="KE120" s="6"/>
      <c r="KF120" s="6"/>
      <c r="KG120" s="6"/>
      <c r="KH120" s="6"/>
      <c r="KI120" s="6"/>
      <c r="KJ120" s="6"/>
      <c r="KK120" s="6"/>
      <c r="KL120" s="6"/>
      <c r="KM120" s="6"/>
      <c r="KN120" s="6"/>
      <c r="KO120" s="6"/>
      <c r="KP120" s="6"/>
      <c r="KQ120" s="6"/>
      <c r="KR120" s="6"/>
      <c r="KS120" s="6"/>
      <c r="KT120" s="6"/>
      <c r="KU120" s="6"/>
      <c r="KV120" s="6"/>
      <c r="KW120" s="6"/>
      <c r="KX120" s="6"/>
      <c r="KY120" s="6"/>
      <c r="KZ120" s="6"/>
      <c r="LA120" s="6"/>
      <c r="LB120" s="6"/>
      <c r="LC120" s="6"/>
    </row>
    <row r="121" spans="1:315" ht="26.25" customHeight="1" x14ac:dyDescent="0.2">
      <c r="A121" s="13"/>
      <c r="B121" s="173" t="s">
        <v>44</v>
      </c>
      <c r="C121" s="429">
        <v>52</v>
      </c>
      <c r="D121" s="352">
        <v>0</v>
      </c>
      <c r="E121" s="429" t="s">
        <v>43</v>
      </c>
      <c r="F121" s="432" t="s">
        <v>36</v>
      </c>
      <c r="G121" s="399" t="str">
        <f>IF(F121="BöB","nur Freihändig mit Tipo. 13 VöB","")</f>
        <v/>
      </c>
      <c r="H121" s="400"/>
      <c r="I121" s="433" t="str">
        <f>IF(F121="BöB","Ja","No")</f>
        <v>No</v>
      </c>
      <c r="J121" s="430" t="str">
        <f>IF(F121="BöB","Ja","No")</f>
        <v>No</v>
      </c>
      <c r="K121" s="435" t="e">
        <f>IF(OR(AND(F121="VöB",D115="Aktuelles Procedura secondo BöB",E121="No"),OR(AND(E121="Ja",D121&gt;='Valori soglia'!$D$6),AND(E121="Ja",'Riepilogo progetto'!$J$8&gt;'Riepilogo progetto'!$P$9)),AND(E121="Ja",F121="BöB")),"Kontrolle","")</f>
        <v>#DIV/0!</v>
      </c>
      <c r="L121" s="173" t="s">
        <v>44</v>
      </c>
      <c r="M121" s="429">
        <v>52</v>
      </c>
      <c r="N121" s="352">
        <v>0</v>
      </c>
      <c r="O121" s="429" t="s">
        <v>43</v>
      </c>
      <c r="P121" s="432" t="s">
        <v>36</v>
      </c>
      <c r="Q121" s="399" t="str">
        <f>IF(P121="BöB","nur Freihändig mit Tipo. 13 VöB","")</f>
        <v/>
      </c>
      <c r="R121" s="400"/>
      <c r="S121" s="433" t="str">
        <f>IF(P121="BöB","Ja","No")</f>
        <v>No</v>
      </c>
      <c r="T121" s="430" t="str">
        <f>IF(P121="BöB","Ja","No")</f>
        <v>No</v>
      </c>
      <c r="U121" s="435" t="e">
        <f>IF(OR(AND(P121="VöB",N115="Aktuelles Procedura secondo BöB",O121="No"),OR(AND(O121="Ja",N121&gt;='Valori soglia'!$D$6),AND(O121="Ja",U$14&gt;U$15)),AND(O121="Ja",P121="BöB")),"Kontrolle","")</f>
        <v>#DIV/0!</v>
      </c>
      <c r="V121" s="173" t="s">
        <v>44</v>
      </c>
      <c r="W121" s="429">
        <v>52</v>
      </c>
      <c r="X121" s="352">
        <v>0</v>
      </c>
      <c r="Y121" s="429" t="s">
        <v>43</v>
      </c>
      <c r="Z121" s="432" t="s">
        <v>36</v>
      </c>
      <c r="AA121" s="399" t="str">
        <f>IF(Z121="BöB","nur Freihändig mit Tipo. 13 VöB","")</f>
        <v/>
      </c>
      <c r="AB121" s="400"/>
      <c r="AC121" s="433" t="str">
        <f>IF(Z121="BöB","Ja","No")</f>
        <v>No</v>
      </c>
      <c r="AD121" s="430" t="str">
        <f>IF(Z121="BöB","Ja","No")</f>
        <v>No</v>
      </c>
      <c r="AE121" s="435" t="e">
        <f>IF(OR(AND(Z121="VöB",X115="Aktuelles Procedura secondo BöB",Y121="No"),OR(AND(Y121="Ja",X121&gt;='Valori soglia'!$D$6),AND(Y121="Ja",AE$14&gt;AE$15)),AND(Y121="Ja",Z121="BöB")),"Kontrolle","")</f>
        <v>#DIV/0!</v>
      </c>
      <c r="AF121" s="173" t="s">
        <v>44</v>
      </c>
      <c r="AG121" s="429">
        <v>52</v>
      </c>
      <c r="AH121" s="352">
        <v>0</v>
      </c>
      <c r="AI121" s="429" t="s">
        <v>43</v>
      </c>
      <c r="AJ121" s="432" t="s">
        <v>36</v>
      </c>
      <c r="AK121" s="399" t="str">
        <f>IF(AJ121="BöB","nur Freihändig mit Tipo. 13 VöB","")</f>
        <v/>
      </c>
      <c r="AL121" s="400"/>
      <c r="AM121" s="433" t="str">
        <f>IF(AJ121="BöB","Ja","No")</f>
        <v>No</v>
      </c>
      <c r="AN121" s="430" t="str">
        <f>IF(AJ121="BöB","Ja","No")</f>
        <v>No</v>
      </c>
      <c r="AO121" s="435" t="e">
        <f>IF(OR(AND(AJ121="VöB",AH115="Aktuelles Procedura secondo BöB",AI121="No"),OR(AND(AI121="Ja",AH121&gt;='Valori soglia'!$D$6),AND(AI121="Ja",AO$14&gt;AO$15)),AND(AI121="Ja",AJ121="BöB")),"Kontrolle","")</f>
        <v>#DIV/0!</v>
      </c>
      <c r="AP121" s="173" t="s">
        <v>44</v>
      </c>
      <c r="AQ121" s="429">
        <v>52</v>
      </c>
      <c r="AR121" s="352">
        <v>0</v>
      </c>
      <c r="AS121" s="429" t="s">
        <v>43</v>
      </c>
      <c r="AT121" s="432" t="s">
        <v>36</v>
      </c>
      <c r="AU121" s="399" t="str">
        <f>IF(AT121="BöB","nur Freihändig mit Tipo. 13 VöB","")</f>
        <v/>
      </c>
      <c r="AV121" s="400"/>
      <c r="AW121" s="433" t="str">
        <f>IF(AT121="BöB","Ja","No")</f>
        <v>No</v>
      </c>
      <c r="AX121" s="430" t="str">
        <f>IF(AT121="BöB","Ja","No")</f>
        <v>No</v>
      </c>
      <c r="AY121" s="435" t="e">
        <f>IF(OR(AND(AT121="VöB",AR115="Aktuelles Procedura secondo BöB",AS121="No"),OR(AND(AS121="Ja",AR121&gt;='Valori soglia'!$D$6),AND(AS121="Ja",AY$14&gt;AY$15)),AND(AS121="Ja",AT121="BöB")),"Kontrolle","")</f>
        <v>#DIV/0!</v>
      </c>
      <c r="AZ121" s="173" t="s">
        <v>44</v>
      </c>
      <c r="BA121" s="429">
        <v>52</v>
      </c>
      <c r="BB121" s="352">
        <v>0</v>
      </c>
      <c r="BC121" s="429" t="s">
        <v>43</v>
      </c>
      <c r="BD121" s="432" t="s">
        <v>36</v>
      </c>
      <c r="BE121" s="399" t="str">
        <f>IF(BD121="BöB","nur Freihändig mit Tipo. 13 VöB","")</f>
        <v/>
      </c>
      <c r="BF121" s="400"/>
      <c r="BG121" s="433" t="str">
        <f>IF(BD121="BöB","Ja","No")</f>
        <v>No</v>
      </c>
      <c r="BH121" s="430" t="str">
        <f>IF(BD121="BöB","Ja","No")</f>
        <v>No</v>
      </c>
      <c r="BI121" s="435" t="e">
        <f>IF(OR(AND(BD121="VöB",BB115="Aktuelles Procedura secondo BöB",BC121="No"),OR(AND(BC121="Ja",BB121&gt;='Valori soglia'!$D$6),AND(BC121="Ja",BI$14&gt;BI$15)),AND(BC121="Ja",BD121="BöB")),"Kontrolle","")</f>
        <v>#DIV/0!</v>
      </c>
      <c r="BJ121" s="173" t="s">
        <v>44</v>
      </c>
      <c r="BK121" s="429">
        <v>52</v>
      </c>
      <c r="BL121" s="352">
        <v>0</v>
      </c>
      <c r="BM121" s="429" t="s">
        <v>43</v>
      </c>
      <c r="BN121" s="432" t="s">
        <v>36</v>
      </c>
      <c r="BO121" s="399" t="str">
        <f>IF(BN121="BöB","nur Freihändig mit Tipo. 13 VöB","")</f>
        <v/>
      </c>
      <c r="BP121" s="400"/>
      <c r="BQ121" s="433" t="str">
        <f>IF(BN121="BöB","Ja","No")</f>
        <v>No</v>
      </c>
      <c r="BR121" s="430" t="str">
        <f>IF(BN121="BöB","Ja","No")</f>
        <v>No</v>
      </c>
      <c r="BS121" s="435" t="e">
        <f>IF(OR(AND(BN121="VöB",BL115="Aktuelles Procedura secondo BöB",BM121="No"),OR(AND(BM121="Ja",BL121&gt;='Valori soglia'!$D$6),AND(BM121="Ja",BS$14&gt;BS$15)),AND(BM121="Ja",BN121="BöB")),"Kontrolle","")</f>
        <v>#DIV/0!</v>
      </c>
      <c r="BT121" s="173" t="s">
        <v>44</v>
      </c>
      <c r="BU121" s="429">
        <v>52</v>
      </c>
      <c r="BV121" s="352">
        <v>0</v>
      </c>
      <c r="BW121" s="429" t="s">
        <v>43</v>
      </c>
      <c r="BX121" s="432" t="s">
        <v>36</v>
      </c>
      <c r="BY121" s="399" t="str">
        <f>IF(BX121="BöB","nur Freihändig mit Tipo. 13 VöB","")</f>
        <v/>
      </c>
      <c r="BZ121" s="400"/>
      <c r="CA121" s="433" t="str">
        <f>IF(BX121="BöB","Ja","No")</f>
        <v>No</v>
      </c>
      <c r="CB121" s="430" t="str">
        <f>IF(BX121="BöB","Ja","No")</f>
        <v>No</v>
      </c>
      <c r="CC121" s="435" t="e">
        <f>IF(OR(AND(BX121="VöB",BV115="Aktuelles Procedura secondo BöB",BW121="No"),OR(AND(BW121="Ja",BV121&gt;='Valori soglia'!$D$6),AND(BW121="Ja",CC$14&gt;CC$15)),AND(BW121="Ja",BX121="BöB")),"Kontrolle","")</f>
        <v>#DIV/0!</v>
      </c>
      <c r="CD121" s="173" t="s">
        <v>44</v>
      </c>
      <c r="CE121" s="429">
        <v>52</v>
      </c>
      <c r="CF121" s="352">
        <v>0</v>
      </c>
      <c r="CG121" s="429" t="s">
        <v>43</v>
      </c>
      <c r="CH121" s="432" t="s">
        <v>36</v>
      </c>
      <c r="CI121" s="399" t="str">
        <f>IF(CH121="BöB","nur Freihändig mit Tipo. 13 VöB","")</f>
        <v/>
      </c>
      <c r="CJ121" s="400"/>
      <c r="CK121" s="433" t="str">
        <f>IF(CH121="BöB","Ja","No")</f>
        <v>No</v>
      </c>
      <c r="CL121" s="430" t="str">
        <f>IF(CH121="BöB","Ja","No")</f>
        <v>No</v>
      </c>
      <c r="CM121" s="435" t="e">
        <f>IF(OR(AND(CH121="VöB",CF115="Aktuelles Procedura secondo BöB",CG121="No"),OR(AND(CG121="Ja",CF121&gt;='Valori soglia'!$D$6),AND(CG121="Ja",CM$14&gt;CM$15)),AND(CG121="Ja",CH121="BöB")),"Kontrolle","")</f>
        <v>#DIV/0!</v>
      </c>
      <c r="CN121" s="173" t="s">
        <v>44</v>
      </c>
      <c r="CO121" s="429">
        <v>52</v>
      </c>
      <c r="CP121" s="352">
        <v>0</v>
      </c>
      <c r="CQ121" s="429" t="s">
        <v>43</v>
      </c>
      <c r="CR121" s="432" t="s">
        <v>36</v>
      </c>
      <c r="CS121" s="399" t="str">
        <f>IF(CR121="BöB","nur Freihändig mit Tipo. 13 VöB","")</f>
        <v/>
      </c>
      <c r="CT121" s="400"/>
      <c r="CU121" s="433" t="str">
        <f>IF(CR121="BöB","Ja","No")</f>
        <v>No</v>
      </c>
      <c r="CV121" s="430" t="str">
        <f>IF(CR121="BöB","Ja","No")</f>
        <v>No</v>
      </c>
      <c r="CW121" s="435" t="e">
        <f>IF(OR(AND(CR121="VöB",CP115="Aktuelles Procedura secondo BöB",CQ121="No"),OR(AND(CQ121="Ja",CP121&gt;='Valori soglia'!$D$6),AND(CQ121="Ja",CW$14&gt;CW$15)),AND(CQ121="Ja",CR121="BöB")),"Kontrolle","")</f>
        <v>#DIV/0!</v>
      </c>
      <c r="CX121" s="173" t="s">
        <v>44</v>
      </c>
      <c r="CY121" s="429">
        <v>52</v>
      </c>
      <c r="CZ121" s="352">
        <v>0</v>
      </c>
      <c r="DA121" s="429" t="s">
        <v>43</v>
      </c>
      <c r="DB121" s="432" t="s">
        <v>36</v>
      </c>
      <c r="DC121" s="399" t="str">
        <f>IF(DB121="BöB","nur Freihändig mit Tipo. 13 VöB","")</f>
        <v/>
      </c>
      <c r="DD121" s="400"/>
      <c r="DE121" s="433" t="str">
        <f>IF(DB121="BöB","Ja","No")</f>
        <v>No</v>
      </c>
      <c r="DF121" s="430" t="str">
        <f>IF(DB121="BöB","Ja","No")</f>
        <v>No</v>
      </c>
      <c r="DG121" s="435" t="e">
        <f>IF(OR(AND(DB121="VöB",CZ115="Aktuelles Procedura secondo BöB",DA121="No"),OR(AND(DA121="Ja",CZ121&gt;='Valori soglia'!$D$6),AND(DA121="Ja",DG$14&gt;DG$15)),AND(DA121="Ja",DB121="BöB")),"Kontrolle","")</f>
        <v>#DIV/0!</v>
      </c>
      <c r="DH121" s="173" t="s">
        <v>44</v>
      </c>
      <c r="DI121" s="429">
        <v>52</v>
      </c>
      <c r="DJ121" s="352">
        <v>0</v>
      </c>
      <c r="DK121" s="429" t="s">
        <v>43</v>
      </c>
      <c r="DL121" s="432" t="s">
        <v>36</v>
      </c>
      <c r="DM121" s="399" t="str">
        <f>IF(DL121="BöB","nur Freihändig mit Tipo. 13 VöB","")</f>
        <v/>
      </c>
      <c r="DN121" s="400"/>
      <c r="DO121" s="433" t="str">
        <f>IF(DL121="BöB","Ja","No")</f>
        <v>No</v>
      </c>
      <c r="DP121" s="430" t="str">
        <f>IF(DL121="BöB","Ja","No")</f>
        <v>No</v>
      </c>
      <c r="DQ121" s="435" t="e">
        <f>IF(OR(AND(DL121="VöB",DJ115="Aktuelles Procedura secondo BöB",DK121="No"),OR(AND(DK121="Ja",DJ121&gt;='Valori soglia'!$D$6),AND(DK121="Ja",DQ$14&gt;DQ$15)),AND(DK121="Ja",DL121="BöB")),"Kontrolle","")</f>
        <v>#DIV/0!</v>
      </c>
      <c r="DR121" s="173" t="s">
        <v>44</v>
      </c>
      <c r="DS121" s="429">
        <v>52</v>
      </c>
      <c r="DT121" s="352">
        <v>0</v>
      </c>
      <c r="DU121" s="429" t="s">
        <v>43</v>
      </c>
      <c r="DV121" s="432" t="s">
        <v>36</v>
      </c>
      <c r="DW121" s="399" t="str">
        <f>IF(DV121="BöB","nur Freihändig mit Tipo. 13 VöB","")</f>
        <v/>
      </c>
      <c r="DX121" s="400"/>
      <c r="DY121" s="433" t="str">
        <f>IF(DV121="BöB","Ja","No")</f>
        <v>No</v>
      </c>
      <c r="DZ121" s="430" t="str">
        <f>IF(DV121="BöB","Ja","No")</f>
        <v>No</v>
      </c>
      <c r="EA121" s="435" t="e">
        <f>IF(OR(AND(DV121="VöB",DT115="Aktuelles Procedura secondo BöB",DU121="No"),OR(AND(DU121="Ja",DT121&gt;='Valori soglia'!$D$6),AND(DU121="Ja",EA$14&gt;EA$15)),AND(DU121="Ja",DV121="BöB")),"Kontrolle","")</f>
        <v>#DIV/0!</v>
      </c>
      <c r="EB121" s="173" t="s">
        <v>44</v>
      </c>
      <c r="EC121" s="429">
        <v>52</v>
      </c>
      <c r="ED121" s="352">
        <v>0</v>
      </c>
      <c r="EE121" s="429" t="s">
        <v>43</v>
      </c>
      <c r="EF121" s="432" t="s">
        <v>36</v>
      </c>
      <c r="EG121" s="399" t="str">
        <f>IF(EF121="BöB","nur Freihändig mit Tipo. 13 VöB","")</f>
        <v/>
      </c>
      <c r="EH121" s="400"/>
      <c r="EI121" s="433" t="str">
        <f>IF(EF121="BöB","Ja","No")</f>
        <v>No</v>
      </c>
      <c r="EJ121" s="430" t="str">
        <f>IF(EF121="BöB","Ja","No")</f>
        <v>No</v>
      </c>
      <c r="EK121" s="435" t="e">
        <f>IF(OR(AND(EF121="VöB",ED115="Aktuelles Procedura secondo BöB",EE121="No"),OR(AND(EE121="Ja",ED121&gt;='Valori soglia'!$D$6),AND(EE121="Ja",EK$14&gt;EK$15)),AND(EE121="Ja",EF121="BöB")),"Kontrolle","")</f>
        <v>#DIV/0!</v>
      </c>
      <c r="EL121" s="173" t="s">
        <v>44</v>
      </c>
      <c r="EM121" s="429">
        <v>52</v>
      </c>
      <c r="EN121" s="352">
        <v>0</v>
      </c>
      <c r="EO121" s="429" t="s">
        <v>43</v>
      </c>
      <c r="EP121" s="432" t="s">
        <v>36</v>
      </c>
      <c r="EQ121" s="399" t="str">
        <f>IF(EP121="BöB","nur Freihändig mit Tipo. 13 VöB","")</f>
        <v/>
      </c>
      <c r="ER121" s="400"/>
      <c r="ES121" s="433" t="str">
        <f>IF(EP121="BöB","Ja","No")</f>
        <v>No</v>
      </c>
      <c r="ET121" s="430" t="str">
        <f>IF(EP121="BöB","Ja","No")</f>
        <v>No</v>
      </c>
      <c r="EU121" s="435" t="e">
        <f>IF(OR(AND(EP121="VöB",EN115="Aktuelles Procedura secondo BöB",EO121="No"),OR(AND(EO121="Ja",EN121&gt;='Valori soglia'!$D$6),AND(EO121="Ja",EU$14&gt;EU$15)),AND(EO121="Ja",EP121="BöB")),"Kontrolle","")</f>
        <v>#DIV/0!</v>
      </c>
      <c r="EV121" s="173" t="s">
        <v>44</v>
      </c>
      <c r="EW121" s="429">
        <v>52</v>
      </c>
      <c r="EX121" s="352">
        <v>0</v>
      </c>
      <c r="EY121" s="429" t="s">
        <v>43</v>
      </c>
      <c r="EZ121" s="432" t="s">
        <v>36</v>
      </c>
      <c r="FA121" s="399" t="str">
        <f>IF(EZ121="BöB","nur Freihändig mit Tipo. 13 VöB","")</f>
        <v/>
      </c>
      <c r="FB121" s="400"/>
      <c r="FC121" s="433" t="str">
        <f>IF(EZ121="BöB","Ja","No")</f>
        <v>No</v>
      </c>
      <c r="FD121" s="430" t="str">
        <f>IF(EZ121="BöB","Ja","No")</f>
        <v>No</v>
      </c>
      <c r="FE121" s="435" t="e">
        <f>IF(OR(AND(EZ121="VöB",EX115="Aktuelles Procedura secondo BöB",EY121="No"),OR(AND(EY121="Ja",EX121&gt;='Valori soglia'!$D$6),AND(EY121="Ja",FE$14&gt;FE$15)),AND(EY121="Ja",EZ121="BöB")),"Kontrolle","")</f>
        <v>#DIV/0!</v>
      </c>
      <c r="FF121" s="173" t="s">
        <v>44</v>
      </c>
      <c r="FG121" s="429">
        <v>52</v>
      </c>
      <c r="FH121" s="352">
        <v>0</v>
      </c>
      <c r="FI121" s="429" t="s">
        <v>43</v>
      </c>
      <c r="FJ121" s="432" t="s">
        <v>36</v>
      </c>
      <c r="FK121" s="399" t="str">
        <f>IF(FJ121="BöB","nur Freihändig mit Tipo. 13 VöB","")</f>
        <v/>
      </c>
      <c r="FL121" s="400"/>
      <c r="FM121" s="433" t="str">
        <f>IF(FJ121="BöB","Ja","No")</f>
        <v>No</v>
      </c>
      <c r="FN121" s="430" t="str">
        <f>IF(FJ121="BöB","Ja","No")</f>
        <v>No</v>
      </c>
      <c r="FO121" s="435" t="e">
        <f>IF(OR(AND(FJ121="VöB",FH115="Aktuelles Procedura secondo BöB",FI121="No"),OR(AND(FI121="Ja",FH121&gt;='Valori soglia'!$D$6),AND(FI121="Ja",FO$14&gt;FO$15)),AND(FI121="Ja",FJ121="BöB")),"Kontrolle","")</f>
        <v>#DIV/0!</v>
      </c>
      <c r="FP121" s="173" t="s">
        <v>44</v>
      </c>
      <c r="FQ121" s="429">
        <v>52</v>
      </c>
      <c r="FR121" s="352">
        <v>0</v>
      </c>
      <c r="FS121" s="429" t="s">
        <v>43</v>
      </c>
      <c r="FT121" s="432" t="s">
        <v>36</v>
      </c>
      <c r="FU121" s="399" t="str">
        <f>IF(FT121="BöB","nur Freihändig mit Tipo. 13 VöB","")</f>
        <v/>
      </c>
      <c r="FV121" s="400"/>
      <c r="FW121" s="433" t="str">
        <f>IF(FT121="BöB","Ja","No")</f>
        <v>No</v>
      </c>
      <c r="FX121" s="430" t="str">
        <f>IF(FT121="BöB","Ja","No")</f>
        <v>No</v>
      </c>
      <c r="FY121" s="435" t="e">
        <f>IF(OR(AND(FT121="VöB",FR115="Aktuelles Procedura secondo BöB",FS121="No"),OR(AND(FS121="Ja",FR121&gt;='Valori soglia'!$D$6),AND(FS121="Ja",FY$14&gt;FY$15)),AND(FS121="Ja",FT121="BöB")),"Kontrolle","")</f>
        <v>#DIV/0!</v>
      </c>
      <c r="FZ121" s="173" t="s">
        <v>44</v>
      </c>
      <c r="GA121" s="429">
        <v>52</v>
      </c>
      <c r="GB121" s="352">
        <v>0</v>
      </c>
      <c r="GC121" s="429" t="s">
        <v>43</v>
      </c>
      <c r="GD121" s="432" t="s">
        <v>36</v>
      </c>
      <c r="GE121" s="399" t="str">
        <f>IF(GD121="BöB","nur Freihändig mit Tipo. 13 VöB","")</f>
        <v/>
      </c>
      <c r="GF121" s="400"/>
      <c r="GG121" s="433" t="str">
        <f>IF(GD121="BöB","Ja","No")</f>
        <v>No</v>
      </c>
      <c r="GH121" s="430" t="str">
        <f>IF(GD121="BöB","Ja","No")</f>
        <v>No</v>
      </c>
      <c r="GI121" s="435" t="e">
        <f>IF(OR(AND(GD121="VöB",GB115="Aktuelles Procedura secondo BöB",GC121="No"),OR(AND(GC121="Ja",GB121&gt;='Valori soglia'!$D$6),AND(GC121="Ja",GI$14&gt;GI$15)),AND(GC121="Ja",GD121="BöB")),"Kontrolle","")</f>
        <v>#DIV/0!</v>
      </c>
      <c r="GJ121" s="173" t="s">
        <v>44</v>
      </c>
      <c r="GK121" s="429">
        <v>52</v>
      </c>
      <c r="GL121" s="352">
        <v>0</v>
      </c>
      <c r="GM121" s="429" t="s">
        <v>43</v>
      </c>
      <c r="GN121" s="432" t="s">
        <v>36</v>
      </c>
      <c r="GO121" s="399" t="str">
        <f>IF(GN121="BöB","nur Freihändig mit Tipo. 13 VöB","")</f>
        <v/>
      </c>
      <c r="GP121" s="400"/>
      <c r="GQ121" s="433" t="str">
        <f>IF(GN121="BöB","Ja","No")</f>
        <v>No</v>
      </c>
      <c r="GR121" s="430" t="str">
        <f>IF(GN121="BöB","Ja","No")</f>
        <v>No</v>
      </c>
      <c r="GS121" s="435" t="e">
        <f>IF(OR(AND(GN121="VöB",GL115="Aktuelles Procedura secondo BöB",GM121="No"),OR(AND(GM121="Ja",GL121&gt;='Valori soglia'!$D$6),AND(GM121="Ja",GS$14&gt;GS$15)),AND(GM121="Ja",GN121="BöB")),"Kontrolle","")</f>
        <v>#DIV/0!</v>
      </c>
      <c r="GT121" s="173" t="s">
        <v>44</v>
      </c>
      <c r="GU121" s="429">
        <v>52</v>
      </c>
      <c r="GV121" s="352">
        <v>0</v>
      </c>
      <c r="GW121" s="429" t="s">
        <v>43</v>
      </c>
      <c r="GX121" s="432" t="s">
        <v>36</v>
      </c>
      <c r="GY121" s="399" t="str">
        <f>IF(GX121="BöB","nur Freihändig mit Tipo. 13 VöB","")</f>
        <v/>
      </c>
      <c r="GZ121" s="400"/>
      <c r="HA121" s="433" t="str">
        <f>IF(GX121="BöB","Ja","No")</f>
        <v>No</v>
      </c>
      <c r="HB121" s="430" t="str">
        <f>IF(GX121="BöB","Ja","No")</f>
        <v>No</v>
      </c>
      <c r="HC121" s="435" t="e">
        <f>IF(OR(AND(GX121="VöB",GV115="Aktuelles Procedura secondo BöB",GW121="No"),OR(AND(GW121="Ja",GV121&gt;='Valori soglia'!$D$6),AND(GW121="Ja",HC$14&gt;HC$15)),AND(GW121="Ja",GX121="BöB")),"Kontrolle","")</f>
        <v>#DIV/0!</v>
      </c>
      <c r="HD121" s="173" t="s">
        <v>44</v>
      </c>
      <c r="HE121" s="429">
        <v>52</v>
      </c>
      <c r="HF121" s="352">
        <v>0</v>
      </c>
      <c r="HG121" s="429" t="s">
        <v>43</v>
      </c>
      <c r="HH121" s="432" t="s">
        <v>36</v>
      </c>
      <c r="HI121" s="399" t="str">
        <f>IF(HH121="BöB","nur Freihändig mit Tipo. 13 VöB","")</f>
        <v/>
      </c>
      <c r="HJ121" s="400"/>
      <c r="HK121" s="433" t="str">
        <f>IF(HH121="BöB","Ja","No")</f>
        <v>No</v>
      </c>
      <c r="HL121" s="430" t="str">
        <f>IF(HH121="BöB","Ja","No")</f>
        <v>No</v>
      </c>
      <c r="HM121" s="435" t="e">
        <f>IF(OR(AND(HH121="VöB",HF115="Aktuelles Procedura secondo BöB",HG121="No"),OR(AND(HG121="Ja",HF121&gt;='Valori soglia'!$D$6),AND(HG121="Ja",HM$14&gt;HM$15)),AND(HG121="Ja",HH121="BöB")),"Kontrolle","")</f>
        <v>#DIV/0!</v>
      </c>
      <c r="HN121" s="125"/>
      <c r="HO121" s="125"/>
      <c r="HP121" s="71"/>
      <c r="HQ121" s="126"/>
      <c r="HR121" s="74"/>
      <c r="HS121" s="36"/>
      <c r="HT121" s="36"/>
      <c r="HU121" s="78"/>
      <c r="HV121" s="36"/>
      <c r="HW121" s="125"/>
      <c r="HX121" s="125"/>
      <c r="HY121" s="71"/>
      <c r="HZ121" s="126"/>
      <c r="IA121" s="74"/>
      <c r="IB121" s="36"/>
      <c r="IC121" s="36"/>
      <c r="ID121" s="78"/>
      <c r="IE121" s="36"/>
      <c r="IF121" s="125"/>
      <c r="IG121" s="125"/>
      <c r="IH121" s="71"/>
      <c r="II121" s="126"/>
      <c r="IJ121" s="74"/>
      <c r="IK121" s="36"/>
      <c r="IL121" s="36"/>
      <c r="IM121" s="78"/>
      <c r="IN121" s="36"/>
      <c r="IO121" s="125"/>
      <c r="IP121" s="125"/>
      <c r="IQ121" s="71"/>
      <c r="IR121" s="126"/>
      <c r="IS121" s="74"/>
      <c r="IT121" s="36"/>
      <c r="IU121" s="36"/>
      <c r="IV121" s="78"/>
      <c r="IW121" s="36"/>
      <c r="IX121" s="125"/>
      <c r="IY121" s="125"/>
      <c r="IZ121" s="71"/>
      <c r="JA121" s="126"/>
      <c r="JB121" s="6"/>
      <c r="JC121" s="6"/>
      <c r="JD121" s="6"/>
      <c r="JE121" s="6"/>
      <c r="JF121" s="6"/>
      <c r="JG121" s="6"/>
      <c r="JH121" s="6"/>
      <c r="JI121" s="6"/>
      <c r="JJ121" s="6"/>
      <c r="JK121" s="6"/>
      <c r="JL121" s="6"/>
      <c r="JM121" s="6"/>
      <c r="JN121" s="6"/>
      <c r="JO121" s="6"/>
      <c r="JP121" s="6"/>
      <c r="JQ121" s="6"/>
      <c r="JR121" s="6"/>
      <c r="JS121" s="6"/>
      <c r="JT121" s="6"/>
      <c r="JU121" s="6"/>
      <c r="JV121" s="6"/>
      <c r="JW121" s="6"/>
      <c r="JX121" s="6"/>
      <c r="JY121" s="6"/>
      <c r="JZ121" s="6"/>
      <c r="KA121" s="6"/>
      <c r="KB121" s="6"/>
      <c r="KC121" s="6"/>
      <c r="KD121" s="6"/>
      <c r="KE121" s="6"/>
      <c r="KF121" s="6"/>
      <c r="KG121" s="6"/>
      <c r="KH121" s="6"/>
      <c r="KI121" s="6"/>
      <c r="KJ121" s="6"/>
      <c r="KK121" s="6"/>
      <c r="KL121" s="6"/>
      <c r="KM121" s="6"/>
      <c r="KN121" s="6"/>
      <c r="KO121" s="6"/>
      <c r="KP121" s="6"/>
      <c r="KQ121" s="6"/>
      <c r="KR121" s="6"/>
      <c r="KS121" s="6"/>
      <c r="KT121" s="6"/>
      <c r="KU121" s="6"/>
      <c r="KV121" s="6"/>
      <c r="KW121" s="6"/>
      <c r="KX121" s="6"/>
      <c r="KY121" s="6"/>
      <c r="KZ121" s="6"/>
      <c r="LA121" s="6"/>
      <c r="LB121" s="6"/>
      <c r="LC121" s="6"/>
    </row>
    <row r="122" spans="1:315" ht="26.25" customHeight="1" x14ac:dyDescent="0.2">
      <c r="A122" s="13"/>
      <c r="B122" s="174" t="s">
        <v>45</v>
      </c>
      <c r="C122" s="429"/>
      <c r="D122" s="352"/>
      <c r="E122" s="429"/>
      <c r="F122" s="432"/>
      <c r="G122" s="401" t="str">
        <f>IF(F121="VöB","Freihändig (z.B. Tipo. 36 II d VöB)","")</f>
        <v/>
      </c>
      <c r="H122" s="402"/>
      <c r="I122" s="433"/>
      <c r="J122" s="430"/>
      <c r="K122" s="435"/>
      <c r="L122" s="174" t="s">
        <v>45</v>
      </c>
      <c r="M122" s="429"/>
      <c r="N122" s="352"/>
      <c r="O122" s="429"/>
      <c r="P122" s="432"/>
      <c r="Q122" s="401" t="str">
        <f>IF(P121="VöB","Freihändig (z.B. Tipo. 36 II d VöB)","")</f>
        <v/>
      </c>
      <c r="R122" s="402"/>
      <c r="S122" s="433"/>
      <c r="T122" s="430"/>
      <c r="U122" s="435"/>
      <c r="V122" s="174" t="s">
        <v>45</v>
      </c>
      <c r="W122" s="429"/>
      <c r="X122" s="352"/>
      <c r="Y122" s="429"/>
      <c r="Z122" s="432"/>
      <c r="AA122" s="401" t="str">
        <f>IF(Z121="VöB","Freihändig (z.B. Tipo. 36 II d VöB)","")</f>
        <v/>
      </c>
      <c r="AB122" s="402"/>
      <c r="AC122" s="433"/>
      <c r="AD122" s="430"/>
      <c r="AE122" s="435"/>
      <c r="AF122" s="174" t="s">
        <v>45</v>
      </c>
      <c r="AG122" s="429"/>
      <c r="AH122" s="352"/>
      <c r="AI122" s="429"/>
      <c r="AJ122" s="432"/>
      <c r="AK122" s="401" t="str">
        <f>IF(AJ121="VöB","Freihändig (z.B. Tipo. 36 II d VöB)","")</f>
        <v/>
      </c>
      <c r="AL122" s="402"/>
      <c r="AM122" s="433"/>
      <c r="AN122" s="430"/>
      <c r="AO122" s="435"/>
      <c r="AP122" s="174" t="s">
        <v>45</v>
      </c>
      <c r="AQ122" s="429"/>
      <c r="AR122" s="352"/>
      <c r="AS122" s="429"/>
      <c r="AT122" s="432"/>
      <c r="AU122" s="401" t="str">
        <f>IF(AT121="VöB","Freihändig (z.B. Tipo. 36 II d VöB)","")</f>
        <v/>
      </c>
      <c r="AV122" s="402"/>
      <c r="AW122" s="433"/>
      <c r="AX122" s="430"/>
      <c r="AY122" s="435"/>
      <c r="AZ122" s="174" t="s">
        <v>45</v>
      </c>
      <c r="BA122" s="429"/>
      <c r="BB122" s="352"/>
      <c r="BC122" s="429"/>
      <c r="BD122" s="432"/>
      <c r="BE122" s="401" t="str">
        <f>IF(BD121="VöB","Freihändig (z.B. Tipo. 36 II d VöB)","")</f>
        <v/>
      </c>
      <c r="BF122" s="402"/>
      <c r="BG122" s="433"/>
      <c r="BH122" s="430"/>
      <c r="BI122" s="435"/>
      <c r="BJ122" s="174" t="s">
        <v>45</v>
      </c>
      <c r="BK122" s="429"/>
      <c r="BL122" s="352"/>
      <c r="BM122" s="429"/>
      <c r="BN122" s="432"/>
      <c r="BO122" s="401" t="str">
        <f>IF(BN121="VöB","Freihändig (z.B. Tipo. 36 II d VöB)","")</f>
        <v/>
      </c>
      <c r="BP122" s="402"/>
      <c r="BQ122" s="433"/>
      <c r="BR122" s="430"/>
      <c r="BS122" s="435"/>
      <c r="BT122" s="174" t="s">
        <v>45</v>
      </c>
      <c r="BU122" s="429"/>
      <c r="BV122" s="352"/>
      <c r="BW122" s="429"/>
      <c r="BX122" s="432"/>
      <c r="BY122" s="401" t="str">
        <f>IF(BX121="VöB","Freihändig (z.B. Tipo. 36 II d VöB)","")</f>
        <v/>
      </c>
      <c r="BZ122" s="402"/>
      <c r="CA122" s="433"/>
      <c r="CB122" s="430"/>
      <c r="CC122" s="435"/>
      <c r="CD122" s="174" t="s">
        <v>45</v>
      </c>
      <c r="CE122" s="429"/>
      <c r="CF122" s="352"/>
      <c r="CG122" s="429"/>
      <c r="CH122" s="432"/>
      <c r="CI122" s="401" t="str">
        <f>IF(CH121="VöB","Freihändig (z.B. Tipo. 36 II d VöB)","")</f>
        <v/>
      </c>
      <c r="CJ122" s="402"/>
      <c r="CK122" s="433"/>
      <c r="CL122" s="430"/>
      <c r="CM122" s="435"/>
      <c r="CN122" s="174" t="s">
        <v>45</v>
      </c>
      <c r="CO122" s="429"/>
      <c r="CP122" s="352"/>
      <c r="CQ122" s="429"/>
      <c r="CR122" s="432"/>
      <c r="CS122" s="401" t="str">
        <f>IF(CR121="VöB","Freihändig (z.B. Tipo. 36 II d VöB)","")</f>
        <v/>
      </c>
      <c r="CT122" s="402"/>
      <c r="CU122" s="433"/>
      <c r="CV122" s="430"/>
      <c r="CW122" s="435"/>
      <c r="CX122" s="174" t="s">
        <v>45</v>
      </c>
      <c r="CY122" s="429"/>
      <c r="CZ122" s="352"/>
      <c r="DA122" s="429"/>
      <c r="DB122" s="432"/>
      <c r="DC122" s="401" t="str">
        <f>IF(DB121="VöB","Freihändig (z.B. Tipo. 36 II d VöB)","")</f>
        <v/>
      </c>
      <c r="DD122" s="402"/>
      <c r="DE122" s="433"/>
      <c r="DF122" s="430"/>
      <c r="DG122" s="435"/>
      <c r="DH122" s="174" t="s">
        <v>45</v>
      </c>
      <c r="DI122" s="429"/>
      <c r="DJ122" s="352"/>
      <c r="DK122" s="429"/>
      <c r="DL122" s="432"/>
      <c r="DM122" s="401" t="str">
        <f>IF(DL121="VöB","Freihändig (z.B. Tipo. 36 II d VöB)","")</f>
        <v/>
      </c>
      <c r="DN122" s="402"/>
      <c r="DO122" s="433"/>
      <c r="DP122" s="430"/>
      <c r="DQ122" s="435"/>
      <c r="DR122" s="174" t="s">
        <v>45</v>
      </c>
      <c r="DS122" s="429"/>
      <c r="DT122" s="352"/>
      <c r="DU122" s="429"/>
      <c r="DV122" s="432"/>
      <c r="DW122" s="401" t="str">
        <f>IF(DV121="VöB","Freihändig (z.B. Tipo. 36 II d VöB)","")</f>
        <v/>
      </c>
      <c r="DX122" s="402"/>
      <c r="DY122" s="433"/>
      <c r="DZ122" s="430"/>
      <c r="EA122" s="435"/>
      <c r="EB122" s="174" t="s">
        <v>45</v>
      </c>
      <c r="EC122" s="429"/>
      <c r="ED122" s="352"/>
      <c r="EE122" s="429"/>
      <c r="EF122" s="432"/>
      <c r="EG122" s="401" t="str">
        <f>IF(EF121="VöB","Freihändig (z.B. Tipo. 36 II d VöB)","")</f>
        <v/>
      </c>
      <c r="EH122" s="402"/>
      <c r="EI122" s="433"/>
      <c r="EJ122" s="430"/>
      <c r="EK122" s="435"/>
      <c r="EL122" s="174" t="s">
        <v>45</v>
      </c>
      <c r="EM122" s="429"/>
      <c r="EN122" s="352"/>
      <c r="EO122" s="429"/>
      <c r="EP122" s="432"/>
      <c r="EQ122" s="401" t="str">
        <f>IF(EP121="VöB","Freihändig (z.B. Tipo. 36 II d VöB)","")</f>
        <v/>
      </c>
      <c r="ER122" s="402"/>
      <c r="ES122" s="433"/>
      <c r="ET122" s="430"/>
      <c r="EU122" s="435"/>
      <c r="EV122" s="174" t="s">
        <v>45</v>
      </c>
      <c r="EW122" s="429"/>
      <c r="EX122" s="352"/>
      <c r="EY122" s="429"/>
      <c r="EZ122" s="432"/>
      <c r="FA122" s="401" t="str">
        <f>IF(EZ121="VöB","Freihändig (z.B. Tipo. 36 II d VöB)","")</f>
        <v/>
      </c>
      <c r="FB122" s="402"/>
      <c r="FC122" s="433"/>
      <c r="FD122" s="430"/>
      <c r="FE122" s="435"/>
      <c r="FF122" s="174" t="s">
        <v>45</v>
      </c>
      <c r="FG122" s="429"/>
      <c r="FH122" s="352"/>
      <c r="FI122" s="429"/>
      <c r="FJ122" s="432"/>
      <c r="FK122" s="401" t="str">
        <f>IF(FJ121="VöB","Freihändig (z.B. Tipo. 36 II d VöB)","")</f>
        <v/>
      </c>
      <c r="FL122" s="402"/>
      <c r="FM122" s="433"/>
      <c r="FN122" s="430"/>
      <c r="FO122" s="435"/>
      <c r="FP122" s="174" t="s">
        <v>45</v>
      </c>
      <c r="FQ122" s="429"/>
      <c r="FR122" s="352"/>
      <c r="FS122" s="429"/>
      <c r="FT122" s="432"/>
      <c r="FU122" s="401" t="str">
        <f>IF(FT121="VöB","Freihändig (z.B. Tipo. 36 II d VöB)","")</f>
        <v/>
      </c>
      <c r="FV122" s="402"/>
      <c r="FW122" s="433"/>
      <c r="FX122" s="430"/>
      <c r="FY122" s="435"/>
      <c r="FZ122" s="174" t="s">
        <v>45</v>
      </c>
      <c r="GA122" s="429"/>
      <c r="GB122" s="352"/>
      <c r="GC122" s="429"/>
      <c r="GD122" s="432"/>
      <c r="GE122" s="401" t="str">
        <f>IF(GD121="VöB","Freihändig (z.B. Tipo. 36 II d VöB)","")</f>
        <v/>
      </c>
      <c r="GF122" s="402"/>
      <c r="GG122" s="433"/>
      <c r="GH122" s="430"/>
      <c r="GI122" s="435"/>
      <c r="GJ122" s="174" t="s">
        <v>45</v>
      </c>
      <c r="GK122" s="429"/>
      <c r="GL122" s="352"/>
      <c r="GM122" s="429"/>
      <c r="GN122" s="432"/>
      <c r="GO122" s="401" t="str">
        <f>IF(GN121="VöB","Freihändig (z.B. Tipo. 36 II d VöB)","")</f>
        <v/>
      </c>
      <c r="GP122" s="402"/>
      <c r="GQ122" s="433"/>
      <c r="GR122" s="430"/>
      <c r="GS122" s="435"/>
      <c r="GT122" s="174" t="s">
        <v>45</v>
      </c>
      <c r="GU122" s="429"/>
      <c r="GV122" s="352"/>
      <c r="GW122" s="429"/>
      <c r="GX122" s="432"/>
      <c r="GY122" s="401" t="str">
        <f>IF(GX121="VöB","Freihändig (z.B. Tipo. 36 II d VöB)","")</f>
        <v/>
      </c>
      <c r="GZ122" s="402"/>
      <c r="HA122" s="433"/>
      <c r="HB122" s="430"/>
      <c r="HC122" s="435"/>
      <c r="HD122" s="174" t="s">
        <v>45</v>
      </c>
      <c r="HE122" s="429"/>
      <c r="HF122" s="352"/>
      <c r="HG122" s="429"/>
      <c r="HH122" s="432"/>
      <c r="HI122" s="401" t="str">
        <f>IF(HH121="VöB","Freihändig (z.B. Tipo. 36 II d VöB)","")</f>
        <v/>
      </c>
      <c r="HJ122" s="402"/>
      <c r="HK122" s="433"/>
      <c r="HL122" s="430"/>
      <c r="HM122" s="435"/>
      <c r="HN122" s="125"/>
      <c r="HO122" s="125"/>
      <c r="HP122" s="71"/>
      <c r="HQ122" s="126"/>
      <c r="HR122" s="74"/>
      <c r="HS122" s="36"/>
      <c r="HT122" s="36"/>
      <c r="HU122" s="78"/>
      <c r="HV122" s="36"/>
      <c r="HW122" s="125"/>
      <c r="HX122" s="125"/>
      <c r="HY122" s="71"/>
      <c r="HZ122" s="126"/>
      <c r="IA122" s="74"/>
      <c r="IB122" s="36"/>
      <c r="IC122" s="36"/>
      <c r="ID122" s="78"/>
      <c r="IE122" s="36"/>
      <c r="IF122" s="125"/>
      <c r="IG122" s="125"/>
      <c r="IH122" s="71"/>
      <c r="II122" s="126"/>
      <c r="IJ122" s="74"/>
      <c r="IK122" s="36"/>
      <c r="IL122" s="36"/>
      <c r="IM122" s="78"/>
      <c r="IN122" s="36"/>
      <c r="IO122" s="125"/>
      <c r="IP122" s="125"/>
      <c r="IQ122" s="71"/>
      <c r="IR122" s="126"/>
      <c r="IS122" s="74"/>
      <c r="IT122" s="36"/>
      <c r="IU122" s="36"/>
      <c r="IV122" s="78"/>
      <c r="IW122" s="36"/>
      <c r="IX122" s="125"/>
      <c r="IY122" s="125"/>
      <c r="IZ122" s="71"/>
      <c r="JA122" s="126"/>
      <c r="JB122" s="6"/>
      <c r="JC122" s="6"/>
      <c r="JD122" s="6"/>
      <c r="JE122" s="6"/>
      <c r="JF122" s="6"/>
      <c r="JG122" s="6"/>
      <c r="JH122" s="6"/>
      <c r="JI122" s="6"/>
      <c r="JJ122" s="6"/>
      <c r="JK122" s="6"/>
      <c r="JL122" s="6"/>
      <c r="JM122" s="6"/>
      <c r="JN122" s="6"/>
      <c r="JO122" s="6"/>
      <c r="JP122" s="6"/>
      <c r="JQ122" s="6"/>
      <c r="JR122" s="6"/>
      <c r="JS122" s="6"/>
      <c r="JT122" s="6"/>
      <c r="JU122" s="6"/>
      <c r="JV122" s="6"/>
      <c r="JW122" s="6"/>
      <c r="JX122" s="6"/>
      <c r="JY122" s="6"/>
      <c r="JZ122" s="6"/>
      <c r="KA122" s="6"/>
      <c r="KB122" s="6"/>
      <c r="KC122" s="6"/>
      <c r="KD122" s="6"/>
      <c r="KE122" s="6"/>
      <c r="KF122" s="6"/>
      <c r="KG122" s="6"/>
      <c r="KH122" s="6"/>
      <c r="KI122" s="6"/>
      <c r="KJ122" s="6"/>
      <c r="KK122" s="6"/>
      <c r="KL122" s="6"/>
      <c r="KM122" s="6"/>
      <c r="KN122" s="6"/>
      <c r="KO122" s="6"/>
      <c r="KP122" s="6"/>
      <c r="KQ122" s="6"/>
      <c r="KR122" s="6"/>
      <c r="KS122" s="6"/>
      <c r="KT122" s="6"/>
      <c r="KU122" s="6"/>
      <c r="KV122" s="6"/>
      <c r="KW122" s="6"/>
      <c r="KX122" s="6"/>
      <c r="KY122" s="6"/>
      <c r="KZ122" s="6"/>
      <c r="LA122" s="6"/>
      <c r="LB122" s="6"/>
      <c r="LC122" s="6"/>
    </row>
    <row r="123" spans="1:315" ht="26.25" customHeight="1" x14ac:dyDescent="0.2">
      <c r="A123" s="13"/>
      <c r="B123" s="173" t="s">
        <v>44</v>
      </c>
      <c r="C123" s="429">
        <v>53</v>
      </c>
      <c r="D123" s="352">
        <v>0</v>
      </c>
      <c r="E123" s="429" t="s">
        <v>43</v>
      </c>
      <c r="F123" s="432" t="s">
        <v>36</v>
      </c>
      <c r="G123" s="399" t="str">
        <f>IF(F123="BöB","nur Freihändig mit Tipo. 13 VöB","")</f>
        <v/>
      </c>
      <c r="H123" s="400"/>
      <c r="I123" s="433" t="str">
        <f>IF(F123="BöB","Ja","No")</f>
        <v>No</v>
      </c>
      <c r="J123" s="430" t="str">
        <f>IF(F123="BöB","Ja","No")</f>
        <v>No</v>
      </c>
      <c r="K123" s="435" t="e">
        <f>IF(OR(AND(F123="VöB",D117="Aktuelles Procedura secondo BöB",E123="No"),OR(AND(E123="Ja",D123&gt;='Valori soglia'!$D$6),AND(E123="Ja",'Riepilogo progetto'!$J$8&gt;'Riepilogo progetto'!$P$9)),AND(E123="Ja",F123="BöB")),"Kontrolle","")</f>
        <v>#DIV/0!</v>
      </c>
      <c r="L123" s="173" t="s">
        <v>44</v>
      </c>
      <c r="M123" s="429">
        <v>53</v>
      </c>
      <c r="N123" s="352">
        <v>0</v>
      </c>
      <c r="O123" s="429" t="s">
        <v>43</v>
      </c>
      <c r="P123" s="432" t="s">
        <v>36</v>
      </c>
      <c r="Q123" s="399" t="str">
        <f>IF(P123="BöB","nur Freihändig mit Tipo. 13 VöB","")</f>
        <v/>
      </c>
      <c r="R123" s="400"/>
      <c r="S123" s="433" t="str">
        <f>IF(P123="BöB","Ja","No")</f>
        <v>No</v>
      </c>
      <c r="T123" s="430" t="str">
        <f>IF(P123="BöB","Ja","No")</f>
        <v>No</v>
      </c>
      <c r="U123" s="435" t="e">
        <f>IF(OR(AND(P123="VöB",N117="Aktuelles Procedura secondo BöB",O123="No"),OR(AND(O123="Ja",N123&gt;='Valori soglia'!$D$6),AND(O123="Ja",U$14&gt;U$15)),AND(O123="Ja",P123="BöB")),"Kontrolle","")</f>
        <v>#DIV/0!</v>
      </c>
      <c r="V123" s="173" t="s">
        <v>44</v>
      </c>
      <c r="W123" s="429">
        <v>53</v>
      </c>
      <c r="X123" s="352">
        <v>0</v>
      </c>
      <c r="Y123" s="429" t="s">
        <v>43</v>
      </c>
      <c r="Z123" s="432" t="s">
        <v>36</v>
      </c>
      <c r="AA123" s="399" t="str">
        <f>IF(Z123="BöB","nur Freihändig mit Tipo. 13 VöB","")</f>
        <v/>
      </c>
      <c r="AB123" s="400"/>
      <c r="AC123" s="433" t="str">
        <f>IF(Z123="BöB","Ja","No")</f>
        <v>No</v>
      </c>
      <c r="AD123" s="430" t="str">
        <f>IF(Z123="BöB","Ja","No")</f>
        <v>No</v>
      </c>
      <c r="AE123" s="435" t="e">
        <f>IF(OR(AND(Z123="VöB",X117="Aktuelles Procedura secondo BöB",Y123="No"),OR(AND(Y123="Ja",X123&gt;='Valori soglia'!$D$6),AND(Y123="Ja",AE$14&gt;AE$15)),AND(Y123="Ja",Z123="BöB")),"Kontrolle","")</f>
        <v>#DIV/0!</v>
      </c>
      <c r="AF123" s="173" t="s">
        <v>44</v>
      </c>
      <c r="AG123" s="429">
        <v>53</v>
      </c>
      <c r="AH123" s="352">
        <v>0</v>
      </c>
      <c r="AI123" s="429" t="s">
        <v>43</v>
      </c>
      <c r="AJ123" s="432" t="s">
        <v>36</v>
      </c>
      <c r="AK123" s="399" t="str">
        <f>IF(AJ123="BöB","nur Freihändig mit Tipo. 13 VöB","")</f>
        <v/>
      </c>
      <c r="AL123" s="400"/>
      <c r="AM123" s="433" t="str">
        <f>IF(AJ123="BöB","Ja","No")</f>
        <v>No</v>
      </c>
      <c r="AN123" s="430" t="str">
        <f>IF(AJ123="BöB","Ja","No")</f>
        <v>No</v>
      </c>
      <c r="AO123" s="435" t="e">
        <f>IF(OR(AND(AJ123="VöB",AH117="Aktuelles Procedura secondo BöB",AI123="No"),OR(AND(AI123="Ja",AH123&gt;='Valori soglia'!$D$6),AND(AI123="Ja",AO$14&gt;AO$15)),AND(AI123="Ja",AJ123="BöB")),"Kontrolle","")</f>
        <v>#DIV/0!</v>
      </c>
      <c r="AP123" s="173" t="s">
        <v>44</v>
      </c>
      <c r="AQ123" s="429">
        <v>53</v>
      </c>
      <c r="AR123" s="352">
        <v>0</v>
      </c>
      <c r="AS123" s="429" t="s">
        <v>43</v>
      </c>
      <c r="AT123" s="432" t="s">
        <v>36</v>
      </c>
      <c r="AU123" s="399" t="str">
        <f>IF(AT123="BöB","nur Freihändig mit Tipo. 13 VöB","")</f>
        <v/>
      </c>
      <c r="AV123" s="400"/>
      <c r="AW123" s="433" t="str">
        <f>IF(AT123="BöB","Ja","No")</f>
        <v>No</v>
      </c>
      <c r="AX123" s="430" t="str">
        <f>IF(AT123="BöB","Ja","No")</f>
        <v>No</v>
      </c>
      <c r="AY123" s="435" t="e">
        <f>IF(OR(AND(AT123="VöB",AR117="Aktuelles Procedura secondo BöB",AS123="No"),OR(AND(AS123="Ja",AR123&gt;='Valori soglia'!$D$6),AND(AS123="Ja",AY$14&gt;AY$15)),AND(AS123="Ja",AT123="BöB")),"Kontrolle","")</f>
        <v>#DIV/0!</v>
      </c>
      <c r="AZ123" s="173" t="s">
        <v>44</v>
      </c>
      <c r="BA123" s="429">
        <v>53</v>
      </c>
      <c r="BB123" s="352">
        <v>0</v>
      </c>
      <c r="BC123" s="429" t="s">
        <v>43</v>
      </c>
      <c r="BD123" s="432" t="s">
        <v>36</v>
      </c>
      <c r="BE123" s="399" t="str">
        <f>IF(BD123="BöB","nur Freihändig mit Tipo. 13 VöB","")</f>
        <v/>
      </c>
      <c r="BF123" s="400"/>
      <c r="BG123" s="433" t="str">
        <f>IF(BD123="BöB","Ja","No")</f>
        <v>No</v>
      </c>
      <c r="BH123" s="430" t="str">
        <f>IF(BD123="BöB","Ja","No")</f>
        <v>No</v>
      </c>
      <c r="BI123" s="435" t="e">
        <f>IF(OR(AND(BD123="VöB",BB117="Aktuelles Procedura secondo BöB",BC123="No"),OR(AND(BC123="Ja",BB123&gt;='Valori soglia'!$D$6),AND(BC123="Ja",BI$14&gt;BI$15)),AND(BC123="Ja",BD123="BöB")),"Kontrolle","")</f>
        <v>#DIV/0!</v>
      </c>
      <c r="BJ123" s="173" t="s">
        <v>44</v>
      </c>
      <c r="BK123" s="429">
        <v>53</v>
      </c>
      <c r="BL123" s="352">
        <v>0</v>
      </c>
      <c r="BM123" s="429" t="s">
        <v>43</v>
      </c>
      <c r="BN123" s="432" t="s">
        <v>36</v>
      </c>
      <c r="BO123" s="399" t="str">
        <f>IF(BN123="BöB","nur Freihändig mit Tipo. 13 VöB","")</f>
        <v/>
      </c>
      <c r="BP123" s="400"/>
      <c r="BQ123" s="433" t="str">
        <f>IF(BN123="BöB","Ja","No")</f>
        <v>No</v>
      </c>
      <c r="BR123" s="430" t="str">
        <f>IF(BN123="BöB","Ja","No")</f>
        <v>No</v>
      </c>
      <c r="BS123" s="435" t="e">
        <f>IF(OR(AND(BN123="VöB",BL117="Aktuelles Procedura secondo BöB",BM123="No"),OR(AND(BM123="Ja",BL123&gt;='Valori soglia'!$D$6),AND(BM123="Ja",BS$14&gt;BS$15)),AND(BM123="Ja",BN123="BöB")),"Kontrolle","")</f>
        <v>#DIV/0!</v>
      </c>
      <c r="BT123" s="173" t="s">
        <v>44</v>
      </c>
      <c r="BU123" s="429">
        <v>53</v>
      </c>
      <c r="BV123" s="352">
        <v>0</v>
      </c>
      <c r="BW123" s="429" t="s">
        <v>43</v>
      </c>
      <c r="BX123" s="432" t="s">
        <v>36</v>
      </c>
      <c r="BY123" s="399" t="str">
        <f>IF(BX123="BöB","nur Freihändig mit Tipo. 13 VöB","")</f>
        <v/>
      </c>
      <c r="BZ123" s="400"/>
      <c r="CA123" s="433" t="str">
        <f>IF(BX123="BöB","Ja","No")</f>
        <v>No</v>
      </c>
      <c r="CB123" s="430" t="str">
        <f>IF(BX123="BöB","Ja","No")</f>
        <v>No</v>
      </c>
      <c r="CC123" s="435" t="e">
        <f>IF(OR(AND(BX123="VöB",BV117="Aktuelles Procedura secondo BöB",BW123="No"),OR(AND(BW123="Ja",BV123&gt;='Valori soglia'!$D$6),AND(BW123="Ja",CC$14&gt;CC$15)),AND(BW123="Ja",BX123="BöB")),"Kontrolle","")</f>
        <v>#DIV/0!</v>
      </c>
      <c r="CD123" s="173" t="s">
        <v>44</v>
      </c>
      <c r="CE123" s="429">
        <v>53</v>
      </c>
      <c r="CF123" s="352">
        <v>0</v>
      </c>
      <c r="CG123" s="429" t="s">
        <v>43</v>
      </c>
      <c r="CH123" s="432" t="s">
        <v>36</v>
      </c>
      <c r="CI123" s="399" t="str">
        <f>IF(CH123="BöB","nur Freihändig mit Tipo. 13 VöB","")</f>
        <v/>
      </c>
      <c r="CJ123" s="400"/>
      <c r="CK123" s="433" t="str">
        <f>IF(CH123="BöB","Ja","No")</f>
        <v>No</v>
      </c>
      <c r="CL123" s="430" t="str">
        <f>IF(CH123="BöB","Ja","No")</f>
        <v>No</v>
      </c>
      <c r="CM123" s="435" t="e">
        <f>IF(OR(AND(CH123="VöB",CF117="Aktuelles Procedura secondo BöB",CG123="No"),OR(AND(CG123="Ja",CF123&gt;='Valori soglia'!$D$6),AND(CG123="Ja",CM$14&gt;CM$15)),AND(CG123="Ja",CH123="BöB")),"Kontrolle","")</f>
        <v>#DIV/0!</v>
      </c>
      <c r="CN123" s="173" t="s">
        <v>44</v>
      </c>
      <c r="CO123" s="429">
        <v>53</v>
      </c>
      <c r="CP123" s="352">
        <v>0</v>
      </c>
      <c r="CQ123" s="429" t="s">
        <v>43</v>
      </c>
      <c r="CR123" s="432" t="s">
        <v>36</v>
      </c>
      <c r="CS123" s="399" t="str">
        <f>IF(CR123="BöB","nur Freihändig mit Tipo. 13 VöB","")</f>
        <v/>
      </c>
      <c r="CT123" s="400"/>
      <c r="CU123" s="433" t="str">
        <f>IF(CR123="BöB","Ja","No")</f>
        <v>No</v>
      </c>
      <c r="CV123" s="430" t="str">
        <f>IF(CR123="BöB","Ja","No")</f>
        <v>No</v>
      </c>
      <c r="CW123" s="435" t="e">
        <f>IF(OR(AND(CR123="VöB",CP117="Aktuelles Procedura secondo BöB",CQ123="No"),OR(AND(CQ123="Ja",CP123&gt;='Valori soglia'!$D$6),AND(CQ123="Ja",CW$14&gt;CW$15)),AND(CQ123="Ja",CR123="BöB")),"Kontrolle","")</f>
        <v>#DIV/0!</v>
      </c>
      <c r="CX123" s="173" t="s">
        <v>44</v>
      </c>
      <c r="CY123" s="429">
        <v>53</v>
      </c>
      <c r="CZ123" s="352">
        <v>0</v>
      </c>
      <c r="DA123" s="429" t="s">
        <v>43</v>
      </c>
      <c r="DB123" s="432" t="s">
        <v>36</v>
      </c>
      <c r="DC123" s="399" t="str">
        <f>IF(DB123="BöB","nur Freihändig mit Tipo. 13 VöB","")</f>
        <v/>
      </c>
      <c r="DD123" s="400"/>
      <c r="DE123" s="433" t="str">
        <f>IF(DB123="BöB","Ja","No")</f>
        <v>No</v>
      </c>
      <c r="DF123" s="430" t="str">
        <f>IF(DB123="BöB","Ja","No")</f>
        <v>No</v>
      </c>
      <c r="DG123" s="435" t="e">
        <f>IF(OR(AND(DB123="VöB",CZ117="Aktuelles Procedura secondo BöB",DA123="No"),OR(AND(DA123="Ja",CZ123&gt;='Valori soglia'!$D$6),AND(DA123="Ja",DG$14&gt;DG$15)),AND(DA123="Ja",DB123="BöB")),"Kontrolle","")</f>
        <v>#DIV/0!</v>
      </c>
      <c r="DH123" s="173" t="s">
        <v>44</v>
      </c>
      <c r="DI123" s="429">
        <v>53</v>
      </c>
      <c r="DJ123" s="352">
        <v>0</v>
      </c>
      <c r="DK123" s="429" t="s">
        <v>43</v>
      </c>
      <c r="DL123" s="432" t="s">
        <v>36</v>
      </c>
      <c r="DM123" s="399" t="str">
        <f>IF(DL123="BöB","nur Freihändig mit Tipo. 13 VöB","")</f>
        <v/>
      </c>
      <c r="DN123" s="400"/>
      <c r="DO123" s="433" t="str">
        <f>IF(DL123="BöB","Ja","No")</f>
        <v>No</v>
      </c>
      <c r="DP123" s="430" t="str">
        <f>IF(DL123="BöB","Ja","No")</f>
        <v>No</v>
      </c>
      <c r="DQ123" s="435" t="e">
        <f>IF(OR(AND(DL123="VöB",DJ117="Aktuelles Procedura secondo BöB",DK123="No"),OR(AND(DK123="Ja",DJ123&gt;='Valori soglia'!$D$6),AND(DK123="Ja",DQ$14&gt;DQ$15)),AND(DK123="Ja",DL123="BöB")),"Kontrolle","")</f>
        <v>#DIV/0!</v>
      </c>
      <c r="DR123" s="173" t="s">
        <v>44</v>
      </c>
      <c r="DS123" s="429">
        <v>53</v>
      </c>
      <c r="DT123" s="352">
        <v>0</v>
      </c>
      <c r="DU123" s="429" t="s">
        <v>43</v>
      </c>
      <c r="DV123" s="432" t="s">
        <v>36</v>
      </c>
      <c r="DW123" s="399" t="str">
        <f>IF(DV123="BöB","nur Freihändig mit Tipo. 13 VöB","")</f>
        <v/>
      </c>
      <c r="DX123" s="400"/>
      <c r="DY123" s="433" t="str">
        <f>IF(DV123="BöB","Ja","No")</f>
        <v>No</v>
      </c>
      <c r="DZ123" s="430" t="str">
        <f>IF(DV123="BöB","Ja","No")</f>
        <v>No</v>
      </c>
      <c r="EA123" s="435" t="e">
        <f>IF(OR(AND(DV123="VöB",DT117="Aktuelles Procedura secondo BöB",DU123="No"),OR(AND(DU123="Ja",DT123&gt;='Valori soglia'!$D$6),AND(DU123="Ja",EA$14&gt;EA$15)),AND(DU123="Ja",DV123="BöB")),"Kontrolle","")</f>
        <v>#DIV/0!</v>
      </c>
      <c r="EB123" s="173" t="s">
        <v>44</v>
      </c>
      <c r="EC123" s="429">
        <v>53</v>
      </c>
      <c r="ED123" s="352">
        <v>0</v>
      </c>
      <c r="EE123" s="429" t="s">
        <v>43</v>
      </c>
      <c r="EF123" s="432" t="s">
        <v>36</v>
      </c>
      <c r="EG123" s="399" t="str">
        <f>IF(EF123="BöB","nur Freihändig mit Tipo. 13 VöB","")</f>
        <v/>
      </c>
      <c r="EH123" s="400"/>
      <c r="EI123" s="433" t="str">
        <f>IF(EF123="BöB","Ja","No")</f>
        <v>No</v>
      </c>
      <c r="EJ123" s="430" t="str">
        <f>IF(EF123="BöB","Ja","No")</f>
        <v>No</v>
      </c>
      <c r="EK123" s="435" t="e">
        <f>IF(OR(AND(EF123="VöB",ED117="Aktuelles Procedura secondo BöB",EE123="No"),OR(AND(EE123="Ja",ED123&gt;='Valori soglia'!$D$6),AND(EE123="Ja",EK$14&gt;EK$15)),AND(EE123="Ja",EF123="BöB")),"Kontrolle","")</f>
        <v>#DIV/0!</v>
      </c>
      <c r="EL123" s="173" t="s">
        <v>44</v>
      </c>
      <c r="EM123" s="429">
        <v>53</v>
      </c>
      <c r="EN123" s="352">
        <v>0</v>
      </c>
      <c r="EO123" s="429" t="s">
        <v>43</v>
      </c>
      <c r="EP123" s="432" t="s">
        <v>36</v>
      </c>
      <c r="EQ123" s="399" t="str">
        <f>IF(EP123="BöB","nur Freihändig mit Tipo. 13 VöB","")</f>
        <v/>
      </c>
      <c r="ER123" s="400"/>
      <c r="ES123" s="433" t="str">
        <f>IF(EP123="BöB","Ja","No")</f>
        <v>No</v>
      </c>
      <c r="ET123" s="430" t="str">
        <f>IF(EP123="BöB","Ja","No")</f>
        <v>No</v>
      </c>
      <c r="EU123" s="435" t="e">
        <f>IF(OR(AND(EP123="VöB",EN117="Aktuelles Procedura secondo BöB",EO123="No"),OR(AND(EO123="Ja",EN123&gt;='Valori soglia'!$D$6),AND(EO123="Ja",EU$14&gt;EU$15)),AND(EO123="Ja",EP123="BöB")),"Kontrolle","")</f>
        <v>#DIV/0!</v>
      </c>
      <c r="EV123" s="173" t="s">
        <v>44</v>
      </c>
      <c r="EW123" s="429">
        <v>53</v>
      </c>
      <c r="EX123" s="352">
        <v>0</v>
      </c>
      <c r="EY123" s="429" t="s">
        <v>43</v>
      </c>
      <c r="EZ123" s="432" t="s">
        <v>36</v>
      </c>
      <c r="FA123" s="399" t="str">
        <f>IF(EZ123="BöB","nur Freihändig mit Tipo. 13 VöB","")</f>
        <v/>
      </c>
      <c r="FB123" s="400"/>
      <c r="FC123" s="433" t="str">
        <f>IF(EZ123="BöB","Ja","No")</f>
        <v>No</v>
      </c>
      <c r="FD123" s="430" t="str">
        <f>IF(EZ123="BöB","Ja","No")</f>
        <v>No</v>
      </c>
      <c r="FE123" s="435" t="e">
        <f>IF(OR(AND(EZ123="VöB",EX117="Aktuelles Procedura secondo BöB",EY123="No"),OR(AND(EY123="Ja",EX123&gt;='Valori soglia'!$D$6),AND(EY123="Ja",FE$14&gt;FE$15)),AND(EY123="Ja",EZ123="BöB")),"Kontrolle","")</f>
        <v>#DIV/0!</v>
      </c>
      <c r="FF123" s="173" t="s">
        <v>44</v>
      </c>
      <c r="FG123" s="429">
        <v>53</v>
      </c>
      <c r="FH123" s="352">
        <v>0</v>
      </c>
      <c r="FI123" s="429" t="s">
        <v>43</v>
      </c>
      <c r="FJ123" s="432" t="s">
        <v>36</v>
      </c>
      <c r="FK123" s="399" t="str">
        <f>IF(FJ123="BöB","nur Freihändig mit Tipo. 13 VöB","")</f>
        <v/>
      </c>
      <c r="FL123" s="400"/>
      <c r="FM123" s="433" t="str">
        <f>IF(FJ123="BöB","Ja","No")</f>
        <v>No</v>
      </c>
      <c r="FN123" s="430" t="str">
        <f>IF(FJ123="BöB","Ja","No")</f>
        <v>No</v>
      </c>
      <c r="FO123" s="435" t="e">
        <f>IF(OR(AND(FJ123="VöB",FH117="Aktuelles Procedura secondo BöB",FI123="No"),OR(AND(FI123="Ja",FH123&gt;='Valori soglia'!$D$6),AND(FI123="Ja",FO$14&gt;FO$15)),AND(FI123="Ja",FJ123="BöB")),"Kontrolle","")</f>
        <v>#DIV/0!</v>
      </c>
      <c r="FP123" s="173" t="s">
        <v>44</v>
      </c>
      <c r="FQ123" s="429">
        <v>53</v>
      </c>
      <c r="FR123" s="352">
        <v>0</v>
      </c>
      <c r="FS123" s="429" t="s">
        <v>43</v>
      </c>
      <c r="FT123" s="432" t="s">
        <v>36</v>
      </c>
      <c r="FU123" s="399" t="str">
        <f>IF(FT123="BöB","nur Freihändig mit Tipo. 13 VöB","")</f>
        <v/>
      </c>
      <c r="FV123" s="400"/>
      <c r="FW123" s="433" t="str">
        <f>IF(FT123="BöB","Ja","No")</f>
        <v>No</v>
      </c>
      <c r="FX123" s="430" t="str">
        <f>IF(FT123="BöB","Ja","No")</f>
        <v>No</v>
      </c>
      <c r="FY123" s="435" t="e">
        <f>IF(OR(AND(FT123="VöB",FR117="Aktuelles Procedura secondo BöB",FS123="No"),OR(AND(FS123="Ja",FR123&gt;='Valori soglia'!$D$6),AND(FS123="Ja",FY$14&gt;FY$15)),AND(FS123="Ja",FT123="BöB")),"Kontrolle","")</f>
        <v>#DIV/0!</v>
      </c>
      <c r="FZ123" s="173" t="s">
        <v>44</v>
      </c>
      <c r="GA123" s="429">
        <v>53</v>
      </c>
      <c r="GB123" s="352">
        <v>0</v>
      </c>
      <c r="GC123" s="429" t="s">
        <v>43</v>
      </c>
      <c r="GD123" s="432" t="s">
        <v>36</v>
      </c>
      <c r="GE123" s="399" t="str">
        <f>IF(GD123="BöB","nur Freihändig mit Tipo. 13 VöB","")</f>
        <v/>
      </c>
      <c r="GF123" s="400"/>
      <c r="GG123" s="433" t="str">
        <f>IF(GD123="BöB","Ja","No")</f>
        <v>No</v>
      </c>
      <c r="GH123" s="430" t="str">
        <f>IF(GD123="BöB","Ja","No")</f>
        <v>No</v>
      </c>
      <c r="GI123" s="435" t="e">
        <f>IF(OR(AND(GD123="VöB",GB117="Aktuelles Procedura secondo BöB",GC123="No"),OR(AND(GC123="Ja",GB123&gt;='Valori soglia'!$D$6),AND(GC123="Ja",GI$14&gt;GI$15)),AND(GC123="Ja",GD123="BöB")),"Kontrolle","")</f>
        <v>#DIV/0!</v>
      </c>
      <c r="GJ123" s="173" t="s">
        <v>44</v>
      </c>
      <c r="GK123" s="429">
        <v>53</v>
      </c>
      <c r="GL123" s="352">
        <v>0</v>
      </c>
      <c r="GM123" s="429" t="s">
        <v>43</v>
      </c>
      <c r="GN123" s="432" t="s">
        <v>36</v>
      </c>
      <c r="GO123" s="399" t="str">
        <f>IF(GN123="BöB","nur Freihändig mit Tipo. 13 VöB","")</f>
        <v/>
      </c>
      <c r="GP123" s="400"/>
      <c r="GQ123" s="433" t="str">
        <f>IF(GN123="BöB","Ja","No")</f>
        <v>No</v>
      </c>
      <c r="GR123" s="430" t="str">
        <f>IF(GN123="BöB","Ja","No")</f>
        <v>No</v>
      </c>
      <c r="GS123" s="435" t="e">
        <f>IF(OR(AND(GN123="VöB",GL117="Aktuelles Procedura secondo BöB",GM123="No"),OR(AND(GM123="Ja",GL123&gt;='Valori soglia'!$D$6),AND(GM123="Ja",GS$14&gt;GS$15)),AND(GM123="Ja",GN123="BöB")),"Kontrolle","")</f>
        <v>#DIV/0!</v>
      </c>
      <c r="GT123" s="173" t="s">
        <v>44</v>
      </c>
      <c r="GU123" s="429">
        <v>53</v>
      </c>
      <c r="GV123" s="352">
        <v>0</v>
      </c>
      <c r="GW123" s="429" t="s">
        <v>43</v>
      </c>
      <c r="GX123" s="432" t="s">
        <v>36</v>
      </c>
      <c r="GY123" s="399" t="str">
        <f>IF(GX123="BöB","nur Freihändig mit Tipo. 13 VöB","")</f>
        <v/>
      </c>
      <c r="GZ123" s="400"/>
      <c r="HA123" s="433" t="str">
        <f>IF(GX123="BöB","Ja","No")</f>
        <v>No</v>
      </c>
      <c r="HB123" s="430" t="str">
        <f>IF(GX123="BöB","Ja","No")</f>
        <v>No</v>
      </c>
      <c r="HC123" s="435" t="e">
        <f>IF(OR(AND(GX123="VöB",GV117="Aktuelles Procedura secondo BöB",GW123="No"),OR(AND(GW123="Ja",GV123&gt;='Valori soglia'!$D$6),AND(GW123="Ja",HC$14&gt;HC$15)),AND(GW123="Ja",GX123="BöB")),"Kontrolle","")</f>
        <v>#DIV/0!</v>
      </c>
      <c r="HD123" s="173" t="s">
        <v>44</v>
      </c>
      <c r="HE123" s="429">
        <v>53</v>
      </c>
      <c r="HF123" s="352">
        <v>0</v>
      </c>
      <c r="HG123" s="429" t="s">
        <v>43</v>
      </c>
      <c r="HH123" s="432" t="s">
        <v>36</v>
      </c>
      <c r="HI123" s="399" t="str">
        <f>IF(HH123="BöB","nur Freihändig mit Tipo. 13 VöB","")</f>
        <v/>
      </c>
      <c r="HJ123" s="400"/>
      <c r="HK123" s="433" t="str">
        <f>IF(HH123="BöB","Ja","No")</f>
        <v>No</v>
      </c>
      <c r="HL123" s="430" t="str">
        <f>IF(HH123="BöB","Ja","No")</f>
        <v>No</v>
      </c>
      <c r="HM123" s="435" t="e">
        <f>IF(OR(AND(HH123="VöB",HF117="Aktuelles Procedura secondo BöB",HG123="No"),OR(AND(HG123="Ja",HF123&gt;='Valori soglia'!$D$6),AND(HG123="Ja",HM$14&gt;HM$15)),AND(HG123="Ja",HH123="BöB")),"Kontrolle","")</f>
        <v>#DIV/0!</v>
      </c>
      <c r="HN123" s="125"/>
      <c r="HO123" s="125"/>
      <c r="HP123" s="71"/>
      <c r="HQ123" s="126"/>
      <c r="HR123" s="74"/>
      <c r="HS123" s="36"/>
      <c r="HT123" s="36"/>
      <c r="HU123" s="78"/>
      <c r="HV123" s="36"/>
      <c r="HW123" s="125"/>
      <c r="HX123" s="125"/>
      <c r="HY123" s="71"/>
      <c r="HZ123" s="126"/>
      <c r="IA123" s="74"/>
      <c r="IB123" s="36"/>
      <c r="IC123" s="36"/>
      <c r="ID123" s="78"/>
      <c r="IE123" s="36"/>
      <c r="IF123" s="125"/>
      <c r="IG123" s="125"/>
      <c r="IH123" s="71"/>
      <c r="II123" s="126"/>
      <c r="IJ123" s="74"/>
      <c r="IK123" s="36"/>
      <c r="IL123" s="36"/>
      <c r="IM123" s="78"/>
      <c r="IN123" s="36"/>
      <c r="IO123" s="125"/>
      <c r="IP123" s="125"/>
      <c r="IQ123" s="71"/>
      <c r="IR123" s="126"/>
      <c r="IS123" s="74"/>
      <c r="IT123" s="36"/>
      <c r="IU123" s="36"/>
      <c r="IV123" s="78"/>
      <c r="IW123" s="36"/>
      <c r="IX123" s="125"/>
      <c r="IY123" s="125"/>
      <c r="IZ123" s="71"/>
      <c r="JA123" s="126"/>
      <c r="JB123" s="6"/>
      <c r="JC123" s="6"/>
      <c r="JD123" s="6"/>
      <c r="JE123" s="6"/>
      <c r="JF123" s="6"/>
      <c r="JG123" s="6"/>
      <c r="JH123" s="6"/>
      <c r="JI123" s="6"/>
      <c r="JJ123" s="6"/>
      <c r="JK123" s="6"/>
      <c r="JL123" s="6"/>
      <c r="JM123" s="6"/>
      <c r="JN123" s="6"/>
      <c r="JO123" s="6"/>
      <c r="JP123" s="6"/>
      <c r="JQ123" s="6"/>
      <c r="JR123" s="6"/>
      <c r="JS123" s="6"/>
      <c r="JT123" s="6"/>
      <c r="JU123" s="6"/>
      <c r="JV123" s="6"/>
      <c r="JW123" s="6"/>
      <c r="JX123" s="6"/>
      <c r="JY123" s="6"/>
      <c r="JZ123" s="6"/>
      <c r="KA123" s="6"/>
      <c r="KB123" s="6"/>
      <c r="KC123" s="6"/>
      <c r="KD123" s="6"/>
      <c r="KE123" s="6"/>
      <c r="KF123" s="6"/>
      <c r="KG123" s="6"/>
      <c r="KH123" s="6"/>
      <c r="KI123" s="6"/>
      <c r="KJ123" s="6"/>
      <c r="KK123" s="6"/>
      <c r="KL123" s="6"/>
      <c r="KM123" s="6"/>
      <c r="KN123" s="6"/>
      <c r="KO123" s="6"/>
      <c r="KP123" s="6"/>
      <c r="KQ123" s="6"/>
      <c r="KR123" s="6"/>
      <c r="KS123" s="6"/>
      <c r="KT123" s="6"/>
      <c r="KU123" s="6"/>
      <c r="KV123" s="6"/>
      <c r="KW123" s="6"/>
      <c r="KX123" s="6"/>
      <c r="KY123" s="6"/>
      <c r="KZ123" s="6"/>
      <c r="LA123" s="6"/>
      <c r="LB123" s="6"/>
      <c r="LC123" s="6"/>
    </row>
    <row r="124" spans="1:315" ht="26.25" customHeight="1" x14ac:dyDescent="0.2">
      <c r="A124" s="13"/>
      <c r="B124" s="174" t="s">
        <v>45</v>
      </c>
      <c r="C124" s="429"/>
      <c r="D124" s="352"/>
      <c r="E124" s="429"/>
      <c r="F124" s="432"/>
      <c r="G124" s="401" t="str">
        <f>IF(F123="VöB","Freihändig (z.B. Tipo. 36 II d VöB)","")</f>
        <v/>
      </c>
      <c r="H124" s="402"/>
      <c r="I124" s="433"/>
      <c r="J124" s="430"/>
      <c r="K124" s="435"/>
      <c r="L124" s="174" t="s">
        <v>45</v>
      </c>
      <c r="M124" s="429"/>
      <c r="N124" s="352"/>
      <c r="O124" s="429"/>
      <c r="P124" s="432"/>
      <c r="Q124" s="401" t="str">
        <f>IF(P123="VöB","Freihändig (z.B. Tipo. 36 II d VöB)","")</f>
        <v/>
      </c>
      <c r="R124" s="402"/>
      <c r="S124" s="433"/>
      <c r="T124" s="430"/>
      <c r="U124" s="435"/>
      <c r="V124" s="174" t="s">
        <v>45</v>
      </c>
      <c r="W124" s="429"/>
      <c r="X124" s="352"/>
      <c r="Y124" s="429"/>
      <c r="Z124" s="432"/>
      <c r="AA124" s="401" t="str">
        <f>IF(Z123="VöB","Freihändig (z.B. Tipo. 36 II d VöB)","")</f>
        <v/>
      </c>
      <c r="AB124" s="402"/>
      <c r="AC124" s="433"/>
      <c r="AD124" s="430"/>
      <c r="AE124" s="435"/>
      <c r="AF124" s="174" t="s">
        <v>45</v>
      </c>
      <c r="AG124" s="429"/>
      <c r="AH124" s="352"/>
      <c r="AI124" s="429"/>
      <c r="AJ124" s="432"/>
      <c r="AK124" s="401" t="str">
        <f>IF(AJ123="VöB","Freihändig (z.B. Tipo. 36 II d VöB)","")</f>
        <v/>
      </c>
      <c r="AL124" s="402"/>
      <c r="AM124" s="433"/>
      <c r="AN124" s="430"/>
      <c r="AO124" s="435"/>
      <c r="AP124" s="174" t="s">
        <v>45</v>
      </c>
      <c r="AQ124" s="429"/>
      <c r="AR124" s="352"/>
      <c r="AS124" s="429"/>
      <c r="AT124" s="432"/>
      <c r="AU124" s="401" t="str">
        <f>IF(AT123="VöB","Freihändig (z.B. Tipo. 36 II d VöB)","")</f>
        <v/>
      </c>
      <c r="AV124" s="402"/>
      <c r="AW124" s="433"/>
      <c r="AX124" s="430"/>
      <c r="AY124" s="435"/>
      <c r="AZ124" s="174" t="s">
        <v>45</v>
      </c>
      <c r="BA124" s="429"/>
      <c r="BB124" s="352"/>
      <c r="BC124" s="429"/>
      <c r="BD124" s="432"/>
      <c r="BE124" s="401" t="str">
        <f>IF(BD123="VöB","Freihändig (z.B. Tipo. 36 II d VöB)","")</f>
        <v/>
      </c>
      <c r="BF124" s="402"/>
      <c r="BG124" s="433"/>
      <c r="BH124" s="430"/>
      <c r="BI124" s="435"/>
      <c r="BJ124" s="174" t="s">
        <v>45</v>
      </c>
      <c r="BK124" s="429"/>
      <c r="BL124" s="352"/>
      <c r="BM124" s="429"/>
      <c r="BN124" s="432"/>
      <c r="BO124" s="401" t="str">
        <f>IF(BN123="VöB","Freihändig (z.B. Tipo. 36 II d VöB)","")</f>
        <v/>
      </c>
      <c r="BP124" s="402"/>
      <c r="BQ124" s="433"/>
      <c r="BR124" s="430"/>
      <c r="BS124" s="435"/>
      <c r="BT124" s="174" t="s">
        <v>45</v>
      </c>
      <c r="BU124" s="429"/>
      <c r="BV124" s="352"/>
      <c r="BW124" s="429"/>
      <c r="BX124" s="432"/>
      <c r="BY124" s="401" t="str">
        <f>IF(BX123="VöB","Freihändig (z.B. Tipo. 36 II d VöB)","")</f>
        <v/>
      </c>
      <c r="BZ124" s="402"/>
      <c r="CA124" s="433"/>
      <c r="CB124" s="430"/>
      <c r="CC124" s="435"/>
      <c r="CD124" s="174" t="s">
        <v>45</v>
      </c>
      <c r="CE124" s="429"/>
      <c r="CF124" s="352"/>
      <c r="CG124" s="429"/>
      <c r="CH124" s="432"/>
      <c r="CI124" s="401" t="str">
        <f>IF(CH123="VöB","Freihändig (z.B. Tipo. 36 II d VöB)","")</f>
        <v/>
      </c>
      <c r="CJ124" s="402"/>
      <c r="CK124" s="433"/>
      <c r="CL124" s="430"/>
      <c r="CM124" s="435"/>
      <c r="CN124" s="174" t="s">
        <v>45</v>
      </c>
      <c r="CO124" s="429"/>
      <c r="CP124" s="352"/>
      <c r="CQ124" s="429"/>
      <c r="CR124" s="432"/>
      <c r="CS124" s="401" t="str">
        <f>IF(CR123="VöB","Freihändig (z.B. Tipo. 36 II d VöB)","")</f>
        <v/>
      </c>
      <c r="CT124" s="402"/>
      <c r="CU124" s="433"/>
      <c r="CV124" s="430"/>
      <c r="CW124" s="435"/>
      <c r="CX124" s="174" t="s">
        <v>45</v>
      </c>
      <c r="CY124" s="429"/>
      <c r="CZ124" s="352"/>
      <c r="DA124" s="429"/>
      <c r="DB124" s="432"/>
      <c r="DC124" s="401" t="str">
        <f>IF(DB123="VöB","Freihändig (z.B. Tipo. 36 II d VöB)","")</f>
        <v/>
      </c>
      <c r="DD124" s="402"/>
      <c r="DE124" s="433"/>
      <c r="DF124" s="430"/>
      <c r="DG124" s="435"/>
      <c r="DH124" s="174" t="s">
        <v>45</v>
      </c>
      <c r="DI124" s="429"/>
      <c r="DJ124" s="352"/>
      <c r="DK124" s="429"/>
      <c r="DL124" s="432"/>
      <c r="DM124" s="401" t="str">
        <f>IF(DL123="VöB","Freihändig (z.B. Tipo. 36 II d VöB)","")</f>
        <v/>
      </c>
      <c r="DN124" s="402"/>
      <c r="DO124" s="433"/>
      <c r="DP124" s="430"/>
      <c r="DQ124" s="435"/>
      <c r="DR124" s="174" t="s">
        <v>45</v>
      </c>
      <c r="DS124" s="429"/>
      <c r="DT124" s="352"/>
      <c r="DU124" s="429"/>
      <c r="DV124" s="432"/>
      <c r="DW124" s="401" t="str">
        <f>IF(DV123="VöB","Freihändig (z.B. Tipo. 36 II d VöB)","")</f>
        <v/>
      </c>
      <c r="DX124" s="402"/>
      <c r="DY124" s="433"/>
      <c r="DZ124" s="430"/>
      <c r="EA124" s="435"/>
      <c r="EB124" s="174" t="s">
        <v>45</v>
      </c>
      <c r="EC124" s="429"/>
      <c r="ED124" s="352"/>
      <c r="EE124" s="429"/>
      <c r="EF124" s="432"/>
      <c r="EG124" s="401" t="str">
        <f>IF(EF123="VöB","Freihändig (z.B. Tipo. 36 II d VöB)","")</f>
        <v/>
      </c>
      <c r="EH124" s="402"/>
      <c r="EI124" s="433"/>
      <c r="EJ124" s="430"/>
      <c r="EK124" s="435"/>
      <c r="EL124" s="174" t="s">
        <v>45</v>
      </c>
      <c r="EM124" s="429"/>
      <c r="EN124" s="352"/>
      <c r="EO124" s="429"/>
      <c r="EP124" s="432"/>
      <c r="EQ124" s="401" t="str">
        <f>IF(EP123="VöB","Freihändig (z.B. Tipo. 36 II d VöB)","")</f>
        <v/>
      </c>
      <c r="ER124" s="402"/>
      <c r="ES124" s="433"/>
      <c r="ET124" s="430"/>
      <c r="EU124" s="435"/>
      <c r="EV124" s="174" t="s">
        <v>45</v>
      </c>
      <c r="EW124" s="429"/>
      <c r="EX124" s="352"/>
      <c r="EY124" s="429"/>
      <c r="EZ124" s="432"/>
      <c r="FA124" s="401" t="str">
        <f>IF(EZ123="VöB","Freihändig (z.B. Tipo. 36 II d VöB)","")</f>
        <v/>
      </c>
      <c r="FB124" s="402"/>
      <c r="FC124" s="433"/>
      <c r="FD124" s="430"/>
      <c r="FE124" s="435"/>
      <c r="FF124" s="174" t="s">
        <v>45</v>
      </c>
      <c r="FG124" s="429"/>
      <c r="FH124" s="352"/>
      <c r="FI124" s="429"/>
      <c r="FJ124" s="432"/>
      <c r="FK124" s="401" t="str">
        <f>IF(FJ123="VöB","Freihändig (z.B. Tipo. 36 II d VöB)","")</f>
        <v/>
      </c>
      <c r="FL124" s="402"/>
      <c r="FM124" s="433"/>
      <c r="FN124" s="430"/>
      <c r="FO124" s="435"/>
      <c r="FP124" s="174" t="s">
        <v>45</v>
      </c>
      <c r="FQ124" s="429"/>
      <c r="FR124" s="352"/>
      <c r="FS124" s="429"/>
      <c r="FT124" s="432"/>
      <c r="FU124" s="401" t="str">
        <f>IF(FT123="VöB","Freihändig (z.B. Tipo. 36 II d VöB)","")</f>
        <v/>
      </c>
      <c r="FV124" s="402"/>
      <c r="FW124" s="433"/>
      <c r="FX124" s="430"/>
      <c r="FY124" s="435"/>
      <c r="FZ124" s="174" t="s">
        <v>45</v>
      </c>
      <c r="GA124" s="429"/>
      <c r="GB124" s="352"/>
      <c r="GC124" s="429"/>
      <c r="GD124" s="432"/>
      <c r="GE124" s="401" t="str">
        <f>IF(GD123="VöB","Freihändig (z.B. Tipo. 36 II d VöB)","")</f>
        <v/>
      </c>
      <c r="GF124" s="402"/>
      <c r="GG124" s="433"/>
      <c r="GH124" s="430"/>
      <c r="GI124" s="435"/>
      <c r="GJ124" s="174" t="s">
        <v>45</v>
      </c>
      <c r="GK124" s="429"/>
      <c r="GL124" s="352"/>
      <c r="GM124" s="429"/>
      <c r="GN124" s="432"/>
      <c r="GO124" s="401" t="str">
        <f>IF(GN123="VöB","Freihändig (z.B. Tipo. 36 II d VöB)","")</f>
        <v/>
      </c>
      <c r="GP124" s="402"/>
      <c r="GQ124" s="433"/>
      <c r="GR124" s="430"/>
      <c r="GS124" s="435"/>
      <c r="GT124" s="174" t="s">
        <v>45</v>
      </c>
      <c r="GU124" s="429"/>
      <c r="GV124" s="352"/>
      <c r="GW124" s="429"/>
      <c r="GX124" s="432"/>
      <c r="GY124" s="401" t="str">
        <f>IF(GX123="VöB","Freihändig (z.B. Tipo. 36 II d VöB)","")</f>
        <v/>
      </c>
      <c r="GZ124" s="402"/>
      <c r="HA124" s="433"/>
      <c r="HB124" s="430"/>
      <c r="HC124" s="435"/>
      <c r="HD124" s="174" t="s">
        <v>45</v>
      </c>
      <c r="HE124" s="429"/>
      <c r="HF124" s="352"/>
      <c r="HG124" s="429"/>
      <c r="HH124" s="432"/>
      <c r="HI124" s="401" t="str">
        <f>IF(HH123="VöB","Freihändig (z.B. Tipo. 36 II d VöB)","")</f>
        <v/>
      </c>
      <c r="HJ124" s="402"/>
      <c r="HK124" s="433"/>
      <c r="HL124" s="430"/>
      <c r="HM124" s="435"/>
      <c r="HN124" s="125"/>
      <c r="HO124" s="125"/>
      <c r="HP124" s="71"/>
      <c r="HQ124" s="126"/>
      <c r="HR124" s="74"/>
      <c r="HS124" s="36"/>
      <c r="HT124" s="36"/>
      <c r="HU124" s="78"/>
      <c r="HV124" s="36"/>
      <c r="HW124" s="125"/>
      <c r="HX124" s="125"/>
      <c r="HY124" s="71"/>
      <c r="HZ124" s="126"/>
      <c r="IA124" s="74"/>
      <c r="IB124" s="36"/>
      <c r="IC124" s="36"/>
      <c r="ID124" s="78"/>
      <c r="IE124" s="36"/>
      <c r="IF124" s="125"/>
      <c r="IG124" s="125"/>
      <c r="IH124" s="71"/>
      <c r="II124" s="126"/>
      <c r="IJ124" s="74"/>
      <c r="IK124" s="36"/>
      <c r="IL124" s="36"/>
      <c r="IM124" s="78"/>
      <c r="IN124" s="36"/>
      <c r="IO124" s="125"/>
      <c r="IP124" s="125"/>
      <c r="IQ124" s="71"/>
      <c r="IR124" s="126"/>
      <c r="IS124" s="74"/>
      <c r="IT124" s="36"/>
      <c r="IU124" s="36"/>
      <c r="IV124" s="78"/>
      <c r="IW124" s="36"/>
      <c r="IX124" s="125"/>
      <c r="IY124" s="125"/>
      <c r="IZ124" s="71"/>
      <c r="JA124" s="126"/>
      <c r="JB124" s="6"/>
      <c r="JC124" s="6"/>
      <c r="JD124" s="6"/>
      <c r="JE124" s="6"/>
      <c r="JF124" s="6"/>
      <c r="JG124" s="6"/>
      <c r="JH124" s="6"/>
      <c r="JI124" s="6"/>
      <c r="JJ124" s="6"/>
      <c r="JK124" s="6"/>
      <c r="JL124" s="6"/>
      <c r="JM124" s="6"/>
      <c r="JN124" s="6"/>
      <c r="JO124" s="6"/>
      <c r="JP124" s="6"/>
      <c r="JQ124" s="6"/>
      <c r="JR124" s="6"/>
      <c r="JS124" s="6"/>
      <c r="JT124" s="6"/>
      <c r="JU124" s="6"/>
      <c r="JV124" s="6"/>
      <c r="JW124" s="6"/>
      <c r="JX124" s="6"/>
      <c r="JY124" s="6"/>
      <c r="JZ124" s="6"/>
      <c r="KA124" s="6"/>
      <c r="KB124" s="6"/>
      <c r="KC124" s="6"/>
      <c r="KD124" s="6"/>
      <c r="KE124" s="6"/>
      <c r="KF124" s="6"/>
      <c r="KG124" s="6"/>
      <c r="KH124" s="6"/>
      <c r="KI124" s="6"/>
      <c r="KJ124" s="6"/>
      <c r="KK124" s="6"/>
      <c r="KL124" s="6"/>
      <c r="KM124" s="6"/>
      <c r="KN124" s="6"/>
      <c r="KO124" s="6"/>
      <c r="KP124" s="6"/>
      <c r="KQ124" s="6"/>
      <c r="KR124" s="6"/>
      <c r="KS124" s="6"/>
      <c r="KT124" s="6"/>
      <c r="KU124" s="6"/>
      <c r="KV124" s="6"/>
      <c r="KW124" s="6"/>
      <c r="KX124" s="6"/>
      <c r="KY124" s="6"/>
      <c r="KZ124" s="6"/>
      <c r="LA124" s="6"/>
      <c r="LB124" s="6"/>
      <c r="LC124" s="6"/>
    </row>
    <row r="125" spans="1:315" ht="26.25" customHeight="1" x14ac:dyDescent="0.2">
      <c r="A125" s="13"/>
      <c r="B125" s="173" t="s">
        <v>44</v>
      </c>
      <c r="C125" s="429">
        <v>54</v>
      </c>
      <c r="D125" s="352">
        <v>0</v>
      </c>
      <c r="E125" s="429" t="s">
        <v>43</v>
      </c>
      <c r="F125" s="432" t="s">
        <v>36</v>
      </c>
      <c r="G125" s="399" t="str">
        <f>IF(F125="BöB","nur Freihändig mit Tipo. 13 VöB","")</f>
        <v/>
      </c>
      <c r="H125" s="400"/>
      <c r="I125" s="433" t="str">
        <f>IF(F125="BöB","Ja","No")</f>
        <v>No</v>
      </c>
      <c r="J125" s="430" t="str">
        <f>IF(F125="BöB","Ja","No")</f>
        <v>No</v>
      </c>
      <c r="K125" s="435" t="e">
        <f>IF(OR(AND(F125="VöB",D119="Aktuelles Procedura secondo BöB",E125="No"),OR(AND(E125="Ja",D125&gt;='Valori soglia'!$D$6),AND(E125="Ja",'Riepilogo progetto'!$J$8&gt;'Riepilogo progetto'!$P$9)),AND(E125="Ja",F125="BöB")),"Kontrolle","")</f>
        <v>#DIV/0!</v>
      </c>
      <c r="L125" s="173" t="s">
        <v>44</v>
      </c>
      <c r="M125" s="429">
        <v>54</v>
      </c>
      <c r="N125" s="352">
        <v>0</v>
      </c>
      <c r="O125" s="429" t="s">
        <v>43</v>
      </c>
      <c r="P125" s="432" t="s">
        <v>36</v>
      </c>
      <c r="Q125" s="399" t="str">
        <f>IF(P125="BöB","nur Freihändig mit Tipo. 13 VöB","")</f>
        <v/>
      </c>
      <c r="R125" s="400"/>
      <c r="S125" s="433" t="str">
        <f>IF(P125="BöB","Ja","No")</f>
        <v>No</v>
      </c>
      <c r="T125" s="430" t="str">
        <f>IF(P125="BöB","Ja","No")</f>
        <v>No</v>
      </c>
      <c r="U125" s="435" t="e">
        <f>IF(OR(AND(P125="VöB",N119="Aktuelles Procedura secondo BöB",O125="No"),OR(AND(O125="Ja",N125&gt;='Valori soglia'!$D$6),AND(O125="Ja",U$14&gt;U$15)),AND(O125="Ja",P125="BöB")),"Kontrolle","")</f>
        <v>#DIV/0!</v>
      </c>
      <c r="V125" s="173" t="s">
        <v>44</v>
      </c>
      <c r="W125" s="429">
        <v>54</v>
      </c>
      <c r="X125" s="352">
        <v>0</v>
      </c>
      <c r="Y125" s="429" t="s">
        <v>43</v>
      </c>
      <c r="Z125" s="432" t="s">
        <v>36</v>
      </c>
      <c r="AA125" s="399" t="str">
        <f>IF(Z125="BöB","nur Freihändig mit Tipo. 13 VöB","")</f>
        <v/>
      </c>
      <c r="AB125" s="400"/>
      <c r="AC125" s="433" t="str">
        <f>IF(Z125="BöB","Ja","No")</f>
        <v>No</v>
      </c>
      <c r="AD125" s="430" t="str">
        <f>IF(Z125="BöB","Ja","No")</f>
        <v>No</v>
      </c>
      <c r="AE125" s="435" t="e">
        <f>IF(OR(AND(Z125="VöB",X119="Aktuelles Procedura secondo BöB",Y125="No"),OR(AND(Y125="Ja",X125&gt;='Valori soglia'!$D$6),AND(Y125="Ja",AE$14&gt;AE$15)),AND(Y125="Ja",Z125="BöB")),"Kontrolle","")</f>
        <v>#DIV/0!</v>
      </c>
      <c r="AF125" s="173" t="s">
        <v>44</v>
      </c>
      <c r="AG125" s="429">
        <v>54</v>
      </c>
      <c r="AH125" s="352">
        <v>0</v>
      </c>
      <c r="AI125" s="429" t="s">
        <v>43</v>
      </c>
      <c r="AJ125" s="432" t="s">
        <v>36</v>
      </c>
      <c r="AK125" s="399" t="str">
        <f>IF(AJ125="BöB","nur Freihändig mit Tipo. 13 VöB","")</f>
        <v/>
      </c>
      <c r="AL125" s="400"/>
      <c r="AM125" s="433" t="str">
        <f>IF(AJ125="BöB","Ja","No")</f>
        <v>No</v>
      </c>
      <c r="AN125" s="430" t="str">
        <f>IF(AJ125="BöB","Ja","No")</f>
        <v>No</v>
      </c>
      <c r="AO125" s="435" t="e">
        <f>IF(OR(AND(AJ125="VöB",AH119="Aktuelles Procedura secondo BöB",AI125="No"),OR(AND(AI125="Ja",AH125&gt;='Valori soglia'!$D$6),AND(AI125="Ja",AO$14&gt;AO$15)),AND(AI125="Ja",AJ125="BöB")),"Kontrolle","")</f>
        <v>#DIV/0!</v>
      </c>
      <c r="AP125" s="173" t="s">
        <v>44</v>
      </c>
      <c r="AQ125" s="429">
        <v>54</v>
      </c>
      <c r="AR125" s="352">
        <v>0</v>
      </c>
      <c r="AS125" s="429" t="s">
        <v>43</v>
      </c>
      <c r="AT125" s="432" t="s">
        <v>36</v>
      </c>
      <c r="AU125" s="399" t="str">
        <f>IF(AT125="BöB","nur Freihändig mit Tipo. 13 VöB","")</f>
        <v/>
      </c>
      <c r="AV125" s="400"/>
      <c r="AW125" s="433" t="str">
        <f>IF(AT125="BöB","Ja","No")</f>
        <v>No</v>
      </c>
      <c r="AX125" s="430" t="str">
        <f>IF(AT125="BöB","Ja","No")</f>
        <v>No</v>
      </c>
      <c r="AY125" s="435" t="e">
        <f>IF(OR(AND(AT125="VöB",AR119="Aktuelles Procedura secondo BöB",AS125="No"),OR(AND(AS125="Ja",AR125&gt;='Valori soglia'!$D$6),AND(AS125="Ja",AY$14&gt;AY$15)),AND(AS125="Ja",AT125="BöB")),"Kontrolle","")</f>
        <v>#DIV/0!</v>
      </c>
      <c r="AZ125" s="173" t="s">
        <v>44</v>
      </c>
      <c r="BA125" s="429">
        <v>54</v>
      </c>
      <c r="BB125" s="352">
        <v>0</v>
      </c>
      <c r="BC125" s="429" t="s">
        <v>43</v>
      </c>
      <c r="BD125" s="432" t="s">
        <v>36</v>
      </c>
      <c r="BE125" s="399" t="str">
        <f>IF(BD125="BöB","nur Freihändig mit Tipo. 13 VöB","")</f>
        <v/>
      </c>
      <c r="BF125" s="400"/>
      <c r="BG125" s="433" t="str">
        <f>IF(BD125="BöB","Ja","No")</f>
        <v>No</v>
      </c>
      <c r="BH125" s="430" t="str">
        <f>IF(BD125="BöB","Ja","No")</f>
        <v>No</v>
      </c>
      <c r="BI125" s="435" t="e">
        <f>IF(OR(AND(BD125="VöB",BB119="Aktuelles Procedura secondo BöB",BC125="No"),OR(AND(BC125="Ja",BB125&gt;='Valori soglia'!$D$6),AND(BC125="Ja",BI$14&gt;BI$15)),AND(BC125="Ja",BD125="BöB")),"Kontrolle","")</f>
        <v>#DIV/0!</v>
      </c>
      <c r="BJ125" s="173" t="s">
        <v>44</v>
      </c>
      <c r="BK125" s="429">
        <v>54</v>
      </c>
      <c r="BL125" s="352">
        <v>0</v>
      </c>
      <c r="BM125" s="429" t="s">
        <v>43</v>
      </c>
      <c r="BN125" s="432" t="s">
        <v>36</v>
      </c>
      <c r="BO125" s="399" t="str">
        <f>IF(BN125="BöB","nur Freihändig mit Tipo. 13 VöB","")</f>
        <v/>
      </c>
      <c r="BP125" s="400"/>
      <c r="BQ125" s="433" t="str">
        <f>IF(BN125="BöB","Ja","No")</f>
        <v>No</v>
      </c>
      <c r="BR125" s="430" t="str">
        <f>IF(BN125="BöB","Ja","No")</f>
        <v>No</v>
      </c>
      <c r="BS125" s="435" t="e">
        <f>IF(OR(AND(BN125="VöB",BL119="Aktuelles Procedura secondo BöB",BM125="No"),OR(AND(BM125="Ja",BL125&gt;='Valori soglia'!$D$6),AND(BM125="Ja",BS$14&gt;BS$15)),AND(BM125="Ja",BN125="BöB")),"Kontrolle","")</f>
        <v>#DIV/0!</v>
      </c>
      <c r="BT125" s="173" t="s">
        <v>44</v>
      </c>
      <c r="BU125" s="429">
        <v>54</v>
      </c>
      <c r="BV125" s="352">
        <v>0</v>
      </c>
      <c r="BW125" s="429" t="s">
        <v>43</v>
      </c>
      <c r="BX125" s="432" t="s">
        <v>36</v>
      </c>
      <c r="BY125" s="399" t="str">
        <f>IF(BX125="BöB","nur Freihändig mit Tipo. 13 VöB","")</f>
        <v/>
      </c>
      <c r="BZ125" s="400"/>
      <c r="CA125" s="433" t="str">
        <f>IF(BX125="BöB","Ja","No")</f>
        <v>No</v>
      </c>
      <c r="CB125" s="430" t="str">
        <f>IF(BX125="BöB","Ja","No")</f>
        <v>No</v>
      </c>
      <c r="CC125" s="435" t="e">
        <f>IF(OR(AND(BX125="VöB",BV119="Aktuelles Procedura secondo BöB",BW125="No"),OR(AND(BW125="Ja",BV125&gt;='Valori soglia'!$D$6),AND(BW125="Ja",CC$14&gt;CC$15)),AND(BW125="Ja",BX125="BöB")),"Kontrolle","")</f>
        <v>#DIV/0!</v>
      </c>
      <c r="CD125" s="173" t="s">
        <v>44</v>
      </c>
      <c r="CE125" s="429">
        <v>54</v>
      </c>
      <c r="CF125" s="352">
        <v>0</v>
      </c>
      <c r="CG125" s="429" t="s">
        <v>43</v>
      </c>
      <c r="CH125" s="432" t="s">
        <v>36</v>
      </c>
      <c r="CI125" s="399" t="str">
        <f>IF(CH125="BöB","nur Freihändig mit Tipo. 13 VöB","")</f>
        <v/>
      </c>
      <c r="CJ125" s="400"/>
      <c r="CK125" s="433" t="str">
        <f>IF(CH125="BöB","Ja","No")</f>
        <v>No</v>
      </c>
      <c r="CL125" s="430" t="str">
        <f>IF(CH125="BöB","Ja","No")</f>
        <v>No</v>
      </c>
      <c r="CM125" s="435" t="e">
        <f>IF(OR(AND(CH125="VöB",CF119="Aktuelles Procedura secondo BöB",CG125="No"),OR(AND(CG125="Ja",CF125&gt;='Valori soglia'!$D$6),AND(CG125="Ja",CM$14&gt;CM$15)),AND(CG125="Ja",CH125="BöB")),"Kontrolle","")</f>
        <v>#DIV/0!</v>
      </c>
      <c r="CN125" s="173" t="s">
        <v>44</v>
      </c>
      <c r="CO125" s="429">
        <v>54</v>
      </c>
      <c r="CP125" s="352">
        <v>0</v>
      </c>
      <c r="CQ125" s="429" t="s">
        <v>43</v>
      </c>
      <c r="CR125" s="432" t="s">
        <v>36</v>
      </c>
      <c r="CS125" s="399" t="str">
        <f>IF(CR125="BöB","nur Freihändig mit Tipo. 13 VöB","")</f>
        <v/>
      </c>
      <c r="CT125" s="400"/>
      <c r="CU125" s="433" t="str">
        <f>IF(CR125="BöB","Ja","No")</f>
        <v>No</v>
      </c>
      <c r="CV125" s="430" t="str">
        <f>IF(CR125="BöB","Ja","No")</f>
        <v>No</v>
      </c>
      <c r="CW125" s="435" t="e">
        <f>IF(OR(AND(CR125="VöB",CP119="Aktuelles Procedura secondo BöB",CQ125="No"),OR(AND(CQ125="Ja",CP125&gt;='Valori soglia'!$D$6),AND(CQ125="Ja",CW$14&gt;CW$15)),AND(CQ125="Ja",CR125="BöB")),"Kontrolle","")</f>
        <v>#DIV/0!</v>
      </c>
      <c r="CX125" s="173" t="s">
        <v>44</v>
      </c>
      <c r="CY125" s="429">
        <v>54</v>
      </c>
      <c r="CZ125" s="352">
        <v>0</v>
      </c>
      <c r="DA125" s="429" t="s">
        <v>43</v>
      </c>
      <c r="DB125" s="432" t="s">
        <v>36</v>
      </c>
      <c r="DC125" s="399" t="str">
        <f>IF(DB125="BöB","nur Freihändig mit Tipo. 13 VöB","")</f>
        <v/>
      </c>
      <c r="DD125" s="400"/>
      <c r="DE125" s="433" t="str">
        <f>IF(DB125="BöB","Ja","No")</f>
        <v>No</v>
      </c>
      <c r="DF125" s="430" t="str">
        <f>IF(DB125="BöB","Ja","No")</f>
        <v>No</v>
      </c>
      <c r="DG125" s="435" t="e">
        <f>IF(OR(AND(DB125="VöB",CZ119="Aktuelles Procedura secondo BöB",DA125="No"),OR(AND(DA125="Ja",CZ125&gt;='Valori soglia'!$D$6),AND(DA125="Ja",DG$14&gt;DG$15)),AND(DA125="Ja",DB125="BöB")),"Kontrolle","")</f>
        <v>#DIV/0!</v>
      </c>
      <c r="DH125" s="173" t="s">
        <v>44</v>
      </c>
      <c r="DI125" s="429">
        <v>54</v>
      </c>
      <c r="DJ125" s="352">
        <v>0</v>
      </c>
      <c r="DK125" s="429" t="s">
        <v>43</v>
      </c>
      <c r="DL125" s="432" t="s">
        <v>36</v>
      </c>
      <c r="DM125" s="399" t="str">
        <f>IF(DL125="BöB","nur Freihändig mit Tipo. 13 VöB","")</f>
        <v/>
      </c>
      <c r="DN125" s="400"/>
      <c r="DO125" s="433" t="str">
        <f>IF(DL125="BöB","Ja","No")</f>
        <v>No</v>
      </c>
      <c r="DP125" s="430" t="str">
        <f>IF(DL125="BöB","Ja","No")</f>
        <v>No</v>
      </c>
      <c r="DQ125" s="435" t="e">
        <f>IF(OR(AND(DL125="VöB",DJ119="Aktuelles Procedura secondo BöB",DK125="No"),OR(AND(DK125="Ja",DJ125&gt;='Valori soglia'!$D$6),AND(DK125="Ja",DQ$14&gt;DQ$15)),AND(DK125="Ja",DL125="BöB")),"Kontrolle","")</f>
        <v>#DIV/0!</v>
      </c>
      <c r="DR125" s="173" t="s">
        <v>44</v>
      </c>
      <c r="DS125" s="429">
        <v>54</v>
      </c>
      <c r="DT125" s="352">
        <v>0</v>
      </c>
      <c r="DU125" s="429" t="s">
        <v>43</v>
      </c>
      <c r="DV125" s="432" t="s">
        <v>36</v>
      </c>
      <c r="DW125" s="399" t="str">
        <f>IF(DV125="BöB","nur Freihändig mit Tipo. 13 VöB","")</f>
        <v/>
      </c>
      <c r="DX125" s="400"/>
      <c r="DY125" s="433" t="str">
        <f>IF(DV125="BöB","Ja","No")</f>
        <v>No</v>
      </c>
      <c r="DZ125" s="430" t="str">
        <f>IF(DV125="BöB","Ja","No")</f>
        <v>No</v>
      </c>
      <c r="EA125" s="435" t="e">
        <f>IF(OR(AND(DV125="VöB",DT119="Aktuelles Procedura secondo BöB",DU125="No"),OR(AND(DU125="Ja",DT125&gt;='Valori soglia'!$D$6),AND(DU125="Ja",EA$14&gt;EA$15)),AND(DU125="Ja",DV125="BöB")),"Kontrolle","")</f>
        <v>#DIV/0!</v>
      </c>
      <c r="EB125" s="173" t="s">
        <v>44</v>
      </c>
      <c r="EC125" s="429">
        <v>54</v>
      </c>
      <c r="ED125" s="352">
        <v>0</v>
      </c>
      <c r="EE125" s="429" t="s">
        <v>43</v>
      </c>
      <c r="EF125" s="432" t="s">
        <v>36</v>
      </c>
      <c r="EG125" s="399" t="str">
        <f>IF(EF125="BöB","nur Freihändig mit Tipo. 13 VöB","")</f>
        <v/>
      </c>
      <c r="EH125" s="400"/>
      <c r="EI125" s="433" t="str">
        <f>IF(EF125="BöB","Ja","No")</f>
        <v>No</v>
      </c>
      <c r="EJ125" s="430" t="str">
        <f>IF(EF125="BöB","Ja","No")</f>
        <v>No</v>
      </c>
      <c r="EK125" s="435" t="e">
        <f>IF(OR(AND(EF125="VöB",ED119="Aktuelles Procedura secondo BöB",EE125="No"),OR(AND(EE125="Ja",ED125&gt;='Valori soglia'!$D$6),AND(EE125="Ja",EK$14&gt;EK$15)),AND(EE125="Ja",EF125="BöB")),"Kontrolle","")</f>
        <v>#DIV/0!</v>
      </c>
      <c r="EL125" s="173" t="s">
        <v>44</v>
      </c>
      <c r="EM125" s="429">
        <v>54</v>
      </c>
      <c r="EN125" s="352">
        <v>0</v>
      </c>
      <c r="EO125" s="429" t="s">
        <v>43</v>
      </c>
      <c r="EP125" s="432" t="s">
        <v>36</v>
      </c>
      <c r="EQ125" s="399" t="str">
        <f>IF(EP125="BöB","nur Freihändig mit Tipo. 13 VöB","")</f>
        <v/>
      </c>
      <c r="ER125" s="400"/>
      <c r="ES125" s="433" t="str">
        <f>IF(EP125="BöB","Ja","No")</f>
        <v>No</v>
      </c>
      <c r="ET125" s="430" t="str">
        <f>IF(EP125="BöB","Ja","No")</f>
        <v>No</v>
      </c>
      <c r="EU125" s="435" t="e">
        <f>IF(OR(AND(EP125="VöB",EN119="Aktuelles Procedura secondo BöB",EO125="No"),OR(AND(EO125="Ja",EN125&gt;='Valori soglia'!$D$6),AND(EO125="Ja",EU$14&gt;EU$15)),AND(EO125="Ja",EP125="BöB")),"Kontrolle","")</f>
        <v>#DIV/0!</v>
      </c>
      <c r="EV125" s="173" t="s">
        <v>44</v>
      </c>
      <c r="EW125" s="429">
        <v>54</v>
      </c>
      <c r="EX125" s="352">
        <v>0</v>
      </c>
      <c r="EY125" s="429" t="s">
        <v>43</v>
      </c>
      <c r="EZ125" s="432" t="s">
        <v>36</v>
      </c>
      <c r="FA125" s="399" t="str">
        <f>IF(EZ125="BöB","nur Freihändig mit Tipo. 13 VöB","")</f>
        <v/>
      </c>
      <c r="FB125" s="400"/>
      <c r="FC125" s="433" t="str">
        <f>IF(EZ125="BöB","Ja","No")</f>
        <v>No</v>
      </c>
      <c r="FD125" s="430" t="str">
        <f>IF(EZ125="BöB","Ja","No")</f>
        <v>No</v>
      </c>
      <c r="FE125" s="435" t="e">
        <f>IF(OR(AND(EZ125="VöB",EX119="Aktuelles Procedura secondo BöB",EY125="No"),OR(AND(EY125="Ja",EX125&gt;='Valori soglia'!$D$6),AND(EY125="Ja",FE$14&gt;FE$15)),AND(EY125="Ja",EZ125="BöB")),"Kontrolle","")</f>
        <v>#DIV/0!</v>
      </c>
      <c r="FF125" s="173" t="s">
        <v>44</v>
      </c>
      <c r="FG125" s="429">
        <v>54</v>
      </c>
      <c r="FH125" s="352">
        <v>0</v>
      </c>
      <c r="FI125" s="429" t="s">
        <v>43</v>
      </c>
      <c r="FJ125" s="432" t="s">
        <v>36</v>
      </c>
      <c r="FK125" s="399" t="str">
        <f>IF(FJ125="BöB","nur Freihändig mit Tipo. 13 VöB","")</f>
        <v/>
      </c>
      <c r="FL125" s="400"/>
      <c r="FM125" s="433" t="str">
        <f>IF(FJ125="BöB","Ja","No")</f>
        <v>No</v>
      </c>
      <c r="FN125" s="430" t="str">
        <f>IF(FJ125="BöB","Ja","No")</f>
        <v>No</v>
      </c>
      <c r="FO125" s="435" t="e">
        <f>IF(OR(AND(FJ125="VöB",FH119="Aktuelles Procedura secondo BöB",FI125="No"),OR(AND(FI125="Ja",FH125&gt;='Valori soglia'!$D$6),AND(FI125="Ja",FO$14&gt;FO$15)),AND(FI125="Ja",FJ125="BöB")),"Kontrolle","")</f>
        <v>#DIV/0!</v>
      </c>
      <c r="FP125" s="173" t="s">
        <v>44</v>
      </c>
      <c r="FQ125" s="429">
        <v>54</v>
      </c>
      <c r="FR125" s="352">
        <v>0</v>
      </c>
      <c r="FS125" s="429" t="s">
        <v>43</v>
      </c>
      <c r="FT125" s="432" t="s">
        <v>36</v>
      </c>
      <c r="FU125" s="399" t="str">
        <f>IF(FT125="BöB","nur Freihändig mit Tipo. 13 VöB","")</f>
        <v/>
      </c>
      <c r="FV125" s="400"/>
      <c r="FW125" s="433" t="str">
        <f>IF(FT125="BöB","Ja","No")</f>
        <v>No</v>
      </c>
      <c r="FX125" s="430" t="str">
        <f>IF(FT125="BöB","Ja","No")</f>
        <v>No</v>
      </c>
      <c r="FY125" s="435" t="e">
        <f>IF(OR(AND(FT125="VöB",FR119="Aktuelles Procedura secondo BöB",FS125="No"),OR(AND(FS125="Ja",FR125&gt;='Valori soglia'!$D$6),AND(FS125="Ja",FY$14&gt;FY$15)),AND(FS125="Ja",FT125="BöB")),"Kontrolle","")</f>
        <v>#DIV/0!</v>
      </c>
      <c r="FZ125" s="173" t="s">
        <v>44</v>
      </c>
      <c r="GA125" s="429">
        <v>54</v>
      </c>
      <c r="GB125" s="352">
        <v>0</v>
      </c>
      <c r="GC125" s="429" t="s">
        <v>43</v>
      </c>
      <c r="GD125" s="432" t="s">
        <v>36</v>
      </c>
      <c r="GE125" s="399" t="str">
        <f>IF(GD125="BöB","nur Freihändig mit Tipo. 13 VöB","")</f>
        <v/>
      </c>
      <c r="GF125" s="400"/>
      <c r="GG125" s="433" t="str">
        <f>IF(GD125="BöB","Ja","No")</f>
        <v>No</v>
      </c>
      <c r="GH125" s="430" t="str">
        <f>IF(GD125="BöB","Ja","No")</f>
        <v>No</v>
      </c>
      <c r="GI125" s="435" t="e">
        <f>IF(OR(AND(GD125="VöB",GB119="Aktuelles Procedura secondo BöB",GC125="No"),OR(AND(GC125="Ja",GB125&gt;='Valori soglia'!$D$6),AND(GC125="Ja",GI$14&gt;GI$15)),AND(GC125="Ja",GD125="BöB")),"Kontrolle","")</f>
        <v>#DIV/0!</v>
      </c>
      <c r="GJ125" s="173" t="s">
        <v>44</v>
      </c>
      <c r="GK125" s="429">
        <v>54</v>
      </c>
      <c r="GL125" s="352">
        <v>0</v>
      </c>
      <c r="GM125" s="429" t="s">
        <v>43</v>
      </c>
      <c r="GN125" s="432" t="s">
        <v>36</v>
      </c>
      <c r="GO125" s="399" t="str">
        <f>IF(GN125="BöB","nur Freihändig mit Tipo. 13 VöB","")</f>
        <v/>
      </c>
      <c r="GP125" s="400"/>
      <c r="GQ125" s="433" t="str">
        <f>IF(GN125="BöB","Ja","No")</f>
        <v>No</v>
      </c>
      <c r="GR125" s="430" t="str">
        <f>IF(GN125="BöB","Ja","No")</f>
        <v>No</v>
      </c>
      <c r="GS125" s="435" t="e">
        <f>IF(OR(AND(GN125="VöB",GL119="Aktuelles Procedura secondo BöB",GM125="No"),OR(AND(GM125="Ja",GL125&gt;='Valori soglia'!$D$6),AND(GM125="Ja",GS$14&gt;GS$15)),AND(GM125="Ja",GN125="BöB")),"Kontrolle","")</f>
        <v>#DIV/0!</v>
      </c>
      <c r="GT125" s="173" t="s">
        <v>44</v>
      </c>
      <c r="GU125" s="429">
        <v>54</v>
      </c>
      <c r="GV125" s="352">
        <v>0</v>
      </c>
      <c r="GW125" s="429" t="s">
        <v>43</v>
      </c>
      <c r="GX125" s="432" t="s">
        <v>36</v>
      </c>
      <c r="GY125" s="399" t="str">
        <f>IF(GX125="BöB","nur Freihändig mit Tipo. 13 VöB","")</f>
        <v/>
      </c>
      <c r="GZ125" s="400"/>
      <c r="HA125" s="433" t="str">
        <f>IF(GX125="BöB","Ja","No")</f>
        <v>No</v>
      </c>
      <c r="HB125" s="430" t="str">
        <f>IF(GX125="BöB","Ja","No")</f>
        <v>No</v>
      </c>
      <c r="HC125" s="435" t="e">
        <f>IF(OR(AND(GX125="VöB",GV119="Aktuelles Procedura secondo BöB",GW125="No"),OR(AND(GW125="Ja",GV125&gt;='Valori soglia'!$D$6),AND(GW125="Ja",HC$14&gt;HC$15)),AND(GW125="Ja",GX125="BöB")),"Kontrolle","")</f>
        <v>#DIV/0!</v>
      </c>
      <c r="HD125" s="173" t="s">
        <v>44</v>
      </c>
      <c r="HE125" s="429">
        <v>54</v>
      </c>
      <c r="HF125" s="352">
        <v>0</v>
      </c>
      <c r="HG125" s="429" t="s">
        <v>43</v>
      </c>
      <c r="HH125" s="432" t="s">
        <v>36</v>
      </c>
      <c r="HI125" s="399" t="str">
        <f>IF(HH125="BöB","nur Freihändig mit Tipo. 13 VöB","")</f>
        <v/>
      </c>
      <c r="HJ125" s="400"/>
      <c r="HK125" s="433" t="str">
        <f>IF(HH125="BöB","Ja","No")</f>
        <v>No</v>
      </c>
      <c r="HL125" s="430" t="str">
        <f>IF(HH125="BöB","Ja","No")</f>
        <v>No</v>
      </c>
      <c r="HM125" s="435" t="e">
        <f>IF(OR(AND(HH125="VöB",HF119="Aktuelles Procedura secondo BöB",HG125="No"),OR(AND(HG125="Ja",HF125&gt;='Valori soglia'!$D$6),AND(HG125="Ja",HM$14&gt;HM$15)),AND(HG125="Ja",HH125="BöB")),"Kontrolle","")</f>
        <v>#DIV/0!</v>
      </c>
      <c r="HN125" s="125"/>
      <c r="HO125" s="125"/>
      <c r="HP125" s="71"/>
      <c r="HQ125" s="126"/>
      <c r="HR125" s="74"/>
      <c r="HS125" s="36"/>
      <c r="HT125" s="36"/>
      <c r="HU125" s="78"/>
      <c r="HV125" s="36"/>
      <c r="HW125" s="125"/>
      <c r="HX125" s="125"/>
      <c r="HY125" s="71"/>
      <c r="HZ125" s="126"/>
      <c r="IA125" s="74"/>
      <c r="IB125" s="36"/>
      <c r="IC125" s="36"/>
      <c r="ID125" s="78"/>
      <c r="IE125" s="36"/>
      <c r="IF125" s="125"/>
      <c r="IG125" s="125"/>
      <c r="IH125" s="71"/>
      <c r="II125" s="126"/>
      <c r="IJ125" s="74"/>
      <c r="IK125" s="36"/>
      <c r="IL125" s="36"/>
      <c r="IM125" s="78"/>
      <c r="IN125" s="36"/>
      <c r="IO125" s="125"/>
      <c r="IP125" s="125"/>
      <c r="IQ125" s="71"/>
      <c r="IR125" s="126"/>
      <c r="IS125" s="74"/>
      <c r="IT125" s="36"/>
      <c r="IU125" s="36"/>
      <c r="IV125" s="78"/>
      <c r="IW125" s="36"/>
      <c r="IX125" s="125"/>
      <c r="IY125" s="125"/>
      <c r="IZ125" s="71"/>
      <c r="JA125" s="126"/>
      <c r="JB125" s="6"/>
      <c r="JC125" s="6"/>
      <c r="JD125" s="6"/>
      <c r="JE125" s="6"/>
      <c r="JF125" s="6"/>
      <c r="JG125" s="6"/>
      <c r="JH125" s="6"/>
      <c r="JI125" s="6"/>
      <c r="JJ125" s="6"/>
      <c r="JK125" s="6"/>
      <c r="JL125" s="6"/>
      <c r="JM125" s="6"/>
      <c r="JN125" s="6"/>
      <c r="JO125" s="6"/>
      <c r="JP125" s="6"/>
      <c r="JQ125" s="6"/>
      <c r="JR125" s="6"/>
      <c r="JS125" s="6"/>
      <c r="JT125" s="6"/>
      <c r="JU125" s="6"/>
      <c r="JV125" s="6"/>
      <c r="JW125" s="6"/>
      <c r="JX125" s="6"/>
      <c r="JY125" s="6"/>
      <c r="JZ125" s="6"/>
      <c r="KA125" s="6"/>
      <c r="KB125" s="6"/>
      <c r="KC125" s="6"/>
      <c r="KD125" s="6"/>
      <c r="KE125" s="6"/>
      <c r="KF125" s="6"/>
      <c r="KG125" s="6"/>
      <c r="KH125" s="6"/>
      <c r="KI125" s="6"/>
      <c r="KJ125" s="6"/>
      <c r="KK125" s="6"/>
      <c r="KL125" s="6"/>
      <c r="KM125" s="6"/>
      <c r="KN125" s="6"/>
      <c r="KO125" s="6"/>
      <c r="KP125" s="6"/>
      <c r="KQ125" s="6"/>
      <c r="KR125" s="6"/>
      <c r="KS125" s="6"/>
      <c r="KT125" s="6"/>
      <c r="KU125" s="6"/>
      <c r="KV125" s="6"/>
      <c r="KW125" s="6"/>
      <c r="KX125" s="6"/>
      <c r="KY125" s="6"/>
      <c r="KZ125" s="6"/>
      <c r="LA125" s="6"/>
      <c r="LB125" s="6"/>
      <c r="LC125" s="6"/>
    </row>
    <row r="126" spans="1:315" ht="26.25" customHeight="1" x14ac:dyDescent="0.2">
      <c r="A126" s="13"/>
      <c r="B126" s="174" t="s">
        <v>45</v>
      </c>
      <c r="C126" s="429"/>
      <c r="D126" s="352"/>
      <c r="E126" s="429"/>
      <c r="F126" s="432"/>
      <c r="G126" s="401" t="str">
        <f>IF(F125="VöB","Freihändig (z.B. Tipo. 36 II d VöB)","")</f>
        <v/>
      </c>
      <c r="H126" s="402"/>
      <c r="I126" s="433"/>
      <c r="J126" s="430"/>
      <c r="K126" s="435"/>
      <c r="L126" s="174" t="s">
        <v>45</v>
      </c>
      <c r="M126" s="429"/>
      <c r="N126" s="352"/>
      <c r="O126" s="429"/>
      <c r="P126" s="432"/>
      <c r="Q126" s="401" t="str">
        <f>IF(P125="VöB","Freihändig (z.B. Tipo. 36 II d VöB)","")</f>
        <v/>
      </c>
      <c r="R126" s="402"/>
      <c r="S126" s="433"/>
      <c r="T126" s="430"/>
      <c r="U126" s="435"/>
      <c r="V126" s="174" t="s">
        <v>45</v>
      </c>
      <c r="W126" s="429"/>
      <c r="X126" s="352"/>
      <c r="Y126" s="429"/>
      <c r="Z126" s="432"/>
      <c r="AA126" s="401" t="str">
        <f>IF(Z125="VöB","Freihändig (z.B. Tipo. 36 II d VöB)","")</f>
        <v/>
      </c>
      <c r="AB126" s="402"/>
      <c r="AC126" s="433"/>
      <c r="AD126" s="430"/>
      <c r="AE126" s="435"/>
      <c r="AF126" s="174" t="s">
        <v>45</v>
      </c>
      <c r="AG126" s="429"/>
      <c r="AH126" s="352"/>
      <c r="AI126" s="429"/>
      <c r="AJ126" s="432"/>
      <c r="AK126" s="401" t="str">
        <f>IF(AJ125="VöB","Freihändig (z.B. Tipo. 36 II d VöB)","")</f>
        <v/>
      </c>
      <c r="AL126" s="402"/>
      <c r="AM126" s="433"/>
      <c r="AN126" s="430"/>
      <c r="AO126" s="435"/>
      <c r="AP126" s="174" t="s">
        <v>45</v>
      </c>
      <c r="AQ126" s="429"/>
      <c r="AR126" s="352"/>
      <c r="AS126" s="429"/>
      <c r="AT126" s="432"/>
      <c r="AU126" s="401" t="str">
        <f>IF(AT125="VöB","Freihändig (z.B. Tipo. 36 II d VöB)","")</f>
        <v/>
      </c>
      <c r="AV126" s="402"/>
      <c r="AW126" s="433"/>
      <c r="AX126" s="430"/>
      <c r="AY126" s="435"/>
      <c r="AZ126" s="174" t="s">
        <v>45</v>
      </c>
      <c r="BA126" s="429"/>
      <c r="BB126" s="352"/>
      <c r="BC126" s="429"/>
      <c r="BD126" s="432"/>
      <c r="BE126" s="401" t="str">
        <f>IF(BD125="VöB","Freihändig (z.B. Tipo. 36 II d VöB)","")</f>
        <v/>
      </c>
      <c r="BF126" s="402"/>
      <c r="BG126" s="433"/>
      <c r="BH126" s="430"/>
      <c r="BI126" s="435"/>
      <c r="BJ126" s="174" t="s">
        <v>45</v>
      </c>
      <c r="BK126" s="429"/>
      <c r="BL126" s="352"/>
      <c r="BM126" s="429"/>
      <c r="BN126" s="432"/>
      <c r="BO126" s="401" t="str">
        <f>IF(BN125="VöB","Freihändig (z.B. Tipo. 36 II d VöB)","")</f>
        <v/>
      </c>
      <c r="BP126" s="402"/>
      <c r="BQ126" s="433"/>
      <c r="BR126" s="430"/>
      <c r="BS126" s="435"/>
      <c r="BT126" s="174" t="s">
        <v>45</v>
      </c>
      <c r="BU126" s="429"/>
      <c r="BV126" s="352"/>
      <c r="BW126" s="429"/>
      <c r="BX126" s="432"/>
      <c r="BY126" s="401" t="str">
        <f>IF(BX125="VöB","Freihändig (z.B. Tipo. 36 II d VöB)","")</f>
        <v/>
      </c>
      <c r="BZ126" s="402"/>
      <c r="CA126" s="433"/>
      <c r="CB126" s="430"/>
      <c r="CC126" s="435"/>
      <c r="CD126" s="174" t="s">
        <v>45</v>
      </c>
      <c r="CE126" s="429"/>
      <c r="CF126" s="352"/>
      <c r="CG126" s="429"/>
      <c r="CH126" s="432"/>
      <c r="CI126" s="401" t="str">
        <f>IF(CH125="VöB","Freihändig (z.B. Tipo. 36 II d VöB)","")</f>
        <v/>
      </c>
      <c r="CJ126" s="402"/>
      <c r="CK126" s="433"/>
      <c r="CL126" s="430"/>
      <c r="CM126" s="435"/>
      <c r="CN126" s="174" t="s">
        <v>45</v>
      </c>
      <c r="CO126" s="429"/>
      <c r="CP126" s="352"/>
      <c r="CQ126" s="429"/>
      <c r="CR126" s="432"/>
      <c r="CS126" s="401" t="str">
        <f>IF(CR125="VöB","Freihändig (z.B. Tipo. 36 II d VöB)","")</f>
        <v/>
      </c>
      <c r="CT126" s="402"/>
      <c r="CU126" s="433"/>
      <c r="CV126" s="430"/>
      <c r="CW126" s="435"/>
      <c r="CX126" s="174" t="s">
        <v>45</v>
      </c>
      <c r="CY126" s="429"/>
      <c r="CZ126" s="352"/>
      <c r="DA126" s="429"/>
      <c r="DB126" s="432"/>
      <c r="DC126" s="401" t="str">
        <f>IF(DB125="VöB","Freihändig (z.B. Tipo. 36 II d VöB)","")</f>
        <v/>
      </c>
      <c r="DD126" s="402"/>
      <c r="DE126" s="433"/>
      <c r="DF126" s="430"/>
      <c r="DG126" s="435"/>
      <c r="DH126" s="174" t="s">
        <v>45</v>
      </c>
      <c r="DI126" s="429"/>
      <c r="DJ126" s="352"/>
      <c r="DK126" s="429"/>
      <c r="DL126" s="432"/>
      <c r="DM126" s="401" t="str">
        <f>IF(DL125="VöB","Freihändig (z.B. Tipo. 36 II d VöB)","")</f>
        <v/>
      </c>
      <c r="DN126" s="402"/>
      <c r="DO126" s="433"/>
      <c r="DP126" s="430"/>
      <c r="DQ126" s="435"/>
      <c r="DR126" s="174" t="s">
        <v>45</v>
      </c>
      <c r="DS126" s="429"/>
      <c r="DT126" s="352"/>
      <c r="DU126" s="429"/>
      <c r="DV126" s="432"/>
      <c r="DW126" s="401" t="str">
        <f>IF(DV125="VöB","Freihändig (z.B. Tipo. 36 II d VöB)","")</f>
        <v/>
      </c>
      <c r="DX126" s="402"/>
      <c r="DY126" s="433"/>
      <c r="DZ126" s="430"/>
      <c r="EA126" s="435"/>
      <c r="EB126" s="174" t="s">
        <v>45</v>
      </c>
      <c r="EC126" s="429"/>
      <c r="ED126" s="352"/>
      <c r="EE126" s="429"/>
      <c r="EF126" s="432"/>
      <c r="EG126" s="401" t="str">
        <f>IF(EF125="VöB","Freihändig (z.B. Tipo. 36 II d VöB)","")</f>
        <v/>
      </c>
      <c r="EH126" s="402"/>
      <c r="EI126" s="433"/>
      <c r="EJ126" s="430"/>
      <c r="EK126" s="435"/>
      <c r="EL126" s="174" t="s">
        <v>45</v>
      </c>
      <c r="EM126" s="429"/>
      <c r="EN126" s="352"/>
      <c r="EO126" s="429"/>
      <c r="EP126" s="432"/>
      <c r="EQ126" s="401" t="str">
        <f>IF(EP125="VöB","Freihändig (z.B. Tipo. 36 II d VöB)","")</f>
        <v/>
      </c>
      <c r="ER126" s="402"/>
      <c r="ES126" s="433"/>
      <c r="ET126" s="430"/>
      <c r="EU126" s="435"/>
      <c r="EV126" s="174" t="s">
        <v>45</v>
      </c>
      <c r="EW126" s="429"/>
      <c r="EX126" s="352"/>
      <c r="EY126" s="429"/>
      <c r="EZ126" s="432"/>
      <c r="FA126" s="401" t="str">
        <f>IF(EZ125="VöB","Freihändig (z.B. Tipo. 36 II d VöB)","")</f>
        <v/>
      </c>
      <c r="FB126" s="402"/>
      <c r="FC126" s="433"/>
      <c r="FD126" s="430"/>
      <c r="FE126" s="435"/>
      <c r="FF126" s="174" t="s">
        <v>45</v>
      </c>
      <c r="FG126" s="429"/>
      <c r="FH126" s="352"/>
      <c r="FI126" s="429"/>
      <c r="FJ126" s="432"/>
      <c r="FK126" s="401" t="str">
        <f>IF(FJ125="VöB","Freihändig (z.B. Tipo. 36 II d VöB)","")</f>
        <v/>
      </c>
      <c r="FL126" s="402"/>
      <c r="FM126" s="433"/>
      <c r="FN126" s="430"/>
      <c r="FO126" s="435"/>
      <c r="FP126" s="174" t="s">
        <v>45</v>
      </c>
      <c r="FQ126" s="429"/>
      <c r="FR126" s="352"/>
      <c r="FS126" s="429"/>
      <c r="FT126" s="432"/>
      <c r="FU126" s="401" t="str">
        <f>IF(FT125="VöB","Freihändig (z.B. Tipo. 36 II d VöB)","")</f>
        <v/>
      </c>
      <c r="FV126" s="402"/>
      <c r="FW126" s="433"/>
      <c r="FX126" s="430"/>
      <c r="FY126" s="435"/>
      <c r="FZ126" s="174" t="s">
        <v>45</v>
      </c>
      <c r="GA126" s="429"/>
      <c r="GB126" s="352"/>
      <c r="GC126" s="429"/>
      <c r="GD126" s="432"/>
      <c r="GE126" s="401" t="str">
        <f>IF(GD125="VöB","Freihändig (z.B. Tipo. 36 II d VöB)","")</f>
        <v/>
      </c>
      <c r="GF126" s="402"/>
      <c r="GG126" s="433"/>
      <c r="GH126" s="430"/>
      <c r="GI126" s="435"/>
      <c r="GJ126" s="174" t="s">
        <v>45</v>
      </c>
      <c r="GK126" s="429"/>
      <c r="GL126" s="352"/>
      <c r="GM126" s="429"/>
      <c r="GN126" s="432"/>
      <c r="GO126" s="401" t="str">
        <f>IF(GN125="VöB","Freihändig (z.B. Tipo. 36 II d VöB)","")</f>
        <v/>
      </c>
      <c r="GP126" s="402"/>
      <c r="GQ126" s="433"/>
      <c r="GR126" s="430"/>
      <c r="GS126" s="435"/>
      <c r="GT126" s="174" t="s">
        <v>45</v>
      </c>
      <c r="GU126" s="429"/>
      <c r="GV126" s="352"/>
      <c r="GW126" s="429"/>
      <c r="GX126" s="432"/>
      <c r="GY126" s="401" t="str">
        <f>IF(GX125="VöB","Freihändig (z.B. Tipo. 36 II d VöB)","")</f>
        <v/>
      </c>
      <c r="GZ126" s="402"/>
      <c r="HA126" s="433"/>
      <c r="HB126" s="430"/>
      <c r="HC126" s="435"/>
      <c r="HD126" s="174" t="s">
        <v>45</v>
      </c>
      <c r="HE126" s="429"/>
      <c r="HF126" s="352"/>
      <c r="HG126" s="429"/>
      <c r="HH126" s="432"/>
      <c r="HI126" s="401" t="str">
        <f>IF(HH125="VöB","Freihändig (z.B. Tipo. 36 II d VöB)","")</f>
        <v/>
      </c>
      <c r="HJ126" s="402"/>
      <c r="HK126" s="433"/>
      <c r="HL126" s="430"/>
      <c r="HM126" s="435"/>
      <c r="HN126" s="125"/>
      <c r="HO126" s="125"/>
      <c r="HP126" s="71"/>
      <c r="HQ126" s="126"/>
      <c r="HR126" s="74"/>
      <c r="HS126" s="36"/>
      <c r="HT126" s="36"/>
      <c r="HU126" s="78"/>
      <c r="HV126" s="36"/>
      <c r="HW126" s="125"/>
      <c r="HX126" s="125"/>
      <c r="HY126" s="71"/>
      <c r="HZ126" s="126"/>
      <c r="IA126" s="74"/>
      <c r="IB126" s="36"/>
      <c r="IC126" s="36"/>
      <c r="ID126" s="78"/>
      <c r="IE126" s="36"/>
      <c r="IF126" s="125"/>
      <c r="IG126" s="125"/>
      <c r="IH126" s="71"/>
      <c r="II126" s="126"/>
      <c r="IJ126" s="74"/>
      <c r="IK126" s="36"/>
      <c r="IL126" s="36"/>
      <c r="IM126" s="78"/>
      <c r="IN126" s="36"/>
      <c r="IO126" s="125"/>
      <c r="IP126" s="125"/>
      <c r="IQ126" s="71"/>
      <c r="IR126" s="126"/>
      <c r="IS126" s="74"/>
      <c r="IT126" s="36"/>
      <c r="IU126" s="36"/>
      <c r="IV126" s="78"/>
      <c r="IW126" s="36"/>
      <c r="IX126" s="125"/>
      <c r="IY126" s="125"/>
      <c r="IZ126" s="71"/>
      <c r="JA126" s="126"/>
      <c r="JB126" s="6"/>
      <c r="JC126" s="6"/>
      <c r="JD126" s="6"/>
      <c r="JE126" s="6"/>
      <c r="JF126" s="6"/>
      <c r="JG126" s="6"/>
      <c r="JH126" s="6"/>
      <c r="JI126" s="6"/>
      <c r="JJ126" s="6"/>
      <c r="JK126" s="6"/>
      <c r="JL126" s="6"/>
      <c r="JM126" s="6"/>
      <c r="JN126" s="6"/>
      <c r="JO126" s="6"/>
      <c r="JP126" s="6"/>
      <c r="JQ126" s="6"/>
      <c r="JR126" s="6"/>
      <c r="JS126" s="6"/>
      <c r="JT126" s="6"/>
      <c r="JU126" s="6"/>
      <c r="JV126" s="6"/>
      <c r="JW126" s="6"/>
      <c r="JX126" s="6"/>
      <c r="JY126" s="6"/>
      <c r="JZ126" s="6"/>
      <c r="KA126" s="6"/>
      <c r="KB126" s="6"/>
      <c r="KC126" s="6"/>
      <c r="KD126" s="6"/>
      <c r="KE126" s="6"/>
      <c r="KF126" s="6"/>
      <c r="KG126" s="6"/>
      <c r="KH126" s="6"/>
      <c r="KI126" s="6"/>
      <c r="KJ126" s="6"/>
      <c r="KK126" s="6"/>
      <c r="KL126" s="6"/>
      <c r="KM126" s="6"/>
      <c r="KN126" s="6"/>
      <c r="KO126" s="6"/>
      <c r="KP126" s="6"/>
      <c r="KQ126" s="6"/>
      <c r="KR126" s="6"/>
      <c r="KS126" s="6"/>
      <c r="KT126" s="6"/>
      <c r="KU126" s="6"/>
      <c r="KV126" s="6"/>
      <c r="KW126" s="6"/>
      <c r="KX126" s="6"/>
      <c r="KY126" s="6"/>
      <c r="KZ126" s="6"/>
      <c r="LA126" s="6"/>
      <c r="LB126" s="6"/>
      <c r="LC126" s="6"/>
    </row>
    <row r="127" spans="1:315" ht="26.25" customHeight="1" x14ac:dyDescent="0.2">
      <c r="A127" s="13"/>
      <c r="B127" s="173" t="s">
        <v>44</v>
      </c>
      <c r="C127" s="429">
        <v>55</v>
      </c>
      <c r="D127" s="352">
        <v>0</v>
      </c>
      <c r="E127" s="429" t="s">
        <v>43</v>
      </c>
      <c r="F127" s="432" t="s">
        <v>36</v>
      </c>
      <c r="G127" s="399" t="str">
        <f>IF(F127="BöB","nur Freihändig mit Tipo. 13 VöB","")</f>
        <v/>
      </c>
      <c r="H127" s="400"/>
      <c r="I127" s="433" t="str">
        <f>IF(F127="BöB","Ja","No")</f>
        <v>No</v>
      </c>
      <c r="J127" s="430" t="str">
        <f>IF(F127="BöB","Ja","No")</f>
        <v>No</v>
      </c>
      <c r="K127" s="435" t="e">
        <f>IF(OR(AND(F127="VöB",D121="Aktuelles Procedura secondo BöB",E127="No"),OR(AND(E127="Ja",D127&gt;='Valori soglia'!$D$6),AND(E127="Ja",'Riepilogo progetto'!$J$8&gt;'Riepilogo progetto'!$P$9)),AND(E127="Ja",F127="BöB")),"Kontrolle","")</f>
        <v>#DIV/0!</v>
      </c>
      <c r="L127" s="173" t="s">
        <v>44</v>
      </c>
      <c r="M127" s="429">
        <v>55</v>
      </c>
      <c r="N127" s="352">
        <v>0</v>
      </c>
      <c r="O127" s="429" t="s">
        <v>43</v>
      </c>
      <c r="P127" s="432" t="s">
        <v>36</v>
      </c>
      <c r="Q127" s="399" t="str">
        <f>IF(P127="BöB","nur Freihändig mit Tipo. 13 VöB","")</f>
        <v/>
      </c>
      <c r="R127" s="400"/>
      <c r="S127" s="433" t="str">
        <f>IF(P127="BöB","Ja","No")</f>
        <v>No</v>
      </c>
      <c r="T127" s="430" t="str">
        <f>IF(P127="BöB","Ja","No")</f>
        <v>No</v>
      </c>
      <c r="U127" s="435" t="e">
        <f>IF(OR(AND(P127="VöB",N121="Aktuelles Procedura secondo BöB",O127="No"),OR(AND(O127="Ja",N127&gt;='Valori soglia'!$D$6),AND(O127="Ja",U$14&gt;U$15)),AND(O127="Ja",P127="BöB")),"Kontrolle","")</f>
        <v>#DIV/0!</v>
      </c>
      <c r="V127" s="173" t="s">
        <v>44</v>
      </c>
      <c r="W127" s="429">
        <v>55</v>
      </c>
      <c r="X127" s="352">
        <v>0</v>
      </c>
      <c r="Y127" s="429" t="s">
        <v>43</v>
      </c>
      <c r="Z127" s="432" t="s">
        <v>36</v>
      </c>
      <c r="AA127" s="399" t="str">
        <f>IF(Z127="BöB","nur Freihändig mit Tipo. 13 VöB","")</f>
        <v/>
      </c>
      <c r="AB127" s="400"/>
      <c r="AC127" s="433" t="str">
        <f>IF(Z127="BöB","Ja","No")</f>
        <v>No</v>
      </c>
      <c r="AD127" s="430" t="str">
        <f>IF(Z127="BöB","Ja","No")</f>
        <v>No</v>
      </c>
      <c r="AE127" s="435" t="e">
        <f>IF(OR(AND(Z127="VöB",X121="Aktuelles Procedura secondo BöB",Y127="No"),OR(AND(Y127="Ja",X127&gt;='Valori soglia'!$D$6),AND(Y127="Ja",AE$14&gt;AE$15)),AND(Y127="Ja",Z127="BöB")),"Kontrolle","")</f>
        <v>#DIV/0!</v>
      </c>
      <c r="AF127" s="173" t="s">
        <v>44</v>
      </c>
      <c r="AG127" s="429">
        <v>55</v>
      </c>
      <c r="AH127" s="352">
        <v>0</v>
      </c>
      <c r="AI127" s="429" t="s">
        <v>43</v>
      </c>
      <c r="AJ127" s="432" t="s">
        <v>36</v>
      </c>
      <c r="AK127" s="399" t="str">
        <f>IF(AJ127="BöB","nur Freihändig mit Tipo. 13 VöB","")</f>
        <v/>
      </c>
      <c r="AL127" s="400"/>
      <c r="AM127" s="433" t="str">
        <f>IF(AJ127="BöB","Ja","No")</f>
        <v>No</v>
      </c>
      <c r="AN127" s="430" t="str">
        <f>IF(AJ127="BöB","Ja","No")</f>
        <v>No</v>
      </c>
      <c r="AO127" s="435" t="e">
        <f>IF(OR(AND(AJ127="VöB",AH121="Aktuelles Procedura secondo BöB",AI127="No"),OR(AND(AI127="Ja",AH127&gt;='Valori soglia'!$D$6),AND(AI127="Ja",AO$14&gt;AO$15)),AND(AI127="Ja",AJ127="BöB")),"Kontrolle","")</f>
        <v>#DIV/0!</v>
      </c>
      <c r="AP127" s="173" t="s">
        <v>44</v>
      </c>
      <c r="AQ127" s="429">
        <v>55</v>
      </c>
      <c r="AR127" s="352">
        <v>0</v>
      </c>
      <c r="AS127" s="429" t="s">
        <v>43</v>
      </c>
      <c r="AT127" s="432" t="s">
        <v>36</v>
      </c>
      <c r="AU127" s="399" t="str">
        <f>IF(AT127="BöB","nur Freihändig mit Tipo. 13 VöB","")</f>
        <v/>
      </c>
      <c r="AV127" s="400"/>
      <c r="AW127" s="433" t="str">
        <f>IF(AT127="BöB","Ja","No")</f>
        <v>No</v>
      </c>
      <c r="AX127" s="430" t="str">
        <f>IF(AT127="BöB","Ja","No")</f>
        <v>No</v>
      </c>
      <c r="AY127" s="435" t="e">
        <f>IF(OR(AND(AT127="VöB",AR121="Aktuelles Procedura secondo BöB",AS127="No"),OR(AND(AS127="Ja",AR127&gt;='Valori soglia'!$D$6),AND(AS127="Ja",AY$14&gt;AY$15)),AND(AS127="Ja",AT127="BöB")),"Kontrolle","")</f>
        <v>#DIV/0!</v>
      </c>
      <c r="AZ127" s="173" t="s">
        <v>44</v>
      </c>
      <c r="BA127" s="429">
        <v>55</v>
      </c>
      <c r="BB127" s="352">
        <v>0</v>
      </c>
      <c r="BC127" s="429" t="s">
        <v>43</v>
      </c>
      <c r="BD127" s="432" t="s">
        <v>36</v>
      </c>
      <c r="BE127" s="399" t="str">
        <f>IF(BD127="BöB","nur Freihändig mit Tipo. 13 VöB","")</f>
        <v/>
      </c>
      <c r="BF127" s="400"/>
      <c r="BG127" s="433" t="str">
        <f>IF(BD127="BöB","Ja","No")</f>
        <v>No</v>
      </c>
      <c r="BH127" s="430" t="str">
        <f>IF(BD127="BöB","Ja","No")</f>
        <v>No</v>
      </c>
      <c r="BI127" s="435" t="e">
        <f>IF(OR(AND(BD127="VöB",BB121="Aktuelles Procedura secondo BöB",BC127="No"),OR(AND(BC127="Ja",BB127&gt;='Valori soglia'!$D$6),AND(BC127="Ja",BI$14&gt;BI$15)),AND(BC127="Ja",BD127="BöB")),"Kontrolle","")</f>
        <v>#DIV/0!</v>
      </c>
      <c r="BJ127" s="173" t="s">
        <v>44</v>
      </c>
      <c r="BK127" s="429">
        <v>55</v>
      </c>
      <c r="BL127" s="352">
        <v>0</v>
      </c>
      <c r="BM127" s="429" t="s">
        <v>43</v>
      </c>
      <c r="BN127" s="432" t="s">
        <v>36</v>
      </c>
      <c r="BO127" s="399" t="str">
        <f>IF(BN127="BöB","nur Freihändig mit Tipo. 13 VöB","")</f>
        <v/>
      </c>
      <c r="BP127" s="400"/>
      <c r="BQ127" s="433" t="str">
        <f>IF(BN127="BöB","Ja","No")</f>
        <v>No</v>
      </c>
      <c r="BR127" s="430" t="str">
        <f>IF(BN127="BöB","Ja","No")</f>
        <v>No</v>
      </c>
      <c r="BS127" s="435" t="e">
        <f>IF(OR(AND(BN127="VöB",BL121="Aktuelles Procedura secondo BöB",BM127="No"),OR(AND(BM127="Ja",BL127&gt;='Valori soglia'!$D$6),AND(BM127="Ja",BS$14&gt;BS$15)),AND(BM127="Ja",BN127="BöB")),"Kontrolle","")</f>
        <v>#DIV/0!</v>
      </c>
      <c r="BT127" s="173" t="s">
        <v>44</v>
      </c>
      <c r="BU127" s="429">
        <v>55</v>
      </c>
      <c r="BV127" s="352">
        <v>0</v>
      </c>
      <c r="BW127" s="429" t="s">
        <v>43</v>
      </c>
      <c r="BX127" s="432" t="s">
        <v>36</v>
      </c>
      <c r="BY127" s="399" t="str">
        <f>IF(BX127="BöB","nur Freihändig mit Tipo. 13 VöB","")</f>
        <v/>
      </c>
      <c r="BZ127" s="400"/>
      <c r="CA127" s="433" t="str">
        <f>IF(BX127="BöB","Ja","No")</f>
        <v>No</v>
      </c>
      <c r="CB127" s="430" t="str">
        <f>IF(BX127="BöB","Ja","No")</f>
        <v>No</v>
      </c>
      <c r="CC127" s="435" t="e">
        <f>IF(OR(AND(BX127="VöB",BV121="Aktuelles Procedura secondo BöB",BW127="No"),OR(AND(BW127="Ja",BV127&gt;='Valori soglia'!$D$6),AND(BW127="Ja",CC$14&gt;CC$15)),AND(BW127="Ja",BX127="BöB")),"Kontrolle","")</f>
        <v>#DIV/0!</v>
      </c>
      <c r="CD127" s="173" t="s">
        <v>44</v>
      </c>
      <c r="CE127" s="429">
        <v>55</v>
      </c>
      <c r="CF127" s="352">
        <v>0</v>
      </c>
      <c r="CG127" s="429" t="s">
        <v>43</v>
      </c>
      <c r="CH127" s="432" t="s">
        <v>36</v>
      </c>
      <c r="CI127" s="399" t="str">
        <f>IF(CH127="BöB","nur Freihändig mit Tipo. 13 VöB","")</f>
        <v/>
      </c>
      <c r="CJ127" s="400"/>
      <c r="CK127" s="433" t="str">
        <f>IF(CH127="BöB","Ja","No")</f>
        <v>No</v>
      </c>
      <c r="CL127" s="430" t="str">
        <f>IF(CH127="BöB","Ja","No")</f>
        <v>No</v>
      </c>
      <c r="CM127" s="435" t="e">
        <f>IF(OR(AND(CH127="VöB",CF121="Aktuelles Procedura secondo BöB",CG127="No"),OR(AND(CG127="Ja",CF127&gt;='Valori soglia'!$D$6),AND(CG127="Ja",CM$14&gt;CM$15)),AND(CG127="Ja",CH127="BöB")),"Kontrolle","")</f>
        <v>#DIV/0!</v>
      </c>
      <c r="CN127" s="173" t="s">
        <v>44</v>
      </c>
      <c r="CO127" s="429">
        <v>55</v>
      </c>
      <c r="CP127" s="352">
        <v>0</v>
      </c>
      <c r="CQ127" s="429" t="s">
        <v>43</v>
      </c>
      <c r="CR127" s="432" t="s">
        <v>36</v>
      </c>
      <c r="CS127" s="399" t="str">
        <f>IF(CR127="BöB","nur Freihändig mit Tipo. 13 VöB","")</f>
        <v/>
      </c>
      <c r="CT127" s="400"/>
      <c r="CU127" s="433" t="str">
        <f>IF(CR127="BöB","Ja","No")</f>
        <v>No</v>
      </c>
      <c r="CV127" s="430" t="str">
        <f>IF(CR127="BöB","Ja","No")</f>
        <v>No</v>
      </c>
      <c r="CW127" s="435" t="e">
        <f>IF(OR(AND(CR127="VöB",CP121="Aktuelles Procedura secondo BöB",CQ127="No"),OR(AND(CQ127="Ja",CP127&gt;='Valori soglia'!$D$6),AND(CQ127="Ja",CW$14&gt;CW$15)),AND(CQ127="Ja",CR127="BöB")),"Kontrolle","")</f>
        <v>#DIV/0!</v>
      </c>
      <c r="CX127" s="173" t="s">
        <v>44</v>
      </c>
      <c r="CY127" s="429">
        <v>55</v>
      </c>
      <c r="CZ127" s="352">
        <v>0</v>
      </c>
      <c r="DA127" s="429" t="s">
        <v>43</v>
      </c>
      <c r="DB127" s="432" t="s">
        <v>36</v>
      </c>
      <c r="DC127" s="399" t="str">
        <f>IF(DB127="BöB","nur Freihändig mit Tipo. 13 VöB","")</f>
        <v/>
      </c>
      <c r="DD127" s="400"/>
      <c r="DE127" s="433" t="str">
        <f>IF(DB127="BöB","Ja","No")</f>
        <v>No</v>
      </c>
      <c r="DF127" s="430" t="str">
        <f>IF(DB127="BöB","Ja","No")</f>
        <v>No</v>
      </c>
      <c r="DG127" s="435" t="e">
        <f>IF(OR(AND(DB127="VöB",CZ121="Aktuelles Procedura secondo BöB",DA127="No"),OR(AND(DA127="Ja",CZ127&gt;='Valori soglia'!$D$6),AND(DA127="Ja",DG$14&gt;DG$15)),AND(DA127="Ja",DB127="BöB")),"Kontrolle","")</f>
        <v>#DIV/0!</v>
      </c>
      <c r="DH127" s="173" t="s">
        <v>44</v>
      </c>
      <c r="DI127" s="429">
        <v>55</v>
      </c>
      <c r="DJ127" s="352">
        <v>0</v>
      </c>
      <c r="DK127" s="429" t="s">
        <v>43</v>
      </c>
      <c r="DL127" s="432" t="s">
        <v>36</v>
      </c>
      <c r="DM127" s="399" t="str">
        <f>IF(DL127="BöB","nur Freihändig mit Tipo. 13 VöB","")</f>
        <v/>
      </c>
      <c r="DN127" s="400"/>
      <c r="DO127" s="433" t="str">
        <f>IF(DL127="BöB","Ja","No")</f>
        <v>No</v>
      </c>
      <c r="DP127" s="430" t="str">
        <f>IF(DL127="BöB","Ja","No")</f>
        <v>No</v>
      </c>
      <c r="DQ127" s="435" t="e">
        <f>IF(OR(AND(DL127="VöB",DJ121="Aktuelles Procedura secondo BöB",DK127="No"),OR(AND(DK127="Ja",DJ127&gt;='Valori soglia'!$D$6),AND(DK127="Ja",DQ$14&gt;DQ$15)),AND(DK127="Ja",DL127="BöB")),"Kontrolle","")</f>
        <v>#DIV/0!</v>
      </c>
      <c r="DR127" s="173" t="s">
        <v>44</v>
      </c>
      <c r="DS127" s="429">
        <v>55</v>
      </c>
      <c r="DT127" s="352">
        <v>0</v>
      </c>
      <c r="DU127" s="429" t="s">
        <v>43</v>
      </c>
      <c r="DV127" s="432" t="s">
        <v>36</v>
      </c>
      <c r="DW127" s="399" t="str">
        <f>IF(DV127="BöB","nur Freihändig mit Tipo. 13 VöB","")</f>
        <v/>
      </c>
      <c r="DX127" s="400"/>
      <c r="DY127" s="433" t="str">
        <f>IF(DV127="BöB","Ja","No")</f>
        <v>No</v>
      </c>
      <c r="DZ127" s="430" t="str">
        <f>IF(DV127="BöB","Ja","No")</f>
        <v>No</v>
      </c>
      <c r="EA127" s="435" t="e">
        <f>IF(OR(AND(DV127="VöB",DT121="Aktuelles Procedura secondo BöB",DU127="No"),OR(AND(DU127="Ja",DT127&gt;='Valori soglia'!$D$6),AND(DU127="Ja",EA$14&gt;EA$15)),AND(DU127="Ja",DV127="BöB")),"Kontrolle","")</f>
        <v>#DIV/0!</v>
      </c>
      <c r="EB127" s="173" t="s">
        <v>44</v>
      </c>
      <c r="EC127" s="429">
        <v>55</v>
      </c>
      <c r="ED127" s="352">
        <v>0</v>
      </c>
      <c r="EE127" s="429" t="s">
        <v>43</v>
      </c>
      <c r="EF127" s="432" t="s">
        <v>36</v>
      </c>
      <c r="EG127" s="399" t="str">
        <f>IF(EF127="BöB","nur Freihändig mit Tipo. 13 VöB","")</f>
        <v/>
      </c>
      <c r="EH127" s="400"/>
      <c r="EI127" s="433" t="str">
        <f>IF(EF127="BöB","Ja","No")</f>
        <v>No</v>
      </c>
      <c r="EJ127" s="430" t="str">
        <f>IF(EF127="BöB","Ja","No")</f>
        <v>No</v>
      </c>
      <c r="EK127" s="435" t="e">
        <f>IF(OR(AND(EF127="VöB",ED121="Aktuelles Procedura secondo BöB",EE127="No"),OR(AND(EE127="Ja",ED127&gt;='Valori soglia'!$D$6),AND(EE127="Ja",EK$14&gt;EK$15)),AND(EE127="Ja",EF127="BöB")),"Kontrolle","")</f>
        <v>#DIV/0!</v>
      </c>
      <c r="EL127" s="173" t="s">
        <v>44</v>
      </c>
      <c r="EM127" s="429">
        <v>55</v>
      </c>
      <c r="EN127" s="352">
        <v>0</v>
      </c>
      <c r="EO127" s="429" t="s">
        <v>43</v>
      </c>
      <c r="EP127" s="432" t="s">
        <v>36</v>
      </c>
      <c r="EQ127" s="399" t="str">
        <f>IF(EP127="BöB","nur Freihändig mit Tipo. 13 VöB","")</f>
        <v/>
      </c>
      <c r="ER127" s="400"/>
      <c r="ES127" s="433" t="str">
        <f>IF(EP127="BöB","Ja","No")</f>
        <v>No</v>
      </c>
      <c r="ET127" s="430" t="str">
        <f>IF(EP127="BöB","Ja","No")</f>
        <v>No</v>
      </c>
      <c r="EU127" s="435" t="e">
        <f>IF(OR(AND(EP127="VöB",EN121="Aktuelles Procedura secondo BöB",EO127="No"),OR(AND(EO127="Ja",EN127&gt;='Valori soglia'!$D$6),AND(EO127="Ja",EU$14&gt;EU$15)),AND(EO127="Ja",EP127="BöB")),"Kontrolle","")</f>
        <v>#DIV/0!</v>
      </c>
      <c r="EV127" s="173" t="s">
        <v>44</v>
      </c>
      <c r="EW127" s="429">
        <v>55</v>
      </c>
      <c r="EX127" s="352">
        <v>0</v>
      </c>
      <c r="EY127" s="429" t="s">
        <v>43</v>
      </c>
      <c r="EZ127" s="432" t="s">
        <v>36</v>
      </c>
      <c r="FA127" s="399" t="str">
        <f>IF(EZ127="BöB","nur Freihändig mit Tipo. 13 VöB","")</f>
        <v/>
      </c>
      <c r="FB127" s="400"/>
      <c r="FC127" s="433" t="str">
        <f>IF(EZ127="BöB","Ja","No")</f>
        <v>No</v>
      </c>
      <c r="FD127" s="430" t="str">
        <f>IF(EZ127="BöB","Ja","No")</f>
        <v>No</v>
      </c>
      <c r="FE127" s="435" t="e">
        <f>IF(OR(AND(EZ127="VöB",EX121="Aktuelles Procedura secondo BöB",EY127="No"),OR(AND(EY127="Ja",EX127&gt;='Valori soglia'!$D$6),AND(EY127="Ja",FE$14&gt;FE$15)),AND(EY127="Ja",EZ127="BöB")),"Kontrolle","")</f>
        <v>#DIV/0!</v>
      </c>
      <c r="FF127" s="173" t="s">
        <v>44</v>
      </c>
      <c r="FG127" s="429">
        <v>55</v>
      </c>
      <c r="FH127" s="352">
        <v>0</v>
      </c>
      <c r="FI127" s="429" t="s">
        <v>43</v>
      </c>
      <c r="FJ127" s="432" t="s">
        <v>36</v>
      </c>
      <c r="FK127" s="399" t="str">
        <f>IF(FJ127="BöB","nur Freihändig mit Tipo. 13 VöB","")</f>
        <v/>
      </c>
      <c r="FL127" s="400"/>
      <c r="FM127" s="433" t="str">
        <f>IF(FJ127="BöB","Ja","No")</f>
        <v>No</v>
      </c>
      <c r="FN127" s="430" t="str">
        <f>IF(FJ127="BöB","Ja","No")</f>
        <v>No</v>
      </c>
      <c r="FO127" s="435" t="e">
        <f>IF(OR(AND(FJ127="VöB",FH121="Aktuelles Procedura secondo BöB",FI127="No"),OR(AND(FI127="Ja",FH127&gt;='Valori soglia'!$D$6),AND(FI127="Ja",FO$14&gt;FO$15)),AND(FI127="Ja",FJ127="BöB")),"Kontrolle","")</f>
        <v>#DIV/0!</v>
      </c>
      <c r="FP127" s="173" t="s">
        <v>44</v>
      </c>
      <c r="FQ127" s="429">
        <v>55</v>
      </c>
      <c r="FR127" s="352">
        <v>0</v>
      </c>
      <c r="FS127" s="429" t="s">
        <v>43</v>
      </c>
      <c r="FT127" s="432" t="s">
        <v>36</v>
      </c>
      <c r="FU127" s="399" t="str">
        <f>IF(FT127="BöB","nur Freihändig mit Tipo. 13 VöB","")</f>
        <v/>
      </c>
      <c r="FV127" s="400"/>
      <c r="FW127" s="433" t="str">
        <f>IF(FT127="BöB","Ja","No")</f>
        <v>No</v>
      </c>
      <c r="FX127" s="430" t="str">
        <f>IF(FT127="BöB","Ja","No")</f>
        <v>No</v>
      </c>
      <c r="FY127" s="435" t="e">
        <f>IF(OR(AND(FT127="VöB",FR121="Aktuelles Procedura secondo BöB",FS127="No"),OR(AND(FS127="Ja",FR127&gt;='Valori soglia'!$D$6),AND(FS127="Ja",FY$14&gt;FY$15)),AND(FS127="Ja",FT127="BöB")),"Kontrolle","")</f>
        <v>#DIV/0!</v>
      </c>
      <c r="FZ127" s="173" t="s">
        <v>44</v>
      </c>
      <c r="GA127" s="429">
        <v>55</v>
      </c>
      <c r="GB127" s="352">
        <v>0</v>
      </c>
      <c r="GC127" s="429" t="s">
        <v>43</v>
      </c>
      <c r="GD127" s="432" t="s">
        <v>36</v>
      </c>
      <c r="GE127" s="399" t="str">
        <f>IF(GD127="BöB","nur Freihändig mit Tipo. 13 VöB","")</f>
        <v/>
      </c>
      <c r="GF127" s="400"/>
      <c r="GG127" s="433" t="str">
        <f>IF(GD127="BöB","Ja","No")</f>
        <v>No</v>
      </c>
      <c r="GH127" s="430" t="str">
        <f>IF(GD127="BöB","Ja","No")</f>
        <v>No</v>
      </c>
      <c r="GI127" s="435" t="e">
        <f>IF(OR(AND(GD127="VöB",GB121="Aktuelles Procedura secondo BöB",GC127="No"),OR(AND(GC127="Ja",GB127&gt;='Valori soglia'!$D$6),AND(GC127="Ja",GI$14&gt;GI$15)),AND(GC127="Ja",GD127="BöB")),"Kontrolle","")</f>
        <v>#DIV/0!</v>
      </c>
      <c r="GJ127" s="173" t="s">
        <v>44</v>
      </c>
      <c r="GK127" s="429">
        <v>55</v>
      </c>
      <c r="GL127" s="352">
        <v>0</v>
      </c>
      <c r="GM127" s="429" t="s">
        <v>43</v>
      </c>
      <c r="GN127" s="432" t="s">
        <v>36</v>
      </c>
      <c r="GO127" s="399" t="str">
        <f>IF(GN127="BöB","nur Freihändig mit Tipo. 13 VöB","")</f>
        <v/>
      </c>
      <c r="GP127" s="400"/>
      <c r="GQ127" s="433" t="str">
        <f>IF(GN127="BöB","Ja","No")</f>
        <v>No</v>
      </c>
      <c r="GR127" s="430" t="str">
        <f>IF(GN127="BöB","Ja","No")</f>
        <v>No</v>
      </c>
      <c r="GS127" s="435" t="e">
        <f>IF(OR(AND(GN127="VöB",GL121="Aktuelles Procedura secondo BöB",GM127="No"),OR(AND(GM127="Ja",GL127&gt;='Valori soglia'!$D$6),AND(GM127="Ja",GS$14&gt;GS$15)),AND(GM127="Ja",GN127="BöB")),"Kontrolle","")</f>
        <v>#DIV/0!</v>
      </c>
      <c r="GT127" s="173" t="s">
        <v>44</v>
      </c>
      <c r="GU127" s="429">
        <v>55</v>
      </c>
      <c r="GV127" s="352">
        <v>0</v>
      </c>
      <c r="GW127" s="429" t="s">
        <v>43</v>
      </c>
      <c r="GX127" s="432" t="s">
        <v>36</v>
      </c>
      <c r="GY127" s="399" t="str">
        <f>IF(GX127="BöB","nur Freihändig mit Tipo. 13 VöB","")</f>
        <v/>
      </c>
      <c r="GZ127" s="400"/>
      <c r="HA127" s="433" t="str">
        <f>IF(GX127="BöB","Ja","No")</f>
        <v>No</v>
      </c>
      <c r="HB127" s="430" t="str">
        <f>IF(GX127="BöB","Ja","No")</f>
        <v>No</v>
      </c>
      <c r="HC127" s="435" t="e">
        <f>IF(OR(AND(GX127="VöB",GV121="Aktuelles Procedura secondo BöB",GW127="No"),OR(AND(GW127="Ja",GV127&gt;='Valori soglia'!$D$6),AND(GW127="Ja",HC$14&gt;HC$15)),AND(GW127="Ja",GX127="BöB")),"Kontrolle","")</f>
        <v>#DIV/0!</v>
      </c>
      <c r="HD127" s="173" t="s">
        <v>44</v>
      </c>
      <c r="HE127" s="429">
        <v>55</v>
      </c>
      <c r="HF127" s="352">
        <v>0</v>
      </c>
      <c r="HG127" s="429" t="s">
        <v>43</v>
      </c>
      <c r="HH127" s="432" t="s">
        <v>36</v>
      </c>
      <c r="HI127" s="399" t="str">
        <f>IF(HH127="BöB","nur Freihändig mit Tipo. 13 VöB","")</f>
        <v/>
      </c>
      <c r="HJ127" s="400"/>
      <c r="HK127" s="433" t="str">
        <f>IF(HH127="BöB","Ja","No")</f>
        <v>No</v>
      </c>
      <c r="HL127" s="430" t="str">
        <f>IF(HH127="BöB","Ja","No")</f>
        <v>No</v>
      </c>
      <c r="HM127" s="435" t="e">
        <f>IF(OR(AND(HH127="VöB",HF121="Aktuelles Procedura secondo BöB",HG127="No"),OR(AND(HG127="Ja",HF127&gt;='Valori soglia'!$D$6),AND(HG127="Ja",HM$14&gt;HM$15)),AND(HG127="Ja",HH127="BöB")),"Kontrolle","")</f>
        <v>#DIV/0!</v>
      </c>
      <c r="HN127" s="125"/>
      <c r="HO127" s="125"/>
      <c r="HP127" s="71"/>
      <c r="HQ127" s="126"/>
      <c r="HR127" s="74"/>
      <c r="HS127" s="36"/>
      <c r="HT127" s="36"/>
      <c r="HU127" s="78"/>
      <c r="HV127" s="36"/>
      <c r="HW127" s="125"/>
      <c r="HX127" s="125"/>
      <c r="HY127" s="71"/>
      <c r="HZ127" s="126"/>
      <c r="IA127" s="74"/>
      <c r="IB127" s="36"/>
      <c r="IC127" s="36"/>
      <c r="ID127" s="78"/>
      <c r="IE127" s="36"/>
      <c r="IF127" s="125"/>
      <c r="IG127" s="125"/>
      <c r="IH127" s="71"/>
      <c r="II127" s="126"/>
      <c r="IJ127" s="74"/>
      <c r="IK127" s="36"/>
      <c r="IL127" s="36"/>
      <c r="IM127" s="78"/>
      <c r="IN127" s="36"/>
      <c r="IO127" s="125"/>
      <c r="IP127" s="125"/>
      <c r="IQ127" s="71"/>
      <c r="IR127" s="126"/>
      <c r="IS127" s="74"/>
      <c r="IT127" s="36"/>
      <c r="IU127" s="36"/>
      <c r="IV127" s="78"/>
      <c r="IW127" s="36"/>
      <c r="IX127" s="125"/>
      <c r="IY127" s="125"/>
      <c r="IZ127" s="71"/>
      <c r="JA127" s="126"/>
      <c r="JB127" s="6"/>
      <c r="JC127" s="6"/>
      <c r="JD127" s="6"/>
      <c r="JE127" s="6"/>
      <c r="JF127" s="6"/>
      <c r="JG127" s="6"/>
      <c r="JH127" s="6"/>
      <c r="JI127" s="6"/>
      <c r="JJ127" s="6"/>
      <c r="JK127" s="6"/>
      <c r="JL127" s="6"/>
      <c r="JM127" s="6"/>
      <c r="JN127" s="6"/>
      <c r="JO127" s="6"/>
      <c r="JP127" s="6"/>
      <c r="JQ127" s="6"/>
      <c r="JR127" s="6"/>
      <c r="JS127" s="6"/>
      <c r="JT127" s="6"/>
      <c r="JU127" s="6"/>
      <c r="JV127" s="6"/>
      <c r="JW127" s="6"/>
      <c r="JX127" s="6"/>
      <c r="JY127" s="6"/>
      <c r="JZ127" s="6"/>
      <c r="KA127" s="6"/>
      <c r="KB127" s="6"/>
      <c r="KC127" s="6"/>
      <c r="KD127" s="6"/>
      <c r="KE127" s="6"/>
      <c r="KF127" s="6"/>
      <c r="KG127" s="6"/>
      <c r="KH127" s="6"/>
      <c r="KI127" s="6"/>
      <c r="KJ127" s="6"/>
      <c r="KK127" s="6"/>
      <c r="KL127" s="6"/>
      <c r="KM127" s="6"/>
      <c r="KN127" s="6"/>
      <c r="KO127" s="6"/>
      <c r="KP127" s="6"/>
      <c r="KQ127" s="6"/>
      <c r="KR127" s="6"/>
      <c r="KS127" s="6"/>
      <c r="KT127" s="6"/>
      <c r="KU127" s="6"/>
      <c r="KV127" s="6"/>
      <c r="KW127" s="6"/>
      <c r="KX127" s="6"/>
      <c r="KY127" s="6"/>
      <c r="KZ127" s="6"/>
      <c r="LA127" s="6"/>
      <c r="LB127" s="6"/>
      <c r="LC127" s="6"/>
    </row>
    <row r="128" spans="1:315" ht="26.25" customHeight="1" x14ac:dyDescent="0.2">
      <c r="A128" s="13"/>
      <c r="B128" s="174" t="s">
        <v>45</v>
      </c>
      <c r="C128" s="429"/>
      <c r="D128" s="352"/>
      <c r="E128" s="429"/>
      <c r="F128" s="432"/>
      <c r="G128" s="401" t="str">
        <f>IF(F127="VöB","Freihändig (z.B. Tipo. 36 II d VöB)","")</f>
        <v/>
      </c>
      <c r="H128" s="402"/>
      <c r="I128" s="433"/>
      <c r="J128" s="430"/>
      <c r="K128" s="435"/>
      <c r="L128" s="174" t="s">
        <v>45</v>
      </c>
      <c r="M128" s="429"/>
      <c r="N128" s="352"/>
      <c r="O128" s="429"/>
      <c r="P128" s="432"/>
      <c r="Q128" s="401" t="str">
        <f>IF(P127="VöB","Freihändig (z.B. Tipo. 36 II d VöB)","")</f>
        <v/>
      </c>
      <c r="R128" s="402"/>
      <c r="S128" s="433"/>
      <c r="T128" s="430"/>
      <c r="U128" s="435"/>
      <c r="V128" s="174" t="s">
        <v>45</v>
      </c>
      <c r="W128" s="429"/>
      <c r="X128" s="352"/>
      <c r="Y128" s="429"/>
      <c r="Z128" s="432"/>
      <c r="AA128" s="401" t="str">
        <f>IF(Z127="VöB","Freihändig (z.B. Tipo. 36 II d VöB)","")</f>
        <v/>
      </c>
      <c r="AB128" s="402"/>
      <c r="AC128" s="433"/>
      <c r="AD128" s="430"/>
      <c r="AE128" s="435"/>
      <c r="AF128" s="174" t="s">
        <v>45</v>
      </c>
      <c r="AG128" s="429"/>
      <c r="AH128" s="352"/>
      <c r="AI128" s="429"/>
      <c r="AJ128" s="432"/>
      <c r="AK128" s="401" t="str">
        <f>IF(AJ127="VöB","Freihändig (z.B. Tipo. 36 II d VöB)","")</f>
        <v/>
      </c>
      <c r="AL128" s="402"/>
      <c r="AM128" s="433"/>
      <c r="AN128" s="430"/>
      <c r="AO128" s="435"/>
      <c r="AP128" s="174" t="s">
        <v>45</v>
      </c>
      <c r="AQ128" s="429"/>
      <c r="AR128" s="352"/>
      <c r="AS128" s="429"/>
      <c r="AT128" s="432"/>
      <c r="AU128" s="401" t="str">
        <f>IF(AT127="VöB","Freihändig (z.B. Tipo. 36 II d VöB)","")</f>
        <v/>
      </c>
      <c r="AV128" s="402"/>
      <c r="AW128" s="433"/>
      <c r="AX128" s="430"/>
      <c r="AY128" s="435"/>
      <c r="AZ128" s="174" t="s">
        <v>45</v>
      </c>
      <c r="BA128" s="429"/>
      <c r="BB128" s="352"/>
      <c r="BC128" s="429"/>
      <c r="BD128" s="432"/>
      <c r="BE128" s="401" t="str">
        <f>IF(BD127="VöB","Freihändig (z.B. Tipo. 36 II d VöB)","")</f>
        <v/>
      </c>
      <c r="BF128" s="402"/>
      <c r="BG128" s="433"/>
      <c r="BH128" s="430"/>
      <c r="BI128" s="435"/>
      <c r="BJ128" s="174" t="s">
        <v>45</v>
      </c>
      <c r="BK128" s="429"/>
      <c r="BL128" s="352"/>
      <c r="BM128" s="429"/>
      <c r="BN128" s="432"/>
      <c r="BO128" s="401" t="str">
        <f>IF(BN127="VöB","Freihändig (z.B. Tipo. 36 II d VöB)","")</f>
        <v/>
      </c>
      <c r="BP128" s="402"/>
      <c r="BQ128" s="433"/>
      <c r="BR128" s="430"/>
      <c r="BS128" s="435"/>
      <c r="BT128" s="174" t="s">
        <v>45</v>
      </c>
      <c r="BU128" s="429"/>
      <c r="BV128" s="352"/>
      <c r="BW128" s="429"/>
      <c r="BX128" s="432"/>
      <c r="BY128" s="401" t="str">
        <f>IF(BX127="VöB","Freihändig (z.B. Tipo. 36 II d VöB)","")</f>
        <v/>
      </c>
      <c r="BZ128" s="402"/>
      <c r="CA128" s="433"/>
      <c r="CB128" s="430"/>
      <c r="CC128" s="435"/>
      <c r="CD128" s="174" t="s">
        <v>45</v>
      </c>
      <c r="CE128" s="429"/>
      <c r="CF128" s="352"/>
      <c r="CG128" s="429"/>
      <c r="CH128" s="432"/>
      <c r="CI128" s="401" t="str">
        <f>IF(CH127="VöB","Freihändig (z.B. Tipo. 36 II d VöB)","")</f>
        <v/>
      </c>
      <c r="CJ128" s="402"/>
      <c r="CK128" s="433"/>
      <c r="CL128" s="430"/>
      <c r="CM128" s="435"/>
      <c r="CN128" s="174" t="s">
        <v>45</v>
      </c>
      <c r="CO128" s="429"/>
      <c r="CP128" s="352"/>
      <c r="CQ128" s="429"/>
      <c r="CR128" s="432"/>
      <c r="CS128" s="401" t="str">
        <f>IF(CR127="VöB","Freihändig (z.B. Tipo. 36 II d VöB)","")</f>
        <v/>
      </c>
      <c r="CT128" s="402"/>
      <c r="CU128" s="433"/>
      <c r="CV128" s="430"/>
      <c r="CW128" s="435"/>
      <c r="CX128" s="174" t="s">
        <v>45</v>
      </c>
      <c r="CY128" s="429"/>
      <c r="CZ128" s="352"/>
      <c r="DA128" s="429"/>
      <c r="DB128" s="432"/>
      <c r="DC128" s="401" t="str">
        <f>IF(DB127="VöB","Freihändig (z.B. Tipo. 36 II d VöB)","")</f>
        <v/>
      </c>
      <c r="DD128" s="402"/>
      <c r="DE128" s="433"/>
      <c r="DF128" s="430"/>
      <c r="DG128" s="435"/>
      <c r="DH128" s="174" t="s">
        <v>45</v>
      </c>
      <c r="DI128" s="429"/>
      <c r="DJ128" s="352"/>
      <c r="DK128" s="429"/>
      <c r="DL128" s="432"/>
      <c r="DM128" s="401" t="str">
        <f>IF(DL127="VöB","Freihändig (z.B. Tipo. 36 II d VöB)","")</f>
        <v/>
      </c>
      <c r="DN128" s="402"/>
      <c r="DO128" s="433"/>
      <c r="DP128" s="430"/>
      <c r="DQ128" s="435"/>
      <c r="DR128" s="174" t="s">
        <v>45</v>
      </c>
      <c r="DS128" s="429"/>
      <c r="DT128" s="352"/>
      <c r="DU128" s="429"/>
      <c r="DV128" s="432"/>
      <c r="DW128" s="401" t="str">
        <f>IF(DV127="VöB","Freihändig (z.B. Tipo. 36 II d VöB)","")</f>
        <v/>
      </c>
      <c r="DX128" s="402"/>
      <c r="DY128" s="433"/>
      <c r="DZ128" s="430"/>
      <c r="EA128" s="435"/>
      <c r="EB128" s="174" t="s">
        <v>45</v>
      </c>
      <c r="EC128" s="429"/>
      <c r="ED128" s="352"/>
      <c r="EE128" s="429"/>
      <c r="EF128" s="432"/>
      <c r="EG128" s="401" t="str">
        <f>IF(EF127="VöB","Freihändig (z.B. Tipo. 36 II d VöB)","")</f>
        <v/>
      </c>
      <c r="EH128" s="402"/>
      <c r="EI128" s="433"/>
      <c r="EJ128" s="430"/>
      <c r="EK128" s="435"/>
      <c r="EL128" s="174" t="s">
        <v>45</v>
      </c>
      <c r="EM128" s="429"/>
      <c r="EN128" s="352"/>
      <c r="EO128" s="429"/>
      <c r="EP128" s="432"/>
      <c r="EQ128" s="401" t="str">
        <f>IF(EP127="VöB","Freihändig (z.B. Tipo. 36 II d VöB)","")</f>
        <v/>
      </c>
      <c r="ER128" s="402"/>
      <c r="ES128" s="433"/>
      <c r="ET128" s="430"/>
      <c r="EU128" s="435"/>
      <c r="EV128" s="174" t="s">
        <v>45</v>
      </c>
      <c r="EW128" s="429"/>
      <c r="EX128" s="352"/>
      <c r="EY128" s="429"/>
      <c r="EZ128" s="432"/>
      <c r="FA128" s="401" t="str">
        <f>IF(EZ127="VöB","Freihändig (z.B. Tipo. 36 II d VöB)","")</f>
        <v/>
      </c>
      <c r="FB128" s="402"/>
      <c r="FC128" s="433"/>
      <c r="FD128" s="430"/>
      <c r="FE128" s="435"/>
      <c r="FF128" s="174" t="s">
        <v>45</v>
      </c>
      <c r="FG128" s="429"/>
      <c r="FH128" s="352"/>
      <c r="FI128" s="429"/>
      <c r="FJ128" s="432"/>
      <c r="FK128" s="401" t="str">
        <f>IF(FJ127="VöB","Freihändig (z.B. Tipo. 36 II d VöB)","")</f>
        <v/>
      </c>
      <c r="FL128" s="402"/>
      <c r="FM128" s="433"/>
      <c r="FN128" s="430"/>
      <c r="FO128" s="435"/>
      <c r="FP128" s="174" t="s">
        <v>45</v>
      </c>
      <c r="FQ128" s="429"/>
      <c r="FR128" s="352"/>
      <c r="FS128" s="429"/>
      <c r="FT128" s="432"/>
      <c r="FU128" s="401" t="str">
        <f>IF(FT127="VöB","Freihändig (z.B. Tipo. 36 II d VöB)","")</f>
        <v/>
      </c>
      <c r="FV128" s="402"/>
      <c r="FW128" s="433"/>
      <c r="FX128" s="430"/>
      <c r="FY128" s="435"/>
      <c r="FZ128" s="174" t="s">
        <v>45</v>
      </c>
      <c r="GA128" s="429"/>
      <c r="GB128" s="352"/>
      <c r="GC128" s="429"/>
      <c r="GD128" s="432"/>
      <c r="GE128" s="401" t="str">
        <f>IF(GD127="VöB","Freihändig (z.B. Tipo. 36 II d VöB)","")</f>
        <v/>
      </c>
      <c r="GF128" s="402"/>
      <c r="GG128" s="433"/>
      <c r="GH128" s="430"/>
      <c r="GI128" s="435"/>
      <c r="GJ128" s="174" t="s">
        <v>45</v>
      </c>
      <c r="GK128" s="429"/>
      <c r="GL128" s="352"/>
      <c r="GM128" s="429"/>
      <c r="GN128" s="432"/>
      <c r="GO128" s="401" t="str">
        <f>IF(GN127="VöB","Freihändig (z.B. Tipo. 36 II d VöB)","")</f>
        <v/>
      </c>
      <c r="GP128" s="402"/>
      <c r="GQ128" s="433"/>
      <c r="GR128" s="430"/>
      <c r="GS128" s="435"/>
      <c r="GT128" s="174" t="s">
        <v>45</v>
      </c>
      <c r="GU128" s="429"/>
      <c r="GV128" s="352"/>
      <c r="GW128" s="429"/>
      <c r="GX128" s="432"/>
      <c r="GY128" s="401" t="str">
        <f>IF(GX127="VöB","Freihändig (z.B. Tipo. 36 II d VöB)","")</f>
        <v/>
      </c>
      <c r="GZ128" s="402"/>
      <c r="HA128" s="433"/>
      <c r="HB128" s="430"/>
      <c r="HC128" s="435"/>
      <c r="HD128" s="174" t="s">
        <v>45</v>
      </c>
      <c r="HE128" s="429"/>
      <c r="HF128" s="352"/>
      <c r="HG128" s="429"/>
      <c r="HH128" s="432"/>
      <c r="HI128" s="401" t="str">
        <f>IF(HH127="VöB","Freihändig (z.B. Tipo. 36 II d VöB)","")</f>
        <v/>
      </c>
      <c r="HJ128" s="402"/>
      <c r="HK128" s="433"/>
      <c r="HL128" s="430"/>
      <c r="HM128" s="435"/>
      <c r="HN128" s="125"/>
      <c r="HO128" s="125"/>
      <c r="HP128" s="71"/>
      <c r="HQ128" s="126"/>
      <c r="HR128" s="74"/>
      <c r="HS128" s="36"/>
      <c r="HT128" s="36"/>
      <c r="HU128" s="78"/>
      <c r="HV128" s="36"/>
      <c r="HW128" s="125"/>
      <c r="HX128" s="125"/>
      <c r="HY128" s="71"/>
      <c r="HZ128" s="126"/>
      <c r="IA128" s="74"/>
      <c r="IB128" s="36"/>
      <c r="IC128" s="36"/>
      <c r="ID128" s="78"/>
      <c r="IE128" s="36"/>
      <c r="IF128" s="125"/>
      <c r="IG128" s="125"/>
      <c r="IH128" s="71"/>
      <c r="II128" s="126"/>
      <c r="IJ128" s="74"/>
      <c r="IK128" s="36"/>
      <c r="IL128" s="36"/>
      <c r="IM128" s="78"/>
      <c r="IN128" s="36"/>
      <c r="IO128" s="125"/>
      <c r="IP128" s="125"/>
      <c r="IQ128" s="71"/>
      <c r="IR128" s="126"/>
      <c r="IS128" s="74"/>
      <c r="IT128" s="36"/>
      <c r="IU128" s="36"/>
      <c r="IV128" s="78"/>
      <c r="IW128" s="36"/>
      <c r="IX128" s="125"/>
      <c r="IY128" s="125"/>
      <c r="IZ128" s="71"/>
      <c r="JA128" s="126"/>
      <c r="JB128" s="6"/>
      <c r="JC128" s="6"/>
      <c r="JD128" s="6"/>
      <c r="JE128" s="6"/>
      <c r="JF128" s="6"/>
      <c r="JG128" s="6"/>
      <c r="JH128" s="6"/>
      <c r="JI128" s="6"/>
      <c r="JJ128" s="6"/>
      <c r="JK128" s="6"/>
      <c r="JL128" s="6"/>
      <c r="JM128" s="6"/>
      <c r="JN128" s="6"/>
      <c r="JO128" s="6"/>
      <c r="JP128" s="6"/>
      <c r="JQ128" s="6"/>
      <c r="JR128" s="6"/>
      <c r="JS128" s="6"/>
      <c r="JT128" s="6"/>
      <c r="JU128" s="6"/>
      <c r="JV128" s="6"/>
      <c r="JW128" s="6"/>
      <c r="JX128" s="6"/>
      <c r="JY128" s="6"/>
      <c r="JZ128" s="6"/>
      <c r="KA128" s="6"/>
      <c r="KB128" s="6"/>
      <c r="KC128" s="6"/>
      <c r="KD128" s="6"/>
      <c r="KE128" s="6"/>
      <c r="KF128" s="6"/>
      <c r="KG128" s="6"/>
      <c r="KH128" s="6"/>
      <c r="KI128" s="6"/>
      <c r="KJ128" s="6"/>
      <c r="KK128" s="6"/>
      <c r="KL128" s="6"/>
      <c r="KM128" s="6"/>
      <c r="KN128" s="6"/>
      <c r="KO128" s="6"/>
      <c r="KP128" s="6"/>
      <c r="KQ128" s="6"/>
      <c r="KR128" s="6"/>
      <c r="KS128" s="6"/>
      <c r="KT128" s="6"/>
      <c r="KU128" s="6"/>
      <c r="KV128" s="6"/>
      <c r="KW128" s="6"/>
      <c r="KX128" s="6"/>
      <c r="KY128" s="6"/>
      <c r="KZ128" s="6"/>
      <c r="LA128" s="6"/>
      <c r="LB128" s="6"/>
      <c r="LC128" s="6"/>
    </row>
    <row r="129" spans="1:315" ht="26.25" customHeight="1" x14ac:dyDescent="0.2">
      <c r="A129" s="13"/>
      <c r="B129" s="173" t="s">
        <v>44</v>
      </c>
      <c r="C129" s="429">
        <v>56</v>
      </c>
      <c r="D129" s="352">
        <v>0</v>
      </c>
      <c r="E129" s="429" t="s">
        <v>43</v>
      </c>
      <c r="F129" s="432" t="s">
        <v>36</v>
      </c>
      <c r="G129" s="399" t="str">
        <f>IF(F129="BöB","nur Freihändig mit Tipo. 13 VöB","")</f>
        <v/>
      </c>
      <c r="H129" s="400"/>
      <c r="I129" s="433" t="str">
        <f>IF(F129="BöB","Ja","No")</f>
        <v>No</v>
      </c>
      <c r="J129" s="430" t="str">
        <f>IF(F129="BöB","Ja","No")</f>
        <v>No</v>
      </c>
      <c r="K129" s="435" t="e">
        <f>IF(OR(AND(F129="VöB",D123="Aktuelles Procedura secondo BöB",E129="No"),OR(AND(E129="Ja",D129&gt;='Valori soglia'!$D$6),AND(E129="Ja",'Riepilogo progetto'!$J$8&gt;'Riepilogo progetto'!$P$9)),AND(E129="Ja",F129="BöB")),"Kontrolle","")</f>
        <v>#DIV/0!</v>
      </c>
      <c r="L129" s="173" t="s">
        <v>44</v>
      </c>
      <c r="M129" s="429">
        <v>56</v>
      </c>
      <c r="N129" s="352">
        <v>0</v>
      </c>
      <c r="O129" s="429" t="s">
        <v>43</v>
      </c>
      <c r="P129" s="432" t="s">
        <v>36</v>
      </c>
      <c r="Q129" s="399" t="str">
        <f>IF(P129="BöB","nur Freihändig mit Tipo. 13 VöB","")</f>
        <v/>
      </c>
      <c r="R129" s="400"/>
      <c r="S129" s="433" t="str">
        <f>IF(P129="BöB","Ja","No")</f>
        <v>No</v>
      </c>
      <c r="T129" s="430" t="str">
        <f>IF(P129="BöB","Ja","No")</f>
        <v>No</v>
      </c>
      <c r="U129" s="435" t="e">
        <f>IF(OR(AND(P129="VöB",N123="Aktuelles Procedura secondo BöB",O129="No"),OR(AND(O129="Ja",N129&gt;='Valori soglia'!$D$6),AND(O129="Ja",U$14&gt;U$15)),AND(O129="Ja",P129="BöB")),"Kontrolle","")</f>
        <v>#DIV/0!</v>
      </c>
      <c r="V129" s="173" t="s">
        <v>44</v>
      </c>
      <c r="W129" s="429">
        <v>56</v>
      </c>
      <c r="X129" s="352">
        <v>0</v>
      </c>
      <c r="Y129" s="429" t="s">
        <v>43</v>
      </c>
      <c r="Z129" s="432" t="s">
        <v>36</v>
      </c>
      <c r="AA129" s="399" t="str">
        <f>IF(Z129="BöB","nur Freihändig mit Tipo. 13 VöB","")</f>
        <v/>
      </c>
      <c r="AB129" s="400"/>
      <c r="AC129" s="433" t="str">
        <f>IF(Z129="BöB","Ja","No")</f>
        <v>No</v>
      </c>
      <c r="AD129" s="430" t="str">
        <f>IF(Z129="BöB","Ja","No")</f>
        <v>No</v>
      </c>
      <c r="AE129" s="435" t="e">
        <f>IF(OR(AND(Z129="VöB",X123="Aktuelles Procedura secondo BöB",Y129="No"),OR(AND(Y129="Ja",X129&gt;='Valori soglia'!$D$6),AND(Y129="Ja",AE$14&gt;AE$15)),AND(Y129="Ja",Z129="BöB")),"Kontrolle","")</f>
        <v>#DIV/0!</v>
      </c>
      <c r="AF129" s="173" t="s">
        <v>44</v>
      </c>
      <c r="AG129" s="429">
        <v>56</v>
      </c>
      <c r="AH129" s="352">
        <v>0</v>
      </c>
      <c r="AI129" s="429" t="s">
        <v>43</v>
      </c>
      <c r="AJ129" s="432" t="s">
        <v>36</v>
      </c>
      <c r="AK129" s="399" t="str">
        <f>IF(AJ129="BöB","nur Freihändig mit Tipo. 13 VöB","")</f>
        <v/>
      </c>
      <c r="AL129" s="400"/>
      <c r="AM129" s="433" t="str">
        <f>IF(AJ129="BöB","Ja","No")</f>
        <v>No</v>
      </c>
      <c r="AN129" s="430" t="str">
        <f>IF(AJ129="BöB","Ja","No")</f>
        <v>No</v>
      </c>
      <c r="AO129" s="435" t="e">
        <f>IF(OR(AND(AJ129="VöB",AH123="Aktuelles Procedura secondo BöB",AI129="No"),OR(AND(AI129="Ja",AH129&gt;='Valori soglia'!$D$6),AND(AI129="Ja",AO$14&gt;AO$15)),AND(AI129="Ja",AJ129="BöB")),"Kontrolle","")</f>
        <v>#DIV/0!</v>
      </c>
      <c r="AP129" s="173" t="s">
        <v>44</v>
      </c>
      <c r="AQ129" s="429">
        <v>56</v>
      </c>
      <c r="AR129" s="352">
        <v>0</v>
      </c>
      <c r="AS129" s="429" t="s">
        <v>43</v>
      </c>
      <c r="AT129" s="432" t="s">
        <v>36</v>
      </c>
      <c r="AU129" s="399" t="str">
        <f>IF(AT129="BöB","nur Freihändig mit Tipo. 13 VöB","")</f>
        <v/>
      </c>
      <c r="AV129" s="400"/>
      <c r="AW129" s="433" t="str">
        <f>IF(AT129="BöB","Ja","No")</f>
        <v>No</v>
      </c>
      <c r="AX129" s="430" t="str">
        <f>IF(AT129="BöB","Ja","No")</f>
        <v>No</v>
      </c>
      <c r="AY129" s="435" t="e">
        <f>IF(OR(AND(AT129="VöB",AR123="Aktuelles Procedura secondo BöB",AS129="No"),OR(AND(AS129="Ja",AR129&gt;='Valori soglia'!$D$6),AND(AS129="Ja",AY$14&gt;AY$15)),AND(AS129="Ja",AT129="BöB")),"Kontrolle","")</f>
        <v>#DIV/0!</v>
      </c>
      <c r="AZ129" s="173" t="s">
        <v>44</v>
      </c>
      <c r="BA129" s="429">
        <v>56</v>
      </c>
      <c r="BB129" s="352">
        <v>0</v>
      </c>
      <c r="BC129" s="429" t="s">
        <v>43</v>
      </c>
      <c r="BD129" s="432" t="s">
        <v>36</v>
      </c>
      <c r="BE129" s="399" t="str">
        <f>IF(BD129="BöB","nur Freihändig mit Tipo. 13 VöB","")</f>
        <v/>
      </c>
      <c r="BF129" s="400"/>
      <c r="BG129" s="433" t="str">
        <f>IF(BD129="BöB","Ja","No")</f>
        <v>No</v>
      </c>
      <c r="BH129" s="430" t="str">
        <f>IF(BD129="BöB","Ja","No")</f>
        <v>No</v>
      </c>
      <c r="BI129" s="435" t="e">
        <f>IF(OR(AND(BD129="VöB",BB123="Aktuelles Procedura secondo BöB",BC129="No"),OR(AND(BC129="Ja",BB129&gt;='Valori soglia'!$D$6),AND(BC129="Ja",BI$14&gt;BI$15)),AND(BC129="Ja",BD129="BöB")),"Kontrolle","")</f>
        <v>#DIV/0!</v>
      </c>
      <c r="BJ129" s="173" t="s">
        <v>44</v>
      </c>
      <c r="BK129" s="429">
        <v>56</v>
      </c>
      <c r="BL129" s="352">
        <v>0</v>
      </c>
      <c r="BM129" s="429" t="s">
        <v>43</v>
      </c>
      <c r="BN129" s="432" t="s">
        <v>36</v>
      </c>
      <c r="BO129" s="399" t="str">
        <f>IF(BN129="BöB","nur Freihändig mit Tipo. 13 VöB","")</f>
        <v/>
      </c>
      <c r="BP129" s="400"/>
      <c r="BQ129" s="433" t="str">
        <f>IF(BN129="BöB","Ja","No")</f>
        <v>No</v>
      </c>
      <c r="BR129" s="430" t="str">
        <f>IF(BN129="BöB","Ja","No")</f>
        <v>No</v>
      </c>
      <c r="BS129" s="435" t="e">
        <f>IF(OR(AND(BN129="VöB",BL123="Aktuelles Procedura secondo BöB",BM129="No"),OR(AND(BM129="Ja",BL129&gt;='Valori soglia'!$D$6),AND(BM129="Ja",BS$14&gt;BS$15)),AND(BM129="Ja",BN129="BöB")),"Kontrolle","")</f>
        <v>#DIV/0!</v>
      </c>
      <c r="BT129" s="173" t="s">
        <v>44</v>
      </c>
      <c r="BU129" s="429">
        <v>56</v>
      </c>
      <c r="BV129" s="352">
        <v>0</v>
      </c>
      <c r="BW129" s="429" t="s">
        <v>43</v>
      </c>
      <c r="BX129" s="432" t="s">
        <v>36</v>
      </c>
      <c r="BY129" s="399" t="str">
        <f>IF(BX129="BöB","nur Freihändig mit Tipo. 13 VöB","")</f>
        <v/>
      </c>
      <c r="BZ129" s="400"/>
      <c r="CA129" s="433" t="str">
        <f>IF(BX129="BöB","Ja","No")</f>
        <v>No</v>
      </c>
      <c r="CB129" s="430" t="str">
        <f>IF(BX129="BöB","Ja","No")</f>
        <v>No</v>
      </c>
      <c r="CC129" s="435" t="e">
        <f>IF(OR(AND(BX129="VöB",BV123="Aktuelles Procedura secondo BöB",BW129="No"),OR(AND(BW129="Ja",BV129&gt;='Valori soglia'!$D$6),AND(BW129="Ja",CC$14&gt;CC$15)),AND(BW129="Ja",BX129="BöB")),"Kontrolle","")</f>
        <v>#DIV/0!</v>
      </c>
      <c r="CD129" s="173" t="s">
        <v>44</v>
      </c>
      <c r="CE129" s="429">
        <v>56</v>
      </c>
      <c r="CF129" s="352">
        <v>0</v>
      </c>
      <c r="CG129" s="429" t="s">
        <v>43</v>
      </c>
      <c r="CH129" s="432" t="s">
        <v>36</v>
      </c>
      <c r="CI129" s="399" t="str">
        <f>IF(CH129="BöB","nur Freihändig mit Tipo. 13 VöB","")</f>
        <v/>
      </c>
      <c r="CJ129" s="400"/>
      <c r="CK129" s="433" t="str">
        <f>IF(CH129="BöB","Ja","No")</f>
        <v>No</v>
      </c>
      <c r="CL129" s="430" t="str">
        <f>IF(CH129="BöB","Ja","No")</f>
        <v>No</v>
      </c>
      <c r="CM129" s="435" t="e">
        <f>IF(OR(AND(CH129="VöB",CF123="Aktuelles Procedura secondo BöB",CG129="No"),OR(AND(CG129="Ja",CF129&gt;='Valori soglia'!$D$6),AND(CG129="Ja",CM$14&gt;CM$15)),AND(CG129="Ja",CH129="BöB")),"Kontrolle","")</f>
        <v>#DIV/0!</v>
      </c>
      <c r="CN129" s="173" t="s">
        <v>44</v>
      </c>
      <c r="CO129" s="429">
        <v>56</v>
      </c>
      <c r="CP129" s="352">
        <v>0</v>
      </c>
      <c r="CQ129" s="429" t="s">
        <v>43</v>
      </c>
      <c r="CR129" s="432" t="s">
        <v>36</v>
      </c>
      <c r="CS129" s="399" t="str">
        <f>IF(CR129="BöB","nur Freihändig mit Tipo. 13 VöB","")</f>
        <v/>
      </c>
      <c r="CT129" s="400"/>
      <c r="CU129" s="433" t="str">
        <f>IF(CR129="BöB","Ja","No")</f>
        <v>No</v>
      </c>
      <c r="CV129" s="430" t="str">
        <f>IF(CR129="BöB","Ja","No")</f>
        <v>No</v>
      </c>
      <c r="CW129" s="435" t="e">
        <f>IF(OR(AND(CR129="VöB",CP123="Aktuelles Procedura secondo BöB",CQ129="No"),OR(AND(CQ129="Ja",CP129&gt;='Valori soglia'!$D$6),AND(CQ129="Ja",CW$14&gt;CW$15)),AND(CQ129="Ja",CR129="BöB")),"Kontrolle","")</f>
        <v>#DIV/0!</v>
      </c>
      <c r="CX129" s="173" t="s">
        <v>44</v>
      </c>
      <c r="CY129" s="429">
        <v>56</v>
      </c>
      <c r="CZ129" s="352">
        <v>0</v>
      </c>
      <c r="DA129" s="429" t="s">
        <v>43</v>
      </c>
      <c r="DB129" s="432" t="s">
        <v>36</v>
      </c>
      <c r="DC129" s="399" t="str">
        <f>IF(DB129="BöB","nur Freihändig mit Tipo. 13 VöB","")</f>
        <v/>
      </c>
      <c r="DD129" s="400"/>
      <c r="DE129" s="433" t="str">
        <f>IF(DB129="BöB","Ja","No")</f>
        <v>No</v>
      </c>
      <c r="DF129" s="430" t="str">
        <f>IF(DB129="BöB","Ja","No")</f>
        <v>No</v>
      </c>
      <c r="DG129" s="435" t="e">
        <f>IF(OR(AND(DB129="VöB",CZ123="Aktuelles Procedura secondo BöB",DA129="No"),OR(AND(DA129="Ja",CZ129&gt;='Valori soglia'!$D$6),AND(DA129="Ja",DG$14&gt;DG$15)),AND(DA129="Ja",DB129="BöB")),"Kontrolle","")</f>
        <v>#DIV/0!</v>
      </c>
      <c r="DH129" s="173" t="s">
        <v>44</v>
      </c>
      <c r="DI129" s="429">
        <v>56</v>
      </c>
      <c r="DJ129" s="352">
        <v>0</v>
      </c>
      <c r="DK129" s="429" t="s">
        <v>43</v>
      </c>
      <c r="DL129" s="432" t="s">
        <v>36</v>
      </c>
      <c r="DM129" s="399" t="str">
        <f>IF(DL129="BöB","nur Freihändig mit Tipo. 13 VöB","")</f>
        <v/>
      </c>
      <c r="DN129" s="400"/>
      <c r="DO129" s="433" t="str">
        <f>IF(DL129="BöB","Ja","No")</f>
        <v>No</v>
      </c>
      <c r="DP129" s="430" t="str">
        <f>IF(DL129="BöB","Ja","No")</f>
        <v>No</v>
      </c>
      <c r="DQ129" s="435" t="e">
        <f>IF(OR(AND(DL129="VöB",DJ123="Aktuelles Procedura secondo BöB",DK129="No"),OR(AND(DK129="Ja",DJ129&gt;='Valori soglia'!$D$6),AND(DK129="Ja",DQ$14&gt;DQ$15)),AND(DK129="Ja",DL129="BöB")),"Kontrolle","")</f>
        <v>#DIV/0!</v>
      </c>
      <c r="DR129" s="173" t="s">
        <v>44</v>
      </c>
      <c r="DS129" s="429">
        <v>56</v>
      </c>
      <c r="DT129" s="352">
        <v>0</v>
      </c>
      <c r="DU129" s="429" t="s">
        <v>43</v>
      </c>
      <c r="DV129" s="432" t="s">
        <v>36</v>
      </c>
      <c r="DW129" s="399" t="str">
        <f>IF(DV129="BöB","nur Freihändig mit Tipo. 13 VöB","")</f>
        <v/>
      </c>
      <c r="DX129" s="400"/>
      <c r="DY129" s="433" t="str">
        <f>IF(DV129="BöB","Ja","No")</f>
        <v>No</v>
      </c>
      <c r="DZ129" s="430" t="str">
        <f>IF(DV129="BöB","Ja","No")</f>
        <v>No</v>
      </c>
      <c r="EA129" s="435" t="e">
        <f>IF(OR(AND(DV129="VöB",DT123="Aktuelles Procedura secondo BöB",DU129="No"),OR(AND(DU129="Ja",DT129&gt;='Valori soglia'!$D$6),AND(DU129="Ja",EA$14&gt;EA$15)),AND(DU129="Ja",DV129="BöB")),"Kontrolle","")</f>
        <v>#DIV/0!</v>
      </c>
      <c r="EB129" s="173" t="s">
        <v>44</v>
      </c>
      <c r="EC129" s="429">
        <v>56</v>
      </c>
      <c r="ED129" s="352">
        <v>0</v>
      </c>
      <c r="EE129" s="429" t="s">
        <v>43</v>
      </c>
      <c r="EF129" s="432" t="s">
        <v>36</v>
      </c>
      <c r="EG129" s="399" t="str">
        <f>IF(EF129="BöB","nur Freihändig mit Tipo. 13 VöB","")</f>
        <v/>
      </c>
      <c r="EH129" s="400"/>
      <c r="EI129" s="433" t="str">
        <f>IF(EF129="BöB","Ja","No")</f>
        <v>No</v>
      </c>
      <c r="EJ129" s="430" t="str">
        <f>IF(EF129="BöB","Ja","No")</f>
        <v>No</v>
      </c>
      <c r="EK129" s="435" t="e">
        <f>IF(OR(AND(EF129="VöB",ED123="Aktuelles Procedura secondo BöB",EE129="No"),OR(AND(EE129="Ja",ED129&gt;='Valori soglia'!$D$6),AND(EE129="Ja",EK$14&gt;EK$15)),AND(EE129="Ja",EF129="BöB")),"Kontrolle","")</f>
        <v>#DIV/0!</v>
      </c>
      <c r="EL129" s="173" t="s">
        <v>44</v>
      </c>
      <c r="EM129" s="429">
        <v>56</v>
      </c>
      <c r="EN129" s="352">
        <v>0</v>
      </c>
      <c r="EO129" s="429" t="s">
        <v>43</v>
      </c>
      <c r="EP129" s="432" t="s">
        <v>36</v>
      </c>
      <c r="EQ129" s="399" t="str">
        <f>IF(EP129="BöB","nur Freihändig mit Tipo. 13 VöB","")</f>
        <v/>
      </c>
      <c r="ER129" s="400"/>
      <c r="ES129" s="433" t="str">
        <f>IF(EP129="BöB","Ja","No")</f>
        <v>No</v>
      </c>
      <c r="ET129" s="430" t="str">
        <f>IF(EP129="BöB","Ja","No")</f>
        <v>No</v>
      </c>
      <c r="EU129" s="435" t="e">
        <f>IF(OR(AND(EP129="VöB",EN123="Aktuelles Procedura secondo BöB",EO129="No"),OR(AND(EO129="Ja",EN129&gt;='Valori soglia'!$D$6),AND(EO129="Ja",EU$14&gt;EU$15)),AND(EO129="Ja",EP129="BöB")),"Kontrolle","")</f>
        <v>#DIV/0!</v>
      </c>
      <c r="EV129" s="173" t="s">
        <v>44</v>
      </c>
      <c r="EW129" s="429">
        <v>56</v>
      </c>
      <c r="EX129" s="352">
        <v>0</v>
      </c>
      <c r="EY129" s="429" t="s">
        <v>43</v>
      </c>
      <c r="EZ129" s="432" t="s">
        <v>36</v>
      </c>
      <c r="FA129" s="399" t="str">
        <f>IF(EZ129="BöB","nur Freihändig mit Tipo. 13 VöB","")</f>
        <v/>
      </c>
      <c r="FB129" s="400"/>
      <c r="FC129" s="433" t="str">
        <f>IF(EZ129="BöB","Ja","No")</f>
        <v>No</v>
      </c>
      <c r="FD129" s="430" t="str">
        <f>IF(EZ129="BöB","Ja","No")</f>
        <v>No</v>
      </c>
      <c r="FE129" s="435" t="e">
        <f>IF(OR(AND(EZ129="VöB",EX123="Aktuelles Procedura secondo BöB",EY129="No"),OR(AND(EY129="Ja",EX129&gt;='Valori soglia'!$D$6),AND(EY129="Ja",FE$14&gt;FE$15)),AND(EY129="Ja",EZ129="BöB")),"Kontrolle","")</f>
        <v>#DIV/0!</v>
      </c>
      <c r="FF129" s="173" t="s">
        <v>44</v>
      </c>
      <c r="FG129" s="429">
        <v>56</v>
      </c>
      <c r="FH129" s="352">
        <v>0</v>
      </c>
      <c r="FI129" s="429" t="s">
        <v>43</v>
      </c>
      <c r="FJ129" s="432" t="s">
        <v>36</v>
      </c>
      <c r="FK129" s="399" t="str">
        <f>IF(FJ129="BöB","nur Freihändig mit Tipo. 13 VöB","")</f>
        <v/>
      </c>
      <c r="FL129" s="400"/>
      <c r="FM129" s="433" t="str">
        <f>IF(FJ129="BöB","Ja","No")</f>
        <v>No</v>
      </c>
      <c r="FN129" s="430" t="str">
        <f>IF(FJ129="BöB","Ja","No")</f>
        <v>No</v>
      </c>
      <c r="FO129" s="435" t="e">
        <f>IF(OR(AND(FJ129="VöB",FH123="Aktuelles Procedura secondo BöB",FI129="No"),OR(AND(FI129="Ja",FH129&gt;='Valori soglia'!$D$6),AND(FI129="Ja",FO$14&gt;FO$15)),AND(FI129="Ja",FJ129="BöB")),"Kontrolle","")</f>
        <v>#DIV/0!</v>
      </c>
      <c r="FP129" s="173" t="s">
        <v>44</v>
      </c>
      <c r="FQ129" s="429">
        <v>56</v>
      </c>
      <c r="FR129" s="352">
        <v>0</v>
      </c>
      <c r="FS129" s="429" t="s">
        <v>43</v>
      </c>
      <c r="FT129" s="432" t="s">
        <v>36</v>
      </c>
      <c r="FU129" s="399" t="str">
        <f>IF(FT129="BöB","nur Freihändig mit Tipo. 13 VöB","")</f>
        <v/>
      </c>
      <c r="FV129" s="400"/>
      <c r="FW129" s="433" t="str">
        <f>IF(FT129="BöB","Ja","No")</f>
        <v>No</v>
      </c>
      <c r="FX129" s="430" t="str">
        <f>IF(FT129="BöB","Ja","No")</f>
        <v>No</v>
      </c>
      <c r="FY129" s="435" t="e">
        <f>IF(OR(AND(FT129="VöB",FR123="Aktuelles Procedura secondo BöB",FS129="No"),OR(AND(FS129="Ja",FR129&gt;='Valori soglia'!$D$6),AND(FS129="Ja",FY$14&gt;FY$15)),AND(FS129="Ja",FT129="BöB")),"Kontrolle","")</f>
        <v>#DIV/0!</v>
      </c>
      <c r="FZ129" s="173" t="s">
        <v>44</v>
      </c>
      <c r="GA129" s="429">
        <v>56</v>
      </c>
      <c r="GB129" s="352">
        <v>0</v>
      </c>
      <c r="GC129" s="429" t="s">
        <v>43</v>
      </c>
      <c r="GD129" s="432" t="s">
        <v>36</v>
      </c>
      <c r="GE129" s="399" t="str">
        <f>IF(GD129="BöB","nur Freihändig mit Tipo. 13 VöB","")</f>
        <v/>
      </c>
      <c r="GF129" s="400"/>
      <c r="GG129" s="433" t="str">
        <f>IF(GD129="BöB","Ja","No")</f>
        <v>No</v>
      </c>
      <c r="GH129" s="430" t="str">
        <f>IF(GD129="BöB","Ja","No")</f>
        <v>No</v>
      </c>
      <c r="GI129" s="435" t="e">
        <f>IF(OR(AND(GD129="VöB",GB123="Aktuelles Procedura secondo BöB",GC129="No"),OR(AND(GC129="Ja",GB129&gt;='Valori soglia'!$D$6),AND(GC129="Ja",GI$14&gt;GI$15)),AND(GC129="Ja",GD129="BöB")),"Kontrolle","")</f>
        <v>#DIV/0!</v>
      </c>
      <c r="GJ129" s="173" t="s">
        <v>44</v>
      </c>
      <c r="GK129" s="429">
        <v>56</v>
      </c>
      <c r="GL129" s="352">
        <v>0</v>
      </c>
      <c r="GM129" s="429" t="s">
        <v>43</v>
      </c>
      <c r="GN129" s="432" t="s">
        <v>36</v>
      </c>
      <c r="GO129" s="399" t="str">
        <f>IF(GN129="BöB","nur Freihändig mit Tipo. 13 VöB","")</f>
        <v/>
      </c>
      <c r="GP129" s="400"/>
      <c r="GQ129" s="433" t="str">
        <f>IF(GN129="BöB","Ja","No")</f>
        <v>No</v>
      </c>
      <c r="GR129" s="430" t="str">
        <f>IF(GN129="BöB","Ja","No")</f>
        <v>No</v>
      </c>
      <c r="GS129" s="435" t="e">
        <f>IF(OR(AND(GN129="VöB",GL123="Aktuelles Procedura secondo BöB",GM129="No"),OR(AND(GM129="Ja",GL129&gt;='Valori soglia'!$D$6),AND(GM129="Ja",GS$14&gt;GS$15)),AND(GM129="Ja",GN129="BöB")),"Kontrolle","")</f>
        <v>#DIV/0!</v>
      </c>
      <c r="GT129" s="173" t="s">
        <v>44</v>
      </c>
      <c r="GU129" s="429">
        <v>56</v>
      </c>
      <c r="GV129" s="352">
        <v>0</v>
      </c>
      <c r="GW129" s="429" t="s">
        <v>43</v>
      </c>
      <c r="GX129" s="432" t="s">
        <v>36</v>
      </c>
      <c r="GY129" s="399" t="str">
        <f>IF(GX129="BöB","nur Freihändig mit Tipo. 13 VöB","")</f>
        <v/>
      </c>
      <c r="GZ129" s="400"/>
      <c r="HA129" s="433" t="str">
        <f>IF(GX129="BöB","Ja","No")</f>
        <v>No</v>
      </c>
      <c r="HB129" s="430" t="str">
        <f>IF(GX129="BöB","Ja","No")</f>
        <v>No</v>
      </c>
      <c r="HC129" s="435" t="e">
        <f>IF(OR(AND(GX129="VöB",GV123="Aktuelles Procedura secondo BöB",GW129="No"),OR(AND(GW129="Ja",GV129&gt;='Valori soglia'!$D$6),AND(GW129="Ja",HC$14&gt;HC$15)),AND(GW129="Ja",GX129="BöB")),"Kontrolle","")</f>
        <v>#DIV/0!</v>
      </c>
      <c r="HD129" s="173" t="s">
        <v>44</v>
      </c>
      <c r="HE129" s="429">
        <v>56</v>
      </c>
      <c r="HF129" s="352">
        <v>0</v>
      </c>
      <c r="HG129" s="429" t="s">
        <v>43</v>
      </c>
      <c r="HH129" s="432" t="s">
        <v>36</v>
      </c>
      <c r="HI129" s="399" t="str">
        <f>IF(HH129="BöB","nur Freihändig mit Tipo. 13 VöB","")</f>
        <v/>
      </c>
      <c r="HJ129" s="400"/>
      <c r="HK129" s="433" t="str">
        <f>IF(HH129="BöB","Ja","No")</f>
        <v>No</v>
      </c>
      <c r="HL129" s="430" t="str">
        <f>IF(HH129="BöB","Ja","No")</f>
        <v>No</v>
      </c>
      <c r="HM129" s="435" t="e">
        <f>IF(OR(AND(HH129="VöB",HF123="Aktuelles Procedura secondo BöB",HG129="No"),OR(AND(HG129="Ja",HF129&gt;='Valori soglia'!$D$6),AND(HG129="Ja",HM$14&gt;HM$15)),AND(HG129="Ja",HH129="BöB")),"Kontrolle","")</f>
        <v>#DIV/0!</v>
      </c>
      <c r="HN129" s="125"/>
      <c r="HO129" s="125"/>
      <c r="HP129" s="71"/>
      <c r="HQ129" s="126"/>
      <c r="HR129" s="74"/>
      <c r="HS129" s="36"/>
      <c r="HT129" s="36"/>
      <c r="HU129" s="78"/>
      <c r="HV129" s="36"/>
      <c r="HW129" s="125"/>
      <c r="HX129" s="125"/>
      <c r="HY129" s="71"/>
      <c r="HZ129" s="126"/>
      <c r="IA129" s="74"/>
      <c r="IB129" s="36"/>
      <c r="IC129" s="36"/>
      <c r="ID129" s="78"/>
      <c r="IE129" s="36"/>
      <c r="IF129" s="125"/>
      <c r="IG129" s="125"/>
      <c r="IH129" s="71"/>
      <c r="II129" s="126"/>
      <c r="IJ129" s="74"/>
      <c r="IK129" s="36"/>
      <c r="IL129" s="36"/>
      <c r="IM129" s="78"/>
      <c r="IN129" s="36"/>
      <c r="IO129" s="125"/>
      <c r="IP129" s="125"/>
      <c r="IQ129" s="71"/>
      <c r="IR129" s="126"/>
      <c r="IS129" s="74"/>
      <c r="IT129" s="36"/>
      <c r="IU129" s="36"/>
      <c r="IV129" s="78"/>
      <c r="IW129" s="36"/>
      <c r="IX129" s="125"/>
      <c r="IY129" s="125"/>
      <c r="IZ129" s="71"/>
      <c r="JA129" s="126"/>
      <c r="JB129" s="6"/>
      <c r="JC129" s="6"/>
      <c r="JD129" s="6"/>
      <c r="JE129" s="6"/>
      <c r="JF129" s="6"/>
      <c r="JG129" s="6"/>
      <c r="JH129" s="6"/>
      <c r="JI129" s="6"/>
      <c r="JJ129" s="6"/>
      <c r="JK129" s="6"/>
      <c r="JL129" s="6"/>
      <c r="JM129" s="6"/>
      <c r="JN129" s="6"/>
      <c r="JO129" s="6"/>
      <c r="JP129" s="6"/>
      <c r="JQ129" s="6"/>
      <c r="JR129" s="6"/>
      <c r="JS129" s="6"/>
      <c r="JT129" s="6"/>
      <c r="JU129" s="6"/>
      <c r="JV129" s="6"/>
      <c r="JW129" s="6"/>
      <c r="JX129" s="6"/>
      <c r="JY129" s="6"/>
      <c r="JZ129" s="6"/>
      <c r="KA129" s="6"/>
      <c r="KB129" s="6"/>
      <c r="KC129" s="6"/>
      <c r="KD129" s="6"/>
      <c r="KE129" s="6"/>
      <c r="KF129" s="6"/>
      <c r="KG129" s="6"/>
      <c r="KH129" s="6"/>
      <c r="KI129" s="6"/>
      <c r="KJ129" s="6"/>
      <c r="KK129" s="6"/>
      <c r="KL129" s="6"/>
      <c r="KM129" s="6"/>
      <c r="KN129" s="6"/>
      <c r="KO129" s="6"/>
      <c r="KP129" s="6"/>
      <c r="KQ129" s="6"/>
      <c r="KR129" s="6"/>
      <c r="KS129" s="6"/>
      <c r="KT129" s="6"/>
      <c r="KU129" s="6"/>
      <c r="KV129" s="6"/>
      <c r="KW129" s="6"/>
      <c r="KX129" s="6"/>
      <c r="KY129" s="6"/>
      <c r="KZ129" s="6"/>
      <c r="LA129" s="6"/>
      <c r="LB129" s="6"/>
      <c r="LC129" s="6"/>
    </row>
    <row r="130" spans="1:315" ht="26.25" customHeight="1" x14ac:dyDescent="0.2">
      <c r="A130" s="13"/>
      <c r="B130" s="174" t="s">
        <v>45</v>
      </c>
      <c r="C130" s="429"/>
      <c r="D130" s="352"/>
      <c r="E130" s="429"/>
      <c r="F130" s="432"/>
      <c r="G130" s="401" t="str">
        <f>IF(F129="VöB","Freihändig (z.B. Tipo. 36 II d VöB)","")</f>
        <v/>
      </c>
      <c r="H130" s="402"/>
      <c r="I130" s="433"/>
      <c r="J130" s="430"/>
      <c r="K130" s="435"/>
      <c r="L130" s="174" t="s">
        <v>45</v>
      </c>
      <c r="M130" s="429"/>
      <c r="N130" s="352"/>
      <c r="O130" s="429"/>
      <c r="P130" s="432"/>
      <c r="Q130" s="401" t="str">
        <f>IF(P129="VöB","Freihändig (z.B. Tipo. 36 II d VöB)","")</f>
        <v/>
      </c>
      <c r="R130" s="402"/>
      <c r="S130" s="433"/>
      <c r="T130" s="430"/>
      <c r="U130" s="435"/>
      <c r="V130" s="174" t="s">
        <v>45</v>
      </c>
      <c r="W130" s="429"/>
      <c r="X130" s="352"/>
      <c r="Y130" s="429"/>
      <c r="Z130" s="432"/>
      <c r="AA130" s="401" t="str">
        <f>IF(Z129="VöB","Freihändig (z.B. Tipo. 36 II d VöB)","")</f>
        <v/>
      </c>
      <c r="AB130" s="402"/>
      <c r="AC130" s="433"/>
      <c r="AD130" s="430"/>
      <c r="AE130" s="435"/>
      <c r="AF130" s="174" t="s">
        <v>45</v>
      </c>
      <c r="AG130" s="429"/>
      <c r="AH130" s="352"/>
      <c r="AI130" s="429"/>
      <c r="AJ130" s="432"/>
      <c r="AK130" s="401" t="str">
        <f>IF(AJ129="VöB","Freihändig (z.B. Tipo. 36 II d VöB)","")</f>
        <v/>
      </c>
      <c r="AL130" s="402"/>
      <c r="AM130" s="433"/>
      <c r="AN130" s="430"/>
      <c r="AO130" s="435"/>
      <c r="AP130" s="174" t="s">
        <v>45</v>
      </c>
      <c r="AQ130" s="429"/>
      <c r="AR130" s="352"/>
      <c r="AS130" s="429"/>
      <c r="AT130" s="432"/>
      <c r="AU130" s="401" t="str">
        <f>IF(AT129="VöB","Freihändig (z.B. Tipo. 36 II d VöB)","")</f>
        <v/>
      </c>
      <c r="AV130" s="402"/>
      <c r="AW130" s="433"/>
      <c r="AX130" s="430"/>
      <c r="AY130" s="435"/>
      <c r="AZ130" s="174" t="s">
        <v>45</v>
      </c>
      <c r="BA130" s="429"/>
      <c r="BB130" s="352"/>
      <c r="BC130" s="429"/>
      <c r="BD130" s="432"/>
      <c r="BE130" s="401" t="str">
        <f>IF(BD129="VöB","Freihändig (z.B. Tipo. 36 II d VöB)","")</f>
        <v/>
      </c>
      <c r="BF130" s="402"/>
      <c r="BG130" s="433"/>
      <c r="BH130" s="430"/>
      <c r="BI130" s="435"/>
      <c r="BJ130" s="174" t="s">
        <v>45</v>
      </c>
      <c r="BK130" s="429"/>
      <c r="BL130" s="352"/>
      <c r="BM130" s="429"/>
      <c r="BN130" s="432"/>
      <c r="BO130" s="401" t="str">
        <f>IF(BN129="VöB","Freihändig (z.B. Tipo. 36 II d VöB)","")</f>
        <v/>
      </c>
      <c r="BP130" s="402"/>
      <c r="BQ130" s="433"/>
      <c r="BR130" s="430"/>
      <c r="BS130" s="435"/>
      <c r="BT130" s="174" t="s">
        <v>45</v>
      </c>
      <c r="BU130" s="429"/>
      <c r="BV130" s="352"/>
      <c r="BW130" s="429"/>
      <c r="BX130" s="432"/>
      <c r="BY130" s="401" t="str">
        <f>IF(BX129="VöB","Freihändig (z.B. Tipo. 36 II d VöB)","")</f>
        <v/>
      </c>
      <c r="BZ130" s="402"/>
      <c r="CA130" s="433"/>
      <c r="CB130" s="430"/>
      <c r="CC130" s="435"/>
      <c r="CD130" s="174" t="s">
        <v>45</v>
      </c>
      <c r="CE130" s="429"/>
      <c r="CF130" s="352"/>
      <c r="CG130" s="429"/>
      <c r="CH130" s="432"/>
      <c r="CI130" s="401" t="str">
        <f>IF(CH129="VöB","Freihändig (z.B. Tipo. 36 II d VöB)","")</f>
        <v/>
      </c>
      <c r="CJ130" s="402"/>
      <c r="CK130" s="433"/>
      <c r="CL130" s="430"/>
      <c r="CM130" s="435"/>
      <c r="CN130" s="174" t="s">
        <v>45</v>
      </c>
      <c r="CO130" s="429"/>
      <c r="CP130" s="352"/>
      <c r="CQ130" s="429"/>
      <c r="CR130" s="432"/>
      <c r="CS130" s="401" t="str">
        <f>IF(CR129="VöB","Freihändig (z.B. Tipo. 36 II d VöB)","")</f>
        <v/>
      </c>
      <c r="CT130" s="402"/>
      <c r="CU130" s="433"/>
      <c r="CV130" s="430"/>
      <c r="CW130" s="435"/>
      <c r="CX130" s="174" t="s">
        <v>45</v>
      </c>
      <c r="CY130" s="429"/>
      <c r="CZ130" s="352"/>
      <c r="DA130" s="429"/>
      <c r="DB130" s="432"/>
      <c r="DC130" s="401" t="str">
        <f>IF(DB129="VöB","Freihändig (z.B. Tipo. 36 II d VöB)","")</f>
        <v/>
      </c>
      <c r="DD130" s="402"/>
      <c r="DE130" s="433"/>
      <c r="DF130" s="430"/>
      <c r="DG130" s="435"/>
      <c r="DH130" s="174" t="s">
        <v>45</v>
      </c>
      <c r="DI130" s="429"/>
      <c r="DJ130" s="352"/>
      <c r="DK130" s="429"/>
      <c r="DL130" s="432"/>
      <c r="DM130" s="401" t="str">
        <f>IF(DL129="VöB","Freihändig (z.B. Tipo. 36 II d VöB)","")</f>
        <v/>
      </c>
      <c r="DN130" s="402"/>
      <c r="DO130" s="433"/>
      <c r="DP130" s="430"/>
      <c r="DQ130" s="435"/>
      <c r="DR130" s="174" t="s">
        <v>45</v>
      </c>
      <c r="DS130" s="429"/>
      <c r="DT130" s="352"/>
      <c r="DU130" s="429"/>
      <c r="DV130" s="432"/>
      <c r="DW130" s="401" t="str">
        <f>IF(DV129="VöB","Freihändig (z.B. Tipo. 36 II d VöB)","")</f>
        <v/>
      </c>
      <c r="DX130" s="402"/>
      <c r="DY130" s="433"/>
      <c r="DZ130" s="430"/>
      <c r="EA130" s="435"/>
      <c r="EB130" s="174" t="s">
        <v>45</v>
      </c>
      <c r="EC130" s="429"/>
      <c r="ED130" s="352"/>
      <c r="EE130" s="429"/>
      <c r="EF130" s="432"/>
      <c r="EG130" s="401" t="str">
        <f>IF(EF129="VöB","Freihändig (z.B. Tipo. 36 II d VöB)","")</f>
        <v/>
      </c>
      <c r="EH130" s="402"/>
      <c r="EI130" s="433"/>
      <c r="EJ130" s="430"/>
      <c r="EK130" s="435"/>
      <c r="EL130" s="174" t="s">
        <v>45</v>
      </c>
      <c r="EM130" s="429"/>
      <c r="EN130" s="352"/>
      <c r="EO130" s="429"/>
      <c r="EP130" s="432"/>
      <c r="EQ130" s="401" t="str">
        <f>IF(EP129="VöB","Freihändig (z.B. Tipo. 36 II d VöB)","")</f>
        <v/>
      </c>
      <c r="ER130" s="402"/>
      <c r="ES130" s="433"/>
      <c r="ET130" s="430"/>
      <c r="EU130" s="435"/>
      <c r="EV130" s="174" t="s">
        <v>45</v>
      </c>
      <c r="EW130" s="429"/>
      <c r="EX130" s="352"/>
      <c r="EY130" s="429"/>
      <c r="EZ130" s="432"/>
      <c r="FA130" s="401" t="str">
        <f>IF(EZ129="VöB","Freihändig (z.B. Tipo. 36 II d VöB)","")</f>
        <v/>
      </c>
      <c r="FB130" s="402"/>
      <c r="FC130" s="433"/>
      <c r="FD130" s="430"/>
      <c r="FE130" s="435"/>
      <c r="FF130" s="174" t="s">
        <v>45</v>
      </c>
      <c r="FG130" s="429"/>
      <c r="FH130" s="352"/>
      <c r="FI130" s="429"/>
      <c r="FJ130" s="432"/>
      <c r="FK130" s="401" t="str">
        <f>IF(FJ129="VöB","Freihändig (z.B. Tipo. 36 II d VöB)","")</f>
        <v/>
      </c>
      <c r="FL130" s="402"/>
      <c r="FM130" s="433"/>
      <c r="FN130" s="430"/>
      <c r="FO130" s="435"/>
      <c r="FP130" s="174" t="s">
        <v>45</v>
      </c>
      <c r="FQ130" s="429"/>
      <c r="FR130" s="352"/>
      <c r="FS130" s="429"/>
      <c r="FT130" s="432"/>
      <c r="FU130" s="401" t="str">
        <f>IF(FT129="VöB","Freihändig (z.B. Tipo. 36 II d VöB)","")</f>
        <v/>
      </c>
      <c r="FV130" s="402"/>
      <c r="FW130" s="433"/>
      <c r="FX130" s="430"/>
      <c r="FY130" s="435"/>
      <c r="FZ130" s="174" t="s">
        <v>45</v>
      </c>
      <c r="GA130" s="429"/>
      <c r="GB130" s="352"/>
      <c r="GC130" s="429"/>
      <c r="GD130" s="432"/>
      <c r="GE130" s="401" t="str">
        <f>IF(GD129="VöB","Freihändig (z.B. Tipo. 36 II d VöB)","")</f>
        <v/>
      </c>
      <c r="GF130" s="402"/>
      <c r="GG130" s="433"/>
      <c r="GH130" s="430"/>
      <c r="GI130" s="435"/>
      <c r="GJ130" s="174" t="s">
        <v>45</v>
      </c>
      <c r="GK130" s="429"/>
      <c r="GL130" s="352"/>
      <c r="GM130" s="429"/>
      <c r="GN130" s="432"/>
      <c r="GO130" s="401" t="str">
        <f>IF(GN129="VöB","Freihändig (z.B. Tipo. 36 II d VöB)","")</f>
        <v/>
      </c>
      <c r="GP130" s="402"/>
      <c r="GQ130" s="433"/>
      <c r="GR130" s="430"/>
      <c r="GS130" s="435"/>
      <c r="GT130" s="174" t="s">
        <v>45</v>
      </c>
      <c r="GU130" s="429"/>
      <c r="GV130" s="352"/>
      <c r="GW130" s="429"/>
      <c r="GX130" s="432"/>
      <c r="GY130" s="401" t="str">
        <f>IF(GX129="VöB","Freihändig (z.B. Tipo. 36 II d VöB)","")</f>
        <v/>
      </c>
      <c r="GZ130" s="402"/>
      <c r="HA130" s="433"/>
      <c r="HB130" s="430"/>
      <c r="HC130" s="435"/>
      <c r="HD130" s="174" t="s">
        <v>45</v>
      </c>
      <c r="HE130" s="429"/>
      <c r="HF130" s="352"/>
      <c r="HG130" s="429"/>
      <c r="HH130" s="432"/>
      <c r="HI130" s="401" t="str">
        <f>IF(HH129="VöB","Freihändig (z.B. Tipo. 36 II d VöB)","")</f>
        <v/>
      </c>
      <c r="HJ130" s="402"/>
      <c r="HK130" s="433"/>
      <c r="HL130" s="430"/>
      <c r="HM130" s="435"/>
      <c r="HN130" s="125"/>
      <c r="HO130" s="125"/>
      <c r="HP130" s="71"/>
      <c r="HQ130" s="126"/>
      <c r="HR130" s="74"/>
      <c r="HS130" s="36"/>
      <c r="HT130" s="36"/>
      <c r="HU130" s="78"/>
      <c r="HV130" s="36"/>
      <c r="HW130" s="125"/>
      <c r="HX130" s="125"/>
      <c r="HY130" s="71"/>
      <c r="HZ130" s="126"/>
      <c r="IA130" s="74"/>
      <c r="IB130" s="36"/>
      <c r="IC130" s="36"/>
      <c r="ID130" s="78"/>
      <c r="IE130" s="36"/>
      <c r="IF130" s="125"/>
      <c r="IG130" s="125"/>
      <c r="IH130" s="71"/>
      <c r="II130" s="126"/>
      <c r="IJ130" s="74"/>
      <c r="IK130" s="36"/>
      <c r="IL130" s="36"/>
      <c r="IM130" s="78"/>
      <c r="IN130" s="36"/>
      <c r="IO130" s="125"/>
      <c r="IP130" s="125"/>
      <c r="IQ130" s="71"/>
      <c r="IR130" s="126"/>
      <c r="IS130" s="74"/>
      <c r="IT130" s="36"/>
      <c r="IU130" s="36"/>
      <c r="IV130" s="78"/>
      <c r="IW130" s="36"/>
      <c r="IX130" s="125"/>
      <c r="IY130" s="125"/>
      <c r="IZ130" s="71"/>
      <c r="JA130" s="126"/>
      <c r="JB130" s="6"/>
      <c r="JC130" s="6"/>
      <c r="JD130" s="6"/>
      <c r="JE130" s="6"/>
      <c r="JF130" s="6"/>
      <c r="JG130" s="6"/>
      <c r="JH130" s="6"/>
      <c r="JI130" s="6"/>
      <c r="JJ130" s="6"/>
      <c r="JK130" s="6"/>
      <c r="JL130" s="6"/>
      <c r="JM130" s="6"/>
      <c r="JN130" s="6"/>
      <c r="JO130" s="6"/>
      <c r="JP130" s="6"/>
      <c r="JQ130" s="6"/>
      <c r="JR130" s="6"/>
      <c r="JS130" s="6"/>
      <c r="JT130" s="6"/>
      <c r="JU130" s="6"/>
      <c r="JV130" s="6"/>
      <c r="JW130" s="6"/>
      <c r="JX130" s="6"/>
      <c r="JY130" s="6"/>
      <c r="JZ130" s="6"/>
      <c r="KA130" s="6"/>
      <c r="KB130" s="6"/>
      <c r="KC130" s="6"/>
      <c r="KD130" s="6"/>
      <c r="KE130" s="6"/>
      <c r="KF130" s="6"/>
      <c r="KG130" s="6"/>
      <c r="KH130" s="6"/>
      <c r="KI130" s="6"/>
      <c r="KJ130" s="6"/>
      <c r="KK130" s="6"/>
      <c r="KL130" s="6"/>
      <c r="KM130" s="6"/>
      <c r="KN130" s="6"/>
      <c r="KO130" s="6"/>
      <c r="KP130" s="6"/>
      <c r="KQ130" s="6"/>
      <c r="KR130" s="6"/>
      <c r="KS130" s="6"/>
      <c r="KT130" s="6"/>
      <c r="KU130" s="6"/>
      <c r="KV130" s="6"/>
      <c r="KW130" s="6"/>
      <c r="KX130" s="6"/>
      <c r="KY130" s="6"/>
      <c r="KZ130" s="6"/>
      <c r="LA130" s="6"/>
      <c r="LB130" s="6"/>
      <c r="LC130" s="6"/>
    </row>
    <row r="131" spans="1:315" ht="26.25" customHeight="1" x14ac:dyDescent="0.2">
      <c r="A131" s="13"/>
      <c r="B131" s="173" t="s">
        <v>44</v>
      </c>
      <c r="C131" s="429">
        <v>57</v>
      </c>
      <c r="D131" s="352">
        <v>0</v>
      </c>
      <c r="E131" s="429" t="s">
        <v>43</v>
      </c>
      <c r="F131" s="432" t="s">
        <v>36</v>
      </c>
      <c r="G131" s="399" t="str">
        <f>IF(F131="BöB","nur Freihändig mit Tipo. 13 VöB","")</f>
        <v/>
      </c>
      <c r="H131" s="400"/>
      <c r="I131" s="433" t="str">
        <f>IF(F131="BöB","Ja","No")</f>
        <v>No</v>
      </c>
      <c r="J131" s="430" t="str">
        <f>IF(F131="BöB","Ja","No")</f>
        <v>No</v>
      </c>
      <c r="K131" s="435" t="e">
        <f>IF(OR(AND(F131="VöB",D125="Aktuelles Procedura secondo BöB",E131="No"),OR(AND(E131="Ja",D131&gt;='Valori soglia'!$D$6),AND(E131="Ja",'Riepilogo progetto'!$J$8&gt;'Riepilogo progetto'!$P$9)),AND(E131="Ja",F131="BöB")),"Kontrolle","")</f>
        <v>#DIV/0!</v>
      </c>
      <c r="L131" s="173" t="s">
        <v>44</v>
      </c>
      <c r="M131" s="429">
        <v>57</v>
      </c>
      <c r="N131" s="352">
        <v>0</v>
      </c>
      <c r="O131" s="429" t="s">
        <v>43</v>
      </c>
      <c r="P131" s="432" t="s">
        <v>36</v>
      </c>
      <c r="Q131" s="399" t="str">
        <f>IF(P131="BöB","nur Freihändig mit Tipo. 13 VöB","")</f>
        <v/>
      </c>
      <c r="R131" s="400"/>
      <c r="S131" s="433" t="str">
        <f>IF(P131="BöB","Ja","No")</f>
        <v>No</v>
      </c>
      <c r="T131" s="430" t="str">
        <f>IF(P131="BöB","Ja","No")</f>
        <v>No</v>
      </c>
      <c r="U131" s="435" t="e">
        <f>IF(OR(AND(P131="VöB",N125="Aktuelles Procedura secondo BöB",O131="No"),OR(AND(O131="Ja",N131&gt;='Valori soglia'!$D$6),AND(O131="Ja",U$14&gt;U$15)),AND(O131="Ja",P131="BöB")),"Kontrolle","")</f>
        <v>#DIV/0!</v>
      </c>
      <c r="V131" s="173" t="s">
        <v>44</v>
      </c>
      <c r="W131" s="429">
        <v>57</v>
      </c>
      <c r="X131" s="352">
        <v>0</v>
      </c>
      <c r="Y131" s="429" t="s">
        <v>43</v>
      </c>
      <c r="Z131" s="432" t="s">
        <v>36</v>
      </c>
      <c r="AA131" s="399" t="str">
        <f>IF(Z131="BöB","nur Freihändig mit Tipo. 13 VöB","")</f>
        <v/>
      </c>
      <c r="AB131" s="400"/>
      <c r="AC131" s="433" t="str">
        <f>IF(Z131="BöB","Ja","No")</f>
        <v>No</v>
      </c>
      <c r="AD131" s="430" t="str">
        <f>IF(Z131="BöB","Ja","No")</f>
        <v>No</v>
      </c>
      <c r="AE131" s="435" t="e">
        <f>IF(OR(AND(Z131="VöB",X125="Aktuelles Procedura secondo BöB",Y131="No"),OR(AND(Y131="Ja",X131&gt;='Valori soglia'!$D$6),AND(Y131="Ja",AE$14&gt;AE$15)),AND(Y131="Ja",Z131="BöB")),"Kontrolle","")</f>
        <v>#DIV/0!</v>
      </c>
      <c r="AF131" s="173" t="s">
        <v>44</v>
      </c>
      <c r="AG131" s="429">
        <v>57</v>
      </c>
      <c r="AH131" s="352">
        <v>0</v>
      </c>
      <c r="AI131" s="429" t="s">
        <v>43</v>
      </c>
      <c r="AJ131" s="432" t="s">
        <v>36</v>
      </c>
      <c r="AK131" s="399" t="str">
        <f>IF(AJ131="BöB","nur Freihändig mit Tipo. 13 VöB","")</f>
        <v/>
      </c>
      <c r="AL131" s="400"/>
      <c r="AM131" s="433" t="str">
        <f>IF(AJ131="BöB","Ja","No")</f>
        <v>No</v>
      </c>
      <c r="AN131" s="430" t="str">
        <f>IF(AJ131="BöB","Ja","No")</f>
        <v>No</v>
      </c>
      <c r="AO131" s="435" t="e">
        <f>IF(OR(AND(AJ131="VöB",AH125="Aktuelles Procedura secondo BöB",AI131="No"),OR(AND(AI131="Ja",AH131&gt;='Valori soglia'!$D$6),AND(AI131="Ja",AO$14&gt;AO$15)),AND(AI131="Ja",AJ131="BöB")),"Kontrolle","")</f>
        <v>#DIV/0!</v>
      </c>
      <c r="AP131" s="173" t="s">
        <v>44</v>
      </c>
      <c r="AQ131" s="429">
        <v>57</v>
      </c>
      <c r="AR131" s="352">
        <v>0</v>
      </c>
      <c r="AS131" s="429" t="s">
        <v>43</v>
      </c>
      <c r="AT131" s="432" t="s">
        <v>36</v>
      </c>
      <c r="AU131" s="399" t="str">
        <f>IF(AT131="BöB","nur Freihändig mit Tipo. 13 VöB","")</f>
        <v/>
      </c>
      <c r="AV131" s="400"/>
      <c r="AW131" s="433" t="str">
        <f>IF(AT131="BöB","Ja","No")</f>
        <v>No</v>
      </c>
      <c r="AX131" s="430" t="str">
        <f>IF(AT131="BöB","Ja","No")</f>
        <v>No</v>
      </c>
      <c r="AY131" s="435" t="e">
        <f>IF(OR(AND(AT131="VöB",AR125="Aktuelles Procedura secondo BöB",AS131="No"),OR(AND(AS131="Ja",AR131&gt;='Valori soglia'!$D$6),AND(AS131="Ja",AY$14&gt;AY$15)),AND(AS131="Ja",AT131="BöB")),"Kontrolle","")</f>
        <v>#DIV/0!</v>
      </c>
      <c r="AZ131" s="173" t="s">
        <v>44</v>
      </c>
      <c r="BA131" s="429">
        <v>57</v>
      </c>
      <c r="BB131" s="352">
        <v>0</v>
      </c>
      <c r="BC131" s="429" t="s">
        <v>43</v>
      </c>
      <c r="BD131" s="432" t="s">
        <v>36</v>
      </c>
      <c r="BE131" s="399" t="str">
        <f>IF(BD131="BöB","nur Freihändig mit Tipo. 13 VöB","")</f>
        <v/>
      </c>
      <c r="BF131" s="400"/>
      <c r="BG131" s="433" t="str">
        <f>IF(BD131="BöB","Ja","No")</f>
        <v>No</v>
      </c>
      <c r="BH131" s="430" t="str">
        <f>IF(BD131="BöB","Ja","No")</f>
        <v>No</v>
      </c>
      <c r="BI131" s="435" t="e">
        <f>IF(OR(AND(BD131="VöB",BB125="Aktuelles Procedura secondo BöB",BC131="No"),OR(AND(BC131="Ja",BB131&gt;='Valori soglia'!$D$6),AND(BC131="Ja",BI$14&gt;BI$15)),AND(BC131="Ja",BD131="BöB")),"Kontrolle","")</f>
        <v>#DIV/0!</v>
      </c>
      <c r="BJ131" s="173" t="s">
        <v>44</v>
      </c>
      <c r="BK131" s="429">
        <v>57</v>
      </c>
      <c r="BL131" s="352">
        <v>0</v>
      </c>
      <c r="BM131" s="429" t="s">
        <v>43</v>
      </c>
      <c r="BN131" s="432" t="s">
        <v>36</v>
      </c>
      <c r="BO131" s="399" t="str">
        <f>IF(BN131="BöB","nur Freihändig mit Tipo. 13 VöB","")</f>
        <v/>
      </c>
      <c r="BP131" s="400"/>
      <c r="BQ131" s="433" t="str">
        <f>IF(BN131="BöB","Ja","No")</f>
        <v>No</v>
      </c>
      <c r="BR131" s="430" t="str">
        <f>IF(BN131="BöB","Ja","No")</f>
        <v>No</v>
      </c>
      <c r="BS131" s="435" t="e">
        <f>IF(OR(AND(BN131="VöB",BL125="Aktuelles Procedura secondo BöB",BM131="No"),OR(AND(BM131="Ja",BL131&gt;='Valori soglia'!$D$6),AND(BM131="Ja",BS$14&gt;BS$15)),AND(BM131="Ja",BN131="BöB")),"Kontrolle","")</f>
        <v>#DIV/0!</v>
      </c>
      <c r="BT131" s="173" t="s">
        <v>44</v>
      </c>
      <c r="BU131" s="429">
        <v>57</v>
      </c>
      <c r="BV131" s="352">
        <v>0</v>
      </c>
      <c r="BW131" s="429" t="s">
        <v>43</v>
      </c>
      <c r="BX131" s="432" t="s">
        <v>36</v>
      </c>
      <c r="BY131" s="399" t="str">
        <f>IF(BX131="BöB","nur Freihändig mit Tipo. 13 VöB","")</f>
        <v/>
      </c>
      <c r="BZ131" s="400"/>
      <c r="CA131" s="433" t="str">
        <f>IF(BX131="BöB","Ja","No")</f>
        <v>No</v>
      </c>
      <c r="CB131" s="430" t="str">
        <f>IF(BX131="BöB","Ja","No")</f>
        <v>No</v>
      </c>
      <c r="CC131" s="435" t="e">
        <f>IF(OR(AND(BX131="VöB",BV125="Aktuelles Procedura secondo BöB",BW131="No"),OR(AND(BW131="Ja",BV131&gt;='Valori soglia'!$D$6),AND(BW131="Ja",CC$14&gt;CC$15)),AND(BW131="Ja",BX131="BöB")),"Kontrolle","")</f>
        <v>#DIV/0!</v>
      </c>
      <c r="CD131" s="173" t="s">
        <v>44</v>
      </c>
      <c r="CE131" s="429">
        <v>57</v>
      </c>
      <c r="CF131" s="352">
        <v>0</v>
      </c>
      <c r="CG131" s="429" t="s">
        <v>43</v>
      </c>
      <c r="CH131" s="432" t="s">
        <v>36</v>
      </c>
      <c r="CI131" s="399" t="str">
        <f>IF(CH131="BöB","nur Freihändig mit Tipo. 13 VöB","")</f>
        <v/>
      </c>
      <c r="CJ131" s="400"/>
      <c r="CK131" s="433" t="str">
        <f>IF(CH131="BöB","Ja","No")</f>
        <v>No</v>
      </c>
      <c r="CL131" s="430" t="str">
        <f>IF(CH131="BöB","Ja","No")</f>
        <v>No</v>
      </c>
      <c r="CM131" s="435" t="e">
        <f>IF(OR(AND(CH131="VöB",CF125="Aktuelles Procedura secondo BöB",CG131="No"),OR(AND(CG131="Ja",CF131&gt;='Valori soglia'!$D$6),AND(CG131="Ja",CM$14&gt;CM$15)),AND(CG131="Ja",CH131="BöB")),"Kontrolle","")</f>
        <v>#DIV/0!</v>
      </c>
      <c r="CN131" s="173" t="s">
        <v>44</v>
      </c>
      <c r="CO131" s="429">
        <v>57</v>
      </c>
      <c r="CP131" s="352">
        <v>0</v>
      </c>
      <c r="CQ131" s="429" t="s">
        <v>43</v>
      </c>
      <c r="CR131" s="432" t="s">
        <v>36</v>
      </c>
      <c r="CS131" s="399" t="str">
        <f>IF(CR131="BöB","nur Freihändig mit Tipo. 13 VöB","")</f>
        <v/>
      </c>
      <c r="CT131" s="400"/>
      <c r="CU131" s="433" t="str">
        <f>IF(CR131="BöB","Ja","No")</f>
        <v>No</v>
      </c>
      <c r="CV131" s="430" t="str">
        <f>IF(CR131="BöB","Ja","No")</f>
        <v>No</v>
      </c>
      <c r="CW131" s="435" t="e">
        <f>IF(OR(AND(CR131="VöB",CP125="Aktuelles Procedura secondo BöB",CQ131="No"),OR(AND(CQ131="Ja",CP131&gt;='Valori soglia'!$D$6),AND(CQ131="Ja",CW$14&gt;CW$15)),AND(CQ131="Ja",CR131="BöB")),"Kontrolle","")</f>
        <v>#DIV/0!</v>
      </c>
      <c r="CX131" s="173" t="s">
        <v>44</v>
      </c>
      <c r="CY131" s="429">
        <v>57</v>
      </c>
      <c r="CZ131" s="352">
        <v>0</v>
      </c>
      <c r="DA131" s="429" t="s">
        <v>43</v>
      </c>
      <c r="DB131" s="432" t="s">
        <v>36</v>
      </c>
      <c r="DC131" s="399" t="str">
        <f>IF(DB131="BöB","nur Freihändig mit Tipo. 13 VöB","")</f>
        <v/>
      </c>
      <c r="DD131" s="400"/>
      <c r="DE131" s="433" t="str">
        <f>IF(DB131="BöB","Ja","No")</f>
        <v>No</v>
      </c>
      <c r="DF131" s="430" t="str">
        <f>IF(DB131="BöB","Ja","No")</f>
        <v>No</v>
      </c>
      <c r="DG131" s="435" t="e">
        <f>IF(OR(AND(DB131="VöB",CZ125="Aktuelles Procedura secondo BöB",DA131="No"),OR(AND(DA131="Ja",CZ131&gt;='Valori soglia'!$D$6),AND(DA131="Ja",DG$14&gt;DG$15)),AND(DA131="Ja",DB131="BöB")),"Kontrolle","")</f>
        <v>#DIV/0!</v>
      </c>
      <c r="DH131" s="173" t="s">
        <v>44</v>
      </c>
      <c r="DI131" s="429">
        <v>57</v>
      </c>
      <c r="DJ131" s="352">
        <v>0</v>
      </c>
      <c r="DK131" s="429" t="s">
        <v>43</v>
      </c>
      <c r="DL131" s="432" t="s">
        <v>36</v>
      </c>
      <c r="DM131" s="399" t="str">
        <f>IF(DL131="BöB","nur Freihändig mit Tipo. 13 VöB","")</f>
        <v/>
      </c>
      <c r="DN131" s="400"/>
      <c r="DO131" s="433" t="str">
        <f>IF(DL131="BöB","Ja","No")</f>
        <v>No</v>
      </c>
      <c r="DP131" s="430" t="str">
        <f>IF(DL131="BöB","Ja","No")</f>
        <v>No</v>
      </c>
      <c r="DQ131" s="435" t="e">
        <f>IF(OR(AND(DL131="VöB",DJ125="Aktuelles Procedura secondo BöB",DK131="No"),OR(AND(DK131="Ja",DJ131&gt;='Valori soglia'!$D$6),AND(DK131="Ja",DQ$14&gt;DQ$15)),AND(DK131="Ja",DL131="BöB")),"Kontrolle","")</f>
        <v>#DIV/0!</v>
      </c>
      <c r="DR131" s="173" t="s">
        <v>44</v>
      </c>
      <c r="DS131" s="429">
        <v>57</v>
      </c>
      <c r="DT131" s="352">
        <v>0</v>
      </c>
      <c r="DU131" s="429" t="s">
        <v>43</v>
      </c>
      <c r="DV131" s="432" t="s">
        <v>36</v>
      </c>
      <c r="DW131" s="399" t="str">
        <f>IF(DV131="BöB","nur Freihändig mit Tipo. 13 VöB","")</f>
        <v/>
      </c>
      <c r="DX131" s="400"/>
      <c r="DY131" s="433" t="str">
        <f>IF(DV131="BöB","Ja","No")</f>
        <v>No</v>
      </c>
      <c r="DZ131" s="430" t="str">
        <f>IF(DV131="BöB","Ja","No")</f>
        <v>No</v>
      </c>
      <c r="EA131" s="435" t="e">
        <f>IF(OR(AND(DV131="VöB",DT125="Aktuelles Procedura secondo BöB",DU131="No"),OR(AND(DU131="Ja",DT131&gt;='Valori soglia'!$D$6),AND(DU131="Ja",EA$14&gt;EA$15)),AND(DU131="Ja",DV131="BöB")),"Kontrolle","")</f>
        <v>#DIV/0!</v>
      </c>
      <c r="EB131" s="173" t="s">
        <v>44</v>
      </c>
      <c r="EC131" s="429">
        <v>57</v>
      </c>
      <c r="ED131" s="352">
        <v>0</v>
      </c>
      <c r="EE131" s="429" t="s">
        <v>43</v>
      </c>
      <c r="EF131" s="432" t="s">
        <v>36</v>
      </c>
      <c r="EG131" s="399" t="str">
        <f>IF(EF131="BöB","nur Freihändig mit Tipo. 13 VöB","")</f>
        <v/>
      </c>
      <c r="EH131" s="400"/>
      <c r="EI131" s="433" t="str">
        <f>IF(EF131="BöB","Ja","No")</f>
        <v>No</v>
      </c>
      <c r="EJ131" s="430" t="str">
        <f>IF(EF131="BöB","Ja","No")</f>
        <v>No</v>
      </c>
      <c r="EK131" s="435" t="e">
        <f>IF(OR(AND(EF131="VöB",ED125="Aktuelles Procedura secondo BöB",EE131="No"),OR(AND(EE131="Ja",ED131&gt;='Valori soglia'!$D$6),AND(EE131="Ja",EK$14&gt;EK$15)),AND(EE131="Ja",EF131="BöB")),"Kontrolle","")</f>
        <v>#DIV/0!</v>
      </c>
      <c r="EL131" s="173" t="s">
        <v>44</v>
      </c>
      <c r="EM131" s="429">
        <v>57</v>
      </c>
      <c r="EN131" s="352">
        <v>0</v>
      </c>
      <c r="EO131" s="429" t="s">
        <v>43</v>
      </c>
      <c r="EP131" s="432" t="s">
        <v>36</v>
      </c>
      <c r="EQ131" s="399" t="str">
        <f>IF(EP131="BöB","nur Freihändig mit Tipo. 13 VöB","")</f>
        <v/>
      </c>
      <c r="ER131" s="400"/>
      <c r="ES131" s="433" t="str">
        <f>IF(EP131="BöB","Ja","No")</f>
        <v>No</v>
      </c>
      <c r="ET131" s="430" t="str">
        <f>IF(EP131="BöB","Ja","No")</f>
        <v>No</v>
      </c>
      <c r="EU131" s="435" t="e">
        <f>IF(OR(AND(EP131="VöB",EN125="Aktuelles Procedura secondo BöB",EO131="No"),OR(AND(EO131="Ja",EN131&gt;='Valori soglia'!$D$6),AND(EO131="Ja",EU$14&gt;EU$15)),AND(EO131="Ja",EP131="BöB")),"Kontrolle","")</f>
        <v>#DIV/0!</v>
      </c>
      <c r="EV131" s="173" t="s">
        <v>44</v>
      </c>
      <c r="EW131" s="429">
        <v>57</v>
      </c>
      <c r="EX131" s="352">
        <v>0</v>
      </c>
      <c r="EY131" s="429" t="s">
        <v>43</v>
      </c>
      <c r="EZ131" s="432" t="s">
        <v>36</v>
      </c>
      <c r="FA131" s="399" t="str">
        <f>IF(EZ131="BöB","nur Freihändig mit Tipo. 13 VöB","")</f>
        <v/>
      </c>
      <c r="FB131" s="400"/>
      <c r="FC131" s="433" t="str">
        <f>IF(EZ131="BöB","Ja","No")</f>
        <v>No</v>
      </c>
      <c r="FD131" s="430" t="str">
        <f>IF(EZ131="BöB","Ja","No")</f>
        <v>No</v>
      </c>
      <c r="FE131" s="435" t="e">
        <f>IF(OR(AND(EZ131="VöB",EX125="Aktuelles Procedura secondo BöB",EY131="No"),OR(AND(EY131="Ja",EX131&gt;='Valori soglia'!$D$6),AND(EY131="Ja",FE$14&gt;FE$15)),AND(EY131="Ja",EZ131="BöB")),"Kontrolle","")</f>
        <v>#DIV/0!</v>
      </c>
      <c r="FF131" s="173" t="s">
        <v>44</v>
      </c>
      <c r="FG131" s="429">
        <v>57</v>
      </c>
      <c r="FH131" s="352">
        <v>0</v>
      </c>
      <c r="FI131" s="429" t="s">
        <v>43</v>
      </c>
      <c r="FJ131" s="432" t="s">
        <v>36</v>
      </c>
      <c r="FK131" s="399" t="str">
        <f>IF(FJ131="BöB","nur Freihändig mit Tipo. 13 VöB","")</f>
        <v/>
      </c>
      <c r="FL131" s="400"/>
      <c r="FM131" s="433" t="str">
        <f>IF(FJ131="BöB","Ja","No")</f>
        <v>No</v>
      </c>
      <c r="FN131" s="430" t="str">
        <f>IF(FJ131="BöB","Ja","No")</f>
        <v>No</v>
      </c>
      <c r="FO131" s="435" t="e">
        <f>IF(OR(AND(FJ131="VöB",FH125="Aktuelles Procedura secondo BöB",FI131="No"),OR(AND(FI131="Ja",FH131&gt;='Valori soglia'!$D$6),AND(FI131="Ja",FO$14&gt;FO$15)),AND(FI131="Ja",FJ131="BöB")),"Kontrolle","")</f>
        <v>#DIV/0!</v>
      </c>
      <c r="FP131" s="173" t="s">
        <v>44</v>
      </c>
      <c r="FQ131" s="429">
        <v>57</v>
      </c>
      <c r="FR131" s="352">
        <v>0</v>
      </c>
      <c r="FS131" s="429" t="s">
        <v>43</v>
      </c>
      <c r="FT131" s="432" t="s">
        <v>36</v>
      </c>
      <c r="FU131" s="399" t="str">
        <f>IF(FT131="BöB","nur Freihändig mit Tipo. 13 VöB","")</f>
        <v/>
      </c>
      <c r="FV131" s="400"/>
      <c r="FW131" s="433" t="str">
        <f>IF(FT131="BöB","Ja","No")</f>
        <v>No</v>
      </c>
      <c r="FX131" s="430" t="str">
        <f>IF(FT131="BöB","Ja","No")</f>
        <v>No</v>
      </c>
      <c r="FY131" s="435" t="e">
        <f>IF(OR(AND(FT131="VöB",FR125="Aktuelles Procedura secondo BöB",FS131="No"),OR(AND(FS131="Ja",FR131&gt;='Valori soglia'!$D$6),AND(FS131="Ja",FY$14&gt;FY$15)),AND(FS131="Ja",FT131="BöB")),"Kontrolle","")</f>
        <v>#DIV/0!</v>
      </c>
      <c r="FZ131" s="173" t="s">
        <v>44</v>
      </c>
      <c r="GA131" s="429">
        <v>57</v>
      </c>
      <c r="GB131" s="352">
        <v>0</v>
      </c>
      <c r="GC131" s="429" t="s">
        <v>43</v>
      </c>
      <c r="GD131" s="432" t="s">
        <v>36</v>
      </c>
      <c r="GE131" s="399" t="str">
        <f>IF(GD131="BöB","nur Freihändig mit Tipo. 13 VöB","")</f>
        <v/>
      </c>
      <c r="GF131" s="400"/>
      <c r="GG131" s="433" t="str">
        <f>IF(GD131="BöB","Ja","No")</f>
        <v>No</v>
      </c>
      <c r="GH131" s="430" t="str">
        <f>IF(GD131="BöB","Ja","No")</f>
        <v>No</v>
      </c>
      <c r="GI131" s="435" t="e">
        <f>IF(OR(AND(GD131="VöB",GB125="Aktuelles Procedura secondo BöB",GC131="No"),OR(AND(GC131="Ja",GB131&gt;='Valori soglia'!$D$6),AND(GC131="Ja",GI$14&gt;GI$15)),AND(GC131="Ja",GD131="BöB")),"Kontrolle","")</f>
        <v>#DIV/0!</v>
      </c>
      <c r="GJ131" s="173" t="s">
        <v>44</v>
      </c>
      <c r="GK131" s="429">
        <v>57</v>
      </c>
      <c r="GL131" s="352">
        <v>0</v>
      </c>
      <c r="GM131" s="429" t="s">
        <v>43</v>
      </c>
      <c r="GN131" s="432" t="s">
        <v>36</v>
      </c>
      <c r="GO131" s="399" t="str">
        <f>IF(GN131="BöB","nur Freihändig mit Tipo. 13 VöB","")</f>
        <v/>
      </c>
      <c r="GP131" s="400"/>
      <c r="GQ131" s="433" t="str">
        <f>IF(GN131="BöB","Ja","No")</f>
        <v>No</v>
      </c>
      <c r="GR131" s="430" t="str">
        <f>IF(GN131="BöB","Ja","No")</f>
        <v>No</v>
      </c>
      <c r="GS131" s="435" t="e">
        <f>IF(OR(AND(GN131="VöB",GL125="Aktuelles Procedura secondo BöB",GM131="No"),OR(AND(GM131="Ja",GL131&gt;='Valori soglia'!$D$6),AND(GM131="Ja",GS$14&gt;GS$15)),AND(GM131="Ja",GN131="BöB")),"Kontrolle","")</f>
        <v>#DIV/0!</v>
      </c>
      <c r="GT131" s="173" t="s">
        <v>44</v>
      </c>
      <c r="GU131" s="429">
        <v>57</v>
      </c>
      <c r="GV131" s="352">
        <v>0</v>
      </c>
      <c r="GW131" s="429" t="s">
        <v>43</v>
      </c>
      <c r="GX131" s="432" t="s">
        <v>36</v>
      </c>
      <c r="GY131" s="399" t="str">
        <f>IF(GX131="BöB","nur Freihändig mit Tipo. 13 VöB","")</f>
        <v/>
      </c>
      <c r="GZ131" s="400"/>
      <c r="HA131" s="433" t="str">
        <f>IF(GX131="BöB","Ja","No")</f>
        <v>No</v>
      </c>
      <c r="HB131" s="430" t="str">
        <f>IF(GX131="BöB","Ja","No")</f>
        <v>No</v>
      </c>
      <c r="HC131" s="435" t="e">
        <f>IF(OR(AND(GX131="VöB",GV125="Aktuelles Procedura secondo BöB",GW131="No"),OR(AND(GW131="Ja",GV131&gt;='Valori soglia'!$D$6),AND(GW131="Ja",HC$14&gt;HC$15)),AND(GW131="Ja",GX131="BöB")),"Kontrolle","")</f>
        <v>#DIV/0!</v>
      </c>
      <c r="HD131" s="173" t="s">
        <v>44</v>
      </c>
      <c r="HE131" s="429">
        <v>57</v>
      </c>
      <c r="HF131" s="352">
        <v>0</v>
      </c>
      <c r="HG131" s="429" t="s">
        <v>43</v>
      </c>
      <c r="HH131" s="432" t="s">
        <v>36</v>
      </c>
      <c r="HI131" s="399" t="str">
        <f>IF(HH131="BöB","nur Freihändig mit Tipo. 13 VöB","")</f>
        <v/>
      </c>
      <c r="HJ131" s="400"/>
      <c r="HK131" s="433" t="str">
        <f>IF(HH131="BöB","Ja","No")</f>
        <v>No</v>
      </c>
      <c r="HL131" s="430" t="str">
        <f>IF(HH131="BöB","Ja","No")</f>
        <v>No</v>
      </c>
      <c r="HM131" s="435" t="e">
        <f>IF(OR(AND(HH131="VöB",HF125="Aktuelles Procedura secondo BöB",HG131="No"),OR(AND(HG131="Ja",HF131&gt;='Valori soglia'!$D$6),AND(HG131="Ja",HM$14&gt;HM$15)),AND(HG131="Ja",HH131="BöB")),"Kontrolle","")</f>
        <v>#DIV/0!</v>
      </c>
      <c r="HN131" s="125"/>
      <c r="HO131" s="125"/>
      <c r="HP131" s="71"/>
      <c r="HQ131" s="126"/>
      <c r="HR131" s="74"/>
      <c r="HS131" s="36"/>
      <c r="HT131" s="36"/>
      <c r="HU131" s="78"/>
      <c r="HV131" s="36"/>
      <c r="HW131" s="125"/>
      <c r="HX131" s="125"/>
      <c r="HY131" s="71"/>
      <c r="HZ131" s="126"/>
      <c r="IA131" s="74"/>
      <c r="IB131" s="36"/>
      <c r="IC131" s="36"/>
      <c r="ID131" s="78"/>
      <c r="IE131" s="36"/>
      <c r="IF131" s="125"/>
      <c r="IG131" s="125"/>
      <c r="IH131" s="71"/>
      <c r="II131" s="126"/>
      <c r="IJ131" s="74"/>
      <c r="IK131" s="36"/>
      <c r="IL131" s="36"/>
      <c r="IM131" s="78"/>
      <c r="IN131" s="36"/>
      <c r="IO131" s="125"/>
      <c r="IP131" s="125"/>
      <c r="IQ131" s="71"/>
      <c r="IR131" s="126"/>
      <c r="IS131" s="74"/>
      <c r="IT131" s="36"/>
      <c r="IU131" s="36"/>
      <c r="IV131" s="78"/>
      <c r="IW131" s="36"/>
      <c r="IX131" s="125"/>
      <c r="IY131" s="125"/>
      <c r="IZ131" s="71"/>
      <c r="JA131" s="126"/>
      <c r="JB131" s="6"/>
      <c r="JC131" s="6"/>
      <c r="JD131" s="6"/>
      <c r="JE131" s="6"/>
      <c r="JF131" s="6"/>
      <c r="JG131" s="6"/>
      <c r="JH131" s="6"/>
      <c r="JI131" s="6"/>
      <c r="JJ131" s="6"/>
      <c r="JK131" s="6"/>
      <c r="JL131" s="6"/>
      <c r="JM131" s="6"/>
      <c r="JN131" s="6"/>
      <c r="JO131" s="6"/>
      <c r="JP131" s="6"/>
      <c r="JQ131" s="6"/>
      <c r="JR131" s="6"/>
      <c r="JS131" s="6"/>
      <c r="JT131" s="6"/>
      <c r="JU131" s="6"/>
      <c r="JV131" s="6"/>
      <c r="JW131" s="6"/>
      <c r="JX131" s="6"/>
      <c r="JY131" s="6"/>
      <c r="JZ131" s="6"/>
      <c r="KA131" s="6"/>
      <c r="KB131" s="6"/>
      <c r="KC131" s="6"/>
      <c r="KD131" s="6"/>
      <c r="KE131" s="6"/>
      <c r="KF131" s="6"/>
      <c r="KG131" s="6"/>
      <c r="KH131" s="6"/>
      <c r="KI131" s="6"/>
      <c r="KJ131" s="6"/>
      <c r="KK131" s="6"/>
      <c r="KL131" s="6"/>
      <c r="KM131" s="6"/>
      <c r="KN131" s="6"/>
      <c r="KO131" s="6"/>
      <c r="KP131" s="6"/>
      <c r="KQ131" s="6"/>
      <c r="KR131" s="6"/>
      <c r="KS131" s="6"/>
      <c r="KT131" s="6"/>
      <c r="KU131" s="6"/>
      <c r="KV131" s="6"/>
      <c r="KW131" s="6"/>
      <c r="KX131" s="6"/>
      <c r="KY131" s="6"/>
      <c r="KZ131" s="6"/>
      <c r="LA131" s="6"/>
      <c r="LB131" s="6"/>
      <c r="LC131" s="6"/>
    </row>
    <row r="132" spans="1:315" ht="26.25" customHeight="1" x14ac:dyDescent="0.2">
      <c r="A132" s="13"/>
      <c r="B132" s="174" t="s">
        <v>45</v>
      </c>
      <c r="C132" s="429"/>
      <c r="D132" s="352"/>
      <c r="E132" s="429"/>
      <c r="F132" s="432"/>
      <c r="G132" s="401" t="str">
        <f>IF(F131="VöB","Freihändig (z.B. Tipo. 36 II d VöB)","")</f>
        <v/>
      </c>
      <c r="H132" s="402"/>
      <c r="I132" s="433"/>
      <c r="J132" s="430"/>
      <c r="K132" s="435"/>
      <c r="L132" s="174" t="s">
        <v>45</v>
      </c>
      <c r="M132" s="429"/>
      <c r="N132" s="352"/>
      <c r="O132" s="429"/>
      <c r="P132" s="432"/>
      <c r="Q132" s="401" t="str">
        <f>IF(P131="VöB","Freihändig (z.B. Tipo. 36 II d VöB)","")</f>
        <v/>
      </c>
      <c r="R132" s="402"/>
      <c r="S132" s="433"/>
      <c r="T132" s="430"/>
      <c r="U132" s="435"/>
      <c r="V132" s="174" t="s">
        <v>45</v>
      </c>
      <c r="W132" s="429"/>
      <c r="X132" s="352"/>
      <c r="Y132" s="429"/>
      <c r="Z132" s="432"/>
      <c r="AA132" s="401" t="str">
        <f>IF(Z131="VöB","Freihändig (z.B. Tipo. 36 II d VöB)","")</f>
        <v/>
      </c>
      <c r="AB132" s="402"/>
      <c r="AC132" s="433"/>
      <c r="AD132" s="430"/>
      <c r="AE132" s="435"/>
      <c r="AF132" s="174" t="s">
        <v>45</v>
      </c>
      <c r="AG132" s="429"/>
      <c r="AH132" s="352"/>
      <c r="AI132" s="429"/>
      <c r="AJ132" s="432"/>
      <c r="AK132" s="401" t="str">
        <f>IF(AJ131="VöB","Freihändig (z.B. Tipo. 36 II d VöB)","")</f>
        <v/>
      </c>
      <c r="AL132" s="402"/>
      <c r="AM132" s="433"/>
      <c r="AN132" s="430"/>
      <c r="AO132" s="435"/>
      <c r="AP132" s="174" t="s">
        <v>45</v>
      </c>
      <c r="AQ132" s="429"/>
      <c r="AR132" s="352"/>
      <c r="AS132" s="429"/>
      <c r="AT132" s="432"/>
      <c r="AU132" s="401" t="str">
        <f>IF(AT131="VöB","Freihändig (z.B. Tipo. 36 II d VöB)","")</f>
        <v/>
      </c>
      <c r="AV132" s="402"/>
      <c r="AW132" s="433"/>
      <c r="AX132" s="430"/>
      <c r="AY132" s="435"/>
      <c r="AZ132" s="174" t="s">
        <v>45</v>
      </c>
      <c r="BA132" s="429"/>
      <c r="BB132" s="352"/>
      <c r="BC132" s="429"/>
      <c r="BD132" s="432"/>
      <c r="BE132" s="401" t="str">
        <f>IF(BD131="VöB","Freihändig (z.B. Tipo. 36 II d VöB)","")</f>
        <v/>
      </c>
      <c r="BF132" s="402"/>
      <c r="BG132" s="433"/>
      <c r="BH132" s="430"/>
      <c r="BI132" s="435"/>
      <c r="BJ132" s="174" t="s">
        <v>45</v>
      </c>
      <c r="BK132" s="429"/>
      <c r="BL132" s="352"/>
      <c r="BM132" s="429"/>
      <c r="BN132" s="432"/>
      <c r="BO132" s="401" t="str">
        <f>IF(BN131="VöB","Freihändig (z.B. Tipo. 36 II d VöB)","")</f>
        <v/>
      </c>
      <c r="BP132" s="402"/>
      <c r="BQ132" s="433"/>
      <c r="BR132" s="430"/>
      <c r="BS132" s="435"/>
      <c r="BT132" s="174" t="s">
        <v>45</v>
      </c>
      <c r="BU132" s="429"/>
      <c r="BV132" s="352"/>
      <c r="BW132" s="429"/>
      <c r="BX132" s="432"/>
      <c r="BY132" s="401" t="str">
        <f>IF(BX131="VöB","Freihändig (z.B. Tipo. 36 II d VöB)","")</f>
        <v/>
      </c>
      <c r="BZ132" s="402"/>
      <c r="CA132" s="433"/>
      <c r="CB132" s="430"/>
      <c r="CC132" s="435"/>
      <c r="CD132" s="174" t="s">
        <v>45</v>
      </c>
      <c r="CE132" s="429"/>
      <c r="CF132" s="352"/>
      <c r="CG132" s="429"/>
      <c r="CH132" s="432"/>
      <c r="CI132" s="401" t="str">
        <f>IF(CH131="VöB","Freihändig (z.B. Tipo. 36 II d VöB)","")</f>
        <v/>
      </c>
      <c r="CJ132" s="402"/>
      <c r="CK132" s="433"/>
      <c r="CL132" s="430"/>
      <c r="CM132" s="435"/>
      <c r="CN132" s="174" t="s">
        <v>45</v>
      </c>
      <c r="CO132" s="429"/>
      <c r="CP132" s="352"/>
      <c r="CQ132" s="429"/>
      <c r="CR132" s="432"/>
      <c r="CS132" s="401" t="str">
        <f>IF(CR131="VöB","Freihändig (z.B. Tipo. 36 II d VöB)","")</f>
        <v/>
      </c>
      <c r="CT132" s="402"/>
      <c r="CU132" s="433"/>
      <c r="CV132" s="430"/>
      <c r="CW132" s="435"/>
      <c r="CX132" s="174" t="s">
        <v>45</v>
      </c>
      <c r="CY132" s="429"/>
      <c r="CZ132" s="352"/>
      <c r="DA132" s="429"/>
      <c r="DB132" s="432"/>
      <c r="DC132" s="401" t="str">
        <f>IF(DB131="VöB","Freihändig (z.B. Tipo. 36 II d VöB)","")</f>
        <v/>
      </c>
      <c r="DD132" s="402"/>
      <c r="DE132" s="433"/>
      <c r="DF132" s="430"/>
      <c r="DG132" s="435"/>
      <c r="DH132" s="174" t="s">
        <v>45</v>
      </c>
      <c r="DI132" s="429"/>
      <c r="DJ132" s="352"/>
      <c r="DK132" s="429"/>
      <c r="DL132" s="432"/>
      <c r="DM132" s="401" t="str">
        <f>IF(DL131="VöB","Freihändig (z.B. Tipo. 36 II d VöB)","")</f>
        <v/>
      </c>
      <c r="DN132" s="402"/>
      <c r="DO132" s="433"/>
      <c r="DP132" s="430"/>
      <c r="DQ132" s="435"/>
      <c r="DR132" s="174" t="s">
        <v>45</v>
      </c>
      <c r="DS132" s="429"/>
      <c r="DT132" s="352"/>
      <c r="DU132" s="429"/>
      <c r="DV132" s="432"/>
      <c r="DW132" s="401" t="str">
        <f>IF(DV131="VöB","Freihändig (z.B. Tipo. 36 II d VöB)","")</f>
        <v/>
      </c>
      <c r="DX132" s="402"/>
      <c r="DY132" s="433"/>
      <c r="DZ132" s="430"/>
      <c r="EA132" s="435"/>
      <c r="EB132" s="174" t="s">
        <v>45</v>
      </c>
      <c r="EC132" s="429"/>
      <c r="ED132" s="352"/>
      <c r="EE132" s="429"/>
      <c r="EF132" s="432"/>
      <c r="EG132" s="401" t="str">
        <f>IF(EF131="VöB","Freihändig (z.B. Tipo. 36 II d VöB)","")</f>
        <v/>
      </c>
      <c r="EH132" s="402"/>
      <c r="EI132" s="433"/>
      <c r="EJ132" s="430"/>
      <c r="EK132" s="435"/>
      <c r="EL132" s="174" t="s">
        <v>45</v>
      </c>
      <c r="EM132" s="429"/>
      <c r="EN132" s="352"/>
      <c r="EO132" s="429"/>
      <c r="EP132" s="432"/>
      <c r="EQ132" s="401" t="str">
        <f>IF(EP131="VöB","Freihändig (z.B. Tipo. 36 II d VöB)","")</f>
        <v/>
      </c>
      <c r="ER132" s="402"/>
      <c r="ES132" s="433"/>
      <c r="ET132" s="430"/>
      <c r="EU132" s="435"/>
      <c r="EV132" s="174" t="s">
        <v>45</v>
      </c>
      <c r="EW132" s="429"/>
      <c r="EX132" s="352"/>
      <c r="EY132" s="429"/>
      <c r="EZ132" s="432"/>
      <c r="FA132" s="401" t="str">
        <f>IF(EZ131="VöB","Freihändig (z.B. Tipo. 36 II d VöB)","")</f>
        <v/>
      </c>
      <c r="FB132" s="402"/>
      <c r="FC132" s="433"/>
      <c r="FD132" s="430"/>
      <c r="FE132" s="435"/>
      <c r="FF132" s="174" t="s">
        <v>45</v>
      </c>
      <c r="FG132" s="429"/>
      <c r="FH132" s="352"/>
      <c r="FI132" s="429"/>
      <c r="FJ132" s="432"/>
      <c r="FK132" s="401" t="str">
        <f>IF(FJ131="VöB","Freihändig (z.B. Tipo. 36 II d VöB)","")</f>
        <v/>
      </c>
      <c r="FL132" s="402"/>
      <c r="FM132" s="433"/>
      <c r="FN132" s="430"/>
      <c r="FO132" s="435"/>
      <c r="FP132" s="174" t="s">
        <v>45</v>
      </c>
      <c r="FQ132" s="429"/>
      <c r="FR132" s="352"/>
      <c r="FS132" s="429"/>
      <c r="FT132" s="432"/>
      <c r="FU132" s="401" t="str">
        <f>IF(FT131="VöB","Freihändig (z.B. Tipo. 36 II d VöB)","")</f>
        <v/>
      </c>
      <c r="FV132" s="402"/>
      <c r="FW132" s="433"/>
      <c r="FX132" s="430"/>
      <c r="FY132" s="435"/>
      <c r="FZ132" s="174" t="s">
        <v>45</v>
      </c>
      <c r="GA132" s="429"/>
      <c r="GB132" s="352"/>
      <c r="GC132" s="429"/>
      <c r="GD132" s="432"/>
      <c r="GE132" s="401" t="str">
        <f>IF(GD131="VöB","Freihändig (z.B. Tipo. 36 II d VöB)","")</f>
        <v/>
      </c>
      <c r="GF132" s="402"/>
      <c r="GG132" s="433"/>
      <c r="GH132" s="430"/>
      <c r="GI132" s="435"/>
      <c r="GJ132" s="174" t="s">
        <v>45</v>
      </c>
      <c r="GK132" s="429"/>
      <c r="GL132" s="352"/>
      <c r="GM132" s="429"/>
      <c r="GN132" s="432"/>
      <c r="GO132" s="401" t="str">
        <f>IF(GN131="VöB","Freihändig (z.B. Tipo. 36 II d VöB)","")</f>
        <v/>
      </c>
      <c r="GP132" s="402"/>
      <c r="GQ132" s="433"/>
      <c r="GR132" s="430"/>
      <c r="GS132" s="435"/>
      <c r="GT132" s="174" t="s">
        <v>45</v>
      </c>
      <c r="GU132" s="429"/>
      <c r="GV132" s="352"/>
      <c r="GW132" s="429"/>
      <c r="GX132" s="432"/>
      <c r="GY132" s="401" t="str">
        <f>IF(GX131="VöB","Freihändig (z.B. Tipo. 36 II d VöB)","")</f>
        <v/>
      </c>
      <c r="GZ132" s="402"/>
      <c r="HA132" s="433"/>
      <c r="HB132" s="430"/>
      <c r="HC132" s="435"/>
      <c r="HD132" s="174" t="s">
        <v>45</v>
      </c>
      <c r="HE132" s="429"/>
      <c r="HF132" s="352"/>
      <c r="HG132" s="429"/>
      <c r="HH132" s="432"/>
      <c r="HI132" s="401" t="str">
        <f>IF(HH131="VöB","Freihändig (z.B. Tipo. 36 II d VöB)","")</f>
        <v/>
      </c>
      <c r="HJ132" s="402"/>
      <c r="HK132" s="433"/>
      <c r="HL132" s="430"/>
      <c r="HM132" s="435"/>
      <c r="HN132" s="125"/>
      <c r="HO132" s="125"/>
      <c r="HP132" s="71"/>
      <c r="HQ132" s="126"/>
      <c r="HR132" s="74"/>
      <c r="HS132" s="36"/>
      <c r="HT132" s="36"/>
      <c r="HU132" s="78"/>
      <c r="HV132" s="36"/>
      <c r="HW132" s="125"/>
      <c r="HX132" s="125"/>
      <c r="HY132" s="71"/>
      <c r="HZ132" s="126"/>
      <c r="IA132" s="74"/>
      <c r="IB132" s="36"/>
      <c r="IC132" s="36"/>
      <c r="ID132" s="78"/>
      <c r="IE132" s="36"/>
      <c r="IF132" s="125"/>
      <c r="IG132" s="125"/>
      <c r="IH132" s="71"/>
      <c r="II132" s="126"/>
      <c r="IJ132" s="74"/>
      <c r="IK132" s="36"/>
      <c r="IL132" s="36"/>
      <c r="IM132" s="78"/>
      <c r="IN132" s="36"/>
      <c r="IO132" s="125"/>
      <c r="IP132" s="125"/>
      <c r="IQ132" s="71"/>
      <c r="IR132" s="126"/>
      <c r="IS132" s="74"/>
      <c r="IT132" s="36"/>
      <c r="IU132" s="36"/>
      <c r="IV132" s="78"/>
      <c r="IW132" s="36"/>
      <c r="IX132" s="125"/>
      <c r="IY132" s="125"/>
      <c r="IZ132" s="71"/>
      <c r="JA132" s="126"/>
      <c r="JB132" s="6"/>
      <c r="JC132" s="6"/>
      <c r="JD132" s="6"/>
      <c r="JE132" s="6"/>
      <c r="JF132" s="6"/>
      <c r="JG132" s="6"/>
      <c r="JH132" s="6"/>
      <c r="JI132" s="6"/>
      <c r="JJ132" s="6"/>
      <c r="JK132" s="6"/>
      <c r="JL132" s="6"/>
      <c r="JM132" s="6"/>
      <c r="JN132" s="6"/>
      <c r="JO132" s="6"/>
      <c r="JP132" s="6"/>
      <c r="JQ132" s="6"/>
      <c r="JR132" s="6"/>
      <c r="JS132" s="6"/>
      <c r="JT132" s="6"/>
      <c r="JU132" s="6"/>
      <c r="JV132" s="6"/>
      <c r="JW132" s="6"/>
      <c r="JX132" s="6"/>
      <c r="JY132" s="6"/>
      <c r="JZ132" s="6"/>
      <c r="KA132" s="6"/>
      <c r="KB132" s="6"/>
      <c r="KC132" s="6"/>
      <c r="KD132" s="6"/>
      <c r="KE132" s="6"/>
      <c r="KF132" s="6"/>
      <c r="KG132" s="6"/>
      <c r="KH132" s="6"/>
      <c r="KI132" s="6"/>
      <c r="KJ132" s="6"/>
      <c r="KK132" s="6"/>
      <c r="KL132" s="6"/>
      <c r="KM132" s="6"/>
      <c r="KN132" s="6"/>
      <c r="KO132" s="6"/>
      <c r="KP132" s="6"/>
      <c r="KQ132" s="6"/>
      <c r="KR132" s="6"/>
      <c r="KS132" s="6"/>
      <c r="KT132" s="6"/>
      <c r="KU132" s="6"/>
      <c r="KV132" s="6"/>
      <c r="KW132" s="6"/>
      <c r="KX132" s="6"/>
      <c r="KY132" s="6"/>
      <c r="KZ132" s="6"/>
      <c r="LA132" s="6"/>
      <c r="LB132" s="6"/>
      <c r="LC132" s="6"/>
    </row>
    <row r="133" spans="1:315" ht="26.25" customHeight="1" x14ac:dyDescent="0.2">
      <c r="A133" s="13"/>
      <c r="B133" s="173" t="s">
        <v>44</v>
      </c>
      <c r="C133" s="429">
        <v>58</v>
      </c>
      <c r="D133" s="352">
        <v>0</v>
      </c>
      <c r="E133" s="429" t="s">
        <v>43</v>
      </c>
      <c r="F133" s="432" t="s">
        <v>36</v>
      </c>
      <c r="G133" s="399" t="str">
        <f>IF(F133="BöB","nur Freihändig mit Tipo. 13 VöB","")</f>
        <v/>
      </c>
      <c r="H133" s="400"/>
      <c r="I133" s="433" t="str">
        <f>IF(F133="BöB","Ja","No")</f>
        <v>No</v>
      </c>
      <c r="J133" s="430" t="str">
        <f>IF(F133="BöB","Ja","No")</f>
        <v>No</v>
      </c>
      <c r="K133" s="435" t="e">
        <f>IF(OR(AND(F133="VöB",D127="Aktuelles Procedura secondo BöB",E133="No"),OR(AND(E133="Ja",D133&gt;='Valori soglia'!$D$6),AND(E133="Ja",'Riepilogo progetto'!$J$8&gt;'Riepilogo progetto'!$P$9)),AND(E133="Ja",F133="BöB")),"Kontrolle","")</f>
        <v>#DIV/0!</v>
      </c>
      <c r="L133" s="173" t="s">
        <v>44</v>
      </c>
      <c r="M133" s="429">
        <v>58</v>
      </c>
      <c r="N133" s="352">
        <v>0</v>
      </c>
      <c r="O133" s="429" t="s">
        <v>43</v>
      </c>
      <c r="P133" s="432" t="s">
        <v>36</v>
      </c>
      <c r="Q133" s="399" t="str">
        <f>IF(P133="BöB","nur Freihändig mit Tipo. 13 VöB","")</f>
        <v/>
      </c>
      <c r="R133" s="400"/>
      <c r="S133" s="433" t="str">
        <f>IF(P133="BöB","Ja","No")</f>
        <v>No</v>
      </c>
      <c r="T133" s="430" t="str">
        <f>IF(P133="BöB","Ja","No")</f>
        <v>No</v>
      </c>
      <c r="U133" s="435" t="e">
        <f>IF(OR(AND(P133="VöB",N127="Aktuelles Procedura secondo BöB",O133="No"),OR(AND(O133="Ja",N133&gt;='Valori soglia'!$D$6),AND(O133="Ja",U$14&gt;U$15)),AND(O133="Ja",P133="BöB")),"Kontrolle","")</f>
        <v>#DIV/0!</v>
      </c>
      <c r="V133" s="173" t="s">
        <v>44</v>
      </c>
      <c r="W133" s="429">
        <v>58</v>
      </c>
      <c r="X133" s="352">
        <v>0</v>
      </c>
      <c r="Y133" s="429" t="s">
        <v>43</v>
      </c>
      <c r="Z133" s="432" t="s">
        <v>36</v>
      </c>
      <c r="AA133" s="399" t="str">
        <f>IF(Z133="BöB","nur Freihändig mit Tipo. 13 VöB","")</f>
        <v/>
      </c>
      <c r="AB133" s="400"/>
      <c r="AC133" s="433" t="str">
        <f>IF(Z133="BöB","Ja","No")</f>
        <v>No</v>
      </c>
      <c r="AD133" s="430" t="str">
        <f>IF(Z133="BöB","Ja","No")</f>
        <v>No</v>
      </c>
      <c r="AE133" s="435" t="e">
        <f>IF(OR(AND(Z133="VöB",X127="Aktuelles Procedura secondo BöB",Y133="No"),OR(AND(Y133="Ja",X133&gt;='Valori soglia'!$D$6),AND(Y133="Ja",AE$14&gt;AE$15)),AND(Y133="Ja",Z133="BöB")),"Kontrolle","")</f>
        <v>#DIV/0!</v>
      </c>
      <c r="AF133" s="173" t="s">
        <v>44</v>
      </c>
      <c r="AG133" s="429">
        <v>58</v>
      </c>
      <c r="AH133" s="352">
        <v>0</v>
      </c>
      <c r="AI133" s="429" t="s">
        <v>43</v>
      </c>
      <c r="AJ133" s="432" t="s">
        <v>36</v>
      </c>
      <c r="AK133" s="399" t="str">
        <f>IF(AJ133="BöB","nur Freihändig mit Tipo. 13 VöB","")</f>
        <v/>
      </c>
      <c r="AL133" s="400"/>
      <c r="AM133" s="433" t="str">
        <f>IF(AJ133="BöB","Ja","No")</f>
        <v>No</v>
      </c>
      <c r="AN133" s="430" t="str">
        <f>IF(AJ133="BöB","Ja","No")</f>
        <v>No</v>
      </c>
      <c r="AO133" s="435" t="e">
        <f>IF(OR(AND(AJ133="VöB",AH127="Aktuelles Procedura secondo BöB",AI133="No"),OR(AND(AI133="Ja",AH133&gt;='Valori soglia'!$D$6),AND(AI133="Ja",AO$14&gt;AO$15)),AND(AI133="Ja",AJ133="BöB")),"Kontrolle","")</f>
        <v>#DIV/0!</v>
      </c>
      <c r="AP133" s="173" t="s">
        <v>44</v>
      </c>
      <c r="AQ133" s="429">
        <v>58</v>
      </c>
      <c r="AR133" s="352">
        <v>0</v>
      </c>
      <c r="AS133" s="429" t="s">
        <v>43</v>
      </c>
      <c r="AT133" s="432" t="s">
        <v>36</v>
      </c>
      <c r="AU133" s="399" t="str">
        <f>IF(AT133="BöB","nur Freihändig mit Tipo. 13 VöB","")</f>
        <v/>
      </c>
      <c r="AV133" s="400"/>
      <c r="AW133" s="433" t="str">
        <f>IF(AT133="BöB","Ja","No")</f>
        <v>No</v>
      </c>
      <c r="AX133" s="430" t="str">
        <f>IF(AT133="BöB","Ja","No")</f>
        <v>No</v>
      </c>
      <c r="AY133" s="435" t="e">
        <f>IF(OR(AND(AT133="VöB",AR127="Aktuelles Procedura secondo BöB",AS133="No"),OR(AND(AS133="Ja",AR133&gt;='Valori soglia'!$D$6),AND(AS133="Ja",AY$14&gt;AY$15)),AND(AS133="Ja",AT133="BöB")),"Kontrolle","")</f>
        <v>#DIV/0!</v>
      </c>
      <c r="AZ133" s="173" t="s">
        <v>44</v>
      </c>
      <c r="BA133" s="429">
        <v>58</v>
      </c>
      <c r="BB133" s="352">
        <v>0</v>
      </c>
      <c r="BC133" s="429" t="s">
        <v>43</v>
      </c>
      <c r="BD133" s="432" t="s">
        <v>36</v>
      </c>
      <c r="BE133" s="399" t="str">
        <f>IF(BD133="BöB","nur Freihändig mit Tipo. 13 VöB","")</f>
        <v/>
      </c>
      <c r="BF133" s="400"/>
      <c r="BG133" s="433" t="str">
        <f>IF(BD133="BöB","Ja","No")</f>
        <v>No</v>
      </c>
      <c r="BH133" s="430" t="str">
        <f>IF(BD133="BöB","Ja","No")</f>
        <v>No</v>
      </c>
      <c r="BI133" s="435" t="e">
        <f>IF(OR(AND(BD133="VöB",BB127="Aktuelles Procedura secondo BöB",BC133="No"),OR(AND(BC133="Ja",BB133&gt;='Valori soglia'!$D$6),AND(BC133="Ja",BI$14&gt;BI$15)),AND(BC133="Ja",BD133="BöB")),"Kontrolle","")</f>
        <v>#DIV/0!</v>
      </c>
      <c r="BJ133" s="173" t="s">
        <v>44</v>
      </c>
      <c r="BK133" s="429">
        <v>58</v>
      </c>
      <c r="BL133" s="352">
        <v>0</v>
      </c>
      <c r="BM133" s="429" t="s">
        <v>43</v>
      </c>
      <c r="BN133" s="432" t="s">
        <v>36</v>
      </c>
      <c r="BO133" s="399" t="str">
        <f>IF(BN133="BöB","nur Freihändig mit Tipo. 13 VöB","")</f>
        <v/>
      </c>
      <c r="BP133" s="400"/>
      <c r="BQ133" s="433" t="str">
        <f>IF(BN133="BöB","Ja","No")</f>
        <v>No</v>
      </c>
      <c r="BR133" s="430" t="str">
        <f>IF(BN133="BöB","Ja","No")</f>
        <v>No</v>
      </c>
      <c r="BS133" s="435" t="e">
        <f>IF(OR(AND(BN133="VöB",BL127="Aktuelles Procedura secondo BöB",BM133="No"),OR(AND(BM133="Ja",BL133&gt;='Valori soglia'!$D$6),AND(BM133="Ja",BS$14&gt;BS$15)),AND(BM133="Ja",BN133="BöB")),"Kontrolle","")</f>
        <v>#DIV/0!</v>
      </c>
      <c r="BT133" s="173" t="s">
        <v>44</v>
      </c>
      <c r="BU133" s="429">
        <v>58</v>
      </c>
      <c r="BV133" s="352">
        <v>0</v>
      </c>
      <c r="BW133" s="429" t="s">
        <v>43</v>
      </c>
      <c r="BX133" s="432" t="s">
        <v>36</v>
      </c>
      <c r="BY133" s="399" t="str">
        <f>IF(BX133="BöB","nur Freihändig mit Tipo. 13 VöB","")</f>
        <v/>
      </c>
      <c r="BZ133" s="400"/>
      <c r="CA133" s="433" t="str">
        <f>IF(BX133="BöB","Ja","No")</f>
        <v>No</v>
      </c>
      <c r="CB133" s="430" t="str">
        <f>IF(BX133="BöB","Ja","No")</f>
        <v>No</v>
      </c>
      <c r="CC133" s="435" t="e">
        <f>IF(OR(AND(BX133="VöB",BV127="Aktuelles Procedura secondo BöB",BW133="No"),OR(AND(BW133="Ja",BV133&gt;='Valori soglia'!$D$6),AND(BW133="Ja",CC$14&gt;CC$15)),AND(BW133="Ja",BX133="BöB")),"Kontrolle","")</f>
        <v>#DIV/0!</v>
      </c>
      <c r="CD133" s="173" t="s">
        <v>44</v>
      </c>
      <c r="CE133" s="429">
        <v>58</v>
      </c>
      <c r="CF133" s="352">
        <v>0</v>
      </c>
      <c r="CG133" s="429" t="s">
        <v>43</v>
      </c>
      <c r="CH133" s="432" t="s">
        <v>36</v>
      </c>
      <c r="CI133" s="399" t="str">
        <f>IF(CH133="BöB","nur Freihändig mit Tipo. 13 VöB","")</f>
        <v/>
      </c>
      <c r="CJ133" s="400"/>
      <c r="CK133" s="433" t="str">
        <f>IF(CH133="BöB","Ja","No")</f>
        <v>No</v>
      </c>
      <c r="CL133" s="430" t="str">
        <f>IF(CH133="BöB","Ja","No")</f>
        <v>No</v>
      </c>
      <c r="CM133" s="435" t="e">
        <f>IF(OR(AND(CH133="VöB",CF127="Aktuelles Procedura secondo BöB",CG133="No"),OR(AND(CG133="Ja",CF133&gt;='Valori soglia'!$D$6),AND(CG133="Ja",CM$14&gt;CM$15)),AND(CG133="Ja",CH133="BöB")),"Kontrolle","")</f>
        <v>#DIV/0!</v>
      </c>
      <c r="CN133" s="173" t="s">
        <v>44</v>
      </c>
      <c r="CO133" s="429">
        <v>58</v>
      </c>
      <c r="CP133" s="352">
        <v>0</v>
      </c>
      <c r="CQ133" s="429" t="s">
        <v>43</v>
      </c>
      <c r="CR133" s="432" t="s">
        <v>36</v>
      </c>
      <c r="CS133" s="399" t="str">
        <f>IF(CR133="BöB","nur Freihändig mit Tipo. 13 VöB","")</f>
        <v/>
      </c>
      <c r="CT133" s="400"/>
      <c r="CU133" s="433" t="str">
        <f>IF(CR133="BöB","Ja","No")</f>
        <v>No</v>
      </c>
      <c r="CV133" s="430" t="str">
        <f>IF(CR133="BöB","Ja","No")</f>
        <v>No</v>
      </c>
      <c r="CW133" s="435" t="e">
        <f>IF(OR(AND(CR133="VöB",CP127="Aktuelles Procedura secondo BöB",CQ133="No"),OR(AND(CQ133="Ja",CP133&gt;='Valori soglia'!$D$6),AND(CQ133="Ja",CW$14&gt;CW$15)),AND(CQ133="Ja",CR133="BöB")),"Kontrolle","")</f>
        <v>#DIV/0!</v>
      </c>
      <c r="CX133" s="173" t="s">
        <v>44</v>
      </c>
      <c r="CY133" s="429">
        <v>58</v>
      </c>
      <c r="CZ133" s="352">
        <v>0</v>
      </c>
      <c r="DA133" s="429" t="s">
        <v>43</v>
      </c>
      <c r="DB133" s="432" t="s">
        <v>36</v>
      </c>
      <c r="DC133" s="399" t="str">
        <f>IF(DB133="BöB","nur Freihändig mit Tipo. 13 VöB","")</f>
        <v/>
      </c>
      <c r="DD133" s="400"/>
      <c r="DE133" s="433" t="str">
        <f>IF(DB133="BöB","Ja","No")</f>
        <v>No</v>
      </c>
      <c r="DF133" s="430" t="str">
        <f>IF(DB133="BöB","Ja","No")</f>
        <v>No</v>
      </c>
      <c r="DG133" s="435" t="e">
        <f>IF(OR(AND(DB133="VöB",CZ127="Aktuelles Procedura secondo BöB",DA133="No"),OR(AND(DA133="Ja",CZ133&gt;='Valori soglia'!$D$6),AND(DA133="Ja",DG$14&gt;DG$15)),AND(DA133="Ja",DB133="BöB")),"Kontrolle","")</f>
        <v>#DIV/0!</v>
      </c>
      <c r="DH133" s="173" t="s">
        <v>44</v>
      </c>
      <c r="DI133" s="429">
        <v>58</v>
      </c>
      <c r="DJ133" s="352">
        <v>0</v>
      </c>
      <c r="DK133" s="429" t="s">
        <v>43</v>
      </c>
      <c r="DL133" s="432" t="s">
        <v>36</v>
      </c>
      <c r="DM133" s="399" t="str">
        <f>IF(DL133="BöB","nur Freihändig mit Tipo. 13 VöB","")</f>
        <v/>
      </c>
      <c r="DN133" s="400"/>
      <c r="DO133" s="433" t="str">
        <f>IF(DL133="BöB","Ja","No")</f>
        <v>No</v>
      </c>
      <c r="DP133" s="430" t="str">
        <f>IF(DL133="BöB","Ja","No")</f>
        <v>No</v>
      </c>
      <c r="DQ133" s="435" t="e">
        <f>IF(OR(AND(DL133="VöB",DJ127="Aktuelles Procedura secondo BöB",DK133="No"),OR(AND(DK133="Ja",DJ133&gt;='Valori soglia'!$D$6),AND(DK133="Ja",DQ$14&gt;DQ$15)),AND(DK133="Ja",DL133="BöB")),"Kontrolle","")</f>
        <v>#DIV/0!</v>
      </c>
      <c r="DR133" s="173" t="s">
        <v>44</v>
      </c>
      <c r="DS133" s="429">
        <v>58</v>
      </c>
      <c r="DT133" s="352">
        <v>0</v>
      </c>
      <c r="DU133" s="429" t="s">
        <v>43</v>
      </c>
      <c r="DV133" s="432" t="s">
        <v>36</v>
      </c>
      <c r="DW133" s="399" t="str">
        <f>IF(DV133="BöB","nur Freihändig mit Tipo. 13 VöB","")</f>
        <v/>
      </c>
      <c r="DX133" s="400"/>
      <c r="DY133" s="433" t="str">
        <f>IF(DV133="BöB","Ja","No")</f>
        <v>No</v>
      </c>
      <c r="DZ133" s="430" t="str">
        <f>IF(DV133="BöB","Ja","No")</f>
        <v>No</v>
      </c>
      <c r="EA133" s="435" t="e">
        <f>IF(OR(AND(DV133="VöB",DT127="Aktuelles Procedura secondo BöB",DU133="No"),OR(AND(DU133="Ja",DT133&gt;='Valori soglia'!$D$6),AND(DU133="Ja",EA$14&gt;EA$15)),AND(DU133="Ja",DV133="BöB")),"Kontrolle","")</f>
        <v>#DIV/0!</v>
      </c>
      <c r="EB133" s="173" t="s">
        <v>44</v>
      </c>
      <c r="EC133" s="429">
        <v>58</v>
      </c>
      <c r="ED133" s="352">
        <v>0</v>
      </c>
      <c r="EE133" s="429" t="s">
        <v>43</v>
      </c>
      <c r="EF133" s="432" t="s">
        <v>36</v>
      </c>
      <c r="EG133" s="399" t="str">
        <f>IF(EF133="BöB","nur Freihändig mit Tipo. 13 VöB","")</f>
        <v/>
      </c>
      <c r="EH133" s="400"/>
      <c r="EI133" s="433" t="str">
        <f>IF(EF133="BöB","Ja","No")</f>
        <v>No</v>
      </c>
      <c r="EJ133" s="430" t="str">
        <f>IF(EF133="BöB","Ja","No")</f>
        <v>No</v>
      </c>
      <c r="EK133" s="435" t="e">
        <f>IF(OR(AND(EF133="VöB",ED127="Aktuelles Procedura secondo BöB",EE133="No"),OR(AND(EE133="Ja",ED133&gt;='Valori soglia'!$D$6),AND(EE133="Ja",EK$14&gt;EK$15)),AND(EE133="Ja",EF133="BöB")),"Kontrolle","")</f>
        <v>#DIV/0!</v>
      </c>
      <c r="EL133" s="173" t="s">
        <v>44</v>
      </c>
      <c r="EM133" s="429">
        <v>58</v>
      </c>
      <c r="EN133" s="352">
        <v>0</v>
      </c>
      <c r="EO133" s="429" t="s">
        <v>43</v>
      </c>
      <c r="EP133" s="432" t="s">
        <v>36</v>
      </c>
      <c r="EQ133" s="399" t="str">
        <f>IF(EP133="BöB","nur Freihändig mit Tipo. 13 VöB","")</f>
        <v/>
      </c>
      <c r="ER133" s="400"/>
      <c r="ES133" s="433" t="str">
        <f>IF(EP133="BöB","Ja","No")</f>
        <v>No</v>
      </c>
      <c r="ET133" s="430" t="str">
        <f>IF(EP133="BöB","Ja","No")</f>
        <v>No</v>
      </c>
      <c r="EU133" s="435" t="e">
        <f>IF(OR(AND(EP133="VöB",EN127="Aktuelles Procedura secondo BöB",EO133="No"),OR(AND(EO133="Ja",EN133&gt;='Valori soglia'!$D$6),AND(EO133="Ja",EU$14&gt;EU$15)),AND(EO133="Ja",EP133="BöB")),"Kontrolle","")</f>
        <v>#DIV/0!</v>
      </c>
      <c r="EV133" s="173" t="s">
        <v>44</v>
      </c>
      <c r="EW133" s="429">
        <v>58</v>
      </c>
      <c r="EX133" s="352">
        <v>0</v>
      </c>
      <c r="EY133" s="429" t="s">
        <v>43</v>
      </c>
      <c r="EZ133" s="432" t="s">
        <v>36</v>
      </c>
      <c r="FA133" s="399" t="str">
        <f>IF(EZ133="BöB","nur Freihändig mit Tipo. 13 VöB","")</f>
        <v/>
      </c>
      <c r="FB133" s="400"/>
      <c r="FC133" s="433" t="str">
        <f>IF(EZ133="BöB","Ja","No")</f>
        <v>No</v>
      </c>
      <c r="FD133" s="430" t="str">
        <f>IF(EZ133="BöB","Ja","No")</f>
        <v>No</v>
      </c>
      <c r="FE133" s="435" t="e">
        <f>IF(OR(AND(EZ133="VöB",EX127="Aktuelles Procedura secondo BöB",EY133="No"),OR(AND(EY133="Ja",EX133&gt;='Valori soglia'!$D$6),AND(EY133="Ja",FE$14&gt;FE$15)),AND(EY133="Ja",EZ133="BöB")),"Kontrolle","")</f>
        <v>#DIV/0!</v>
      </c>
      <c r="FF133" s="173" t="s">
        <v>44</v>
      </c>
      <c r="FG133" s="429">
        <v>58</v>
      </c>
      <c r="FH133" s="352">
        <v>0</v>
      </c>
      <c r="FI133" s="429" t="s">
        <v>43</v>
      </c>
      <c r="FJ133" s="432" t="s">
        <v>36</v>
      </c>
      <c r="FK133" s="399" t="str">
        <f>IF(FJ133="BöB","nur Freihändig mit Tipo. 13 VöB","")</f>
        <v/>
      </c>
      <c r="FL133" s="400"/>
      <c r="FM133" s="433" t="str">
        <f>IF(FJ133="BöB","Ja","No")</f>
        <v>No</v>
      </c>
      <c r="FN133" s="430" t="str">
        <f>IF(FJ133="BöB","Ja","No")</f>
        <v>No</v>
      </c>
      <c r="FO133" s="435" t="e">
        <f>IF(OR(AND(FJ133="VöB",FH127="Aktuelles Procedura secondo BöB",FI133="No"),OR(AND(FI133="Ja",FH133&gt;='Valori soglia'!$D$6),AND(FI133="Ja",FO$14&gt;FO$15)),AND(FI133="Ja",FJ133="BöB")),"Kontrolle","")</f>
        <v>#DIV/0!</v>
      </c>
      <c r="FP133" s="173" t="s">
        <v>44</v>
      </c>
      <c r="FQ133" s="429">
        <v>58</v>
      </c>
      <c r="FR133" s="352">
        <v>0</v>
      </c>
      <c r="FS133" s="429" t="s">
        <v>43</v>
      </c>
      <c r="FT133" s="432" t="s">
        <v>36</v>
      </c>
      <c r="FU133" s="399" t="str">
        <f>IF(FT133="BöB","nur Freihändig mit Tipo. 13 VöB","")</f>
        <v/>
      </c>
      <c r="FV133" s="400"/>
      <c r="FW133" s="433" t="str">
        <f>IF(FT133="BöB","Ja","No")</f>
        <v>No</v>
      </c>
      <c r="FX133" s="430" t="str">
        <f>IF(FT133="BöB","Ja","No")</f>
        <v>No</v>
      </c>
      <c r="FY133" s="435" t="e">
        <f>IF(OR(AND(FT133="VöB",FR127="Aktuelles Procedura secondo BöB",FS133="No"),OR(AND(FS133="Ja",FR133&gt;='Valori soglia'!$D$6),AND(FS133="Ja",FY$14&gt;FY$15)),AND(FS133="Ja",FT133="BöB")),"Kontrolle","")</f>
        <v>#DIV/0!</v>
      </c>
      <c r="FZ133" s="173" t="s">
        <v>44</v>
      </c>
      <c r="GA133" s="429">
        <v>58</v>
      </c>
      <c r="GB133" s="352">
        <v>0</v>
      </c>
      <c r="GC133" s="429" t="s">
        <v>43</v>
      </c>
      <c r="GD133" s="432" t="s">
        <v>36</v>
      </c>
      <c r="GE133" s="399" t="str">
        <f>IF(GD133="BöB","nur Freihändig mit Tipo. 13 VöB","")</f>
        <v/>
      </c>
      <c r="GF133" s="400"/>
      <c r="GG133" s="433" t="str">
        <f>IF(GD133="BöB","Ja","No")</f>
        <v>No</v>
      </c>
      <c r="GH133" s="430" t="str">
        <f>IF(GD133="BöB","Ja","No")</f>
        <v>No</v>
      </c>
      <c r="GI133" s="435" t="e">
        <f>IF(OR(AND(GD133="VöB",GB127="Aktuelles Procedura secondo BöB",GC133="No"),OR(AND(GC133="Ja",GB133&gt;='Valori soglia'!$D$6),AND(GC133="Ja",GI$14&gt;GI$15)),AND(GC133="Ja",GD133="BöB")),"Kontrolle","")</f>
        <v>#DIV/0!</v>
      </c>
      <c r="GJ133" s="173" t="s">
        <v>44</v>
      </c>
      <c r="GK133" s="429">
        <v>58</v>
      </c>
      <c r="GL133" s="352">
        <v>0</v>
      </c>
      <c r="GM133" s="429" t="s">
        <v>43</v>
      </c>
      <c r="GN133" s="432" t="s">
        <v>36</v>
      </c>
      <c r="GO133" s="399" t="str">
        <f>IF(GN133="BöB","nur Freihändig mit Tipo. 13 VöB","")</f>
        <v/>
      </c>
      <c r="GP133" s="400"/>
      <c r="GQ133" s="433" t="str">
        <f>IF(GN133="BöB","Ja","No")</f>
        <v>No</v>
      </c>
      <c r="GR133" s="430" t="str">
        <f>IF(GN133="BöB","Ja","No")</f>
        <v>No</v>
      </c>
      <c r="GS133" s="435" t="e">
        <f>IF(OR(AND(GN133="VöB",GL127="Aktuelles Procedura secondo BöB",GM133="No"),OR(AND(GM133="Ja",GL133&gt;='Valori soglia'!$D$6),AND(GM133="Ja",GS$14&gt;GS$15)),AND(GM133="Ja",GN133="BöB")),"Kontrolle","")</f>
        <v>#DIV/0!</v>
      </c>
      <c r="GT133" s="173" t="s">
        <v>44</v>
      </c>
      <c r="GU133" s="429">
        <v>58</v>
      </c>
      <c r="GV133" s="352">
        <v>0</v>
      </c>
      <c r="GW133" s="429" t="s">
        <v>43</v>
      </c>
      <c r="GX133" s="432" t="s">
        <v>36</v>
      </c>
      <c r="GY133" s="399" t="str">
        <f>IF(GX133="BöB","nur Freihändig mit Tipo. 13 VöB","")</f>
        <v/>
      </c>
      <c r="GZ133" s="400"/>
      <c r="HA133" s="433" t="str">
        <f>IF(GX133="BöB","Ja","No")</f>
        <v>No</v>
      </c>
      <c r="HB133" s="430" t="str">
        <f>IF(GX133="BöB","Ja","No")</f>
        <v>No</v>
      </c>
      <c r="HC133" s="435" t="e">
        <f>IF(OR(AND(GX133="VöB",GV127="Aktuelles Procedura secondo BöB",GW133="No"),OR(AND(GW133="Ja",GV133&gt;='Valori soglia'!$D$6),AND(GW133="Ja",HC$14&gt;HC$15)),AND(GW133="Ja",GX133="BöB")),"Kontrolle","")</f>
        <v>#DIV/0!</v>
      </c>
      <c r="HD133" s="173" t="s">
        <v>44</v>
      </c>
      <c r="HE133" s="429">
        <v>58</v>
      </c>
      <c r="HF133" s="352">
        <v>0</v>
      </c>
      <c r="HG133" s="429" t="s">
        <v>43</v>
      </c>
      <c r="HH133" s="432" t="s">
        <v>36</v>
      </c>
      <c r="HI133" s="399" t="str">
        <f>IF(HH133="BöB","nur Freihändig mit Tipo. 13 VöB","")</f>
        <v/>
      </c>
      <c r="HJ133" s="400"/>
      <c r="HK133" s="433" t="str">
        <f>IF(HH133="BöB","Ja","No")</f>
        <v>No</v>
      </c>
      <c r="HL133" s="430" t="str">
        <f>IF(HH133="BöB","Ja","No")</f>
        <v>No</v>
      </c>
      <c r="HM133" s="435" t="e">
        <f>IF(OR(AND(HH133="VöB",HF127="Aktuelles Procedura secondo BöB",HG133="No"),OR(AND(HG133="Ja",HF133&gt;='Valori soglia'!$D$6),AND(HG133="Ja",HM$14&gt;HM$15)),AND(HG133="Ja",HH133="BöB")),"Kontrolle","")</f>
        <v>#DIV/0!</v>
      </c>
      <c r="HN133" s="125"/>
      <c r="HO133" s="125"/>
      <c r="HP133" s="71"/>
      <c r="HQ133" s="126"/>
      <c r="HR133" s="74"/>
      <c r="HS133" s="36"/>
      <c r="HT133" s="36"/>
      <c r="HU133" s="78"/>
      <c r="HV133" s="36"/>
      <c r="HW133" s="125"/>
      <c r="HX133" s="125"/>
      <c r="HY133" s="71"/>
      <c r="HZ133" s="126"/>
      <c r="IA133" s="74"/>
      <c r="IB133" s="36"/>
      <c r="IC133" s="36"/>
      <c r="ID133" s="78"/>
      <c r="IE133" s="36"/>
      <c r="IF133" s="125"/>
      <c r="IG133" s="125"/>
      <c r="IH133" s="71"/>
      <c r="II133" s="126"/>
      <c r="IJ133" s="74"/>
      <c r="IK133" s="36"/>
      <c r="IL133" s="36"/>
      <c r="IM133" s="78"/>
      <c r="IN133" s="36"/>
      <c r="IO133" s="125"/>
      <c r="IP133" s="125"/>
      <c r="IQ133" s="71"/>
      <c r="IR133" s="126"/>
      <c r="IS133" s="74"/>
      <c r="IT133" s="36"/>
      <c r="IU133" s="36"/>
      <c r="IV133" s="78"/>
      <c r="IW133" s="36"/>
      <c r="IX133" s="125"/>
      <c r="IY133" s="125"/>
      <c r="IZ133" s="71"/>
      <c r="JA133" s="126"/>
      <c r="JB133" s="6"/>
      <c r="JC133" s="6"/>
      <c r="JD133" s="6"/>
      <c r="JE133" s="6"/>
      <c r="JF133" s="6"/>
      <c r="JG133" s="6"/>
      <c r="JH133" s="6"/>
      <c r="JI133" s="6"/>
      <c r="JJ133" s="6"/>
      <c r="JK133" s="6"/>
      <c r="JL133" s="6"/>
      <c r="JM133" s="6"/>
      <c r="JN133" s="6"/>
      <c r="JO133" s="6"/>
      <c r="JP133" s="6"/>
      <c r="JQ133" s="6"/>
      <c r="JR133" s="6"/>
      <c r="JS133" s="6"/>
      <c r="JT133" s="6"/>
      <c r="JU133" s="6"/>
      <c r="JV133" s="6"/>
      <c r="JW133" s="6"/>
      <c r="JX133" s="6"/>
      <c r="JY133" s="6"/>
      <c r="JZ133" s="6"/>
      <c r="KA133" s="6"/>
      <c r="KB133" s="6"/>
      <c r="KC133" s="6"/>
      <c r="KD133" s="6"/>
      <c r="KE133" s="6"/>
      <c r="KF133" s="6"/>
      <c r="KG133" s="6"/>
      <c r="KH133" s="6"/>
      <c r="KI133" s="6"/>
      <c r="KJ133" s="6"/>
      <c r="KK133" s="6"/>
      <c r="KL133" s="6"/>
      <c r="KM133" s="6"/>
      <c r="KN133" s="6"/>
      <c r="KO133" s="6"/>
      <c r="KP133" s="6"/>
      <c r="KQ133" s="6"/>
      <c r="KR133" s="6"/>
      <c r="KS133" s="6"/>
      <c r="KT133" s="6"/>
      <c r="KU133" s="6"/>
      <c r="KV133" s="6"/>
      <c r="KW133" s="6"/>
      <c r="KX133" s="6"/>
      <c r="KY133" s="6"/>
      <c r="KZ133" s="6"/>
      <c r="LA133" s="6"/>
      <c r="LB133" s="6"/>
      <c r="LC133" s="6"/>
    </row>
    <row r="134" spans="1:315" ht="26.25" customHeight="1" x14ac:dyDescent="0.2">
      <c r="A134" s="13"/>
      <c r="B134" s="174" t="s">
        <v>45</v>
      </c>
      <c r="C134" s="429"/>
      <c r="D134" s="352"/>
      <c r="E134" s="429"/>
      <c r="F134" s="432"/>
      <c r="G134" s="401" t="str">
        <f>IF(F133="VöB","Freihändig (z.B. Tipo. 36 II d VöB)","")</f>
        <v/>
      </c>
      <c r="H134" s="402"/>
      <c r="I134" s="433"/>
      <c r="J134" s="430"/>
      <c r="K134" s="435"/>
      <c r="L134" s="174" t="s">
        <v>45</v>
      </c>
      <c r="M134" s="429"/>
      <c r="N134" s="352"/>
      <c r="O134" s="429"/>
      <c r="P134" s="432"/>
      <c r="Q134" s="401" t="str">
        <f>IF(P133="VöB","Freihändig (z.B. Tipo. 36 II d VöB)","")</f>
        <v/>
      </c>
      <c r="R134" s="402"/>
      <c r="S134" s="433"/>
      <c r="T134" s="430"/>
      <c r="U134" s="435"/>
      <c r="V134" s="174" t="s">
        <v>45</v>
      </c>
      <c r="W134" s="429"/>
      <c r="X134" s="352"/>
      <c r="Y134" s="429"/>
      <c r="Z134" s="432"/>
      <c r="AA134" s="401" t="str">
        <f>IF(Z133="VöB","Freihändig (z.B. Tipo. 36 II d VöB)","")</f>
        <v/>
      </c>
      <c r="AB134" s="402"/>
      <c r="AC134" s="433"/>
      <c r="AD134" s="430"/>
      <c r="AE134" s="435"/>
      <c r="AF134" s="174" t="s">
        <v>45</v>
      </c>
      <c r="AG134" s="429"/>
      <c r="AH134" s="352"/>
      <c r="AI134" s="429"/>
      <c r="AJ134" s="432"/>
      <c r="AK134" s="401" t="str">
        <f>IF(AJ133="VöB","Freihändig (z.B. Tipo. 36 II d VöB)","")</f>
        <v/>
      </c>
      <c r="AL134" s="402"/>
      <c r="AM134" s="433"/>
      <c r="AN134" s="430"/>
      <c r="AO134" s="435"/>
      <c r="AP134" s="174" t="s">
        <v>45</v>
      </c>
      <c r="AQ134" s="429"/>
      <c r="AR134" s="352"/>
      <c r="AS134" s="429"/>
      <c r="AT134" s="432"/>
      <c r="AU134" s="401" t="str">
        <f>IF(AT133="VöB","Freihändig (z.B. Tipo. 36 II d VöB)","")</f>
        <v/>
      </c>
      <c r="AV134" s="402"/>
      <c r="AW134" s="433"/>
      <c r="AX134" s="430"/>
      <c r="AY134" s="435"/>
      <c r="AZ134" s="174" t="s">
        <v>45</v>
      </c>
      <c r="BA134" s="429"/>
      <c r="BB134" s="352"/>
      <c r="BC134" s="429"/>
      <c r="BD134" s="432"/>
      <c r="BE134" s="401" t="str">
        <f>IF(BD133="VöB","Freihändig (z.B. Tipo. 36 II d VöB)","")</f>
        <v/>
      </c>
      <c r="BF134" s="402"/>
      <c r="BG134" s="433"/>
      <c r="BH134" s="430"/>
      <c r="BI134" s="435"/>
      <c r="BJ134" s="174" t="s">
        <v>45</v>
      </c>
      <c r="BK134" s="429"/>
      <c r="BL134" s="352"/>
      <c r="BM134" s="429"/>
      <c r="BN134" s="432"/>
      <c r="BO134" s="401" t="str">
        <f>IF(BN133="VöB","Freihändig (z.B. Tipo. 36 II d VöB)","")</f>
        <v/>
      </c>
      <c r="BP134" s="402"/>
      <c r="BQ134" s="433"/>
      <c r="BR134" s="430"/>
      <c r="BS134" s="435"/>
      <c r="BT134" s="174" t="s">
        <v>45</v>
      </c>
      <c r="BU134" s="429"/>
      <c r="BV134" s="352"/>
      <c r="BW134" s="429"/>
      <c r="BX134" s="432"/>
      <c r="BY134" s="401" t="str">
        <f>IF(BX133="VöB","Freihändig (z.B. Tipo. 36 II d VöB)","")</f>
        <v/>
      </c>
      <c r="BZ134" s="402"/>
      <c r="CA134" s="433"/>
      <c r="CB134" s="430"/>
      <c r="CC134" s="435"/>
      <c r="CD134" s="174" t="s">
        <v>45</v>
      </c>
      <c r="CE134" s="429"/>
      <c r="CF134" s="352"/>
      <c r="CG134" s="429"/>
      <c r="CH134" s="432"/>
      <c r="CI134" s="401" t="str">
        <f>IF(CH133="VöB","Freihändig (z.B. Tipo. 36 II d VöB)","")</f>
        <v/>
      </c>
      <c r="CJ134" s="402"/>
      <c r="CK134" s="433"/>
      <c r="CL134" s="430"/>
      <c r="CM134" s="435"/>
      <c r="CN134" s="174" t="s">
        <v>45</v>
      </c>
      <c r="CO134" s="429"/>
      <c r="CP134" s="352"/>
      <c r="CQ134" s="429"/>
      <c r="CR134" s="432"/>
      <c r="CS134" s="401" t="str">
        <f>IF(CR133="VöB","Freihändig (z.B. Tipo. 36 II d VöB)","")</f>
        <v/>
      </c>
      <c r="CT134" s="402"/>
      <c r="CU134" s="433"/>
      <c r="CV134" s="430"/>
      <c r="CW134" s="435"/>
      <c r="CX134" s="174" t="s">
        <v>45</v>
      </c>
      <c r="CY134" s="429"/>
      <c r="CZ134" s="352"/>
      <c r="DA134" s="429"/>
      <c r="DB134" s="432"/>
      <c r="DC134" s="401" t="str">
        <f>IF(DB133="VöB","Freihändig (z.B. Tipo. 36 II d VöB)","")</f>
        <v/>
      </c>
      <c r="DD134" s="402"/>
      <c r="DE134" s="433"/>
      <c r="DF134" s="430"/>
      <c r="DG134" s="435"/>
      <c r="DH134" s="174" t="s">
        <v>45</v>
      </c>
      <c r="DI134" s="429"/>
      <c r="DJ134" s="352"/>
      <c r="DK134" s="429"/>
      <c r="DL134" s="432"/>
      <c r="DM134" s="401" t="str">
        <f>IF(DL133="VöB","Freihändig (z.B. Tipo. 36 II d VöB)","")</f>
        <v/>
      </c>
      <c r="DN134" s="402"/>
      <c r="DO134" s="433"/>
      <c r="DP134" s="430"/>
      <c r="DQ134" s="435"/>
      <c r="DR134" s="174" t="s">
        <v>45</v>
      </c>
      <c r="DS134" s="429"/>
      <c r="DT134" s="352"/>
      <c r="DU134" s="429"/>
      <c r="DV134" s="432"/>
      <c r="DW134" s="401" t="str">
        <f>IF(DV133="VöB","Freihändig (z.B. Tipo. 36 II d VöB)","")</f>
        <v/>
      </c>
      <c r="DX134" s="402"/>
      <c r="DY134" s="433"/>
      <c r="DZ134" s="430"/>
      <c r="EA134" s="435"/>
      <c r="EB134" s="174" t="s">
        <v>45</v>
      </c>
      <c r="EC134" s="429"/>
      <c r="ED134" s="352"/>
      <c r="EE134" s="429"/>
      <c r="EF134" s="432"/>
      <c r="EG134" s="401" t="str">
        <f>IF(EF133="VöB","Freihändig (z.B. Tipo. 36 II d VöB)","")</f>
        <v/>
      </c>
      <c r="EH134" s="402"/>
      <c r="EI134" s="433"/>
      <c r="EJ134" s="430"/>
      <c r="EK134" s="435"/>
      <c r="EL134" s="174" t="s">
        <v>45</v>
      </c>
      <c r="EM134" s="429"/>
      <c r="EN134" s="352"/>
      <c r="EO134" s="429"/>
      <c r="EP134" s="432"/>
      <c r="EQ134" s="401" t="str">
        <f>IF(EP133="VöB","Freihändig (z.B. Tipo. 36 II d VöB)","")</f>
        <v/>
      </c>
      <c r="ER134" s="402"/>
      <c r="ES134" s="433"/>
      <c r="ET134" s="430"/>
      <c r="EU134" s="435"/>
      <c r="EV134" s="174" t="s">
        <v>45</v>
      </c>
      <c r="EW134" s="429"/>
      <c r="EX134" s="352"/>
      <c r="EY134" s="429"/>
      <c r="EZ134" s="432"/>
      <c r="FA134" s="401" t="str">
        <f>IF(EZ133="VöB","Freihändig (z.B. Tipo. 36 II d VöB)","")</f>
        <v/>
      </c>
      <c r="FB134" s="402"/>
      <c r="FC134" s="433"/>
      <c r="FD134" s="430"/>
      <c r="FE134" s="435"/>
      <c r="FF134" s="174" t="s">
        <v>45</v>
      </c>
      <c r="FG134" s="429"/>
      <c r="FH134" s="352"/>
      <c r="FI134" s="429"/>
      <c r="FJ134" s="432"/>
      <c r="FK134" s="401" t="str">
        <f>IF(FJ133="VöB","Freihändig (z.B. Tipo. 36 II d VöB)","")</f>
        <v/>
      </c>
      <c r="FL134" s="402"/>
      <c r="FM134" s="433"/>
      <c r="FN134" s="430"/>
      <c r="FO134" s="435"/>
      <c r="FP134" s="174" t="s">
        <v>45</v>
      </c>
      <c r="FQ134" s="429"/>
      <c r="FR134" s="352"/>
      <c r="FS134" s="429"/>
      <c r="FT134" s="432"/>
      <c r="FU134" s="401" t="str">
        <f>IF(FT133="VöB","Freihändig (z.B. Tipo. 36 II d VöB)","")</f>
        <v/>
      </c>
      <c r="FV134" s="402"/>
      <c r="FW134" s="433"/>
      <c r="FX134" s="430"/>
      <c r="FY134" s="435"/>
      <c r="FZ134" s="174" t="s">
        <v>45</v>
      </c>
      <c r="GA134" s="429"/>
      <c r="GB134" s="352"/>
      <c r="GC134" s="429"/>
      <c r="GD134" s="432"/>
      <c r="GE134" s="401" t="str">
        <f>IF(GD133="VöB","Freihändig (z.B. Tipo. 36 II d VöB)","")</f>
        <v/>
      </c>
      <c r="GF134" s="402"/>
      <c r="GG134" s="433"/>
      <c r="GH134" s="430"/>
      <c r="GI134" s="435"/>
      <c r="GJ134" s="174" t="s">
        <v>45</v>
      </c>
      <c r="GK134" s="429"/>
      <c r="GL134" s="352"/>
      <c r="GM134" s="429"/>
      <c r="GN134" s="432"/>
      <c r="GO134" s="401" t="str">
        <f>IF(GN133="VöB","Freihändig (z.B. Tipo. 36 II d VöB)","")</f>
        <v/>
      </c>
      <c r="GP134" s="402"/>
      <c r="GQ134" s="433"/>
      <c r="GR134" s="430"/>
      <c r="GS134" s="435"/>
      <c r="GT134" s="174" t="s">
        <v>45</v>
      </c>
      <c r="GU134" s="429"/>
      <c r="GV134" s="352"/>
      <c r="GW134" s="429"/>
      <c r="GX134" s="432"/>
      <c r="GY134" s="401" t="str">
        <f>IF(GX133="VöB","Freihändig (z.B. Tipo. 36 II d VöB)","")</f>
        <v/>
      </c>
      <c r="GZ134" s="402"/>
      <c r="HA134" s="433"/>
      <c r="HB134" s="430"/>
      <c r="HC134" s="435"/>
      <c r="HD134" s="174" t="s">
        <v>45</v>
      </c>
      <c r="HE134" s="429"/>
      <c r="HF134" s="352"/>
      <c r="HG134" s="429"/>
      <c r="HH134" s="432"/>
      <c r="HI134" s="401" t="str">
        <f>IF(HH133="VöB","Freihändig (z.B. Tipo. 36 II d VöB)","")</f>
        <v/>
      </c>
      <c r="HJ134" s="402"/>
      <c r="HK134" s="433"/>
      <c r="HL134" s="430"/>
      <c r="HM134" s="435"/>
      <c r="HN134" s="125"/>
      <c r="HO134" s="125"/>
      <c r="HP134" s="71"/>
      <c r="HQ134" s="126"/>
      <c r="HR134" s="74"/>
      <c r="HS134" s="36"/>
      <c r="HT134" s="36"/>
      <c r="HU134" s="78"/>
      <c r="HV134" s="36"/>
      <c r="HW134" s="125"/>
      <c r="HX134" s="125"/>
      <c r="HY134" s="71"/>
      <c r="HZ134" s="126"/>
      <c r="IA134" s="74"/>
      <c r="IB134" s="36"/>
      <c r="IC134" s="36"/>
      <c r="ID134" s="78"/>
      <c r="IE134" s="36"/>
      <c r="IF134" s="125"/>
      <c r="IG134" s="125"/>
      <c r="IH134" s="71"/>
      <c r="II134" s="126"/>
      <c r="IJ134" s="74"/>
      <c r="IK134" s="36"/>
      <c r="IL134" s="36"/>
      <c r="IM134" s="78"/>
      <c r="IN134" s="36"/>
      <c r="IO134" s="125"/>
      <c r="IP134" s="125"/>
      <c r="IQ134" s="71"/>
      <c r="IR134" s="126"/>
      <c r="IS134" s="74"/>
      <c r="IT134" s="36"/>
      <c r="IU134" s="36"/>
      <c r="IV134" s="78"/>
      <c r="IW134" s="36"/>
      <c r="IX134" s="125"/>
      <c r="IY134" s="125"/>
      <c r="IZ134" s="71"/>
      <c r="JA134" s="126"/>
      <c r="JB134" s="6"/>
      <c r="JC134" s="6"/>
      <c r="JD134" s="6"/>
      <c r="JE134" s="6"/>
      <c r="JF134" s="6"/>
      <c r="JG134" s="6"/>
      <c r="JH134" s="6"/>
      <c r="JI134" s="6"/>
      <c r="JJ134" s="6"/>
      <c r="JK134" s="6"/>
      <c r="JL134" s="6"/>
      <c r="JM134" s="6"/>
      <c r="JN134" s="6"/>
      <c r="JO134" s="6"/>
      <c r="JP134" s="6"/>
      <c r="JQ134" s="6"/>
      <c r="JR134" s="6"/>
      <c r="JS134" s="6"/>
      <c r="JT134" s="6"/>
      <c r="JU134" s="6"/>
      <c r="JV134" s="6"/>
      <c r="JW134" s="6"/>
      <c r="JX134" s="6"/>
      <c r="JY134" s="6"/>
      <c r="JZ134" s="6"/>
      <c r="KA134" s="6"/>
      <c r="KB134" s="6"/>
      <c r="KC134" s="6"/>
      <c r="KD134" s="6"/>
      <c r="KE134" s="6"/>
      <c r="KF134" s="6"/>
      <c r="KG134" s="6"/>
      <c r="KH134" s="6"/>
      <c r="KI134" s="6"/>
      <c r="KJ134" s="6"/>
      <c r="KK134" s="6"/>
      <c r="KL134" s="6"/>
      <c r="KM134" s="6"/>
      <c r="KN134" s="6"/>
      <c r="KO134" s="6"/>
      <c r="KP134" s="6"/>
      <c r="KQ134" s="6"/>
      <c r="KR134" s="6"/>
      <c r="KS134" s="6"/>
      <c r="KT134" s="6"/>
      <c r="KU134" s="6"/>
      <c r="KV134" s="6"/>
      <c r="KW134" s="6"/>
      <c r="KX134" s="6"/>
      <c r="KY134" s="6"/>
      <c r="KZ134" s="6"/>
      <c r="LA134" s="6"/>
      <c r="LB134" s="6"/>
      <c r="LC134" s="6"/>
    </row>
    <row r="135" spans="1:315" ht="26.25" customHeight="1" x14ac:dyDescent="0.2">
      <c r="A135" s="13"/>
      <c r="B135" s="173" t="s">
        <v>44</v>
      </c>
      <c r="C135" s="429">
        <v>59</v>
      </c>
      <c r="D135" s="352">
        <v>0</v>
      </c>
      <c r="E135" s="429" t="s">
        <v>43</v>
      </c>
      <c r="F135" s="432" t="s">
        <v>36</v>
      </c>
      <c r="G135" s="399" t="str">
        <f>IF(F135="BöB","nur Freihändig mit Tipo. 13 VöB","")</f>
        <v/>
      </c>
      <c r="H135" s="400"/>
      <c r="I135" s="433" t="str">
        <f>IF(F135="BöB","Ja","No")</f>
        <v>No</v>
      </c>
      <c r="J135" s="430" t="str">
        <f>IF(F135="BöB","Ja","No")</f>
        <v>No</v>
      </c>
      <c r="K135" s="435" t="e">
        <f>IF(OR(AND(F135="VöB",D129="Aktuelles Procedura secondo BöB",E135="No"),OR(AND(E135="Ja",D135&gt;='Valori soglia'!$D$6),AND(E135="Ja",'Riepilogo progetto'!$J$8&gt;'Riepilogo progetto'!$P$9)),AND(E135="Ja",F135="BöB")),"Kontrolle","")</f>
        <v>#DIV/0!</v>
      </c>
      <c r="L135" s="173" t="s">
        <v>44</v>
      </c>
      <c r="M135" s="429">
        <v>59</v>
      </c>
      <c r="N135" s="352">
        <v>0</v>
      </c>
      <c r="O135" s="429" t="s">
        <v>43</v>
      </c>
      <c r="P135" s="432" t="s">
        <v>36</v>
      </c>
      <c r="Q135" s="399" t="str">
        <f>IF(P135="BöB","nur Freihändig mit Tipo. 13 VöB","")</f>
        <v/>
      </c>
      <c r="R135" s="400"/>
      <c r="S135" s="433" t="str">
        <f>IF(P135="BöB","Ja","No")</f>
        <v>No</v>
      </c>
      <c r="T135" s="430" t="str">
        <f>IF(P135="BöB","Ja","No")</f>
        <v>No</v>
      </c>
      <c r="U135" s="435" t="e">
        <f>IF(OR(AND(P135="VöB",N129="Aktuelles Procedura secondo BöB",O135="No"),OR(AND(O135="Ja",N135&gt;='Valori soglia'!$D$6),AND(O135="Ja",U$14&gt;U$15)),AND(O135="Ja",P135="BöB")),"Kontrolle","")</f>
        <v>#DIV/0!</v>
      </c>
      <c r="V135" s="173" t="s">
        <v>44</v>
      </c>
      <c r="W135" s="429">
        <v>59</v>
      </c>
      <c r="X135" s="352">
        <v>0</v>
      </c>
      <c r="Y135" s="429" t="s">
        <v>43</v>
      </c>
      <c r="Z135" s="432" t="s">
        <v>36</v>
      </c>
      <c r="AA135" s="399" t="str">
        <f>IF(Z135="BöB","nur Freihändig mit Tipo. 13 VöB","")</f>
        <v/>
      </c>
      <c r="AB135" s="400"/>
      <c r="AC135" s="433" t="str">
        <f>IF(Z135="BöB","Ja","No")</f>
        <v>No</v>
      </c>
      <c r="AD135" s="430" t="str">
        <f>IF(Z135="BöB","Ja","No")</f>
        <v>No</v>
      </c>
      <c r="AE135" s="435" t="e">
        <f>IF(OR(AND(Z135="VöB",X129="Aktuelles Procedura secondo BöB",Y135="No"),OR(AND(Y135="Ja",X135&gt;='Valori soglia'!$D$6),AND(Y135="Ja",AE$14&gt;AE$15)),AND(Y135="Ja",Z135="BöB")),"Kontrolle","")</f>
        <v>#DIV/0!</v>
      </c>
      <c r="AF135" s="173" t="s">
        <v>44</v>
      </c>
      <c r="AG135" s="429">
        <v>59</v>
      </c>
      <c r="AH135" s="352">
        <v>0</v>
      </c>
      <c r="AI135" s="429" t="s">
        <v>43</v>
      </c>
      <c r="AJ135" s="432" t="s">
        <v>36</v>
      </c>
      <c r="AK135" s="399" t="str">
        <f>IF(AJ135="BöB","nur Freihändig mit Tipo. 13 VöB","")</f>
        <v/>
      </c>
      <c r="AL135" s="400"/>
      <c r="AM135" s="433" t="str">
        <f>IF(AJ135="BöB","Ja","No")</f>
        <v>No</v>
      </c>
      <c r="AN135" s="430" t="str">
        <f>IF(AJ135="BöB","Ja","No")</f>
        <v>No</v>
      </c>
      <c r="AO135" s="435" t="e">
        <f>IF(OR(AND(AJ135="VöB",AH129="Aktuelles Procedura secondo BöB",AI135="No"),OR(AND(AI135="Ja",AH135&gt;='Valori soglia'!$D$6),AND(AI135="Ja",AO$14&gt;AO$15)),AND(AI135="Ja",AJ135="BöB")),"Kontrolle","")</f>
        <v>#DIV/0!</v>
      </c>
      <c r="AP135" s="173" t="s">
        <v>44</v>
      </c>
      <c r="AQ135" s="429">
        <v>59</v>
      </c>
      <c r="AR135" s="352">
        <v>0</v>
      </c>
      <c r="AS135" s="429" t="s">
        <v>43</v>
      </c>
      <c r="AT135" s="432" t="s">
        <v>36</v>
      </c>
      <c r="AU135" s="399" t="str">
        <f>IF(AT135="BöB","nur Freihändig mit Tipo. 13 VöB","")</f>
        <v/>
      </c>
      <c r="AV135" s="400"/>
      <c r="AW135" s="433" t="str">
        <f>IF(AT135="BöB","Ja","No")</f>
        <v>No</v>
      </c>
      <c r="AX135" s="430" t="str">
        <f>IF(AT135="BöB","Ja","No")</f>
        <v>No</v>
      </c>
      <c r="AY135" s="435" t="e">
        <f>IF(OR(AND(AT135="VöB",AR129="Aktuelles Procedura secondo BöB",AS135="No"),OR(AND(AS135="Ja",AR135&gt;='Valori soglia'!$D$6),AND(AS135="Ja",AY$14&gt;AY$15)),AND(AS135="Ja",AT135="BöB")),"Kontrolle","")</f>
        <v>#DIV/0!</v>
      </c>
      <c r="AZ135" s="173" t="s">
        <v>44</v>
      </c>
      <c r="BA135" s="429">
        <v>59</v>
      </c>
      <c r="BB135" s="352">
        <v>0</v>
      </c>
      <c r="BC135" s="429" t="s">
        <v>43</v>
      </c>
      <c r="BD135" s="432" t="s">
        <v>36</v>
      </c>
      <c r="BE135" s="399" t="str">
        <f>IF(BD135="BöB","nur Freihändig mit Tipo. 13 VöB","")</f>
        <v/>
      </c>
      <c r="BF135" s="400"/>
      <c r="BG135" s="433" t="str">
        <f>IF(BD135="BöB","Ja","No")</f>
        <v>No</v>
      </c>
      <c r="BH135" s="430" t="str">
        <f>IF(BD135="BöB","Ja","No")</f>
        <v>No</v>
      </c>
      <c r="BI135" s="435" t="e">
        <f>IF(OR(AND(BD135="VöB",BB129="Aktuelles Procedura secondo BöB",BC135="No"),OR(AND(BC135="Ja",BB135&gt;='Valori soglia'!$D$6),AND(BC135="Ja",BI$14&gt;BI$15)),AND(BC135="Ja",BD135="BöB")),"Kontrolle","")</f>
        <v>#DIV/0!</v>
      </c>
      <c r="BJ135" s="173" t="s">
        <v>44</v>
      </c>
      <c r="BK135" s="429">
        <v>59</v>
      </c>
      <c r="BL135" s="352">
        <v>0</v>
      </c>
      <c r="BM135" s="429" t="s">
        <v>43</v>
      </c>
      <c r="BN135" s="432" t="s">
        <v>36</v>
      </c>
      <c r="BO135" s="399" t="str">
        <f>IF(BN135="BöB","nur Freihändig mit Tipo. 13 VöB","")</f>
        <v/>
      </c>
      <c r="BP135" s="400"/>
      <c r="BQ135" s="433" t="str">
        <f>IF(BN135="BöB","Ja","No")</f>
        <v>No</v>
      </c>
      <c r="BR135" s="430" t="str">
        <f>IF(BN135="BöB","Ja","No")</f>
        <v>No</v>
      </c>
      <c r="BS135" s="435" t="e">
        <f>IF(OR(AND(BN135="VöB",BL129="Aktuelles Procedura secondo BöB",BM135="No"),OR(AND(BM135="Ja",BL135&gt;='Valori soglia'!$D$6),AND(BM135="Ja",BS$14&gt;BS$15)),AND(BM135="Ja",BN135="BöB")),"Kontrolle","")</f>
        <v>#DIV/0!</v>
      </c>
      <c r="BT135" s="173" t="s">
        <v>44</v>
      </c>
      <c r="BU135" s="429">
        <v>59</v>
      </c>
      <c r="BV135" s="352">
        <v>0</v>
      </c>
      <c r="BW135" s="429" t="s">
        <v>43</v>
      </c>
      <c r="BX135" s="432" t="s">
        <v>36</v>
      </c>
      <c r="BY135" s="399" t="str">
        <f>IF(BX135="BöB","nur Freihändig mit Tipo. 13 VöB","")</f>
        <v/>
      </c>
      <c r="BZ135" s="400"/>
      <c r="CA135" s="433" t="str">
        <f>IF(BX135="BöB","Ja","No")</f>
        <v>No</v>
      </c>
      <c r="CB135" s="430" t="str">
        <f>IF(BX135="BöB","Ja","No")</f>
        <v>No</v>
      </c>
      <c r="CC135" s="435" t="e">
        <f>IF(OR(AND(BX135="VöB",BV129="Aktuelles Procedura secondo BöB",BW135="No"),OR(AND(BW135="Ja",BV135&gt;='Valori soglia'!$D$6),AND(BW135="Ja",CC$14&gt;CC$15)),AND(BW135="Ja",BX135="BöB")),"Kontrolle","")</f>
        <v>#DIV/0!</v>
      </c>
      <c r="CD135" s="173" t="s">
        <v>44</v>
      </c>
      <c r="CE135" s="429">
        <v>59</v>
      </c>
      <c r="CF135" s="352">
        <v>0</v>
      </c>
      <c r="CG135" s="429" t="s">
        <v>43</v>
      </c>
      <c r="CH135" s="432" t="s">
        <v>36</v>
      </c>
      <c r="CI135" s="399" t="str">
        <f>IF(CH135="BöB","nur Freihändig mit Tipo. 13 VöB","")</f>
        <v/>
      </c>
      <c r="CJ135" s="400"/>
      <c r="CK135" s="433" t="str">
        <f>IF(CH135="BöB","Ja","No")</f>
        <v>No</v>
      </c>
      <c r="CL135" s="430" t="str">
        <f>IF(CH135="BöB","Ja","No")</f>
        <v>No</v>
      </c>
      <c r="CM135" s="435" t="e">
        <f>IF(OR(AND(CH135="VöB",CF129="Aktuelles Procedura secondo BöB",CG135="No"),OR(AND(CG135="Ja",CF135&gt;='Valori soglia'!$D$6),AND(CG135="Ja",CM$14&gt;CM$15)),AND(CG135="Ja",CH135="BöB")),"Kontrolle","")</f>
        <v>#DIV/0!</v>
      </c>
      <c r="CN135" s="173" t="s">
        <v>44</v>
      </c>
      <c r="CO135" s="429">
        <v>59</v>
      </c>
      <c r="CP135" s="352">
        <v>0</v>
      </c>
      <c r="CQ135" s="429" t="s">
        <v>43</v>
      </c>
      <c r="CR135" s="432" t="s">
        <v>36</v>
      </c>
      <c r="CS135" s="399" t="str">
        <f>IF(CR135="BöB","nur Freihändig mit Tipo. 13 VöB","")</f>
        <v/>
      </c>
      <c r="CT135" s="400"/>
      <c r="CU135" s="433" t="str">
        <f>IF(CR135="BöB","Ja","No")</f>
        <v>No</v>
      </c>
      <c r="CV135" s="430" t="str">
        <f>IF(CR135="BöB","Ja","No")</f>
        <v>No</v>
      </c>
      <c r="CW135" s="435" t="e">
        <f>IF(OR(AND(CR135="VöB",CP129="Aktuelles Procedura secondo BöB",CQ135="No"),OR(AND(CQ135="Ja",CP135&gt;='Valori soglia'!$D$6),AND(CQ135="Ja",CW$14&gt;CW$15)),AND(CQ135="Ja",CR135="BöB")),"Kontrolle","")</f>
        <v>#DIV/0!</v>
      </c>
      <c r="CX135" s="173" t="s">
        <v>44</v>
      </c>
      <c r="CY135" s="429">
        <v>59</v>
      </c>
      <c r="CZ135" s="352">
        <v>0</v>
      </c>
      <c r="DA135" s="429" t="s">
        <v>43</v>
      </c>
      <c r="DB135" s="432" t="s">
        <v>36</v>
      </c>
      <c r="DC135" s="399" t="str">
        <f>IF(DB135="BöB","nur Freihändig mit Tipo. 13 VöB","")</f>
        <v/>
      </c>
      <c r="DD135" s="400"/>
      <c r="DE135" s="433" t="str">
        <f>IF(DB135="BöB","Ja","No")</f>
        <v>No</v>
      </c>
      <c r="DF135" s="430" t="str">
        <f>IF(DB135="BöB","Ja","No")</f>
        <v>No</v>
      </c>
      <c r="DG135" s="435" t="e">
        <f>IF(OR(AND(DB135="VöB",CZ129="Aktuelles Procedura secondo BöB",DA135="No"),OR(AND(DA135="Ja",CZ135&gt;='Valori soglia'!$D$6),AND(DA135="Ja",DG$14&gt;DG$15)),AND(DA135="Ja",DB135="BöB")),"Kontrolle","")</f>
        <v>#DIV/0!</v>
      </c>
      <c r="DH135" s="173" t="s">
        <v>44</v>
      </c>
      <c r="DI135" s="429">
        <v>59</v>
      </c>
      <c r="DJ135" s="352">
        <v>0</v>
      </c>
      <c r="DK135" s="429" t="s">
        <v>43</v>
      </c>
      <c r="DL135" s="432" t="s">
        <v>36</v>
      </c>
      <c r="DM135" s="399" t="str">
        <f>IF(DL135="BöB","nur Freihändig mit Tipo. 13 VöB","")</f>
        <v/>
      </c>
      <c r="DN135" s="400"/>
      <c r="DO135" s="433" t="str">
        <f>IF(DL135="BöB","Ja","No")</f>
        <v>No</v>
      </c>
      <c r="DP135" s="430" t="str">
        <f>IF(DL135="BöB","Ja","No")</f>
        <v>No</v>
      </c>
      <c r="DQ135" s="435" t="e">
        <f>IF(OR(AND(DL135="VöB",DJ129="Aktuelles Procedura secondo BöB",DK135="No"),OR(AND(DK135="Ja",DJ135&gt;='Valori soglia'!$D$6),AND(DK135="Ja",DQ$14&gt;DQ$15)),AND(DK135="Ja",DL135="BöB")),"Kontrolle","")</f>
        <v>#DIV/0!</v>
      </c>
      <c r="DR135" s="173" t="s">
        <v>44</v>
      </c>
      <c r="DS135" s="429">
        <v>59</v>
      </c>
      <c r="DT135" s="352">
        <v>0</v>
      </c>
      <c r="DU135" s="429" t="s">
        <v>43</v>
      </c>
      <c r="DV135" s="432" t="s">
        <v>36</v>
      </c>
      <c r="DW135" s="399" t="str">
        <f>IF(DV135="BöB","nur Freihändig mit Tipo. 13 VöB","")</f>
        <v/>
      </c>
      <c r="DX135" s="400"/>
      <c r="DY135" s="433" t="str">
        <f>IF(DV135="BöB","Ja","No")</f>
        <v>No</v>
      </c>
      <c r="DZ135" s="430" t="str">
        <f>IF(DV135="BöB","Ja","No")</f>
        <v>No</v>
      </c>
      <c r="EA135" s="435" t="e">
        <f>IF(OR(AND(DV135="VöB",DT129="Aktuelles Procedura secondo BöB",DU135="No"),OR(AND(DU135="Ja",DT135&gt;='Valori soglia'!$D$6),AND(DU135="Ja",EA$14&gt;EA$15)),AND(DU135="Ja",DV135="BöB")),"Kontrolle","")</f>
        <v>#DIV/0!</v>
      </c>
      <c r="EB135" s="173" t="s">
        <v>44</v>
      </c>
      <c r="EC135" s="429">
        <v>59</v>
      </c>
      <c r="ED135" s="352">
        <v>0</v>
      </c>
      <c r="EE135" s="429" t="s">
        <v>43</v>
      </c>
      <c r="EF135" s="432" t="s">
        <v>36</v>
      </c>
      <c r="EG135" s="399" t="str">
        <f>IF(EF135="BöB","nur Freihändig mit Tipo. 13 VöB","")</f>
        <v/>
      </c>
      <c r="EH135" s="400"/>
      <c r="EI135" s="433" t="str">
        <f>IF(EF135="BöB","Ja","No")</f>
        <v>No</v>
      </c>
      <c r="EJ135" s="430" t="str">
        <f>IF(EF135="BöB","Ja","No")</f>
        <v>No</v>
      </c>
      <c r="EK135" s="435" t="e">
        <f>IF(OR(AND(EF135="VöB",ED129="Aktuelles Procedura secondo BöB",EE135="No"),OR(AND(EE135="Ja",ED135&gt;='Valori soglia'!$D$6),AND(EE135="Ja",EK$14&gt;EK$15)),AND(EE135="Ja",EF135="BöB")),"Kontrolle","")</f>
        <v>#DIV/0!</v>
      </c>
      <c r="EL135" s="173" t="s">
        <v>44</v>
      </c>
      <c r="EM135" s="429">
        <v>59</v>
      </c>
      <c r="EN135" s="352">
        <v>0</v>
      </c>
      <c r="EO135" s="429" t="s">
        <v>43</v>
      </c>
      <c r="EP135" s="432" t="s">
        <v>36</v>
      </c>
      <c r="EQ135" s="399" t="str">
        <f>IF(EP135="BöB","nur Freihändig mit Tipo. 13 VöB","")</f>
        <v/>
      </c>
      <c r="ER135" s="400"/>
      <c r="ES135" s="433" t="str">
        <f>IF(EP135="BöB","Ja","No")</f>
        <v>No</v>
      </c>
      <c r="ET135" s="430" t="str">
        <f>IF(EP135="BöB","Ja","No")</f>
        <v>No</v>
      </c>
      <c r="EU135" s="435" t="e">
        <f>IF(OR(AND(EP135="VöB",EN129="Aktuelles Procedura secondo BöB",EO135="No"),OR(AND(EO135="Ja",EN135&gt;='Valori soglia'!$D$6),AND(EO135="Ja",EU$14&gt;EU$15)),AND(EO135="Ja",EP135="BöB")),"Kontrolle","")</f>
        <v>#DIV/0!</v>
      </c>
      <c r="EV135" s="173" t="s">
        <v>44</v>
      </c>
      <c r="EW135" s="429">
        <v>59</v>
      </c>
      <c r="EX135" s="352">
        <v>0</v>
      </c>
      <c r="EY135" s="429" t="s">
        <v>43</v>
      </c>
      <c r="EZ135" s="432" t="s">
        <v>36</v>
      </c>
      <c r="FA135" s="399" t="str">
        <f>IF(EZ135="BöB","nur Freihändig mit Tipo. 13 VöB","")</f>
        <v/>
      </c>
      <c r="FB135" s="400"/>
      <c r="FC135" s="433" t="str">
        <f>IF(EZ135="BöB","Ja","No")</f>
        <v>No</v>
      </c>
      <c r="FD135" s="430" t="str">
        <f>IF(EZ135="BöB","Ja","No")</f>
        <v>No</v>
      </c>
      <c r="FE135" s="435" t="e">
        <f>IF(OR(AND(EZ135="VöB",EX129="Aktuelles Procedura secondo BöB",EY135="No"),OR(AND(EY135="Ja",EX135&gt;='Valori soglia'!$D$6),AND(EY135="Ja",FE$14&gt;FE$15)),AND(EY135="Ja",EZ135="BöB")),"Kontrolle","")</f>
        <v>#DIV/0!</v>
      </c>
      <c r="FF135" s="173" t="s">
        <v>44</v>
      </c>
      <c r="FG135" s="429">
        <v>59</v>
      </c>
      <c r="FH135" s="352">
        <v>0</v>
      </c>
      <c r="FI135" s="429" t="s">
        <v>43</v>
      </c>
      <c r="FJ135" s="432" t="s">
        <v>36</v>
      </c>
      <c r="FK135" s="399" t="str">
        <f>IF(FJ135="BöB","nur Freihändig mit Tipo. 13 VöB","")</f>
        <v/>
      </c>
      <c r="FL135" s="400"/>
      <c r="FM135" s="433" t="str">
        <f>IF(FJ135="BöB","Ja","No")</f>
        <v>No</v>
      </c>
      <c r="FN135" s="430" t="str">
        <f>IF(FJ135="BöB","Ja","No")</f>
        <v>No</v>
      </c>
      <c r="FO135" s="435" t="e">
        <f>IF(OR(AND(FJ135="VöB",FH129="Aktuelles Procedura secondo BöB",FI135="No"),OR(AND(FI135="Ja",FH135&gt;='Valori soglia'!$D$6),AND(FI135="Ja",FO$14&gt;FO$15)),AND(FI135="Ja",FJ135="BöB")),"Kontrolle","")</f>
        <v>#DIV/0!</v>
      </c>
      <c r="FP135" s="173" t="s">
        <v>44</v>
      </c>
      <c r="FQ135" s="429">
        <v>59</v>
      </c>
      <c r="FR135" s="352">
        <v>0</v>
      </c>
      <c r="FS135" s="429" t="s">
        <v>43</v>
      </c>
      <c r="FT135" s="432" t="s">
        <v>36</v>
      </c>
      <c r="FU135" s="399" t="str">
        <f>IF(FT135="BöB","nur Freihändig mit Tipo. 13 VöB","")</f>
        <v/>
      </c>
      <c r="FV135" s="400"/>
      <c r="FW135" s="433" t="str">
        <f>IF(FT135="BöB","Ja","No")</f>
        <v>No</v>
      </c>
      <c r="FX135" s="430" t="str">
        <f>IF(FT135="BöB","Ja","No")</f>
        <v>No</v>
      </c>
      <c r="FY135" s="435" t="e">
        <f>IF(OR(AND(FT135="VöB",FR129="Aktuelles Procedura secondo BöB",FS135="No"),OR(AND(FS135="Ja",FR135&gt;='Valori soglia'!$D$6),AND(FS135="Ja",FY$14&gt;FY$15)),AND(FS135="Ja",FT135="BöB")),"Kontrolle","")</f>
        <v>#DIV/0!</v>
      </c>
      <c r="FZ135" s="173" t="s">
        <v>44</v>
      </c>
      <c r="GA135" s="429">
        <v>59</v>
      </c>
      <c r="GB135" s="352">
        <v>0</v>
      </c>
      <c r="GC135" s="429" t="s">
        <v>43</v>
      </c>
      <c r="GD135" s="432" t="s">
        <v>36</v>
      </c>
      <c r="GE135" s="399" t="str">
        <f>IF(GD135="BöB","nur Freihändig mit Tipo. 13 VöB","")</f>
        <v/>
      </c>
      <c r="GF135" s="400"/>
      <c r="GG135" s="433" t="str">
        <f>IF(GD135="BöB","Ja","No")</f>
        <v>No</v>
      </c>
      <c r="GH135" s="430" t="str">
        <f>IF(GD135="BöB","Ja","No")</f>
        <v>No</v>
      </c>
      <c r="GI135" s="435" t="e">
        <f>IF(OR(AND(GD135="VöB",GB129="Aktuelles Procedura secondo BöB",GC135="No"),OR(AND(GC135="Ja",GB135&gt;='Valori soglia'!$D$6),AND(GC135="Ja",GI$14&gt;GI$15)),AND(GC135="Ja",GD135="BöB")),"Kontrolle","")</f>
        <v>#DIV/0!</v>
      </c>
      <c r="GJ135" s="173" t="s">
        <v>44</v>
      </c>
      <c r="GK135" s="429">
        <v>59</v>
      </c>
      <c r="GL135" s="352">
        <v>0</v>
      </c>
      <c r="GM135" s="429" t="s">
        <v>43</v>
      </c>
      <c r="GN135" s="432" t="s">
        <v>36</v>
      </c>
      <c r="GO135" s="399" t="str">
        <f>IF(GN135="BöB","nur Freihändig mit Tipo. 13 VöB","")</f>
        <v/>
      </c>
      <c r="GP135" s="400"/>
      <c r="GQ135" s="433" t="str">
        <f>IF(GN135="BöB","Ja","No")</f>
        <v>No</v>
      </c>
      <c r="GR135" s="430" t="str">
        <f>IF(GN135="BöB","Ja","No")</f>
        <v>No</v>
      </c>
      <c r="GS135" s="435" t="e">
        <f>IF(OR(AND(GN135="VöB",GL129="Aktuelles Procedura secondo BöB",GM135="No"),OR(AND(GM135="Ja",GL135&gt;='Valori soglia'!$D$6),AND(GM135="Ja",GS$14&gt;GS$15)),AND(GM135="Ja",GN135="BöB")),"Kontrolle","")</f>
        <v>#DIV/0!</v>
      </c>
      <c r="GT135" s="173" t="s">
        <v>44</v>
      </c>
      <c r="GU135" s="429">
        <v>59</v>
      </c>
      <c r="GV135" s="352">
        <v>0</v>
      </c>
      <c r="GW135" s="429" t="s">
        <v>43</v>
      </c>
      <c r="GX135" s="432" t="s">
        <v>36</v>
      </c>
      <c r="GY135" s="399" t="str">
        <f>IF(GX135="BöB","nur Freihändig mit Tipo. 13 VöB","")</f>
        <v/>
      </c>
      <c r="GZ135" s="400"/>
      <c r="HA135" s="433" t="str">
        <f>IF(GX135="BöB","Ja","No")</f>
        <v>No</v>
      </c>
      <c r="HB135" s="430" t="str">
        <f>IF(GX135="BöB","Ja","No")</f>
        <v>No</v>
      </c>
      <c r="HC135" s="435" t="e">
        <f>IF(OR(AND(GX135="VöB",GV129="Aktuelles Procedura secondo BöB",GW135="No"),OR(AND(GW135="Ja",GV135&gt;='Valori soglia'!$D$6),AND(GW135="Ja",HC$14&gt;HC$15)),AND(GW135="Ja",GX135="BöB")),"Kontrolle","")</f>
        <v>#DIV/0!</v>
      </c>
      <c r="HD135" s="173" t="s">
        <v>44</v>
      </c>
      <c r="HE135" s="429">
        <v>59</v>
      </c>
      <c r="HF135" s="352">
        <v>0</v>
      </c>
      <c r="HG135" s="429" t="s">
        <v>43</v>
      </c>
      <c r="HH135" s="432" t="s">
        <v>36</v>
      </c>
      <c r="HI135" s="399" t="str">
        <f>IF(HH135="BöB","nur Freihändig mit Tipo. 13 VöB","")</f>
        <v/>
      </c>
      <c r="HJ135" s="400"/>
      <c r="HK135" s="433" t="str">
        <f>IF(HH135="BöB","Ja","No")</f>
        <v>No</v>
      </c>
      <c r="HL135" s="430" t="str">
        <f>IF(HH135="BöB","Ja","No")</f>
        <v>No</v>
      </c>
      <c r="HM135" s="435" t="e">
        <f>IF(OR(AND(HH135="VöB",HF129="Aktuelles Procedura secondo BöB",HG135="No"),OR(AND(HG135="Ja",HF135&gt;='Valori soglia'!$D$6),AND(HG135="Ja",HM$14&gt;HM$15)),AND(HG135="Ja",HH135="BöB")),"Kontrolle","")</f>
        <v>#DIV/0!</v>
      </c>
      <c r="HN135" s="125"/>
      <c r="HO135" s="125"/>
      <c r="HP135" s="71"/>
      <c r="HQ135" s="126"/>
      <c r="HR135" s="74"/>
      <c r="HS135" s="36"/>
      <c r="HT135" s="36"/>
      <c r="HU135" s="78"/>
      <c r="HV135" s="36"/>
      <c r="HW135" s="125"/>
      <c r="HX135" s="125"/>
      <c r="HY135" s="71"/>
      <c r="HZ135" s="126"/>
      <c r="IA135" s="74"/>
      <c r="IB135" s="36"/>
      <c r="IC135" s="36"/>
      <c r="ID135" s="78"/>
      <c r="IE135" s="36"/>
      <c r="IF135" s="125"/>
      <c r="IG135" s="125"/>
      <c r="IH135" s="71"/>
      <c r="II135" s="126"/>
      <c r="IJ135" s="74"/>
      <c r="IK135" s="36"/>
      <c r="IL135" s="36"/>
      <c r="IM135" s="78"/>
      <c r="IN135" s="36"/>
      <c r="IO135" s="125"/>
      <c r="IP135" s="125"/>
      <c r="IQ135" s="71"/>
      <c r="IR135" s="126"/>
      <c r="IS135" s="74"/>
      <c r="IT135" s="36"/>
      <c r="IU135" s="36"/>
      <c r="IV135" s="78"/>
      <c r="IW135" s="36"/>
      <c r="IX135" s="125"/>
      <c r="IY135" s="125"/>
      <c r="IZ135" s="71"/>
      <c r="JA135" s="126"/>
      <c r="JB135" s="6"/>
      <c r="JC135" s="6"/>
      <c r="JD135" s="6"/>
      <c r="JE135" s="6"/>
      <c r="JF135" s="6"/>
      <c r="JG135" s="6"/>
      <c r="JH135" s="6"/>
      <c r="JI135" s="6"/>
      <c r="JJ135" s="6"/>
      <c r="JK135" s="6"/>
      <c r="JL135" s="6"/>
      <c r="JM135" s="6"/>
      <c r="JN135" s="6"/>
      <c r="JO135" s="6"/>
      <c r="JP135" s="6"/>
      <c r="JQ135" s="6"/>
      <c r="JR135" s="6"/>
      <c r="JS135" s="6"/>
      <c r="JT135" s="6"/>
      <c r="JU135" s="6"/>
      <c r="JV135" s="6"/>
      <c r="JW135" s="6"/>
      <c r="JX135" s="6"/>
      <c r="JY135" s="6"/>
      <c r="JZ135" s="6"/>
      <c r="KA135" s="6"/>
      <c r="KB135" s="6"/>
      <c r="KC135" s="6"/>
      <c r="KD135" s="6"/>
      <c r="KE135" s="6"/>
      <c r="KF135" s="6"/>
      <c r="KG135" s="6"/>
      <c r="KH135" s="6"/>
      <c r="KI135" s="6"/>
      <c r="KJ135" s="6"/>
      <c r="KK135" s="6"/>
      <c r="KL135" s="6"/>
      <c r="KM135" s="6"/>
      <c r="KN135" s="6"/>
      <c r="KO135" s="6"/>
      <c r="KP135" s="6"/>
      <c r="KQ135" s="6"/>
      <c r="KR135" s="6"/>
      <c r="KS135" s="6"/>
      <c r="KT135" s="6"/>
      <c r="KU135" s="6"/>
      <c r="KV135" s="6"/>
      <c r="KW135" s="6"/>
      <c r="KX135" s="6"/>
      <c r="KY135" s="6"/>
      <c r="KZ135" s="6"/>
      <c r="LA135" s="6"/>
      <c r="LB135" s="6"/>
      <c r="LC135" s="6"/>
    </row>
    <row r="136" spans="1:315" ht="26.25" customHeight="1" x14ac:dyDescent="0.2">
      <c r="A136" s="13"/>
      <c r="B136" s="174" t="s">
        <v>45</v>
      </c>
      <c r="C136" s="429"/>
      <c r="D136" s="352"/>
      <c r="E136" s="429"/>
      <c r="F136" s="432"/>
      <c r="G136" s="401" t="str">
        <f>IF(F135="VöB","Freihändig (z.B. Tipo. 36 II d VöB)","")</f>
        <v/>
      </c>
      <c r="H136" s="402"/>
      <c r="I136" s="433"/>
      <c r="J136" s="430"/>
      <c r="K136" s="435"/>
      <c r="L136" s="174" t="s">
        <v>45</v>
      </c>
      <c r="M136" s="429"/>
      <c r="N136" s="352"/>
      <c r="O136" s="429"/>
      <c r="P136" s="432"/>
      <c r="Q136" s="401" t="str">
        <f>IF(P135="VöB","Freihändig (z.B. Tipo. 36 II d VöB)","")</f>
        <v/>
      </c>
      <c r="R136" s="402"/>
      <c r="S136" s="433"/>
      <c r="T136" s="430"/>
      <c r="U136" s="435"/>
      <c r="V136" s="174" t="s">
        <v>45</v>
      </c>
      <c r="W136" s="429"/>
      <c r="X136" s="352"/>
      <c r="Y136" s="429"/>
      <c r="Z136" s="432"/>
      <c r="AA136" s="401" t="str">
        <f>IF(Z135="VöB","Freihändig (z.B. Tipo. 36 II d VöB)","")</f>
        <v/>
      </c>
      <c r="AB136" s="402"/>
      <c r="AC136" s="433"/>
      <c r="AD136" s="430"/>
      <c r="AE136" s="435"/>
      <c r="AF136" s="174" t="s">
        <v>45</v>
      </c>
      <c r="AG136" s="429"/>
      <c r="AH136" s="352"/>
      <c r="AI136" s="429"/>
      <c r="AJ136" s="432"/>
      <c r="AK136" s="401" t="str">
        <f>IF(AJ135="VöB","Freihändig (z.B. Tipo. 36 II d VöB)","")</f>
        <v/>
      </c>
      <c r="AL136" s="402"/>
      <c r="AM136" s="433"/>
      <c r="AN136" s="430"/>
      <c r="AO136" s="435"/>
      <c r="AP136" s="174" t="s">
        <v>45</v>
      </c>
      <c r="AQ136" s="429"/>
      <c r="AR136" s="352"/>
      <c r="AS136" s="429"/>
      <c r="AT136" s="432"/>
      <c r="AU136" s="401" t="str">
        <f>IF(AT135="VöB","Freihändig (z.B. Tipo. 36 II d VöB)","")</f>
        <v/>
      </c>
      <c r="AV136" s="402"/>
      <c r="AW136" s="433"/>
      <c r="AX136" s="430"/>
      <c r="AY136" s="435"/>
      <c r="AZ136" s="174" t="s">
        <v>45</v>
      </c>
      <c r="BA136" s="429"/>
      <c r="BB136" s="352"/>
      <c r="BC136" s="429"/>
      <c r="BD136" s="432"/>
      <c r="BE136" s="401" t="str">
        <f>IF(BD135="VöB","Freihändig (z.B. Tipo. 36 II d VöB)","")</f>
        <v/>
      </c>
      <c r="BF136" s="402"/>
      <c r="BG136" s="433"/>
      <c r="BH136" s="430"/>
      <c r="BI136" s="435"/>
      <c r="BJ136" s="174" t="s">
        <v>45</v>
      </c>
      <c r="BK136" s="429"/>
      <c r="BL136" s="352"/>
      <c r="BM136" s="429"/>
      <c r="BN136" s="432"/>
      <c r="BO136" s="401" t="str">
        <f>IF(BN135="VöB","Freihändig (z.B. Tipo. 36 II d VöB)","")</f>
        <v/>
      </c>
      <c r="BP136" s="402"/>
      <c r="BQ136" s="433"/>
      <c r="BR136" s="430"/>
      <c r="BS136" s="435"/>
      <c r="BT136" s="174" t="s">
        <v>45</v>
      </c>
      <c r="BU136" s="429"/>
      <c r="BV136" s="352"/>
      <c r="BW136" s="429"/>
      <c r="BX136" s="432"/>
      <c r="BY136" s="401" t="str">
        <f>IF(BX135="VöB","Freihändig (z.B. Tipo. 36 II d VöB)","")</f>
        <v/>
      </c>
      <c r="BZ136" s="402"/>
      <c r="CA136" s="433"/>
      <c r="CB136" s="430"/>
      <c r="CC136" s="435"/>
      <c r="CD136" s="174" t="s">
        <v>45</v>
      </c>
      <c r="CE136" s="429"/>
      <c r="CF136" s="352"/>
      <c r="CG136" s="429"/>
      <c r="CH136" s="432"/>
      <c r="CI136" s="401" t="str">
        <f>IF(CH135="VöB","Freihändig (z.B. Tipo. 36 II d VöB)","")</f>
        <v/>
      </c>
      <c r="CJ136" s="402"/>
      <c r="CK136" s="433"/>
      <c r="CL136" s="430"/>
      <c r="CM136" s="435"/>
      <c r="CN136" s="174" t="s">
        <v>45</v>
      </c>
      <c r="CO136" s="429"/>
      <c r="CP136" s="352"/>
      <c r="CQ136" s="429"/>
      <c r="CR136" s="432"/>
      <c r="CS136" s="401" t="str">
        <f>IF(CR135="VöB","Freihändig (z.B. Tipo. 36 II d VöB)","")</f>
        <v/>
      </c>
      <c r="CT136" s="402"/>
      <c r="CU136" s="433"/>
      <c r="CV136" s="430"/>
      <c r="CW136" s="435"/>
      <c r="CX136" s="174" t="s">
        <v>45</v>
      </c>
      <c r="CY136" s="429"/>
      <c r="CZ136" s="352"/>
      <c r="DA136" s="429"/>
      <c r="DB136" s="432"/>
      <c r="DC136" s="401" t="str">
        <f>IF(DB135="VöB","Freihändig (z.B. Tipo. 36 II d VöB)","")</f>
        <v/>
      </c>
      <c r="DD136" s="402"/>
      <c r="DE136" s="433"/>
      <c r="DF136" s="430"/>
      <c r="DG136" s="435"/>
      <c r="DH136" s="174" t="s">
        <v>45</v>
      </c>
      <c r="DI136" s="429"/>
      <c r="DJ136" s="352"/>
      <c r="DK136" s="429"/>
      <c r="DL136" s="432"/>
      <c r="DM136" s="401" t="str">
        <f>IF(DL135="VöB","Freihändig (z.B. Tipo. 36 II d VöB)","")</f>
        <v/>
      </c>
      <c r="DN136" s="402"/>
      <c r="DO136" s="433"/>
      <c r="DP136" s="430"/>
      <c r="DQ136" s="435"/>
      <c r="DR136" s="174" t="s">
        <v>45</v>
      </c>
      <c r="DS136" s="429"/>
      <c r="DT136" s="352"/>
      <c r="DU136" s="429"/>
      <c r="DV136" s="432"/>
      <c r="DW136" s="401" t="str">
        <f>IF(DV135="VöB","Freihändig (z.B. Tipo. 36 II d VöB)","")</f>
        <v/>
      </c>
      <c r="DX136" s="402"/>
      <c r="DY136" s="433"/>
      <c r="DZ136" s="430"/>
      <c r="EA136" s="435"/>
      <c r="EB136" s="174" t="s">
        <v>45</v>
      </c>
      <c r="EC136" s="429"/>
      <c r="ED136" s="352"/>
      <c r="EE136" s="429"/>
      <c r="EF136" s="432"/>
      <c r="EG136" s="401" t="str">
        <f>IF(EF135="VöB","Freihändig (z.B. Tipo. 36 II d VöB)","")</f>
        <v/>
      </c>
      <c r="EH136" s="402"/>
      <c r="EI136" s="433"/>
      <c r="EJ136" s="430"/>
      <c r="EK136" s="435"/>
      <c r="EL136" s="174" t="s">
        <v>45</v>
      </c>
      <c r="EM136" s="429"/>
      <c r="EN136" s="352"/>
      <c r="EO136" s="429"/>
      <c r="EP136" s="432"/>
      <c r="EQ136" s="401" t="str">
        <f>IF(EP135="VöB","Freihändig (z.B. Tipo. 36 II d VöB)","")</f>
        <v/>
      </c>
      <c r="ER136" s="402"/>
      <c r="ES136" s="433"/>
      <c r="ET136" s="430"/>
      <c r="EU136" s="435"/>
      <c r="EV136" s="174" t="s">
        <v>45</v>
      </c>
      <c r="EW136" s="429"/>
      <c r="EX136" s="352"/>
      <c r="EY136" s="429"/>
      <c r="EZ136" s="432"/>
      <c r="FA136" s="401" t="str">
        <f>IF(EZ135="VöB","Freihändig (z.B. Tipo. 36 II d VöB)","")</f>
        <v/>
      </c>
      <c r="FB136" s="402"/>
      <c r="FC136" s="433"/>
      <c r="FD136" s="430"/>
      <c r="FE136" s="435"/>
      <c r="FF136" s="174" t="s">
        <v>45</v>
      </c>
      <c r="FG136" s="429"/>
      <c r="FH136" s="352"/>
      <c r="FI136" s="429"/>
      <c r="FJ136" s="432"/>
      <c r="FK136" s="401" t="str">
        <f>IF(FJ135="VöB","Freihändig (z.B. Tipo. 36 II d VöB)","")</f>
        <v/>
      </c>
      <c r="FL136" s="402"/>
      <c r="FM136" s="433"/>
      <c r="FN136" s="430"/>
      <c r="FO136" s="435"/>
      <c r="FP136" s="174" t="s">
        <v>45</v>
      </c>
      <c r="FQ136" s="429"/>
      <c r="FR136" s="352"/>
      <c r="FS136" s="429"/>
      <c r="FT136" s="432"/>
      <c r="FU136" s="401" t="str">
        <f>IF(FT135="VöB","Freihändig (z.B. Tipo. 36 II d VöB)","")</f>
        <v/>
      </c>
      <c r="FV136" s="402"/>
      <c r="FW136" s="433"/>
      <c r="FX136" s="430"/>
      <c r="FY136" s="435"/>
      <c r="FZ136" s="174" t="s">
        <v>45</v>
      </c>
      <c r="GA136" s="429"/>
      <c r="GB136" s="352"/>
      <c r="GC136" s="429"/>
      <c r="GD136" s="432"/>
      <c r="GE136" s="401" t="str">
        <f>IF(GD135="VöB","Freihändig (z.B. Tipo. 36 II d VöB)","")</f>
        <v/>
      </c>
      <c r="GF136" s="402"/>
      <c r="GG136" s="433"/>
      <c r="GH136" s="430"/>
      <c r="GI136" s="435"/>
      <c r="GJ136" s="174" t="s">
        <v>45</v>
      </c>
      <c r="GK136" s="429"/>
      <c r="GL136" s="352"/>
      <c r="GM136" s="429"/>
      <c r="GN136" s="432"/>
      <c r="GO136" s="401" t="str">
        <f>IF(GN135="VöB","Freihändig (z.B. Tipo. 36 II d VöB)","")</f>
        <v/>
      </c>
      <c r="GP136" s="402"/>
      <c r="GQ136" s="433"/>
      <c r="GR136" s="430"/>
      <c r="GS136" s="435"/>
      <c r="GT136" s="174" t="s">
        <v>45</v>
      </c>
      <c r="GU136" s="429"/>
      <c r="GV136" s="352"/>
      <c r="GW136" s="429"/>
      <c r="GX136" s="432"/>
      <c r="GY136" s="401" t="str">
        <f>IF(GX135="VöB","Freihändig (z.B. Tipo. 36 II d VöB)","")</f>
        <v/>
      </c>
      <c r="GZ136" s="402"/>
      <c r="HA136" s="433"/>
      <c r="HB136" s="430"/>
      <c r="HC136" s="435"/>
      <c r="HD136" s="174" t="s">
        <v>45</v>
      </c>
      <c r="HE136" s="429"/>
      <c r="HF136" s="352"/>
      <c r="HG136" s="429"/>
      <c r="HH136" s="432"/>
      <c r="HI136" s="401" t="str">
        <f>IF(HH135="VöB","Freihändig (z.B. Tipo. 36 II d VöB)","")</f>
        <v/>
      </c>
      <c r="HJ136" s="402"/>
      <c r="HK136" s="433"/>
      <c r="HL136" s="430"/>
      <c r="HM136" s="435"/>
      <c r="HN136" s="125"/>
      <c r="HO136" s="125"/>
      <c r="HP136" s="71"/>
      <c r="HQ136" s="126"/>
      <c r="HR136" s="74"/>
      <c r="HS136" s="36"/>
      <c r="HT136" s="36"/>
      <c r="HU136" s="78"/>
      <c r="HV136" s="36"/>
      <c r="HW136" s="125"/>
      <c r="HX136" s="125"/>
      <c r="HY136" s="71"/>
      <c r="HZ136" s="126"/>
      <c r="IA136" s="74"/>
      <c r="IB136" s="36"/>
      <c r="IC136" s="36"/>
      <c r="ID136" s="78"/>
      <c r="IE136" s="36"/>
      <c r="IF136" s="125"/>
      <c r="IG136" s="125"/>
      <c r="IH136" s="71"/>
      <c r="II136" s="126"/>
      <c r="IJ136" s="74"/>
      <c r="IK136" s="36"/>
      <c r="IL136" s="36"/>
      <c r="IM136" s="78"/>
      <c r="IN136" s="36"/>
      <c r="IO136" s="125"/>
      <c r="IP136" s="125"/>
      <c r="IQ136" s="71"/>
      <c r="IR136" s="126"/>
      <c r="IS136" s="74"/>
      <c r="IT136" s="36"/>
      <c r="IU136" s="36"/>
      <c r="IV136" s="78"/>
      <c r="IW136" s="36"/>
      <c r="IX136" s="125"/>
      <c r="IY136" s="125"/>
      <c r="IZ136" s="71"/>
      <c r="JA136" s="126"/>
      <c r="JB136" s="6"/>
      <c r="JC136" s="6"/>
      <c r="JD136" s="6"/>
      <c r="JE136" s="6"/>
      <c r="JF136" s="6"/>
      <c r="JG136" s="6"/>
      <c r="JH136" s="6"/>
      <c r="JI136" s="6"/>
      <c r="JJ136" s="6"/>
      <c r="JK136" s="6"/>
      <c r="JL136" s="6"/>
      <c r="JM136" s="6"/>
      <c r="JN136" s="6"/>
      <c r="JO136" s="6"/>
      <c r="JP136" s="6"/>
      <c r="JQ136" s="6"/>
      <c r="JR136" s="6"/>
      <c r="JS136" s="6"/>
      <c r="JT136" s="6"/>
      <c r="JU136" s="6"/>
      <c r="JV136" s="6"/>
      <c r="JW136" s="6"/>
      <c r="JX136" s="6"/>
      <c r="JY136" s="6"/>
      <c r="JZ136" s="6"/>
      <c r="KA136" s="6"/>
      <c r="KB136" s="6"/>
      <c r="KC136" s="6"/>
      <c r="KD136" s="6"/>
      <c r="KE136" s="6"/>
      <c r="KF136" s="6"/>
      <c r="KG136" s="6"/>
      <c r="KH136" s="6"/>
      <c r="KI136" s="6"/>
      <c r="KJ136" s="6"/>
      <c r="KK136" s="6"/>
      <c r="KL136" s="6"/>
      <c r="KM136" s="6"/>
      <c r="KN136" s="6"/>
      <c r="KO136" s="6"/>
      <c r="KP136" s="6"/>
      <c r="KQ136" s="6"/>
      <c r="KR136" s="6"/>
      <c r="KS136" s="6"/>
      <c r="KT136" s="6"/>
      <c r="KU136" s="6"/>
      <c r="KV136" s="6"/>
      <c r="KW136" s="6"/>
      <c r="KX136" s="6"/>
      <c r="KY136" s="6"/>
      <c r="KZ136" s="6"/>
      <c r="LA136" s="6"/>
      <c r="LB136" s="6"/>
      <c r="LC136" s="6"/>
    </row>
    <row r="137" spans="1:315" ht="26.25" customHeight="1" x14ac:dyDescent="0.2">
      <c r="A137" s="13"/>
      <c r="B137" s="173" t="s">
        <v>44</v>
      </c>
      <c r="C137" s="429">
        <v>60</v>
      </c>
      <c r="D137" s="352">
        <v>0</v>
      </c>
      <c r="E137" s="429" t="s">
        <v>43</v>
      </c>
      <c r="F137" s="432" t="s">
        <v>36</v>
      </c>
      <c r="G137" s="399" t="str">
        <f>IF(F137="BöB","nur Freihändig mit Tipo. 13 VöB","")</f>
        <v/>
      </c>
      <c r="H137" s="400"/>
      <c r="I137" s="433" t="str">
        <f>IF(F137="BöB","Ja","No")</f>
        <v>No</v>
      </c>
      <c r="J137" s="430" t="str">
        <f>IF(F137="BöB","Ja","No")</f>
        <v>No</v>
      </c>
      <c r="K137" s="435" t="e">
        <f>IF(OR(AND(F137="VöB",D131="Aktuelles Procedura secondo BöB",E137="No"),OR(AND(E137="Ja",D137&gt;='Valori soglia'!$D$6),AND(E137="Ja",'Riepilogo progetto'!$J$8&gt;'Riepilogo progetto'!$P$9)),AND(E137="Ja",F137="BöB")),"Kontrolle","")</f>
        <v>#DIV/0!</v>
      </c>
      <c r="L137" s="173" t="s">
        <v>44</v>
      </c>
      <c r="M137" s="429">
        <v>60</v>
      </c>
      <c r="N137" s="352">
        <v>0</v>
      </c>
      <c r="O137" s="429" t="s">
        <v>43</v>
      </c>
      <c r="P137" s="432" t="s">
        <v>36</v>
      </c>
      <c r="Q137" s="399" t="str">
        <f>IF(P137="BöB","nur Freihändig mit Tipo. 13 VöB","")</f>
        <v/>
      </c>
      <c r="R137" s="400"/>
      <c r="S137" s="433" t="str">
        <f>IF(P137="BöB","Ja","No")</f>
        <v>No</v>
      </c>
      <c r="T137" s="430" t="str">
        <f>IF(P137="BöB","Ja","No")</f>
        <v>No</v>
      </c>
      <c r="U137" s="435" t="e">
        <f>IF(OR(AND(P137="VöB",N131="Aktuelles Procedura secondo BöB",O137="No"),OR(AND(O137="Ja",N137&gt;='Valori soglia'!$D$6),AND(O137="Ja",U$14&gt;U$15)),AND(O137="Ja",P137="BöB")),"Kontrolle","")</f>
        <v>#DIV/0!</v>
      </c>
      <c r="V137" s="173" t="s">
        <v>44</v>
      </c>
      <c r="W137" s="429">
        <v>60</v>
      </c>
      <c r="X137" s="352">
        <v>0</v>
      </c>
      <c r="Y137" s="429" t="s">
        <v>43</v>
      </c>
      <c r="Z137" s="432" t="s">
        <v>36</v>
      </c>
      <c r="AA137" s="399" t="str">
        <f>IF(Z137="BöB","nur Freihändig mit Tipo. 13 VöB","")</f>
        <v/>
      </c>
      <c r="AB137" s="400"/>
      <c r="AC137" s="433" t="str">
        <f>IF(Z137="BöB","Ja","No")</f>
        <v>No</v>
      </c>
      <c r="AD137" s="430" t="str">
        <f>IF(Z137="BöB","Ja","No")</f>
        <v>No</v>
      </c>
      <c r="AE137" s="435" t="e">
        <f>IF(OR(AND(Z137="VöB",X131="Aktuelles Procedura secondo BöB",Y137="No"),OR(AND(Y137="Ja",X137&gt;='Valori soglia'!$D$6),AND(Y137="Ja",AE$14&gt;AE$15)),AND(Y137="Ja",Z137="BöB")),"Kontrolle","")</f>
        <v>#DIV/0!</v>
      </c>
      <c r="AF137" s="173" t="s">
        <v>44</v>
      </c>
      <c r="AG137" s="429">
        <v>60</v>
      </c>
      <c r="AH137" s="352">
        <v>0</v>
      </c>
      <c r="AI137" s="429" t="s">
        <v>43</v>
      </c>
      <c r="AJ137" s="432" t="s">
        <v>36</v>
      </c>
      <c r="AK137" s="399" t="str">
        <f>IF(AJ137="BöB","nur Freihändig mit Tipo. 13 VöB","")</f>
        <v/>
      </c>
      <c r="AL137" s="400"/>
      <c r="AM137" s="433" t="str">
        <f>IF(AJ137="BöB","Ja","No")</f>
        <v>No</v>
      </c>
      <c r="AN137" s="430" t="str">
        <f>IF(AJ137="BöB","Ja","No")</f>
        <v>No</v>
      </c>
      <c r="AO137" s="435" t="e">
        <f>IF(OR(AND(AJ137="VöB",AH131="Aktuelles Procedura secondo BöB",AI137="No"),OR(AND(AI137="Ja",AH137&gt;='Valori soglia'!$D$6),AND(AI137="Ja",AO$14&gt;AO$15)),AND(AI137="Ja",AJ137="BöB")),"Kontrolle","")</f>
        <v>#DIV/0!</v>
      </c>
      <c r="AP137" s="173" t="s">
        <v>44</v>
      </c>
      <c r="AQ137" s="429">
        <v>60</v>
      </c>
      <c r="AR137" s="352">
        <v>0</v>
      </c>
      <c r="AS137" s="429" t="s">
        <v>43</v>
      </c>
      <c r="AT137" s="432" t="s">
        <v>36</v>
      </c>
      <c r="AU137" s="399" t="str">
        <f>IF(AT137="BöB","nur Freihändig mit Tipo. 13 VöB","")</f>
        <v/>
      </c>
      <c r="AV137" s="400"/>
      <c r="AW137" s="433" t="str">
        <f>IF(AT137="BöB","Ja","No")</f>
        <v>No</v>
      </c>
      <c r="AX137" s="430" t="str">
        <f>IF(AT137="BöB","Ja","No")</f>
        <v>No</v>
      </c>
      <c r="AY137" s="435" t="e">
        <f>IF(OR(AND(AT137="VöB",AR131="Aktuelles Procedura secondo BöB",AS137="No"),OR(AND(AS137="Ja",AR137&gt;='Valori soglia'!$D$6),AND(AS137="Ja",AY$14&gt;AY$15)),AND(AS137="Ja",AT137="BöB")),"Kontrolle","")</f>
        <v>#DIV/0!</v>
      </c>
      <c r="AZ137" s="173" t="s">
        <v>44</v>
      </c>
      <c r="BA137" s="429">
        <v>60</v>
      </c>
      <c r="BB137" s="352">
        <v>0</v>
      </c>
      <c r="BC137" s="429" t="s">
        <v>43</v>
      </c>
      <c r="BD137" s="432" t="s">
        <v>36</v>
      </c>
      <c r="BE137" s="399" t="str">
        <f>IF(BD137="BöB","nur Freihändig mit Tipo. 13 VöB","")</f>
        <v/>
      </c>
      <c r="BF137" s="400"/>
      <c r="BG137" s="433" t="str">
        <f>IF(BD137="BöB","Ja","No")</f>
        <v>No</v>
      </c>
      <c r="BH137" s="430" t="str">
        <f>IF(BD137="BöB","Ja","No")</f>
        <v>No</v>
      </c>
      <c r="BI137" s="435" t="e">
        <f>IF(OR(AND(BD137="VöB",BB131="Aktuelles Procedura secondo BöB",BC137="No"),OR(AND(BC137="Ja",BB137&gt;='Valori soglia'!$D$6),AND(BC137="Ja",BI$14&gt;BI$15)),AND(BC137="Ja",BD137="BöB")),"Kontrolle","")</f>
        <v>#DIV/0!</v>
      </c>
      <c r="BJ137" s="173" t="s">
        <v>44</v>
      </c>
      <c r="BK137" s="429">
        <v>60</v>
      </c>
      <c r="BL137" s="352">
        <v>0</v>
      </c>
      <c r="BM137" s="429" t="s">
        <v>43</v>
      </c>
      <c r="BN137" s="432" t="s">
        <v>36</v>
      </c>
      <c r="BO137" s="399" t="str">
        <f>IF(BN137="BöB","nur Freihändig mit Tipo. 13 VöB","")</f>
        <v/>
      </c>
      <c r="BP137" s="400"/>
      <c r="BQ137" s="433" t="str">
        <f>IF(BN137="BöB","Ja","No")</f>
        <v>No</v>
      </c>
      <c r="BR137" s="430" t="str">
        <f>IF(BN137="BöB","Ja","No")</f>
        <v>No</v>
      </c>
      <c r="BS137" s="435" t="e">
        <f>IF(OR(AND(BN137="VöB",BL131="Aktuelles Procedura secondo BöB",BM137="No"),OR(AND(BM137="Ja",BL137&gt;='Valori soglia'!$D$6),AND(BM137="Ja",BS$14&gt;BS$15)),AND(BM137="Ja",BN137="BöB")),"Kontrolle","")</f>
        <v>#DIV/0!</v>
      </c>
      <c r="BT137" s="173" t="s">
        <v>44</v>
      </c>
      <c r="BU137" s="429">
        <v>60</v>
      </c>
      <c r="BV137" s="352">
        <v>0</v>
      </c>
      <c r="BW137" s="429" t="s">
        <v>43</v>
      </c>
      <c r="BX137" s="432" t="s">
        <v>36</v>
      </c>
      <c r="BY137" s="399" t="str">
        <f>IF(BX137="BöB","nur Freihändig mit Tipo. 13 VöB","")</f>
        <v/>
      </c>
      <c r="BZ137" s="400"/>
      <c r="CA137" s="433" t="str">
        <f>IF(BX137="BöB","Ja","No")</f>
        <v>No</v>
      </c>
      <c r="CB137" s="430" t="str">
        <f>IF(BX137="BöB","Ja","No")</f>
        <v>No</v>
      </c>
      <c r="CC137" s="435" t="e">
        <f>IF(OR(AND(BX137="VöB",BV131="Aktuelles Procedura secondo BöB",BW137="No"),OR(AND(BW137="Ja",BV137&gt;='Valori soglia'!$D$6),AND(BW137="Ja",CC$14&gt;CC$15)),AND(BW137="Ja",BX137="BöB")),"Kontrolle","")</f>
        <v>#DIV/0!</v>
      </c>
      <c r="CD137" s="173" t="s">
        <v>44</v>
      </c>
      <c r="CE137" s="429">
        <v>60</v>
      </c>
      <c r="CF137" s="352">
        <v>0</v>
      </c>
      <c r="CG137" s="429" t="s">
        <v>43</v>
      </c>
      <c r="CH137" s="432" t="s">
        <v>36</v>
      </c>
      <c r="CI137" s="399" t="str">
        <f>IF(CH137="BöB","nur Freihändig mit Tipo. 13 VöB","")</f>
        <v/>
      </c>
      <c r="CJ137" s="400"/>
      <c r="CK137" s="433" t="str">
        <f>IF(CH137="BöB","Ja","No")</f>
        <v>No</v>
      </c>
      <c r="CL137" s="430" t="str">
        <f>IF(CH137="BöB","Ja","No")</f>
        <v>No</v>
      </c>
      <c r="CM137" s="435" t="e">
        <f>IF(OR(AND(CH137="VöB",CF131="Aktuelles Procedura secondo BöB",CG137="No"),OR(AND(CG137="Ja",CF137&gt;='Valori soglia'!$D$6),AND(CG137="Ja",CM$14&gt;CM$15)),AND(CG137="Ja",CH137="BöB")),"Kontrolle","")</f>
        <v>#DIV/0!</v>
      </c>
      <c r="CN137" s="173" t="s">
        <v>44</v>
      </c>
      <c r="CO137" s="429">
        <v>60</v>
      </c>
      <c r="CP137" s="352">
        <v>0</v>
      </c>
      <c r="CQ137" s="429" t="s">
        <v>43</v>
      </c>
      <c r="CR137" s="432" t="s">
        <v>36</v>
      </c>
      <c r="CS137" s="399" t="str">
        <f>IF(CR137="BöB","nur Freihändig mit Tipo. 13 VöB","")</f>
        <v/>
      </c>
      <c r="CT137" s="400"/>
      <c r="CU137" s="433" t="str">
        <f>IF(CR137="BöB","Ja","No")</f>
        <v>No</v>
      </c>
      <c r="CV137" s="430" t="str">
        <f>IF(CR137="BöB","Ja","No")</f>
        <v>No</v>
      </c>
      <c r="CW137" s="435" t="e">
        <f>IF(OR(AND(CR137="VöB",CP131="Aktuelles Procedura secondo BöB",CQ137="No"),OR(AND(CQ137="Ja",CP137&gt;='Valori soglia'!$D$6),AND(CQ137="Ja",CW$14&gt;CW$15)),AND(CQ137="Ja",CR137="BöB")),"Kontrolle","")</f>
        <v>#DIV/0!</v>
      </c>
      <c r="CX137" s="173" t="s">
        <v>44</v>
      </c>
      <c r="CY137" s="429">
        <v>60</v>
      </c>
      <c r="CZ137" s="352">
        <v>0</v>
      </c>
      <c r="DA137" s="429" t="s">
        <v>43</v>
      </c>
      <c r="DB137" s="432" t="s">
        <v>36</v>
      </c>
      <c r="DC137" s="399" t="str">
        <f>IF(DB137="BöB","nur Freihändig mit Tipo. 13 VöB","")</f>
        <v/>
      </c>
      <c r="DD137" s="400"/>
      <c r="DE137" s="433" t="str">
        <f>IF(DB137="BöB","Ja","No")</f>
        <v>No</v>
      </c>
      <c r="DF137" s="430" t="str">
        <f>IF(DB137="BöB","Ja","No")</f>
        <v>No</v>
      </c>
      <c r="DG137" s="435" t="e">
        <f>IF(OR(AND(DB137="VöB",CZ131="Aktuelles Procedura secondo BöB",DA137="No"),OR(AND(DA137="Ja",CZ137&gt;='Valori soglia'!$D$6),AND(DA137="Ja",DG$14&gt;DG$15)),AND(DA137="Ja",DB137="BöB")),"Kontrolle","")</f>
        <v>#DIV/0!</v>
      </c>
      <c r="DH137" s="173" t="s">
        <v>44</v>
      </c>
      <c r="DI137" s="429">
        <v>60</v>
      </c>
      <c r="DJ137" s="352">
        <v>0</v>
      </c>
      <c r="DK137" s="429" t="s">
        <v>43</v>
      </c>
      <c r="DL137" s="432" t="s">
        <v>36</v>
      </c>
      <c r="DM137" s="399" t="str">
        <f>IF(DL137="BöB","nur Freihändig mit Tipo. 13 VöB","")</f>
        <v/>
      </c>
      <c r="DN137" s="400"/>
      <c r="DO137" s="433" t="str">
        <f>IF(DL137="BöB","Ja","No")</f>
        <v>No</v>
      </c>
      <c r="DP137" s="430" t="str">
        <f>IF(DL137="BöB","Ja","No")</f>
        <v>No</v>
      </c>
      <c r="DQ137" s="435" t="e">
        <f>IF(OR(AND(DL137="VöB",DJ131="Aktuelles Procedura secondo BöB",DK137="No"),OR(AND(DK137="Ja",DJ137&gt;='Valori soglia'!$D$6),AND(DK137="Ja",DQ$14&gt;DQ$15)),AND(DK137="Ja",DL137="BöB")),"Kontrolle","")</f>
        <v>#DIV/0!</v>
      </c>
      <c r="DR137" s="173" t="s">
        <v>44</v>
      </c>
      <c r="DS137" s="429">
        <v>60</v>
      </c>
      <c r="DT137" s="352">
        <v>0</v>
      </c>
      <c r="DU137" s="429" t="s">
        <v>43</v>
      </c>
      <c r="DV137" s="432" t="s">
        <v>36</v>
      </c>
      <c r="DW137" s="399" t="str">
        <f>IF(DV137="BöB","nur Freihändig mit Tipo. 13 VöB","")</f>
        <v/>
      </c>
      <c r="DX137" s="400"/>
      <c r="DY137" s="433" t="str">
        <f>IF(DV137="BöB","Ja","No")</f>
        <v>No</v>
      </c>
      <c r="DZ137" s="430" t="str">
        <f>IF(DV137="BöB","Ja","No")</f>
        <v>No</v>
      </c>
      <c r="EA137" s="435" t="e">
        <f>IF(OR(AND(DV137="VöB",DT131="Aktuelles Procedura secondo BöB",DU137="No"),OR(AND(DU137="Ja",DT137&gt;='Valori soglia'!$D$6),AND(DU137="Ja",EA$14&gt;EA$15)),AND(DU137="Ja",DV137="BöB")),"Kontrolle","")</f>
        <v>#DIV/0!</v>
      </c>
      <c r="EB137" s="173" t="s">
        <v>44</v>
      </c>
      <c r="EC137" s="429">
        <v>60</v>
      </c>
      <c r="ED137" s="352">
        <v>0</v>
      </c>
      <c r="EE137" s="429" t="s">
        <v>43</v>
      </c>
      <c r="EF137" s="432" t="s">
        <v>36</v>
      </c>
      <c r="EG137" s="399" t="str">
        <f>IF(EF137="BöB","nur Freihändig mit Tipo. 13 VöB","")</f>
        <v/>
      </c>
      <c r="EH137" s="400"/>
      <c r="EI137" s="433" t="str">
        <f>IF(EF137="BöB","Ja","No")</f>
        <v>No</v>
      </c>
      <c r="EJ137" s="430" t="str">
        <f>IF(EF137="BöB","Ja","No")</f>
        <v>No</v>
      </c>
      <c r="EK137" s="435" t="e">
        <f>IF(OR(AND(EF137="VöB",ED131="Aktuelles Procedura secondo BöB",EE137="No"),OR(AND(EE137="Ja",ED137&gt;='Valori soglia'!$D$6),AND(EE137="Ja",EK$14&gt;EK$15)),AND(EE137="Ja",EF137="BöB")),"Kontrolle","")</f>
        <v>#DIV/0!</v>
      </c>
      <c r="EL137" s="173" t="s">
        <v>44</v>
      </c>
      <c r="EM137" s="429">
        <v>60</v>
      </c>
      <c r="EN137" s="352">
        <v>0</v>
      </c>
      <c r="EO137" s="429" t="s">
        <v>43</v>
      </c>
      <c r="EP137" s="432" t="s">
        <v>36</v>
      </c>
      <c r="EQ137" s="399" t="str">
        <f>IF(EP137="BöB","nur Freihändig mit Tipo. 13 VöB","")</f>
        <v/>
      </c>
      <c r="ER137" s="400"/>
      <c r="ES137" s="433" t="str">
        <f>IF(EP137="BöB","Ja","No")</f>
        <v>No</v>
      </c>
      <c r="ET137" s="430" t="str">
        <f>IF(EP137="BöB","Ja","No")</f>
        <v>No</v>
      </c>
      <c r="EU137" s="435" t="e">
        <f>IF(OR(AND(EP137="VöB",EN131="Aktuelles Procedura secondo BöB",EO137="No"),OR(AND(EO137="Ja",EN137&gt;='Valori soglia'!$D$6),AND(EO137="Ja",EU$14&gt;EU$15)),AND(EO137="Ja",EP137="BöB")),"Kontrolle","")</f>
        <v>#DIV/0!</v>
      </c>
      <c r="EV137" s="173" t="s">
        <v>44</v>
      </c>
      <c r="EW137" s="429">
        <v>60</v>
      </c>
      <c r="EX137" s="352">
        <v>0</v>
      </c>
      <c r="EY137" s="429" t="s">
        <v>43</v>
      </c>
      <c r="EZ137" s="432" t="s">
        <v>36</v>
      </c>
      <c r="FA137" s="399" t="str">
        <f>IF(EZ137="BöB","nur Freihändig mit Tipo. 13 VöB","")</f>
        <v/>
      </c>
      <c r="FB137" s="400"/>
      <c r="FC137" s="433" t="str">
        <f>IF(EZ137="BöB","Ja","No")</f>
        <v>No</v>
      </c>
      <c r="FD137" s="430" t="str">
        <f>IF(EZ137="BöB","Ja","No")</f>
        <v>No</v>
      </c>
      <c r="FE137" s="435" t="e">
        <f>IF(OR(AND(EZ137="VöB",EX131="Aktuelles Procedura secondo BöB",EY137="No"),OR(AND(EY137="Ja",EX137&gt;='Valori soglia'!$D$6),AND(EY137="Ja",FE$14&gt;FE$15)),AND(EY137="Ja",EZ137="BöB")),"Kontrolle","")</f>
        <v>#DIV/0!</v>
      </c>
      <c r="FF137" s="173" t="s">
        <v>44</v>
      </c>
      <c r="FG137" s="429">
        <v>60</v>
      </c>
      <c r="FH137" s="352">
        <v>0</v>
      </c>
      <c r="FI137" s="429" t="s">
        <v>43</v>
      </c>
      <c r="FJ137" s="432" t="s">
        <v>36</v>
      </c>
      <c r="FK137" s="399" t="str">
        <f>IF(FJ137="BöB","nur Freihändig mit Tipo. 13 VöB","")</f>
        <v/>
      </c>
      <c r="FL137" s="400"/>
      <c r="FM137" s="433" t="str">
        <f>IF(FJ137="BöB","Ja","No")</f>
        <v>No</v>
      </c>
      <c r="FN137" s="430" t="str">
        <f>IF(FJ137="BöB","Ja","No")</f>
        <v>No</v>
      </c>
      <c r="FO137" s="435" t="e">
        <f>IF(OR(AND(FJ137="VöB",FH131="Aktuelles Procedura secondo BöB",FI137="No"),OR(AND(FI137="Ja",FH137&gt;='Valori soglia'!$D$6),AND(FI137="Ja",FO$14&gt;FO$15)),AND(FI137="Ja",FJ137="BöB")),"Kontrolle","")</f>
        <v>#DIV/0!</v>
      </c>
      <c r="FP137" s="173" t="s">
        <v>44</v>
      </c>
      <c r="FQ137" s="429">
        <v>60</v>
      </c>
      <c r="FR137" s="352">
        <v>0</v>
      </c>
      <c r="FS137" s="429" t="s">
        <v>43</v>
      </c>
      <c r="FT137" s="432" t="s">
        <v>36</v>
      </c>
      <c r="FU137" s="399" t="str">
        <f>IF(FT137="BöB","nur Freihändig mit Tipo. 13 VöB","")</f>
        <v/>
      </c>
      <c r="FV137" s="400"/>
      <c r="FW137" s="433" t="str">
        <f>IF(FT137="BöB","Ja","No")</f>
        <v>No</v>
      </c>
      <c r="FX137" s="430" t="str">
        <f>IF(FT137="BöB","Ja","No")</f>
        <v>No</v>
      </c>
      <c r="FY137" s="435" t="e">
        <f>IF(OR(AND(FT137="VöB",FR131="Aktuelles Procedura secondo BöB",FS137="No"),OR(AND(FS137="Ja",FR137&gt;='Valori soglia'!$D$6),AND(FS137="Ja",FY$14&gt;FY$15)),AND(FS137="Ja",FT137="BöB")),"Kontrolle","")</f>
        <v>#DIV/0!</v>
      </c>
      <c r="FZ137" s="173" t="s">
        <v>44</v>
      </c>
      <c r="GA137" s="429">
        <v>60</v>
      </c>
      <c r="GB137" s="352">
        <v>0</v>
      </c>
      <c r="GC137" s="429" t="s">
        <v>43</v>
      </c>
      <c r="GD137" s="432" t="s">
        <v>36</v>
      </c>
      <c r="GE137" s="399" t="str">
        <f>IF(GD137="BöB","nur Freihändig mit Tipo. 13 VöB","")</f>
        <v/>
      </c>
      <c r="GF137" s="400"/>
      <c r="GG137" s="433" t="str">
        <f>IF(GD137="BöB","Ja","No")</f>
        <v>No</v>
      </c>
      <c r="GH137" s="430" t="str">
        <f>IF(GD137="BöB","Ja","No")</f>
        <v>No</v>
      </c>
      <c r="GI137" s="435" t="e">
        <f>IF(OR(AND(GD137="VöB",GB131="Aktuelles Procedura secondo BöB",GC137="No"),OR(AND(GC137="Ja",GB137&gt;='Valori soglia'!$D$6),AND(GC137="Ja",GI$14&gt;GI$15)),AND(GC137="Ja",GD137="BöB")),"Kontrolle","")</f>
        <v>#DIV/0!</v>
      </c>
      <c r="GJ137" s="173" t="s">
        <v>44</v>
      </c>
      <c r="GK137" s="429">
        <v>60</v>
      </c>
      <c r="GL137" s="352">
        <v>0</v>
      </c>
      <c r="GM137" s="429" t="s">
        <v>43</v>
      </c>
      <c r="GN137" s="432" t="s">
        <v>36</v>
      </c>
      <c r="GO137" s="399" t="str">
        <f>IF(GN137="BöB","nur Freihändig mit Tipo. 13 VöB","")</f>
        <v/>
      </c>
      <c r="GP137" s="400"/>
      <c r="GQ137" s="433" t="str">
        <f>IF(GN137="BöB","Ja","No")</f>
        <v>No</v>
      </c>
      <c r="GR137" s="430" t="str">
        <f>IF(GN137="BöB","Ja","No")</f>
        <v>No</v>
      </c>
      <c r="GS137" s="435" t="e">
        <f>IF(OR(AND(GN137="VöB",GL131="Aktuelles Procedura secondo BöB",GM137="No"),OR(AND(GM137="Ja",GL137&gt;='Valori soglia'!$D$6),AND(GM137="Ja",GS$14&gt;GS$15)),AND(GM137="Ja",GN137="BöB")),"Kontrolle","")</f>
        <v>#DIV/0!</v>
      </c>
      <c r="GT137" s="173" t="s">
        <v>44</v>
      </c>
      <c r="GU137" s="429">
        <v>60</v>
      </c>
      <c r="GV137" s="352">
        <v>0</v>
      </c>
      <c r="GW137" s="429" t="s">
        <v>43</v>
      </c>
      <c r="GX137" s="432" t="s">
        <v>36</v>
      </c>
      <c r="GY137" s="399" t="str">
        <f>IF(GX137="BöB","nur Freihändig mit Tipo. 13 VöB","")</f>
        <v/>
      </c>
      <c r="GZ137" s="400"/>
      <c r="HA137" s="433" t="str">
        <f>IF(GX137="BöB","Ja","No")</f>
        <v>No</v>
      </c>
      <c r="HB137" s="430" t="str">
        <f>IF(GX137="BöB","Ja","No")</f>
        <v>No</v>
      </c>
      <c r="HC137" s="435" t="e">
        <f>IF(OR(AND(GX137="VöB",GV131="Aktuelles Procedura secondo BöB",GW137="No"),OR(AND(GW137="Ja",GV137&gt;='Valori soglia'!$D$6),AND(GW137="Ja",HC$14&gt;HC$15)),AND(GW137="Ja",GX137="BöB")),"Kontrolle","")</f>
        <v>#DIV/0!</v>
      </c>
      <c r="HD137" s="173" t="s">
        <v>44</v>
      </c>
      <c r="HE137" s="429">
        <v>60</v>
      </c>
      <c r="HF137" s="352">
        <v>0</v>
      </c>
      <c r="HG137" s="429" t="s">
        <v>43</v>
      </c>
      <c r="HH137" s="432" t="s">
        <v>36</v>
      </c>
      <c r="HI137" s="399" t="str">
        <f>IF(HH137="BöB","nur Freihändig mit Tipo. 13 VöB","")</f>
        <v/>
      </c>
      <c r="HJ137" s="400"/>
      <c r="HK137" s="433" t="str">
        <f>IF(HH137="BöB","Ja","No")</f>
        <v>No</v>
      </c>
      <c r="HL137" s="430" t="str">
        <f>IF(HH137="BöB","Ja","No")</f>
        <v>No</v>
      </c>
      <c r="HM137" s="435" t="e">
        <f>IF(OR(AND(HH137="VöB",HF131="Aktuelles Procedura secondo BöB",HG137="No"),OR(AND(HG137="Ja",HF137&gt;='Valori soglia'!$D$6),AND(HG137="Ja",HM$14&gt;HM$15)),AND(HG137="Ja",HH137="BöB")),"Kontrolle","")</f>
        <v>#DIV/0!</v>
      </c>
      <c r="HN137" s="125"/>
      <c r="HO137" s="125"/>
      <c r="HP137" s="71"/>
      <c r="HQ137" s="126"/>
      <c r="HR137" s="74"/>
      <c r="HS137" s="36"/>
      <c r="HT137" s="36"/>
      <c r="HU137" s="78"/>
      <c r="HV137" s="36"/>
      <c r="HW137" s="125"/>
      <c r="HX137" s="125"/>
      <c r="HY137" s="71"/>
      <c r="HZ137" s="126"/>
      <c r="IA137" s="74"/>
      <c r="IB137" s="36"/>
      <c r="IC137" s="36"/>
      <c r="ID137" s="78"/>
      <c r="IE137" s="36"/>
      <c r="IF137" s="125"/>
      <c r="IG137" s="125"/>
      <c r="IH137" s="71"/>
      <c r="II137" s="126"/>
      <c r="IJ137" s="74"/>
      <c r="IK137" s="36"/>
      <c r="IL137" s="36"/>
      <c r="IM137" s="78"/>
      <c r="IN137" s="36"/>
      <c r="IO137" s="125"/>
      <c r="IP137" s="125"/>
      <c r="IQ137" s="71"/>
      <c r="IR137" s="126"/>
      <c r="IS137" s="74"/>
      <c r="IT137" s="36"/>
      <c r="IU137" s="36"/>
      <c r="IV137" s="78"/>
      <c r="IW137" s="36"/>
      <c r="IX137" s="125"/>
      <c r="IY137" s="125"/>
      <c r="IZ137" s="71"/>
      <c r="JA137" s="126"/>
      <c r="JB137" s="6"/>
      <c r="JC137" s="6"/>
      <c r="JD137" s="6"/>
      <c r="JE137" s="6"/>
      <c r="JF137" s="6"/>
      <c r="JG137" s="6"/>
      <c r="JH137" s="6"/>
      <c r="JI137" s="6"/>
      <c r="JJ137" s="6"/>
      <c r="JK137" s="6"/>
      <c r="JL137" s="6"/>
      <c r="JM137" s="6"/>
      <c r="JN137" s="6"/>
      <c r="JO137" s="6"/>
      <c r="JP137" s="6"/>
      <c r="JQ137" s="6"/>
      <c r="JR137" s="6"/>
      <c r="JS137" s="6"/>
      <c r="JT137" s="6"/>
      <c r="JU137" s="6"/>
      <c r="JV137" s="6"/>
      <c r="JW137" s="6"/>
      <c r="JX137" s="6"/>
      <c r="JY137" s="6"/>
      <c r="JZ137" s="6"/>
      <c r="KA137" s="6"/>
      <c r="KB137" s="6"/>
      <c r="KC137" s="6"/>
      <c r="KD137" s="6"/>
      <c r="KE137" s="6"/>
      <c r="KF137" s="6"/>
      <c r="KG137" s="6"/>
      <c r="KH137" s="6"/>
      <c r="KI137" s="6"/>
      <c r="KJ137" s="6"/>
      <c r="KK137" s="6"/>
      <c r="KL137" s="6"/>
      <c r="KM137" s="6"/>
      <c r="KN137" s="6"/>
      <c r="KO137" s="6"/>
      <c r="KP137" s="6"/>
      <c r="KQ137" s="6"/>
      <c r="KR137" s="6"/>
      <c r="KS137" s="6"/>
      <c r="KT137" s="6"/>
      <c r="KU137" s="6"/>
      <c r="KV137" s="6"/>
      <c r="KW137" s="6"/>
      <c r="KX137" s="6"/>
      <c r="KY137" s="6"/>
      <c r="KZ137" s="6"/>
      <c r="LA137" s="6"/>
      <c r="LB137" s="6"/>
      <c r="LC137" s="6"/>
    </row>
    <row r="138" spans="1:315" ht="26.25" customHeight="1" x14ac:dyDescent="0.2">
      <c r="A138" s="13"/>
      <c r="B138" s="174" t="s">
        <v>45</v>
      </c>
      <c r="C138" s="429"/>
      <c r="D138" s="352"/>
      <c r="E138" s="429"/>
      <c r="F138" s="432"/>
      <c r="G138" s="401" t="str">
        <f>IF(F137="VöB","Freihändig (z.B. Tipo. 36 II d VöB)","")</f>
        <v/>
      </c>
      <c r="H138" s="402"/>
      <c r="I138" s="433"/>
      <c r="J138" s="430"/>
      <c r="K138" s="435"/>
      <c r="L138" s="174" t="s">
        <v>45</v>
      </c>
      <c r="M138" s="429"/>
      <c r="N138" s="352"/>
      <c r="O138" s="429"/>
      <c r="P138" s="432"/>
      <c r="Q138" s="401" t="str">
        <f>IF(P137="VöB","Freihändig (z.B. Tipo. 36 II d VöB)","")</f>
        <v/>
      </c>
      <c r="R138" s="402"/>
      <c r="S138" s="433"/>
      <c r="T138" s="430"/>
      <c r="U138" s="435"/>
      <c r="V138" s="174" t="s">
        <v>45</v>
      </c>
      <c r="W138" s="429"/>
      <c r="X138" s="352"/>
      <c r="Y138" s="429"/>
      <c r="Z138" s="432"/>
      <c r="AA138" s="401" t="str">
        <f>IF(Z137="VöB","Freihändig (z.B. Tipo. 36 II d VöB)","")</f>
        <v/>
      </c>
      <c r="AB138" s="402"/>
      <c r="AC138" s="433"/>
      <c r="AD138" s="430"/>
      <c r="AE138" s="435"/>
      <c r="AF138" s="174" t="s">
        <v>45</v>
      </c>
      <c r="AG138" s="429"/>
      <c r="AH138" s="352"/>
      <c r="AI138" s="429"/>
      <c r="AJ138" s="432"/>
      <c r="AK138" s="401" t="str">
        <f>IF(AJ137="VöB","Freihändig (z.B. Tipo. 36 II d VöB)","")</f>
        <v/>
      </c>
      <c r="AL138" s="402"/>
      <c r="AM138" s="433"/>
      <c r="AN138" s="430"/>
      <c r="AO138" s="435"/>
      <c r="AP138" s="174" t="s">
        <v>45</v>
      </c>
      <c r="AQ138" s="429"/>
      <c r="AR138" s="352"/>
      <c r="AS138" s="429"/>
      <c r="AT138" s="432"/>
      <c r="AU138" s="401" t="str">
        <f>IF(AT137="VöB","Freihändig (z.B. Tipo. 36 II d VöB)","")</f>
        <v/>
      </c>
      <c r="AV138" s="402"/>
      <c r="AW138" s="433"/>
      <c r="AX138" s="430"/>
      <c r="AY138" s="435"/>
      <c r="AZ138" s="174" t="s">
        <v>45</v>
      </c>
      <c r="BA138" s="429"/>
      <c r="BB138" s="352"/>
      <c r="BC138" s="429"/>
      <c r="BD138" s="432"/>
      <c r="BE138" s="401" t="str">
        <f>IF(BD137="VöB","Freihändig (z.B. Tipo. 36 II d VöB)","")</f>
        <v/>
      </c>
      <c r="BF138" s="402"/>
      <c r="BG138" s="433"/>
      <c r="BH138" s="430"/>
      <c r="BI138" s="435"/>
      <c r="BJ138" s="174" t="s">
        <v>45</v>
      </c>
      <c r="BK138" s="429"/>
      <c r="BL138" s="352"/>
      <c r="BM138" s="429"/>
      <c r="BN138" s="432"/>
      <c r="BO138" s="401" t="str">
        <f>IF(BN137="VöB","Freihändig (z.B. Tipo. 36 II d VöB)","")</f>
        <v/>
      </c>
      <c r="BP138" s="402"/>
      <c r="BQ138" s="433"/>
      <c r="BR138" s="430"/>
      <c r="BS138" s="435"/>
      <c r="BT138" s="174" t="s">
        <v>45</v>
      </c>
      <c r="BU138" s="429"/>
      <c r="BV138" s="352"/>
      <c r="BW138" s="429"/>
      <c r="BX138" s="432"/>
      <c r="BY138" s="401" t="str">
        <f>IF(BX137="VöB","Freihändig (z.B. Tipo. 36 II d VöB)","")</f>
        <v/>
      </c>
      <c r="BZ138" s="402"/>
      <c r="CA138" s="433"/>
      <c r="CB138" s="430"/>
      <c r="CC138" s="435"/>
      <c r="CD138" s="174" t="s">
        <v>45</v>
      </c>
      <c r="CE138" s="429"/>
      <c r="CF138" s="352"/>
      <c r="CG138" s="429"/>
      <c r="CH138" s="432"/>
      <c r="CI138" s="401" t="str">
        <f>IF(CH137="VöB","Freihändig (z.B. Tipo. 36 II d VöB)","")</f>
        <v/>
      </c>
      <c r="CJ138" s="402"/>
      <c r="CK138" s="433"/>
      <c r="CL138" s="430"/>
      <c r="CM138" s="435"/>
      <c r="CN138" s="174" t="s">
        <v>45</v>
      </c>
      <c r="CO138" s="429"/>
      <c r="CP138" s="352"/>
      <c r="CQ138" s="429"/>
      <c r="CR138" s="432"/>
      <c r="CS138" s="401" t="str">
        <f>IF(CR137="VöB","Freihändig (z.B. Tipo. 36 II d VöB)","")</f>
        <v/>
      </c>
      <c r="CT138" s="402"/>
      <c r="CU138" s="433"/>
      <c r="CV138" s="430"/>
      <c r="CW138" s="435"/>
      <c r="CX138" s="174" t="s">
        <v>45</v>
      </c>
      <c r="CY138" s="429"/>
      <c r="CZ138" s="352"/>
      <c r="DA138" s="429"/>
      <c r="DB138" s="432"/>
      <c r="DC138" s="401" t="str">
        <f>IF(DB137="VöB","Freihändig (z.B. Tipo. 36 II d VöB)","")</f>
        <v/>
      </c>
      <c r="DD138" s="402"/>
      <c r="DE138" s="433"/>
      <c r="DF138" s="430"/>
      <c r="DG138" s="435"/>
      <c r="DH138" s="174" t="s">
        <v>45</v>
      </c>
      <c r="DI138" s="429"/>
      <c r="DJ138" s="352"/>
      <c r="DK138" s="429"/>
      <c r="DL138" s="432"/>
      <c r="DM138" s="401" t="str">
        <f>IF(DL137="VöB","Freihändig (z.B. Tipo. 36 II d VöB)","")</f>
        <v/>
      </c>
      <c r="DN138" s="402"/>
      <c r="DO138" s="433"/>
      <c r="DP138" s="430"/>
      <c r="DQ138" s="435"/>
      <c r="DR138" s="174" t="s">
        <v>45</v>
      </c>
      <c r="DS138" s="429"/>
      <c r="DT138" s="352"/>
      <c r="DU138" s="429"/>
      <c r="DV138" s="432"/>
      <c r="DW138" s="401" t="str">
        <f>IF(DV137="VöB","Freihändig (z.B. Tipo. 36 II d VöB)","")</f>
        <v/>
      </c>
      <c r="DX138" s="402"/>
      <c r="DY138" s="433"/>
      <c r="DZ138" s="430"/>
      <c r="EA138" s="435"/>
      <c r="EB138" s="174" t="s">
        <v>45</v>
      </c>
      <c r="EC138" s="429"/>
      <c r="ED138" s="352"/>
      <c r="EE138" s="429"/>
      <c r="EF138" s="432"/>
      <c r="EG138" s="401" t="str">
        <f>IF(EF137="VöB","Freihändig (z.B. Tipo. 36 II d VöB)","")</f>
        <v/>
      </c>
      <c r="EH138" s="402"/>
      <c r="EI138" s="433"/>
      <c r="EJ138" s="430"/>
      <c r="EK138" s="435"/>
      <c r="EL138" s="174" t="s">
        <v>45</v>
      </c>
      <c r="EM138" s="429"/>
      <c r="EN138" s="352"/>
      <c r="EO138" s="429"/>
      <c r="EP138" s="432"/>
      <c r="EQ138" s="401" t="str">
        <f>IF(EP137="VöB","Freihändig (z.B. Tipo. 36 II d VöB)","")</f>
        <v/>
      </c>
      <c r="ER138" s="402"/>
      <c r="ES138" s="433"/>
      <c r="ET138" s="430"/>
      <c r="EU138" s="435"/>
      <c r="EV138" s="174" t="s">
        <v>45</v>
      </c>
      <c r="EW138" s="429"/>
      <c r="EX138" s="352"/>
      <c r="EY138" s="429"/>
      <c r="EZ138" s="432"/>
      <c r="FA138" s="401" t="str">
        <f>IF(EZ137="VöB","Freihändig (z.B. Tipo. 36 II d VöB)","")</f>
        <v/>
      </c>
      <c r="FB138" s="402"/>
      <c r="FC138" s="433"/>
      <c r="FD138" s="430"/>
      <c r="FE138" s="435"/>
      <c r="FF138" s="174" t="s">
        <v>45</v>
      </c>
      <c r="FG138" s="429"/>
      <c r="FH138" s="352"/>
      <c r="FI138" s="429"/>
      <c r="FJ138" s="432"/>
      <c r="FK138" s="401" t="str">
        <f>IF(FJ137="VöB","Freihändig (z.B. Tipo. 36 II d VöB)","")</f>
        <v/>
      </c>
      <c r="FL138" s="402"/>
      <c r="FM138" s="433"/>
      <c r="FN138" s="430"/>
      <c r="FO138" s="435"/>
      <c r="FP138" s="174" t="s">
        <v>45</v>
      </c>
      <c r="FQ138" s="429"/>
      <c r="FR138" s="352"/>
      <c r="FS138" s="429"/>
      <c r="FT138" s="432"/>
      <c r="FU138" s="401" t="str">
        <f>IF(FT137="VöB","Freihändig (z.B. Tipo. 36 II d VöB)","")</f>
        <v/>
      </c>
      <c r="FV138" s="402"/>
      <c r="FW138" s="433"/>
      <c r="FX138" s="430"/>
      <c r="FY138" s="435"/>
      <c r="FZ138" s="174" t="s">
        <v>45</v>
      </c>
      <c r="GA138" s="429"/>
      <c r="GB138" s="352"/>
      <c r="GC138" s="429"/>
      <c r="GD138" s="432"/>
      <c r="GE138" s="401" t="str">
        <f>IF(GD137="VöB","Freihändig (z.B. Tipo. 36 II d VöB)","")</f>
        <v/>
      </c>
      <c r="GF138" s="402"/>
      <c r="GG138" s="433"/>
      <c r="GH138" s="430"/>
      <c r="GI138" s="435"/>
      <c r="GJ138" s="174" t="s">
        <v>45</v>
      </c>
      <c r="GK138" s="429"/>
      <c r="GL138" s="352"/>
      <c r="GM138" s="429"/>
      <c r="GN138" s="432"/>
      <c r="GO138" s="401" t="str">
        <f>IF(GN137="VöB","Freihändig (z.B. Tipo. 36 II d VöB)","")</f>
        <v/>
      </c>
      <c r="GP138" s="402"/>
      <c r="GQ138" s="433"/>
      <c r="GR138" s="430"/>
      <c r="GS138" s="435"/>
      <c r="GT138" s="174" t="s">
        <v>45</v>
      </c>
      <c r="GU138" s="429"/>
      <c r="GV138" s="352"/>
      <c r="GW138" s="429"/>
      <c r="GX138" s="432"/>
      <c r="GY138" s="401" t="str">
        <f>IF(GX137="VöB","Freihändig (z.B. Tipo. 36 II d VöB)","")</f>
        <v/>
      </c>
      <c r="GZ138" s="402"/>
      <c r="HA138" s="433"/>
      <c r="HB138" s="430"/>
      <c r="HC138" s="435"/>
      <c r="HD138" s="174" t="s">
        <v>45</v>
      </c>
      <c r="HE138" s="429"/>
      <c r="HF138" s="352"/>
      <c r="HG138" s="429"/>
      <c r="HH138" s="432"/>
      <c r="HI138" s="401" t="str">
        <f>IF(HH137="VöB","Freihändig (z.B. Tipo. 36 II d VöB)","")</f>
        <v/>
      </c>
      <c r="HJ138" s="402"/>
      <c r="HK138" s="433"/>
      <c r="HL138" s="430"/>
      <c r="HM138" s="435"/>
      <c r="HN138" s="125"/>
      <c r="HO138" s="125"/>
      <c r="HP138" s="71"/>
      <c r="HQ138" s="126"/>
      <c r="HR138" s="74"/>
      <c r="HS138" s="36"/>
      <c r="HT138" s="36"/>
      <c r="HU138" s="78"/>
      <c r="HV138" s="36"/>
      <c r="HW138" s="125"/>
      <c r="HX138" s="125"/>
      <c r="HY138" s="71"/>
      <c r="HZ138" s="126"/>
      <c r="IA138" s="74"/>
      <c r="IB138" s="36"/>
      <c r="IC138" s="36"/>
      <c r="ID138" s="78"/>
      <c r="IE138" s="36"/>
      <c r="IF138" s="125"/>
      <c r="IG138" s="125"/>
      <c r="IH138" s="71"/>
      <c r="II138" s="126"/>
      <c r="IJ138" s="74"/>
      <c r="IK138" s="36"/>
      <c r="IL138" s="36"/>
      <c r="IM138" s="78"/>
      <c r="IN138" s="36"/>
      <c r="IO138" s="125"/>
      <c r="IP138" s="125"/>
      <c r="IQ138" s="71"/>
      <c r="IR138" s="126"/>
      <c r="IS138" s="74"/>
      <c r="IT138" s="36"/>
      <c r="IU138" s="36"/>
      <c r="IV138" s="78"/>
      <c r="IW138" s="36"/>
      <c r="IX138" s="125"/>
      <c r="IY138" s="125"/>
      <c r="IZ138" s="71"/>
      <c r="JA138" s="126"/>
      <c r="JB138" s="6"/>
      <c r="JC138" s="6"/>
      <c r="JD138" s="6"/>
      <c r="JE138" s="6"/>
      <c r="JF138" s="6"/>
      <c r="JG138" s="6"/>
      <c r="JH138" s="6"/>
      <c r="JI138" s="6"/>
      <c r="JJ138" s="6"/>
      <c r="JK138" s="6"/>
      <c r="JL138" s="6"/>
      <c r="JM138" s="6"/>
      <c r="JN138" s="6"/>
      <c r="JO138" s="6"/>
      <c r="JP138" s="6"/>
      <c r="JQ138" s="6"/>
      <c r="JR138" s="6"/>
      <c r="JS138" s="6"/>
      <c r="JT138" s="6"/>
      <c r="JU138" s="6"/>
      <c r="JV138" s="6"/>
      <c r="JW138" s="6"/>
      <c r="JX138" s="6"/>
      <c r="JY138" s="6"/>
      <c r="JZ138" s="6"/>
      <c r="KA138" s="6"/>
      <c r="KB138" s="6"/>
      <c r="KC138" s="6"/>
      <c r="KD138" s="6"/>
      <c r="KE138" s="6"/>
      <c r="KF138" s="6"/>
      <c r="KG138" s="6"/>
      <c r="KH138" s="6"/>
      <c r="KI138" s="6"/>
      <c r="KJ138" s="6"/>
      <c r="KK138" s="6"/>
      <c r="KL138" s="6"/>
      <c r="KM138" s="6"/>
      <c r="KN138" s="6"/>
      <c r="KO138" s="6"/>
      <c r="KP138" s="6"/>
      <c r="KQ138" s="6"/>
      <c r="KR138" s="6"/>
      <c r="KS138" s="6"/>
      <c r="KT138" s="6"/>
      <c r="KU138" s="6"/>
      <c r="KV138" s="6"/>
      <c r="KW138" s="6"/>
      <c r="KX138" s="6"/>
      <c r="KY138" s="6"/>
      <c r="KZ138" s="6"/>
      <c r="LA138" s="6"/>
      <c r="LB138" s="6"/>
      <c r="LC138" s="6"/>
    </row>
    <row r="139" spans="1:315" ht="26.25" customHeight="1" x14ac:dyDescent="0.2">
      <c r="A139" s="13"/>
      <c r="B139" s="173" t="s">
        <v>44</v>
      </c>
      <c r="C139" s="429">
        <v>61</v>
      </c>
      <c r="D139" s="352">
        <v>0</v>
      </c>
      <c r="E139" s="429" t="s">
        <v>43</v>
      </c>
      <c r="F139" s="432" t="s">
        <v>36</v>
      </c>
      <c r="G139" s="399" t="str">
        <f>IF(F139="BöB","nur Freihändig mit Tipo. 13 VöB","")</f>
        <v/>
      </c>
      <c r="H139" s="400"/>
      <c r="I139" s="433" t="str">
        <f>IF(F139="BöB","Ja","No")</f>
        <v>No</v>
      </c>
      <c r="J139" s="430" t="str">
        <f>IF(F139="BöB","Ja","No")</f>
        <v>No</v>
      </c>
      <c r="K139" s="435" t="e">
        <f>IF(OR(AND(F139="VöB",D133="Aktuelles Procedura secondo BöB",E139="No"),OR(AND(E139="Ja",D139&gt;='Valori soglia'!$D$6),AND(E139="Ja",'Riepilogo progetto'!$J$8&gt;'Riepilogo progetto'!$P$9)),AND(E139="Ja",F139="BöB")),"Kontrolle","")</f>
        <v>#DIV/0!</v>
      </c>
      <c r="L139" s="173" t="s">
        <v>44</v>
      </c>
      <c r="M139" s="429">
        <v>61</v>
      </c>
      <c r="N139" s="352">
        <v>0</v>
      </c>
      <c r="O139" s="429" t="s">
        <v>43</v>
      </c>
      <c r="P139" s="432" t="s">
        <v>36</v>
      </c>
      <c r="Q139" s="399" t="str">
        <f>IF(P139="BöB","nur Freihändig mit Tipo. 13 VöB","")</f>
        <v/>
      </c>
      <c r="R139" s="400"/>
      <c r="S139" s="433" t="str">
        <f>IF(P139="BöB","Ja","No")</f>
        <v>No</v>
      </c>
      <c r="T139" s="430" t="str">
        <f>IF(P139="BöB","Ja","No")</f>
        <v>No</v>
      </c>
      <c r="U139" s="435" t="e">
        <f>IF(OR(AND(P139="VöB",N133="Aktuelles Procedura secondo BöB",O139="No"),OR(AND(O139="Ja",N139&gt;='Valori soglia'!$D$6),AND(O139="Ja",U$14&gt;U$15)),AND(O139="Ja",P139="BöB")),"Kontrolle","")</f>
        <v>#DIV/0!</v>
      </c>
      <c r="V139" s="173" t="s">
        <v>44</v>
      </c>
      <c r="W139" s="429">
        <v>61</v>
      </c>
      <c r="X139" s="352">
        <v>0</v>
      </c>
      <c r="Y139" s="429" t="s">
        <v>43</v>
      </c>
      <c r="Z139" s="432" t="s">
        <v>36</v>
      </c>
      <c r="AA139" s="399" t="str">
        <f>IF(Z139="BöB","nur Freihändig mit Tipo. 13 VöB","")</f>
        <v/>
      </c>
      <c r="AB139" s="400"/>
      <c r="AC139" s="433" t="str">
        <f>IF(Z139="BöB","Ja","No")</f>
        <v>No</v>
      </c>
      <c r="AD139" s="430" t="str">
        <f>IF(Z139="BöB","Ja","No")</f>
        <v>No</v>
      </c>
      <c r="AE139" s="435" t="e">
        <f>IF(OR(AND(Z139="VöB",X133="Aktuelles Procedura secondo BöB",Y139="No"),OR(AND(Y139="Ja",X139&gt;='Valori soglia'!$D$6),AND(Y139="Ja",AE$14&gt;AE$15)),AND(Y139="Ja",Z139="BöB")),"Kontrolle","")</f>
        <v>#DIV/0!</v>
      </c>
      <c r="AF139" s="173" t="s">
        <v>44</v>
      </c>
      <c r="AG139" s="429">
        <v>61</v>
      </c>
      <c r="AH139" s="352">
        <v>0</v>
      </c>
      <c r="AI139" s="429" t="s">
        <v>43</v>
      </c>
      <c r="AJ139" s="432" t="s">
        <v>36</v>
      </c>
      <c r="AK139" s="399" t="str">
        <f>IF(AJ139="BöB","nur Freihändig mit Tipo. 13 VöB","")</f>
        <v/>
      </c>
      <c r="AL139" s="400"/>
      <c r="AM139" s="433" t="str">
        <f>IF(AJ139="BöB","Ja","No")</f>
        <v>No</v>
      </c>
      <c r="AN139" s="430" t="str">
        <f>IF(AJ139="BöB","Ja","No")</f>
        <v>No</v>
      </c>
      <c r="AO139" s="435" t="e">
        <f>IF(OR(AND(AJ139="VöB",AH133="Aktuelles Procedura secondo BöB",AI139="No"),OR(AND(AI139="Ja",AH139&gt;='Valori soglia'!$D$6),AND(AI139="Ja",AO$14&gt;AO$15)),AND(AI139="Ja",AJ139="BöB")),"Kontrolle","")</f>
        <v>#DIV/0!</v>
      </c>
      <c r="AP139" s="173" t="s">
        <v>44</v>
      </c>
      <c r="AQ139" s="429">
        <v>61</v>
      </c>
      <c r="AR139" s="352">
        <v>0</v>
      </c>
      <c r="AS139" s="429" t="s">
        <v>43</v>
      </c>
      <c r="AT139" s="432" t="s">
        <v>36</v>
      </c>
      <c r="AU139" s="399" t="str">
        <f>IF(AT139="BöB","nur Freihändig mit Tipo. 13 VöB","")</f>
        <v/>
      </c>
      <c r="AV139" s="400"/>
      <c r="AW139" s="433" t="str">
        <f>IF(AT139="BöB","Ja","No")</f>
        <v>No</v>
      </c>
      <c r="AX139" s="430" t="str">
        <f>IF(AT139="BöB","Ja","No")</f>
        <v>No</v>
      </c>
      <c r="AY139" s="435" t="e">
        <f>IF(OR(AND(AT139="VöB",AR133="Aktuelles Procedura secondo BöB",AS139="No"),OR(AND(AS139="Ja",AR139&gt;='Valori soglia'!$D$6),AND(AS139="Ja",AY$14&gt;AY$15)),AND(AS139="Ja",AT139="BöB")),"Kontrolle","")</f>
        <v>#DIV/0!</v>
      </c>
      <c r="AZ139" s="173" t="s">
        <v>44</v>
      </c>
      <c r="BA139" s="429">
        <v>61</v>
      </c>
      <c r="BB139" s="352">
        <v>0</v>
      </c>
      <c r="BC139" s="429" t="s">
        <v>43</v>
      </c>
      <c r="BD139" s="432" t="s">
        <v>36</v>
      </c>
      <c r="BE139" s="399" t="str">
        <f>IF(BD139="BöB","nur Freihändig mit Tipo. 13 VöB","")</f>
        <v/>
      </c>
      <c r="BF139" s="400"/>
      <c r="BG139" s="433" t="str">
        <f>IF(BD139="BöB","Ja","No")</f>
        <v>No</v>
      </c>
      <c r="BH139" s="430" t="str">
        <f>IF(BD139="BöB","Ja","No")</f>
        <v>No</v>
      </c>
      <c r="BI139" s="435" t="e">
        <f>IF(OR(AND(BD139="VöB",BB133="Aktuelles Procedura secondo BöB",BC139="No"),OR(AND(BC139="Ja",BB139&gt;='Valori soglia'!$D$6),AND(BC139="Ja",BI$14&gt;BI$15)),AND(BC139="Ja",BD139="BöB")),"Kontrolle","")</f>
        <v>#DIV/0!</v>
      </c>
      <c r="BJ139" s="173" t="s">
        <v>44</v>
      </c>
      <c r="BK139" s="429">
        <v>61</v>
      </c>
      <c r="BL139" s="352">
        <v>0</v>
      </c>
      <c r="BM139" s="429" t="s">
        <v>43</v>
      </c>
      <c r="BN139" s="432" t="s">
        <v>36</v>
      </c>
      <c r="BO139" s="399" t="str">
        <f>IF(BN139="BöB","nur Freihändig mit Tipo. 13 VöB","")</f>
        <v/>
      </c>
      <c r="BP139" s="400"/>
      <c r="BQ139" s="433" t="str">
        <f>IF(BN139="BöB","Ja","No")</f>
        <v>No</v>
      </c>
      <c r="BR139" s="430" t="str">
        <f>IF(BN139="BöB","Ja","No")</f>
        <v>No</v>
      </c>
      <c r="BS139" s="435" t="e">
        <f>IF(OR(AND(BN139="VöB",BL133="Aktuelles Procedura secondo BöB",BM139="No"),OR(AND(BM139="Ja",BL139&gt;='Valori soglia'!$D$6),AND(BM139="Ja",BS$14&gt;BS$15)),AND(BM139="Ja",BN139="BöB")),"Kontrolle","")</f>
        <v>#DIV/0!</v>
      </c>
      <c r="BT139" s="173" t="s">
        <v>44</v>
      </c>
      <c r="BU139" s="429">
        <v>61</v>
      </c>
      <c r="BV139" s="352">
        <v>0</v>
      </c>
      <c r="BW139" s="429" t="s">
        <v>43</v>
      </c>
      <c r="BX139" s="432" t="s">
        <v>36</v>
      </c>
      <c r="BY139" s="399" t="str">
        <f>IF(BX139="BöB","nur Freihändig mit Tipo. 13 VöB","")</f>
        <v/>
      </c>
      <c r="BZ139" s="400"/>
      <c r="CA139" s="433" t="str">
        <f>IF(BX139="BöB","Ja","No")</f>
        <v>No</v>
      </c>
      <c r="CB139" s="430" t="str">
        <f>IF(BX139="BöB","Ja","No")</f>
        <v>No</v>
      </c>
      <c r="CC139" s="435" t="e">
        <f>IF(OR(AND(BX139="VöB",BV133="Aktuelles Procedura secondo BöB",BW139="No"),OR(AND(BW139="Ja",BV139&gt;='Valori soglia'!$D$6),AND(BW139="Ja",CC$14&gt;CC$15)),AND(BW139="Ja",BX139="BöB")),"Kontrolle","")</f>
        <v>#DIV/0!</v>
      </c>
      <c r="CD139" s="173" t="s">
        <v>44</v>
      </c>
      <c r="CE139" s="429">
        <v>61</v>
      </c>
      <c r="CF139" s="352">
        <v>0</v>
      </c>
      <c r="CG139" s="429" t="s">
        <v>43</v>
      </c>
      <c r="CH139" s="432" t="s">
        <v>36</v>
      </c>
      <c r="CI139" s="399" t="str">
        <f>IF(CH139="BöB","nur Freihändig mit Tipo. 13 VöB","")</f>
        <v/>
      </c>
      <c r="CJ139" s="400"/>
      <c r="CK139" s="433" t="str">
        <f>IF(CH139="BöB","Ja","No")</f>
        <v>No</v>
      </c>
      <c r="CL139" s="430" t="str">
        <f>IF(CH139="BöB","Ja","No")</f>
        <v>No</v>
      </c>
      <c r="CM139" s="435" t="e">
        <f>IF(OR(AND(CH139="VöB",CF133="Aktuelles Procedura secondo BöB",CG139="No"),OR(AND(CG139="Ja",CF139&gt;='Valori soglia'!$D$6),AND(CG139="Ja",CM$14&gt;CM$15)),AND(CG139="Ja",CH139="BöB")),"Kontrolle","")</f>
        <v>#DIV/0!</v>
      </c>
      <c r="CN139" s="173" t="s">
        <v>44</v>
      </c>
      <c r="CO139" s="429">
        <v>61</v>
      </c>
      <c r="CP139" s="352">
        <v>0</v>
      </c>
      <c r="CQ139" s="429" t="s">
        <v>43</v>
      </c>
      <c r="CR139" s="432" t="s">
        <v>36</v>
      </c>
      <c r="CS139" s="399" t="str">
        <f>IF(CR139="BöB","nur Freihändig mit Tipo. 13 VöB","")</f>
        <v/>
      </c>
      <c r="CT139" s="400"/>
      <c r="CU139" s="433" t="str">
        <f>IF(CR139="BöB","Ja","No")</f>
        <v>No</v>
      </c>
      <c r="CV139" s="430" t="str">
        <f>IF(CR139="BöB","Ja","No")</f>
        <v>No</v>
      </c>
      <c r="CW139" s="435" t="e">
        <f>IF(OR(AND(CR139="VöB",CP133="Aktuelles Procedura secondo BöB",CQ139="No"),OR(AND(CQ139="Ja",CP139&gt;='Valori soglia'!$D$6),AND(CQ139="Ja",CW$14&gt;CW$15)),AND(CQ139="Ja",CR139="BöB")),"Kontrolle","")</f>
        <v>#DIV/0!</v>
      </c>
      <c r="CX139" s="173" t="s">
        <v>44</v>
      </c>
      <c r="CY139" s="429">
        <v>61</v>
      </c>
      <c r="CZ139" s="352">
        <v>0</v>
      </c>
      <c r="DA139" s="429" t="s">
        <v>43</v>
      </c>
      <c r="DB139" s="432" t="s">
        <v>36</v>
      </c>
      <c r="DC139" s="399" t="str">
        <f>IF(DB139="BöB","nur Freihändig mit Tipo. 13 VöB","")</f>
        <v/>
      </c>
      <c r="DD139" s="400"/>
      <c r="DE139" s="433" t="str">
        <f>IF(DB139="BöB","Ja","No")</f>
        <v>No</v>
      </c>
      <c r="DF139" s="430" t="str">
        <f>IF(DB139="BöB","Ja","No")</f>
        <v>No</v>
      </c>
      <c r="DG139" s="435" t="e">
        <f>IF(OR(AND(DB139="VöB",CZ133="Aktuelles Procedura secondo BöB",DA139="No"),OR(AND(DA139="Ja",CZ139&gt;='Valori soglia'!$D$6),AND(DA139="Ja",DG$14&gt;DG$15)),AND(DA139="Ja",DB139="BöB")),"Kontrolle","")</f>
        <v>#DIV/0!</v>
      </c>
      <c r="DH139" s="173" t="s">
        <v>44</v>
      </c>
      <c r="DI139" s="429">
        <v>61</v>
      </c>
      <c r="DJ139" s="352">
        <v>0</v>
      </c>
      <c r="DK139" s="429" t="s">
        <v>43</v>
      </c>
      <c r="DL139" s="432" t="s">
        <v>36</v>
      </c>
      <c r="DM139" s="399" t="str">
        <f>IF(DL139="BöB","nur Freihändig mit Tipo. 13 VöB","")</f>
        <v/>
      </c>
      <c r="DN139" s="400"/>
      <c r="DO139" s="433" t="str">
        <f>IF(DL139="BöB","Ja","No")</f>
        <v>No</v>
      </c>
      <c r="DP139" s="430" t="str">
        <f>IF(DL139="BöB","Ja","No")</f>
        <v>No</v>
      </c>
      <c r="DQ139" s="435" t="e">
        <f>IF(OR(AND(DL139="VöB",DJ133="Aktuelles Procedura secondo BöB",DK139="No"),OR(AND(DK139="Ja",DJ139&gt;='Valori soglia'!$D$6),AND(DK139="Ja",DQ$14&gt;DQ$15)),AND(DK139="Ja",DL139="BöB")),"Kontrolle","")</f>
        <v>#DIV/0!</v>
      </c>
      <c r="DR139" s="173" t="s">
        <v>44</v>
      </c>
      <c r="DS139" s="429">
        <v>61</v>
      </c>
      <c r="DT139" s="352">
        <v>0</v>
      </c>
      <c r="DU139" s="429" t="s">
        <v>43</v>
      </c>
      <c r="DV139" s="432" t="s">
        <v>36</v>
      </c>
      <c r="DW139" s="399" t="str">
        <f>IF(DV139="BöB","nur Freihändig mit Tipo. 13 VöB","")</f>
        <v/>
      </c>
      <c r="DX139" s="400"/>
      <c r="DY139" s="433" t="str">
        <f>IF(DV139="BöB","Ja","No")</f>
        <v>No</v>
      </c>
      <c r="DZ139" s="430" t="str">
        <f>IF(DV139="BöB","Ja","No")</f>
        <v>No</v>
      </c>
      <c r="EA139" s="435" t="e">
        <f>IF(OR(AND(DV139="VöB",DT133="Aktuelles Procedura secondo BöB",DU139="No"),OR(AND(DU139="Ja",DT139&gt;='Valori soglia'!$D$6),AND(DU139="Ja",EA$14&gt;EA$15)),AND(DU139="Ja",DV139="BöB")),"Kontrolle","")</f>
        <v>#DIV/0!</v>
      </c>
      <c r="EB139" s="173" t="s">
        <v>44</v>
      </c>
      <c r="EC139" s="429">
        <v>61</v>
      </c>
      <c r="ED139" s="352">
        <v>0</v>
      </c>
      <c r="EE139" s="429" t="s">
        <v>43</v>
      </c>
      <c r="EF139" s="432" t="s">
        <v>36</v>
      </c>
      <c r="EG139" s="399" t="str">
        <f>IF(EF139="BöB","nur Freihändig mit Tipo. 13 VöB","")</f>
        <v/>
      </c>
      <c r="EH139" s="400"/>
      <c r="EI139" s="433" t="str">
        <f>IF(EF139="BöB","Ja","No")</f>
        <v>No</v>
      </c>
      <c r="EJ139" s="430" t="str">
        <f>IF(EF139="BöB","Ja","No")</f>
        <v>No</v>
      </c>
      <c r="EK139" s="435" t="e">
        <f>IF(OR(AND(EF139="VöB",ED133="Aktuelles Procedura secondo BöB",EE139="No"),OR(AND(EE139="Ja",ED139&gt;='Valori soglia'!$D$6),AND(EE139="Ja",EK$14&gt;EK$15)),AND(EE139="Ja",EF139="BöB")),"Kontrolle","")</f>
        <v>#DIV/0!</v>
      </c>
      <c r="EL139" s="173" t="s">
        <v>44</v>
      </c>
      <c r="EM139" s="429">
        <v>61</v>
      </c>
      <c r="EN139" s="352">
        <v>0</v>
      </c>
      <c r="EO139" s="429" t="s">
        <v>43</v>
      </c>
      <c r="EP139" s="432" t="s">
        <v>36</v>
      </c>
      <c r="EQ139" s="399" t="str">
        <f>IF(EP139="BöB","nur Freihändig mit Tipo. 13 VöB","")</f>
        <v/>
      </c>
      <c r="ER139" s="400"/>
      <c r="ES139" s="433" t="str">
        <f>IF(EP139="BöB","Ja","No")</f>
        <v>No</v>
      </c>
      <c r="ET139" s="430" t="str">
        <f>IF(EP139="BöB","Ja","No")</f>
        <v>No</v>
      </c>
      <c r="EU139" s="435" t="e">
        <f>IF(OR(AND(EP139="VöB",EN133="Aktuelles Procedura secondo BöB",EO139="No"),OR(AND(EO139="Ja",EN139&gt;='Valori soglia'!$D$6),AND(EO139="Ja",EU$14&gt;EU$15)),AND(EO139="Ja",EP139="BöB")),"Kontrolle","")</f>
        <v>#DIV/0!</v>
      </c>
      <c r="EV139" s="173" t="s">
        <v>44</v>
      </c>
      <c r="EW139" s="429">
        <v>61</v>
      </c>
      <c r="EX139" s="352">
        <v>0</v>
      </c>
      <c r="EY139" s="429" t="s">
        <v>43</v>
      </c>
      <c r="EZ139" s="432" t="s">
        <v>36</v>
      </c>
      <c r="FA139" s="399" t="str">
        <f>IF(EZ139="BöB","nur Freihändig mit Tipo. 13 VöB","")</f>
        <v/>
      </c>
      <c r="FB139" s="400"/>
      <c r="FC139" s="433" t="str">
        <f>IF(EZ139="BöB","Ja","No")</f>
        <v>No</v>
      </c>
      <c r="FD139" s="430" t="str">
        <f>IF(EZ139="BöB","Ja","No")</f>
        <v>No</v>
      </c>
      <c r="FE139" s="435" t="e">
        <f>IF(OR(AND(EZ139="VöB",EX133="Aktuelles Procedura secondo BöB",EY139="No"),OR(AND(EY139="Ja",EX139&gt;='Valori soglia'!$D$6),AND(EY139="Ja",FE$14&gt;FE$15)),AND(EY139="Ja",EZ139="BöB")),"Kontrolle","")</f>
        <v>#DIV/0!</v>
      </c>
      <c r="FF139" s="173" t="s">
        <v>44</v>
      </c>
      <c r="FG139" s="429">
        <v>61</v>
      </c>
      <c r="FH139" s="352">
        <v>0</v>
      </c>
      <c r="FI139" s="429" t="s">
        <v>43</v>
      </c>
      <c r="FJ139" s="432" t="s">
        <v>36</v>
      </c>
      <c r="FK139" s="399" t="str">
        <f>IF(FJ139="BöB","nur Freihändig mit Tipo. 13 VöB","")</f>
        <v/>
      </c>
      <c r="FL139" s="400"/>
      <c r="FM139" s="433" t="str">
        <f>IF(FJ139="BöB","Ja","No")</f>
        <v>No</v>
      </c>
      <c r="FN139" s="430" t="str">
        <f>IF(FJ139="BöB","Ja","No")</f>
        <v>No</v>
      </c>
      <c r="FO139" s="435" t="e">
        <f>IF(OR(AND(FJ139="VöB",FH133="Aktuelles Procedura secondo BöB",FI139="No"),OR(AND(FI139="Ja",FH139&gt;='Valori soglia'!$D$6),AND(FI139="Ja",FO$14&gt;FO$15)),AND(FI139="Ja",FJ139="BöB")),"Kontrolle","")</f>
        <v>#DIV/0!</v>
      </c>
      <c r="FP139" s="173" t="s">
        <v>44</v>
      </c>
      <c r="FQ139" s="429">
        <v>61</v>
      </c>
      <c r="FR139" s="352">
        <v>0</v>
      </c>
      <c r="FS139" s="429" t="s">
        <v>43</v>
      </c>
      <c r="FT139" s="432" t="s">
        <v>36</v>
      </c>
      <c r="FU139" s="399" t="str">
        <f>IF(FT139="BöB","nur Freihändig mit Tipo. 13 VöB","")</f>
        <v/>
      </c>
      <c r="FV139" s="400"/>
      <c r="FW139" s="433" t="str">
        <f>IF(FT139="BöB","Ja","No")</f>
        <v>No</v>
      </c>
      <c r="FX139" s="430" t="str">
        <f>IF(FT139="BöB","Ja","No")</f>
        <v>No</v>
      </c>
      <c r="FY139" s="435" t="e">
        <f>IF(OR(AND(FT139="VöB",FR133="Aktuelles Procedura secondo BöB",FS139="No"),OR(AND(FS139="Ja",FR139&gt;='Valori soglia'!$D$6),AND(FS139="Ja",FY$14&gt;FY$15)),AND(FS139="Ja",FT139="BöB")),"Kontrolle","")</f>
        <v>#DIV/0!</v>
      </c>
      <c r="FZ139" s="173" t="s">
        <v>44</v>
      </c>
      <c r="GA139" s="429">
        <v>61</v>
      </c>
      <c r="GB139" s="352">
        <v>0</v>
      </c>
      <c r="GC139" s="429" t="s">
        <v>43</v>
      </c>
      <c r="GD139" s="432" t="s">
        <v>36</v>
      </c>
      <c r="GE139" s="399" t="str">
        <f>IF(GD139="BöB","nur Freihändig mit Tipo. 13 VöB","")</f>
        <v/>
      </c>
      <c r="GF139" s="400"/>
      <c r="GG139" s="433" t="str">
        <f>IF(GD139="BöB","Ja","No")</f>
        <v>No</v>
      </c>
      <c r="GH139" s="430" t="str">
        <f>IF(GD139="BöB","Ja","No")</f>
        <v>No</v>
      </c>
      <c r="GI139" s="435" t="e">
        <f>IF(OR(AND(GD139="VöB",GB133="Aktuelles Procedura secondo BöB",GC139="No"),OR(AND(GC139="Ja",GB139&gt;='Valori soglia'!$D$6),AND(GC139="Ja",GI$14&gt;GI$15)),AND(GC139="Ja",GD139="BöB")),"Kontrolle","")</f>
        <v>#DIV/0!</v>
      </c>
      <c r="GJ139" s="173" t="s">
        <v>44</v>
      </c>
      <c r="GK139" s="429">
        <v>61</v>
      </c>
      <c r="GL139" s="352">
        <v>0</v>
      </c>
      <c r="GM139" s="429" t="s">
        <v>43</v>
      </c>
      <c r="GN139" s="432" t="s">
        <v>36</v>
      </c>
      <c r="GO139" s="399" t="str">
        <f>IF(GN139="BöB","nur Freihändig mit Tipo. 13 VöB","")</f>
        <v/>
      </c>
      <c r="GP139" s="400"/>
      <c r="GQ139" s="433" t="str">
        <f>IF(GN139="BöB","Ja","No")</f>
        <v>No</v>
      </c>
      <c r="GR139" s="430" t="str">
        <f>IF(GN139="BöB","Ja","No")</f>
        <v>No</v>
      </c>
      <c r="GS139" s="435" t="e">
        <f>IF(OR(AND(GN139="VöB",GL133="Aktuelles Procedura secondo BöB",GM139="No"),OR(AND(GM139="Ja",GL139&gt;='Valori soglia'!$D$6),AND(GM139="Ja",GS$14&gt;GS$15)),AND(GM139="Ja",GN139="BöB")),"Kontrolle","")</f>
        <v>#DIV/0!</v>
      </c>
      <c r="GT139" s="173" t="s">
        <v>44</v>
      </c>
      <c r="GU139" s="429">
        <v>61</v>
      </c>
      <c r="GV139" s="352">
        <v>0</v>
      </c>
      <c r="GW139" s="429" t="s">
        <v>43</v>
      </c>
      <c r="GX139" s="432" t="s">
        <v>36</v>
      </c>
      <c r="GY139" s="399" t="str">
        <f>IF(GX139="BöB","nur Freihändig mit Tipo. 13 VöB","")</f>
        <v/>
      </c>
      <c r="GZ139" s="400"/>
      <c r="HA139" s="433" t="str">
        <f>IF(GX139="BöB","Ja","No")</f>
        <v>No</v>
      </c>
      <c r="HB139" s="430" t="str">
        <f>IF(GX139="BöB","Ja","No")</f>
        <v>No</v>
      </c>
      <c r="HC139" s="435" t="e">
        <f>IF(OR(AND(GX139="VöB",GV133="Aktuelles Procedura secondo BöB",GW139="No"),OR(AND(GW139="Ja",GV139&gt;='Valori soglia'!$D$6),AND(GW139="Ja",HC$14&gt;HC$15)),AND(GW139="Ja",GX139="BöB")),"Kontrolle","")</f>
        <v>#DIV/0!</v>
      </c>
      <c r="HD139" s="173" t="s">
        <v>44</v>
      </c>
      <c r="HE139" s="429">
        <v>61</v>
      </c>
      <c r="HF139" s="352">
        <v>0</v>
      </c>
      <c r="HG139" s="429" t="s">
        <v>43</v>
      </c>
      <c r="HH139" s="432" t="s">
        <v>36</v>
      </c>
      <c r="HI139" s="399" t="str">
        <f>IF(HH139="BöB","nur Freihändig mit Tipo. 13 VöB","")</f>
        <v/>
      </c>
      <c r="HJ139" s="400"/>
      <c r="HK139" s="433" t="str">
        <f>IF(HH139="BöB","Ja","No")</f>
        <v>No</v>
      </c>
      <c r="HL139" s="430" t="str">
        <f>IF(HH139="BöB","Ja","No")</f>
        <v>No</v>
      </c>
      <c r="HM139" s="435" t="e">
        <f>IF(OR(AND(HH139="VöB",HF133="Aktuelles Procedura secondo BöB",HG139="No"),OR(AND(HG139="Ja",HF139&gt;='Valori soglia'!$D$6),AND(HG139="Ja",HM$14&gt;HM$15)),AND(HG139="Ja",HH139="BöB")),"Kontrolle","")</f>
        <v>#DIV/0!</v>
      </c>
      <c r="HN139" s="125"/>
      <c r="HO139" s="125"/>
      <c r="HP139" s="71"/>
      <c r="HQ139" s="126"/>
      <c r="HR139" s="74"/>
      <c r="HS139" s="36"/>
      <c r="HT139" s="36"/>
      <c r="HU139" s="78"/>
      <c r="HV139" s="36"/>
      <c r="HW139" s="125"/>
      <c r="HX139" s="125"/>
      <c r="HY139" s="71"/>
      <c r="HZ139" s="126"/>
      <c r="IA139" s="74"/>
      <c r="IB139" s="36"/>
      <c r="IC139" s="36"/>
      <c r="ID139" s="78"/>
      <c r="IE139" s="36"/>
      <c r="IF139" s="125"/>
      <c r="IG139" s="125"/>
      <c r="IH139" s="71"/>
      <c r="II139" s="126"/>
      <c r="IJ139" s="74"/>
      <c r="IK139" s="36"/>
      <c r="IL139" s="36"/>
      <c r="IM139" s="78"/>
      <c r="IN139" s="36"/>
      <c r="IO139" s="125"/>
      <c r="IP139" s="125"/>
      <c r="IQ139" s="71"/>
      <c r="IR139" s="126"/>
      <c r="IS139" s="74"/>
      <c r="IT139" s="36"/>
      <c r="IU139" s="36"/>
      <c r="IV139" s="78"/>
      <c r="IW139" s="36"/>
      <c r="IX139" s="125"/>
      <c r="IY139" s="125"/>
      <c r="IZ139" s="71"/>
      <c r="JA139" s="126"/>
      <c r="JB139" s="6"/>
      <c r="JC139" s="6"/>
      <c r="JD139" s="6"/>
      <c r="JE139" s="6"/>
      <c r="JF139" s="6"/>
      <c r="JG139" s="6"/>
      <c r="JH139" s="6"/>
      <c r="JI139" s="6"/>
      <c r="JJ139" s="6"/>
      <c r="JK139" s="6"/>
      <c r="JL139" s="6"/>
      <c r="JM139" s="6"/>
      <c r="JN139" s="6"/>
      <c r="JO139" s="6"/>
      <c r="JP139" s="6"/>
      <c r="JQ139" s="6"/>
      <c r="JR139" s="6"/>
      <c r="JS139" s="6"/>
      <c r="JT139" s="6"/>
      <c r="JU139" s="6"/>
      <c r="JV139" s="6"/>
      <c r="JW139" s="6"/>
      <c r="JX139" s="6"/>
      <c r="JY139" s="6"/>
      <c r="JZ139" s="6"/>
      <c r="KA139" s="6"/>
      <c r="KB139" s="6"/>
      <c r="KC139" s="6"/>
      <c r="KD139" s="6"/>
      <c r="KE139" s="6"/>
      <c r="KF139" s="6"/>
      <c r="KG139" s="6"/>
      <c r="KH139" s="6"/>
      <c r="KI139" s="6"/>
      <c r="KJ139" s="6"/>
      <c r="KK139" s="6"/>
      <c r="KL139" s="6"/>
      <c r="KM139" s="6"/>
      <c r="KN139" s="6"/>
      <c r="KO139" s="6"/>
      <c r="KP139" s="6"/>
      <c r="KQ139" s="6"/>
      <c r="KR139" s="6"/>
      <c r="KS139" s="6"/>
      <c r="KT139" s="6"/>
      <c r="KU139" s="6"/>
      <c r="KV139" s="6"/>
      <c r="KW139" s="6"/>
      <c r="KX139" s="6"/>
      <c r="KY139" s="6"/>
      <c r="KZ139" s="6"/>
      <c r="LA139" s="6"/>
      <c r="LB139" s="6"/>
      <c r="LC139" s="6"/>
    </row>
    <row r="140" spans="1:315" ht="26.25" customHeight="1" x14ac:dyDescent="0.2">
      <c r="A140" s="13"/>
      <c r="B140" s="174" t="s">
        <v>45</v>
      </c>
      <c r="C140" s="429"/>
      <c r="D140" s="352"/>
      <c r="E140" s="429"/>
      <c r="F140" s="432"/>
      <c r="G140" s="401" t="str">
        <f>IF(F139="VöB","Freihändig (z.B. Tipo. 36 II d VöB)","")</f>
        <v/>
      </c>
      <c r="H140" s="402"/>
      <c r="I140" s="433"/>
      <c r="J140" s="430"/>
      <c r="K140" s="435"/>
      <c r="L140" s="174" t="s">
        <v>45</v>
      </c>
      <c r="M140" s="429"/>
      <c r="N140" s="352"/>
      <c r="O140" s="429"/>
      <c r="P140" s="432"/>
      <c r="Q140" s="401" t="str">
        <f>IF(P139="VöB","Freihändig (z.B. Tipo. 36 II d VöB)","")</f>
        <v/>
      </c>
      <c r="R140" s="402"/>
      <c r="S140" s="433"/>
      <c r="T140" s="430"/>
      <c r="U140" s="435"/>
      <c r="V140" s="174" t="s">
        <v>45</v>
      </c>
      <c r="W140" s="429"/>
      <c r="X140" s="352"/>
      <c r="Y140" s="429"/>
      <c r="Z140" s="432"/>
      <c r="AA140" s="401" t="str">
        <f>IF(Z139="VöB","Freihändig (z.B. Tipo. 36 II d VöB)","")</f>
        <v/>
      </c>
      <c r="AB140" s="402"/>
      <c r="AC140" s="433"/>
      <c r="AD140" s="430"/>
      <c r="AE140" s="435"/>
      <c r="AF140" s="174" t="s">
        <v>45</v>
      </c>
      <c r="AG140" s="429"/>
      <c r="AH140" s="352"/>
      <c r="AI140" s="429"/>
      <c r="AJ140" s="432"/>
      <c r="AK140" s="401" t="str">
        <f>IF(AJ139="VöB","Freihändig (z.B. Tipo. 36 II d VöB)","")</f>
        <v/>
      </c>
      <c r="AL140" s="402"/>
      <c r="AM140" s="433"/>
      <c r="AN140" s="430"/>
      <c r="AO140" s="435"/>
      <c r="AP140" s="174" t="s">
        <v>45</v>
      </c>
      <c r="AQ140" s="429"/>
      <c r="AR140" s="352"/>
      <c r="AS140" s="429"/>
      <c r="AT140" s="432"/>
      <c r="AU140" s="401" t="str">
        <f>IF(AT139="VöB","Freihändig (z.B. Tipo. 36 II d VöB)","")</f>
        <v/>
      </c>
      <c r="AV140" s="402"/>
      <c r="AW140" s="433"/>
      <c r="AX140" s="430"/>
      <c r="AY140" s="435"/>
      <c r="AZ140" s="174" t="s">
        <v>45</v>
      </c>
      <c r="BA140" s="429"/>
      <c r="BB140" s="352"/>
      <c r="BC140" s="429"/>
      <c r="BD140" s="432"/>
      <c r="BE140" s="401" t="str">
        <f>IF(BD139="VöB","Freihändig (z.B. Tipo. 36 II d VöB)","")</f>
        <v/>
      </c>
      <c r="BF140" s="402"/>
      <c r="BG140" s="433"/>
      <c r="BH140" s="430"/>
      <c r="BI140" s="435"/>
      <c r="BJ140" s="174" t="s">
        <v>45</v>
      </c>
      <c r="BK140" s="429"/>
      <c r="BL140" s="352"/>
      <c r="BM140" s="429"/>
      <c r="BN140" s="432"/>
      <c r="BO140" s="401" t="str">
        <f>IF(BN139="VöB","Freihändig (z.B. Tipo. 36 II d VöB)","")</f>
        <v/>
      </c>
      <c r="BP140" s="402"/>
      <c r="BQ140" s="433"/>
      <c r="BR140" s="430"/>
      <c r="BS140" s="435"/>
      <c r="BT140" s="174" t="s">
        <v>45</v>
      </c>
      <c r="BU140" s="429"/>
      <c r="BV140" s="352"/>
      <c r="BW140" s="429"/>
      <c r="BX140" s="432"/>
      <c r="BY140" s="401" t="str">
        <f>IF(BX139="VöB","Freihändig (z.B. Tipo. 36 II d VöB)","")</f>
        <v/>
      </c>
      <c r="BZ140" s="402"/>
      <c r="CA140" s="433"/>
      <c r="CB140" s="430"/>
      <c r="CC140" s="435"/>
      <c r="CD140" s="174" t="s">
        <v>45</v>
      </c>
      <c r="CE140" s="429"/>
      <c r="CF140" s="352"/>
      <c r="CG140" s="429"/>
      <c r="CH140" s="432"/>
      <c r="CI140" s="401" t="str">
        <f>IF(CH139="VöB","Freihändig (z.B. Tipo. 36 II d VöB)","")</f>
        <v/>
      </c>
      <c r="CJ140" s="402"/>
      <c r="CK140" s="433"/>
      <c r="CL140" s="430"/>
      <c r="CM140" s="435"/>
      <c r="CN140" s="174" t="s">
        <v>45</v>
      </c>
      <c r="CO140" s="429"/>
      <c r="CP140" s="352"/>
      <c r="CQ140" s="429"/>
      <c r="CR140" s="432"/>
      <c r="CS140" s="401" t="str">
        <f>IF(CR139="VöB","Freihändig (z.B. Tipo. 36 II d VöB)","")</f>
        <v/>
      </c>
      <c r="CT140" s="402"/>
      <c r="CU140" s="433"/>
      <c r="CV140" s="430"/>
      <c r="CW140" s="435"/>
      <c r="CX140" s="174" t="s">
        <v>45</v>
      </c>
      <c r="CY140" s="429"/>
      <c r="CZ140" s="352"/>
      <c r="DA140" s="429"/>
      <c r="DB140" s="432"/>
      <c r="DC140" s="401" t="str">
        <f>IF(DB139="VöB","Freihändig (z.B. Tipo. 36 II d VöB)","")</f>
        <v/>
      </c>
      <c r="DD140" s="402"/>
      <c r="DE140" s="433"/>
      <c r="DF140" s="430"/>
      <c r="DG140" s="435"/>
      <c r="DH140" s="174" t="s">
        <v>45</v>
      </c>
      <c r="DI140" s="429"/>
      <c r="DJ140" s="352"/>
      <c r="DK140" s="429"/>
      <c r="DL140" s="432"/>
      <c r="DM140" s="401" t="str">
        <f>IF(DL139="VöB","Freihändig (z.B. Tipo. 36 II d VöB)","")</f>
        <v/>
      </c>
      <c r="DN140" s="402"/>
      <c r="DO140" s="433"/>
      <c r="DP140" s="430"/>
      <c r="DQ140" s="435"/>
      <c r="DR140" s="174" t="s">
        <v>45</v>
      </c>
      <c r="DS140" s="429"/>
      <c r="DT140" s="352"/>
      <c r="DU140" s="429"/>
      <c r="DV140" s="432"/>
      <c r="DW140" s="401" t="str">
        <f>IF(DV139="VöB","Freihändig (z.B. Tipo. 36 II d VöB)","")</f>
        <v/>
      </c>
      <c r="DX140" s="402"/>
      <c r="DY140" s="433"/>
      <c r="DZ140" s="430"/>
      <c r="EA140" s="435"/>
      <c r="EB140" s="174" t="s">
        <v>45</v>
      </c>
      <c r="EC140" s="429"/>
      <c r="ED140" s="352"/>
      <c r="EE140" s="429"/>
      <c r="EF140" s="432"/>
      <c r="EG140" s="401" t="str">
        <f>IF(EF139="VöB","Freihändig (z.B. Tipo. 36 II d VöB)","")</f>
        <v/>
      </c>
      <c r="EH140" s="402"/>
      <c r="EI140" s="433"/>
      <c r="EJ140" s="430"/>
      <c r="EK140" s="435"/>
      <c r="EL140" s="174" t="s">
        <v>45</v>
      </c>
      <c r="EM140" s="429"/>
      <c r="EN140" s="352"/>
      <c r="EO140" s="429"/>
      <c r="EP140" s="432"/>
      <c r="EQ140" s="401" t="str">
        <f>IF(EP139="VöB","Freihändig (z.B. Tipo. 36 II d VöB)","")</f>
        <v/>
      </c>
      <c r="ER140" s="402"/>
      <c r="ES140" s="433"/>
      <c r="ET140" s="430"/>
      <c r="EU140" s="435"/>
      <c r="EV140" s="174" t="s">
        <v>45</v>
      </c>
      <c r="EW140" s="429"/>
      <c r="EX140" s="352"/>
      <c r="EY140" s="429"/>
      <c r="EZ140" s="432"/>
      <c r="FA140" s="401" t="str">
        <f>IF(EZ139="VöB","Freihändig (z.B. Tipo. 36 II d VöB)","")</f>
        <v/>
      </c>
      <c r="FB140" s="402"/>
      <c r="FC140" s="433"/>
      <c r="FD140" s="430"/>
      <c r="FE140" s="435"/>
      <c r="FF140" s="174" t="s">
        <v>45</v>
      </c>
      <c r="FG140" s="429"/>
      <c r="FH140" s="352"/>
      <c r="FI140" s="429"/>
      <c r="FJ140" s="432"/>
      <c r="FK140" s="401" t="str">
        <f>IF(FJ139="VöB","Freihändig (z.B. Tipo. 36 II d VöB)","")</f>
        <v/>
      </c>
      <c r="FL140" s="402"/>
      <c r="FM140" s="433"/>
      <c r="FN140" s="430"/>
      <c r="FO140" s="435"/>
      <c r="FP140" s="174" t="s">
        <v>45</v>
      </c>
      <c r="FQ140" s="429"/>
      <c r="FR140" s="352"/>
      <c r="FS140" s="429"/>
      <c r="FT140" s="432"/>
      <c r="FU140" s="401" t="str">
        <f>IF(FT139="VöB","Freihändig (z.B. Tipo. 36 II d VöB)","")</f>
        <v/>
      </c>
      <c r="FV140" s="402"/>
      <c r="FW140" s="433"/>
      <c r="FX140" s="430"/>
      <c r="FY140" s="435"/>
      <c r="FZ140" s="174" t="s">
        <v>45</v>
      </c>
      <c r="GA140" s="429"/>
      <c r="GB140" s="352"/>
      <c r="GC140" s="429"/>
      <c r="GD140" s="432"/>
      <c r="GE140" s="401" t="str">
        <f>IF(GD139="VöB","Freihändig (z.B. Tipo. 36 II d VöB)","")</f>
        <v/>
      </c>
      <c r="GF140" s="402"/>
      <c r="GG140" s="433"/>
      <c r="GH140" s="430"/>
      <c r="GI140" s="435"/>
      <c r="GJ140" s="174" t="s">
        <v>45</v>
      </c>
      <c r="GK140" s="429"/>
      <c r="GL140" s="352"/>
      <c r="GM140" s="429"/>
      <c r="GN140" s="432"/>
      <c r="GO140" s="401" t="str">
        <f>IF(GN139="VöB","Freihändig (z.B. Tipo. 36 II d VöB)","")</f>
        <v/>
      </c>
      <c r="GP140" s="402"/>
      <c r="GQ140" s="433"/>
      <c r="GR140" s="430"/>
      <c r="GS140" s="435"/>
      <c r="GT140" s="174" t="s">
        <v>45</v>
      </c>
      <c r="GU140" s="429"/>
      <c r="GV140" s="352"/>
      <c r="GW140" s="429"/>
      <c r="GX140" s="432"/>
      <c r="GY140" s="401" t="str">
        <f>IF(GX139="VöB","Freihändig (z.B. Tipo. 36 II d VöB)","")</f>
        <v/>
      </c>
      <c r="GZ140" s="402"/>
      <c r="HA140" s="433"/>
      <c r="HB140" s="430"/>
      <c r="HC140" s="435"/>
      <c r="HD140" s="174" t="s">
        <v>45</v>
      </c>
      <c r="HE140" s="429"/>
      <c r="HF140" s="352"/>
      <c r="HG140" s="429"/>
      <c r="HH140" s="432"/>
      <c r="HI140" s="401" t="str">
        <f>IF(HH139="VöB","Freihändig (z.B. Tipo. 36 II d VöB)","")</f>
        <v/>
      </c>
      <c r="HJ140" s="402"/>
      <c r="HK140" s="433"/>
      <c r="HL140" s="430"/>
      <c r="HM140" s="435"/>
      <c r="HN140" s="125"/>
      <c r="HO140" s="125"/>
      <c r="HP140" s="71"/>
      <c r="HQ140" s="126"/>
      <c r="HR140" s="74"/>
      <c r="HS140" s="36"/>
      <c r="HT140" s="36"/>
      <c r="HU140" s="78"/>
      <c r="HV140" s="36"/>
      <c r="HW140" s="125"/>
      <c r="HX140" s="125"/>
      <c r="HY140" s="71"/>
      <c r="HZ140" s="126"/>
      <c r="IA140" s="74"/>
      <c r="IB140" s="36"/>
      <c r="IC140" s="36"/>
      <c r="ID140" s="78"/>
      <c r="IE140" s="36"/>
      <c r="IF140" s="125"/>
      <c r="IG140" s="125"/>
      <c r="IH140" s="71"/>
      <c r="II140" s="126"/>
      <c r="IJ140" s="74"/>
      <c r="IK140" s="36"/>
      <c r="IL140" s="36"/>
      <c r="IM140" s="78"/>
      <c r="IN140" s="36"/>
      <c r="IO140" s="125"/>
      <c r="IP140" s="125"/>
      <c r="IQ140" s="71"/>
      <c r="IR140" s="126"/>
      <c r="IS140" s="74"/>
      <c r="IT140" s="36"/>
      <c r="IU140" s="36"/>
      <c r="IV140" s="78"/>
      <c r="IW140" s="36"/>
      <c r="IX140" s="125"/>
      <c r="IY140" s="125"/>
      <c r="IZ140" s="71"/>
      <c r="JA140" s="126"/>
      <c r="JB140" s="6"/>
      <c r="JC140" s="6"/>
      <c r="JD140" s="6"/>
      <c r="JE140" s="6"/>
      <c r="JF140" s="6"/>
      <c r="JG140" s="6"/>
      <c r="JH140" s="6"/>
      <c r="JI140" s="6"/>
      <c r="JJ140" s="6"/>
      <c r="JK140" s="6"/>
      <c r="JL140" s="6"/>
      <c r="JM140" s="6"/>
      <c r="JN140" s="6"/>
      <c r="JO140" s="6"/>
      <c r="JP140" s="6"/>
      <c r="JQ140" s="6"/>
      <c r="JR140" s="6"/>
      <c r="JS140" s="6"/>
      <c r="JT140" s="6"/>
      <c r="JU140" s="6"/>
      <c r="JV140" s="6"/>
      <c r="JW140" s="6"/>
      <c r="JX140" s="6"/>
      <c r="JY140" s="6"/>
      <c r="JZ140" s="6"/>
      <c r="KA140" s="6"/>
      <c r="KB140" s="6"/>
      <c r="KC140" s="6"/>
      <c r="KD140" s="6"/>
      <c r="KE140" s="6"/>
      <c r="KF140" s="6"/>
      <c r="KG140" s="6"/>
      <c r="KH140" s="6"/>
      <c r="KI140" s="6"/>
      <c r="KJ140" s="6"/>
      <c r="KK140" s="6"/>
      <c r="KL140" s="6"/>
      <c r="KM140" s="6"/>
      <c r="KN140" s="6"/>
      <c r="KO140" s="6"/>
      <c r="KP140" s="6"/>
      <c r="KQ140" s="6"/>
      <c r="KR140" s="6"/>
      <c r="KS140" s="6"/>
      <c r="KT140" s="6"/>
      <c r="KU140" s="6"/>
      <c r="KV140" s="6"/>
      <c r="KW140" s="6"/>
      <c r="KX140" s="6"/>
      <c r="KY140" s="6"/>
      <c r="KZ140" s="6"/>
      <c r="LA140" s="6"/>
      <c r="LB140" s="6"/>
      <c r="LC140" s="6"/>
    </row>
    <row r="141" spans="1:315" ht="26.25" customHeight="1" x14ac:dyDescent="0.2">
      <c r="A141" s="13"/>
      <c r="B141" s="173" t="s">
        <v>44</v>
      </c>
      <c r="C141" s="429">
        <v>62</v>
      </c>
      <c r="D141" s="352">
        <v>0</v>
      </c>
      <c r="E141" s="429" t="s">
        <v>43</v>
      </c>
      <c r="F141" s="432" t="s">
        <v>36</v>
      </c>
      <c r="G141" s="399" t="str">
        <f>IF(F141="BöB","nur Freihändig mit Tipo. 13 VöB","")</f>
        <v/>
      </c>
      <c r="H141" s="400"/>
      <c r="I141" s="433" t="str">
        <f>IF(F141="BöB","Ja","No")</f>
        <v>No</v>
      </c>
      <c r="J141" s="430" t="str">
        <f>IF(F141="BöB","Ja","No")</f>
        <v>No</v>
      </c>
      <c r="K141" s="435" t="e">
        <f>IF(OR(AND(F141="VöB",D135="Aktuelles Procedura secondo BöB",E141="No"),OR(AND(E141="Ja",D141&gt;='Valori soglia'!$D$6),AND(E141="Ja",'Riepilogo progetto'!$J$8&gt;'Riepilogo progetto'!$P$9)),AND(E141="Ja",F141="BöB")),"Kontrolle","")</f>
        <v>#DIV/0!</v>
      </c>
      <c r="L141" s="173" t="s">
        <v>44</v>
      </c>
      <c r="M141" s="429">
        <v>62</v>
      </c>
      <c r="N141" s="352">
        <v>0</v>
      </c>
      <c r="O141" s="429" t="s">
        <v>43</v>
      </c>
      <c r="P141" s="432" t="s">
        <v>36</v>
      </c>
      <c r="Q141" s="399" t="str">
        <f>IF(P141="BöB","nur Freihändig mit Tipo. 13 VöB","")</f>
        <v/>
      </c>
      <c r="R141" s="400"/>
      <c r="S141" s="433" t="str">
        <f>IF(P141="BöB","Ja","No")</f>
        <v>No</v>
      </c>
      <c r="T141" s="430" t="str">
        <f>IF(P141="BöB","Ja","No")</f>
        <v>No</v>
      </c>
      <c r="U141" s="435" t="e">
        <f>IF(OR(AND(P141="VöB",N135="Aktuelles Procedura secondo BöB",O141="No"),OR(AND(O141="Ja",N141&gt;='Valori soglia'!$D$6),AND(O141="Ja",U$14&gt;U$15)),AND(O141="Ja",P141="BöB")),"Kontrolle","")</f>
        <v>#DIV/0!</v>
      </c>
      <c r="V141" s="173" t="s">
        <v>44</v>
      </c>
      <c r="W141" s="429">
        <v>62</v>
      </c>
      <c r="X141" s="352">
        <v>0</v>
      </c>
      <c r="Y141" s="429" t="s">
        <v>43</v>
      </c>
      <c r="Z141" s="432" t="s">
        <v>36</v>
      </c>
      <c r="AA141" s="399" t="str">
        <f>IF(Z141="BöB","nur Freihändig mit Tipo. 13 VöB","")</f>
        <v/>
      </c>
      <c r="AB141" s="400"/>
      <c r="AC141" s="433" t="str">
        <f>IF(Z141="BöB","Ja","No")</f>
        <v>No</v>
      </c>
      <c r="AD141" s="430" t="str">
        <f>IF(Z141="BöB","Ja","No")</f>
        <v>No</v>
      </c>
      <c r="AE141" s="435" t="e">
        <f>IF(OR(AND(Z141="VöB",X135="Aktuelles Procedura secondo BöB",Y141="No"),OR(AND(Y141="Ja",X141&gt;='Valori soglia'!$D$6),AND(Y141="Ja",AE$14&gt;AE$15)),AND(Y141="Ja",Z141="BöB")),"Kontrolle","")</f>
        <v>#DIV/0!</v>
      </c>
      <c r="AF141" s="173" t="s">
        <v>44</v>
      </c>
      <c r="AG141" s="429">
        <v>62</v>
      </c>
      <c r="AH141" s="352">
        <v>0</v>
      </c>
      <c r="AI141" s="429" t="s">
        <v>43</v>
      </c>
      <c r="AJ141" s="432" t="s">
        <v>36</v>
      </c>
      <c r="AK141" s="399" t="str">
        <f>IF(AJ141="BöB","nur Freihändig mit Tipo. 13 VöB","")</f>
        <v/>
      </c>
      <c r="AL141" s="400"/>
      <c r="AM141" s="433" t="str">
        <f>IF(AJ141="BöB","Ja","No")</f>
        <v>No</v>
      </c>
      <c r="AN141" s="430" t="str">
        <f>IF(AJ141="BöB","Ja","No")</f>
        <v>No</v>
      </c>
      <c r="AO141" s="435" t="e">
        <f>IF(OR(AND(AJ141="VöB",AH135="Aktuelles Procedura secondo BöB",AI141="No"),OR(AND(AI141="Ja",AH141&gt;='Valori soglia'!$D$6),AND(AI141="Ja",AO$14&gt;AO$15)),AND(AI141="Ja",AJ141="BöB")),"Kontrolle","")</f>
        <v>#DIV/0!</v>
      </c>
      <c r="AP141" s="173" t="s">
        <v>44</v>
      </c>
      <c r="AQ141" s="429">
        <v>62</v>
      </c>
      <c r="AR141" s="352">
        <v>0</v>
      </c>
      <c r="AS141" s="429" t="s">
        <v>43</v>
      </c>
      <c r="AT141" s="432" t="s">
        <v>36</v>
      </c>
      <c r="AU141" s="399" t="str">
        <f>IF(AT141="BöB","nur Freihändig mit Tipo. 13 VöB","")</f>
        <v/>
      </c>
      <c r="AV141" s="400"/>
      <c r="AW141" s="433" t="str">
        <f>IF(AT141="BöB","Ja","No")</f>
        <v>No</v>
      </c>
      <c r="AX141" s="430" t="str">
        <f>IF(AT141="BöB","Ja","No")</f>
        <v>No</v>
      </c>
      <c r="AY141" s="435" t="e">
        <f>IF(OR(AND(AT141="VöB",AR135="Aktuelles Procedura secondo BöB",AS141="No"),OR(AND(AS141="Ja",AR141&gt;='Valori soglia'!$D$6),AND(AS141="Ja",AY$14&gt;AY$15)),AND(AS141="Ja",AT141="BöB")),"Kontrolle","")</f>
        <v>#DIV/0!</v>
      </c>
      <c r="AZ141" s="173" t="s">
        <v>44</v>
      </c>
      <c r="BA141" s="429">
        <v>62</v>
      </c>
      <c r="BB141" s="352">
        <v>0</v>
      </c>
      <c r="BC141" s="429" t="s">
        <v>43</v>
      </c>
      <c r="BD141" s="432" t="s">
        <v>36</v>
      </c>
      <c r="BE141" s="399" t="str">
        <f>IF(BD141="BöB","nur Freihändig mit Tipo. 13 VöB","")</f>
        <v/>
      </c>
      <c r="BF141" s="400"/>
      <c r="BG141" s="433" t="str">
        <f>IF(BD141="BöB","Ja","No")</f>
        <v>No</v>
      </c>
      <c r="BH141" s="430" t="str">
        <f>IF(BD141="BöB","Ja","No")</f>
        <v>No</v>
      </c>
      <c r="BI141" s="435" t="e">
        <f>IF(OR(AND(BD141="VöB",BB135="Aktuelles Procedura secondo BöB",BC141="No"),OR(AND(BC141="Ja",BB141&gt;='Valori soglia'!$D$6),AND(BC141="Ja",BI$14&gt;BI$15)),AND(BC141="Ja",BD141="BöB")),"Kontrolle","")</f>
        <v>#DIV/0!</v>
      </c>
      <c r="BJ141" s="173" t="s">
        <v>44</v>
      </c>
      <c r="BK141" s="429">
        <v>62</v>
      </c>
      <c r="BL141" s="352">
        <v>0</v>
      </c>
      <c r="BM141" s="429" t="s">
        <v>43</v>
      </c>
      <c r="BN141" s="432" t="s">
        <v>36</v>
      </c>
      <c r="BO141" s="399" t="str">
        <f>IF(BN141="BöB","nur Freihändig mit Tipo. 13 VöB","")</f>
        <v/>
      </c>
      <c r="BP141" s="400"/>
      <c r="BQ141" s="433" t="str">
        <f>IF(BN141="BöB","Ja","No")</f>
        <v>No</v>
      </c>
      <c r="BR141" s="430" t="str">
        <f>IF(BN141="BöB","Ja","No")</f>
        <v>No</v>
      </c>
      <c r="BS141" s="435" t="e">
        <f>IF(OR(AND(BN141="VöB",BL135="Aktuelles Procedura secondo BöB",BM141="No"),OR(AND(BM141="Ja",BL141&gt;='Valori soglia'!$D$6),AND(BM141="Ja",BS$14&gt;BS$15)),AND(BM141="Ja",BN141="BöB")),"Kontrolle","")</f>
        <v>#DIV/0!</v>
      </c>
      <c r="BT141" s="173" t="s">
        <v>44</v>
      </c>
      <c r="BU141" s="429">
        <v>62</v>
      </c>
      <c r="BV141" s="352">
        <v>0</v>
      </c>
      <c r="BW141" s="429" t="s">
        <v>43</v>
      </c>
      <c r="BX141" s="432" t="s">
        <v>36</v>
      </c>
      <c r="BY141" s="399" t="str">
        <f>IF(BX141="BöB","nur Freihändig mit Tipo. 13 VöB","")</f>
        <v/>
      </c>
      <c r="BZ141" s="400"/>
      <c r="CA141" s="433" t="str">
        <f>IF(BX141="BöB","Ja","No")</f>
        <v>No</v>
      </c>
      <c r="CB141" s="430" t="str">
        <f>IF(BX141="BöB","Ja","No")</f>
        <v>No</v>
      </c>
      <c r="CC141" s="435" t="e">
        <f>IF(OR(AND(BX141="VöB",BV135="Aktuelles Procedura secondo BöB",BW141="No"),OR(AND(BW141="Ja",BV141&gt;='Valori soglia'!$D$6),AND(BW141="Ja",CC$14&gt;CC$15)),AND(BW141="Ja",BX141="BöB")),"Kontrolle","")</f>
        <v>#DIV/0!</v>
      </c>
      <c r="CD141" s="173" t="s">
        <v>44</v>
      </c>
      <c r="CE141" s="429">
        <v>62</v>
      </c>
      <c r="CF141" s="352">
        <v>0</v>
      </c>
      <c r="CG141" s="429" t="s">
        <v>43</v>
      </c>
      <c r="CH141" s="432" t="s">
        <v>36</v>
      </c>
      <c r="CI141" s="399" t="str">
        <f>IF(CH141="BöB","nur Freihändig mit Tipo. 13 VöB","")</f>
        <v/>
      </c>
      <c r="CJ141" s="400"/>
      <c r="CK141" s="433" t="str">
        <f>IF(CH141="BöB","Ja","No")</f>
        <v>No</v>
      </c>
      <c r="CL141" s="430" t="str">
        <f>IF(CH141="BöB","Ja","No")</f>
        <v>No</v>
      </c>
      <c r="CM141" s="435" t="e">
        <f>IF(OR(AND(CH141="VöB",CF135="Aktuelles Procedura secondo BöB",CG141="No"),OR(AND(CG141="Ja",CF141&gt;='Valori soglia'!$D$6),AND(CG141="Ja",CM$14&gt;CM$15)),AND(CG141="Ja",CH141="BöB")),"Kontrolle","")</f>
        <v>#DIV/0!</v>
      </c>
      <c r="CN141" s="173" t="s">
        <v>44</v>
      </c>
      <c r="CO141" s="429">
        <v>62</v>
      </c>
      <c r="CP141" s="352">
        <v>0</v>
      </c>
      <c r="CQ141" s="429" t="s">
        <v>43</v>
      </c>
      <c r="CR141" s="432" t="s">
        <v>36</v>
      </c>
      <c r="CS141" s="399" t="str">
        <f>IF(CR141="BöB","nur Freihändig mit Tipo. 13 VöB","")</f>
        <v/>
      </c>
      <c r="CT141" s="400"/>
      <c r="CU141" s="433" t="str">
        <f>IF(CR141="BöB","Ja","No")</f>
        <v>No</v>
      </c>
      <c r="CV141" s="430" t="str">
        <f>IF(CR141="BöB","Ja","No")</f>
        <v>No</v>
      </c>
      <c r="CW141" s="435" t="e">
        <f>IF(OR(AND(CR141="VöB",CP135="Aktuelles Procedura secondo BöB",CQ141="No"),OR(AND(CQ141="Ja",CP141&gt;='Valori soglia'!$D$6),AND(CQ141="Ja",CW$14&gt;CW$15)),AND(CQ141="Ja",CR141="BöB")),"Kontrolle","")</f>
        <v>#DIV/0!</v>
      </c>
      <c r="CX141" s="173" t="s">
        <v>44</v>
      </c>
      <c r="CY141" s="429">
        <v>62</v>
      </c>
      <c r="CZ141" s="352">
        <v>0</v>
      </c>
      <c r="DA141" s="429" t="s">
        <v>43</v>
      </c>
      <c r="DB141" s="432" t="s">
        <v>36</v>
      </c>
      <c r="DC141" s="399" t="str">
        <f>IF(DB141="BöB","nur Freihändig mit Tipo. 13 VöB","")</f>
        <v/>
      </c>
      <c r="DD141" s="400"/>
      <c r="DE141" s="433" t="str">
        <f>IF(DB141="BöB","Ja","No")</f>
        <v>No</v>
      </c>
      <c r="DF141" s="430" t="str">
        <f>IF(DB141="BöB","Ja","No")</f>
        <v>No</v>
      </c>
      <c r="DG141" s="435" t="e">
        <f>IF(OR(AND(DB141="VöB",CZ135="Aktuelles Procedura secondo BöB",DA141="No"),OR(AND(DA141="Ja",CZ141&gt;='Valori soglia'!$D$6),AND(DA141="Ja",DG$14&gt;DG$15)),AND(DA141="Ja",DB141="BöB")),"Kontrolle","")</f>
        <v>#DIV/0!</v>
      </c>
      <c r="DH141" s="173" t="s">
        <v>44</v>
      </c>
      <c r="DI141" s="429">
        <v>62</v>
      </c>
      <c r="DJ141" s="352">
        <v>0</v>
      </c>
      <c r="DK141" s="429" t="s">
        <v>43</v>
      </c>
      <c r="DL141" s="432" t="s">
        <v>36</v>
      </c>
      <c r="DM141" s="399" t="str">
        <f>IF(DL141="BöB","nur Freihändig mit Tipo. 13 VöB","")</f>
        <v/>
      </c>
      <c r="DN141" s="400"/>
      <c r="DO141" s="433" t="str">
        <f>IF(DL141="BöB","Ja","No")</f>
        <v>No</v>
      </c>
      <c r="DP141" s="430" t="str">
        <f>IF(DL141="BöB","Ja","No")</f>
        <v>No</v>
      </c>
      <c r="DQ141" s="435" t="e">
        <f>IF(OR(AND(DL141="VöB",DJ135="Aktuelles Procedura secondo BöB",DK141="No"),OR(AND(DK141="Ja",DJ141&gt;='Valori soglia'!$D$6),AND(DK141="Ja",DQ$14&gt;DQ$15)),AND(DK141="Ja",DL141="BöB")),"Kontrolle","")</f>
        <v>#DIV/0!</v>
      </c>
      <c r="DR141" s="173" t="s">
        <v>44</v>
      </c>
      <c r="DS141" s="429">
        <v>62</v>
      </c>
      <c r="DT141" s="352">
        <v>0</v>
      </c>
      <c r="DU141" s="429" t="s">
        <v>43</v>
      </c>
      <c r="DV141" s="432" t="s">
        <v>36</v>
      </c>
      <c r="DW141" s="399" t="str">
        <f>IF(DV141="BöB","nur Freihändig mit Tipo. 13 VöB","")</f>
        <v/>
      </c>
      <c r="DX141" s="400"/>
      <c r="DY141" s="433" t="str">
        <f>IF(DV141="BöB","Ja","No")</f>
        <v>No</v>
      </c>
      <c r="DZ141" s="430" t="str">
        <f>IF(DV141="BöB","Ja","No")</f>
        <v>No</v>
      </c>
      <c r="EA141" s="435" t="e">
        <f>IF(OR(AND(DV141="VöB",DT135="Aktuelles Procedura secondo BöB",DU141="No"),OR(AND(DU141="Ja",DT141&gt;='Valori soglia'!$D$6),AND(DU141="Ja",EA$14&gt;EA$15)),AND(DU141="Ja",DV141="BöB")),"Kontrolle","")</f>
        <v>#DIV/0!</v>
      </c>
      <c r="EB141" s="173" t="s">
        <v>44</v>
      </c>
      <c r="EC141" s="429">
        <v>62</v>
      </c>
      <c r="ED141" s="352">
        <v>0</v>
      </c>
      <c r="EE141" s="429" t="s">
        <v>43</v>
      </c>
      <c r="EF141" s="432" t="s">
        <v>36</v>
      </c>
      <c r="EG141" s="399" t="str">
        <f>IF(EF141="BöB","nur Freihändig mit Tipo. 13 VöB","")</f>
        <v/>
      </c>
      <c r="EH141" s="400"/>
      <c r="EI141" s="433" t="str">
        <f>IF(EF141="BöB","Ja","No")</f>
        <v>No</v>
      </c>
      <c r="EJ141" s="430" t="str">
        <f>IF(EF141="BöB","Ja","No")</f>
        <v>No</v>
      </c>
      <c r="EK141" s="435" t="e">
        <f>IF(OR(AND(EF141="VöB",ED135="Aktuelles Procedura secondo BöB",EE141="No"),OR(AND(EE141="Ja",ED141&gt;='Valori soglia'!$D$6),AND(EE141="Ja",EK$14&gt;EK$15)),AND(EE141="Ja",EF141="BöB")),"Kontrolle","")</f>
        <v>#DIV/0!</v>
      </c>
      <c r="EL141" s="173" t="s">
        <v>44</v>
      </c>
      <c r="EM141" s="429">
        <v>62</v>
      </c>
      <c r="EN141" s="352">
        <v>0</v>
      </c>
      <c r="EO141" s="429" t="s">
        <v>43</v>
      </c>
      <c r="EP141" s="432" t="s">
        <v>36</v>
      </c>
      <c r="EQ141" s="399" t="str">
        <f>IF(EP141="BöB","nur Freihändig mit Tipo. 13 VöB","")</f>
        <v/>
      </c>
      <c r="ER141" s="400"/>
      <c r="ES141" s="433" t="str">
        <f>IF(EP141="BöB","Ja","No")</f>
        <v>No</v>
      </c>
      <c r="ET141" s="430" t="str">
        <f>IF(EP141="BöB","Ja","No")</f>
        <v>No</v>
      </c>
      <c r="EU141" s="435" t="e">
        <f>IF(OR(AND(EP141="VöB",EN135="Aktuelles Procedura secondo BöB",EO141="No"),OR(AND(EO141="Ja",EN141&gt;='Valori soglia'!$D$6),AND(EO141="Ja",EU$14&gt;EU$15)),AND(EO141="Ja",EP141="BöB")),"Kontrolle","")</f>
        <v>#DIV/0!</v>
      </c>
      <c r="EV141" s="173" t="s">
        <v>44</v>
      </c>
      <c r="EW141" s="429">
        <v>62</v>
      </c>
      <c r="EX141" s="352">
        <v>0</v>
      </c>
      <c r="EY141" s="429" t="s">
        <v>43</v>
      </c>
      <c r="EZ141" s="432" t="s">
        <v>36</v>
      </c>
      <c r="FA141" s="399" t="str">
        <f>IF(EZ141="BöB","nur Freihändig mit Tipo. 13 VöB","")</f>
        <v/>
      </c>
      <c r="FB141" s="400"/>
      <c r="FC141" s="433" t="str">
        <f>IF(EZ141="BöB","Ja","No")</f>
        <v>No</v>
      </c>
      <c r="FD141" s="430" t="str">
        <f>IF(EZ141="BöB","Ja","No")</f>
        <v>No</v>
      </c>
      <c r="FE141" s="435" t="e">
        <f>IF(OR(AND(EZ141="VöB",EX135="Aktuelles Procedura secondo BöB",EY141="No"),OR(AND(EY141="Ja",EX141&gt;='Valori soglia'!$D$6),AND(EY141="Ja",FE$14&gt;FE$15)),AND(EY141="Ja",EZ141="BöB")),"Kontrolle","")</f>
        <v>#DIV/0!</v>
      </c>
      <c r="FF141" s="173" t="s">
        <v>44</v>
      </c>
      <c r="FG141" s="429">
        <v>62</v>
      </c>
      <c r="FH141" s="352">
        <v>0</v>
      </c>
      <c r="FI141" s="429" t="s">
        <v>43</v>
      </c>
      <c r="FJ141" s="432" t="s">
        <v>36</v>
      </c>
      <c r="FK141" s="399" t="str">
        <f>IF(FJ141="BöB","nur Freihändig mit Tipo. 13 VöB","")</f>
        <v/>
      </c>
      <c r="FL141" s="400"/>
      <c r="FM141" s="433" t="str">
        <f>IF(FJ141="BöB","Ja","No")</f>
        <v>No</v>
      </c>
      <c r="FN141" s="430" t="str">
        <f>IF(FJ141="BöB","Ja","No")</f>
        <v>No</v>
      </c>
      <c r="FO141" s="435" t="e">
        <f>IF(OR(AND(FJ141="VöB",FH135="Aktuelles Procedura secondo BöB",FI141="No"),OR(AND(FI141="Ja",FH141&gt;='Valori soglia'!$D$6),AND(FI141="Ja",FO$14&gt;FO$15)),AND(FI141="Ja",FJ141="BöB")),"Kontrolle","")</f>
        <v>#DIV/0!</v>
      </c>
      <c r="FP141" s="173" t="s">
        <v>44</v>
      </c>
      <c r="FQ141" s="429">
        <v>62</v>
      </c>
      <c r="FR141" s="352">
        <v>0</v>
      </c>
      <c r="FS141" s="429" t="s">
        <v>43</v>
      </c>
      <c r="FT141" s="432" t="s">
        <v>36</v>
      </c>
      <c r="FU141" s="399" t="str">
        <f>IF(FT141="BöB","nur Freihändig mit Tipo. 13 VöB","")</f>
        <v/>
      </c>
      <c r="FV141" s="400"/>
      <c r="FW141" s="433" t="str">
        <f>IF(FT141="BöB","Ja","No")</f>
        <v>No</v>
      </c>
      <c r="FX141" s="430" t="str">
        <f>IF(FT141="BöB","Ja","No")</f>
        <v>No</v>
      </c>
      <c r="FY141" s="435" t="e">
        <f>IF(OR(AND(FT141="VöB",FR135="Aktuelles Procedura secondo BöB",FS141="No"),OR(AND(FS141="Ja",FR141&gt;='Valori soglia'!$D$6),AND(FS141="Ja",FY$14&gt;FY$15)),AND(FS141="Ja",FT141="BöB")),"Kontrolle","")</f>
        <v>#DIV/0!</v>
      </c>
      <c r="FZ141" s="173" t="s">
        <v>44</v>
      </c>
      <c r="GA141" s="429">
        <v>62</v>
      </c>
      <c r="GB141" s="352">
        <v>0</v>
      </c>
      <c r="GC141" s="429" t="s">
        <v>43</v>
      </c>
      <c r="GD141" s="432" t="s">
        <v>36</v>
      </c>
      <c r="GE141" s="399" t="str">
        <f>IF(GD141="BöB","nur Freihändig mit Tipo. 13 VöB","")</f>
        <v/>
      </c>
      <c r="GF141" s="400"/>
      <c r="GG141" s="433" t="str">
        <f>IF(GD141="BöB","Ja","No")</f>
        <v>No</v>
      </c>
      <c r="GH141" s="430" t="str">
        <f>IF(GD141="BöB","Ja","No")</f>
        <v>No</v>
      </c>
      <c r="GI141" s="435" t="e">
        <f>IF(OR(AND(GD141="VöB",GB135="Aktuelles Procedura secondo BöB",GC141="No"),OR(AND(GC141="Ja",GB141&gt;='Valori soglia'!$D$6),AND(GC141="Ja",GI$14&gt;GI$15)),AND(GC141="Ja",GD141="BöB")),"Kontrolle","")</f>
        <v>#DIV/0!</v>
      </c>
      <c r="GJ141" s="173" t="s">
        <v>44</v>
      </c>
      <c r="GK141" s="429">
        <v>62</v>
      </c>
      <c r="GL141" s="352">
        <v>0</v>
      </c>
      <c r="GM141" s="429" t="s">
        <v>43</v>
      </c>
      <c r="GN141" s="432" t="s">
        <v>36</v>
      </c>
      <c r="GO141" s="399" t="str">
        <f>IF(GN141="BöB","nur Freihändig mit Tipo. 13 VöB","")</f>
        <v/>
      </c>
      <c r="GP141" s="400"/>
      <c r="GQ141" s="433" t="str">
        <f>IF(GN141="BöB","Ja","No")</f>
        <v>No</v>
      </c>
      <c r="GR141" s="430" t="str">
        <f>IF(GN141="BöB","Ja","No")</f>
        <v>No</v>
      </c>
      <c r="GS141" s="435" t="e">
        <f>IF(OR(AND(GN141="VöB",GL135="Aktuelles Procedura secondo BöB",GM141="No"),OR(AND(GM141="Ja",GL141&gt;='Valori soglia'!$D$6),AND(GM141="Ja",GS$14&gt;GS$15)),AND(GM141="Ja",GN141="BöB")),"Kontrolle","")</f>
        <v>#DIV/0!</v>
      </c>
      <c r="GT141" s="173" t="s">
        <v>44</v>
      </c>
      <c r="GU141" s="429">
        <v>62</v>
      </c>
      <c r="GV141" s="352">
        <v>0</v>
      </c>
      <c r="GW141" s="429" t="s">
        <v>43</v>
      </c>
      <c r="GX141" s="432" t="s">
        <v>36</v>
      </c>
      <c r="GY141" s="399" t="str">
        <f>IF(GX141="BöB","nur Freihändig mit Tipo. 13 VöB","")</f>
        <v/>
      </c>
      <c r="GZ141" s="400"/>
      <c r="HA141" s="433" t="str">
        <f>IF(GX141="BöB","Ja","No")</f>
        <v>No</v>
      </c>
      <c r="HB141" s="430" t="str">
        <f>IF(GX141="BöB","Ja","No")</f>
        <v>No</v>
      </c>
      <c r="HC141" s="435" t="e">
        <f>IF(OR(AND(GX141="VöB",GV135="Aktuelles Procedura secondo BöB",GW141="No"),OR(AND(GW141="Ja",GV141&gt;='Valori soglia'!$D$6),AND(GW141="Ja",HC$14&gt;HC$15)),AND(GW141="Ja",GX141="BöB")),"Kontrolle","")</f>
        <v>#DIV/0!</v>
      </c>
      <c r="HD141" s="173" t="s">
        <v>44</v>
      </c>
      <c r="HE141" s="429">
        <v>62</v>
      </c>
      <c r="HF141" s="352">
        <v>0</v>
      </c>
      <c r="HG141" s="429" t="s">
        <v>43</v>
      </c>
      <c r="HH141" s="432" t="s">
        <v>36</v>
      </c>
      <c r="HI141" s="399" t="str">
        <f>IF(HH141="BöB","nur Freihändig mit Tipo. 13 VöB","")</f>
        <v/>
      </c>
      <c r="HJ141" s="400"/>
      <c r="HK141" s="433" t="str">
        <f>IF(HH141="BöB","Ja","No")</f>
        <v>No</v>
      </c>
      <c r="HL141" s="430" t="str">
        <f>IF(HH141="BöB","Ja","No")</f>
        <v>No</v>
      </c>
      <c r="HM141" s="435" t="e">
        <f>IF(OR(AND(HH141="VöB",HF135="Aktuelles Procedura secondo BöB",HG141="No"),OR(AND(HG141="Ja",HF141&gt;='Valori soglia'!$D$6),AND(HG141="Ja",HM$14&gt;HM$15)),AND(HG141="Ja",HH141="BöB")),"Kontrolle","")</f>
        <v>#DIV/0!</v>
      </c>
      <c r="HN141" s="125"/>
      <c r="HO141" s="125"/>
      <c r="HP141" s="71"/>
      <c r="HQ141" s="126"/>
      <c r="HR141" s="74"/>
      <c r="HS141" s="36"/>
      <c r="HT141" s="36"/>
      <c r="HU141" s="78"/>
      <c r="HV141" s="36"/>
      <c r="HW141" s="125"/>
      <c r="HX141" s="125"/>
      <c r="HY141" s="71"/>
      <c r="HZ141" s="126"/>
      <c r="IA141" s="74"/>
      <c r="IB141" s="36"/>
      <c r="IC141" s="36"/>
      <c r="ID141" s="78"/>
      <c r="IE141" s="36"/>
      <c r="IF141" s="125"/>
      <c r="IG141" s="125"/>
      <c r="IH141" s="71"/>
      <c r="II141" s="126"/>
      <c r="IJ141" s="74"/>
      <c r="IK141" s="36"/>
      <c r="IL141" s="36"/>
      <c r="IM141" s="78"/>
      <c r="IN141" s="36"/>
      <c r="IO141" s="125"/>
      <c r="IP141" s="125"/>
      <c r="IQ141" s="71"/>
      <c r="IR141" s="126"/>
      <c r="IS141" s="74"/>
      <c r="IT141" s="36"/>
      <c r="IU141" s="36"/>
      <c r="IV141" s="78"/>
      <c r="IW141" s="36"/>
      <c r="IX141" s="125"/>
      <c r="IY141" s="125"/>
      <c r="IZ141" s="71"/>
      <c r="JA141" s="126"/>
      <c r="JB141" s="6"/>
      <c r="JC141" s="6"/>
      <c r="JD141" s="6"/>
      <c r="JE141" s="6"/>
      <c r="JF141" s="6"/>
      <c r="JG141" s="6"/>
      <c r="JH141" s="6"/>
      <c r="JI141" s="6"/>
      <c r="JJ141" s="6"/>
      <c r="JK141" s="6"/>
      <c r="JL141" s="6"/>
      <c r="JM141" s="6"/>
      <c r="JN141" s="6"/>
      <c r="JO141" s="6"/>
      <c r="JP141" s="6"/>
      <c r="JQ141" s="6"/>
      <c r="JR141" s="6"/>
      <c r="JS141" s="6"/>
      <c r="JT141" s="6"/>
      <c r="JU141" s="6"/>
      <c r="JV141" s="6"/>
      <c r="JW141" s="6"/>
      <c r="JX141" s="6"/>
      <c r="JY141" s="6"/>
      <c r="JZ141" s="6"/>
      <c r="KA141" s="6"/>
      <c r="KB141" s="6"/>
      <c r="KC141" s="6"/>
      <c r="KD141" s="6"/>
      <c r="KE141" s="6"/>
      <c r="KF141" s="6"/>
      <c r="KG141" s="6"/>
      <c r="KH141" s="6"/>
      <c r="KI141" s="6"/>
      <c r="KJ141" s="6"/>
      <c r="KK141" s="6"/>
      <c r="KL141" s="6"/>
      <c r="KM141" s="6"/>
      <c r="KN141" s="6"/>
      <c r="KO141" s="6"/>
      <c r="KP141" s="6"/>
      <c r="KQ141" s="6"/>
      <c r="KR141" s="6"/>
      <c r="KS141" s="6"/>
      <c r="KT141" s="6"/>
      <c r="KU141" s="6"/>
      <c r="KV141" s="6"/>
      <c r="KW141" s="6"/>
      <c r="KX141" s="6"/>
      <c r="KY141" s="6"/>
      <c r="KZ141" s="6"/>
      <c r="LA141" s="6"/>
      <c r="LB141" s="6"/>
      <c r="LC141" s="6"/>
    </row>
    <row r="142" spans="1:315" ht="26.25" customHeight="1" x14ac:dyDescent="0.2">
      <c r="A142" s="13"/>
      <c r="B142" s="174" t="s">
        <v>45</v>
      </c>
      <c r="C142" s="429"/>
      <c r="D142" s="352"/>
      <c r="E142" s="429"/>
      <c r="F142" s="432"/>
      <c r="G142" s="401" t="str">
        <f>IF(F141="VöB","Freihändig (z.B. Tipo. 36 II d VöB)","")</f>
        <v/>
      </c>
      <c r="H142" s="402"/>
      <c r="I142" s="433"/>
      <c r="J142" s="430"/>
      <c r="K142" s="435"/>
      <c r="L142" s="174" t="s">
        <v>45</v>
      </c>
      <c r="M142" s="429"/>
      <c r="N142" s="352"/>
      <c r="O142" s="429"/>
      <c r="P142" s="432"/>
      <c r="Q142" s="401" t="str">
        <f>IF(P141="VöB","Freihändig (z.B. Tipo. 36 II d VöB)","")</f>
        <v/>
      </c>
      <c r="R142" s="402"/>
      <c r="S142" s="433"/>
      <c r="T142" s="430"/>
      <c r="U142" s="435"/>
      <c r="V142" s="174" t="s">
        <v>45</v>
      </c>
      <c r="W142" s="429"/>
      <c r="X142" s="352"/>
      <c r="Y142" s="429"/>
      <c r="Z142" s="432"/>
      <c r="AA142" s="401" t="str">
        <f>IF(Z141="VöB","Freihändig (z.B. Tipo. 36 II d VöB)","")</f>
        <v/>
      </c>
      <c r="AB142" s="402"/>
      <c r="AC142" s="433"/>
      <c r="AD142" s="430"/>
      <c r="AE142" s="435"/>
      <c r="AF142" s="174" t="s">
        <v>45</v>
      </c>
      <c r="AG142" s="429"/>
      <c r="AH142" s="352"/>
      <c r="AI142" s="429"/>
      <c r="AJ142" s="432"/>
      <c r="AK142" s="401" t="str">
        <f>IF(AJ141="VöB","Freihändig (z.B. Tipo. 36 II d VöB)","")</f>
        <v/>
      </c>
      <c r="AL142" s="402"/>
      <c r="AM142" s="433"/>
      <c r="AN142" s="430"/>
      <c r="AO142" s="435"/>
      <c r="AP142" s="174" t="s">
        <v>45</v>
      </c>
      <c r="AQ142" s="429"/>
      <c r="AR142" s="352"/>
      <c r="AS142" s="429"/>
      <c r="AT142" s="432"/>
      <c r="AU142" s="401" t="str">
        <f>IF(AT141="VöB","Freihändig (z.B. Tipo. 36 II d VöB)","")</f>
        <v/>
      </c>
      <c r="AV142" s="402"/>
      <c r="AW142" s="433"/>
      <c r="AX142" s="430"/>
      <c r="AY142" s="435"/>
      <c r="AZ142" s="174" t="s">
        <v>45</v>
      </c>
      <c r="BA142" s="429"/>
      <c r="BB142" s="352"/>
      <c r="BC142" s="429"/>
      <c r="BD142" s="432"/>
      <c r="BE142" s="401" t="str">
        <f>IF(BD141="VöB","Freihändig (z.B. Tipo. 36 II d VöB)","")</f>
        <v/>
      </c>
      <c r="BF142" s="402"/>
      <c r="BG142" s="433"/>
      <c r="BH142" s="430"/>
      <c r="BI142" s="435"/>
      <c r="BJ142" s="174" t="s">
        <v>45</v>
      </c>
      <c r="BK142" s="429"/>
      <c r="BL142" s="352"/>
      <c r="BM142" s="429"/>
      <c r="BN142" s="432"/>
      <c r="BO142" s="401" t="str">
        <f>IF(BN141="VöB","Freihändig (z.B. Tipo. 36 II d VöB)","")</f>
        <v/>
      </c>
      <c r="BP142" s="402"/>
      <c r="BQ142" s="433"/>
      <c r="BR142" s="430"/>
      <c r="BS142" s="435"/>
      <c r="BT142" s="174" t="s">
        <v>45</v>
      </c>
      <c r="BU142" s="429"/>
      <c r="BV142" s="352"/>
      <c r="BW142" s="429"/>
      <c r="BX142" s="432"/>
      <c r="BY142" s="401" t="str">
        <f>IF(BX141="VöB","Freihändig (z.B. Tipo. 36 II d VöB)","")</f>
        <v/>
      </c>
      <c r="BZ142" s="402"/>
      <c r="CA142" s="433"/>
      <c r="CB142" s="430"/>
      <c r="CC142" s="435"/>
      <c r="CD142" s="174" t="s">
        <v>45</v>
      </c>
      <c r="CE142" s="429"/>
      <c r="CF142" s="352"/>
      <c r="CG142" s="429"/>
      <c r="CH142" s="432"/>
      <c r="CI142" s="401" t="str">
        <f>IF(CH141="VöB","Freihändig (z.B. Tipo. 36 II d VöB)","")</f>
        <v/>
      </c>
      <c r="CJ142" s="402"/>
      <c r="CK142" s="433"/>
      <c r="CL142" s="430"/>
      <c r="CM142" s="435"/>
      <c r="CN142" s="174" t="s">
        <v>45</v>
      </c>
      <c r="CO142" s="429"/>
      <c r="CP142" s="352"/>
      <c r="CQ142" s="429"/>
      <c r="CR142" s="432"/>
      <c r="CS142" s="401" t="str">
        <f>IF(CR141="VöB","Freihändig (z.B. Tipo. 36 II d VöB)","")</f>
        <v/>
      </c>
      <c r="CT142" s="402"/>
      <c r="CU142" s="433"/>
      <c r="CV142" s="430"/>
      <c r="CW142" s="435"/>
      <c r="CX142" s="174" t="s">
        <v>45</v>
      </c>
      <c r="CY142" s="429"/>
      <c r="CZ142" s="352"/>
      <c r="DA142" s="429"/>
      <c r="DB142" s="432"/>
      <c r="DC142" s="401" t="str">
        <f>IF(DB141="VöB","Freihändig (z.B. Tipo. 36 II d VöB)","")</f>
        <v/>
      </c>
      <c r="DD142" s="402"/>
      <c r="DE142" s="433"/>
      <c r="DF142" s="430"/>
      <c r="DG142" s="435"/>
      <c r="DH142" s="174" t="s">
        <v>45</v>
      </c>
      <c r="DI142" s="429"/>
      <c r="DJ142" s="352"/>
      <c r="DK142" s="429"/>
      <c r="DL142" s="432"/>
      <c r="DM142" s="401" t="str">
        <f>IF(DL141="VöB","Freihändig (z.B. Tipo. 36 II d VöB)","")</f>
        <v/>
      </c>
      <c r="DN142" s="402"/>
      <c r="DO142" s="433"/>
      <c r="DP142" s="430"/>
      <c r="DQ142" s="435"/>
      <c r="DR142" s="174" t="s">
        <v>45</v>
      </c>
      <c r="DS142" s="429"/>
      <c r="DT142" s="352"/>
      <c r="DU142" s="429"/>
      <c r="DV142" s="432"/>
      <c r="DW142" s="401" t="str">
        <f>IF(DV141="VöB","Freihändig (z.B. Tipo. 36 II d VöB)","")</f>
        <v/>
      </c>
      <c r="DX142" s="402"/>
      <c r="DY142" s="433"/>
      <c r="DZ142" s="430"/>
      <c r="EA142" s="435"/>
      <c r="EB142" s="174" t="s">
        <v>45</v>
      </c>
      <c r="EC142" s="429"/>
      <c r="ED142" s="352"/>
      <c r="EE142" s="429"/>
      <c r="EF142" s="432"/>
      <c r="EG142" s="401" t="str">
        <f>IF(EF141="VöB","Freihändig (z.B. Tipo. 36 II d VöB)","")</f>
        <v/>
      </c>
      <c r="EH142" s="402"/>
      <c r="EI142" s="433"/>
      <c r="EJ142" s="430"/>
      <c r="EK142" s="435"/>
      <c r="EL142" s="174" t="s">
        <v>45</v>
      </c>
      <c r="EM142" s="429"/>
      <c r="EN142" s="352"/>
      <c r="EO142" s="429"/>
      <c r="EP142" s="432"/>
      <c r="EQ142" s="401" t="str">
        <f>IF(EP141="VöB","Freihändig (z.B. Tipo. 36 II d VöB)","")</f>
        <v/>
      </c>
      <c r="ER142" s="402"/>
      <c r="ES142" s="433"/>
      <c r="ET142" s="430"/>
      <c r="EU142" s="435"/>
      <c r="EV142" s="174" t="s">
        <v>45</v>
      </c>
      <c r="EW142" s="429"/>
      <c r="EX142" s="352"/>
      <c r="EY142" s="429"/>
      <c r="EZ142" s="432"/>
      <c r="FA142" s="401" t="str">
        <f>IF(EZ141="VöB","Freihändig (z.B. Tipo. 36 II d VöB)","")</f>
        <v/>
      </c>
      <c r="FB142" s="402"/>
      <c r="FC142" s="433"/>
      <c r="FD142" s="430"/>
      <c r="FE142" s="435"/>
      <c r="FF142" s="174" t="s">
        <v>45</v>
      </c>
      <c r="FG142" s="429"/>
      <c r="FH142" s="352"/>
      <c r="FI142" s="429"/>
      <c r="FJ142" s="432"/>
      <c r="FK142" s="401" t="str">
        <f>IF(FJ141="VöB","Freihändig (z.B. Tipo. 36 II d VöB)","")</f>
        <v/>
      </c>
      <c r="FL142" s="402"/>
      <c r="FM142" s="433"/>
      <c r="FN142" s="430"/>
      <c r="FO142" s="435"/>
      <c r="FP142" s="174" t="s">
        <v>45</v>
      </c>
      <c r="FQ142" s="429"/>
      <c r="FR142" s="352"/>
      <c r="FS142" s="429"/>
      <c r="FT142" s="432"/>
      <c r="FU142" s="401" t="str">
        <f>IF(FT141="VöB","Freihändig (z.B. Tipo. 36 II d VöB)","")</f>
        <v/>
      </c>
      <c r="FV142" s="402"/>
      <c r="FW142" s="433"/>
      <c r="FX142" s="430"/>
      <c r="FY142" s="435"/>
      <c r="FZ142" s="174" t="s">
        <v>45</v>
      </c>
      <c r="GA142" s="429"/>
      <c r="GB142" s="352"/>
      <c r="GC142" s="429"/>
      <c r="GD142" s="432"/>
      <c r="GE142" s="401" t="str">
        <f>IF(GD141="VöB","Freihändig (z.B. Tipo. 36 II d VöB)","")</f>
        <v/>
      </c>
      <c r="GF142" s="402"/>
      <c r="GG142" s="433"/>
      <c r="GH142" s="430"/>
      <c r="GI142" s="435"/>
      <c r="GJ142" s="174" t="s">
        <v>45</v>
      </c>
      <c r="GK142" s="429"/>
      <c r="GL142" s="352"/>
      <c r="GM142" s="429"/>
      <c r="GN142" s="432"/>
      <c r="GO142" s="401" t="str">
        <f>IF(GN141="VöB","Freihändig (z.B. Tipo. 36 II d VöB)","")</f>
        <v/>
      </c>
      <c r="GP142" s="402"/>
      <c r="GQ142" s="433"/>
      <c r="GR142" s="430"/>
      <c r="GS142" s="435"/>
      <c r="GT142" s="174" t="s">
        <v>45</v>
      </c>
      <c r="GU142" s="429"/>
      <c r="GV142" s="352"/>
      <c r="GW142" s="429"/>
      <c r="GX142" s="432"/>
      <c r="GY142" s="401" t="str">
        <f>IF(GX141="VöB","Freihändig (z.B. Tipo. 36 II d VöB)","")</f>
        <v/>
      </c>
      <c r="GZ142" s="402"/>
      <c r="HA142" s="433"/>
      <c r="HB142" s="430"/>
      <c r="HC142" s="435"/>
      <c r="HD142" s="174" t="s">
        <v>45</v>
      </c>
      <c r="HE142" s="429"/>
      <c r="HF142" s="352"/>
      <c r="HG142" s="429"/>
      <c r="HH142" s="432"/>
      <c r="HI142" s="401" t="str">
        <f>IF(HH141="VöB","Freihändig (z.B. Tipo. 36 II d VöB)","")</f>
        <v/>
      </c>
      <c r="HJ142" s="402"/>
      <c r="HK142" s="433"/>
      <c r="HL142" s="430"/>
      <c r="HM142" s="435"/>
      <c r="HN142" s="125"/>
      <c r="HO142" s="125"/>
      <c r="HP142" s="71"/>
      <c r="HQ142" s="126"/>
      <c r="HR142" s="74"/>
      <c r="HS142" s="36"/>
      <c r="HT142" s="36"/>
      <c r="HU142" s="78"/>
      <c r="HV142" s="36"/>
      <c r="HW142" s="125"/>
      <c r="HX142" s="125"/>
      <c r="HY142" s="71"/>
      <c r="HZ142" s="126"/>
      <c r="IA142" s="74"/>
      <c r="IB142" s="36"/>
      <c r="IC142" s="36"/>
      <c r="ID142" s="78"/>
      <c r="IE142" s="36"/>
      <c r="IF142" s="125"/>
      <c r="IG142" s="125"/>
      <c r="IH142" s="71"/>
      <c r="II142" s="126"/>
      <c r="IJ142" s="74"/>
      <c r="IK142" s="36"/>
      <c r="IL142" s="36"/>
      <c r="IM142" s="78"/>
      <c r="IN142" s="36"/>
      <c r="IO142" s="125"/>
      <c r="IP142" s="125"/>
      <c r="IQ142" s="71"/>
      <c r="IR142" s="126"/>
      <c r="IS142" s="74"/>
      <c r="IT142" s="36"/>
      <c r="IU142" s="36"/>
      <c r="IV142" s="78"/>
      <c r="IW142" s="36"/>
      <c r="IX142" s="125"/>
      <c r="IY142" s="125"/>
      <c r="IZ142" s="71"/>
      <c r="JA142" s="126"/>
      <c r="JB142" s="6"/>
      <c r="JC142" s="6"/>
      <c r="JD142" s="6"/>
      <c r="JE142" s="6"/>
      <c r="JF142" s="6"/>
      <c r="JG142" s="6"/>
      <c r="JH142" s="6"/>
      <c r="JI142" s="6"/>
      <c r="JJ142" s="6"/>
      <c r="JK142" s="6"/>
      <c r="JL142" s="6"/>
      <c r="JM142" s="6"/>
      <c r="JN142" s="6"/>
      <c r="JO142" s="6"/>
      <c r="JP142" s="6"/>
      <c r="JQ142" s="6"/>
      <c r="JR142" s="6"/>
      <c r="JS142" s="6"/>
      <c r="JT142" s="6"/>
      <c r="JU142" s="6"/>
      <c r="JV142" s="6"/>
      <c r="JW142" s="6"/>
      <c r="JX142" s="6"/>
      <c r="JY142" s="6"/>
      <c r="JZ142" s="6"/>
      <c r="KA142" s="6"/>
      <c r="KB142" s="6"/>
      <c r="KC142" s="6"/>
      <c r="KD142" s="6"/>
      <c r="KE142" s="6"/>
      <c r="KF142" s="6"/>
      <c r="KG142" s="6"/>
      <c r="KH142" s="6"/>
      <c r="KI142" s="6"/>
      <c r="KJ142" s="6"/>
      <c r="KK142" s="6"/>
      <c r="KL142" s="6"/>
      <c r="KM142" s="6"/>
      <c r="KN142" s="6"/>
      <c r="KO142" s="6"/>
      <c r="KP142" s="6"/>
      <c r="KQ142" s="6"/>
      <c r="KR142" s="6"/>
      <c r="KS142" s="6"/>
      <c r="KT142" s="6"/>
      <c r="KU142" s="6"/>
      <c r="KV142" s="6"/>
      <c r="KW142" s="6"/>
      <c r="KX142" s="6"/>
      <c r="KY142" s="6"/>
      <c r="KZ142" s="6"/>
      <c r="LA142" s="6"/>
      <c r="LB142" s="6"/>
      <c r="LC142" s="6"/>
    </row>
    <row r="143" spans="1:315" ht="26.25" customHeight="1" x14ac:dyDescent="0.2">
      <c r="A143" s="13"/>
      <c r="B143" s="173" t="s">
        <v>44</v>
      </c>
      <c r="C143" s="429">
        <v>63</v>
      </c>
      <c r="D143" s="352">
        <v>0</v>
      </c>
      <c r="E143" s="429" t="s">
        <v>43</v>
      </c>
      <c r="F143" s="432" t="s">
        <v>36</v>
      </c>
      <c r="G143" s="399" t="str">
        <f>IF(F143="BöB","nur Freihändig mit Tipo. 13 VöB","")</f>
        <v/>
      </c>
      <c r="H143" s="400"/>
      <c r="I143" s="433" t="str">
        <f>IF(F143="BöB","Ja","No")</f>
        <v>No</v>
      </c>
      <c r="J143" s="430" t="str">
        <f>IF(F143="BöB","Ja","No")</f>
        <v>No</v>
      </c>
      <c r="K143" s="435" t="e">
        <f>IF(OR(AND(F143="VöB",D137="Aktuelles Procedura secondo BöB",E143="No"),OR(AND(E143="Ja",D143&gt;='Valori soglia'!$D$6),AND(E143="Ja",'Riepilogo progetto'!$J$8&gt;'Riepilogo progetto'!$P$9)),AND(E143="Ja",F143="BöB")),"Kontrolle","")</f>
        <v>#DIV/0!</v>
      </c>
      <c r="L143" s="173" t="s">
        <v>44</v>
      </c>
      <c r="M143" s="429">
        <v>63</v>
      </c>
      <c r="N143" s="352">
        <v>0</v>
      </c>
      <c r="O143" s="429" t="s">
        <v>43</v>
      </c>
      <c r="P143" s="432" t="s">
        <v>36</v>
      </c>
      <c r="Q143" s="399" t="str">
        <f>IF(P143="BöB","nur Freihändig mit Tipo. 13 VöB","")</f>
        <v/>
      </c>
      <c r="R143" s="400"/>
      <c r="S143" s="433" t="str">
        <f>IF(P143="BöB","Ja","No")</f>
        <v>No</v>
      </c>
      <c r="T143" s="430" t="str">
        <f>IF(P143="BöB","Ja","No")</f>
        <v>No</v>
      </c>
      <c r="U143" s="435" t="e">
        <f>IF(OR(AND(P143="VöB",N137="Aktuelles Procedura secondo BöB",O143="No"),OR(AND(O143="Ja",N143&gt;='Valori soglia'!$D$6),AND(O143="Ja",U$14&gt;U$15)),AND(O143="Ja",P143="BöB")),"Kontrolle","")</f>
        <v>#DIV/0!</v>
      </c>
      <c r="V143" s="173" t="s">
        <v>44</v>
      </c>
      <c r="W143" s="429">
        <v>63</v>
      </c>
      <c r="X143" s="352">
        <v>0</v>
      </c>
      <c r="Y143" s="429" t="s">
        <v>43</v>
      </c>
      <c r="Z143" s="432" t="s">
        <v>36</v>
      </c>
      <c r="AA143" s="399" t="str">
        <f>IF(Z143="BöB","nur Freihändig mit Tipo. 13 VöB","")</f>
        <v/>
      </c>
      <c r="AB143" s="400"/>
      <c r="AC143" s="433" t="str">
        <f>IF(Z143="BöB","Ja","No")</f>
        <v>No</v>
      </c>
      <c r="AD143" s="430" t="str">
        <f>IF(Z143="BöB","Ja","No")</f>
        <v>No</v>
      </c>
      <c r="AE143" s="435" t="e">
        <f>IF(OR(AND(Z143="VöB",X137="Aktuelles Procedura secondo BöB",Y143="No"),OR(AND(Y143="Ja",X143&gt;='Valori soglia'!$D$6),AND(Y143="Ja",AE$14&gt;AE$15)),AND(Y143="Ja",Z143="BöB")),"Kontrolle","")</f>
        <v>#DIV/0!</v>
      </c>
      <c r="AF143" s="173" t="s">
        <v>44</v>
      </c>
      <c r="AG143" s="429">
        <v>63</v>
      </c>
      <c r="AH143" s="352">
        <v>0</v>
      </c>
      <c r="AI143" s="429" t="s">
        <v>43</v>
      </c>
      <c r="AJ143" s="432" t="s">
        <v>36</v>
      </c>
      <c r="AK143" s="399" t="str">
        <f>IF(AJ143="BöB","nur Freihändig mit Tipo. 13 VöB","")</f>
        <v/>
      </c>
      <c r="AL143" s="400"/>
      <c r="AM143" s="433" t="str">
        <f>IF(AJ143="BöB","Ja","No")</f>
        <v>No</v>
      </c>
      <c r="AN143" s="430" t="str">
        <f>IF(AJ143="BöB","Ja","No")</f>
        <v>No</v>
      </c>
      <c r="AO143" s="435" t="e">
        <f>IF(OR(AND(AJ143="VöB",AH137="Aktuelles Procedura secondo BöB",AI143="No"),OR(AND(AI143="Ja",AH143&gt;='Valori soglia'!$D$6),AND(AI143="Ja",AO$14&gt;AO$15)),AND(AI143="Ja",AJ143="BöB")),"Kontrolle","")</f>
        <v>#DIV/0!</v>
      </c>
      <c r="AP143" s="173" t="s">
        <v>44</v>
      </c>
      <c r="AQ143" s="429">
        <v>63</v>
      </c>
      <c r="AR143" s="352">
        <v>0</v>
      </c>
      <c r="AS143" s="429" t="s">
        <v>43</v>
      </c>
      <c r="AT143" s="432" t="s">
        <v>36</v>
      </c>
      <c r="AU143" s="399" t="str">
        <f>IF(AT143="BöB","nur Freihändig mit Tipo. 13 VöB","")</f>
        <v/>
      </c>
      <c r="AV143" s="400"/>
      <c r="AW143" s="433" t="str">
        <f>IF(AT143="BöB","Ja","No")</f>
        <v>No</v>
      </c>
      <c r="AX143" s="430" t="str">
        <f>IF(AT143="BöB","Ja","No")</f>
        <v>No</v>
      </c>
      <c r="AY143" s="435" t="e">
        <f>IF(OR(AND(AT143="VöB",AR137="Aktuelles Procedura secondo BöB",AS143="No"),OR(AND(AS143="Ja",AR143&gt;='Valori soglia'!$D$6),AND(AS143="Ja",AY$14&gt;AY$15)),AND(AS143="Ja",AT143="BöB")),"Kontrolle","")</f>
        <v>#DIV/0!</v>
      </c>
      <c r="AZ143" s="173" t="s">
        <v>44</v>
      </c>
      <c r="BA143" s="429">
        <v>63</v>
      </c>
      <c r="BB143" s="352">
        <v>0</v>
      </c>
      <c r="BC143" s="429" t="s">
        <v>43</v>
      </c>
      <c r="BD143" s="432" t="s">
        <v>36</v>
      </c>
      <c r="BE143" s="399" t="str">
        <f>IF(BD143="BöB","nur Freihändig mit Tipo. 13 VöB","")</f>
        <v/>
      </c>
      <c r="BF143" s="400"/>
      <c r="BG143" s="433" t="str">
        <f>IF(BD143="BöB","Ja","No")</f>
        <v>No</v>
      </c>
      <c r="BH143" s="430" t="str">
        <f>IF(BD143="BöB","Ja","No")</f>
        <v>No</v>
      </c>
      <c r="BI143" s="435" t="e">
        <f>IF(OR(AND(BD143="VöB",BB137="Aktuelles Procedura secondo BöB",BC143="No"),OR(AND(BC143="Ja",BB143&gt;='Valori soglia'!$D$6),AND(BC143="Ja",BI$14&gt;BI$15)),AND(BC143="Ja",BD143="BöB")),"Kontrolle","")</f>
        <v>#DIV/0!</v>
      </c>
      <c r="BJ143" s="173" t="s">
        <v>44</v>
      </c>
      <c r="BK143" s="429">
        <v>63</v>
      </c>
      <c r="BL143" s="352">
        <v>0</v>
      </c>
      <c r="BM143" s="429" t="s">
        <v>43</v>
      </c>
      <c r="BN143" s="432" t="s">
        <v>36</v>
      </c>
      <c r="BO143" s="399" t="str">
        <f>IF(BN143="BöB","nur Freihändig mit Tipo. 13 VöB","")</f>
        <v/>
      </c>
      <c r="BP143" s="400"/>
      <c r="BQ143" s="433" t="str">
        <f>IF(BN143="BöB","Ja","No")</f>
        <v>No</v>
      </c>
      <c r="BR143" s="430" t="str">
        <f>IF(BN143="BöB","Ja","No")</f>
        <v>No</v>
      </c>
      <c r="BS143" s="435" t="e">
        <f>IF(OR(AND(BN143="VöB",BL137="Aktuelles Procedura secondo BöB",BM143="No"),OR(AND(BM143="Ja",BL143&gt;='Valori soglia'!$D$6),AND(BM143="Ja",BS$14&gt;BS$15)),AND(BM143="Ja",BN143="BöB")),"Kontrolle","")</f>
        <v>#DIV/0!</v>
      </c>
      <c r="BT143" s="173" t="s">
        <v>44</v>
      </c>
      <c r="BU143" s="429">
        <v>63</v>
      </c>
      <c r="BV143" s="352">
        <v>0</v>
      </c>
      <c r="BW143" s="429" t="s">
        <v>43</v>
      </c>
      <c r="BX143" s="432" t="s">
        <v>36</v>
      </c>
      <c r="BY143" s="399" t="str">
        <f>IF(BX143="BöB","nur Freihändig mit Tipo. 13 VöB","")</f>
        <v/>
      </c>
      <c r="BZ143" s="400"/>
      <c r="CA143" s="433" t="str">
        <f>IF(BX143="BöB","Ja","No")</f>
        <v>No</v>
      </c>
      <c r="CB143" s="430" t="str">
        <f>IF(BX143="BöB","Ja","No")</f>
        <v>No</v>
      </c>
      <c r="CC143" s="435" t="e">
        <f>IF(OR(AND(BX143="VöB",BV137="Aktuelles Procedura secondo BöB",BW143="No"),OR(AND(BW143="Ja",BV143&gt;='Valori soglia'!$D$6),AND(BW143="Ja",CC$14&gt;CC$15)),AND(BW143="Ja",BX143="BöB")),"Kontrolle","")</f>
        <v>#DIV/0!</v>
      </c>
      <c r="CD143" s="173" t="s">
        <v>44</v>
      </c>
      <c r="CE143" s="429">
        <v>63</v>
      </c>
      <c r="CF143" s="352">
        <v>0</v>
      </c>
      <c r="CG143" s="429" t="s">
        <v>43</v>
      </c>
      <c r="CH143" s="432" t="s">
        <v>36</v>
      </c>
      <c r="CI143" s="399" t="str">
        <f>IF(CH143="BöB","nur Freihändig mit Tipo. 13 VöB","")</f>
        <v/>
      </c>
      <c r="CJ143" s="400"/>
      <c r="CK143" s="433" t="str">
        <f>IF(CH143="BöB","Ja","No")</f>
        <v>No</v>
      </c>
      <c r="CL143" s="430" t="str">
        <f>IF(CH143="BöB","Ja","No")</f>
        <v>No</v>
      </c>
      <c r="CM143" s="435" t="e">
        <f>IF(OR(AND(CH143="VöB",CF137="Aktuelles Procedura secondo BöB",CG143="No"),OR(AND(CG143="Ja",CF143&gt;='Valori soglia'!$D$6),AND(CG143="Ja",CM$14&gt;CM$15)),AND(CG143="Ja",CH143="BöB")),"Kontrolle","")</f>
        <v>#DIV/0!</v>
      </c>
      <c r="CN143" s="173" t="s">
        <v>44</v>
      </c>
      <c r="CO143" s="429">
        <v>63</v>
      </c>
      <c r="CP143" s="352">
        <v>0</v>
      </c>
      <c r="CQ143" s="429" t="s">
        <v>43</v>
      </c>
      <c r="CR143" s="432" t="s">
        <v>36</v>
      </c>
      <c r="CS143" s="399" t="str">
        <f>IF(CR143="BöB","nur Freihändig mit Tipo. 13 VöB","")</f>
        <v/>
      </c>
      <c r="CT143" s="400"/>
      <c r="CU143" s="433" t="str">
        <f>IF(CR143="BöB","Ja","No")</f>
        <v>No</v>
      </c>
      <c r="CV143" s="430" t="str">
        <f>IF(CR143="BöB","Ja","No")</f>
        <v>No</v>
      </c>
      <c r="CW143" s="435" t="e">
        <f>IF(OR(AND(CR143="VöB",CP137="Aktuelles Procedura secondo BöB",CQ143="No"),OR(AND(CQ143="Ja",CP143&gt;='Valori soglia'!$D$6),AND(CQ143="Ja",CW$14&gt;CW$15)),AND(CQ143="Ja",CR143="BöB")),"Kontrolle","")</f>
        <v>#DIV/0!</v>
      </c>
      <c r="CX143" s="173" t="s">
        <v>44</v>
      </c>
      <c r="CY143" s="429">
        <v>63</v>
      </c>
      <c r="CZ143" s="352">
        <v>0</v>
      </c>
      <c r="DA143" s="429" t="s">
        <v>43</v>
      </c>
      <c r="DB143" s="432" t="s">
        <v>36</v>
      </c>
      <c r="DC143" s="399" t="str">
        <f>IF(DB143="BöB","nur Freihändig mit Tipo. 13 VöB","")</f>
        <v/>
      </c>
      <c r="DD143" s="400"/>
      <c r="DE143" s="433" t="str">
        <f>IF(DB143="BöB","Ja","No")</f>
        <v>No</v>
      </c>
      <c r="DF143" s="430" t="str">
        <f>IF(DB143="BöB","Ja","No")</f>
        <v>No</v>
      </c>
      <c r="DG143" s="435" t="e">
        <f>IF(OR(AND(DB143="VöB",CZ137="Aktuelles Procedura secondo BöB",DA143="No"),OR(AND(DA143="Ja",CZ143&gt;='Valori soglia'!$D$6),AND(DA143="Ja",DG$14&gt;DG$15)),AND(DA143="Ja",DB143="BöB")),"Kontrolle","")</f>
        <v>#DIV/0!</v>
      </c>
      <c r="DH143" s="173" t="s">
        <v>44</v>
      </c>
      <c r="DI143" s="429">
        <v>63</v>
      </c>
      <c r="DJ143" s="352">
        <v>0</v>
      </c>
      <c r="DK143" s="429" t="s">
        <v>43</v>
      </c>
      <c r="DL143" s="432" t="s">
        <v>36</v>
      </c>
      <c r="DM143" s="399" t="str">
        <f>IF(DL143="BöB","nur Freihändig mit Tipo. 13 VöB","")</f>
        <v/>
      </c>
      <c r="DN143" s="400"/>
      <c r="DO143" s="433" t="str">
        <f>IF(DL143="BöB","Ja","No")</f>
        <v>No</v>
      </c>
      <c r="DP143" s="430" t="str">
        <f>IF(DL143="BöB","Ja","No")</f>
        <v>No</v>
      </c>
      <c r="DQ143" s="435" t="e">
        <f>IF(OR(AND(DL143="VöB",DJ137="Aktuelles Procedura secondo BöB",DK143="No"),OR(AND(DK143="Ja",DJ143&gt;='Valori soglia'!$D$6),AND(DK143="Ja",DQ$14&gt;DQ$15)),AND(DK143="Ja",DL143="BöB")),"Kontrolle","")</f>
        <v>#DIV/0!</v>
      </c>
      <c r="DR143" s="173" t="s">
        <v>44</v>
      </c>
      <c r="DS143" s="429">
        <v>63</v>
      </c>
      <c r="DT143" s="352">
        <v>0</v>
      </c>
      <c r="DU143" s="429" t="s">
        <v>43</v>
      </c>
      <c r="DV143" s="432" t="s">
        <v>36</v>
      </c>
      <c r="DW143" s="399" t="str">
        <f>IF(DV143="BöB","nur Freihändig mit Tipo. 13 VöB","")</f>
        <v/>
      </c>
      <c r="DX143" s="400"/>
      <c r="DY143" s="433" t="str">
        <f>IF(DV143="BöB","Ja","No")</f>
        <v>No</v>
      </c>
      <c r="DZ143" s="430" t="str">
        <f>IF(DV143="BöB","Ja","No")</f>
        <v>No</v>
      </c>
      <c r="EA143" s="435" t="e">
        <f>IF(OR(AND(DV143="VöB",DT137="Aktuelles Procedura secondo BöB",DU143="No"),OR(AND(DU143="Ja",DT143&gt;='Valori soglia'!$D$6),AND(DU143="Ja",EA$14&gt;EA$15)),AND(DU143="Ja",DV143="BöB")),"Kontrolle","")</f>
        <v>#DIV/0!</v>
      </c>
      <c r="EB143" s="173" t="s">
        <v>44</v>
      </c>
      <c r="EC143" s="429">
        <v>63</v>
      </c>
      <c r="ED143" s="352">
        <v>0</v>
      </c>
      <c r="EE143" s="429" t="s">
        <v>43</v>
      </c>
      <c r="EF143" s="432" t="s">
        <v>36</v>
      </c>
      <c r="EG143" s="399" t="str">
        <f>IF(EF143="BöB","nur Freihändig mit Tipo. 13 VöB","")</f>
        <v/>
      </c>
      <c r="EH143" s="400"/>
      <c r="EI143" s="433" t="str">
        <f>IF(EF143="BöB","Ja","No")</f>
        <v>No</v>
      </c>
      <c r="EJ143" s="430" t="str">
        <f>IF(EF143="BöB","Ja","No")</f>
        <v>No</v>
      </c>
      <c r="EK143" s="435" t="e">
        <f>IF(OR(AND(EF143="VöB",ED137="Aktuelles Procedura secondo BöB",EE143="No"),OR(AND(EE143="Ja",ED143&gt;='Valori soglia'!$D$6),AND(EE143="Ja",EK$14&gt;EK$15)),AND(EE143="Ja",EF143="BöB")),"Kontrolle","")</f>
        <v>#DIV/0!</v>
      </c>
      <c r="EL143" s="173" t="s">
        <v>44</v>
      </c>
      <c r="EM143" s="429">
        <v>63</v>
      </c>
      <c r="EN143" s="352">
        <v>0</v>
      </c>
      <c r="EO143" s="429" t="s">
        <v>43</v>
      </c>
      <c r="EP143" s="432" t="s">
        <v>36</v>
      </c>
      <c r="EQ143" s="399" t="str">
        <f>IF(EP143="BöB","nur Freihändig mit Tipo. 13 VöB","")</f>
        <v/>
      </c>
      <c r="ER143" s="400"/>
      <c r="ES143" s="433" t="str">
        <f>IF(EP143="BöB","Ja","No")</f>
        <v>No</v>
      </c>
      <c r="ET143" s="430" t="str">
        <f>IF(EP143="BöB","Ja","No")</f>
        <v>No</v>
      </c>
      <c r="EU143" s="435" t="e">
        <f>IF(OR(AND(EP143="VöB",EN137="Aktuelles Procedura secondo BöB",EO143="No"),OR(AND(EO143="Ja",EN143&gt;='Valori soglia'!$D$6),AND(EO143="Ja",EU$14&gt;EU$15)),AND(EO143="Ja",EP143="BöB")),"Kontrolle","")</f>
        <v>#DIV/0!</v>
      </c>
      <c r="EV143" s="173" t="s">
        <v>44</v>
      </c>
      <c r="EW143" s="429">
        <v>63</v>
      </c>
      <c r="EX143" s="352">
        <v>0</v>
      </c>
      <c r="EY143" s="429" t="s">
        <v>43</v>
      </c>
      <c r="EZ143" s="432" t="s">
        <v>36</v>
      </c>
      <c r="FA143" s="399" t="str">
        <f>IF(EZ143="BöB","nur Freihändig mit Tipo. 13 VöB","")</f>
        <v/>
      </c>
      <c r="FB143" s="400"/>
      <c r="FC143" s="433" t="str">
        <f>IF(EZ143="BöB","Ja","No")</f>
        <v>No</v>
      </c>
      <c r="FD143" s="430" t="str">
        <f>IF(EZ143="BöB","Ja","No")</f>
        <v>No</v>
      </c>
      <c r="FE143" s="435" t="e">
        <f>IF(OR(AND(EZ143="VöB",EX137="Aktuelles Procedura secondo BöB",EY143="No"),OR(AND(EY143="Ja",EX143&gt;='Valori soglia'!$D$6),AND(EY143="Ja",FE$14&gt;FE$15)),AND(EY143="Ja",EZ143="BöB")),"Kontrolle","")</f>
        <v>#DIV/0!</v>
      </c>
      <c r="FF143" s="173" t="s">
        <v>44</v>
      </c>
      <c r="FG143" s="429">
        <v>63</v>
      </c>
      <c r="FH143" s="352">
        <v>0</v>
      </c>
      <c r="FI143" s="429" t="s">
        <v>43</v>
      </c>
      <c r="FJ143" s="432" t="s">
        <v>36</v>
      </c>
      <c r="FK143" s="399" t="str">
        <f>IF(FJ143="BöB","nur Freihändig mit Tipo. 13 VöB","")</f>
        <v/>
      </c>
      <c r="FL143" s="400"/>
      <c r="FM143" s="433" t="str">
        <f>IF(FJ143="BöB","Ja","No")</f>
        <v>No</v>
      </c>
      <c r="FN143" s="430" t="str">
        <f>IF(FJ143="BöB","Ja","No")</f>
        <v>No</v>
      </c>
      <c r="FO143" s="435" t="e">
        <f>IF(OR(AND(FJ143="VöB",FH137="Aktuelles Procedura secondo BöB",FI143="No"),OR(AND(FI143="Ja",FH143&gt;='Valori soglia'!$D$6),AND(FI143="Ja",FO$14&gt;FO$15)),AND(FI143="Ja",FJ143="BöB")),"Kontrolle","")</f>
        <v>#DIV/0!</v>
      </c>
      <c r="FP143" s="173" t="s">
        <v>44</v>
      </c>
      <c r="FQ143" s="429">
        <v>63</v>
      </c>
      <c r="FR143" s="352">
        <v>0</v>
      </c>
      <c r="FS143" s="429" t="s">
        <v>43</v>
      </c>
      <c r="FT143" s="432" t="s">
        <v>36</v>
      </c>
      <c r="FU143" s="399" t="str">
        <f>IF(FT143="BöB","nur Freihändig mit Tipo. 13 VöB","")</f>
        <v/>
      </c>
      <c r="FV143" s="400"/>
      <c r="FW143" s="433" t="str">
        <f>IF(FT143="BöB","Ja","No")</f>
        <v>No</v>
      </c>
      <c r="FX143" s="430" t="str">
        <f>IF(FT143="BöB","Ja","No")</f>
        <v>No</v>
      </c>
      <c r="FY143" s="435" t="e">
        <f>IF(OR(AND(FT143="VöB",FR137="Aktuelles Procedura secondo BöB",FS143="No"),OR(AND(FS143="Ja",FR143&gt;='Valori soglia'!$D$6),AND(FS143="Ja",FY$14&gt;FY$15)),AND(FS143="Ja",FT143="BöB")),"Kontrolle","")</f>
        <v>#DIV/0!</v>
      </c>
      <c r="FZ143" s="173" t="s">
        <v>44</v>
      </c>
      <c r="GA143" s="429">
        <v>63</v>
      </c>
      <c r="GB143" s="352">
        <v>0</v>
      </c>
      <c r="GC143" s="429" t="s">
        <v>43</v>
      </c>
      <c r="GD143" s="432" t="s">
        <v>36</v>
      </c>
      <c r="GE143" s="399" t="str">
        <f>IF(GD143="BöB","nur Freihändig mit Tipo. 13 VöB","")</f>
        <v/>
      </c>
      <c r="GF143" s="400"/>
      <c r="GG143" s="433" t="str">
        <f>IF(GD143="BöB","Ja","No")</f>
        <v>No</v>
      </c>
      <c r="GH143" s="430" t="str">
        <f>IF(GD143="BöB","Ja","No")</f>
        <v>No</v>
      </c>
      <c r="GI143" s="435" t="e">
        <f>IF(OR(AND(GD143="VöB",GB137="Aktuelles Procedura secondo BöB",GC143="No"),OR(AND(GC143="Ja",GB143&gt;='Valori soglia'!$D$6),AND(GC143="Ja",GI$14&gt;GI$15)),AND(GC143="Ja",GD143="BöB")),"Kontrolle","")</f>
        <v>#DIV/0!</v>
      </c>
      <c r="GJ143" s="173" t="s">
        <v>44</v>
      </c>
      <c r="GK143" s="429">
        <v>63</v>
      </c>
      <c r="GL143" s="352">
        <v>0</v>
      </c>
      <c r="GM143" s="429" t="s">
        <v>43</v>
      </c>
      <c r="GN143" s="432" t="s">
        <v>36</v>
      </c>
      <c r="GO143" s="399" t="str">
        <f>IF(GN143="BöB","nur Freihändig mit Tipo. 13 VöB","")</f>
        <v/>
      </c>
      <c r="GP143" s="400"/>
      <c r="GQ143" s="433" t="str">
        <f>IF(GN143="BöB","Ja","No")</f>
        <v>No</v>
      </c>
      <c r="GR143" s="430" t="str">
        <f>IF(GN143="BöB","Ja","No")</f>
        <v>No</v>
      </c>
      <c r="GS143" s="435" t="e">
        <f>IF(OR(AND(GN143="VöB",GL137="Aktuelles Procedura secondo BöB",GM143="No"),OR(AND(GM143="Ja",GL143&gt;='Valori soglia'!$D$6),AND(GM143="Ja",GS$14&gt;GS$15)),AND(GM143="Ja",GN143="BöB")),"Kontrolle","")</f>
        <v>#DIV/0!</v>
      </c>
      <c r="GT143" s="173" t="s">
        <v>44</v>
      </c>
      <c r="GU143" s="429">
        <v>63</v>
      </c>
      <c r="GV143" s="352">
        <v>0</v>
      </c>
      <c r="GW143" s="429" t="s">
        <v>43</v>
      </c>
      <c r="GX143" s="432" t="s">
        <v>36</v>
      </c>
      <c r="GY143" s="399" t="str">
        <f>IF(GX143="BöB","nur Freihändig mit Tipo. 13 VöB","")</f>
        <v/>
      </c>
      <c r="GZ143" s="400"/>
      <c r="HA143" s="433" t="str">
        <f>IF(GX143="BöB","Ja","No")</f>
        <v>No</v>
      </c>
      <c r="HB143" s="430" t="str">
        <f>IF(GX143="BöB","Ja","No")</f>
        <v>No</v>
      </c>
      <c r="HC143" s="435" t="e">
        <f>IF(OR(AND(GX143="VöB",GV137="Aktuelles Procedura secondo BöB",GW143="No"),OR(AND(GW143="Ja",GV143&gt;='Valori soglia'!$D$6),AND(GW143="Ja",HC$14&gt;HC$15)),AND(GW143="Ja",GX143="BöB")),"Kontrolle","")</f>
        <v>#DIV/0!</v>
      </c>
      <c r="HD143" s="173" t="s">
        <v>44</v>
      </c>
      <c r="HE143" s="429">
        <v>63</v>
      </c>
      <c r="HF143" s="352">
        <v>0</v>
      </c>
      <c r="HG143" s="429" t="s">
        <v>43</v>
      </c>
      <c r="HH143" s="432" t="s">
        <v>36</v>
      </c>
      <c r="HI143" s="399" t="str">
        <f>IF(HH143="BöB","nur Freihändig mit Tipo. 13 VöB","")</f>
        <v/>
      </c>
      <c r="HJ143" s="400"/>
      <c r="HK143" s="433" t="str">
        <f>IF(HH143="BöB","Ja","No")</f>
        <v>No</v>
      </c>
      <c r="HL143" s="430" t="str">
        <f>IF(HH143="BöB","Ja","No")</f>
        <v>No</v>
      </c>
      <c r="HM143" s="435" t="e">
        <f>IF(OR(AND(HH143="VöB",HF137="Aktuelles Procedura secondo BöB",HG143="No"),OR(AND(HG143="Ja",HF143&gt;='Valori soglia'!$D$6),AND(HG143="Ja",HM$14&gt;HM$15)),AND(HG143="Ja",HH143="BöB")),"Kontrolle","")</f>
        <v>#DIV/0!</v>
      </c>
      <c r="HN143" s="125"/>
      <c r="HO143" s="125"/>
      <c r="HP143" s="71"/>
      <c r="HQ143" s="126"/>
      <c r="HR143" s="74"/>
      <c r="HS143" s="36"/>
      <c r="HT143" s="36"/>
      <c r="HU143" s="78"/>
      <c r="HV143" s="36"/>
      <c r="HW143" s="125"/>
      <c r="HX143" s="125"/>
      <c r="HY143" s="71"/>
      <c r="HZ143" s="126"/>
      <c r="IA143" s="74"/>
      <c r="IB143" s="36"/>
      <c r="IC143" s="36"/>
      <c r="ID143" s="78"/>
      <c r="IE143" s="36"/>
      <c r="IF143" s="125"/>
      <c r="IG143" s="125"/>
      <c r="IH143" s="71"/>
      <c r="II143" s="126"/>
      <c r="IJ143" s="74"/>
      <c r="IK143" s="36"/>
      <c r="IL143" s="36"/>
      <c r="IM143" s="78"/>
      <c r="IN143" s="36"/>
      <c r="IO143" s="125"/>
      <c r="IP143" s="125"/>
      <c r="IQ143" s="71"/>
      <c r="IR143" s="126"/>
      <c r="IS143" s="74"/>
      <c r="IT143" s="36"/>
      <c r="IU143" s="36"/>
      <c r="IV143" s="78"/>
      <c r="IW143" s="36"/>
      <c r="IX143" s="125"/>
      <c r="IY143" s="125"/>
      <c r="IZ143" s="71"/>
      <c r="JA143" s="126"/>
      <c r="JB143" s="6"/>
      <c r="JC143" s="6"/>
      <c r="JD143" s="6"/>
      <c r="JE143" s="6"/>
      <c r="JF143" s="6"/>
      <c r="JG143" s="6"/>
      <c r="JH143" s="6"/>
      <c r="JI143" s="6"/>
      <c r="JJ143" s="6"/>
      <c r="JK143" s="6"/>
      <c r="JL143" s="6"/>
      <c r="JM143" s="6"/>
      <c r="JN143" s="6"/>
      <c r="JO143" s="6"/>
      <c r="JP143" s="6"/>
      <c r="JQ143" s="6"/>
      <c r="JR143" s="6"/>
      <c r="JS143" s="6"/>
      <c r="JT143" s="6"/>
      <c r="JU143" s="6"/>
      <c r="JV143" s="6"/>
      <c r="JW143" s="6"/>
      <c r="JX143" s="6"/>
      <c r="JY143" s="6"/>
      <c r="JZ143" s="6"/>
      <c r="KA143" s="6"/>
      <c r="KB143" s="6"/>
      <c r="KC143" s="6"/>
      <c r="KD143" s="6"/>
      <c r="KE143" s="6"/>
      <c r="KF143" s="6"/>
      <c r="KG143" s="6"/>
      <c r="KH143" s="6"/>
      <c r="KI143" s="6"/>
      <c r="KJ143" s="6"/>
      <c r="KK143" s="6"/>
      <c r="KL143" s="6"/>
      <c r="KM143" s="6"/>
      <c r="KN143" s="6"/>
      <c r="KO143" s="6"/>
      <c r="KP143" s="6"/>
      <c r="KQ143" s="6"/>
      <c r="KR143" s="6"/>
      <c r="KS143" s="6"/>
      <c r="KT143" s="6"/>
      <c r="KU143" s="6"/>
      <c r="KV143" s="6"/>
      <c r="KW143" s="6"/>
      <c r="KX143" s="6"/>
      <c r="KY143" s="6"/>
      <c r="KZ143" s="6"/>
      <c r="LA143" s="6"/>
      <c r="LB143" s="6"/>
      <c r="LC143" s="6"/>
    </row>
    <row r="144" spans="1:315" ht="26.25" customHeight="1" x14ac:dyDescent="0.2">
      <c r="A144" s="13"/>
      <c r="B144" s="174" t="s">
        <v>45</v>
      </c>
      <c r="C144" s="429"/>
      <c r="D144" s="352"/>
      <c r="E144" s="429"/>
      <c r="F144" s="432"/>
      <c r="G144" s="401" t="str">
        <f>IF(F143="VöB","Freihändig (z.B. Tipo. 36 II d VöB)","")</f>
        <v/>
      </c>
      <c r="H144" s="402"/>
      <c r="I144" s="433"/>
      <c r="J144" s="430"/>
      <c r="K144" s="435"/>
      <c r="L144" s="174" t="s">
        <v>45</v>
      </c>
      <c r="M144" s="429"/>
      <c r="N144" s="352"/>
      <c r="O144" s="429"/>
      <c r="P144" s="432"/>
      <c r="Q144" s="401" t="str">
        <f>IF(P143="VöB","Freihändig (z.B. Tipo. 36 II d VöB)","")</f>
        <v/>
      </c>
      <c r="R144" s="402"/>
      <c r="S144" s="433"/>
      <c r="T144" s="430"/>
      <c r="U144" s="435"/>
      <c r="V144" s="174" t="s">
        <v>45</v>
      </c>
      <c r="W144" s="429"/>
      <c r="X144" s="352"/>
      <c r="Y144" s="429"/>
      <c r="Z144" s="432"/>
      <c r="AA144" s="401" t="str">
        <f>IF(Z143="VöB","Freihändig (z.B. Tipo. 36 II d VöB)","")</f>
        <v/>
      </c>
      <c r="AB144" s="402"/>
      <c r="AC144" s="433"/>
      <c r="AD144" s="430"/>
      <c r="AE144" s="435"/>
      <c r="AF144" s="174" t="s">
        <v>45</v>
      </c>
      <c r="AG144" s="429"/>
      <c r="AH144" s="352"/>
      <c r="AI144" s="429"/>
      <c r="AJ144" s="432"/>
      <c r="AK144" s="401" t="str">
        <f>IF(AJ143="VöB","Freihändig (z.B. Tipo. 36 II d VöB)","")</f>
        <v/>
      </c>
      <c r="AL144" s="402"/>
      <c r="AM144" s="433"/>
      <c r="AN144" s="430"/>
      <c r="AO144" s="435"/>
      <c r="AP144" s="174" t="s">
        <v>45</v>
      </c>
      <c r="AQ144" s="429"/>
      <c r="AR144" s="352"/>
      <c r="AS144" s="429"/>
      <c r="AT144" s="432"/>
      <c r="AU144" s="401" t="str">
        <f>IF(AT143="VöB","Freihändig (z.B. Tipo. 36 II d VöB)","")</f>
        <v/>
      </c>
      <c r="AV144" s="402"/>
      <c r="AW144" s="433"/>
      <c r="AX144" s="430"/>
      <c r="AY144" s="435"/>
      <c r="AZ144" s="174" t="s">
        <v>45</v>
      </c>
      <c r="BA144" s="429"/>
      <c r="BB144" s="352"/>
      <c r="BC144" s="429"/>
      <c r="BD144" s="432"/>
      <c r="BE144" s="401" t="str">
        <f>IF(BD143="VöB","Freihändig (z.B. Tipo. 36 II d VöB)","")</f>
        <v/>
      </c>
      <c r="BF144" s="402"/>
      <c r="BG144" s="433"/>
      <c r="BH144" s="430"/>
      <c r="BI144" s="435"/>
      <c r="BJ144" s="174" t="s">
        <v>45</v>
      </c>
      <c r="BK144" s="429"/>
      <c r="BL144" s="352"/>
      <c r="BM144" s="429"/>
      <c r="BN144" s="432"/>
      <c r="BO144" s="401" t="str">
        <f>IF(BN143="VöB","Freihändig (z.B. Tipo. 36 II d VöB)","")</f>
        <v/>
      </c>
      <c r="BP144" s="402"/>
      <c r="BQ144" s="433"/>
      <c r="BR144" s="430"/>
      <c r="BS144" s="435"/>
      <c r="BT144" s="174" t="s">
        <v>45</v>
      </c>
      <c r="BU144" s="429"/>
      <c r="BV144" s="352"/>
      <c r="BW144" s="429"/>
      <c r="BX144" s="432"/>
      <c r="BY144" s="401" t="str">
        <f>IF(BX143="VöB","Freihändig (z.B. Tipo. 36 II d VöB)","")</f>
        <v/>
      </c>
      <c r="BZ144" s="402"/>
      <c r="CA144" s="433"/>
      <c r="CB144" s="430"/>
      <c r="CC144" s="435"/>
      <c r="CD144" s="174" t="s">
        <v>45</v>
      </c>
      <c r="CE144" s="429"/>
      <c r="CF144" s="352"/>
      <c r="CG144" s="429"/>
      <c r="CH144" s="432"/>
      <c r="CI144" s="401" t="str">
        <f>IF(CH143="VöB","Freihändig (z.B. Tipo. 36 II d VöB)","")</f>
        <v/>
      </c>
      <c r="CJ144" s="402"/>
      <c r="CK144" s="433"/>
      <c r="CL144" s="430"/>
      <c r="CM144" s="435"/>
      <c r="CN144" s="174" t="s">
        <v>45</v>
      </c>
      <c r="CO144" s="429"/>
      <c r="CP144" s="352"/>
      <c r="CQ144" s="429"/>
      <c r="CR144" s="432"/>
      <c r="CS144" s="401" t="str">
        <f>IF(CR143="VöB","Freihändig (z.B. Tipo. 36 II d VöB)","")</f>
        <v/>
      </c>
      <c r="CT144" s="402"/>
      <c r="CU144" s="433"/>
      <c r="CV144" s="430"/>
      <c r="CW144" s="435"/>
      <c r="CX144" s="174" t="s">
        <v>45</v>
      </c>
      <c r="CY144" s="429"/>
      <c r="CZ144" s="352"/>
      <c r="DA144" s="429"/>
      <c r="DB144" s="432"/>
      <c r="DC144" s="401" t="str">
        <f>IF(DB143="VöB","Freihändig (z.B. Tipo. 36 II d VöB)","")</f>
        <v/>
      </c>
      <c r="DD144" s="402"/>
      <c r="DE144" s="433"/>
      <c r="DF144" s="430"/>
      <c r="DG144" s="435"/>
      <c r="DH144" s="174" t="s">
        <v>45</v>
      </c>
      <c r="DI144" s="429"/>
      <c r="DJ144" s="352"/>
      <c r="DK144" s="429"/>
      <c r="DL144" s="432"/>
      <c r="DM144" s="401" t="str">
        <f>IF(DL143="VöB","Freihändig (z.B. Tipo. 36 II d VöB)","")</f>
        <v/>
      </c>
      <c r="DN144" s="402"/>
      <c r="DO144" s="433"/>
      <c r="DP144" s="430"/>
      <c r="DQ144" s="435"/>
      <c r="DR144" s="174" t="s">
        <v>45</v>
      </c>
      <c r="DS144" s="429"/>
      <c r="DT144" s="352"/>
      <c r="DU144" s="429"/>
      <c r="DV144" s="432"/>
      <c r="DW144" s="401" t="str">
        <f>IF(DV143="VöB","Freihändig (z.B. Tipo. 36 II d VöB)","")</f>
        <v/>
      </c>
      <c r="DX144" s="402"/>
      <c r="DY144" s="433"/>
      <c r="DZ144" s="430"/>
      <c r="EA144" s="435"/>
      <c r="EB144" s="174" t="s">
        <v>45</v>
      </c>
      <c r="EC144" s="429"/>
      <c r="ED144" s="352"/>
      <c r="EE144" s="429"/>
      <c r="EF144" s="432"/>
      <c r="EG144" s="401" t="str">
        <f>IF(EF143="VöB","Freihändig (z.B. Tipo. 36 II d VöB)","")</f>
        <v/>
      </c>
      <c r="EH144" s="402"/>
      <c r="EI144" s="433"/>
      <c r="EJ144" s="430"/>
      <c r="EK144" s="435"/>
      <c r="EL144" s="174" t="s">
        <v>45</v>
      </c>
      <c r="EM144" s="429"/>
      <c r="EN144" s="352"/>
      <c r="EO144" s="429"/>
      <c r="EP144" s="432"/>
      <c r="EQ144" s="401" t="str">
        <f>IF(EP143="VöB","Freihändig (z.B. Tipo. 36 II d VöB)","")</f>
        <v/>
      </c>
      <c r="ER144" s="402"/>
      <c r="ES144" s="433"/>
      <c r="ET144" s="430"/>
      <c r="EU144" s="435"/>
      <c r="EV144" s="174" t="s">
        <v>45</v>
      </c>
      <c r="EW144" s="429"/>
      <c r="EX144" s="352"/>
      <c r="EY144" s="429"/>
      <c r="EZ144" s="432"/>
      <c r="FA144" s="401" t="str">
        <f>IF(EZ143="VöB","Freihändig (z.B. Tipo. 36 II d VöB)","")</f>
        <v/>
      </c>
      <c r="FB144" s="402"/>
      <c r="FC144" s="433"/>
      <c r="FD144" s="430"/>
      <c r="FE144" s="435"/>
      <c r="FF144" s="174" t="s">
        <v>45</v>
      </c>
      <c r="FG144" s="429"/>
      <c r="FH144" s="352"/>
      <c r="FI144" s="429"/>
      <c r="FJ144" s="432"/>
      <c r="FK144" s="401" t="str">
        <f>IF(FJ143="VöB","Freihändig (z.B. Tipo. 36 II d VöB)","")</f>
        <v/>
      </c>
      <c r="FL144" s="402"/>
      <c r="FM144" s="433"/>
      <c r="FN144" s="430"/>
      <c r="FO144" s="435"/>
      <c r="FP144" s="174" t="s">
        <v>45</v>
      </c>
      <c r="FQ144" s="429"/>
      <c r="FR144" s="352"/>
      <c r="FS144" s="429"/>
      <c r="FT144" s="432"/>
      <c r="FU144" s="401" t="str">
        <f>IF(FT143="VöB","Freihändig (z.B. Tipo. 36 II d VöB)","")</f>
        <v/>
      </c>
      <c r="FV144" s="402"/>
      <c r="FW144" s="433"/>
      <c r="FX144" s="430"/>
      <c r="FY144" s="435"/>
      <c r="FZ144" s="174" t="s">
        <v>45</v>
      </c>
      <c r="GA144" s="429"/>
      <c r="GB144" s="352"/>
      <c r="GC144" s="429"/>
      <c r="GD144" s="432"/>
      <c r="GE144" s="401" t="str">
        <f>IF(GD143="VöB","Freihändig (z.B. Tipo. 36 II d VöB)","")</f>
        <v/>
      </c>
      <c r="GF144" s="402"/>
      <c r="GG144" s="433"/>
      <c r="GH144" s="430"/>
      <c r="GI144" s="435"/>
      <c r="GJ144" s="174" t="s">
        <v>45</v>
      </c>
      <c r="GK144" s="429"/>
      <c r="GL144" s="352"/>
      <c r="GM144" s="429"/>
      <c r="GN144" s="432"/>
      <c r="GO144" s="401" t="str">
        <f>IF(GN143="VöB","Freihändig (z.B. Tipo. 36 II d VöB)","")</f>
        <v/>
      </c>
      <c r="GP144" s="402"/>
      <c r="GQ144" s="433"/>
      <c r="GR144" s="430"/>
      <c r="GS144" s="435"/>
      <c r="GT144" s="174" t="s">
        <v>45</v>
      </c>
      <c r="GU144" s="429"/>
      <c r="GV144" s="352"/>
      <c r="GW144" s="429"/>
      <c r="GX144" s="432"/>
      <c r="GY144" s="401" t="str">
        <f>IF(GX143="VöB","Freihändig (z.B. Tipo. 36 II d VöB)","")</f>
        <v/>
      </c>
      <c r="GZ144" s="402"/>
      <c r="HA144" s="433"/>
      <c r="HB144" s="430"/>
      <c r="HC144" s="435"/>
      <c r="HD144" s="174" t="s">
        <v>45</v>
      </c>
      <c r="HE144" s="429"/>
      <c r="HF144" s="352"/>
      <c r="HG144" s="429"/>
      <c r="HH144" s="432"/>
      <c r="HI144" s="401" t="str">
        <f>IF(HH143="VöB","Freihändig (z.B. Tipo. 36 II d VöB)","")</f>
        <v/>
      </c>
      <c r="HJ144" s="402"/>
      <c r="HK144" s="433"/>
      <c r="HL144" s="430"/>
      <c r="HM144" s="435"/>
      <c r="HN144" s="125"/>
      <c r="HO144" s="125"/>
      <c r="HP144" s="71"/>
      <c r="HQ144" s="126"/>
      <c r="HR144" s="74"/>
      <c r="HS144" s="36"/>
      <c r="HT144" s="36"/>
      <c r="HU144" s="78"/>
      <c r="HV144" s="36"/>
      <c r="HW144" s="125"/>
      <c r="HX144" s="125"/>
      <c r="HY144" s="71"/>
      <c r="HZ144" s="126"/>
      <c r="IA144" s="74"/>
      <c r="IB144" s="36"/>
      <c r="IC144" s="36"/>
      <c r="ID144" s="78"/>
      <c r="IE144" s="36"/>
      <c r="IF144" s="125"/>
      <c r="IG144" s="125"/>
      <c r="IH144" s="71"/>
      <c r="II144" s="126"/>
      <c r="IJ144" s="74"/>
      <c r="IK144" s="36"/>
      <c r="IL144" s="36"/>
      <c r="IM144" s="78"/>
      <c r="IN144" s="36"/>
      <c r="IO144" s="125"/>
      <c r="IP144" s="125"/>
      <c r="IQ144" s="71"/>
      <c r="IR144" s="126"/>
      <c r="IS144" s="74"/>
      <c r="IT144" s="36"/>
      <c r="IU144" s="36"/>
      <c r="IV144" s="78"/>
      <c r="IW144" s="36"/>
      <c r="IX144" s="125"/>
      <c r="IY144" s="125"/>
      <c r="IZ144" s="71"/>
      <c r="JA144" s="126"/>
      <c r="JB144" s="6"/>
      <c r="JC144" s="6"/>
      <c r="JD144" s="6"/>
      <c r="JE144" s="6"/>
      <c r="JF144" s="6"/>
      <c r="JG144" s="6"/>
      <c r="JH144" s="6"/>
      <c r="JI144" s="6"/>
      <c r="JJ144" s="6"/>
      <c r="JK144" s="6"/>
      <c r="JL144" s="6"/>
      <c r="JM144" s="6"/>
      <c r="JN144" s="6"/>
      <c r="JO144" s="6"/>
      <c r="JP144" s="6"/>
      <c r="JQ144" s="6"/>
      <c r="JR144" s="6"/>
      <c r="JS144" s="6"/>
      <c r="JT144" s="6"/>
      <c r="JU144" s="6"/>
      <c r="JV144" s="6"/>
      <c r="JW144" s="6"/>
      <c r="JX144" s="6"/>
      <c r="JY144" s="6"/>
      <c r="JZ144" s="6"/>
      <c r="KA144" s="6"/>
      <c r="KB144" s="6"/>
      <c r="KC144" s="6"/>
      <c r="KD144" s="6"/>
      <c r="KE144" s="6"/>
      <c r="KF144" s="6"/>
      <c r="KG144" s="6"/>
      <c r="KH144" s="6"/>
      <c r="KI144" s="6"/>
      <c r="KJ144" s="6"/>
      <c r="KK144" s="6"/>
      <c r="KL144" s="6"/>
      <c r="KM144" s="6"/>
      <c r="KN144" s="6"/>
      <c r="KO144" s="6"/>
      <c r="KP144" s="6"/>
      <c r="KQ144" s="6"/>
      <c r="KR144" s="6"/>
      <c r="KS144" s="6"/>
      <c r="KT144" s="6"/>
      <c r="KU144" s="6"/>
      <c r="KV144" s="6"/>
      <c r="KW144" s="6"/>
      <c r="KX144" s="6"/>
      <c r="KY144" s="6"/>
      <c r="KZ144" s="6"/>
      <c r="LA144" s="6"/>
      <c r="LB144" s="6"/>
      <c r="LC144" s="6"/>
    </row>
    <row r="145" spans="1:315" ht="26.25" customHeight="1" x14ac:dyDescent="0.2">
      <c r="A145" s="13"/>
      <c r="B145" s="173" t="s">
        <v>44</v>
      </c>
      <c r="C145" s="429">
        <v>64</v>
      </c>
      <c r="D145" s="352">
        <v>0</v>
      </c>
      <c r="E145" s="429" t="s">
        <v>43</v>
      </c>
      <c r="F145" s="432" t="s">
        <v>36</v>
      </c>
      <c r="G145" s="399" t="str">
        <f>IF(F145="BöB","nur Freihändig mit Tipo. 13 VöB","")</f>
        <v/>
      </c>
      <c r="H145" s="400"/>
      <c r="I145" s="433" t="str">
        <f>IF(F145="BöB","Ja","No")</f>
        <v>No</v>
      </c>
      <c r="J145" s="430" t="str">
        <f>IF(F145="BöB","Ja","No")</f>
        <v>No</v>
      </c>
      <c r="K145" s="435" t="e">
        <f>IF(OR(AND(F145="VöB",D139="Aktuelles Procedura secondo BöB",E145="No"),OR(AND(E145="Ja",D145&gt;='Valori soglia'!$D$6),AND(E145="Ja",'Riepilogo progetto'!$J$8&gt;'Riepilogo progetto'!$P$9)),AND(E145="Ja",F145="BöB")),"Kontrolle","")</f>
        <v>#DIV/0!</v>
      </c>
      <c r="L145" s="173" t="s">
        <v>44</v>
      </c>
      <c r="M145" s="429">
        <v>64</v>
      </c>
      <c r="N145" s="352">
        <v>0</v>
      </c>
      <c r="O145" s="429" t="s">
        <v>43</v>
      </c>
      <c r="P145" s="432" t="s">
        <v>36</v>
      </c>
      <c r="Q145" s="399" t="str">
        <f>IF(P145="BöB","nur Freihändig mit Tipo. 13 VöB","")</f>
        <v/>
      </c>
      <c r="R145" s="400"/>
      <c r="S145" s="433" t="str">
        <f>IF(P145="BöB","Ja","No")</f>
        <v>No</v>
      </c>
      <c r="T145" s="430" t="str">
        <f>IF(P145="BöB","Ja","No")</f>
        <v>No</v>
      </c>
      <c r="U145" s="435" t="e">
        <f>IF(OR(AND(P145="VöB",N139="Aktuelles Procedura secondo BöB",O145="No"),OR(AND(O145="Ja",N145&gt;='Valori soglia'!$D$6),AND(O145="Ja",U$14&gt;U$15)),AND(O145="Ja",P145="BöB")),"Kontrolle","")</f>
        <v>#DIV/0!</v>
      </c>
      <c r="V145" s="173" t="s">
        <v>44</v>
      </c>
      <c r="W145" s="429">
        <v>64</v>
      </c>
      <c r="X145" s="352">
        <v>0</v>
      </c>
      <c r="Y145" s="429" t="s">
        <v>43</v>
      </c>
      <c r="Z145" s="432" t="s">
        <v>36</v>
      </c>
      <c r="AA145" s="399" t="str">
        <f>IF(Z145="BöB","nur Freihändig mit Tipo. 13 VöB","")</f>
        <v/>
      </c>
      <c r="AB145" s="400"/>
      <c r="AC145" s="433" t="str">
        <f>IF(Z145="BöB","Ja","No")</f>
        <v>No</v>
      </c>
      <c r="AD145" s="430" t="str">
        <f>IF(Z145="BöB","Ja","No")</f>
        <v>No</v>
      </c>
      <c r="AE145" s="435" t="e">
        <f>IF(OR(AND(Z145="VöB",X139="Aktuelles Procedura secondo BöB",Y145="No"),OR(AND(Y145="Ja",X145&gt;='Valori soglia'!$D$6),AND(Y145="Ja",AE$14&gt;AE$15)),AND(Y145="Ja",Z145="BöB")),"Kontrolle","")</f>
        <v>#DIV/0!</v>
      </c>
      <c r="AF145" s="173" t="s">
        <v>44</v>
      </c>
      <c r="AG145" s="429">
        <v>64</v>
      </c>
      <c r="AH145" s="352">
        <v>0</v>
      </c>
      <c r="AI145" s="429" t="s">
        <v>43</v>
      </c>
      <c r="AJ145" s="432" t="s">
        <v>36</v>
      </c>
      <c r="AK145" s="399" t="str">
        <f>IF(AJ145="BöB","nur Freihändig mit Tipo. 13 VöB","")</f>
        <v/>
      </c>
      <c r="AL145" s="400"/>
      <c r="AM145" s="433" t="str">
        <f>IF(AJ145="BöB","Ja","No")</f>
        <v>No</v>
      </c>
      <c r="AN145" s="430" t="str">
        <f>IF(AJ145="BöB","Ja","No")</f>
        <v>No</v>
      </c>
      <c r="AO145" s="435" t="e">
        <f>IF(OR(AND(AJ145="VöB",AH139="Aktuelles Procedura secondo BöB",AI145="No"),OR(AND(AI145="Ja",AH145&gt;='Valori soglia'!$D$6),AND(AI145="Ja",AO$14&gt;AO$15)),AND(AI145="Ja",AJ145="BöB")),"Kontrolle","")</f>
        <v>#DIV/0!</v>
      </c>
      <c r="AP145" s="173" t="s">
        <v>44</v>
      </c>
      <c r="AQ145" s="429">
        <v>64</v>
      </c>
      <c r="AR145" s="352">
        <v>0</v>
      </c>
      <c r="AS145" s="429" t="s">
        <v>43</v>
      </c>
      <c r="AT145" s="432" t="s">
        <v>36</v>
      </c>
      <c r="AU145" s="399" t="str">
        <f>IF(AT145="BöB","nur Freihändig mit Tipo. 13 VöB","")</f>
        <v/>
      </c>
      <c r="AV145" s="400"/>
      <c r="AW145" s="433" t="str">
        <f>IF(AT145="BöB","Ja","No")</f>
        <v>No</v>
      </c>
      <c r="AX145" s="430" t="str">
        <f>IF(AT145="BöB","Ja","No")</f>
        <v>No</v>
      </c>
      <c r="AY145" s="435" t="e">
        <f>IF(OR(AND(AT145="VöB",AR139="Aktuelles Procedura secondo BöB",AS145="No"),OR(AND(AS145="Ja",AR145&gt;='Valori soglia'!$D$6),AND(AS145="Ja",AY$14&gt;AY$15)),AND(AS145="Ja",AT145="BöB")),"Kontrolle","")</f>
        <v>#DIV/0!</v>
      </c>
      <c r="AZ145" s="173" t="s">
        <v>44</v>
      </c>
      <c r="BA145" s="429">
        <v>64</v>
      </c>
      <c r="BB145" s="352">
        <v>0</v>
      </c>
      <c r="BC145" s="429" t="s">
        <v>43</v>
      </c>
      <c r="BD145" s="432" t="s">
        <v>36</v>
      </c>
      <c r="BE145" s="399" t="str">
        <f>IF(BD145="BöB","nur Freihändig mit Tipo. 13 VöB","")</f>
        <v/>
      </c>
      <c r="BF145" s="400"/>
      <c r="BG145" s="433" t="str">
        <f>IF(BD145="BöB","Ja","No")</f>
        <v>No</v>
      </c>
      <c r="BH145" s="430" t="str">
        <f>IF(BD145="BöB","Ja","No")</f>
        <v>No</v>
      </c>
      <c r="BI145" s="435" t="e">
        <f>IF(OR(AND(BD145="VöB",BB139="Aktuelles Procedura secondo BöB",BC145="No"),OR(AND(BC145="Ja",BB145&gt;='Valori soglia'!$D$6),AND(BC145="Ja",BI$14&gt;BI$15)),AND(BC145="Ja",BD145="BöB")),"Kontrolle","")</f>
        <v>#DIV/0!</v>
      </c>
      <c r="BJ145" s="173" t="s">
        <v>44</v>
      </c>
      <c r="BK145" s="429">
        <v>64</v>
      </c>
      <c r="BL145" s="352">
        <v>0</v>
      </c>
      <c r="BM145" s="429" t="s">
        <v>43</v>
      </c>
      <c r="BN145" s="432" t="s">
        <v>36</v>
      </c>
      <c r="BO145" s="399" t="str">
        <f>IF(BN145="BöB","nur Freihändig mit Tipo. 13 VöB","")</f>
        <v/>
      </c>
      <c r="BP145" s="400"/>
      <c r="BQ145" s="433" t="str">
        <f>IF(BN145="BöB","Ja","No")</f>
        <v>No</v>
      </c>
      <c r="BR145" s="430" t="str">
        <f>IF(BN145="BöB","Ja","No")</f>
        <v>No</v>
      </c>
      <c r="BS145" s="435" t="e">
        <f>IF(OR(AND(BN145="VöB",BL139="Aktuelles Procedura secondo BöB",BM145="No"),OR(AND(BM145="Ja",BL145&gt;='Valori soglia'!$D$6),AND(BM145="Ja",BS$14&gt;BS$15)),AND(BM145="Ja",BN145="BöB")),"Kontrolle","")</f>
        <v>#DIV/0!</v>
      </c>
      <c r="BT145" s="173" t="s">
        <v>44</v>
      </c>
      <c r="BU145" s="429">
        <v>64</v>
      </c>
      <c r="BV145" s="352">
        <v>0</v>
      </c>
      <c r="BW145" s="429" t="s">
        <v>43</v>
      </c>
      <c r="BX145" s="432" t="s">
        <v>36</v>
      </c>
      <c r="BY145" s="399" t="str">
        <f>IF(BX145="BöB","nur Freihändig mit Tipo. 13 VöB","")</f>
        <v/>
      </c>
      <c r="BZ145" s="400"/>
      <c r="CA145" s="433" t="str">
        <f>IF(BX145="BöB","Ja","No")</f>
        <v>No</v>
      </c>
      <c r="CB145" s="430" t="str">
        <f>IF(BX145="BöB","Ja","No")</f>
        <v>No</v>
      </c>
      <c r="CC145" s="435" t="e">
        <f>IF(OR(AND(BX145="VöB",BV139="Aktuelles Procedura secondo BöB",BW145="No"),OR(AND(BW145="Ja",BV145&gt;='Valori soglia'!$D$6),AND(BW145="Ja",CC$14&gt;CC$15)),AND(BW145="Ja",BX145="BöB")),"Kontrolle","")</f>
        <v>#DIV/0!</v>
      </c>
      <c r="CD145" s="173" t="s">
        <v>44</v>
      </c>
      <c r="CE145" s="429">
        <v>64</v>
      </c>
      <c r="CF145" s="352">
        <v>0</v>
      </c>
      <c r="CG145" s="429" t="s">
        <v>43</v>
      </c>
      <c r="CH145" s="432" t="s">
        <v>36</v>
      </c>
      <c r="CI145" s="399" t="str">
        <f>IF(CH145="BöB","nur Freihändig mit Tipo. 13 VöB","")</f>
        <v/>
      </c>
      <c r="CJ145" s="400"/>
      <c r="CK145" s="433" t="str">
        <f>IF(CH145="BöB","Ja","No")</f>
        <v>No</v>
      </c>
      <c r="CL145" s="430" t="str">
        <f>IF(CH145="BöB","Ja","No")</f>
        <v>No</v>
      </c>
      <c r="CM145" s="435" t="e">
        <f>IF(OR(AND(CH145="VöB",CF139="Aktuelles Procedura secondo BöB",CG145="No"),OR(AND(CG145="Ja",CF145&gt;='Valori soglia'!$D$6),AND(CG145="Ja",CM$14&gt;CM$15)),AND(CG145="Ja",CH145="BöB")),"Kontrolle","")</f>
        <v>#DIV/0!</v>
      </c>
      <c r="CN145" s="173" t="s">
        <v>44</v>
      </c>
      <c r="CO145" s="429">
        <v>64</v>
      </c>
      <c r="CP145" s="352">
        <v>0</v>
      </c>
      <c r="CQ145" s="429" t="s">
        <v>43</v>
      </c>
      <c r="CR145" s="432" t="s">
        <v>36</v>
      </c>
      <c r="CS145" s="399" t="str">
        <f>IF(CR145="BöB","nur Freihändig mit Tipo. 13 VöB","")</f>
        <v/>
      </c>
      <c r="CT145" s="400"/>
      <c r="CU145" s="433" t="str">
        <f>IF(CR145="BöB","Ja","No")</f>
        <v>No</v>
      </c>
      <c r="CV145" s="430" t="str">
        <f>IF(CR145="BöB","Ja","No")</f>
        <v>No</v>
      </c>
      <c r="CW145" s="435" t="e">
        <f>IF(OR(AND(CR145="VöB",CP139="Aktuelles Procedura secondo BöB",CQ145="No"),OR(AND(CQ145="Ja",CP145&gt;='Valori soglia'!$D$6),AND(CQ145="Ja",CW$14&gt;CW$15)),AND(CQ145="Ja",CR145="BöB")),"Kontrolle","")</f>
        <v>#DIV/0!</v>
      </c>
      <c r="CX145" s="173" t="s">
        <v>44</v>
      </c>
      <c r="CY145" s="429">
        <v>64</v>
      </c>
      <c r="CZ145" s="352">
        <v>0</v>
      </c>
      <c r="DA145" s="429" t="s">
        <v>43</v>
      </c>
      <c r="DB145" s="432" t="s">
        <v>36</v>
      </c>
      <c r="DC145" s="399" t="str">
        <f>IF(DB145="BöB","nur Freihändig mit Tipo. 13 VöB","")</f>
        <v/>
      </c>
      <c r="DD145" s="400"/>
      <c r="DE145" s="433" t="str">
        <f>IF(DB145="BöB","Ja","No")</f>
        <v>No</v>
      </c>
      <c r="DF145" s="430" t="str">
        <f>IF(DB145="BöB","Ja","No")</f>
        <v>No</v>
      </c>
      <c r="DG145" s="435" t="e">
        <f>IF(OR(AND(DB145="VöB",CZ139="Aktuelles Procedura secondo BöB",DA145="No"),OR(AND(DA145="Ja",CZ145&gt;='Valori soglia'!$D$6),AND(DA145="Ja",DG$14&gt;DG$15)),AND(DA145="Ja",DB145="BöB")),"Kontrolle","")</f>
        <v>#DIV/0!</v>
      </c>
      <c r="DH145" s="173" t="s">
        <v>44</v>
      </c>
      <c r="DI145" s="429">
        <v>64</v>
      </c>
      <c r="DJ145" s="352">
        <v>0</v>
      </c>
      <c r="DK145" s="429" t="s">
        <v>43</v>
      </c>
      <c r="DL145" s="432" t="s">
        <v>36</v>
      </c>
      <c r="DM145" s="399" t="str">
        <f>IF(DL145="BöB","nur Freihändig mit Tipo. 13 VöB","")</f>
        <v/>
      </c>
      <c r="DN145" s="400"/>
      <c r="DO145" s="433" t="str">
        <f>IF(DL145="BöB","Ja","No")</f>
        <v>No</v>
      </c>
      <c r="DP145" s="430" t="str">
        <f>IF(DL145="BöB","Ja","No")</f>
        <v>No</v>
      </c>
      <c r="DQ145" s="435" t="e">
        <f>IF(OR(AND(DL145="VöB",DJ139="Aktuelles Procedura secondo BöB",DK145="No"),OR(AND(DK145="Ja",DJ145&gt;='Valori soglia'!$D$6),AND(DK145="Ja",DQ$14&gt;DQ$15)),AND(DK145="Ja",DL145="BöB")),"Kontrolle","")</f>
        <v>#DIV/0!</v>
      </c>
      <c r="DR145" s="173" t="s">
        <v>44</v>
      </c>
      <c r="DS145" s="429">
        <v>64</v>
      </c>
      <c r="DT145" s="352">
        <v>0</v>
      </c>
      <c r="DU145" s="429" t="s">
        <v>43</v>
      </c>
      <c r="DV145" s="432" t="s">
        <v>36</v>
      </c>
      <c r="DW145" s="399" t="str">
        <f>IF(DV145="BöB","nur Freihändig mit Tipo. 13 VöB","")</f>
        <v/>
      </c>
      <c r="DX145" s="400"/>
      <c r="DY145" s="433" t="str">
        <f>IF(DV145="BöB","Ja","No")</f>
        <v>No</v>
      </c>
      <c r="DZ145" s="430" t="str">
        <f>IF(DV145="BöB","Ja","No")</f>
        <v>No</v>
      </c>
      <c r="EA145" s="435" t="e">
        <f>IF(OR(AND(DV145="VöB",DT139="Aktuelles Procedura secondo BöB",DU145="No"),OR(AND(DU145="Ja",DT145&gt;='Valori soglia'!$D$6),AND(DU145="Ja",EA$14&gt;EA$15)),AND(DU145="Ja",DV145="BöB")),"Kontrolle","")</f>
        <v>#DIV/0!</v>
      </c>
      <c r="EB145" s="173" t="s">
        <v>44</v>
      </c>
      <c r="EC145" s="429">
        <v>64</v>
      </c>
      <c r="ED145" s="352">
        <v>0</v>
      </c>
      <c r="EE145" s="429" t="s">
        <v>43</v>
      </c>
      <c r="EF145" s="432" t="s">
        <v>36</v>
      </c>
      <c r="EG145" s="399" t="str">
        <f>IF(EF145="BöB","nur Freihändig mit Tipo. 13 VöB","")</f>
        <v/>
      </c>
      <c r="EH145" s="400"/>
      <c r="EI145" s="433" t="str">
        <f>IF(EF145="BöB","Ja","No")</f>
        <v>No</v>
      </c>
      <c r="EJ145" s="430" t="str">
        <f>IF(EF145="BöB","Ja","No")</f>
        <v>No</v>
      </c>
      <c r="EK145" s="435" t="e">
        <f>IF(OR(AND(EF145="VöB",ED139="Aktuelles Procedura secondo BöB",EE145="No"),OR(AND(EE145="Ja",ED145&gt;='Valori soglia'!$D$6),AND(EE145="Ja",EK$14&gt;EK$15)),AND(EE145="Ja",EF145="BöB")),"Kontrolle","")</f>
        <v>#DIV/0!</v>
      </c>
      <c r="EL145" s="173" t="s">
        <v>44</v>
      </c>
      <c r="EM145" s="429">
        <v>64</v>
      </c>
      <c r="EN145" s="352">
        <v>0</v>
      </c>
      <c r="EO145" s="429" t="s">
        <v>43</v>
      </c>
      <c r="EP145" s="432" t="s">
        <v>36</v>
      </c>
      <c r="EQ145" s="399" t="str">
        <f>IF(EP145="BöB","nur Freihändig mit Tipo. 13 VöB","")</f>
        <v/>
      </c>
      <c r="ER145" s="400"/>
      <c r="ES145" s="433" t="str">
        <f>IF(EP145="BöB","Ja","No")</f>
        <v>No</v>
      </c>
      <c r="ET145" s="430" t="str">
        <f>IF(EP145="BöB","Ja","No")</f>
        <v>No</v>
      </c>
      <c r="EU145" s="435" t="e">
        <f>IF(OR(AND(EP145="VöB",EN139="Aktuelles Procedura secondo BöB",EO145="No"),OR(AND(EO145="Ja",EN145&gt;='Valori soglia'!$D$6),AND(EO145="Ja",EU$14&gt;EU$15)),AND(EO145="Ja",EP145="BöB")),"Kontrolle","")</f>
        <v>#DIV/0!</v>
      </c>
      <c r="EV145" s="173" t="s">
        <v>44</v>
      </c>
      <c r="EW145" s="429">
        <v>64</v>
      </c>
      <c r="EX145" s="352">
        <v>0</v>
      </c>
      <c r="EY145" s="429" t="s">
        <v>43</v>
      </c>
      <c r="EZ145" s="432" t="s">
        <v>36</v>
      </c>
      <c r="FA145" s="399" t="str">
        <f>IF(EZ145="BöB","nur Freihändig mit Tipo. 13 VöB","")</f>
        <v/>
      </c>
      <c r="FB145" s="400"/>
      <c r="FC145" s="433" t="str">
        <f>IF(EZ145="BöB","Ja","No")</f>
        <v>No</v>
      </c>
      <c r="FD145" s="430" t="str">
        <f>IF(EZ145="BöB","Ja","No")</f>
        <v>No</v>
      </c>
      <c r="FE145" s="435" t="e">
        <f>IF(OR(AND(EZ145="VöB",EX139="Aktuelles Procedura secondo BöB",EY145="No"),OR(AND(EY145="Ja",EX145&gt;='Valori soglia'!$D$6),AND(EY145="Ja",FE$14&gt;FE$15)),AND(EY145="Ja",EZ145="BöB")),"Kontrolle","")</f>
        <v>#DIV/0!</v>
      </c>
      <c r="FF145" s="173" t="s">
        <v>44</v>
      </c>
      <c r="FG145" s="429">
        <v>64</v>
      </c>
      <c r="FH145" s="352">
        <v>0</v>
      </c>
      <c r="FI145" s="429" t="s">
        <v>43</v>
      </c>
      <c r="FJ145" s="432" t="s">
        <v>36</v>
      </c>
      <c r="FK145" s="399" t="str">
        <f>IF(FJ145="BöB","nur Freihändig mit Tipo. 13 VöB","")</f>
        <v/>
      </c>
      <c r="FL145" s="400"/>
      <c r="FM145" s="433" t="str">
        <f>IF(FJ145="BöB","Ja","No")</f>
        <v>No</v>
      </c>
      <c r="FN145" s="430" t="str">
        <f>IF(FJ145="BöB","Ja","No")</f>
        <v>No</v>
      </c>
      <c r="FO145" s="435" t="e">
        <f>IF(OR(AND(FJ145="VöB",FH139="Aktuelles Procedura secondo BöB",FI145="No"),OR(AND(FI145="Ja",FH145&gt;='Valori soglia'!$D$6),AND(FI145="Ja",FO$14&gt;FO$15)),AND(FI145="Ja",FJ145="BöB")),"Kontrolle","")</f>
        <v>#DIV/0!</v>
      </c>
      <c r="FP145" s="173" t="s">
        <v>44</v>
      </c>
      <c r="FQ145" s="429">
        <v>64</v>
      </c>
      <c r="FR145" s="352">
        <v>0</v>
      </c>
      <c r="FS145" s="429" t="s">
        <v>43</v>
      </c>
      <c r="FT145" s="432" t="s">
        <v>36</v>
      </c>
      <c r="FU145" s="399" t="str">
        <f>IF(FT145="BöB","nur Freihändig mit Tipo. 13 VöB","")</f>
        <v/>
      </c>
      <c r="FV145" s="400"/>
      <c r="FW145" s="433" t="str">
        <f>IF(FT145="BöB","Ja","No")</f>
        <v>No</v>
      </c>
      <c r="FX145" s="430" t="str">
        <f>IF(FT145="BöB","Ja","No")</f>
        <v>No</v>
      </c>
      <c r="FY145" s="435" t="e">
        <f>IF(OR(AND(FT145="VöB",FR139="Aktuelles Procedura secondo BöB",FS145="No"),OR(AND(FS145="Ja",FR145&gt;='Valori soglia'!$D$6),AND(FS145="Ja",FY$14&gt;FY$15)),AND(FS145="Ja",FT145="BöB")),"Kontrolle","")</f>
        <v>#DIV/0!</v>
      </c>
      <c r="FZ145" s="173" t="s">
        <v>44</v>
      </c>
      <c r="GA145" s="429">
        <v>64</v>
      </c>
      <c r="GB145" s="352">
        <v>0</v>
      </c>
      <c r="GC145" s="429" t="s">
        <v>43</v>
      </c>
      <c r="GD145" s="432" t="s">
        <v>36</v>
      </c>
      <c r="GE145" s="399" t="str">
        <f>IF(GD145="BöB","nur Freihändig mit Tipo. 13 VöB","")</f>
        <v/>
      </c>
      <c r="GF145" s="400"/>
      <c r="GG145" s="433" t="str">
        <f>IF(GD145="BöB","Ja","No")</f>
        <v>No</v>
      </c>
      <c r="GH145" s="430" t="str">
        <f>IF(GD145="BöB","Ja","No")</f>
        <v>No</v>
      </c>
      <c r="GI145" s="435" t="e">
        <f>IF(OR(AND(GD145="VöB",GB139="Aktuelles Procedura secondo BöB",GC145="No"),OR(AND(GC145="Ja",GB145&gt;='Valori soglia'!$D$6),AND(GC145="Ja",GI$14&gt;GI$15)),AND(GC145="Ja",GD145="BöB")),"Kontrolle","")</f>
        <v>#DIV/0!</v>
      </c>
      <c r="GJ145" s="173" t="s">
        <v>44</v>
      </c>
      <c r="GK145" s="429">
        <v>64</v>
      </c>
      <c r="GL145" s="352">
        <v>0</v>
      </c>
      <c r="GM145" s="429" t="s">
        <v>43</v>
      </c>
      <c r="GN145" s="432" t="s">
        <v>36</v>
      </c>
      <c r="GO145" s="399" t="str">
        <f>IF(GN145="BöB","nur Freihändig mit Tipo. 13 VöB","")</f>
        <v/>
      </c>
      <c r="GP145" s="400"/>
      <c r="GQ145" s="433" t="str">
        <f>IF(GN145="BöB","Ja","No")</f>
        <v>No</v>
      </c>
      <c r="GR145" s="430" t="str">
        <f>IF(GN145="BöB","Ja","No")</f>
        <v>No</v>
      </c>
      <c r="GS145" s="435" t="e">
        <f>IF(OR(AND(GN145="VöB",GL139="Aktuelles Procedura secondo BöB",GM145="No"),OR(AND(GM145="Ja",GL145&gt;='Valori soglia'!$D$6),AND(GM145="Ja",GS$14&gt;GS$15)),AND(GM145="Ja",GN145="BöB")),"Kontrolle","")</f>
        <v>#DIV/0!</v>
      </c>
      <c r="GT145" s="173" t="s">
        <v>44</v>
      </c>
      <c r="GU145" s="429">
        <v>64</v>
      </c>
      <c r="GV145" s="352">
        <v>0</v>
      </c>
      <c r="GW145" s="429" t="s">
        <v>43</v>
      </c>
      <c r="GX145" s="432" t="s">
        <v>36</v>
      </c>
      <c r="GY145" s="399" t="str">
        <f>IF(GX145="BöB","nur Freihändig mit Tipo. 13 VöB","")</f>
        <v/>
      </c>
      <c r="GZ145" s="400"/>
      <c r="HA145" s="433" t="str">
        <f>IF(GX145="BöB","Ja","No")</f>
        <v>No</v>
      </c>
      <c r="HB145" s="430" t="str">
        <f>IF(GX145="BöB","Ja","No")</f>
        <v>No</v>
      </c>
      <c r="HC145" s="435" t="e">
        <f>IF(OR(AND(GX145="VöB",GV139="Aktuelles Procedura secondo BöB",GW145="No"),OR(AND(GW145="Ja",GV145&gt;='Valori soglia'!$D$6),AND(GW145="Ja",HC$14&gt;HC$15)),AND(GW145="Ja",GX145="BöB")),"Kontrolle","")</f>
        <v>#DIV/0!</v>
      </c>
      <c r="HD145" s="173" t="s">
        <v>44</v>
      </c>
      <c r="HE145" s="429">
        <v>64</v>
      </c>
      <c r="HF145" s="352">
        <v>0</v>
      </c>
      <c r="HG145" s="429" t="s">
        <v>43</v>
      </c>
      <c r="HH145" s="432" t="s">
        <v>36</v>
      </c>
      <c r="HI145" s="399" t="str">
        <f>IF(HH145="BöB","nur Freihändig mit Tipo. 13 VöB","")</f>
        <v/>
      </c>
      <c r="HJ145" s="400"/>
      <c r="HK145" s="433" t="str">
        <f>IF(HH145="BöB","Ja","No")</f>
        <v>No</v>
      </c>
      <c r="HL145" s="430" t="str">
        <f>IF(HH145="BöB","Ja","No")</f>
        <v>No</v>
      </c>
      <c r="HM145" s="435" t="e">
        <f>IF(OR(AND(HH145="VöB",HF139="Aktuelles Procedura secondo BöB",HG145="No"),OR(AND(HG145="Ja",HF145&gt;='Valori soglia'!$D$6),AND(HG145="Ja",HM$14&gt;HM$15)),AND(HG145="Ja",HH145="BöB")),"Kontrolle","")</f>
        <v>#DIV/0!</v>
      </c>
      <c r="HN145" s="125"/>
      <c r="HO145" s="125"/>
      <c r="HP145" s="71"/>
      <c r="HQ145" s="126"/>
      <c r="HR145" s="74"/>
      <c r="HS145" s="36"/>
      <c r="HT145" s="36"/>
      <c r="HU145" s="78"/>
      <c r="HV145" s="36"/>
      <c r="HW145" s="125"/>
      <c r="HX145" s="125"/>
      <c r="HY145" s="71"/>
      <c r="HZ145" s="126"/>
      <c r="IA145" s="74"/>
      <c r="IB145" s="36"/>
      <c r="IC145" s="36"/>
      <c r="ID145" s="78"/>
      <c r="IE145" s="36"/>
      <c r="IF145" s="125"/>
      <c r="IG145" s="125"/>
      <c r="IH145" s="71"/>
      <c r="II145" s="126"/>
      <c r="IJ145" s="74"/>
      <c r="IK145" s="36"/>
      <c r="IL145" s="36"/>
      <c r="IM145" s="78"/>
      <c r="IN145" s="36"/>
      <c r="IO145" s="125"/>
      <c r="IP145" s="125"/>
      <c r="IQ145" s="71"/>
      <c r="IR145" s="126"/>
      <c r="IS145" s="74"/>
      <c r="IT145" s="36"/>
      <c r="IU145" s="36"/>
      <c r="IV145" s="78"/>
      <c r="IW145" s="36"/>
      <c r="IX145" s="125"/>
      <c r="IY145" s="125"/>
      <c r="IZ145" s="71"/>
      <c r="JA145" s="126"/>
      <c r="JB145" s="6"/>
      <c r="JC145" s="6"/>
      <c r="JD145" s="6"/>
      <c r="JE145" s="6"/>
      <c r="JF145" s="6"/>
      <c r="JG145" s="6"/>
      <c r="JH145" s="6"/>
      <c r="JI145" s="6"/>
      <c r="JJ145" s="6"/>
      <c r="JK145" s="6"/>
      <c r="JL145" s="6"/>
      <c r="JM145" s="6"/>
      <c r="JN145" s="6"/>
      <c r="JO145" s="6"/>
      <c r="JP145" s="6"/>
      <c r="JQ145" s="6"/>
      <c r="JR145" s="6"/>
      <c r="JS145" s="6"/>
      <c r="JT145" s="6"/>
      <c r="JU145" s="6"/>
      <c r="JV145" s="6"/>
      <c r="JW145" s="6"/>
      <c r="JX145" s="6"/>
      <c r="JY145" s="6"/>
      <c r="JZ145" s="6"/>
      <c r="KA145" s="6"/>
      <c r="KB145" s="6"/>
      <c r="KC145" s="6"/>
      <c r="KD145" s="6"/>
      <c r="KE145" s="6"/>
      <c r="KF145" s="6"/>
      <c r="KG145" s="6"/>
      <c r="KH145" s="6"/>
      <c r="KI145" s="6"/>
      <c r="KJ145" s="6"/>
      <c r="KK145" s="6"/>
      <c r="KL145" s="6"/>
      <c r="KM145" s="6"/>
      <c r="KN145" s="6"/>
      <c r="KO145" s="6"/>
      <c r="KP145" s="6"/>
      <c r="KQ145" s="6"/>
      <c r="KR145" s="6"/>
      <c r="KS145" s="6"/>
      <c r="KT145" s="6"/>
      <c r="KU145" s="6"/>
      <c r="KV145" s="6"/>
      <c r="KW145" s="6"/>
      <c r="KX145" s="6"/>
      <c r="KY145" s="6"/>
      <c r="KZ145" s="6"/>
      <c r="LA145" s="6"/>
      <c r="LB145" s="6"/>
      <c r="LC145" s="6"/>
    </row>
    <row r="146" spans="1:315" ht="26.25" customHeight="1" x14ac:dyDescent="0.2">
      <c r="A146" s="13"/>
      <c r="B146" s="174" t="s">
        <v>45</v>
      </c>
      <c r="C146" s="429"/>
      <c r="D146" s="352"/>
      <c r="E146" s="429"/>
      <c r="F146" s="432"/>
      <c r="G146" s="401" t="str">
        <f>IF(F145="VöB","Freihändig (z.B. Tipo. 36 II d VöB)","")</f>
        <v/>
      </c>
      <c r="H146" s="402"/>
      <c r="I146" s="433"/>
      <c r="J146" s="430"/>
      <c r="K146" s="435"/>
      <c r="L146" s="174" t="s">
        <v>45</v>
      </c>
      <c r="M146" s="429"/>
      <c r="N146" s="352"/>
      <c r="O146" s="429"/>
      <c r="P146" s="432"/>
      <c r="Q146" s="401" t="str">
        <f>IF(P145="VöB","Freihändig (z.B. Tipo. 36 II d VöB)","")</f>
        <v/>
      </c>
      <c r="R146" s="402"/>
      <c r="S146" s="433"/>
      <c r="T146" s="430"/>
      <c r="U146" s="435"/>
      <c r="V146" s="174" t="s">
        <v>45</v>
      </c>
      <c r="W146" s="429"/>
      <c r="X146" s="352"/>
      <c r="Y146" s="429"/>
      <c r="Z146" s="432"/>
      <c r="AA146" s="401" t="str">
        <f>IF(Z145="VöB","Freihändig (z.B. Tipo. 36 II d VöB)","")</f>
        <v/>
      </c>
      <c r="AB146" s="402"/>
      <c r="AC146" s="433"/>
      <c r="AD146" s="430"/>
      <c r="AE146" s="435"/>
      <c r="AF146" s="174" t="s">
        <v>45</v>
      </c>
      <c r="AG146" s="429"/>
      <c r="AH146" s="352"/>
      <c r="AI146" s="429"/>
      <c r="AJ146" s="432"/>
      <c r="AK146" s="401" t="str">
        <f>IF(AJ145="VöB","Freihändig (z.B. Tipo. 36 II d VöB)","")</f>
        <v/>
      </c>
      <c r="AL146" s="402"/>
      <c r="AM146" s="433"/>
      <c r="AN146" s="430"/>
      <c r="AO146" s="435"/>
      <c r="AP146" s="174" t="s">
        <v>45</v>
      </c>
      <c r="AQ146" s="429"/>
      <c r="AR146" s="352"/>
      <c r="AS146" s="429"/>
      <c r="AT146" s="432"/>
      <c r="AU146" s="401" t="str">
        <f>IF(AT145="VöB","Freihändig (z.B. Tipo. 36 II d VöB)","")</f>
        <v/>
      </c>
      <c r="AV146" s="402"/>
      <c r="AW146" s="433"/>
      <c r="AX146" s="430"/>
      <c r="AY146" s="435"/>
      <c r="AZ146" s="174" t="s">
        <v>45</v>
      </c>
      <c r="BA146" s="429"/>
      <c r="BB146" s="352"/>
      <c r="BC146" s="429"/>
      <c r="BD146" s="432"/>
      <c r="BE146" s="401" t="str">
        <f>IF(BD145="VöB","Freihändig (z.B. Tipo. 36 II d VöB)","")</f>
        <v/>
      </c>
      <c r="BF146" s="402"/>
      <c r="BG146" s="433"/>
      <c r="BH146" s="430"/>
      <c r="BI146" s="435"/>
      <c r="BJ146" s="174" t="s">
        <v>45</v>
      </c>
      <c r="BK146" s="429"/>
      <c r="BL146" s="352"/>
      <c r="BM146" s="429"/>
      <c r="BN146" s="432"/>
      <c r="BO146" s="401" t="str">
        <f>IF(BN145="VöB","Freihändig (z.B. Tipo. 36 II d VöB)","")</f>
        <v/>
      </c>
      <c r="BP146" s="402"/>
      <c r="BQ146" s="433"/>
      <c r="BR146" s="430"/>
      <c r="BS146" s="435"/>
      <c r="BT146" s="174" t="s">
        <v>45</v>
      </c>
      <c r="BU146" s="429"/>
      <c r="BV146" s="352"/>
      <c r="BW146" s="429"/>
      <c r="BX146" s="432"/>
      <c r="BY146" s="401" t="str">
        <f>IF(BX145="VöB","Freihändig (z.B. Tipo. 36 II d VöB)","")</f>
        <v/>
      </c>
      <c r="BZ146" s="402"/>
      <c r="CA146" s="433"/>
      <c r="CB146" s="430"/>
      <c r="CC146" s="435"/>
      <c r="CD146" s="174" t="s">
        <v>45</v>
      </c>
      <c r="CE146" s="429"/>
      <c r="CF146" s="352"/>
      <c r="CG146" s="429"/>
      <c r="CH146" s="432"/>
      <c r="CI146" s="401" t="str">
        <f>IF(CH145="VöB","Freihändig (z.B. Tipo. 36 II d VöB)","")</f>
        <v/>
      </c>
      <c r="CJ146" s="402"/>
      <c r="CK146" s="433"/>
      <c r="CL146" s="430"/>
      <c r="CM146" s="435"/>
      <c r="CN146" s="174" t="s">
        <v>45</v>
      </c>
      <c r="CO146" s="429"/>
      <c r="CP146" s="352"/>
      <c r="CQ146" s="429"/>
      <c r="CR146" s="432"/>
      <c r="CS146" s="401" t="str">
        <f>IF(CR145="VöB","Freihändig (z.B. Tipo. 36 II d VöB)","")</f>
        <v/>
      </c>
      <c r="CT146" s="402"/>
      <c r="CU146" s="433"/>
      <c r="CV146" s="430"/>
      <c r="CW146" s="435"/>
      <c r="CX146" s="174" t="s">
        <v>45</v>
      </c>
      <c r="CY146" s="429"/>
      <c r="CZ146" s="352"/>
      <c r="DA146" s="429"/>
      <c r="DB146" s="432"/>
      <c r="DC146" s="401" t="str">
        <f>IF(DB145="VöB","Freihändig (z.B. Tipo. 36 II d VöB)","")</f>
        <v/>
      </c>
      <c r="DD146" s="402"/>
      <c r="DE146" s="433"/>
      <c r="DF146" s="430"/>
      <c r="DG146" s="435"/>
      <c r="DH146" s="174" t="s">
        <v>45</v>
      </c>
      <c r="DI146" s="429"/>
      <c r="DJ146" s="352"/>
      <c r="DK146" s="429"/>
      <c r="DL146" s="432"/>
      <c r="DM146" s="401" t="str">
        <f>IF(DL145="VöB","Freihändig (z.B. Tipo. 36 II d VöB)","")</f>
        <v/>
      </c>
      <c r="DN146" s="402"/>
      <c r="DO146" s="433"/>
      <c r="DP146" s="430"/>
      <c r="DQ146" s="435"/>
      <c r="DR146" s="174" t="s">
        <v>45</v>
      </c>
      <c r="DS146" s="429"/>
      <c r="DT146" s="352"/>
      <c r="DU146" s="429"/>
      <c r="DV146" s="432"/>
      <c r="DW146" s="401" t="str">
        <f>IF(DV145="VöB","Freihändig (z.B. Tipo. 36 II d VöB)","")</f>
        <v/>
      </c>
      <c r="DX146" s="402"/>
      <c r="DY146" s="433"/>
      <c r="DZ146" s="430"/>
      <c r="EA146" s="435"/>
      <c r="EB146" s="174" t="s">
        <v>45</v>
      </c>
      <c r="EC146" s="429"/>
      <c r="ED146" s="352"/>
      <c r="EE146" s="429"/>
      <c r="EF146" s="432"/>
      <c r="EG146" s="401" t="str">
        <f>IF(EF145="VöB","Freihändig (z.B. Tipo. 36 II d VöB)","")</f>
        <v/>
      </c>
      <c r="EH146" s="402"/>
      <c r="EI146" s="433"/>
      <c r="EJ146" s="430"/>
      <c r="EK146" s="435"/>
      <c r="EL146" s="174" t="s">
        <v>45</v>
      </c>
      <c r="EM146" s="429"/>
      <c r="EN146" s="352"/>
      <c r="EO146" s="429"/>
      <c r="EP146" s="432"/>
      <c r="EQ146" s="401" t="str">
        <f>IF(EP145="VöB","Freihändig (z.B. Tipo. 36 II d VöB)","")</f>
        <v/>
      </c>
      <c r="ER146" s="402"/>
      <c r="ES146" s="433"/>
      <c r="ET146" s="430"/>
      <c r="EU146" s="435"/>
      <c r="EV146" s="174" t="s">
        <v>45</v>
      </c>
      <c r="EW146" s="429"/>
      <c r="EX146" s="352"/>
      <c r="EY146" s="429"/>
      <c r="EZ146" s="432"/>
      <c r="FA146" s="401" t="str">
        <f>IF(EZ145="VöB","Freihändig (z.B. Tipo. 36 II d VöB)","")</f>
        <v/>
      </c>
      <c r="FB146" s="402"/>
      <c r="FC146" s="433"/>
      <c r="FD146" s="430"/>
      <c r="FE146" s="435"/>
      <c r="FF146" s="174" t="s">
        <v>45</v>
      </c>
      <c r="FG146" s="429"/>
      <c r="FH146" s="352"/>
      <c r="FI146" s="429"/>
      <c r="FJ146" s="432"/>
      <c r="FK146" s="401" t="str">
        <f>IF(FJ145="VöB","Freihändig (z.B. Tipo. 36 II d VöB)","")</f>
        <v/>
      </c>
      <c r="FL146" s="402"/>
      <c r="FM146" s="433"/>
      <c r="FN146" s="430"/>
      <c r="FO146" s="435"/>
      <c r="FP146" s="174" t="s">
        <v>45</v>
      </c>
      <c r="FQ146" s="429"/>
      <c r="FR146" s="352"/>
      <c r="FS146" s="429"/>
      <c r="FT146" s="432"/>
      <c r="FU146" s="401" t="str">
        <f>IF(FT145="VöB","Freihändig (z.B. Tipo. 36 II d VöB)","")</f>
        <v/>
      </c>
      <c r="FV146" s="402"/>
      <c r="FW146" s="433"/>
      <c r="FX146" s="430"/>
      <c r="FY146" s="435"/>
      <c r="FZ146" s="174" t="s">
        <v>45</v>
      </c>
      <c r="GA146" s="429"/>
      <c r="GB146" s="352"/>
      <c r="GC146" s="429"/>
      <c r="GD146" s="432"/>
      <c r="GE146" s="401" t="str">
        <f>IF(GD145="VöB","Freihändig (z.B. Tipo. 36 II d VöB)","")</f>
        <v/>
      </c>
      <c r="GF146" s="402"/>
      <c r="GG146" s="433"/>
      <c r="GH146" s="430"/>
      <c r="GI146" s="435"/>
      <c r="GJ146" s="174" t="s">
        <v>45</v>
      </c>
      <c r="GK146" s="429"/>
      <c r="GL146" s="352"/>
      <c r="GM146" s="429"/>
      <c r="GN146" s="432"/>
      <c r="GO146" s="401" t="str">
        <f>IF(GN145="VöB","Freihändig (z.B. Tipo. 36 II d VöB)","")</f>
        <v/>
      </c>
      <c r="GP146" s="402"/>
      <c r="GQ146" s="433"/>
      <c r="GR146" s="430"/>
      <c r="GS146" s="435"/>
      <c r="GT146" s="174" t="s">
        <v>45</v>
      </c>
      <c r="GU146" s="429"/>
      <c r="GV146" s="352"/>
      <c r="GW146" s="429"/>
      <c r="GX146" s="432"/>
      <c r="GY146" s="401" t="str">
        <f>IF(GX145="VöB","Freihändig (z.B. Tipo. 36 II d VöB)","")</f>
        <v/>
      </c>
      <c r="GZ146" s="402"/>
      <c r="HA146" s="433"/>
      <c r="HB146" s="430"/>
      <c r="HC146" s="435"/>
      <c r="HD146" s="174" t="s">
        <v>45</v>
      </c>
      <c r="HE146" s="429"/>
      <c r="HF146" s="352"/>
      <c r="HG146" s="429"/>
      <c r="HH146" s="432"/>
      <c r="HI146" s="401" t="str">
        <f>IF(HH145="VöB","Freihändig (z.B. Tipo. 36 II d VöB)","")</f>
        <v/>
      </c>
      <c r="HJ146" s="402"/>
      <c r="HK146" s="433"/>
      <c r="HL146" s="430"/>
      <c r="HM146" s="435"/>
      <c r="HN146" s="125"/>
      <c r="HO146" s="125"/>
      <c r="HP146" s="71"/>
      <c r="HQ146" s="126"/>
      <c r="HR146" s="74"/>
      <c r="HS146" s="36"/>
      <c r="HT146" s="36"/>
      <c r="HU146" s="78"/>
      <c r="HV146" s="36"/>
      <c r="HW146" s="125"/>
      <c r="HX146" s="125"/>
      <c r="HY146" s="71"/>
      <c r="HZ146" s="126"/>
      <c r="IA146" s="74"/>
      <c r="IB146" s="36"/>
      <c r="IC146" s="36"/>
      <c r="ID146" s="78"/>
      <c r="IE146" s="36"/>
      <c r="IF146" s="125"/>
      <c r="IG146" s="125"/>
      <c r="IH146" s="71"/>
      <c r="II146" s="126"/>
      <c r="IJ146" s="74"/>
      <c r="IK146" s="36"/>
      <c r="IL146" s="36"/>
      <c r="IM146" s="78"/>
      <c r="IN146" s="36"/>
      <c r="IO146" s="125"/>
      <c r="IP146" s="125"/>
      <c r="IQ146" s="71"/>
      <c r="IR146" s="126"/>
      <c r="IS146" s="74"/>
      <c r="IT146" s="36"/>
      <c r="IU146" s="36"/>
      <c r="IV146" s="78"/>
      <c r="IW146" s="36"/>
      <c r="IX146" s="125"/>
      <c r="IY146" s="125"/>
      <c r="IZ146" s="71"/>
      <c r="JA146" s="126"/>
      <c r="JB146" s="6"/>
      <c r="JC146" s="6"/>
      <c r="JD146" s="6"/>
      <c r="JE146" s="6"/>
      <c r="JF146" s="6"/>
      <c r="JG146" s="6"/>
      <c r="JH146" s="6"/>
      <c r="JI146" s="6"/>
      <c r="JJ146" s="6"/>
      <c r="JK146" s="6"/>
      <c r="JL146" s="6"/>
      <c r="JM146" s="6"/>
      <c r="JN146" s="6"/>
      <c r="JO146" s="6"/>
      <c r="JP146" s="6"/>
      <c r="JQ146" s="6"/>
      <c r="JR146" s="6"/>
      <c r="JS146" s="6"/>
      <c r="JT146" s="6"/>
      <c r="JU146" s="6"/>
      <c r="JV146" s="6"/>
      <c r="JW146" s="6"/>
      <c r="JX146" s="6"/>
      <c r="JY146" s="6"/>
      <c r="JZ146" s="6"/>
      <c r="KA146" s="6"/>
      <c r="KB146" s="6"/>
      <c r="KC146" s="6"/>
      <c r="KD146" s="6"/>
      <c r="KE146" s="6"/>
      <c r="KF146" s="6"/>
      <c r="KG146" s="6"/>
      <c r="KH146" s="6"/>
      <c r="KI146" s="6"/>
      <c r="KJ146" s="6"/>
      <c r="KK146" s="6"/>
      <c r="KL146" s="6"/>
      <c r="KM146" s="6"/>
      <c r="KN146" s="6"/>
      <c r="KO146" s="6"/>
      <c r="KP146" s="6"/>
      <c r="KQ146" s="6"/>
      <c r="KR146" s="6"/>
      <c r="KS146" s="6"/>
      <c r="KT146" s="6"/>
      <c r="KU146" s="6"/>
      <c r="KV146" s="6"/>
      <c r="KW146" s="6"/>
      <c r="KX146" s="6"/>
      <c r="KY146" s="6"/>
      <c r="KZ146" s="6"/>
      <c r="LA146" s="6"/>
      <c r="LB146" s="6"/>
      <c r="LC146" s="6"/>
    </row>
    <row r="147" spans="1:315" ht="26.25" customHeight="1" x14ac:dyDescent="0.2">
      <c r="A147" s="13"/>
      <c r="B147" s="173" t="s">
        <v>44</v>
      </c>
      <c r="C147" s="429">
        <v>65</v>
      </c>
      <c r="D147" s="352">
        <v>0</v>
      </c>
      <c r="E147" s="429" t="s">
        <v>43</v>
      </c>
      <c r="F147" s="432" t="s">
        <v>36</v>
      </c>
      <c r="G147" s="399" t="str">
        <f>IF(F147="BöB","nur Freihändig mit Tipo. 13 VöB","")</f>
        <v/>
      </c>
      <c r="H147" s="400"/>
      <c r="I147" s="433" t="str">
        <f>IF(F147="BöB","Ja","No")</f>
        <v>No</v>
      </c>
      <c r="J147" s="430" t="str">
        <f>IF(F147="BöB","Ja","No")</f>
        <v>No</v>
      </c>
      <c r="K147" s="435" t="e">
        <f>IF(OR(AND(F147="VöB",D141="Aktuelles Procedura secondo BöB",E147="No"),OR(AND(E147="Ja",D147&gt;='Valori soglia'!$D$6),AND(E147="Ja",'Riepilogo progetto'!$J$8&gt;'Riepilogo progetto'!$P$9)),AND(E147="Ja",F147="BöB")),"Kontrolle","")</f>
        <v>#DIV/0!</v>
      </c>
      <c r="L147" s="173" t="s">
        <v>44</v>
      </c>
      <c r="M147" s="429">
        <v>65</v>
      </c>
      <c r="N147" s="352">
        <v>0</v>
      </c>
      <c r="O147" s="429" t="s">
        <v>43</v>
      </c>
      <c r="P147" s="432" t="s">
        <v>36</v>
      </c>
      <c r="Q147" s="399" t="str">
        <f>IF(P147="BöB","nur Freihändig mit Tipo. 13 VöB","")</f>
        <v/>
      </c>
      <c r="R147" s="400"/>
      <c r="S147" s="433" t="str">
        <f>IF(P147="BöB","Ja","No")</f>
        <v>No</v>
      </c>
      <c r="T147" s="430" t="str">
        <f>IF(P147="BöB","Ja","No")</f>
        <v>No</v>
      </c>
      <c r="U147" s="435" t="e">
        <f>IF(OR(AND(P147="VöB",N141="Aktuelles Procedura secondo BöB",O147="No"),OR(AND(O147="Ja",N147&gt;='Valori soglia'!$D$6),AND(O147="Ja",U$14&gt;U$15)),AND(O147="Ja",P147="BöB")),"Kontrolle","")</f>
        <v>#DIV/0!</v>
      </c>
      <c r="V147" s="173" t="s">
        <v>44</v>
      </c>
      <c r="W147" s="429">
        <v>65</v>
      </c>
      <c r="X147" s="352">
        <v>0</v>
      </c>
      <c r="Y147" s="429" t="s">
        <v>43</v>
      </c>
      <c r="Z147" s="432" t="s">
        <v>36</v>
      </c>
      <c r="AA147" s="399" t="str">
        <f>IF(Z147="BöB","nur Freihändig mit Tipo. 13 VöB","")</f>
        <v/>
      </c>
      <c r="AB147" s="400"/>
      <c r="AC147" s="433" t="str">
        <f>IF(Z147="BöB","Ja","No")</f>
        <v>No</v>
      </c>
      <c r="AD147" s="430" t="str">
        <f>IF(Z147="BöB","Ja","No")</f>
        <v>No</v>
      </c>
      <c r="AE147" s="435" t="e">
        <f>IF(OR(AND(Z147="VöB",X141="Aktuelles Procedura secondo BöB",Y147="No"),OR(AND(Y147="Ja",X147&gt;='Valori soglia'!$D$6),AND(Y147="Ja",AE$14&gt;AE$15)),AND(Y147="Ja",Z147="BöB")),"Kontrolle","")</f>
        <v>#DIV/0!</v>
      </c>
      <c r="AF147" s="173" t="s">
        <v>44</v>
      </c>
      <c r="AG147" s="429">
        <v>65</v>
      </c>
      <c r="AH147" s="352">
        <v>0</v>
      </c>
      <c r="AI147" s="429" t="s">
        <v>43</v>
      </c>
      <c r="AJ147" s="432" t="s">
        <v>36</v>
      </c>
      <c r="AK147" s="399" t="str">
        <f>IF(AJ147="BöB","nur Freihändig mit Tipo. 13 VöB","")</f>
        <v/>
      </c>
      <c r="AL147" s="400"/>
      <c r="AM147" s="433" t="str">
        <f>IF(AJ147="BöB","Ja","No")</f>
        <v>No</v>
      </c>
      <c r="AN147" s="430" t="str">
        <f>IF(AJ147="BöB","Ja","No")</f>
        <v>No</v>
      </c>
      <c r="AO147" s="435" t="e">
        <f>IF(OR(AND(AJ147="VöB",AH141="Aktuelles Procedura secondo BöB",AI147="No"),OR(AND(AI147="Ja",AH147&gt;='Valori soglia'!$D$6),AND(AI147="Ja",AO$14&gt;AO$15)),AND(AI147="Ja",AJ147="BöB")),"Kontrolle","")</f>
        <v>#DIV/0!</v>
      </c>
      <c r="AP147" s="173" t="s">
        <v>44</v>
      </c>
      <c r="AQ147" s="429">
        <v>65</v>
      </c>
      <c r="AR147" s="352">
        <v>0</v>
      </c>
      <c r="AS147" s="429" t="s">
        <v>43</v>
      </c>
      <c r="AT147" s="432" t="s">
        <v>36</v>
      </c>
      <c r="AU147" s="399" t="str">
        <f>IF(AT147="BöB","nur Freihändig mit Tipo. 13 VöB","")</f>
        <v/>
      </c>
      <c r="AV147" s="400"/>
      <c r="AW147" s="433" t="str">
        <f>IF(AT147="BöB","Ja","No")</f>
        <v>No</v>
      </c>
      <c r="AX147" s="430" t="str">
        <f>IF(AT147="BöB","Ja","No")</f>
        <v>No</v>
      </c>
      <c r="AY147" s="435" t="e">
        <f>IF(OR(AND(AT147="VöB",AR141="Aktuelles Procedura secondo BöB",AS147="No"),OR(AND(AS147="Ja",AR147&gt;='Valori soglia'!$D$6),AND(AS147="Ja",AY$14&gt;AY$15)),AND(AS147="Ja",AT147="BöB")),"Kontrolle","")</f>
        <v>#DIV/0!</v>
      </c>
      <c r="AZ147" s="173" t="s">
        <v>44</v>
      </c>
      <c r="BA147" s="429">
        <v>65</v>
      </c>
      <c r="BB147" s="352">
        <v>0</v>
      </c>
      <c r="BC147" s="429" t="s">
        <v>43</v>
      </c>
      <c r="BD147" s="432" t="s">
        <v>36</v>
      </c>
      <c r="BE147" s="399" t="str">
        <f>IF(BD147="BöB","nur Freihändig mit Tipo. 13 VöB","")</f>
        <v/>
      </c>
      <c r="BF147" s="400"/>
      <c r="BG147" s="433" t="str">
        <f>IF(BD147="BöB","Ja","No")</f>
        <v>No</v>
      </c>
      <c r="BH147" s="430" t="str">
        <f>IF(BD147="BöB","Ja","No")</f>
        <v>No</v>
      </c>
      <c r="BI147" s="435" t="e">
        <f>IF(OR(AND(BD147="VöB",BB141="Aktuelles Procedura secondo BöB",BC147="No"),OR(AND(BC147="Ja",BB147&gt;='Valori soglia'!$D$6),AND(BC147="Ja",BI$14&gt;BI$15)),AND(BC147="Ja",BD147="BöB")),"Kontrolle","")</f>
        <v>#DIV/0!</v>
      </c>
      <c r="BJ147" s="173" t="s">
        <v>44</v>
      </c>
      <c r="BK147" s="429">
        <v>65</v>
      </c>
      <c r="BL147" s="352">
        <v>0</v>
      </c>
      <c r="BM147" s="429" t="s">
        <v>43</v>
      </c>
      <c r="BN147" s="432" t="s">
        <v>36</v>
      </c>
      <c r="BO147" s="399" t="str">
        <f>IF(BN147="BöB","nur Freihändig mit Tipo. 13 VöB","")</f>
        <v/>
      </c>
      <c r="BP147" s="400"/>
      <c r="BQ147" s="433" t="str">
        <f>IF(BN147="BöB","Ja","No")</f>
        <v>No</v>
      </c>
      <c r="BR147" s="430" t="str">
        <f>IF(BN147="BöB","Ja","No")</f>
        <v>No</v>
      </c>
      <c r="BS147" s="435" t="e">
        <f>IF(OR(AND(BN147="VöB",BL141="Aktuelles Procedura secondo BöB",BM147="No"),OR(AND(BM147="Ja",BL147&gt;='Valori soglia'!$D$6),AND(BM147="Ja",BS$14&gt;BS$15)),AND(BM147="Ja",BN147="BöB")),"Kontrolle","")</f>
        <v>#DIV/0!</v>
      </c>
      <c r="BT147" s="173" t="s">
        <v>44</v>
      </c>
      <c r="BU147" s="429">
        <v>65</v>
      </c>
      <c r="BV147" s="352">
        <v>0</v>
      </c>
      <c r="BW147" s="429" t="s">
        <v>43</v>
      </c>
      <c r="BX147" s="432" t="s">
        <v>36</v>
      </c>
      <c r="BY147" s="399" t="str">
        <f>IF(BX147="BöB","nur Freihändig mit Tipo. 13 VöB","")</f>
        <v/>
      </c>
      <c r="BZ147" s="400"/>
      <c r="CA147" s="433" t="str">
        <f>IF(BX147="BöB","Ja","No")</f>
        <v>No</v>
      </c>
      <c r="CB147" s="430" t="str">
        <f>IF(BX147="BöB","Ja","No")</f>
        <v>No</v>
      </c>
      <c r="CC147" s="435" t="e">
        <f>IF(OR(AND(BX147="VöB",BV141="Aktuelles Procedura secondo BöB",BW147="No"),OR(AND(BW147="Ja",BV147&gt;='Valori soglia'!$D$6),AND(BW147="Ja",CC$14&gt;CC$15)),AND(BW147="Ja",BX147="BöB")),"Kontrolle","")</f>
        <v>#DIV/0!</v>
      </c>
      <c r="CD147" s="173" t="s">
        <v>44</v>
      </c>
      <c r="CE147" s="429">
        <v>65</v>
      </c>
      <c r="CF147" s="352">
        <v>0</v>
      </c>
      <c r="CG147" s="429" t="s">
        <v>43</v>
      </c>
      <c r="CH147" s="432" t="s">
        <v>36</v>
      </c>
      <c r="CI147" s="399" t="str">
        <f>IF(CH147="BöB","nur Freihändig mit Tipo. 13 VöB","")</f>
        <v/>
      </c>
      <c r="CJ147" s="400"/>
      <c r="CK147" s="433" t="str">
        <f>IF(CH147="BöB","Ja","No")</f>
        <v>No</v>
      </c>
      <c r="CL147" s="430" t="str">
        <f>IF(CH147="BöB","Ja","No")</f>
        <v>No</v>
      </c>
      <c r="CM147" s="435" t="e">
        <f>IF(OR(AND(CH147="VöB",CF141="Aktuelles Procedura secondo BöB",CG147="No"),OR(AND(CG147="Ja",CF147&gt;='Valori soglia'!$D$6),AND(CG147="Ja",CM$14&gt;CM$15)),AND(CG147="Ja",CH147="BöB")),"Kontrolle","")</f>
        <v>#DIV/0!</v>
      </c>
      <c r="CN147" s="173" t="s">
        <v>44</v>
      </c>
      <c r="CO147" s="429">
        <v>65</v>
      </c>
      <c r="CP147" s="352">
        <v>0</v>
      </c>
      <c r="CQ147" s="429" t="s">
        <v>43</v>
      </c>
      <c r="CR147" s="432" t="s">
        <v>36</v>
      </c>
      <c r="CS147" s="399" t="str">
        <f>IF(CR147="BöB","nur Freihändig mit Tipo. 13 VöB","")</f>
        <v/>
      </c>
      <c r="CT147" s="400"/>
      <c r="CU147" s="433" t="str">
        <f>IF(CR147="BöB","Ja","No")</f>
        <v>No</v>
      </c>
      <c r="CV147" s="430" t="str">
        <f>IF(CR147="BöB","Ja","No")</f>
        <v>No</v>
      </c>
      <c r="CW147" s="435" t="e">
        <f>IF(OR(AND(CR147="VöB",CP141="Aktuelles Procedura secondo BöB",CQ147="No"),OR(AND(CQ147="Ja",CP147&gt;='Valori soglia'!$D$6),AND(CQ147="Ja",CW$14&gt;CW$15)),AND(CQ147="Ja",CR147="BöB")),"Kontrolle","")</f>
        <v>#DIV/0!</v>
      </c>
      <c r="CX147" s="173" t="s">
        <v>44</v>
      </c>
      <c r="CY147" s="429">
        <v>65</v>
      </c>
      <c r="CZ147" s="352">
        <v>0</v>
      </c>
      <c r="DA147" s="429" t="s">
        <v>43</v>
      </c>
      <c r="DB147" s="432" t="s">
        <v>36</v>
      </c>
      <c r="DC147" s="399" t="str">
        <f>IF(DB147="BöB","nur Freihändig mit Tipo. 13 VöB","")</f>
        <v/>
      </c>
      <c r="DD147" s="400"/>
      <c r="DE147" s="433" t="str">
        <f>IF(DB147="BöB","Ja","No")</f>
        <v>No</v>
      </c>
      <c r="DF147" s="430" t="str">
        <f>IF(DB147="BöB","Ja","No")</f>
        <v>No</v>
      </c>
      <c r="DG147" s="435" t="e">
        <f>IF(OR(AND(DB147="VöB",CZ141="Aktuelles Procedura secondo BöB",DA147="No"),OR(AND(DA147="Ja",CZ147&gt;='Valori soglia'!$D$6),AND(DA147="Ja",DG$14&gt;DG$15)),AND(DA147="Ja",DB147="BöB")),"Kontrolle","")</f>
        <v>#DIV/0!</v>
      </c>
      <c r="DH147" s="173" t="s">
        <v>44</v>
      </c>
      <c r="DI147" s="429">
        <v>65</v>
      </c>
      <c r="DJ147" s="352">
        <v>0</v>
      </c>
      <c r="DK147" s="429" t="s">
        <v>43</v>
      </c>
      <c r="DL147" s="432" t="s">
        <v>36</v>
      </c>
      <c r="DM147" s="399" t="str">
        <f>IF(DL147="BöB","nur Freihändig mit Tipo. 13 VöB","")</f>
        <v/>
      </c>
      <c r="DN147" s="400"/>
      <c r="DO147" s="433" t="str">
        <f>IF(DL147="BöB","Ja","No")</f>
        <v>No</v>
      </c>
      <c r="DP147" s="430" t="str">
        <f>IF(DL147="BöB","Ja","No")</f>
        <v>No</v>
      </c>
      <c r="DQ147" s="435" t="e">
        <f>IF(OR(AND(DL147="VöB",DJ141="Aktuelles Procedura secondo BöB",DK147="No"),OR(AND(DK147="Ja",DJ147&gt;='Valori soglia'!$D$6),AND(DK147="Ja",DQ$14&gt;DQ$15)),AND(DK147="Ja",DL147="BöB")),"Kontrolle","")</f>
        <v>#DIV/0!</v>
      </c>
      <c r="DR147" s="173" t="s">
        <v>44</v>
      </c>
      <c r="DS147" s="429">
        <v>65</v>
      </c>
      <c r="DT147" s="352">
        <v>0</v>
      </c>
      <c r="DU147" s="429" t="s">
        <v>43</v>
      </c>
      <c r="DV147" s="432" t="s">
        <v>36</v>
      </c>
      <c r="DW147" s="399" t="str">
        <f>IF(DV147="BöB","nur Freihändig mit Tipo. 13 VöB","")</f>
        <v/>
      </c>
      <c r="DX147" s="400"/>
      <c r="DY147" s="433" t="str">
        <f>IF(DV147="BöB","Ja","No")</f>
        <v>No</v>
      </c>
      <c r="DZ147" s="430" t="str">
        <f>IF(DV147="BöB","Ja","No")</f>
        <v>No</v>
      </c>
      <c r="EA147" s="435" t="e">
        <f>IF(OR(AND(DV147="VöB",DT141="Aktuelles Procedura secondo BöB",DU147="No"),OR(AND(DU147="Ja",DT147&gt;='Valori soglia'!$D$6),AND(DU147="Ja",EA$14&gt;EA$15)),AND(DU147="Ja",DV147="BöB")),"Kontrolle","")</f>
        <v>#DIV/0!</v>
      </c>
      <c r="EB147" s="173" t="s">
        <v>44</v>
      </c>
      <c r="EC147" s="429">
        <v>65</v>
      </c>
      <c r="ED147" s="352">
        <v>0</v>
      </c>
      <c r="EE147" s="429" t="s">
        <v>43</v>
      </c>
      <c r="EF147" s="432" t="s">
        <v>36</v>
      </c>
      <c r="EG147" s="399" t="str">
        <f>IF(EF147="BöB","nur Freihändig mit Tipo. 13 VöB","")</f>
        <v/>
      </c>
      <c r="EH147" s="400"/>
      <c r="EI147" s="433" t="str">
        <f>IF(EF147="BöB","Ja","No")</f>
        <v>No</v>
      </c>
      <c r="EJ147" s="430" t="str">
        <f>IF(EF147="BöB","Ja","No")</f>
        <v>No</v>
      </c>
      <c r="EK147" s="435" t="e">
        <f>IF(OR(AND(EF147="VöB",ED141="Aktuelles Procedura secondo BöB",EE147="No"),OR(AND(EE147="Ja",ED147&gt;='Valori soglia'!$D$6),AND(EE147="Ja",EK$14&gt;EK$15)),AND(EE147="Ja",EF147="BöB")),"Kontrolle","")</f>
        <v>#DIV/0!</v>
      </c>
      <c r="EL147" s="173" t="s">
        <v>44</v>
      </c>
      <c r="EM147" s="429">
        <v>65</v>
      </c>
      <c r="EN147" s="352">
        <v>0</v>
      </c>
      <c r="EO147" s="429" t="s">
        <v>43</v>
      </c>
      <c r="EP147" s="432" t="s">
        <v>36</v>
      </c>
      <c r="EQ147" s="399" t="str">
        <f>IF(EP147="BöB","nur Freihändig mit Tipo. 13 VöB","")</f>
        <v/>
      </c>
      <c r="ER147" s="400"/>
      <c r="ES147" s="433" t="str">
        <f>IF(EP147="BöB","Ja","No")</f>
        <v>No</v>
      </c>
      <c r="ET147" s="430" t="str">
        <f>IF(EP147="BöB","Ja","No")</f>
        <v>No</v>
      </c>
      <c r="EU147" s="435" t="e">
        <f>IF(OR(AND(EP147="VöB",EN141="Aktuelles Procedura secondo BöB",EO147="No"),OR(AND(EO147="Ja",EN147&gt;='Valori soglia'!$D$6),AND(EO147="Ja",EU$14&gt;EU$15)),AND(EO147="Ja",EP147="BöB")),"Kontrolle","")</f>
        <v>#DIV/0!</v>
      </c>
      <c r="EV147" s="173" t="s">
        <v>44</v>
      </c>
      <c r="EW147" s="429">
        <v>65</v>
      </c>
      <c r="EX147" s="352">
        <v>0</v>
      </c>
      <c r="EY147" s="429" t="s">
        <v>43</v>
      </c>
      <c r="EZ147" s="432" t="s">
        <v>36</v>
      </c>
      <c r="FA147" s="399" t="str">
        <f>IF(EZ147="BöB","nur Freihändig mit Tipo. 13 VöB","")</f>
        <v/>
      </c>
      <c r="FB147" s="400"/>
      <c r="FC147" s="433" t="str">
        <f>IF(EZ147="BöB","Ja","No")</f>
        <v>No</v>
      </c>
      <c r="FD147" s="430" t="str">
        <f>IF(EZ147="BöB","Ja","No")</f>
        <v>No</v>
      </c>
      <c r="FE147" s="435" t="e">
        <f>IF(OR(AND(EZ147="VöB",EX141="Aktuelles Procedura secondo BöB",EY147="No"),OR(AND(EY147="Ja",EX147&gt;='Valori soglia'!$D$6),AND(EY147="Ja",FE$14&gt;FE$15)),AND(EY147="Ja",EZ147="BöB")),"Kontrolle","")</f>
        <v>#DIV/0!</v>
      </c>
      <c r="FF147" s="173" t="s">
        <v>44</v>
      </c>
      <c r="FG147" s="429">
        <v>65</v>
      </c>
      <c r="FH147" s="352">
        <v>0</v>
      </c>
      <c r="FI147" s="429" t="s">
        <v>43</v>
      </c>
      <c r="FJ147" s="432" t="s">
        <v>36</v>
      </c>
      <c r="FK147" s="399" t="str">
        <f>IF(FJ147="BöB","nur Freihändig mit Tipo. 13 VöB","")</f>
        <v/>
      </c>
      <c r="FL147" s="400"/>
      <c r="FM147" s="433" t="str">
        <f>IF(FJ147="BöB","Ja","No")</f>
        <v>No</v>
      </c>
      <c r="FN147" s="430" t="str">
        <f>IF(FJ147="BöB","Ja","No")</f>
        <v>No</v>
      </c>
      <c r="FO147" s="435" t="e">
        <f>IF(OR(AND(FJ147="VöB",FH141="Aktuelles Procedura secondo BöB",FI147="No"),OR(AND(FI147="Ja",FH147&gt;='Valori soglia'!$D$6),AND(FI147="Ja",FO$14&gt;FO$15)),AND(FI147="Ja",FJ147="BöB")),"Kontrolle","")</f>
        <v>#DIV/0!</v>
      </c>
      <c r="FP147" s="173" t="s">
        <v>44</v>
      </c>
      <c r="FQ147" s="429">
        <v>65</v>
      </c>
      <c r="FR147" s="352">
        <v>0</v>
      </c>
      <c r="FS147" s="429" t="s">
        <v>43</v>
      </c>
      <c r="FT147" s="432" t="s">
        <v>36</v>
      </c>
      <c r="FU147" s="399" t="str">
        <f>IF(FT147="BöB","nur Freihändig mit Tipo. 13 VöB","")</f>
        <v/>
      </c>
      <c r="FV147" s="400"/>
      <c r="FW147" s="433" t="str">
        <f>IF(FT147="BöB","Ja","No")</f>
        <v>No</v>
      </c>
      <c r="FX147" s="430" t="str">
        <f>IF(FT147="BöB","Ja","No")</f>
        <v>No</v>
      </c>
      <c r="FY147" s="435" t="e">
        <f>IF(OR(AND(FT147="VöB",FR141="Aktuelles Procedura secondo BöB",FS147="No"),OR(AND(FS147="Ja",FR147&gt;='Valori soglia'!$D$6),AND(FS147="Ja",FY$14&gt;FY$15)),AND(FS147="Ja",FT147="BöB")),"Kontrolle","")</f>
        <v>#DIV/0!</v>
      </c>
      <c r="FZ147" s="173" t="s">
        <v>44</v>
      </c>
      <c r="GA147" s="429">
        <v>65</v>
      </c>
      <c r="GB147" s="352">
        <v>0</v>
      </c>
      <c r="GC147" s="429" t="s">
        <v>43</v>
      </c>
      <c r="GD147" s="432" t="s">
        <v>36</v>
      </c>
      <c r="GE147" s="399" t="str">
        <f>IF(GD147="BöB","nur Freihändig mit Tipo. 13 VöB","")</f>
        <v/>
      </c>
      <c r="GF147" s="400"/>
      <c r="GG147" s="433" t="str">
        <f>IF(GD147="BöB","Ja","No")</f>
        <v>No</v>
      </c>
      <c r="GH147" s="430" t="str">
        <f>IF(GD147="BöB","Ja","No")</f>
        <v>No</v>
      </c>
      <c r="GI147" s="435" t="e">
        <f>IF(OR(AND(GD147="VöB",GB141="Aktuelles Procedura secondo BöB",GC147="No"),OR(AND(GC147="Ja",GB147&gt;='Valori soglia'!$D$6),AND(GC147="Ja",GI$14&gt;GI$15)),AND(GC147="Ja",GD147="BöB")),"Kontrolle","")</f>
        <v>#DIV/0!</v>
      </c>
      <c r="GJ147" s="173" t="s">
        <v>44</v>
      </c>
      <c r="GK147" s="429">
        <v>65</v>
      </c>
      <c r="GL147" s="352">
        <v>0</v>
      </c>
      <c r="GM147" s="429" t="s">
        <v>43</v>
      </c>
      <c r="GN147" s="432" t="s">
        <v>36</v>
      </c>
      <c r="GO147" s="399" t="str">
        <f>IF(GN147="BöB","nur Freihändig mit Tipo. 13 VöB","")</f>
        <v/>
      </c>
      <c r="GP147" s="400"/>
      <c r="GQ147" s="433" t="str">
        <f>IF(GN147="BöB","Ja","No")</f>
        <v>No</v>
      </c>
      <c r="GR147" s="430" t="str">
        <f>IF(GN147="BöB","Ja","No")</f>
        <v>No</v>
      </c>
      <c r="GS147" s="435" t="e">
        <f>IF(OR(AND(GN147="VöB",GL141="Aktuelles Procedura secondo BöB",GM147="No"),OR(AND(GM147="Ja",GL147&gt;='Valori soglia'!$D$6),AND(GM147="Ja",GS$14&gt;GS$15)),AND(GM147="Ja",GN147="BöB")),"Kontrolle","")</f>
        <v>#DIV/0!</v>
      </c>
      <c r="GT147" s="173" t="s">
        <v>44</v>
      </c>
      <c r="GU147" s="429">
        <v>65</v>
      </c>
      <c r="GV147" s="352">
        <v>0</v>
      </c>
      <c r="GW147" s="429" t="s">
        <v>43</v>
      </c>
      <c r="GX147" s="432" t="s">
        <v>36</v>
      </c>
      <c r="GY147" s="399" t="str">
        <f>IF(GX147="BöB","nur Freihändig mit Tipo. 13 VöB","")</f>
        <v/>
      </c>
      <c r="GZ147" s="400"/>
      <c r="HA147" s="433" t="str">
        <f>IF(GX147="BöB","Ja","No")</f>
        <v>No</v>
      </c>
      <c r="HB147" s="430" t="str">
        <f>IF(GX147="BöB","Ja","No")</f>
        <v>No</v>
      </c>
      <c r="HC147" s="435" t="e">
        <f>IF(OR(AND(GX147="VöB",GV141="Aktuelles Procedura secondo BöB",GW147="No"),OR(AND(GW147="Ja",GV147&gt;='Valori soglia'!$D$6),AND(GW147="Ja",HC$14&gt;HC$15)),AND(GW147="Ja",GX147="BöB")),"Kontrolle","")</f>
        <v>#DIV/0!</v>
      </c>
      <c r="HD147" s="173" t="s">
        <v>44</v>
      </c>
      <c r="HE147" s="429">
        <v>65</v>
      </c>
      <c r="HF147" s="352">
        <v>0</v>
      </c>
      <c r="HG147" s="429" t="s">
        <v>43</v>
      </c>
      <c r="HH147" s="432" t="s">
        <v>36</v>
      </c>
      <c r="HI147" s="399" t="str">
        <f>IF(HH147="BöB","nur Freihändig mit Tipo. 13 VöB","")</f>
        <v/>
      </c>
      <c r="HJ147" s="400"/>
      <c r="HK147" s="433" t="str">
        <f>IF(HH147="BöB","Ja","No")</f>
        <v>No</v>
      </c>
      <c r="HL147" s="430" t="str">
        <f>IF(HH147="BöB","Ja","No")</f>
        <v>No</v>
      </c>
      <c r="HM147" s="435" t="e">
        <f>IF(OR(AND(HH147="VöB",HF141="Aktuelles Procedura secondo BöB",HG147="No"),OR(AND(HG147="Ja",HF147&gt;='Valori soglia'!$D$6),AND(HG147="Ja",HM$14&gt;HM$15)),AND(HG147="Ja",HH147="BöB")),"Kontrolle","")</f>
        <v>#DIV/0!</v>
      </c>
      <c r="HN147" s="125"/>
      <c r="HO147" s="125"/>
      <c r="HP147" s="71"/>
      <c r="HQ147" s="126"/>
      <c r="HR147" s="74"/>
      <c r="HS147" s="36"/>
      <c r="HT147" s="36"/>
      <c r="HU147" s="78"/>
      <c r="HV147" s="36"/>
      <c r="HW147" s="125"/>
      <c r="HX147" s="125"/>
      <c r="HY147" s="71"/>
      <c r="HZ147" s="126"/>
      <c r="IA147" s="74"/>
      <c r="IB147" s="36"/>
      <c r="IC147" s="36"/>
      <c r="ID147" s="78"/>
      <c r="IE147" s="36"/>
      <c r="IF147" s="125"/>
      <c r="IG147" s="125"/>
      <c r="IH147" s="71"/>
      <c r="II147" s="126"/>
      <c r="IJ147" s="74"/>
      <c r="IK147" s="36"/>
      <c r="IL147" s="36"/>
      <c r="IM147" s="78"/>
      <c r="IN147" s="36"/>
      <c r="IO147" s="125"/>
      <c r="IP147" s="125"/>
      <c r="IQ147" s="71"/>
      <c r="IR147" s="126"/>
      <c r="IS147" s="74"/>
      <c r="IT147" s="36"/>
      <c r="IU147" s="36"/>
      <c r="IV147" s="78"/>
      <c r="IW147" s="36"/>
      <c r="IX147" s="125"/>
      <c r="IY147" s="125"/>
      <c r="IZ147" s="71"/>
      <c r="JA147" s="126"/>
      <c r="JB147" s="6"/>
      <c r="JC147" s="6"/>
      <c r="JD147" s="6"/>
      <c r="JE147" s="6"/>
      <c r="JF147" s="6"/>
      <c r="JG147" s="6"/>
      <c r="JH147" s="6"/>
      <c r="JI147" s="6"/>
      <c r="JJ147" s="6"/>
      <c r="JK147" s="6"/>
      <c r="JL147" s="6"/>
      <c r="JM147" s="6"/>
      <c r="JN147" s="6"/>
      <c r="JO147" s="6"/>
      <c r="JP147" s="6"/>
      <c r="JQ147" s="6"/>
      <c r="JR147" s="6"/>
      <c r="JS147" s="6"/>
      <c r="JT147" s="6"/>
      <c r="JU147" s="6"/>
      <c r="JV147" s="6"/>
      <c r="JW147" s="6"/>
      <c r="JX147" s="6"/>
      <c r="JY147" s="6"/>
      <c r="JZ147" s="6"/>
      <c r="KA147" s="6"/>
      <c r="KB147" s="6"/>
      <c r="KC147" s="6"/>
      <c r="KD147" s="6"/>
      <c r="KE147" s="6"/>
      <c r="KF147" s="6"/>
      <c r="KG147" s="6"/>
      <c r="KH147" s="6"/>
      <c r="KI147" s="6"/>
      <c r="KJ147" s="6"/>
      <c r="KK147" s="6"/>
      <c r="KL147" s="6"/>
      <c r="KM147" s="6"/>
      <c r="KN147" s="6"/>
      <c r="KO147" s="6"/>
      <c r="KP147" s="6"/>
      <c r="KQ147" s="6"/>
      <c r="KR147" s="6"/>
      <c r="KS147" s="6"/>
      <c r="KT147" s="6"/>
      <c r="KU147" s="6"/>
      <c r="KV147" s="6"/>
      <c r="KW147" s="6"/>
      <c r="KX147" s="6"/>
      <c r="KY147" s="6"/>
      <c r="KZ147" s="6"/>
      <c r="LA147" s="6"/>
      <c r="LB147" s="6"/>
      <c r="LC147" s="6"/>
    </row>
    <row r="148" spans="1:315" ht="26.25" customHeight="1" x14ac:dyDescent="0.2">
      <c r="A148" s="13"/>
      <c r="B148" s="174" t="s">
        <v>45</v>
      </c>
      <c r="C148" s="429"/>
      <c r="D148" s="352"/>
      <c r="E148" s="429"/>
      <c r="F148" s="432"/>
      <c r="G148" s="401" t="str">
        <f>IF(F147="VöB","Freihändig (z.B. Tipo. 36 II d VöB)","")</f>
        <v/>
      </c>
      <c r="H148" s="402"/>
      <c r="I148" s="433"/>
      <c r="J148" s="430"/>
      <c r="K148" s="435"/>
      <c r="L148" s="174" t="s">
        <v>45</v>
      </c>
      <c r="M148" s="429"/>
      <c r="N148" s="352"/>
      <c r="O148" s="429"/>
      <c r="P148" s="432"/>
      <c r="Q148" s="401" t="str">
        <f>IF(P147="VöB","Freihändig (z.B. Tipo. 36 II d VöB)","")</f>
        <v/>
      </c>
      <c r="R148" s="402"/>
      <c r="S148" s="433"/>
      <c r="T148" s="430"/>
      <c r="U148" s="435"/>
      <c r="V148" s="174" t="s">
        <v>45</v>
      </c>
      <c r="W148" s="429"/>
      <c r="X148" s="352"/>
      <c r="Y148" s="429"/>
      <c r="Z148" s="432"/>
      <c r="AA148" s="401" t="str">
        <f>IF(Z147="VöB","Freihändig (z.B. Tipo. 36 II d VöB)","")</f>
        <v/>
      </c>
      <c r="AB148" s="402"/>
      <c r="AC148" s="433"/>
      <c r="AD148" s="430"/>
      <c r="AE148" s="435"/>
      <c r="AF148" s="174" t="s">
        <v>45</v>
      </c>
      <c r="AG148" s="429"/>
      <c r="AH148" s="352"/>
      <c r="AI148" s="429"/>
      <c r="AJ148" s="432"/>
      <c r="AK148" s="401" t="str">
        <f>IF(AJ147="VöB","Freihändig (z.B. Tipo. 36 II d VöB)","")</f>
        <v/>
      </c>
      <c r="AL148" s="402"/>
      <c r="AM148" s="433"/>
      <c r="AN148" s="430"/>
      <c r="AO148" s="435"/>
      <c r="AP148" s="174" t="s">
        <v>45</v>
      </c>
      <c r="AQ148" s="429"/>
      <c r="AR148" s="352"/>
      <c r="AS148" s="429"/>
      <c r="AT148" s="432"/>
      <c r="AU148" s="401" t="str">
        <f>IF(AT147="VöB","Freihändig (z.B. Tipo. 36 II d VöB)","")</f>
        <v/>
      </c>
      <c r="AV148" s="402"/>
      <c r="AW148" s="433"/>
      <c r="AX148" s="430"/>
      <c r="AY148" s="435"/>
      <c r="AZ148" s="174" t="s">
        <v>45</v>
      </c>
      <c r="BA148" s="429"/>
      <c r="BB148" s="352"/>
      <c r="BC148" s="429"/>
      <c r="BD148" s="432"/>
      <c r="BE148" s="401" t="str">
        <f>IF(BD147="VöB","Freihändig (z.B. Tipo. 36 II d VöB)","")</f>
        <v/>
      </c>
      <c r="BF148" s="402"/>
      <c r="BG148" s="433"/>
      <c r="BH148" s="430"/>
      <c r="BI148" s="435"/>
      <c r="BJ148" s="174" t="s">
        <v>45</v>
      </c>
      <c r="BK148" s="429"/>
      <c r="BL148" s="352"/>
      <c r="BM148" s="429"/>
      <c r="BN148" s="432"/>
      <c r="BO148" s="401" t="str">
        <f>IF(BN147="VöB","Freihändig (z.B. Tipo. 36 II d VöB)","")</f>
        <v/>
      </c>
      <c r="BP148" s="402"/>
      <c r="BQ148" s="433"/>
      <c r="BR148" s="430"/>
      <c r="BS148" s="435"/>
      <c r="BT148" s="174" t="s">
        <v>45</v>
      </c>
      <c r="BU148" s="429"/>
      <c r="BV148" s="352"/>
      <c r="BW148" s="429"/>
      <c r="BX148" s="432"/>
      <c r="BY148" s="401" t="str">
        <f>IF(BX147="VöB","Freihändig (z.B. Tipo. 36 II d VöB)","")</f>
        <v/>
      </c>
      <c r="BZ148" s="402"/>
      <c r="CA148" s="433"/>
      <c r="CB148" s="430"/>
      <c r="CC148" s="435"/>
      <c r="CD148" s="174" t="s">
        <v>45</v>
      </c>
      <c r="CE148" s="429"/>
      <c r="CF148" s="352"/>
      <c r="CG148" s="429"/>
      <c r="CH148" s="432"/>
      <c r="CI148" s="401" t="str">
        <f>IF(CH147="VöB","Freihändig (z.B. Tipo. 36 II d VöB)","")</f>
        <v/>
      </c>
      <c r="CJ148" s="402"/>
      <c r="CK148" s="433"/>
      <c r="CL148" s="430"/>
      <c r="CM148" s="435"/>
      <c r="CN148" s="174" t="s">
        <v>45</v>
      </c>
      <c r="CO148" s="429"/>
      <c r="CP148" s="352"/>
      <c r="CQ148" s="429"/>
      <c r="CR148" s="432"/>
      <c r="CS148" s="401" t="str">
        <f>IF(CR147="VöB","Freihändig (z.B. Tipo. 36 II d VöB)","")</f>
        <v/>
      </c>
      <c r="CT148" s="402"/>
      <c r="CU148" s="433"/>
      <c r="CV148" s="430"/>
      <c r="CW148" s="435"/>
      <c r="CX148" s="174" t="s">
        <v>45</v>
      </c>
      <c r="CY148" s="429"/>
      <c r="CZ148" s="352"/>
      <c r="DA148" s="429"/>
      <c r="DB148" s="432"/>
      <c r="DC148" s="401" t="str">
        <f>IF(DB147="VöB","Freihändig (z.B. Tipo. 36 II d VöB)","")</f>
        <v/>
      </c>
      <c r="DD148" s="402"/>
      <c r="DE148" s="433"/>
      <c r="DF148" s="430"/>
      <c r="DG148" s="435"/>
      <c r="DH148" s="174" t="s">
        <v>45</v>
      </c>
      <c r="DI148" s="429"/>
      <c r="DJ148" s="352"/>
      <c r="DK148" s="429"/>
      <c r="DL148" s="432"/>
      <c r="DM148" s="401" t="str">
        <f>IF(DL147="VöB","Freihändig (z.B. Tipo. 36 II d VöB)","")</f>
        <v/>
      </c>
      <c r="DN148" s="402"/>
      <c r="DO148" s="433"/>
      <c r="DP148" s="430"/>
      <c r="DQ148" s="435"/>
      <c r="DR148" s="174" t="s">
        <v>45</v>
      </c>
      <c r="DS148" s="429"/>
      <c r="DT148" s="352"/>
      <c r="DU148" s="429"/>
      <c r="DV148" s="432"/>
      <c r="DW148" s="401" t="str">
        <f>IF(DV147="VöB","Freihändig (z.B. Tipo. 36 II d VöB)","")</f>
        <v/>
      </c>
      <c r="DX148" s="402"/>
      <c r="DY148" s="433"/>
      <c r="DZ148" s="430"/>
      <c r="EA148" s="435"/>
      <c r="EB148" s="174" t="s">
        <v>45</v>
      </c>
      <c r="EC148" s="429"/>
      <c r="ED148" s="352"/>
      <c r="EE148" s="429"/>
      <c r="EF148" s="432"/>
      <c r="EG148" s="401" t="str">
        <f>IF(EF147="VöB","Freihändig (z.B. Tipo. 36 II d VöB)","")</f>
        <v/>
      </c>
      <c r="EH148" s="402"/>
      <c r="EI148" s="433"/>
      <c r="EJ148" s="430"/>
      <c r="EK148" s="435"/>
      <c r="EL148" s="174" t="s">
        <v>45</v>
      </c>
      <c r="EM148" s="429"/>
      <c r="EN148" s="352"/>
      <c r="EO148" s="429"/>
      <c r="EP148" s="432"/>
      <c r="EQ148" s="401" t="str">
        <f>IF(EP147="VöB","Freihändig (z.B. Tipo. 36 II d VöB)","")</f>
        <v/>
      </c>
      <c r="ER148" s="402"/>
      <c r="ES148" s="433"/>
      <c r="ET148" s="430"/>
      <c r="EU148" s="435"/>
      <c r="EV148" s="174" t="s">
        <v>45</v>
      </c>
      <c r="EW148" s="429"/>
      <c r="EX148" s="352"/>
      <c r="EY148" s="429"/>
      <c r="EZ148" s="432"/>
      <c r="FA148" s="401" t="str">
        <f>IF(EZ147="VöB","Freihändig (z.B. Tipo. 36 II d VöB)","")</f>
        <v/>
      </c>
      <c r="FB148" s="402"/>
      <c r="FC148" s="433"/>
      <c r="FD148" s="430"/>
      <c r="FE148" s="435"/>
      <c r="FF148" s="174" t="s">
        <v>45</v>
      </c>
      <c r="FG148" s="429"/>
      <c r="FH148" s="352"/>
      <c r="FI148" s="429"/>
      <c r="FJ148" s="432"/>
      <c r="FK148" s="401" t="str">
        <f>IF(FJ147="VöB","Freihändig (z.B. Tipo. 36 II d VöB)","")</f>
        <v/>
      </c>
      <c r="FL148" s="402"/>
      <c r="FM148" s="433"/>
      <c r="FN148" s="430"/>
      <c r="FO148" s="435"/>
      <c r="FP148" s="174" t="s">
        <v>45</v>
      </c>
      <c r="FQ148" s="429"/>
      <c r="FR148" s="352"/>
      <c r="FS148" s="429"/>
      <c r="FT148" s="432"/>
      <c r="FU148" s="401" t="str">
        <f>IF(FT147="VöB","Freihändig (z.B. Tipo. 36 II d VöB)","")</f>
        <v/>
      </c>
      <c r="FV148" s="402"/>
      <c r="FW148" s="433"/>
      <c r="FX148" s="430"/>
      <c r="FY148" s="435"/>
      <c r="FZ148" s="174" t="s">
        <v>45</v>
      </c>
      <c r="GA148" s="429"/>
      <c r="GB148" s="352"/>
      <c r="GC148" s="429"/>
      <c r="GD148" s="432"/>
      <c r="GE148" s="401" t="str">
        <f>IF(GD147="VöB","Freihändig (z.B. Tipo. 36 II d VöB)","")</f>
        <v/>
      </c>
      <c r="GF148" s="402"/>
      <c r="GG148" s="433"/>
      <c r="GH148" s="430"/>
      <c r="GI148" s="435"/>
      <c r="GJ148" s="174" t="s">
        <v>45</v>
      </c>
      <c r="GK148" s="429"/>
      <c r="GL148" s="352"/>
      <c r="GM148" s="429"/>
      <c r="GN148" s="432"/>
      <c r="GO148" s="401" t="str">
        <f>IF(GN147="VöB","Freihändig (z.B. Tipo. 36 II d VöB)","")</f>
        <v/>
      </c>
      <c r="GP148" s="402"/>
      <c r="GQ148" s="433"/>
      <c r="GR148" s="430"/>
      <c r="GS148" s="435"/>
      <c r="GT148" s="174" t="s">
        <v>45</v>
      </c>
      <c r="GU148" s="429"/>
      <c r="GV148" s="352"/>
      <c r="GW148" s="429"/>
      <c r="GX148" s="432"/>
      <c r="GY148" s="401" t="str">
        <f>IF(GX147="VöB","Freihändig (z.B. Tipo. 36 II d VöB)","")</f>
        <v/>
      </c>
      <c r="GZ148" s="402"/>
      <c r="HA148" s="433"/>
      <c r="HB148" s="430"/>
      <c r="HC148" s="435"/>
      <c r="HD148" s="174" t="s">
        <v>45</v>
      </c>
      <c r="HE148" s="429"/>
      <c r="HF148" s="352"/>
      <c r="HG148" s="429"/>
      <c r="HH148" s="432"/>
      <c r="HI148" s="401" t="str">
        <f>IF(HH147="VöB","Freihändig (z.B. Tipo. 36 II d VöB)","")</f>
        <v/>
      </c>
      <c r="HJ148" s="402"/>
      <c r="HK148" s="433"/>
      <c r="HL148" s="430"/>
      <c r="HM148" s="435"/>
      <c r="HN148" s="125"/>
      <c r="HO148" s="125"/>
      <c r="HP148" s="71"/>
      <c r="HQ148" s="126"/>
      <c r="HR148" s="74"/>
      <c r="HS148" s="36"/>
      <c r="HT148" s="36"/>
      <c r="HU148" s="78"/>
      <c r="HV148" s="36"/>
      <c r="HW148" s="125"/>
      <c r="HX148" s="125"/>
      <c r="HY148" s="71"/>
      <c r="HZ148" s="126"/>
      <c r="IA148" s="74"/>
      <c r="IB148" s="36"/>
      <c r="IC148" s="36"/>
      <c r="ID148" s="78"/>
      <c r="IE148" s="36"/>
      <c r="IF148" s="125"/>
      <c r="IG148" s="125"/>
      <c r="IH148" s="71"/>
      <c r="II148" s="126"/>
      <c r="IJ148" s="74"/>
      <c r="IK148" s="36"/>
      <c r="IL148" s="36"/>
      <c r="IM148" s="78"/>
      <c r="IN148" s="36"/>
      <c r="IO148" s="125"/>
      <c r="IP148" s="125"/>
      <c r="IQ148" s="71"/>
      <c r="IR148" s="126"/>
      <c r="IS148" s="74"/>
      <c r="IT148" s="36"/>
      <c r="IU148" s="36"/>
      <c r="IV148" s="78"/>
      <c r="IW148" s="36"/>
      <c r="IX148" s="125"/>
      <c r="IY148" s="125"/>
      <c r="IZ148" s="71"/>
      <c r="JA148" s="126"/>
      <c r="JB148" s="6"/>
      <c r="JC148" s="6"/>
      <c r="JD148" s="6"/>
      <c r="JE148" s="6"/>
      <c r="JF148" s="6"/>
      <c r="JG148" s="6"/>
      <c r="JH148" s="6"/>
      <c r="JI148" s="6"/>
      <c r="JJ148" s="6"/>
      <c r="JK148" s="6"/>
      <c r="JL148" s="6"/>
      <c r="JM148" s="6"/>
      <c r="JN148" s="6"/>
      <c r="JO148" s="6"/>
      <c r="JP148" s="6"/>
      <c r="JQ148" s="6"/>
      <c r="JR148" s="6"/>
      <c r="JS148" s="6"/>
      <c r="JT148" s="6"/>
      <c r="JU148" s="6"/>
      <c r="JV148" s="6"/>
      <c r="JW148" s="6"/>
      <c r="JX148" s="6"/>
      <c r="JY148" s="6"/>
      <c r="JZ148" s="6"/>
      <c r="KA148" s="6"/>
      <c r="KB148" s="6"/>
      <c r="KC148" s="6"/>
      <c r="KD148" s="6"/>
      <c r="KE148" s="6"/>
      <c r="KF148" s="6"/>
      <c r="KG148" s="6"/>
      <c r="KH148" s="6"/>
      <c r="KI148" s="6"/>
      <c r="KJ148" s="6"/>
      <c r="KK148" s="6"/>
      <c r="KL148" s="6"/>
      <c r="KM148" s="6"/>
      <c r="KN148" s="6"/>
      <c r="KO148" s="6"/>
      <c r="KP148" s="6"/>
      <c r="KQ148" s="6"/>
      <c r="KR148" s="6"/>
      <c r="KS148" s="6"/>
      <c r="KT148" s="6"/>
      <c r="KU148" s="6"/>
      <c r="KV148" s="6"/>
      <c r="KW148" s="6"/>
      <c r="KX148" s="6"/>
      <c r="KY148" s="6"/>
      <c r="KZ148" s="6"/>
      <c r="LA148" s="6"/>
      <c r="LB148" s="6"/>
      <c r="LC148" s="6"/>
    </row>
    <row r="149" spans="1:315" ht="26.25" customHeight="1" x14ac:dyDescent="0.2">
      <c r="A149" s="13"/>
      <c r="B149" s="173" t="s">
        <v>44</v>
      </c>
      <c r="C149" s="429">
        <v>66</v>
      </c>
      <c r="D149" s="352">
        <v>0</v>
      </c>
      <c r="E149" s="429" t="s">
        <v>43</v>
      </c>
      <c r="F149" s="432" t="s">
        <v>36</v>
      </c>
      <c r="G149" s="399" t="str">
        <f>IF(F149="BöB","nur Freihändig mit Tipo. 13 VöB","")</f>
        <v/>
      </c>
      <c r="H149" s="400"/>
      <c r="I149" s="433" t="str">
        <f>IF(F149="BöB","Ja","No")</f>
        <v>No</v>
      </c>
      <c r="J149" s="430" t="str">
        <f>IF(F149="BöB","Ja","No")</f>
        <v>No</v>
      </c>
      <c r="K149" s="435" t="e">
        <f>IF(OR(AND(F149="VöB",D143="Aktuelles Procedura secondo BöB",E149="No"),OR(AND(E149="Ja",D149&gt;='Valori soglia'!$D$6),AND(E149="Ja",'Riepilogo progetto'!$J$8&gt;'Riepilogo progetto'!$P$9)),AND(E149="Ja",F149="BöB")),"Kontrolle","")</f>
        <v>#DIV/0!</v>
      </c>
      <c r="L149" s="173" t="s">
        <v>44</v>
      </c>
      <c r="M149" s="429">
        <v>66</v>
      </c>
      <c r="N149" s="352">
        <v>0</v>
      </c>
      <c r="O149" s="429" t="s">
        <v>43</v>
      </c>
      <c r="P149" s="432" t="s">
        <v>36</v>
      </c>
      <c r="Q149" s="399" t="str">
        <f>IF(P149="BöB","nur Freihändig mit Tipo. 13 VöB","")</f>
        <v/>
      </c>
      <c r="R149" s="400"/>
      <c r="S149" s="433" t="str">
        <f>IF(P149="BöB","Ja","No")</f>
        <v>No</v>
      </c>
      <c r="T149" s="430" t="str">
        <f>IF(P149="BöB","Ja","No")</f>
        <v>No</v>
      </c>
      <c r="U149" s="435" t="e">
        <f>IF(OR(AND(P149="VöB",N143="Aktuelles Procedura secondo BöB",O149="No"),OR(AND(O149="Ja",N149&gt;='Valori soglia'!$D$6),AND(O149="Ja",U$14&gt;U$15)),AND(O149="Ja",P149="BöB")),"Kontrolle","")</f>
        <v>#DIV/0!</v>
      </c>
      <c r="V149" s="173" t="s">
        <v>44</v>
      </c>
      <c r="W149" s="429">
        <v>66</v>
      </c>
      <c r="X149" s="352">
        <v>0</v>
      </c>
      <c r="Y149" s="429" t="s">
        <v>43</v>
      </c>
      <c r="Z149" s="432" t="s">
        <v>36</v>
      </c>
      <c r="AA149" s="399" t="str">
        <f>IF(Z149="BöB","nur Freihändig mit Tipo. 13 VöB","")</f>
        <v/>
      </c>
      <c r="AB149" s="400"/>
      <c r="AC149" s="433" t="str">
        <f>IF(Z149="BöB","Ja","No")</f>
        <v>No</v>
      </c>
      <c r="AD149" s="430" t="str">
        <f>IF(Z149="BöB","Ja","No")</f>
        <v>No</v>
      </c>
      <c r="AE149" s="435" t="e">
        <f>IF(OR(AND(Z149="VöB",X143="Aktuelles Procedura secondo BöB",Y149="No"),OR(AND(Y149="Ja",X149&gt;='Valori soglia'!$D$6),AND(Y149="Ja",AE$14&gt;AE$15)),AND(Y149="Ja",Z149="BöB")),"Kontrolle","")</f>
        <v>#DIV/0!</v>
      </c>
      <c r="AF149" s="173" t="s">
        <v>44</v>
      </c>
      <c r="AG149" s="429">
        <v>66</v>
      </c>
      <c r="AH149" s="352">
        <v>0</v>
      </c>
      <c r="AI149" s="429" t="s">
        <v>43</v>
      </c>
      <c r="AJ149" s="432" t="s">
        <v>36</v>
      </c>
      <c r="AK149" s="399" t="str">
        <f>IF(AJ149="BöB","nur Freihändig mit Tipo. 13 VöB","")</f>
        <v/>
      </c>
      <c r="AL149" s="400"/>
      <c r="AM149" s="433" t="str">
        <f>IF(AJ149="BöB","Ja","No")</f>
        <v>No</v>
      </c>
      <c r="AN149" s="430" t="str">
        <f>IF(AJ149="BöB","Ja","No")</f>
        <v>No</v>
      </c>
      <c r="AO149" s="435" t="e">
        <f>IF(OR(AND(AJ149="VöB",AH143="Aktuelles Procedura secondo BöB",AI149="No"),OR(AND(AI149="Ja",AH149&gt;='Valori soglia'!$D$6),AND(AI149="Ja",AO$14&gt;AO$15)),AND(AI149="Ja",AJ149="BöB")),"Kontrolle","")</f>
        <v>#DIV/0!</v>
      </c>
      <c r="AP149" s="173" t="s">
        <v>44</v>
      </c>
      <c r="AQ149" s="429">
        <v>66</v>
      </c>
      <c r="AR149" s="352">
        <v>0</v>
      </c>
      <c r="AS149" s="429" t="s">
        <v>43</v>
      </c>
      <c r="AT149" s="432" t="s">
        <v>36</v>
      </c>
      <c r="AU149" s="399" t="str">
        <f>IF(AT149="BöB","nur Freihändig mit Tipo. 13 VöB","")</f>
        <v/>
      </c>
      <c r="AV149" s="400"/>
      <c r="AW149" s="433" t="str">
        <f>IF(AT149="BöB","Ja","No")</f>
        <v>No</v>
      </c>
      <c r="AX149" s="430" t="str">
        <f>IF(AT149="BöB","Ja","No")</f>
        <v>No</v>
      </c>
      <c r="AY149" s="435" t="e">
        <f>IF(OR(AND(AT149="VöB",AR143="Aktuelles Procedura secondo BöB",AS149="No"),OR(AND(AS149="Ja",AR149&gt;='Valori soglia'!$D$6),AND(AS149="Ja",AY$14&gt;AY$15)),AND(AS149="Ja",AT149="BöB")),"Kontrolle","")</f>
        <v>#DIV/0!</v>
      </c>
      <c r="AZ149" s="173" t="s">
        <v>44</v>
      </c>
      <c r="BA149" s="429">
        <v>66</v>
      </c>
      <c r="BB149" s="352">
        <v>0</v>
      </c>
      <c r="BC149" s="429" t="s">
        <v>43</v>
      </c>
      <c r="BD149" s="432" t="s">
        <v>36</v>
      </c>
      <c r="BE149" s="399" t="str">
        <f>IF(BD149="BöB","nur Freihändig mit Tipo. 13 VöB","")</f>
        <v/>
      </c>
      <c r="BF149" s="400"/>
      <c r="BG149" s="433" t="str">
        <f>IF(BD149="BöB","Ja","No")</f>
        <v>No</v>
      </c>
      <c r="BH149" s="430" t="str">
        <f>IF(BD149="BöB","Ja","No")</f>
        <v>No</v>
      </c>
      <c r="BI149" s="435" t="e">
        <f>IF(OR(AND(BD149="VöB",BB143="Aktuelles Procedura secondo BöB",BC149="No"),OR(AND(BC149="Ja",BB149&gt;='Valori soglia'!$D$6),AND(BC149="Ja",BI$14&gt;BI$15)),AND(BC149="Ja",BD149="BöB")),"Kontrolle","")</f>
        <v>#DIV/0!</v>
      </c>
      <c r="BJ149" s="173" t="s">
        <v>44</v>
      </c>
      <c r="BK149" s="429">
        <v>66</v>
      </c>
      <c r="BL149" s="352">
        <v>0</v>
      </c>
      <c r="BM149" s="429" t="s">
        <v>43</v>
      </c>
      <c r="BN149" s="432" t="s">
        <v>36</v>
      </c>
      <c r="BO149" s="399" t="str">
        <f>IF(BN149="BöB","nur Freihändig mit Tipo. 13 VöB","")</f>
        <v/>
      </c>
      <c r="BP149" s="400"/>
      <c r="BQ149" s="433" t="str">
        <f>IF(BN149="BöB","Ja","No")</f>
        <v>No</v>
      </c>
      <c r="BR149" s="430" t="str">
        <f>IF(BN149="BöB","Ja","No")</f>
        <v>No</v>
      </c>
      <c r="BS149" s="435" t="e">
        <f>IF(OR(AND(BN149="VöB",BL143="Aktuelles Procedura secondo BöB",BM149="No"),OR(AND(BM149="Ja",BL149&gt;='Valori soglia'!$D$6),AND(BM149="Ja",BS$14&gt;BS$15)),AND(BM149="Ja",BN149="BöB")),"Kontrolle","")</f>
        <v>#DIV/0!</v>
      </c>
      <c r="BT149" s="173" t="s">
        <v>44</v>
      </c>
      <c r="BU149" s="429">
        <v>66</v>
      </c>
      <c r="BV149" s="352">
        <v>0</v>
      </c>
      <c r="BW149" s="429" t="s">
        <v>43</v>
      </c>
      <c r="BX149" s="432" t="s">
        <v>36</v>
      </c>
      <c r="BY149" s="399" t="str">
        <f>IF(BX149="BöB","nur Freihändig mit Tipo. 13 VöB","")</f>
        <v/>
      </c>
      <c r="BZ149" s="400"/>
      <c r="CA149" s="433" t="str">
        <f>IF(BX149="BöB","Ja","No")</f>
        <v>No</v>
      </c>
      <c r="CB149" s="430" t="str">
        <f>IF(BX149="BöB","Ja","No")</f>
        <v>No</v>
      </c>
      <c r="CC149" s="435" t="e">
        <f>IF(OR(AND(BX149="VöB",BV143="Aktuelles Procedura secondo BöB",BW149="No"),OR(AND(BW149="Ja",BV149&gt;='Valori soglia'!$D$6),AND(BW149="Ja",CC$14&gt;CC$15)),AND(BW149="Ja",BX149="BöB")),"Kontrolle","")</f>
        <v>#DIV/0!</v>
      </c>
      <c r="CD149" s="173" t="s">
        <v>44</v>
      </c>
      <c r="CE149" s="429">
        <v>66</v>
      </c>
      <c r="CF149" s="352">
        <v>0</v>
      </c>
      <c r="CG149" s="429" t="s">
        <v>43</v>
      </c>
      <c r="CH149" s="432" t="s">
        <v>36</v>
      </c>
      <c r="CI149" s="399" t="str">
        <f>IF(CH149="BöB","nur Freihändig mit Tipo. 13 VöB","")</f>
        <v/>
      </c>
      <c r="CJ149" s="400"/>
      <c r="CK149" s="433" t="str">
        <f>IF(CH149="BöB","Ja","No")</f>
        <v>No</v>
      </c>
      <c r="CL149" s="430" t="str">
        <f>IF(CH149="BöB","Ja","No")</f>
        <v>No</v>
      </c>
      <c r="CM149" s="435" t="e">
        <f>IF(OR(AND(CH149="VöB",CF143="Aktuelles Procedura secondo BöB",CG149="No"),OR(AND(CG149="Ja",CF149&gt;='Valori soglia'!$D$6),AND(CG149="Ja",CM$14&gt;CM$15)),AND(CG149="Ja",CH149="BöB")),"Kontrolle","")</f>
        <v>#DIV/0!</v>
      </c>
      <c r="CN149" s="173" t="s">
        <v>44</v>
      </c>
      <c r="CO149" s="429">
        <v>66</v>
      </c>
      <c r="CP149" s="352">
        <v>0</v>
      </c>
      <c r="CQ149" s="429" t="s">
        <v>43</v>
      </c>
      <c r="CR149" s="432" t="s">
        <v>36</v>
      </c>
      <c r="CS149" s="399" t="str">
        <f>IF(CR149="BöB","nur Freihändig mit Tipo. 13 VöB","")</f>
        <v/>
      </c>
      <c r="CT149" s="400"/>
      <c r="CU149" s="433" t="str">
        <f>IF(CR149="BöB","Ja","No")</f>
        <v>No</v>
      </c>
      <c r="CV149" s="430" t="str">
        <f>IF(CR149="BöB","Ja","No")</f>
        <v>No</v>
      </c>
      <c r="CW149" s="435" t="e">
        <f>IF(OR(AND(CR149="VöB",CP143="Aktuelles Procedura secondo BöB",CQ149="No"),OR(AND(CQ149="Ja",CP149&gt;='Valori soglia'!$D$6),AND(CQ149="Ja",CW$14&gt;CW$15)),AND(CQ149="Ja",CR149="BöB")),"Kontrolle","")</f>
        <v>#DIV/0!</v>
      </c>
      <c r="CX149" s="173" t="s">
        <v>44</v>
      </c>
      <c r="CY149" s="429">
        <v>66</v>
      </c>
      <c r="CZ149" s="352">
        <v>0</v>
      </c>
      <c r="DA149" s="429" t="s">
        <v>43</v>
      </c>
      <c r="DB149" s="432" t="s">
        <v>36</v>
      </c>
      <c r="DC149" s="399" t="str">
        <f>IF(DB149="BöB","nur Freihändig mit Tipo. 13 VöB","")</f>
        <v/>
      </c>
      <c r="DD149" s="400"/>
      <c r="DE149" s="433" t="str">
        <f>IF(DB149="BöB","Ja","No")</f>
        <v>No</v>
      </c>
      <c r="DF149" s="430" t="str">
        <f>IF(DB149="BöB","Ja","No")</f>
        <v>No</v>
      </c>
      <c r="DG149" s="435" t="e">
        <f>IF(OR(AND(DB149="VöB",CZ143="Aktuelles Procedura secondo BöB",DA149="No"),OR(AND(DA149="Ja",CZ149&gt;='Valori soglia'!$D$6),AND(DA149="Ja",DG$14&gt;DG$15)),AND(DA149="Ja",DB149="BöB")),"Kontrolle","")</f>
        <v>#DIV/0!</v>
      </c>
      <c r="DH149" s="173" t="s">
        <v>44</v>
      </c>
      <c r="DI149" s="429">
        <v>66</v>
      </c>
      <c r="DJ149" s="352">
        <v>0</v>
      </c>
      <c r="DK149" s="429" t="s">
        <v>43</v>
      </c>
      <c r="DL149" s="432" t="s">
        <v>36</v>
      </c>
      <c r="DM149" s="399" t="str">
        <f>IF(DL149="BöB","nur Freihändig mit Tipo. 13 VöB","")</f>
        <v/>
      </c>
      <c r="DN149" s="400"/>
      <c r="DO149" s="433" t="str">
        <f>IF(DL149="BöB","Ja","No")</f>
        <v>No</v>
      </c>
      <c r="DP149" s="430" t="str">
        <f>IF(DL149="BöB","Ja","No")</f>
        <v>No</v>
      </c>
      <c r="DQ149" s="435" t="e">
        <f>IF(OR(AND(DL149="VöB",DJ143="Aktuelles Procedura secondo BöB",DK149="No"),OR(AND(DK149="Ja",DJ149&gt;='Valori soglia'!$D$6),AND(DK149="Ja",DQ$14&gt;DQ$15)),AND(DK149="Ja",DL149="BöB")),"Kontrolle","")</f>
        <v>#DIV/0!</v>
      </c>
      <c r="DR149" s="173" t="s">
        <v>44</v>
      </c>
      <c r="DS149" s="429">
        <v>66</v>
      </c>
      <c r="DT149" s="352">
        <v>0</v>
      </c>
      <c r="DU149" s="429" t="s">
        <v>43</v>
      </c>
      <c r="DV149" s="432" t="s">
        <v>36</v>
      </c>
      <c r="DW149" s="399" t="str">
        <f>IF(DV149="BöB","nur Freihändig mit Tipo. 13 VöB","")</f>
        <v/>
      </c>
      <c r="DX149" s="400"/>
      <c r="DY149" s="433" t="str">
        <f>IF(DV149="BöB","Ja","No")</f>
        <v>No</v>
      </c>
      <c r="DZ149" s="430" t="str">
        <f>IF(DV149="BöB","Ja","No")</f>
        <v>No</v>
      </c>
      <c r="EA149" s="435" t="e">
        <f>IF(OR(AND(DV149="VöB",DT143="Aktuelles Procedura secondo BöB",DU149="No"),OR(AND(DU149="Ja",DT149&gt;='Valori soglia'!$D$6),AND(DU149="Ja",EA$14&gt;EA$15)),AND(DU149="Ja",DV149="BöB")),"Kontrolle","")</f>
        <v>#DIV/0!</v>
      </c>
      <c r="EB149" s="173" t="s">
        <v>44</v>
      </c>
      <c r="EC149" s="429">
        <v>66</v>
      </c>
      <c r="ED149" s="352">
        <v>0</v>
      </c>
      <c r="EE149" s="429" t="s">
        <v>43</v>
      </c>
      <c r="EF149" s="432" t="s">
        <v>36</v>
      </c>
      <c r="EG149" s="399" t="str">
        <f>IF(EF149="BöB","nur Freihändig mit Tipo. 13 VöB","")</f>
        <v/>
      </c>
      <c r="EH149" s="400"/>
      <c r="EI149" s="433" t="str">
        <f>IF(EF149="BöB","Ja","No")</f>
        <v>No</v>
      </c>
      <c r="EJ149" s="430" t="str">
        <f>IF(EF149="BöB","Ja","No")</f>
        <v>No</v>
      </c>
      <c r="EK149" s="435" t="e">
        <f>IF(OR(AND(EF149="VöB",ED143="Aktuelles Procedura secondo BöB",EE149="No"),OR(AND(EE149="Ja",ED149&gt;='Valori soglia'!$D$6),AND(EE149="Ja",EK$14&gt;EK$15)),AND(EE149="Ja",EF149="BöB")),"Kontrolle","")</f>
        <v>#DIV/0!</v>
      </c>
      <c r="EL149" s="173" t="s">
        <v>44</v>
      </c>
      <c r="EM149" s="429">
        <v>66</v>
      </c>
      <c r="EN149" s="352">
        <v>0</v>
      </c>
      <c r="EO149" s="429" t="s">
        <v>43</v>
      </c>
      <c r="EP149" s="432" t="s">
        <v>36</v>
      </c>
      <c r="EQ149" s="399" t="str">
        <f>IF(EP149="BöB","nur Freihändig mit Tipo. 13 VöB","")</f>
        <v/>
      </c>
      <c r="ER149" s="400"/>
      <c r="ES149" s="433" t="str">
        <f>IF(EP149="BöB","Ja","No")</f>
        <v>No</v>
      </c>
      <c r="ET149" s="430" t="str">
        <f>IF(EP149="BöB","Ja","No")</f>
        <v>No</v>
      </c>
      <c r="EU149" s="435" t="e">
        <f>IF(OR(AND(EP149="VöB",EN143="Aktuelles Procedura secondo BöB",EO149="No"),OR(AND(EO149="Ja",EN149&gt;='Valori soglia'!$D$6),AND(EO149="Ja",EU$14&gt;EU$15)),AND(EO149="Ja",EP149="BöB")),"Kontrolle","")</f>
        <v>#DIV/0!</v>
      </c>
      <c r="EV149" s="173" t="s">
        <v>44</v>
      </c>
      <c r="EW149" s="429">
        <v>66</v>
      </c>
      <c r="EX149" s="352">
        <v>0</v>
      </c>
      <c r="EY149" s="429" t="s">
        <v>43</v>
      </c>
      <c r="EZ149" s="432" t="s">
        <v>36</v>
      </c>
      <c r="FA149" s="399" t="str">
        <f>IF(EZ149="BöB","nur Freihändig mit Tipo. 13 VöB","")</f>
        <v/>
      </c>
      <c r="FB149" s="400"/>
      <c r="FC149" s="433" t="str">
        <f>IF(EZ149="BöB","Ja","No")</f>
        <v>No</v>
      </c>
      <c r="FD149" s="430" t="str">
        <f>IF(EZ149="BöB","Ja","No")</f>
        <v>No</v>
      </c>
      <c r="FE149" s="435" t="e">
        <f>IF(OR(AND(EZ149="VöB",EX143="Aktuelles Procedura secondo BöB",EY149="No"),OR(AND(EY149="Ja",EX149&gt;='Valori soglia'!$D$6),AND(EY149="Ja",FE$14&gt;FE$15)),AND(EY149="Ja",EZ149="BöB")),"Kontrolle","")</f>
        <v>#DIV/0!</v>
      </c>
      <c r="FF149" s="173" t="s">
        <v>44</v>
      </c>
      <c r="FG149" s="429">
        <v>66</v>
      </c>
      <c r="FH149" s="352">
        <v>0</v>
      </c>
      <c r="FI149" s="429" t="s">
        <v>43</v>
      </c>
      <c r="FJ149" s="432" t="s">
        <v>36</v>
      </c>
      <c r="FK149" s="399" t="str">
        <f>IF(FJ149="BöB","nur Freihändig mit Tipo. 13 VöB","")</f>
        <v/>
      </c>
      <c r="FL149" s="400"/>
      <c r="FM149" s="433" t="str">
        <f>IF(FJ149="BöB","Ja","No")</f>
        <v>No</v>
      </c>
      <c r="FN149" s="430" t="str">
        <f>IF(FJ149="BöB","Ja","No")</f>
        <v>No</v>
      </c>
      <c r="FO149" s="435" t="e">
        <f>IF(OR(AND(FJ149="VöB",FH143="Aktuelles Procedura secondo BöB",FI149="No"),OR(AND(FI149="Ja",FH149&gt;='Valori soglia'!$D$6),AND(FI149="Ja",FO$14&gt;FO$15)),AND(FI149="Ja",FJ149="BöB")),"Kontrolle","")</f>
        <v>#DIV/0!</v>
      </c>
      <c r="FP149" s="173" t="s">
        <v>44</v>
      </c>
      <c r="FQ149" s="429">
        <v>66</v>
      </c>
      <c r="FR149" s="352">
        <v>0</v>
      </c>
      <c r="FS149" s="429" t="s">
        <v>43</v>
      </c>
      <c r="FT149" s="432" t="s">
        <v>36</v>
      </c>
      <c r="FU149" s="399" t="str">
        <f>IF(FT149="BöB","nur Freihändig mit Tipo. 13 VöB","")</f>
        <v/>
      </c>
      <c r="FV149" s="400"/>
      <c r="FW149" s="433" t="str">
        <f>IF(FT149="BöB","Ja","No")</f>
        <v>No</v>
      </c>
      <c r="FX149" s="430" t="str">
        <f>IF(FT149="BöB","Ja","No")</f>
        <v>No</v>
      </c>
      <c r="FY149" s="435" t="e">
        <f>IF(OR(AND(FT149="VöB",FR143="Aktuelles Procedura secondo BöB",FS149="No"),OR(AND(FS149="Ja",FR149&gt;='Valori soglia'!$D$6),AND(FS149="Ja",FY$14&gt;FY$15)),AND(FS149="Ja",FT149="BöB")),"Kontrolle","")</f>
        <v>#DIV/0!</v>
      </c>
      <c r="FZ149" s="173" t="s">
        <v>44</v>
      </c>
      <c r="GA149" s="429">
        <v>66</v>
      </c>
      <c r="GB149" s="352">
        <v>0</v>
      </c>
      <c r="GC149" s="429" t="s">
        <v>43</v>
      </c>
      <c r="GD149" s="432" t="s">
        <v>36</v>
      </c>
      <c r="GE149" s="399" t="str">
        <f>IF(GD149="BöB","nur Freihändig mit Tipo. 13 VöB","")</f>
        <v/>
      </c>
      <c r="GF149" s="400"/>
      <c r="GG149" s="433" t="str">
        <f>IF(GD149="BöB","Ja","No")</f>
        <v>No</v>
      </c>
      <c r="GH149" s="430" t="str">
        <f>IF(GD149="BöB","Ja","No")</f>
        <v>No</v>
      </c>
      <c r="GI149" s="435" t="e">
        <f>IF(OR(AND(GD149="VöB",GB143="Aktuelles Procedura secondo BöB",GC149="No"),OR(AND(GC149="Ja",GB149&gt;='Valori soglia'!$D$6),AND(GC149="Ja",GI$14&gt;GI$15)),AND(GC149="Ja",GD149="BöB")),"Kontrolle","")</f>
        <v>#DIV/0!</v>
      </c>
      <c r="GJ149" s="173" t="s">
        <v>44</v>
      </c>
      <c r="GK149" s="429">
        <v>66</v>
      </c>
      <c r="GL149" s="352">
        <v>0</v>
      </c>
      <c r="GM149" s="429" t="s">
        <v>43</v>
      </c>
      <c r="GN149" s="432" t="s">
        <v>36</v>
      </c>
      <c r="GO149" s="399" t="str">
        <f>IF(GN149="BöB","nur Freihändig mit Tipo. 13 VöB","")</f>
        <v/>
      </c>
      <c r="GP149" s="400"/>
      <c r="GQ149" s="433" t="str">
        <f>IF(GN149="BöB","Ja","No")</f>
        <v>No</v>
      </c>
      <c r="GR149" s="430" t="str">
        <f>IF(GN149="BöB","Ja","No")</f>
        <v>No</v>
      </c>
      <c r="GS149" s="435" t="e">
        <f>IF(OR(AND(GN149="VöB",GL143="Aktuelles Procedura secondo BöB",GM149="No"),OR(AND(GM149="Ja",GL149&gt;='Valori soglia'!$D$6),AND(GM149="Ja",GS$14&gt;GS$15)),AND(GM149="Ja",GN149="BöB")),"Kontrolle","")</f>
        <v>#DIV/0!</v>
      </c>
      <c r="GT149" s="173" t="s">
        <v>44</v>
      </c>
      <c r="GU149" s="429">
        <v>66</v>
      </c>
      <c r="GV149" s="352">
        <v>0</v>
      </c>
      <c r="GW149" s="429" t="s">
        <v>43</v>
      </c>
      <c r="GX149" s="432" t="s">
        <v>36</v>
      </c>
      <c r="GY149" s="399" t="str">
        <f>IF(GX149="BöB","nur Freihändig mit Tipo. 13 VöB","")</f>
        <v/>
      </c>
      <c r="GZ149" s="400"/>
      <c r="HA149" s="433" t="str">
        <f>IF(GX149="BöB","Ja","No")</f>
        <v>No</v>
      </c>
      <c r="HB149" s="430" t="str">
        <f>IF(GX149="BöB","Ja","No")</f>
        <v>No</v>
      </c>
      <c r="HC149" s="435" t="e">
        <f>IF(OR(AND(GX149="VöB",GV143="Aktuelles Procedura secondo BöB",GW149="No"),OR(AND(GW149="Ja",GV149&gt;='Valori soglia'!$D$6),AND(GW149="Ja",HC$14&gt;HC$15)),AND(GW149="Ja",GX149="BöB")),"Kontrolle","")</f>
        <v>#DIV/0!</v>
      </c>
      <c r="HD149" s="173" t="s">
        <v>44</v>
      </c>
      <c r="HE149" s="429">
        <v>66</v>
      </c>
      <c r="HF149" s="352">
        <v>0</v>
      </c>
      <c r="HG149" s="429" t="s">
        <v>43</v>
      </c>
      <c r="HH149" s="432" t="s">
        <v>36</v>
      </c>
      <c r="HI149" s="399" t="str">
        <f>IF(HH149="BöB","nur Freihändig mit Tipo. 13 VöB","")</f>
        <v/>
      </c>
      <c r="HJ149" s="400"/>
      <c r="HK149" s="433" t="str">
        <f>IF(HH149="BöB","Ja","No")</f>
        <v>No</v>
      </c>
      <c r="HL149" s="430" t="str">
        <f>IF(HH149="BöB","Ja","No")</f>
        <v>No</v>
      </c>
      <c r="HM149" s="435" t="e">
        <f>IF(OR(AND(HH149="VöB",HF143="Aktuelles Procedura secondo BöB",HG149="No"),OR(AND(HG149="Ja",HF149&gt;='Valori soglia'!$D$6),AND(HG149="Ja",HM$14&gt;HM$15)),AND(HG149="Ja",HH149="BöB")),"Kontrolle","")</f>
        <v>#DIV/0!</v>
      </c>
      <c r="HN149" s="125"/>
      <c r="HO149" s="125"/>
      <c r="HP149" s="71"/>
      <c r="HQ149" s="126"/>
      <c r="HR149" s="74"/>
      <c r="HS149" s="36"/>
      <c r="HT149" s="36"/>
      <c r="HU149" s="78"/>
      <c r="HV149" s="36"/>
      <c r="HW149" s="125"/>
      <c r="HX149" s="125"/>
      <c r="HY149" s="71"/>
      <c r="HZ149" s="126"/>
      <c r="IA149" s="74"/>
      <c r="IB149" s="36"/>
      <c r="IC149" s="36"/>
      <c r="ID149" s="78"/>
      <c r="IE149" s="36"/>
      <c r="IF149" s="125"/>
      <c r="IG149" s="125"/>
      <c r="IH149" s="71"/>
      <c r="II149" s="126"/>
      <c r="IJ149" s="74"/>
      <c r="IK149" s="36"/>
      <c r="IL149" s="36"/>
      <c r="IM149" s="78"/>
      <c r="IN149" s="36"/>
      <c r="IO149" s="125"/>
      <c r="IP149" s="125"/>
      <c r="IQ149" s="71"/>
      <c r="IR149" s="126"/>
      <c r="IS149" s="74"/>
      <c r="IT149" s="36"/>
      <c r="IU149" s="36"/>
      <c r="IV149" s="78"/>
      <c r="IW149" s="36"/>
      <c r="IX149" s="125"/>
      <c r="IY149" s="125"/>
      <c r="IZ149" s="71"/>
      <c r="JA149" s="126"/>
      <c r="JB149" s="6"/>
      <c r="JC149" s="6"/>
      <c r="JD149" s="6"/>
      <c r="JE149" s="6"/>
      <c r="JF149" s="6"/>
      <c r="JG149" s="6"/>
      <c r="JH149" s="6"/>
      <c r="JI149" s="6"/>
      <c r="JJ149" s="6"/>
      <c r="JK149" s="6"/>
      <c r="JL149" s="6"/>
      <c r="JM149" s="6"/>
      <c r="JN149" s="6"/>
      <c r="JO149" s="6"/>
      <c r="JP149" s="6"/>
      <c r="JQ149" s="6"/>
      <c r="JR149" s="6"/>
      <c r="JS149" s="6"/>
      <c r="JT149" s="6"/>
      <c r="JU149" s="6"/>
      <c r="JV149" s="6"/>
      <c r="JW149" s="6"/>
      <c r="JX149" s="6"/>
      <c r="JY149" s="6"/>
      <c r="JZ149" s="6"/>
      <c r="KA149" s="6"/>
      <c r="KB149" s="6"/>
      <c r="KC149" s="6"/>
      <c r="KD149" s="6"/>
      <c r="KE149" s="6"/>
      <c r="KF149" s="6"/>
      <c r="KG149" s="6"/>
      <c r="KH149" s="6"/>
      <c r="KI149" s="6"/>
      <c r="KJ149" s="6"/>
      <c r="KK149" s="6"/>
      <c r="KL149" s="6"/>
      <c r="KM149" s="6"/>
      <c r="KN149" s="6"/>
      <c r="KO149" s="6"/>
      <c r="KP149" s="6"/>
      <c r="KQ149" s="6"/>
      <c r="KR149" s="6"/>
      <c r="KS149" s="6"/>
      <c r="KT149" s="6"/>
      <c r="KU149" s="6"/>
      <c r="KV149" s="6"/>
      <c r="KW149" s="6"/>
      <c r="KX149" s="6"/>
      <c r="KY149" s="6"/>
      <c r="KZ149" s="6"/>
      <c r="LA149" s="6"/>
      <c r="LB149" s="6"/>
      <c r="LC149" s="6"/>
    </row>
    <row r="150" spans="1:315" ht="26.25" customHeight="1" x14ac:dyDescent="0.2">
      <c r="A150" s="13"/>
      <c r="B150" s="174" t="s">
        <v>45</v>
      </c>
      <c r="C150" s="429"/>
      <c r="D150" s="352"/>
      <c r="E150" s="429"/>
      <c r="F150" s="432"/>
      <c r="G150" s="401" t="str">
        <f>IF(F149="VöB","Freihändig (z.B. Tipo. 36 II d VöB)","")</f>
        <v/>
      </c>
      <c r="H150" s="402"/>
      <c r="I150" s="433"/>
      <c r="J150" s="430"/>
      <c r="K150" s="435"/>
      <c r="L150" s="174" t="s">
        <v>45</v>
      </c>
      <c r="M150" s="429"/>
      <c r="N150" s="352"/>
      <c r="O150" s="429"/>
      <c r="P150" s="432"/>
      <c r="Q150" s="401" t="str">
        <f>IF(P149="VöB","Freihändig (z.B. Tipo. 36 II d VöB)","")</f>
        <v/>
      </c>
      <c r="R150" s="402"/>
      <c r="S150" s="433"/>
      <c r="T150" s="430"/>
      <c r="U150" s="435"/>
      <c r="V150" s="174" t="s">
        <v>45</v>
      </c>
      <c r="W150" s="429"/>
      <c r="X150" s="352"/>
      <c r="Y150" s="429"/>
      <c r="Z150" s="432"/>
      <c r="AA150" s="401" t="str">
        <f>IF(Z149="VöB","Freihändig (z.B. Tipo. 36 II d VöB)","")</f>
        <v/>
      </c>
      <c r="AB150" s="402"/>
      <c r="AC150" s="433"/>
      <c r="AD150" s="430"/>
      <c r="AE150" s="435"/>
      <c r="AF150" s="174" t="s">
        <v>45</v>
      </c>
      <c r="AG150" s="429"/>
      <c r="AH150" s="352"/>
      <c r="AI150" s="429"/>
      <c r="AJ150" s="432"/>
      <c r="AK150" s="401" t="str">
        <f>IF(AJ149="VöB","Freihändig (z.B. Tipo. 36 II d VöB)","")</f>
        <v/>
      </c>
      <c r="AL150" s="402"/>
      <c r="AM150" s="433"/>
      <c r="AN150" s="430"/>
      <c r="AO150" s="435"/>
      <c r="AP150" s="174" t="s">
        <v>45</v>
      </c>
      <c r="AQ150" s="429"/>
      <c r="AR150" s="352"/>
      <c r="AS150" s="429"/>
      <c r="AT150" s="432"/>
      <c r="AU150" s="401" t="str">
        <f>IF(AT149="VöB","Freihändig (z.B. Tipo. 36 II d VöB)","")</f>
        <v/>
      </c>
      <c r="AV150" s="402"/>
      <c r="AW150" s="433"/>
      <c r="AX150" s="430"/>
      <c r="AY150" s="435"/>
      <c r="AZ150" s="174" t="s">
        <v>45</v>
      </c>
      <c r="BA150" s="429"/>
      <c r="BB150" s="352"/>
      <c r="BC150" s="429"/>
      <c r="BD150" s="432"/>
      <c r="BE150" s="401" t="str">
        <f>IF(BD149="VöB","Freihändig (z.B. Tipo. 36 II d VöB)","")</f>
        <v/>
      </c>
      <c r="BF150" s="402"/>
      <c r="BG150" s="433"/>
      <c r="BH150" s="430"/>
      <c r="BI150" s="435"/>
      <c r="BJ150" s="174" t="s">
        <v>45</v>
      </c>
      <c r="BK150" s="429"/>
      <c r="BL150" s="352"/>
      <c r="BM150" s="429"/>
      <c r="BN150" s="432"/>
      <c r="BO150" s="401" t="str">
        <f>IF(BN149="VöB","Freihändig (z.B. Tipo. 36 II d VöB)","")</f>
        <v/>
      </c>
      <c r="BP150" s="402"/>
      <c r="BQ150" s="433"/>
      <c r="BR150" s="430"/>
      <c r="BS150" s="435"/>
      <c r="BT150" s="174" t="s">
        <v>45</v>
      </c>
      <c r="BU150" s="429"/>
      <c r="BV150" s="352"/>
      <c r="BW150" s="429"/>
      <c r="BX150" s="432"/>
      <c r="BY150" s="401" t="str">
        <f>IF(BX149="VöB","Freihändig (z.B. Tipo. 36 II d VöB)","")</f>
        <v/>
      </c>
      <c r="BZ150" s="402"/>
      <c r="CA150" s="433"/>
      <c r="CB150" s="430"/>
      <c r="CC150" s="435"/>
      <c r="CD150" s="174" t="s">
        <v>45</v>
      </c>
      <c r="CE150" s="429"/>
      <c r="CF150" s="352"/>
      <c r="CG150" s="429"/>
      <c r="CH150" s="432"/>
      <c r="CI150" s="401" t="str">
        <f>IF(CH149="VöB","Freihändig (z.B. Tipo. 36 II d VöB)","")</f>
        <v/>
      </c>
      <c r="CJ150" s="402"/>
      <c r="CK150" s="433"/>
      <c r="CL150" s="430"/>
      <c r="CM150" s="435"/>
      <c r="CN150" s="174" t="s">
        <v>45</v>
      </c>
      <c r="CO150" s="429"/>
      <c r="CP150" s="352"/>
      <c r="CQ150" s="429"/>
      <c r="CR150" s="432"/>
      <c r="CS150" s="401" t="str">
        <f>IF(CR149="VöB","Freihändig (z.B. Tipo. 36 II d VöB)","")</f>
        <v/>
      </c>
      <c r="CT150" s="402"/>
      <c r="CU150" s="433"/>
      <c r="CV150" s="430"/>
      <c r="CW150" s="435"/>
      <c r="CX150" s="174" t="s">
        <v>45</v>
      </c>
      <c r="CY150" s="429"/>
      <c r="CZ150" s="352"/>
      <c r="DA150" s="429"/>
      <c r="DB150" s="432"/>
      <c r="DC150" s="401" t="str">
        <f>IF(DB149="VöB","Freihändig (z.B. Tipo. 36 II d VöB)","")</f>
        <v/>
      </c>
      <c r="DD150" s="402"/>
      <c r="DE150" s="433"/>
      <c r="DF150" s="430"/>
      <c r="DG150" s="435"/>
      <c r="DH150" s="174" t="s">
        <v>45</v>
      </c>
      <c r="DI150" s="429"/>
      <c r="DJ150" s="352"/>
      <c r="DK150" s="429"/>
      <c r="DL150" s="432"/>
      <c r="DM150" s="401" t="str">
        <f>IF(DL149="VöB","Freihändig (z.B. Tipo. 36 II d VöB)","")</f>
        <v/>
      </c>
      <c r="DN150" s="402"/>
      <c r="DO150" s="433"/>
      <c r="DP150" s="430"/>
      <c r="DQ150" s="435"/>
      <c r="DR150" s="174" t="s">
        <v>45</v>
      </c>
      <c r="DS150" s="429"/>
      <c r="DT150" s="352"/>
      <c r="DU150" s="429"/>
      <c r="DV150" s="432"/>
      <c r="DW150" s="401" t="str">
        <f>IF(DV149="VöB","Freihändig (z.B. Tipo. 36 II d VöB)","")</f>
        <v/>
      </c>
      <c r="DX150" s="402"/>
      <c r="DY150" s="433"/>
      <c r="DZ150" s="430"/>
      <c r="EA150" s="435"/>
      <c r="EB150" s="174" t="s">
        <v>45</v>
      </c>
      <c r="EC150" s="429"/>
      <c r="ED150" s="352"/>
      <c r="EE150" s="429"/>
      <c r="EF150" s="432"/>
      <c r="EG150" s="401" t="str">
        <f>IF(EF149="VöB","Freihändig (z.B. Tipo. 36 II d VöB)","")</f>
        <v/>
      </c>
      <c r="EH150" s="402"/>
      <c r="EI150" s="433"/>
      <c r="EJ150" s="430"/>
      <c r="EK150" s="435"/>
      <c r="EL150" s="174" t="s">
        <v>45</v>
      </c>
      <c r="EM150" s="429"/>
      <c r="EN150" s="352"/>
      <c r="EO150" s="429"/>
      <c r="EP150" s="432"/>
      <c r="EQ150" s="401" t="str">
        <f>IF(EP149="VöB","Freihändig (z.B. Tipo. 36 II d VöB)","")</f>
        <v/>
      </c>
      <c r="ER150" s="402"/>
      <c r="ES150" s="433"/>
      <c r="ET150" s="430"/>
      <c r="EU150" s="435"/>
      <c r="EV150" s="174" t="s">
        <v>45</v>
      </c>
      <c r="EW150" s="429"/>
      <c r="EX150" s="352"/>
      <c r="EY150" s="429"/>
      <c r="EZ150" s="432"/>
      <c r="FA150" s="401" t="str">
        <f>IF(EZ149="VöB","Freihändig (z.B. Tipo. 36 II d VöB)","")</f>
        <v/>
      </c>
      <c r="FB150" s="402"/>
      <c r="FC150" s="433"/>
      <c r="FD150" s="430"/>
      <c r="FE150" s="435"/>
      <c r="FF150" s="174" t="s">
        <v>45</v>
      </c>
      <c r="FG150" s="429"/>
      <c r="FH150" s="352"/>
      <c r="FI150" s="429"/>
      <c r="FJ150" s="432"/>
      <c r="FK150" s="401" t="str">
        <f>IF(FJ149="VöB","Freihändig (z.B. Tipo. 36 II d VöB)","")</f>
        <v/>
      </c>
      <c r="FL150" s="402"/>
      <c r="FM150" s="433"/>
      <c r="FN150" s="430"/>
      <c r="FO150" s="435"/>
      <c r="FP150" s="174" t="s">
        <v>45</v>
      </c>
      <c r="FQ150" s="429"/>
      <c r="FR150" s="352"/>
      <c r="FS150" s="429"/>
      <c r="FT150" s="432"/>
      <c r="FU150" s="401" t="str">
        <f>IF(FT149="VöB","Freihändig (z.B. Tipo. 36 II d VöB)","")</f>
        <v/>
      </c>
      <c r="FV150" s="402"/>
      <c r="FW150" s="433"/>
      <c r="FX150" s="430"/>
      <c r="FY150" s="435"/>
      <c r="FZ150" s="174" t="s">
        <v>45</v>
      </c>
      <c r="GA150" s="429"/>
      <c r="GB150" s="352"/>
      <c r="GC150" s="429"/>
      <c r="GD150" s="432"/>
      <c r="GE150" s="401" t="str">
        <f>IF(GD149="VöB","Freihändig (z.B. Tipo. 36 II d VöB)","")</f>
        <v/>
      </c>
      <c r="GF150" s="402"/>
      <c r="GG150" s="433"/>
      <c r="GH150" s="430"/>
      <c r="GI150" s="435"/>
      <c r="GJ150" s="174" t="s">
        <v>45</v>
      </c>
      <c r="GK150" s="429"/>
      <c r="GL150" s="352"/>
      <c r="GM150" s="429"/>
      <c r="GN150" s="432"/>
      <c r="GO150" s="401" t="str">
        <f>IF(GN149="VöB","Freihändig (z.B. Tipo. 36 II d VöB)","")</f>
        <v/>
      </c>
      <c r="GP150" s="402"/>
      <c r="GQ150" s="433"/>
      <c r="GR150" s="430"/>
      <c r="GS150" s="435"/>
      <c r="GT150" s="174" t="s">
        <v>45</v>
      </c>
      <c r="GU150" s="429"/>
      <c r="GV150" s="352"/>
      <c r="GW150" s="429"/>
      <c r="GX150" s="432"/>
      <c r="GY150" s="401" t="str">
        <f>IF(GX149="VöB","Freihändig (z.B. Tipo. 36 II d VöB)","")</f>
        <v/>
      </c>
      <c r="GZ150" s="402"/>
      <c r="HA150" s="433"/>
      <c r="HB150" s="430"/>
      <c r="HC150" s="435"/>
      <c r="HD150" s="174" t="s">
        <v>45</v>
      </c>
      <c r="HE150" s="429"/>
      <c r="HF150" s="352"/>
      <c r="HG150" s="429"/>
      <c r="HH150" s="432"/>
      <c r="HI150" s="401" t="str">
        <f>IF(HH149="VöB","Freihändig (z.B. Tipo. 36 II d VöB)","")</f>
        <v/>
      </c>
      <c r="HJ150" s="402"/>
      <c r="HK150" s="433"/>
      <c r="HL150" s="430"/>
      <c r="HM150" s="435"/>
      <c r="HN150" s="125"/>
      <c r="HO150" s="125"/>
      <c r="HP150" s="71"/>
      <c r="HQ150" s="126"/>
      <c r="HR150" s="74"/>
      <c r="HS150" s="36"/>
      <c r="HT150" s="36"/>
      <c r="HU150" s="78"/>
      <c r="HV150" s="36"/>
      <c r="HW150" s="125"/>
      <c r="HX150" s="125"/>
      <c r="HY150" s="71"/>
      <c r="HZ150" s="126"/>
      <c r="IA150" s="74"/>
      <c r="IB150" s="36"/>
      <c r="IC150" s="36"/>
      <c r="ID150" s="78"/>
      <c r="IE150" s="36"/>
      <c r="IF150" s="125"/>
      <c r="IG150" s="125"/>
      <c r="IH150" s="71"/>
      <c r="II150" s="126"/>
      <c r="IJ150" s="74"/>
      <c r="IK150" s="36"/>
      <c r="IL150" s="36"/>
      <c r="IM150" s="78"/>
      <c r="IN150" s="36"/>
      <c r="IO150" s="125"/>
      <c r="IP150" s="125"/>
      <c r="IQ150" s="71"/>
      <c r="IR150" s="126"/>
      <c r="IS150" s="74"/>
      <c r="IT150" s="36"/>
      <c r="IU150" s="36"/>
      <c r="IV150" s="78"/>
      <c r="IW150" s="36"/>
      <c r="IX150" s="125"/>
      <c r="IY150" s="125"/>
      <c r="IZ150" s="71"/>
      <c r="JA150" s="126"/>
      <c r="JB150" s="6"/>
      <c r="JC150" s="6"/>
      <c r="JD150" s="6"/>
      <c r="JE150" s="6"/>
      <c r="JF150" s="6"/>
      <c r="JG150" s="6"/>
      <c r="JH150" s="6"/>
      <c r="JI150" s="6"/>
      <c r="JJ150" s="6"/>
      <c r="JK150" s="6"/>
      <c r="JL150" s="6"/>
      <c r="JM150" s="6"/>
      <c r="JN150" s="6"/>
      <c r="JO150" s="6"/>
      <c r="JP150" s="6"/>
      <c r="JQ150" s="6"/>
      <c r="JR150" s="6"/>
      <c r="JS150" s="6"/>
      <c r="JT150" s="6"/>
      <c r="JU150" s="6"/>
      <c r="JV150" s="6"/>
      <c r="JW150" s="6"/>
      <c r="JX150" s="6"/>
      <c r="JY150" s="6"/>
      <c r="JZ150" s="6"/>
      <c r="KA150" s="6"/>
      <c r="KB150" s="6"/>
      <c r="KC150" s="6"/>
      <c r="KD150" s="6"/>
      <c r="KE150" s="6"/>
      <c r="KF150" s="6"/>
      <c r="KG150" s="6"/>
      <c r="KH150" s="6"/>
      <c r="KI150" s="6"/>
      <c r="KJ150" s="6"/>
      <c r="KK150" s="6"/>
      <c r="KL150" s="6"/>
      <c r="KM150" s="6"/>
      <c r="KN150" s="6"/>
      <c r="KO150" s="6"/>
      <c r="KP150" s="6"/>
      <c r="KQ150" s="6"/>
      <c r="KR150" s="6"/>
      <c r="KS150" s="6"/>
      <c r="KT150" s="6"/>
      <c r="KU150" s="6"/>
      <c r="KV150" s="6"/>
      <c r="KW150" s="6"/>
      <c r="KX150" s="6"/>
      <c r="KY150" s="6"/>
      <c r="KZ150" s="6"/>
      <c r="LA150" s="6"/>
      <c r="LB150" s="6"/>
      <c r="LC150" s="6"/>
    </row>
    <row r="151" spans="1:315" ht="26.25" customHeight="1" x14ac:dyDescent="0.2">
      <c r="A151" s="13"/>
      <c r="B151" s="173" t="s">
        <v>44</v>
      </c>
      <c r="C151" s="429">
        <v>67</v>
      </c>
      <c r="D151" s="352">
        <v>0</v>
      </c>
      <c r="E151" s="429" t="s">
        <v>43</v>
      </c>
      <c r="F151" s="432" t="s">
        <v>36</v>
      </c>
      <c r="G151" s="399" t="str">
        <f>IF(F151="BöB","nur Freihändig mit Tipo. 13 VöB","")</f>
        <v/>
      </c>
      <c r="H151" s="400"/>
      <c r="I151" s="433" t="str">
        <f>IF(F151="BöB","Ja","No")</f>
        <v>No</v>
      </c>
      <c r="J151" s="430" t="str">
        <f>IF(F151="BöB","Ja","No")</f>
        <v>No</v>
      </c>
      <c r="K151" s="435" t="e">
        <f>IF(OR(AND(F151="VöB",D145="Aktuelles Procedura secondo BöB",E151="No"),OR(AND(E151="Ja",D151&gt;='Valori soglia'!$D$6),AND(E151="Ja",'Riepilogo progetto'!$J$8&gt;'Riepilogo progetto'!$P$9)),AND(E151="Ja",F151="BöB")),"Kontrolle","")</f>
        <v>#DIV/0!</v>
      </c>
      <c r="L151" s="173" t="s">
        <v>44</v>
      </c>
      <c r="M151" s="429">
        <v>67</v>
      </c>
      <c r="N151" s="352">
        <v>0</v>
      </c>
      <c r="O151" s="429" t="s">
        <v>43</v>
      </c>
      <c r="P151" s="432" t="s">
        <v>36</v>
      </c>
      <c r="Q151" s="399" t="str">
        <f>IF(P151="BöB","nur Freihändig mit Tipo. 13 VöB","")</f>
        <v/>
      </c>
      <c r="R151" s="400"/>
      <c r="S151" s="433" t="str">
        <f>IF(P151="BöB","Ja","No")</f>
        <v>No</v>
      </c>
      <c r="T151" s="430" t="str">
        <f>IF(P151="BöB","Ja","No")</f>
        <v>No</v>
      </c>
      <c r="U151" s="435" t="e">
        <f>IF(OR(AND(P151="VöB",N145="Aktuelles Procedura secondo BöB",O151="No"),OR(AND(O151="Ja",N151&gt;='Valori soglia'!$D$6),AND(O151="Ja",U$14&gt;U$15)),AND(O151="Ja",P151="BöB")),"Kontrolle","")</f>
        <v>#DIV/0!</v>
      </c>
      <c r="V151" s="173" t="s">
        <v>44</v>
      </c>
      <c r="W151" s="429">
        <v>67</v>
      </c>
      <c r="X151" s="352">
        <v>0</v>
      </c>
      <c r="Y151" s="429" t="s">
        <v>43</v>
      </c>
      <c r="Z151" s="432" t="s">
        <v>36</v>
      </c>
      <c r="AA151" s="399" t="str">
        <f>IF(Z151="BöB","nur Freihändig mit Tipo. 13 VöB","")</f>
        <v/>
      </c>
      <c r="AB151" s="400"/>
      <c r="AC151" s="433" t="str">
        <f>IF(Z151="BöB","Ja","No")</f>
        <v>No</v>
      </c>
      <c r="AD151" s="430" t="str">
        <f>IF(Z151="BöB","Ja","No")</f>
        <v>No</v>
      </c>
      <c r="AE151" s="435" t="e">
        <f>IF(OR(AND(Z151="VöB",X145="Aktuelles Procedura secondo BöB",Y151="No"),OR(AND(Y151="Ja",X151&gt;='Valori soglia'!$D$6),AND(Y151="Ja",AE$14&gt;AE$15)),AND(Y151="Ja",Z151="BöB")),"Kontrolle","")</f>
        <v>#DIV/0!</v>
      </c>
      <c r="AF151" s="173" t="s">
        <v>44</v>
      </c>
      <c r="AG151" s="429">
        <v>67</v>
      </c>
      <c r="AH151" s="352">
        <v>0</v>
      </c>
      <c r="AI151" s="429" t="s">
        <v>43</v>
      </c>
      <c r="AJ151" s="432" t="s">
        <v>36</v>
      </c>
      <c r="AK151" s="399" t="str">
        <f>IF(AJ151="BöB","nur Freihändig mit Tipo. 13 VöB","")</f>
        <v/>
      </c>
      <c r="AL151" s="400"/>
      <c r="AM151" s="433" t="str">
        <f>IF(AJ151="BöB","Ja","No")</f>
        <v>No</v>
      </c>
      <c r="AN151" s="430" t="str">
        <f>IF(AJ151="BöB","Ja","No")</f>
        <v>No</v>
      </c>
      <c r="AO151" s="435" t="e">
        <f>IF(OR(AND(AJ151="VöB",AH145="Aktuelles Procedura secondo BöB",AI151="No"),OR(AND(AI151="Ja",AH151&gt;='Valori soglia'!$D$6),AND(AI151="Ja",AO$14&gt;AO$15)),AND(AI151="Ja",AJ151="BöB")),"Kontrolle","")</f>
        <v>#DIV/0!</v>
      </c>
      <c r="AP151" s="173" t="s">
        <v>44</v>
      </c>
      <c r="AQ151" s="429">
        <v>67</v>
      </c>
      <c r="AR151" s="352">
        <v>0</v>
      </c>
      <c r="AS151" s="429" t="s">
        <v>43</v>
      </c>
      <c r="AT151" s="432" t="s">
        <v>36</v>
      </c>
      <c r="AU151" s="399" t="str">
        <f>IF(AT151="BöB","nur Freihändig mit Tipo. 13 VöB","")</f>
        <v/>
      </c>
      <c r="AV151" s="400"/>
      <c r="AW151" s="433" t="str">
        <f>IF(AT151="BöB","Ja","No")</f>
        <v>No</v>
      </c>
      <c r="AX151" s="430" t="str">
        <f>IF(AT151="BöB","Ja","No")</f>
        <v>No</v>
      </c>
      <c r="AY151" s="435" t="e">
        <f>IF(OR(AND(AT151="VöB",AR145="Aktuelles Procedura secondo BöB",AS151="No"),OR(AND(AS151="Ja",AR151&gt;='Valori soglia'!$D$6),AND(AS151="Ja",AY$14&gt;AY$15)),AND(AS151="Ja",AT151="BöB")),"Kontrolle","")</f>
        <v>#DIV/0!</v>
      </c>
      <c r="AZ151" s="173" t="s">
        <v>44</v>
      </c>
      <c r="BA151" s="429">
        <v>67</v>
      </c>
      <c r="BB151" s="352">
        <v>0</v>
      </c>
      <c r="BC151" s="429" t="s">
        <v>43</v>
      </c>
      <c r="BD151" s="432" t="s">
        <v>36</v>
      </c>
      <c r="BE151" s="399" t="str">
        <f>IF(BD151="BöB","nur Freihändig mit Tipo. 13 VöB","")</f>
        <v/>
      </c>
      <c r="BF151" s="400"/>
      <c r="BG151" s="433" t="str">
        <f>IF(BD151="BöB","Ja","No")</f>
        <v>No</v>
      </c>
      <c r="BH151" s="430" t="str">
        <f>IF(BD151="BöB","Ja","No")</f>
        <v>No</v>
      </c>
      <c r="BI151" s="435" t="e">
        <f>IF(OR(AND(BD151="VöB",BB145="Aktuelles Procedura secondo BöB",BC151="No"),OR(AND(BC151="Ja",BB151&gt;='Valori soglia'!$D$6),AND(BC151="Ja",BI$14&gt;BI$15)),AND(BC151="Ja",BD151="BöB")),"Kontrolle","")</f>
        <v>#DIV/0!</v>
      </c>
      <c r="BJ151" s="173" t="s">
        <v>44</v>
      </c>
      <c r="BK151" s="429">
        <v>67</v>
      </c>
      <c r="BL151" s="352">
        <v>0</v>
      </c>
      <c r="BM151" s="429" t="s">
        <v>43</v>
      </c>
      <c r="BN151" s="432" t="s">
        <v>36</v>
      </c>
      <c r="BO151" s="399" t="str">
        <f>IF(BN151="BöB","nur Freihändig mit Tipo. 13 VöB","")</f>
        <v/>
      </c>
      <c r="BP151" s="400"/>
      <c r="BQ151" s="433" t="str">
        <f>IF(BN151="BöB","Ja","No")</f>
        <v>No</v>
      </c>
      <c r="BR151" s="430" t="str">
        <f>IF(BN151="BöB","Ja","No")</f>
        <v>No</v>
      </c>
      <c r="BS151" s="435" t="e">
        <f>IF(OR(AND(BN151="VöB",BL145="Aktuelles Procedura secondo BöB",BM151="No"),OR(AND(BM151="Ja",BL151&gt;='Valori soglia'!$D$6),AND(BM151="Ja",BS$14&gt;BS$15)),AND(BM151="Ja",BN151="BöB")),"Kontrolle","")</f>
        <v>#DIV/0!</v>
      </c>
      <c r="BT151" s="173" t="s">
        <v>44</v>
      </c>
      <c r="BU151" s="429">
        <v>67</v>
      </c>
      <c r="BV151" s="352">
        <v>0</v>
      </c>
      <c r="BW151" s="429" t="s">
        <v>43</v>
      </c>
      <c r="BX151" s="432" t="s">
        <v>36</v>
      </c>
      <c r="BY151" s="399" t="str">
        <f>IF(BX151="BöB","nur Freihändig mit Tipo. 13 VöB","")</f>
        <v/>
      </c>
      <c r="BZ151" s="400"/>
      <c r="CA151" s="433" t="str">
        <f>IF(BX151="BöB","Ja","No")</f>
        <v>No</v>
      </c>
      <c r="CB151" s="430" t="str">
        <f>IF(BX151="BöB","Ja","No")</f>
        <v>No</v>
      </c>
      <c r="CC151" s="435" t="e">
        <f>IF(OR(AND(BX151="VöB",BV145="Aktuelles Procedura secondo BöB",BW151="No"),OR(AND(BW151="Ja",BV151&gt;='Valori soglia'!$D$6),AND(BW151="Ja",CC$14&gt;CC$15)),AND(BW151="Ja",BX151="BöB")),"Kontrolle","")</f>
        <v>#DIV/0!</v>
      </c>
      <c r="CD151" s="173" t="s">
        <v>44</v>
      </c>
      <c r="CE151" s="429">
        <v>67</v>
      </c>
      <c r="CF151" s="352">
        <v>0</v>
      </c>
      <c r="CG151" s="429" t="s">
        <v>43</v>
      </c>
      <c r="CH151" s="432" t="s">
        <v>36</v>
      </c>
      <c r="CI151" s="399" t="str">
        <f>IF(CH151="BöB","nur Freihändig mit Tipo. 13 VöB","")</f>
        <v/>
      </c>
      <c r="CJ151" s="400"/>
      <c r="CK151" s="433" t="str">
        <f>IF(CH151="BöB","Ja","No")</f>
        <v>No</v>
      </c>
      <c r="CL151" s="430" t="str">
        <f>IF(CH151="BöB","Ja","No")</f>
        <v>No</v>
      </c>
      <c r="CM151" s="435" t="e">
        <f>IF(OR(AND(CH151="VöB",CF145="Aktuelles Procedura secondo BöB",CG151="No"),OR(AND(CG151="Ja",CF151&gt;='Valori soglia'!$D$6),AND(CG151="Ja",CM$14&gt;CM$15)),AND(CG151="Ja",CH151="BöB")),"Kontrolle","")</f>
        <v>#DIV/0!</v>
      </c>
      <c r="CN151" s="173" t="s">
        <v>44</v>
      </c>
      <c r="CO151" s="429">
        <v>67</v>
      </c>
      <c r="CP151" s="352">
        <v>0</v>
      </c>
      <c r="CQ151" s="429" t="s">
        <v>43</v>
      </c>
      <c r="CR151" s="432" t="s">
        <v>36</v>
      </c>
      <c r="CS151" s="399" t="str">
        <f>IF(CR151="BöB","nur Freihändig mit Tipo. 13 VöB","")</f>
        <v/>
      </c>
      <c r="CT151" s="400"/>
      <c r="CU151" s="433" t="str">
        <f>IF(CR151="BöB","Ja","No")</f>
        <v>No</v>
      </c>
      <c r="CV151" s="430" t="str">
        <f>IF(CR151="BöB","Ja","No")</f>
        <v>No</v>
      </c>
      <c r="CW151" s="435" t="e">
        <f>IF(OR(AND(CR151="VöB",CP145="Aktuelles Procedura secondo BöB",CQ151="No"),OR(AND(CQ151="Ja",CP151&gt;='Valori soglia'!$D$6),AND(CQ151="Ja",CW$14&gt;CW$15)),AND(CQ151="Ja",CR151="BöB")),"Kontrolle","")</f>
        <v>#DIV/0!</v>
      </c>
      <c r="CX151" s="173" t="s">
        <v>44</v>
      </c>
      <c r="CY151" s="429">
        <v>67</v>
      </c>
      <c r="CZ151" s="352">
        <v>0</v>
      </c>
      <c r="DA151" s="429" t="s">
        <v>43</v>
      </c>
      <c r="DB151" s="432" t="s">
        <v>36</v>
      </c>
      <c r="DC151" s="399" t="str">
        <f>IF(DB151="BöB","nur Freihändig mit Tipo. 13 VöB","")</f>
        <v/>
      </c>
      <c r="DD151" s="400"/>
      <c r="DE151" s="433" t="str">
        <f>IF(DB151="BöB","Ja","No")</f>
        <v>No</v>
      </c>
      <c r="DF151" s="430" t="str">
        <f>IF(DB151="BöB","Ja","No")</f>
        <v>No</v>
      </c>
      <c r="DG151" s="435" t="e">
        <f>IF(OR(AND(DB151="VöB",CZ145="Aktuelles Procedura secondo BöB",DA151="No"),OR(AND(DA151="Ja",CZ151&gt;='Valori soglia'!$D$6),AND(DA151="Ja",DG$14&gt;DG$15)),AND(DA151="Ja",DB151="BöB")),"Kontrolle","")</f>
        <v>#DIV/0!</v>
      </c>
      <c r="DH151" s="173" t="s">
        <v>44</v>
      </c>
      <c r="DI151" s="429">
        <v>67</v>
      </c>
      <c r="DJ151" s="352">
        <v>0</v>
      </c>
      <c r="DK151" s="429" t="s">
        <v>43</v>
      </c>
      <c r="DL151" s="432" t="s">
        <v>36</v>
      </c>
      <c r="DM151" s="399" t="str">
        <f>IF(DL151="BöB","nur Freihändig mit Tipo. 13 VöB","")</f>
        <v/>
      </c>
      <c r="DN151" s="400"/>
      <c r="DO151" s="433" t="str">
        <f>IF(DL151="BöB","Ja","No")</f>
        <v>No</v>
      </c>
      <c r="DP151" s="430" t="str">
        <f>IF(DL151="BöB","Ja","No")</f>
        <v>No</v>
      </c>
      <c r="DQ151" s="435" t="e">
        <f>IF(OR(AND(DL151="VöB",DJ145="Aktuelles Procedura secondo BöB",DK151="No"),OR(AND(DK151="Ja",DJ151&gt;='Valori soglia'!$D$6),AND(DK151="Ja",DQ$14&gt;DQ$15)),AND(DK151="Ja",DL151="BöB")),"Kontrolle","")</f>
        <v>#DIV/0!</v>
      </c>
      <c r="DR151" s="173" t="s">
        <v>44</v>
      </c>
      <c r="DS151" s="429">
        <v>67</v>
      </c>
      <c r="DT151" s="352">
        <v>0</v>
      </c>
      <c r="DU151" s="429" t="s">
        <v>43</v>
      </c>
      <c r="DV151" s="432" t="s">
        <v>36</v>
      </c>
      <c r="DW151" s="399" t="str">
        <f>IF(DV151="BöB","nur Freihändig mit Tipo. 13 VöB","")</f>
        <v/>
      </c>
      <c r="DX151" s="400"/>
      <c r="DY151" s="433" t="str">
        <f>IF(DV151="BöB","Ja","No")</f>
        <v>No</v>
      </c>
      <c r="DZ151" s="430" t="str">
        <f>IF(DV151="BöB","Ja","No")</f>
        <v>No</v>
      </c>
      <c r="EA151" s="435" t="e">
        <f>IF(OR(AND(DV151="VöB",DT145="Aktuelles Procedura secondo BöB",DU151="No"),OR(AND(DU151="Ja",DT151&gt;='Valori soglia'!$D$6),AND(DU151="Ja",EA$14&gt;EA$15)),AND(DU151="Ja",DV151="BöB")),"Kontrolle","")</f>
        <v>#DIV/0!</v>
      </c>
      <c r="EB151" s="173" t="s">
        <v>44</v>
      </c>
      <c r="EC151" s="429">
        <v>67</v>
      </c>
      <c r="ED151" s="352">
        <v>0</v>
      </c>
      <c r="EE151" s="429" t="s">
        <v>43</v>
      </c>
      <c r="EF151" s="432" t="s">
        <v>36</v>
      </c>
      <c r="EG151" s="399" t="str">
        <f>IF(EF151="BöB","nur Freihändig mit Tipo. 13 VöB","")</f>
        <v/>
      </c>
      <c r="EH151" s="400"/>
      <c r="EI151" s="433" t="str">
        <f>IF(EF151="BöB","Ja","No")</f>
        <v>No</v>
      </c>
      <c r="EJ151" s="430" t="str">
        <f>IF(EF151="BöB","Ja","No")</f>
        <v>No</v>
      </c>
      <c r="EK151" s="435" t="e">
        <f>IF(OR(AND(EF151="VöB",ED145="Aktuelles Procedura secondo BöB",EE151="No"),OR(AND(EE151="Ja",ED151&gt;='Valori soglia'!$D$6),AND(EE151="Ja",EK$14&gt;EK$15)),AND(EE151="Ja",EF151="BöB")),"Kontrolle","")</f>
        <v>#DIV/0!</v>
      </c>
      <c r="EL151" s="173" t="s">
        <v>44</v>
      </c>
      <c r="EM151" s="429">
        <v>67</v>
      </c>
      <c r="EN151" s="352">
        <v>0</v>
      </c>
      <c r="EO151" s="429" t="s">
        <v>43</v>
      </c>
      <c r="EP151" s="432" t="s">
        <v>36</v>
      </c>
      <c r="EQ151" s="399" t="str">
        <f>IF(EP151="BöB","nur Freihändig mit Tipo. 13 VöB","")</f>
        <v/>
      </c>
      <c r="ER151" s="400"/>
      <c r="ES151" s="433" t="str">
        <f>IF(EP151="BöB","Ja","No")</f>
        <v>No</v>
      </c>
      <c r="ET151" s="430" t="str">
        <f>IF(EP151="BöB","Ja","No")</f>
        <v>No</v>
      </c>
      <c r="EU151" s="435" t="e">
        <f>IF(OR(AND(EP151="VöB",EN145="Aktuelles Procedura secondo BöB",EO151="No"),OR(AND(EO151="Ja",EN151&gt;='Valori soglia'!$D$6),AND(EO151="Ja",EU$14&gt;EU$15)),AND(EO151="Ja",EP151="BöB")),"Kontrolle","")</f>
        <v>#DIV/0!</v>
      </c>
      <c r="EV151" s="173" t="s">
        <v>44</v>
      </c>
      <c r="EW151" s="429">
        <v>67</v>
      </c>
      <c r="EX151" s="352">
        <v>0</v>
      </c>
      <c r="EY151" s="429" t="s">
        <v>43</v>
      </c>
      <c r="EZ151" s="432" t="s">
        <v>36</v>
      </c>
      <c r="FA151" s="399" t="str">
        <f>IF(EZ151="BöB","nur Freihändig mit Tipo. 13 VöB","")</f>
        <v/>
      </c>
      <c r="FB151" s="400"/>
      <c r="FC151" s="433" t="str">
        <f>IF(EZ151="BöB","Ja","No")</f>
        <v>No</v>
      </c>
      <c r="FD151" s="430" t="str">
        <f>IF(EZ151="BöB","Ja","No")</f>
        <v>No</v>
      </c>
      <c r="FE151" s="435" t="e">
        <f>IF(OR(AND(EZ151="VöB",EX145="Aktuelles Procedura secondo BöB",EY151="No"),OR(AND(EY151="Ja",EX151&gt;='Valori soglia'!$D$6),AND(EY151="Ja",FE$14&gt;FE$15)),AND(EY151="Ja",EZ151="BöB")),"Kontrolle","")</f>
        <v>#DIV/0!</v>
      </c>
      <c r="FF151" s="173" t="s">
        <v>44</v>
      </c>
      <c r="FG151" s="429">
        <v>67</v>
      </c>
      <c r="FH151" s="352">
        <v>0</v>
      </c>
      <c r="FI151" s="429" t="s">
        <v>43</v>
      </c>
      <c r="FJ151" s="432" t="s">
        <v>36</v>
      </c>
      <c r="FK151" s="399" t="str">
        <f>IF(FJ151="BöB","nur Freihändig mit Tipo. 13 VöB","")</f>
        <v/>
      </c>
      <c r="FL151" s="400"/>
      <c r="FM151" s="433" t="str">
        <f>IF(FJ151="BöB","Ja","No")</f>
        <v>No</v>
      </c>
      <c r="FN151" s="430" t="str">
        <f>IF(FJ151="BöB","Ja","No")</f>
        <v>No</v>
      </c>
      <c r="FO151" s="435" t="e">
        <f>IF(OR(AND(FJ151="VöB",FH145="Aktuelles Procedura secondo BöB",FI151="No"),OR(AND(FI151="Ja",FH151&gt;='Valori soglia'!$D$6),AND(FI151="Ja",FO$14&gt;FO$15)),AND(FI151="Ja",FJ151="BöB")),"Kontrolle","")</f>
        <v>#DIV/0!</v>
      </c>
      <c r="FP151" s="173" t="s">
        <v>44</v>
      </c>
      <c r="FQ151" s="429">
        <v>67</v>
      </c>
      <c r="FR151" s="352">
        <v>0</v>
      </c>
      <c r="FS151" s="429" t="s">
        <v>43</v>
      </c>
      <c r="FT151" s="432" t="s">
        <v>36</v>
      </c>
      <c r="FU151" s="399" t="str">
        <f>IF(FT151="BöB","nur Freihändig mit Tipo. 13 VöB","")</f>
        <v/>
      </c>
      <c r="FV151" s="400"/>
      <c r="FW151" s="433" t="str">
        <f>IF(FT151="BöB","Ja","No")</f>
        <v>No</v>
      </c>
      <c r="FX151" s="430" t="str">
        <f>IF(FT151="BöB","Ja","No")</f>
        <v>No</v>
      </c>
      <c r="FY151" s="435" t="e">
        <f>IF(OR(AND(FT151="VöB",FR145="Aktuelles Procedura secondo BöB",FS151="No"),OR(AND(FS151="Ja",FR151&gt;='Valori soglia'!$D$6),AND(FS151="Ja",FY$14&gt;FY$15)),AND(FS151="Ja",FT151="BöB")),"Kontrolle","")</f>
        <v>#DIV/0!</v>
      </c>
      <c r="FZ151" s="173" t="s">
        <v>44</v>
      </c>
      <c r="GA151" s="429">
        <v>67</v>
      </c>
      <c r="GB151" s="352">
        <v>0</v>
      </c>
      <c r="GC151" s="429" t="s">
        <v>43</v>
      </c>
      <c r="GD151" s="432" t="s">
        <v>36</v>
      </c>
      <c r="GE151" s="399" t="str">
        <f>IF(GD151="BöB","nur Freihändig mit Tipo. 13 VöB","")</f>
        <v/>
      </c>
      <c r="GF151" s="400"/>
      <c r="GG151" s="433" t="str">
        <f>IF(GD151="BöB","Ja","No")</f>
        <v>No</v>
      </c>
      <c r="GH151" s="430" t="str">
        <f>IF(GD151="BöB","Ja","No")</f>
        <v>No</v>
      </c>
      <c r="GI151" s="435" t="e">
        <f>IF(OR(AND(GD151="VöB",GB145="Aktuelles Procedura secondo BöB",GC151="No"),OR(AND(GC151="Ja",GB151&gt;='Valori soglia'!$D$6),AND(GC151="Ja",GI$14&gt;GI$15)),AND(GC151="Ja",GD151="BöB")),"Kontrolle","")</f>
        <v>#DIV/0!</v>
      </c>
      <c r="GJ151" s="173" t="s">
        <v>44</v>
      </c>
      <c r="GK151" s="429">
        <v>67</v>
      </c>
      <c r="GL151" s="352">
        <v>0</v>
      </c>
      <c r="GM151" s="429" t="s">
        <v>43</v>
      </c>
      <c r="GN151" s="432" t="s">
        <v>36</v>
      </c>
      <c r="GO151" s="399" t="str">
        <f>IF(GN151="BöB","nur Freihändig mit Tipo. 13 VöB","")</f>
        <v/>
      </c>
      <c r="GP151" s="400"/>
      <c r="GQ151" s="433" t="str">
        <f>IF(GN151="BöB","Ja","No")</f>
        <v>No</v>
      </c>
      <c r="GR151" s="430" t="str">
        <f>IF(GN151="BöB","Ja","No")</f>
        <v>No</v>
      </c>
      <c r="GS151" s="435" t="e">
        <f>IF(OR(AND(GN151="VöB",GL145="Aktuelles Procedura secondo BöB",GM151="No"),OR(AND(GM151="Ja",GL151&gt;='Valori soglia'!$D$6),AND(GM151="Ja",GS$14&gt;GS$15)),AND(GM151="Ja",GN151="BöB")),"Kontrolle","")</f>
        <v>#DIV/0!</v>
      </c>
      <c r="GT151" s="173" t="s">
        <v>44</v>
      </c>
      <c r="GU151" s="429">
        <v>67</v>
      </c>
      <c r="GV151" s="352">
        <v>0</v>
      </c>
      <c r="GW151" s="429" t="s">
        <v>43</v>
      </c>
      <c r="GX151" s="432" t="s">
        <v>36</v>
      </c>
      <c r="GY151" s="399" t="str">
        <f>IF(GX151="BöB","nur Freihändig mit Tipo. 13 VöB","")</f>
        <v/>
      </c>
      <c r="GZ151" s="400"/>
      <c r="HA151" s="433" t="str">
        <f>IF(GX151="BöB","Ja","No")</f>
        <v>No</v>
      </c>
      <c r="HB151" s="430" t="str">
        <f>IF(GX151="BöB","Ja","No")</f>
        <v>No</v>
      </c>
      <c r="HC151" s="435" t="e">
        <f>IF(OR(AND(GX151="VöB",GV145="Aktuelles Procedura secondo BöB",GW151="No"),OR(AND(GW151="Ja",GV151&gt;='Valori soglia'!$D$6),AND(GW151="Ja",HC$14&gt;HC$15)),AND(GW151="Ja",GX151="BöB")),"Kontrolle","")</f>
        <v>#DIV/0!</v>
      </c>
      <c r="HD151" s="173" t="s">
        <v>44</v>
      </c>
      <c r="HE151" s="429">
        <v>67</v>
      </c>
      <c r="HF151" s="352">
        <v>0</v>
      </c>
      <c r="HG151" s="429" t="s">
        <v>43</v>
      </c>
      <c r="HH151" s="432" t="s">
        <v>36</v>
      </c>
      <c r="HI151" s="399" t="str">
        <f>IF(HH151="BöB","nur Freihändig mit Tipo. 13 VöB","")</f>
        <v/>
      </c>
      <c r="HJ151" s="400"/>
      <c r="HK151" s="433" t="str">
        <f>IF(HH151="BöB","Ja","No")</f>
        <v>No</v>
      </c>
      <c r="HL151" s="430" t="str">
        <f>IF(HH151="BöB","Ja","No")</f>
        <v>No</v>
      </c>
      <c r="HM151" s="435" t="e">
        <f>IF(OR(AND(HH151="VöB",HF145="Aktuelles Procedura secondo BöB",HG151="No"),OR(AND(HG151="Ja",HF151&gt;='Valori soglia'!$D$6),AND(HG151="Ja",HM$14&gt;HM$15)),AND(HG151="Ja",HH151="BöB")),"Kontrolle","")</f>
        <v>#DIV/0!</v>
      </c>
      <c r="HN151" s="125"/>
      <c r="HO151" s="125"/>
      <c r="HP151" s="71"/>
      <c r="HQ151" s="126"/>
      <c r="HR151" s="74"/>
      <c r="HS151" s="36"/>
      <c r="HT151" s="36"/>
      <c r="HU151" s="78"/>
      <c r="HV151" s="36"/>
      <c r="HW151" s="125"/>
      <c r="HX151" s="125"/>
      <c r="HY151" s="71"/>
      <c r="HZ151" s="126"/>
      <c r="IA151" s="74"/>
      <c r="IB151" s="36"/>
      <c r="IC151" s="36"/>
      <c r="ID151" s="78"/>
      <c r="IE151" s="36"/>
      <c r="IF151" s="125"/>
      <c r="IG151" s="125"/>
      <c r="IH151" s="71"/>
      <c r="II151" s="126"/>
      <c r="IJ151" s="74"/>
      <c r="IK151" s="36"/>
      <c r="IL151" s="36"/>
      <c r="IM151" s="78"/>
      <c r="IN151" s="36"/>
      <c r="IO151" s="125"/>
      <c r="IP151" s="125"/>
      <c r="IQ151" s="71"/>
      <c r="IR151" s="126"/>
      <c r="IS151" s="74"/>
      <c r="IT151" s="36"/>
      <c r="IU151" s="36"/>
      <c r="IV151" s="78"/>
      <c r="IW151" s="36"/>
      <c r="IX151" s="125"/>
      <c r="IY151" s="125"/>
      <c r="IZ151" s="71"/>
      <c r="JA151" s="126"/>
      <c r="JB151" s="6"/>
      <c r="JC151" s="6"/>
      <c r="JD151" s="6"/>
      <c r="JE151" s="6"/>
      <c r="JF151" s="6"/>
      <c r="JG151" s="6"/>
      <c r="JH151" s="6"/>
      <c r="JI151" s="6"/>
      <c r="JJ151" s="6"/>
      <c r="JK151" s="6"/>
      <c r="JL151" s="6"/>
      <c r="JM151" s="6"/>
      <c r="JN151" s="6"/>
      <c r="JO151" s="6"/>
      <c r="JP151" s="6"/>
      <c r="JQ151" s="6"/>
      <c r="JR151" s="6"/>
      <c r="JS151" s="6"/>
      <c r="JT151" s="6"/>
      <c r="JU151" s="6"/>
      <c r="JV151" s="6"/>
      <c r="JW151" s="6"/>
      <c r="JX151" s="6"/>
      <c r="JY151" s="6"/>
      <c r="JZ151" s="6"/>
      <c r="KA151" s="6"/>
      <c r="KB151" s="6"/>
      <c r="KC151" s="6"/>
      <c r="KD151" s="6"/>
      <c r="KE151" s="6"/>
      <c r="KF151" s="6"/>
      <c r="KG151" s="6"/>
      <c r="KH151" s="6"/>
      <c r="KI151" s="6"/>
      <c r="KJ151" s="6"/>
      <c r="KK151" s="6"/>
      <c r="KL151" s="6"/>
      <c r="KM151" s="6"/>
      <c r="KN151" s="6"/>
      <c r="KO151" s="6"/>
      <c r="KP151" s="6"/>
      <c r="KQ151" s="6"/>
      <c r="KR151" s="6"/>
      <c r="KS151" s="6"/>
      <c r="KT151" s="6"/>
      <c r="KU151" s="6"/>
      <c r="KV151" s="6"/>
      <c r="KW151" s="6"/>
      <c r="KX151" s="6"/>
      <c r="KY151" s="6"/>
      <c r="KZ151" s="6"/>
      <c r="LA151" s="6"/>
      <c r="LB151" s="6"/>
      <c r="LC151" s="6"/>
    </row>
    <row r="152" spans="1:315" ht="26.25" customHeight="1" x14ac:dyDescent="0.2">
      <c r="A152" s="13"/>
      <c r="B152" s="174" t="s">
        <v>45</v>
      </c>
      <c r="C152" s="429"/>
      <c r="D152" s="352"/>
      <c r="E152" s="429"/>
      <c r="F152" s="432"/>
      <c r="G152" s="401" t="str">
        <f>IF(F151="VöB","Freihändig (z.B. Tipo. 36 II d VöB)","")</f>
        <v/>
      </c>
      <c r="H152" s="402"/>
      <c r="I152" s="433"/>
      <c r="J152" s="430"/>
      <c r="K152" s="435"/>
      <c r="L152" s="174" t="s">
        <v>45</v>
      </c>
      <c r="M152" s="429"/>
      <c r="N152" s="352"/>
      <c r="O152" s="429"/>
      <c r="P152" s="432"/>
      <c r="Q152" s="401" t="str">
        <f>IF(P151="VöB","Freihändig (z.B. Tipo. 36 II d VöB)","")</f>
        <v/>
      </c>
      <c r="R152" s="402"/>
      <c r="S152" s="433"/>
      <c r="T152" s="430"/>
      <c r="U152" s="435"/>
      <c r="V152" s="174" t="s">
        <v>45</v>
      </c>
      <c r="W152" s="429"/>
      <c r="X152" s="352"/>
      <c r="Y152" s="429"/>
      <c r="Z152" s="432"/>
      <c r="AA152" s="401" t="str">
        <f>IF(Z151="VöB","Freihändig (z.B. Tipo. 36 II d VöB)","")</f>
        <v/>
      </c>
      <c r="AB152" s="402"/>
      <c r="AC152" s="433"/>
      <c r="AD152" s="430"/>
      <c r="AE152" s="435"/>
      <c r="AF152" s="174" t="s">
        <v>45</v>
      </c>
      <c r="AG152" s="429"/>
      <c r="AH152" s="352"/>
      <c r="AI152" s="429"/>
      <c r="AJ152" s="432"/>
      <c r="AK152" s="401" t="str">
        <f>IF(AJ151="VöB","Freihändig (z.B. Tipo. 36 II d VöB)","")</f>
        <v/>
      </c>
      <c r="AL152" s="402"/>
      <c r="AM152" s="433"/>
      <c r="AN152" s="430"/>
      <c r="AO152" s="435"/>
      <c r="AP152" s="174" t="s">
        <v>45</v>
      </c>
      <c r="AQ152" s="429"/>
      <c r="AR152" s="352"/>
      <c r="AS152" s="429"/>
      <c r="AT152" s="432"/>
      <c r="AU152" s="401" t="str">
        <f>IF(AT151="VöB","Freihändig (z.B. Tipo. 36 II d VöB)","")</f>
        <v/>
      </c>
      <c r="AV152" s="402"/>
      <c r="AW152" s="433"/>
      <c r="AX152" s="430"/>
      <c r="AY152" s="435"/>
      <c r="AZ152" s="174" t="s">
        <v>45</v>
      </c>
      <c r="BA152" s="429"/>
      <c r="BB152" s="352"/>
      <c r="BC152" s="429"/>
      <c r="BD152" s="432"/>
      <c r="BE152" s="401" t="str">
        <f>IF(BD151="VöB","Freihändig (z.B. Tipo. 36 II d VöB)","")</f>
        <v/>
      </c>
      <c r="BF152" s="402"/>
      <c r="BG152" s="433"/>
      <c r="BH152" s="430"/>
      <c r="BI152" s="435"/>
      <c r="BJ152" s="174" t="s">
        <v>45</v>
      </c>
      <c r="BK152" s="429"/>
      <c r="BL152" s="352"/>
      <c r="BM152" s="429"/>
      <c r="BN152" s="432"/>
      <c r="BO152" s="401" t="str">
        <f>IF(BN151="VöB","Freihändig (z.B. Tipo. 36 II d VöB)","")</f>
        <v/>
      </c>
      <c r="BP152" s="402"/>
      <c r="BQ152" s="433"/>
      <c r="BR152" s="430"/>
      <c r="BS152" s="435"/>
      <c r="BT152" s="174" t="s">
        <v>45</v>
      </c>
      <c r="BU152" s="429"/>
      <c r="BV152" s="352"/>
      <c r="BW152" s="429"/>
      <c r="BX152" s="432"/>
      <c r="BY152" s="401" t="str">
        <f>IF(BX151="VöB","Freihändig (z.B. Tipo. 36 II d VöB)","")</f>
        <v/>
      </c>
      <c r="BZ152" s="402"/>
      <c r="CA152" s="433"/>
      <c r="CB152" s="430"/>
      <c r="CC152" s="435"/>
      <c r="CD152" s="174" t="s">
        <v>45</v>
      </c>
      <c r="CE152" s="429"/>
      <c r="CF152" s="352"/>
      <c r="CG152" s="429"/>
      <c r="CH152" s="432"/>
      <c r="CI152" s="401" t="str">
        <f>IF(CH151="VöB","Freihändig (z.B. Tipo. 36 II d VöB)","")</f>
        <v/>
      </c>
      <c r="CJ152" s="402"/>
      <c r="CK152" s="433"/>
      <c r="CL152" s="430"/>
      <c r="CM152" s="435"/>
      <c r="CN152" s="174" t="s">
        <v>45</v>
      </c>
      <c r="CO152" s="429"/>
      <c r="CP152" s="352"/>
      <c r="CQ152" s="429"/>
      <c r="CR152" s="432"/>
      <c r="CS152" s="401" t="str">
        <f>IF(CR151="VöB","Freihändig (z.B. Tipo. 36 II d VöB)","")</f>
        <v/>
      </c>
      <c r="CT152" s="402"/>
      <c r="CU152" s="433"/>
      <c r="CV152" s="430"/>
      <c r="CW152" s="435"/>
      <c r="CX152" s="174" t="s">
        <v>45</v>
      </c>
      <c r="CY152" s="429"/>
      <c r="CZ152" s="352"/>
      <c r="DA152" s="429"/>
      <c r="DB152" s="432"/>
      <c r="DC152" s="401" t="str">
        <f>IF(DB151="VöB","Freihändig (z.B. Tipo. 36 II d VöB)","")</f>
        <v/>
      </c>
      <c r="DD152" s="402"/>
      <c r="DE152" s="433"/>
      <c r="DF152" s="430"/>
      <c r="DG152" s="435"/>
      <c r="DH152" s="174" t="s">
        <v>45</v>
      </c>
      <c r="DI152" s="429"/>
      <c r="DJ152" s="352"/>
      <c r="DK152" s="429"/>
      <c r="DL152" s="432"/>
      <c r="DM152" s="401" t="str">
        <f>IF(DL151="VöB","Freihändig (z.B. Tipo. 36 II d VöB)","")</f>
        <v/>
      </c>
      <c r="DN152" s="402"/>
      <c r="DO152" s="433"/>
      <c r="DP152" s="430"/>
      <c r="DQ152" s="435"/>
      <c r="DR152" s="174" t="s">
        <v>45</v>
      </c>
      <c r="DS152" s="429"/>
      <c r="DT152" s="352"/>
      <c r="DU152" s="429"/>
      <c r="DV152" s="432"/>
      <c r="DW152" s="401" t="str">
        <f>IF(DV151="VöB","Freihändig (z.B. Tipo. 36 II d VöB)","")</f>
        <v/>
      </c>
      <c r="DX152" s="402"/>
      <c r="DY152" s="433"/>
      <c r="DZ152" s="430"/>
      <c r="EA152" s="435"/>
      <c r="EB152" s="174" t="s">
        <v>45</v>
      </c>
      <c r="EC152" s="429"/>
      <c r="ED152" s="352"/>
      <c r="EE152" s="429"/>
      <c r="EF152" s="432"/>
      <c r="EG152" s="401" t="str">
        <f>IF(EF151="VöB","Freihändig (z.B. Tipo. 36 II d VöB)","")</f>
        <v/>
      </c>
      <c r="EH152" s="402"/>
      <c r="EI152" s="433"/>
      <c r="EJ152" s="430"/>
      <c r="EK152" s="435"/>
      <c r="EL152" s="174" t="s">
        <v>45</v>
      </c>
      <c r="EM152" s="429"/>
      <c r="EN152" s="352"/>
      <c r="EO152" s="429"/>
      <c r="EP152" s="432"/>
      <c r="EQ152" s="401" t="str">
        <f>IF(EP151="VöB","Freihändig (z.B. Tipo. 36 II d VöB)","")</f>
        <v/>
      </c>
      <c r="ER152" s="402"/>
      <c r="ES152" s="433"/>
      <c r="ET152" s="430"/>
      <c r="EU152" s="435"/>
      <c r="EV152" s="174" t="s">
        <v>45</v>
      </c>
      <c r="EW152" s="429"/>
      <c r="EX152" s="352"/>
      <c r="EY152" s="429"/>
      <c r="EZ152" s="432"/>
      <c r="FA152" s="401" t="str">
        <f>IF(EZ151="VöB","Freihändig (z.B. Tipo. 36 II d VöB)","")</f>
        <v/>
      </c>
      <c r="FB152" s="402"/>
      <c r="FC152" s="433"/>
      <c r="FD152" s="430"/>
      <c r="FE152" s="435"/>
      <c r="FF152" s="174" t="s">
        <v>45</v>
      </c>
      <c r="FG152" s="429"/>
      <c r="FH152" s="352"/>
      <c r="FI152" s="429"/>
      <c r="FJ152" s="432"/>
      <c r="FK152" s="401" t="str">
        <f>IF(FJ151="VöB","Freihändig (z.B. Tipo. 36 II d VöB)","")</f>
        <v/>
      </c>
      <c r="FL152" s="402"/>
      <c r="FM152" s="433"/>
      <c r="FN152" s="430"/>
      <c r="FO152" s="435"/>
      <c r="FP152" s="174" t="s">
        <v>45</v>
      </c>
      <c r="FQ152" s="429"/>
      <c r="FR152" s="352"/>
      <c r="FS152" s="429"/>
      <c r="FT152" s="432"/>
      <c r="FU152" s="401" t="str">
        <f>IF(FT151="VöB","Freihändig (z.B. Tipo. 36 II d VöB)","")</f>
        <v/>
      </c>
      <c r="FV152" s="402"/>
      <c r="FW152" s="433"/>
      <c r="FX152" s="430"/>
      <c r="FY152" s="435"/>
      <c r="FZ152" s="174" t="s">
        <v>45</v>
      </c>
      <c r="GA152" s="429"/>
      <c r="GB152" s="352"/>
      <c r="GC152" s="429"/>
      <c r="GD152" s="432"/>
      <c r="GE152" s="401" t="str">
        <f>IF(GD151="VöB","Freihändig (z.B. Tipo. 36 II d VöB)","")</f>
        <v/>
      </c>
      <c r="GF152" s="402"/>
      <c r="GG152" s="433"/>
      <c r="GH152" s="430"/>
      <c r="GI152" s="435"/>
      <c r="GJ152" s="174" t="s">
        <v>45</v>
      </c>
      <c r="GK152" s="429"/>
      <c r="GL152" s="352"/>
      <c r="GM152" s="429"/>
      <c r="GN152" s="432"/>
      <c r="GO152" s="401" t="str">
        <f>IF(GN151="VöB","Freihändig (z.B. Tipo. 36 II d VöB)","")</f>
        <v/>
      </c>
      <c r="GP152" s="402"/>
      <c r="GQ152" s="433"/>
      <c r="GR152" s="430"/>
      <c r="GS152" s="435"/>
      <c r="GT152" s="174" t="s">
        <v>45</v>
      </c>
      <c r="GU152" s="429"/>
      <c r="GV152" s="352"/>
      <c r="GW152" s="429"/>
      <c r="GX152" s="432"/>
      <c r="GY152" s="401" t="str">
        <f>IF(GX151="VöB","Freihändig (z.B. Tipo. 36 II d VöB)","")</f>
        <v/>
      </c>
      <c r="GZ152" s="402"/>
      <c r="HA152" s="433"/>
      <c r="HB152" s="430"/>
      <c r="HC152" s="435"/>
      <c r="HD152" s="174" t="s">
        <v>45</v>
      </c>
      <c r="HE152" s="429"/>
      <c r="HF152" s="352"/>
      <c r="HG152" s="429"/>
      <c r="HH152" s="432"/>
      <c r="HI152" s="401" t="str">
        <f>IF(HH151="VöB","Freihändig (z.B. Tipo. 36 II d VöB)","")</f>
        <v/>
      </c>
      <c r="HJ152" s="402"/>
      <c r="HK152" s="433"/>
      <c r="HL152" s="430"/>
      <c r="HM152" s="435"/>
      <c r="HN152" s="125"/>
      <c r="HO152" s="125"/>
      <c r="HP152" s="71"/>
      <c r="HQ152" s="126"/>
      <c r="HR152" s="74"/>
      <c r="HS152" s="36"/>
      <c r="HT152" s="36"/>
      <c r="HU152" s="78"/>
      <c r="HV152" s="36"/>
      <c r="HW152" s="125"/>
      <c r="HX152" s="125"/>
      <c r="HY152" s="71"/>
      <c r="HZ152" s="126"/>
      <c r="IA152" s="74"/>
      <c r="IB152" s="36"/>
      <c r="IC152" s="36"/>
      <c r="ID152" s="78"/>
      <c r="IE152" s="36"/>
      <c r="IF152" s="125"/>
      <c r="IG152" s="125"/>
      <c r="IH152" s="71"/>
      <c r="II152" s="126"/>
      <c r="IJ152" s="74"/>
      <c r="IK152" s="36"/>
      <c r="IL152" s="36"/>
      <c r="IM152" s="78"/>
      <c r="IN152" s="36"/>
      <c r="IO152" s="125"/>
      <c r="IP152" s="125"/>
      <c r="IQ152" s="71"/>
      <c r="IR152" s="126"/>
      <c r="IS152" s="74"/>
      <c r="IT152" s="36"/>
      <c r="IU152" s="36"/>
      <c r="IV152" s="78"/>
      <c r="IW152" s="36"/>
      <c r="IX152" s="125"/>
      <c r="IY152" s="125"/>
      <c r="IZ152" s="71"/>
      <c r="JA152" s="126"/>
      <c r="JB152" s="6"/>
      <c r="JC152" s="6"/>
      <c r="JD152" s="6"/>
      <c r="JE152" s="6"/>
      <c r="JF152" s="6"/>
      <c r="JG152" s="6"/>
      <c r="JH152" s="6"/>
      <c r="JI152" s="6"/>
      <c r="JJ152" s="6"/>
      <c r="JK152" s="6"/>
      <c r="JL152" s="6"/>
      <c r="JM152" s="6"/>
      <c r="JN152" s="6"/>
      <c r="JO152" s="6"/>
      <c r="JP152" s="6"/>
      <c r="JQ152" s="6"/>
      <c r="JR152" s="6"/>
      <c r="JS152" s="6"/>
      <c r="JT152" s="6"/>
      <c r="JU152" s="6"/>
      <c r="JV152" s="6"/>
      <c r="JW152" s="6"/>
      <c r="JX152" s="6"/>
      <c r="JY152" s="6"/>
      <c r="JZ152" s="6"/>
      <c r="KA152" s="6"/>
      <c r="KB152" s="6"/>
      <c r="KC152" s="6"/>
      <c r="KD152" s="6"/>
      <c r="KE152" s="6"/>
      <c r="KF152" s="6"/>
      <c r="KG152" s="6"/>
      <c r="KH152" s="6"/>
      <c r="KI152" s="6"/>
      <c r="KJ152" s="6"/>
      <c r="KK152" s="6"/>
      <c r="KL152" s="6"/>
      <c r="KM152" s="6"/>
      <c r="KN152" s="6"/>
      <c r="KO152" s="6"/>
      <c r="KP152" s="6"/>
      <c r="KQ152" s="6"/>
      <c r="KR152" s="6"/>
      <c r="KS152" s="6"/>
      <c r="KT152" s="6"/>
      <c r="KU152" s="6"/>
      <c r="KV152" s="6"/>
      <c r="KW152" s="6"/>
      <c r="KX152" s="6"/>
      <c r="KY152" s="6"/>
      <c r="KZ152" s="6"/>
      <c r="LA152" s="6"/>
      <c r="LB152" s="6"/>
      <c r="LC152" s="6"/>
    </row>
    <row r="153" spans="1:315" ht="26.25" customHeight="1" x14ac:dyDescent="0.2">
      <c r="A153" s="13"/>
      <c r="B153" s="173" t="s">
        <v>44</v>
      </c>
      <c r="C153" s="429">
        <v>68</v>
      </c>
      <c r="D153" s="352">
        <v>0</v>
      </c>
      <c r="E153" s="429" t="s">
        <v>43</v>
      </c>
      <c r="F153" s="432" t="s">
        <v>36</v>
      </c>
      <c r="G153" s="399" t="str">
        <f>IF(F153="BöB","nur Freihändig mit Tipo. 13 VöB","")</f>
        <v/>
      </c>
      <c r="H153" s="400"/>
      <c r="I153" s="433" t="str">
        <f>IF(F153="BöB","Ja","No")</f>
        <v>No</v>
      </c>
      <c r="J153" s="430" t="str">
        <f>IF(F153="BöB","Ja","No")</f>
        <v>No</v>
      </c>
      <c r="K153" s="435" t="e">
        <f>IF(OR(AND(F153="VöB",D147="Aktuelles Procedura secondo BöB",E153="No"),OR(AND(E153="Ja",D153&gt;='Valori soglia'!$D$6),AND(E153="Ja",'Riepilogo progetto'!$J$8&gt;'Riepilogo progetto'!$P$9)),AND(E153="Ja",F153="BöB")),"Kontrolle","")</f>
        <v>#DIV/0!</v>
      </c>
      <c r="L153" s="173" t="s">
        <v>44</v>
      </c>
      <c r="M153" s="429">
        <v>68</v>
      </c>
      <c r="N153" s="352">
        <v>0</v>
      </c>
      <c r="O153" s="429" t="s">
        <v>43</v>
      </c>
      <c r="P153" s="432" t="s">
        <v>36</v>
      </c>
      <c r="Q153" s="399" t="str">
        <f>IF(P153="BöB","nur Freihändig mit Tipo. 13 VöB","")</f>
        <v/>
      </c>
      <c r="R153" s="400"/>
      <c r="S153" s="433" t="str">
        <f>IF(P153="BöB","Ja","No")</f>
        <v>No</v>
      </c>
      <c r="T153" s="430" t="str">
        <f>IF(P153="BöB","Ja","No")</f>
        <v>No</v>
      </c>
      <c r="U153" s="435" t="e">
        <f>IF(OR(AND(P153="VöB",N147="Aktuelles Procedura secondo BöB",O153="No"),OR(AND(O153="Ja",N153&gt;='Valori soglia'!$D$6),AND(O153="Ja",U$14&gt;U$15)),AND(O153="Ja",P153="BöB")),"Kontrolle","")</f>
        <v>#DIV/0!</v>
      </c>
      <c r="V153" s="173" t="s">
        <v>44</v>
      </c>
      <c r="W153" s="429">
        <v>68</v>
      </c>
      <c r="X153" s="352">
        <v>0</v>
      </c>
      <c r="Y153" s="429" t="s">
        <v>43</v>
      </c>
      <c r="Z153" s="432" t="s">
        <v>36</v>
      </c>
      <c r="AA153" s="399" t="str">
        <f>IF(Z153="BöB","nur Freihändig mit Tipo. 13 VöB","")</f>
        <v/>
      </c>
      <c r="AB153" s="400"/>
      <c r="AC153" s="433" t="str">
        <f>IF(Z153="BöB","Ja","No")</f>
        <v>No</v>
      </c>
      <c r="AD153" s="430" t="str">
        <f>IF(Z153="BöB","Ja","No")</f>
        <v>No</v>
      </c>
      <c r="AE153" s="435" t="e">
        <f>IF(OR(AND(Z153="VöB",X147="Aktuelles Procedura secondo BöB",Y153="No"),OR(AND(Y153="Ja",X153&gt;='Valori soglia'!$D$6),AND(Y153="Ja",AE$14&gt;AE$15)),AND(Y153="Ja",Z153="BöB")),"Kontrolle","")</f>
        <v>#DIV/0!</v>
      </c>
      <c r="AF153" s="173" t="s">
        <v>44</v>
      </c>
      <c r="AG153" s="429">
        <v>68</v>
      </c>
      <c r="AH153" s="352">
        <v>0</v>
      </c>
      <c r="AI153" s="429" t="s">
        <v>43</v>
      </c>
      <c r="AJ153" s="432" t="s">
        <v>36</v>
      </c>
      <c r="AK153" s="399" t="str">
        <f>IF(AJ153="BöB","nur Freihändig mit Tipo. 13 VöB","")</f>
        <v/>
      </c>
      <c r="AL153" s="400"/>
      <c r="AM153" s="433" t="str">
        <f>IF(AJ153="BöB","Ja","No")</f>
        <v>No</v>
      </c>
      <c r="AN153" s="430" t="str">
        <f>IF(AJ153="BöB","Ja","No")</f>
        <v>No</v>
      </c>
      <c r="AO153" s="435" t="e">
        <f>IF(OR(AND(AJ153="VöB",AH147="Aktuelles Procedura secondo BöB",AI153="No"),OR(AND(AI153="Ja",AH153&gt;='Valori soglia'!$D$6),AND(AI153="Ja",AO$14&gt;AO$15)),AND(AI153="Ja",AJ153="BöB")),"Kontrolle","")</f>
        <v>#DIV/0!</v>
      </c>
      <c r="AP153" s="173" t="s">
        <v>44</v>
      </c>
      <c r="AQ153" s="429">
        <v>68</v>
      </c>
      <c r="AR153" s="352">
        <v>0</v>
      </c>
      <c r="AS153" s="429" t="s">
        <v>43</v>
      </c>
      <c r="AT153" s="432" t="s">
        <v>36</v>
      </c>
      <c r="AU153" s="399" t="str">
        <f>IF(AT153="BöB","nur Freihändig mit Tipo. 13 VöB","")</f>
        <v/>
      </c>
      <c r="AV153" s="400"/>
      <c r="AW153" s="433" t="str">
        <f>IF(AT153="BöB","Ja","No")</f>
        <v>No</v>
      </c>
      <c r="AX153" s="430" t="str">
        <f>IF(AT153="BöB","Ja","No")</f>
        <v>No</v>
      </c>
      <c r="AY153" s="435" t="e">
        <f>IF(OR(AND(AT153="VöB",AR147="Aktuelles Procedura secondo BöB",AS153="No"),OR(AND(AS153="Ja",AR153&gt;='Valori soglia'!$D$6),AND(AS153="Ja",AY$14&gt;AY$15)),AND(AS153="Ja",AT153="BöB")),"Kontrolle","")</f>
        <v>#DIV/0!</v>
      </c>
      <c r="AZ153" s="173" t="s">
        <v>44</v>
      </c>
      <c r="BA153" s="429">
        <v>68</v>
      </c>
      <c r="BB153" s="352">
        <v>0</v>
      </c>
      <c r="BC153" s="429" t="s">
        <v>43</v>
      </c>
      <c r="BD153" s="432" t="s">
        <v>36</v>
      </c>
      <c r="BE153" s="399" t="str">
        <f>IF(BD153="BöB","nur Freihändig mit Tipo. 13 VöB","")</f>
        <v/>
      </c>
      <c r="BF153" s="400"/>
      <c r="BG153" s="433" t="str">
        <f>IF(BD153="BöB","Ja","No")</f>
        <v>No</v>
      </c>
      <c r="BH153" s="430" t="str">
        <f>IF(BD153="BöB","Ja","No")</f>
        <v>No</v>
      </c>
      <c r="BI153" s="435" t="e">
        <f>IF(OR(AND(BD153="VöB",BB147="Aktuelles Procedura secondo BöB",BC153="No"),OR(AND(BC153="Ja",BB153&gt;='Valori soglia'!$D$6),AND(BC153="Ja",BI$14&gt;BI$15)),AND(BC153="Ja",BD153="BöB")),"Kontrolle","")</f>
        <v>#DIV/0!</v>
      </c>
      <c r="BJ153" s="173" t="s">
        <v>44</v>
      </c>
      <c r="BK153" s="429">
        <v>68</v>
      </c>
      <c r="BL153" s="352">
        <v>0</v>
      </c>
      <c r="BM153" s="429" t="s">
        <v>43</v>
      </c>
      <c r="BN153" s="432" t="s">
        <v>36</v>
      </c>
      <c r="BO153" s="399" t="str">
        <f>IF(BN153="BöB","nur Freihändig mit Tipo. 13 VöB","")</f>
        <v/>
      </c>
      <c r="BP153" s="400"/>
      <c r="BQ153" s="433" t="str">
        <f>IF(BN153="BöB","Ja","No")</f>
        <v>No</v>
      </c>
      <c r="BR153" s="430" t="str">
        <f>IF(BN153="BöB","Ja","No")</f>
        <v>No</v>
      </c>
      <c r="BS153" s="435" t="e">
        <f>IF(OR(AND(BN153="VöB",BL147="Aktuelles Procedura secondo BöB",BM153="No"),OR(AND(BM153="Ja",BL153&gt;='Valori soglia'!$D$6),AND(BM153="Ja",BS$14&gt;BS$15)),AND(BM153="Ja",BN153="BöB")),"Kontrolle","")</f>
        <v>#DIV/0!</v>
      </c>
      <c r="BT153" s="173" t="s">
        <v>44</v>
      </c>
      <c r="BU153" s="429">
        <v>68</v>
      </c>
      <c r="BV153" s="352">
        <v>0</v>
      </c>
      <c r="BW153" s="429" t="s">
        <v>43</v>
      </c>
      <c r="BX153" s="432" t="s">
        <v>36</v>
      </c>
      <c r="BY153" s="399" t="str">
        <f>IF(BX153="BöB","nur Freihändig mit Tipo. 13 VöB","")</f>
        <v/>
      </c>
      <c r="BZ153" s="400"/>
      <c r="CA153" s="433" t="str">
        <f>IF(BX153="BöB","Ja","No")</f>
        <v>No</v>
      </c>
      <c r="CB153" s="430" t="str">
        <f>IF(BX153="BöB","Ja","No")</f>
        <v>No</v>
      </c>
      <c r="CC153" s="435" t="e">
        <f>IF(OR(AND(BX153="VöB",BV147="Aktuelles Procedura secondo BöB",BW153="No"),OR(AND(BW153="Ja",BV153&gt;='Valori soglia'!$D$6),AND(BW153="Ja",CC$14&gt;CC$15)),AND(BW153="Ja",BX153="BöB")),"Kontrolle","")</f>
        <v>#DIV/0!</v>
      </c>
      <c r="CD153" s="173" t="s">
        <v>44</v>
      </c>
      <c r="CE153" s="429">
        <v>68</v>
      </c>
      <c r="CF153" s="352">
        <v>0</v>
      </c>
      <c r="CG153" s="429" t="s">
        <v>43</v>
      </c>
      <c r="CH153" s="432" t="s">
        <v>36</v>
      </c>
      <c r="CI153" s="399" t="str">
        <f>IF(CH153="BöB","nur Freihändig mit Tipo. 13 VöB","")</f>
        <v/>
      </c>
      <c r="CJ153" s="400"/>
      <c r="CK153" s="433" t="str">
        <f>IF(CH153="BöB","Ja","No")</f>
        <v>No</v>
      </c>
      <c r="CL153" s="430" t="str">
        <f>IF(CH153="BöB","Ja","No")</f>
        <v>No</v>
      </c>
      <c r="CM153" s="435" t="e">
        <f>IF(OR(AND(CH153="VöB",CF147="Aktuelles Procedura secondo BöB",CG153="No"),OR(AND(CG153="Ja",CF153&gt;='Valori soglia'!$D$6),AND(CG153="Ja",CM$14&gt;CM$15)),AND(CG153="Ja",CH153="BöB")),"Kontrolle","")</f>
        <v>#DIV/0!</v>
      </c>
      <c r="CN153" s="173" t="s">
        <v>44</v>
      </c>
      <c r="CO153" s="429">
        <v>68</v>
      </c>
      <c r="CP153" s="352">
        <v>0</v>
      </c>
      <c r="CQ153" s="429" t="s">
        <v>43</v>
      </c>
      <c r="CR153" s="432" t="s">
        <v>36</v>
      </c>
      <c r="CS153" s="399" t="str">
        <f>IF(CR153="BöB","nur Freihändig mit Tipo. 13 VöB","")</f>
        <v/>
      </c>
      <c r="CT153" s="400"/>
      <c r="CU153" s="433" t="str">
        <f>IF(CR153="BöB","Ja","No")</f>
        <v>No</v>
      </c>
      <c r="CV153" s="430" t="str">
        <f>IF(CR153="BöB","Ja","No")</f>
        <v>No</v>
      </c>
      <c r="CW153" s="435" t="e">
        <f>IF(OR(AND(CR153="VöB",CP147="Aktuelles Procedura secondo BöB",CQ153="No"),OR(AND(CQ153="Ja",CP153&gt;='Valori soglia'!$D$6),AND(CQ153="Ja",CW$14&gt;CW$15)),AND(CQ153="Ja",CR153="BöB")),"Kontrolle","")</f>
        <v>#DIV/0!</v>
      </c>
      <c r="CX153" s="173" t="s">
        <v>44</v>
      </c>
      <c r="CY153" s="429">
        <v>68</v>
      </c>
      <c r="CZ153" s="352">
        <v>0</v>
      </c>
      <c r="DA153" s="429" t="s">
        <v>43</v>
      </c>
      <c r="DB153" s="432" t="s">
        <v>36</v>
      </c>
      <c r="DC153" s="399" t="str">
        <f>IF(DB153="BöB","nur Freihändig mit Tipo. 13 VöB","")</f>
        <v/>
      </c>
      <c r="DD153" s="400"/>
      <c r="DE153" s="433" t="str">
        <f>IF(DB153="BöB","Ja","No")</f>
        <v>No</v>
      </c>
      <c r="DF153" s="430" t="str">
        <f>IF(DB153="BöB","Ja","No")</f>
        <v>No</v>
      </c>
      <c r="DG153" s="435" t="e">
        <f>IF(OR(AND(DB153="VöB",CZ147="Aktuelles Procedura secondo BöB",DA153="No"),OR(AND(DA153="Ja",CZ153&gt;='Valori soglia'!$D$6),AND(DA153="Ja",DG$14&gt;DG$15)),AND(DA153="Ja",DB153="BöB")),"Kontrolle","")</f>
        <v>#DIV/0!</v>
      </c>
      <c r="DH153" s="173" t="s">
        <v>44</v>
      </c>
      <c r="DI153" s="429">
        <v>68</v>
      </c>
      <c r="DJ153" s="352">
        <v>0</v>
      </c>
      <c r="DK153" s="429" t="s">
        <v>43</v>
      </c>
      <c r="DL153" s="432" t="s">
        <v>36</v>
      </c>
      <c r="DM153" s="399" t="str">
        <f>IF(DL153="BöB","nur Freihändig mit Tipo. 13 VöB","")</f>
        <v/>
      </c>
      <c r="DN153" s="400"/>
      <c r="DO153" s="433" t="str">
        <f>IF(DL153="BöB","Ja","No")</f>
        <v>No</v>
      </c>
      <c r="DP153" s="430" t="str">
        <f>IF(DL153="BöB","Ja","No")</f>
        <v>No</v>
      </c>
      <c r="DQ153" s="435" t="e">
        <f>IF(OR(AND(DL153="VöB",DJ147="Aktuelles Procedura secondo BöB",DK153="No"),OR(AND(DK153="Ja",DJ153&gt;='Valori soglia'!$D$6),AND(DK153="Ja",DQ$14&gt;DQ$15)),AND(DK153="Ja",DL153="BöB")),"Kontrolle","")</f>
        <v>#DIV/0!</v>
      </c>
      <c r="DR153" s="173" t="s">
        <v>44</v>
      </c>
      <c r="DS153" s="429">
        <v>68</v>
      </c>
      <c r="DT153" s="352">
        <v>0</v>
      </c>
      <c r="DU153" s="429" t="s">
        <v>43</v>
      </c>
      <c r="DV153" s="432" t="s">
        <v>36</v>
      </c>
      <c r="DW153" s="399" t="str">
        <f>IF(DV153="BöB","nur Freihändig mit Tipo. 13 VöB","")</f>
        <v/>
      </c>
      <c r="DX153" s="400"/>
      <c r="DY153" s="433" t="str">
        <f>IF(DV153="BöB","Ja","No")</f>
        <v>No</v>
      </c>
      <c r="DZ153" s="430" t="str">
        <f>IF(DV153="BöB","Ja","No")</f>
        <v>No</v>
      </c>
      <c r="EA153" s="435" t="e">
        <f>IF(OR(AND(DV153="VöB",DT147="Aktuelles Procedura secondo BöB",DU153="No"),OR(AND(DU153="Ja",DT153&gt;='Valori soglia'!$D$6),AND(DU153="Ja",EA$14&gt;EA$15)),AND(DU153="Ja",DV153="BöB")),"Kontrolle","")</f>
        <v>#DIV/0!</v>
      </c>
      <c r="EB153" s="173" t="s">
        <v>44</v>
      </c>
      <c r="EC153" s="429">
        <v>68</v>
      </c>
      <c r="ED153" s="352">
        <v>0</v>
      </c>
      <c r="EE153" s="429" t="s">
        <v>43</v>
      </c>
      <c r="EF153" s="432" t="s">
        <v>36</v>
      </c>
      <c r="EG153" s="399" t="str">
        <f>IF(EF153="BöB","nur Freihändig mit Tipo. 13 VöB","")</f>
        <v/>
      </c>
      <c r="EH153" s="400"/>
      <c r="EI153" s="433" t="str">
        <f>IF(EF153="BöB","Ja","No")</f>
        <v>No</v>
      </c>
      <c r="EJ153" s="430" t="str">
        <f>IF(EF153="BöB","Ja","No")</f>
        <v>No</v>
      </c>
      <c r="EK153" s="435" t="e">
        <f>IF(OR(AND(EF153="VöB",ED147="Aktuelles Procedura secondo BöB",EE153="No"),OR(AND(EE153="Ja",ED153&gt;='Valori soglia'!$D$6),AND(EE153="Ja",EK$14&gt;EK$15)),AND(EE153="Ja",EF153="BöB")),"Kontrolle","")</f>
        <v>#DIV/0!</v>
      </c>
      <c r="EL153" s="173" t="s">
        <v>44</v>
      </c>
      <c r="EM153" s="429">
        <v>68</v>
      </c>
      <c r="EN153" s="352">
        <v>0</v>
      </c>
      <c r="EO153" s="429" t="s">
        <v>43</v>
      </c>
      <c r="EP153" s="432" t="s">
        <v>36</v>
      </c>
      <c r="EQ153" s="399" t="str">
        <f>IF(EP153="BöB","nur Freihändig mit Tipo. 13 VöB","")</f>
        <v/>
      </c>
      <c r="ER153" s="400"/>
      <c r="ES153" s="433" t="str">
        <f>IF(EP153="BöB","Ja","No")</f>
        <v>No</v>
      </c>
      <c r="ET153" s="430" t="str">
        <f>IF(EP153="BöB","Ja","No")</f>
        <v>No</v>
      </c>
      <c r="EU153" s="435" t="e">
        <f>IF(OR(AND(EP153="VöB",EN147="Aktuelles Procedura secondo BöB",EO153="No"),OR(AND(EO153="Ja",EN153&gt;='Valori soglia'!$D$6),AND(EO153="Ja",EU$14&gt;EU$15)),AND(EO153="Ja",EP153="BöB")),"Kontrolle","")</f>
        <v>#DIV/0!</v>
      </c>
      <c r="EV153" s="173" t="s">
        <v>44</v>
      </c>
      <c r="EW153" s="429">
        <v>68</v>
      </c>
      <c r="EX153" s="352">
        <v>0</v>
      </c>
      <c r="EY153" s="429" t="s">
        <v>43</v>
      </c>
      <c r="EZ153" s="432" t="s">
        <v>36</v>
      </c>
      <c r="FA153" s="399" t="str">
        <f>IF(EZ153="BöB","nur Freihändig mit Tipo. 13 VöB","")</f>
        <v/>
      </c>
      <c r="FB153" s="400"/>
      <c r="FC153" s="433" t="str">
        <f>IF(EZ153="BöB","Ja","No")</f>
        <v>No</v>
      </c>
      <c r="FD153" s="430" t="str">
        <f>IF(EZ153="BöB","Ja","No")</f>
        <v>No</v>
      </c>
      <c r="FE153" s="435" t="e">
        <f>IF(OR(AND(EZ153="VöB",EX147="Aktuelles Procedura secondo BöB",EY153="No"),OR(AND(EY153="Ja",EX153&gt;='Valori soglia'!$D$6),AND(EY153="Ja",FE$14&gt;FE$15)),AND(EY153="Ja",EZ153="BöB")),"Kontrolle","")</f>
        <v>#DIV/0!</v>
      </c>
      <c r="FF153" s="173" t="s">
        <v>44</v>
      </c>
      <c r="FG153" s="429">
        <v>68</v>
      </c>
      <c r="FH153" s="352">
        <v>0</v>
      </c>
      <c r="FI153" s="429" t="s">
        <v>43</v>
      </c>
      <c r="FJ153" s="432" t="s">
        <v>36</v>
      </c>
      <c r="FK153" s="399" t="str">
        <f>IF(FJ153="BöB","nur Freihändig mit Tipo. 13 VöB","")</f>
        <v/>
      </c>
      <c r="FL153" s="400"/>
      <c r="FM153" s="433" t="str">
        <f>IF(FJ153="BöB","Ja","No")</f>
        <v>No</v>
      </c>
      <c r="FN153" s="430" t="str">
        <f>IF(FJ153="BöB","Ja","No")</f>
        <v>No</v>
      </c>
      <c r="FO153" s="435" t="e">
        <f>IF(OR(AND(FJ153="VöB",FH147="Aktuelles Procedura secondo BöB",FI153="No"),OR(AND(FI153="Ja",FH153&gt;='Valori soglia'!$D$6),AND(FI153="Ja",FO$14&gt;FO$15)),AND(FI153="Ja",FJ153="BöB")),"Kontrolle","")</f>
        <v>#DIV/0!</v>
      </c>
      <c r="FP153" s="173" t="s">
        <v>44</v>
      </c>
      <c r="FQ153" s="429">
        <v>68</v>
      </c>
      <c r="FR153" s="352">
        <v>0</v>
      </c>
      <c r="FS153" s="429" t="s">
        <v>43</v>
      </c>
      <c r="FT153" s="432" t="s">
        <v>36</v>
      </c>
      <c r="FU153" s="399" t="str">
        <f>IF(FT153="BöB","nur Freihändig mit Tipo. 13 VöB","")</f>
        <v/>
      </c>
      <c r="FV153" s="400"/>
      <c r="FW153" s="433" t="str">
        <f>IF(FT153="BöB","Ja","No")</f>
        <v>No</v>
      </c>
      <c r="FX153" s="430" t="str">
        <f>IF(FT153="BöB","Ja","No")</f>
        <v>No</v>
      </c>
      <c r="FY153" s="435" t="e">
        <f>IF(OR(AND(FT153="VöB",FR147="Aktuelles Procedura secondo BöB",FS153="No"),OR(AND(FS153="Ja",FR153&gt;='Valori soglia'!$D$6),AND(FS153="Ja",FY$14&gt;FY$15)),AND(FS153="Ja",FT153="BöB")),"Kontrolle","")</f>
        <v>#DIV/0!</v>
      </c>
      <c r="FZ153" s="173" t="s">
        <v>44</v>
      </c>
      <c r="GA153" s="429">
        <v>68</v>
      </c>
      <c r="GB153" s="352">
        <v>0</v>
      </c>
      <c r="GC153" s="429" t="s">
        <v>43</v>
      </c>
      <c r="GD153" s="432" t="s">
        <v>36</v>
      </c>
      <c r="GE153" s="399" t="str">
        <f>IF(GD153="BöB","nur Freihändig mit Tipo. 13 VöB","")</f>
        <v/>
      </c>
      <c r="GF153" s="400"/>
      <c r="GG153" s="433" t="str">
        <f>IF(GD153="BöB","Ja","No")</f>
        <v>No</v>
      </c>
      <c r="GH153" s="430" t="str">
        <f>IF(GD153="BöB","Ja","No")</f>
        <v>No</v>
      </c>
      <c r="GI153" s="435" t="e">
        <f>IF(OR(AND(GD153="VöB",GB147="Aktuelles Procedura secondo BöB",GC153="No"),OR(AND(GC153="Ja",GB153&gt;='Valori soglia'!$D$6),AND(GC153="Ja",GI$14&gt;GI$15)),AND(GC153="Ja",GD153="BöB")),"Kontrolle","")</f>
        <v>#DIV/0!</v>
      </c>
      <c r="GJ153" s="173" t="s">
        <v>44</v>
      </c>
      <c r="GK153" s="429">
        <v>68</v>
      </c>
      <c r="GL153" s="352">
        <v>0</v>
      </c>
      <c r="GM153" s="429" t="s">
        <v>43</v>
      </c>
      <c r="GN153" s="432" t="s">
        <v>36</v>
      </c>
      <c r="GO153" s="399" t="str">
        <f>IF(GN153="BöB","nur Freihändig mit Tipo. 13 VöB","")</f>
        <v/>
      </c>
      <c r="GP153" s="400"/>
      <c r="GQ153" s="433" t="str">
        <f>IF(GN153="BöB","Ja","No")</f>
        <v>No</v>
      </c>
      <c r="GR153" s="430" t="str">
        <f>IF(GN153="BöB","Ja","No")</f>
        <v>No</v>
      </c>
      <c r="GS153" s="435" t="e">
        <f>IF(OR(AND(GN153="VöB",GL147="Aktuelles Procedura secondo BöB",GM153="No"),OR(AND(GM153="Ja",GL153&gt;='Valori soglia'!$D$6),AND(GM153="Ja",GS$14&gt;GS$15)),AND(GM153="Ja",GN153="BöB")),"Kontrolle","")</f>
        <v>#DIV/0!</v>
      </c>
      <c r="GT153" s="173" t="s">
        <v>44</v>
      </c>
      <c r="GU153" s="429">
        <v>68</v>
      </c>
      <c r="GV153" s="352">
        <v>0</v>
      </c>
      <c r="GW153" s="429" t="s">
        <v>43</v>
      </c>
      <c r="GX153" s="432" t="s">
        <v>36</v>
      </c>
      <c r="GY153" s="399" t="str">
        <f>IF(GX153="BöB","nur Freihändig mit Tipo. 13 VöB","")</f>
        <v/>
      </c>
      <c r="GZ153" s="400"/>
      <c r="HA153" s="433" t="str">
        <f>IF(GX153="BöB","Ja","No")</f>
        <v>No</v>
      </c>
      <c r="HB153" s="430" t="str">
        <f>IF(GX153="BöB","Ja","No")</f>
        <v>No</v>
      </c>
      <c r="HC153" s="435" t="e">
        <f>IF(OR(AND(GX153="VöB",GV147="Aktuelles Procedura secondo BöB",GW153="No"),OR(AND(GW153="Ja",GV153&gt;='Valori soglia'!$D$6),AND(GW153="Ja",HC$14&gt;HC$15)),AND(GW153="Ja",GX153="BöB")),"Kontrolle","")</f>
        <v>#DIV/0!</v>
      </c>
      <c r="HD153" s="173" t="s">
        <v>44</v>
      </c>
      <c r="HE153" s="429">
        <v>68</v>
      </c>
      <c r="HF153" s="352">
        <v>0</v>
      </c>
      <c r="HG153" s="429" t="s">
        <v>43</v>
      </c>
      <c r="HH153" s="432" t="s">
        <v>36</v>
      </c>
      <c r="HI153" s="399" t="str">
        <f>IF(HH153="BöB","nur Freihändig mit Tipo. 13 VöB","")</f>
        <v/>
      </c>
      <c r="HJ153" s="400"/>
      <c r="HK153" s="433" t="str">
        <f>IF(HH153="BöB","Ja","No")</f>
        <v>No</v>
      </c>
      <c r="HL153" s="430" t="str">
        <f>IF(HH153="BöB","Ja","No")</f>
        <v>No</v>
      </c>
      <c r="HM153" s="435" t="e">
        <f>IF(OR(AND(HH153="VöB",HF147="Aktuelles Procedura secondo BöB",HG153="No"),OR(AND(HG153="Ja",HF153&gt;='Valori soglia'!$D$6),AND(HG153="Ja",HM$14&gt;HM$15)),AND(HG153="Ja",HH153="BöB")),"Kontrolle","")</f>
        <v>#DIV/0!</v>
      </c>
      <c r="HN153" s="125"/>
      <c r="HO153" s="125"/>
      <c r="HP153" s="71"/>
      <c r="HQ153" s="126"/>
      <c r="HR153" s="74"/>
      <c r="HS153" s="36"/>
      <c r="HT153" s="36"/>
      <c r="HU153" s="78"/>
      <c r="HV153" s="36"/>
      <c r="HW153" s="125"/>
      <c r="HX153" s="125"/>
      <c r="HY153" s="71"/>
      <c r="HZ153" s="126"/>
      <c r="IA153" s="74"/>
      <c r="IB153" s="36"/>
      <c r="IC153" s="36"/>
      <c r="ID153" s="78"/>
      <c r="IE153" s="36"/>
      <c r="IF153" s="125"/>
      <c r="IG153" s="125"/>
      <c r="IH153" s="71"/>
      <c r="II153" s="126"/>
      <c r="IJ153" s="74"/>
      <c r="IK153" s="36"/>
      <c r="IL153" s="36"/>
      <c r="IM153" s="78"/>
      <c r="IN153" s="36"/>
      <c r="IO153" s="125"/>
      <c r="IP153" s="125"/>
      <c r="IQ153" s="71"/>
      <c r="IR153" s="126"/>
      <c r="IS153" s="74"/>
      <c r="IT153" s="36"/>
      <c r="IU153" s="36"/>
      <c r="IV153" s="78"/>
      <c r="IW153" s="36"/>
      <c r="IX153" s="125"/>
      <c r="IY153" s="125"/>
      <c r="IZ153" s="71"/>
      <c r="JA153" s="126"/>
      <c r="JB153" s="6"/>
      <c r="JC153" s="6"/>
      <c r="JD153" s="6"/>
      <c r="JE153" s="6"/>
      <c r="JF153" s="6"/>
      <c r="JG153" s="6"/>
      <c r="JH153" s="6"/>
      <c r="JI153" s="6"/>
      <c r="JJ153" s="6"/>
      <c r="JK153" s="6"/>
      <c r="JL153" s="6"/>
      <c r="JM153" s="6"/>
      <c r="JN153" s="6"/>
      <c r="JO153" s="6"/>
      <c r="JP153" s="6"/>
      <c r="JQ153" s="6"/>
      <c r="JR153" s="6"/>
      <c r="JS153" s="6"/>
      <c r="JT153" s="6"/>
      <c r="JU153" s="6"/>
      <c r="JV153" s="6"/>
      <c r="JW153" s="6"/>
      <c r="JX153" s="6"/>
      <c r="JY153" s="6"/>
      <c r="JZ153" s="6"/>
      <c r="KA153" s="6"/>
      <c r="KB153" s="6"/>
      <c r="KC153" s="6"/>
      <c r="KD153" s="6"/>
      <c r="KE153" s="6"/>
      <c r="KF153" s="6"/>
      <c r="KG153" s="6"/>
      <c r="KH153" s="6"/>
      <c r="KI153" s="6"/>
      <c r="KJ153" s="6"/>
      <c r="KK153" s="6"/>
      <c r="KL153" s="6"/>
      <c r="KM153" s="6"/>
      <c r="KN153" s="6"/>
      <c r="KO153" s="6"/>
      <c r="KP153" s="6"/>
      <c r="KQ153" s="6"/>
      <c r="KR153" s="6"/>
      <c r="KS153" s="6"/>
      <c r="KT153" s="6"/>
      <c r="KU153" s="6"/>
      <c r="KV153" s="6"/>
      <c r="KW153" s="6"/>
      <c r="KX153" s="6"/>
      <c r="KY153" s="6"/>
      <c r="KZ153" s="6"/>
      <c r="LA153" s="6"/>
      <c r="LB153" s="6"/>
      <c r="LC153" s="6"/>
    </row>
    <row r="154" spans="1:315" ht="26.25" customHeight="1" x14ac:dyDescent="0.2">
      <c r="A154" s="13"/>
      <c r="B154" s="174" t="s">
        <v>45</v>
      </c>
      <c r="C154" s="429"/>
      <c r="D154" s="352"/>
      <c r="E154" s="429"/>
      <c r="F154" s="432"/>
      <c r="G154" s="401" t="str">
        <f>IF(F153="VöB","Freihändig (z.B. Tipo. 36 II d VöB)","")</f>
        <v/>
      </c>
      <c r="H154" s="402"/>
      <c r="I154" s="433"/>
      <c r="J154" s="430"/>
      <c r="K154" s="435"/>
      <c r="L154" s="174" t="s">
        <v>45</v>
      </c>
      <c r="M154" s="429"/>
      <c r="N154" s="352"/>
      <c r="O154" s="429"/>
      <c r="P154" s="432"/>
      <c r="Q154" s="401" t="str">
        <f>IF(P153="VöB","Freihändig (z.B. Tipo. 36 II d VöB)","")</f>
        <v/>
      </c>
      <c r="R154" s="402"/>
      <c r="S154" s="433"/>
      <c r="T154" s="430"/>
      <c r="U154" s="435"/>
      <c r="V154" s="174" t="s">
        <v>45</v>
      </c>
      <c r="W154" s="429"/>
      <c r="X154" s="352"/>
      <c r="Y154" s="429"/>
      <c r="Z154" s="432"/>
      <c r="AA154" s="401" t="str">
        <f>IF(Z153="VöB","Freihändig (z.B. Tipo. 36 II d VöB)","")</f>
        <v/>
      </c>
      <c r="AB154" s="402"/>
      <c r="AC154" s="433"/>
      <c r="AD154" s="430"/>
      <c r="AE154" s="435"/>
      <c r="AF154" s="174" t="s">
        <v>45</v>
      </c>
      <c r="AG154" s="429"/>
      <c r="AH154" s="352"/>
      <c r="AI154" s="429"/>
      <c r="AJ154" s="432"/>
      <c r="AK154" s="401" t="str">
        <f>IF(AJ153="VöB","Freihändig (z.B. Tipo. 36 II d VöB)","")</f>
        <v/>
      </c>
      <c r="AL154" s="402"/>
      <c r="AM154" s="433"/>
      <c r="AN154" s="430"/>
      <c r="AO154" s="435"/>
      <c r="AP154" s="174" t="s">
        <v>45</v>
      </c>
      <c r="AQ154" s="429"/>
      <c r="AR154" s="352"/>
      <c r="AS154" s="429"/>
      <c r="AT154" s="432"/>
      <c r="AU154" s="401" t="str">
        <f>IF(AT153="VöB","Freihändig (z.B. Tipo. 36 II d VöB)","")</f>
        <v/>
      </c>
      <c r="AV154" s="402"/>
      <c r="AW154" s="433"/>
      <c r="AX154" s="430"/>
      <c r="AY154" s="435"/>
      <c r="AZ154" s="174" t="s">
        <v>45</v>
      </c>
      <c r="BA154" s="429"/>
      <c r="BB154" s="352"/>
      <c r="BC154" s="429"/>
      <c r="BD154" s="432"/>
      <c r="BE154" s="401" t="str">
        <f>IF(BD153="VöB","Freihändig (z.B. Tipo. 36 II d VöB)","")</f>
        <v/>
      </c>
      <c r="BF154" s="402"/>
      <c r="BG154" s="433"/>
      <c r="BH154" s="430"/>
      <c r="BI154" s="435"/>
      <c r="BJ154" s="174" t="s">
        <v>45</v>
      </c>
      <c r="BK154" s="429"/>
      <c r="BL154" s="352"/>
      <c r="BM154" s="429"/>
      <c r="BN154" s="432"/>
      <c r="BO154" s="401" t="str">
        <f>IF(BN153="VöB","Freihändig (z.B. Tipo. 36 II d VöB)","")</f>
        <v/>
      </c>
      <c r="BP154" s="402"/>
      <c r="BQ154" s="433"/>
      <c r="BR154" s="430"/>
      <c r="BS154" s="435"/>
      <c r="BT154" s="174" t="s">
        <v>45</v>
      </c>
      <c r="BU154" s="429"/>
      <c r="BV154" s="352"/>
      <c r="BW154" s="429"/>
      <c r="BX154" s="432"/>
      <c r="BY154" s="401" t="str">
        <f>IF(BX153="VöB","Freihändig (z.B. Tipo. 36 II d VöB)","")</f>
        <v/>
      </c>
      <c r="BZ154" s="402"/>
      <c r="CA154" s="433"/>
      <c r="CB154" s="430"/>
      <c r="CC154" s="435"/>
      <c r="CD154" s="174" t="s">
        <v>45</v>
      </c>
      <c r="CE154" s="429"/>
      <c r="CF154" s="352"/>
      <c r="CG154" s="429"/>
      <c r="CH154" s="432"/>
      <c r="CI154" s="401" t="str">
        <f>IF(CH153="VöB","Freihändig (z.B. Tipo. 36 II d VöB)","")</f>
        <v/>
      </c>
      <c r="CJ154" s="402"/>
      <c r="CK154" s="433"/>
      <c r="CL154" s="430"/>
      <c r="CM154" s="435"/>
      <c r="CN154" s="174" t="s">
        <v>45</v>
      </c>
      <c r="CO154" s="429"/>
      <c r="CP154" s="352"/>
      <c r="CQ154" s="429"/>
      <c r="CR154" s="432"/>
      <c r="CS154" s="401" t="str">
        <f>IF(CR153="VöB","Freihändig (z.B. Tipo. 36 II d VöB)","")</f>
        <v/>
      </c>
      <c r="CT154" s="402"/>
      <c r="CU154" s="433"/>
      <c r="CV154" s="430"/>
      <c r="CW154" s="435"/>
      <c r="CX154" s="174" t="s">
        <v>45</v>
      </c>
      <c r="CY154" s="429"/>
      <c r="CZ154" s="352"/>
      <c r="DA154" s="429"/>
      <c r="DB154" s="432"/>
      <c r="DC154" s="401" t="str">
        <f>IF(DB153="VöB","Freihändig (z.B. Tipo. 36 II d VöB)","")</f>
        <v/>
      </c>
      <c r="DD154" s="402"/>
      <c r="DE154" s="433"/>
      <c r="DF154" s="430"/>
      <c r="DG154" s="435"/>
      <c r="DH154" s="174" t="s">
        <v>45</v>
      </c>
      <c r="DI154" s="429"/>
      <c r="DJ154" s="352"/>
      <c r="DK154" s="429"/>
      <c r="DL154" s="432"/>
      <c r="DM154" s="401" t="str">
        <f>IF(DL153="VöB","Freihändig (z.B. Tipo. 36 II d VöB)","")</f>
        <v/>
      </c>
      <c r="DN154" s="402"/>
      <c r="DO154" s="433"/>
      <c r="DP154" s="430"/>
      <c r="DQ154" s="435"/>
      <c r="DR154" s="174" t="s">
        <v>45</v>
      </c>
      <c r="DS154" s="429"/>
      <c r="DT154" s="352"/>
      <c r="DU154" s="429"/>
      <c r="DV154" s="432"/>
      <c r="DW154" s="401" t="str">
        <f>IF(DV153="VöB","Freihändig (z.B. Tipo. 36 II d VöB)","")</f>
        <v/>
      </c>
      <c r="DX154" s="402"/>
      <c r="DY154" s="433"/>
      <c r="DZ154" s="430"/>
      <c r="EA154" s="435"/>
      <c r="EB154" s="174" t="s">
        <v>45</v>
      </c>
      <c r="EC154" s="429"/>
      <c r="ED154" s="352"/>
      <c r="EE154" s="429"/>
      <c r="EF154" s="432"/>
      <c r="EG154" s="401" t="str">
        <f>IF(EF153="VöB","Freihändig (z.B. Tipo. 36 II d VöB)","")</f>
        <v/>
      </c>
      <c r="EH154" s="402"/>
      <c r="EI154" s="433"/>
      <c r="EJ154" s="430"/>
      <c r="EK154" s="435"/>
      <c r="EL154" s="174" t="s">
        <v>45</v>
      </c>
      <c r="EM154" s="429"/>
      <c r="EN154" s="352"/>
      <c r="EO154" s="429"/>
      <c r="EP154" s="432"/>
      <c r="EQ154" s="401" t="str">
        <f>IF(EP153="VöB","Freihändig (z.B. Tipo. 36 II d VöB)","")</f>
        <v/>
      </c>
      <c r="ER154" s="402"/>
      <c r="ES154" s="433"/>
      <c r="ET154" s="430"/>
      <c r="EU154" s="435"/>
      <c r="EV154" s="174" t="s">
        <v>45</v>
      </c>
      <c r="EW154" s="429"/>
      <c r="EX154" s="352"/>
      <c r="EY154" s="429"/>
      <c r="EZ154" s="432"/>
      <c r="FA154" s="401" t="str">
        <f>IF(EZ153="VöB","Freihändig (z.B. Tipo. 36 II d VöB)","")</f>
        <v/>
      </c>
      <c r="FB154" s="402"/>
      <c r="FC154" s="433"/>
      <c r="FD154" s="430"/>
      <c r="FE154" s="435"/>
      <c r="FF154" s="174" t="s">
        <v>45</v>
      </c>
      <c r="FG154" s="429"/>
      <c r="FH154" s="352"/>
      <c r="FI154" s="429"/>
      <c r="FJ154" s="432"/>
      <c r="FK154" s="401" t="str">
        <f>IF(FJ153="VöB","Freihändig (z.B. Tipo. 36 II d VöB)","")</f>
        <v/>
      </c>
      <c r="FL154" s="402"/>
      <c r="FM154" s="433"/>
      <c r="FN154" s="430"/>
      <c r="FO154" s="435"/>
      <c r="FP154" s="174" t="s">
        <v>45</v>
      </c>
      <c r="FQ154" s="429"/>
      <c r="FR154" s="352"/>
      <c r="FS154" s="429"/>
      <c r="FT154" s="432"/>
      <c r="FU154" s="401" t="str">
        <f>IF(FT153="VöB","Freihändig (z.B. Tipo. 36 II d VöB)","")</f>
        <v/>
      </c>
      <c r="FV154" s="402"/>
      <c r="FW154" s="433"/>
      <c r="FX154" s="430"/>
      <c r="FY154" s="435"/>
      <c r="FZ154" s="174" t="s">
        <v>45</v>
      </c>
      <c r="GA154" s="429"/>
      <c r="GB154" s="352"/>
      <c r="GC154" s="429"/>
      <c r="GD154" s="432"/>
      <c r="GE154" s="401" t="str">
        <f>IF(GD153="VöB","Freihändig (z.B. Tipo. 36 II d VöB)","")</f>
        <v/>
      </c>
      <c r="GF154" s="402"/>
      <c r="GG154" s="433"/>
      <c r="GH154" s="430"/>
      <c r="GI154" s="435"/>
      <c r="GJ154" s="174" t="s">
        <v>45</v>
      </c>
      <c r="GK154" s="429"/>
      <c r="GL154" s="352"/>
      <c r="GM154" s="429"/>
      <c r="GN154" s="432"/>
      <c r="GO154" s="401" t="str">
        <f>IF(GN153="VöB","Freihändig (z.B. Tipo. 36 II d VöB)","")</f>
        <v/>
      </c>
      <c r="GP154" s="402"/>
      <c r="GQ154" s="433"/>
      <c r="GR154" s="430"/>
      <c r="GS154" s="435"/>
      <c r="GT154" s="174" t="s">
        <v>45</v>
      </c>
      <c r="GU154" s="429"/>
      <c r="GV154" s="352"/>
      <c r="GW154" s="429"/>
      <c r="GX154" s="432"/>
      <c r="GY154" s="401" t="str">
        <f>IF(GX153="VöB","Freihändig (z.B. Tipo. 36 II d VöB)","")</f>
        <v/>
      </c>
      <c r="GZ154" s="402"/>
      <c r="HA154" s="433"/>
      <c r="HB154" s="430"/>
      <c r="HC154" s="435"/>
      <c r="HD154" s="174" t="s">
        <v>45</v>
      </c>
      <c r="HE154" s="429"/>
      <c r="HF154" s="352"/>
      <c r="HG154" s="429"/>
      <c r="HH154" s="432"/>
      <c r="HI154" s="401" t="str">
        <f>IF(HH153="VöB","Freihändig (z.B. Tipo. 36 II d VöB)","")</f>
        <v/>
      </c>
      <c r="HJ154" s="402"/>
      <c r="HK154" s="433"/>
      <c r="HL154" s="430"/>
      <c r="HM154" s="435"/>
      <c r="HN154" s="125"/>
      <c r="HO154" s="125"/>
      <c r="HP154" s="71"/>
      <c r="HQ154" s="126"/>
      <c r="HR154" s="74"/>
      <c r="HS154" s="36"/>
      <c r="HT154" s="36"/>
      <c r="HU154" s="78"/>
      <c r="HV154" s="36"/>
      <c r="HW154" s="125"/>
      <c r="HX154" s="125"/>
      <c r="HY154" s="71"/>
      <c r="HZ154" s="126"/>
      <c r="IA154" s="74"/>
      <c r="IB154" s="36"/>
      <c r="IC154" s="36"/>
      <c r="ID154" s="78"/>
      <c r="IE154" s="36"/>
      <c r="IF154" s="125"/>
      <c r="IG154" s="125"/>
      <c r="IH154" s="71"/>
      <c r="II154" s="126"/>
      <c r="IJ154" s="74"/>
      <c r="IK154" s="36"/>
      <c r="IL154" s="36"/>
      <c r="IM154" s="78"/>
      <c r="IN154" s="36"/>
      <c r="IO154" s="125"/>
      <c r="IP154" s="125"/>
      <c r="IQ154" s="71"/>
      <c r="IR154" s="126"/>
      <c r="IS154" s="74"/>
      <c r="IT154" s="36"/>
      <c r="IU154" s="36"/>
      <c r="IV154" s="78"/>
      <c r="IW154" s="36"/>
      <c r="IX154" s="125"/>
      <c r="IY154" s="125"/>
      <c r="IZ154" s="71"/>
      <c r="JA154" s="126"/>
      <c r="JB154" s="6"/>
      <c r="JC154" s="6"/>
      <c r="JD154" s="6"/>
      <c r="JE154" s="6"/>
      <c r="JF154" s="6"/>
      <c r="JG154" s="6"/>
      <c r="JH154" s="6"/>
      <c r="JI154" s="6"/>
      <c r="JJ154" s="6"/>
      <c r="JK154" s="6"/>
      <c r="JL154" s="6"/>
      <c r="JM154" s="6"/>
      <c r="JN154" s="6"/>
      <c r="JO154" s="6"/>
      <c r="JP154" s="6"/>
      <c r="JQ154" s="6"/>
      <c r="JR154" s="6"/>
      <c r="JS154" s="6"/>
      <c r="JT154" s="6"/>
      <c r="JU154" s="6"/>
      <c r="JV154" s="6"/>
      <c r="JW154" s="6"/>
      <c r="JX154" s="6"/>
      <c r="JY154" s="6"/>
      <c r="JZ154" s="6"/>
      <c r="KA154" s="6"/>
      <c r="KB154" s="6"/>
      <c r="KC154" s="6"/>
      <c r="KD154" s="6"/>
      <c r="KE154" s="6"/>
      <c r="KF154" s="6"/>
      <c r="KG154" s="6"/>
      <c r="KH154" s="6"/>
      <c r="KI154" s="6"/>
      <c r="KJ154" s="6"/>
      <c r="KK154" s="6"/>
      <c r="KL154" s="6"/>
      <c r="KM154" s="6"/>
      <c r="KN154" s="6"/>
      <c r="KO154" s="6"/>
      <c r="KP154" s="6"/>
      <c r="KQ154" s="6"/>
      <c r="KR154" s="6"/>
      <c r="KS154" s="6"/>
      <c r="KT154" s="6"/>
      <c r="KU154" s="6"/>
      <c r="KV154" s="6"/>
      <c r="KW154" s="6"/>
      <c r="KX154" s="6"/>
      <c r="KY154" s="6"/>
      <c r="KZ154" s="6"/>
      <c r="LA154" s="6"/>
      <c r="LB154" s="6"/>
      <c r="LC154" s="6"/>
    </row>
    <row r="155" spans="1:315" ht="26.25" customHeight="1" x14ac:dyDescent="0.2">
      <c r="A155" s="13"/>
      <c r="B155" s="173" t="s">
        <v>44</v>
      </c>
      <c r="C155" s="429">
        <v>69</v>
      </c>
      <c r="D155" s="352">
        <v>0</v>
      </c>
      <c r="E155" s="429" t="s">
        <v>43</v>
      </c>
      <c r="F155" s="432" t="s">
        <v>36</v>
      </c>
      <c r="G155" s="399" t="str">
        <f>IF(F155="BöB","nur Freihändig mit Tipo. 13 VöB","")</f>
        <v/>
      </c>
      <c r="H155" s="400"/>
      <c r="I155" s="433" t="str">
        <f>IF(F155="BöB","Ja","No")</f>
        <v>No</v>
      </c>
      <c r="J155" s="430" t="str">
        <f>IF(F155="BöB","Ja","No")</f>
        <v>No</v>
      </c>
      <c r="K155" s="435" t="e">
        <f>IF(OR(AND(F155="VöB",D149="Aktuelles Procedura secondo BöB",E155="No"),OR(AND(E155="Ja",D155&gt;='Valori soglia'!$D$6),AND(E155="Ja",'Riepilogo progetto'!$J$8&gt;'Riepilogo progetto'!$P$9)),AND(E155="Ja",F155="BöB")),"Kontrolle","")</f>
        <v>#DIV/0!</v>
      </c>
      <c r="L155" s="173" t="s">
        <v>44</v>
      </c>
      <c r="M155" s="429">
        <v>69</v>
      </c>
      <c r="N155" s="352">
        <v>0</v>
      </c>
      <c r="O155" s="429" t="s">
        <v>43</v>
      </c>
      <c r="P155" s="432" t="s">
        <v>36</v>
      </c>
      <c r="Q155" s="399" t="str">
        <f>IF(P155="BöB","nur Freihändig mit Tipo. 13 VöB","")</f>
        <v/>
      </c>
      <c r="R155" s="400"/>
      <c r="S155" s="433" t="str">
        <f>IF(P155="BöB","Ja","No")</f>
        <v>No</v>
      </c>
      <c r="T155" s="430" t="str">
        <f>IF(P155="BöB","Ja","No")</f>
        <v>No</v>
      </c>
      <c r="U155" s="435" t="e">
        <f>IF(OR(AND(P155="VöB",N149="Aktuelles Procedura secondo BöB",O155="No"),OR(AND(O155="Ja",N155&gt;='Valori soglia'!$D$6),AND(O155="Ja",U$14&gt;U$15)),AND(O155="Ja",P155="BöB")),"Kontrolle","")</f>
        <v>#DIV/0!</v>
      </c>
      <c r="V155" s="173" t="s">
        <v>44</v>
      </c>
      <c r="W155" s="429">
        <v>69</v>
      </c>
      <c r="X155" s="352">
        <v>0</v>
      </c>
      <c r="Y155" s="429" t="s">
        <v>43</v>
      </c>
      <c r="Z155" s="432" t="s">
        <v>36</v>
      </c>
      <c r="AA155" s="399" t="str">
        <f>IF(Z155="BöB","nur Freihändig mit Tipo. 13 VöB","")</f>
        <v/>
      </c>
      <c r="AB155" s="400"/>
      <c r="AC155" s="433" t="str">
        <f>IF(Z155="BöB","Ja","No")</f>
        <v>No</v>
      </c>
      <c r="AD155" s="430" t="str">
        <f>IF(Z155="BöB","Ja","No")</f>
        <v>No</v>
      </c>
      <c r="AE155" s="435" t="e">
        <f>IF(OR(AND(Z155="VöB",X149="Aktuelles Procedura secondo BöB",Y155="No"),OR(AND(Y155="Ja",X155&gt;='Valori soglia'!$D$6),AND(Y155="Ja",AE$14&gt;AE$15)),AND(Y155="Ja",Z155="BöB")),"Kontrolle","")</f>
        <v>#DIV/0!</v>
      </c>
      <c r="AF155" s="173" t="s">
        <v>44</v>
      </c>
      <c r="AG155" s="429">
        <v>69</v>
      </c>
      <c r="AH155" s="352">
        <v>0</v>
      </c>
      <c r="AI155" s="429" t="s">
        <v>43</v>
      </c>
      <c r="AJ155" s="432" t="s">
        <v>36</v>
      </c>
      <c r="AK155" s="399" t="str">
        <f>IF(AJ155="BöB","nur Freihändig mit Tipo. 13 VöB","")</f>
        <v/>
      </c>
      <c r="AL155" s="400"/>
      <c r="AM155" s="433" t="str">
        <f>IF(AJ155="BöB","Ja","No")</f>
        <v>No</v>
      </c>
      <c r="AN155" s="430" t="str">
        <f>IF(AJ155="BöB","Ja","No")</f>
        <v>No</v>
      </c>
      <c r="AO155" s="435" t="e">
        <f>IF(OR(AND(AJ155="VöB",AH149="Aktuelles Procedura secondo BöB",AI155="No"),OR(AND(AI155="Ja",AH155&gt;='Valori soglia'!$D$6),AND(AI155="Ja",AO$14&gt;AO$15)),AND(AI155="Ja",AJ155="BöB")),"Kontrolle","")</f>
        <v>#DIV/0!</v>
      </c>
      <c r="AP155" s="173" t="s">
        <v>44</v>
      </c>
      <c r="AQ155" s="429">
        <v>69</v>
      </c>
      <c r="AR155" s="352">
        <v>0</v>
      </c>
      <c r="AS155" s="429" t="s">
        <v>43</v>
      </c>
      <c r="AT155" s="432" t="s">
        <v>36</v>
      </c>
      <c r="AU155" s="399" t="str">
        <f>IF(AT155="BöB","nur Freihändig mit Tipo. 13 VöB","")</f>
        <v/>
      </c>
      <c r="AV155" s="400"/>
      <c r="AW155" s="433" t="str">
        <f>IF(AT155="BöB","Ja","No")</f>
        <v>No</v>
      </c>
      <c r="AX155" s="430" t="str">
        <f>IF(AT155="BöB","Ja","No")</f>
        <v>No</v>
      </c>
      <c r="AY155" s="435" t="e">
        <f>IF(OR(AND(AT155="VöB",AR149="Aktuelles Procedura secondo BöB",AS155="No"),OR(AND(AS155="Ja",AR155&gt;='Valori soglia'!$D$6),AND(AS155="Ja",AY$14&gt;AY$15)),AND(AS155="Ja",AT155="BöB")),"Kontrolle","")</f>
        <v>#DIV/0!</v>
      </c>
      <c r="AZ155" s="173" t="s">
        <v>44</v>
      </c>
      <c r="BA155" s="429">
        <v>69</v>
      </c>
      <c r="BB155" s="352">
        <v>0</v>
      </c>
      <c r="BC155" s="429" t="s">
        <v>43</v>
      </c>
      <c r="BD155" s="432" t="s">
        <v>36</v>
      </c>
      <c r="BE155" s="399" t="str">
        <f>IF(BD155="BöB","nur Freihändig mit Tipo. 13 VöB","")</f>
        <v/>
      </c>
      <c r="BF155" s="400"/>
      <c r="BG155" s="433" t="str">
        <f>IF(BD155="BöB","Ja","No")</f>
        <v>No</v>
      </c>
      <c r="BH155" s="430" t="str">
        <f>IF(BD155="BöB","Ja","No")</f>
        <v>No</v>
      </c>
      <c r="BI155" s="435" t="e">
        <f>IF(OR(AND(BD155="VöB",BB149="Aktuelles Procedura secondo BöB",BC155="No"),OR(AND(BC155="Ja",BB155&gt;='Valori soglia'!$D$6),AND(BC155="Ja",BI$14&gt;BI$15)),AND(BC155="Ja",BD155="BöB")),"Kontrolle","")</f>
        <v>#DIV/0!</v>
      </c>
      <c r="BJ155" s="173" t="s">
        <v>44</v>
      </c>
      <c r="BK155" s="429">
        <v>69</v>
      </c>
      <c r="BL155" s="352">
        <v>0</v>
      </c>
      <c r="BM155" s="429" t="s">
        <v>43</v>
      </c>
      <c r="BN155" s="432" t="s">
        <v>36</v>
      </c>
      <c r="BO155" s="399" t="str">
        <f>IF(BN155="BöB","nur Freihändig mit Tipo. 13 VöB","")</f>
        <v/>
      </c>
      <c r="BP155" s="400"/>
      <c r="BQ155" s="433" t="str">
        <f>IF(BN155="BöB","Ja","No")</f>
        <v>No</v>
      </c>
      <c r="BR155" s="430" t="str">
        <f>IF(BN155="BöB","Ja","No")</f>
        <v>No</v>
      </c>
      <c r="BS155" s="435" t="e">
        <f>IF(OR(AND(BN155="VöB",BL149="Aktuelles Procedura secondo BöB",BM155="No"),OR(AND(BM155="Ja",BL155&gt;='Valori soglia'!$D$6),AND(BM155="Ja",BS$14&gt;BS$15)),AND(BM155="Ja",BN155="BöB")),"Kontrolle","")</f>
        <v>#DIV/0!</v>
      </c>
      <c r="BT155" s="173" t="s">
        <v>44</v>
      </c>
      <c r="BU155" s="429">
        <v>69</v>
      </c>
      <c r="BV155" s="352">
        <v>0</v>
      </c>
      <c r="BW155" s="429" t="s">
        <v>43</v>
      </c>
      <c r="BX155" s="432" t="s">
        <v>36</v>
      </c>
      <c r="BY155" s="399" t="str">
        <f>IF(BX155="BöB","nur Freihändig mit Tipo. 13 VöB","")</f>
        <v/>
      </c>
      <c r="BZ155" s="400"/>
      <c r="CA155" s="433" t="str">
        <f>IF(BX155="BöB","Ja","No")</f>
        <v>No</v>
      </c>
      <c r="CB155" s="430" t="str">
        <f>IF(BX155="BöB","Ja","No")</f>
        <v>No</v>
      </c>
      <c r="CC155" s="435" t="e">
        <f>IF(OR(AND(BX155="VöB",BV149="Aktuelles Procedura secondo BöB",BW155="No"),OR(AND(BW155="Ja",BV155&gt;='Valori soglia'!$D$6),AND(BW155="Ja",CC$14&gt;CC$15)),AND(BW155="Ja",BX155="BöB")),"Kontrolle","")</f>
        <v>#DIV/0!</v>
      </c>
      <c r="CD155" s="173" t="s">
        <v>44</v>
      </c>
      <c r="CE155" s="429">
        <v>69</v>
      </c>
      <c r="CF155" s="352">
        <v>0</v>
      </c>
      <c r="CG155" s="429" t="s">
        <v>43</v>
      </c>
      <c r="CH155" s="432" t="s">
        <v>36</v>
      </c>
      <c r="CI155" s="399" t="str">
        <f>IF(CH155="BöB","nur Freihändig mit Tipo. 13 VöB","")</f>
        <v/>
      </c>
      <c r="CJ155" s="400"/>
      <c r="CK155" s="433" t="str">
        <f>IF(CH155="BöB","Ja","No")</f>
        <v>No</v>
      </c>
      <c r="CL155" s="430" t="str">
        <f>IF(CH155="BöB","Ja","No")</f>
        <v>No</v>
      </c>
      <c r="CM155" s="435" t="e">
        <f>IF(OR(AND(CH155="VöB",CF149="Aktuelles Procedura secondo BöB",CG155="No"),OR(AND(CG155="Ja",CF155&gt;='Valori soglia'!$D$6),AND(CG155="Ja",CM$14&gt;CM$15)),AND(CG155="Ja",CH155="BöB")),"Kontrolle","")</f>
        <v>#DIV/0!</v>
      </c>
      <c r="CN155" s="173" t="s">
        <v>44</v>
      </c>
      <c r="CO155" s="429">
        <v>69</v>
      </c>
      <c r="CP155" s="352">
        <v>0</v>
      </c>
      <c r="CQ155" s="429" t="s">
        <v>43</v>
      </c>
      <c r="CR155" s="432" t="s">
        <v>36</v>
      </c>
      <c r="CS155" s="399" t="str">
        <f>IF(CR155="BöB","nur Freihändig mit Tipo. 13 VöB","")</f>
        <v/>
      </c>
      <c r="CT155" s="400"/>
      <c r="CU155" s="433" t="str">
        <f>IF(CR155="BöB","Ja","No")</f>
        <v>No</v>
      </c>
      <c r="CV155" s="430" t="str">
        <f>IF(CR155="BöB","Ja","No")</f>
        <v>No</v>
      </c>
      <c r="CW155" s="435" t="e">
        <f>IF(OR(AND(CR155="VöB",CP149="Aktuelles Procedura secondo BöB",CQ155="No"),OR(AND(CQ155="Ja",CP155&gt;='Valori soglia'!$D$6),AND(CQ155="Ja",CW$14&gt;CW$15)),AND(CQ155="Ja",CR155="BöB")),"Kontrolle","")</f>
        <v>#DIV/0!</v>
      </c>
      <c r="CX155" s="173" t="s">
        <v>44</v>
      </c>
      <c r="CY155" s="429">
        <v>69</v>
      </c>
      <c r="CZ155" s="352">
        <v>0</v>
      </c>
      <c r="DA155" s="429" t="s">
        <v>43</v>
      </c>
      <c r="DB155" s="432" t="s">
        <v>36</v>
      </c>
      <c r="DC155" s="399" t="str">
        <f>IF(DB155="BöB","nur Freihändig mit Tipo. 13 VöB","")</f>
        <v/>
      </c>
      <c r="DD155" s="400"/>
      <c r="DE155" s="433" t="str">
        <f>IF(DB155="BöB","Ja","No")</f>
        <v>No</v>
      </c>
      <c r="DF155" s="430" t="str">
        <f>IF(DB155="BöB","Ja","No")</f>
        <v>No</v>
      </c>
      <c r="DG155" s="435" t="e">
        <f>IF(OR(AND(DB155="VöB",CZ149="Aktuelles Procedura secondo BöB",DA155="No"),OR(AND(DA155="Ja",CZ155&gt;='Valori soglia'!$D$6),AND(DA155="Ja",DG$14&gt;DG$15)),AND(DA155="Ja",DB155="BöB")),"Kontrolle","")</f>
        <v>#DIV/0!</v>
      </c>
      <c r="DH155" s="173" t="s">
        <v>44</v>
      </c>
      <c r="DI155" s="429">
        <v>69</v>
      </c>
      <c r="DJ155" s="352">
        <v>0</v>
      </c>
      <c r="DK155" s="429" t="s">
        <v>43</v>
      </c>
      <c r="DL155" s="432" t="s">
        <v>36</v>
      </c>
      <c r="DM155" s="399" t="str">
        <f>IF(DL155="BöB","nur Freihändig mit Tipo. 13 VöB","")</f>
        <v/>
      </c>
      <c r="DN155" s="400"/>
      <c r="DO155" s="433" t="str">
        <f>IF(DL155="BöB","Ja","No")</f>
        <v>No</v>
      </c>
      <c r="DP155" s="430" t="str">
        <f>IF(DL155="BöB","Ja","No")</f>
        <v>No</v>
      </c>
      <c r="DQ155" s="435" t="e">
        <f>IF(OR(AND(DL155="VöB",DJ149="Aktuelles Procedura secondo BöB",DK155="No"),OR(AND(DK155="Ja",DJ155&gt;='Valori soglia'!$D$6),AND(DK155="Ja",DQ$14&gt;DQ$15)),AND(DK155="Ja",DL155="BöB")),"Kontrolle","")</f>
        <v>#DIV/0!</v>
      </c>
      <c r="DR155" s="173" t="s">
        <v>44</v>
      </c>
      <c r="DS155" s="429">
        <v>69</v>
      </c>
      <c r="DT155" s="352">
        <v>0</v>
      </c>
      <c r="DU155" s="429" t="s">
        <v>43</v>
      </c>
      <c r="DV155" s="432" t="s">
        <v>36</v>
      </c>
      <c r="DW155" s="399" t="str">
        <f>IF(DV155="BöB","nur Freihändig mit Tipo. 13 VöB","")</f>
        <v/>
      </c>
      <c r="DX155" s="400"/>
      <c r="DY155" s="433" t="str">
        <f>IF(DV155="BöB","Ja","No")</f>
        <v>No</v>
      </c>
      <c r="DZ155" s="430" t="str">
        <f>IF(DV155="BöB","Ja","No")</f>
        <v>No</v>
      </c>
      <c r="EA155" s="435" t="e">
        <f>IF(OR(AND(DV155="VöB",DT149="Aktuelles Procedura secondo BöB",DU155="No"),OR(AND(DU155="Ja",DT155&gt;='Valori soglia'!$D$6),AND(DU155="Ja",EA$14&gt;EA$15)),AND(DU155="Ja",DV155="BöB")),"Kontrolle","")</f>
        <v>#DIV/0!</v>
      </c>
      <c r="EB155" s="173" t="s">
        <v>44</v>
      </c>
      <c r="EC155" s="429">
        <v>69</v>
      </c>
      <c r="ED155" s="352">
        <v>0</v>
      </c>
      <c r="EE155" s="429" t="s">
        <v>43</v>
      </c>
      <c r="EF155" s="432" t="s">
        <v>36</v>
      </c>
      <c r="EG155" s="399" t="str">
        <f>IF(EF155="BöB","nur Freihändig mit Tipo. 13 VöB","")</f>
        <v/>
      </c>
      <c r="EH155" s="400"/>
      <c r="EI155" s="433" t="str">
        <f>IF(EF155="BöB","Ja","No")</f>
        <v>No</v>
      </c>
      <c r="EJ155" s="430" t="str">
        <f>IF(EF155="BöB","Ja","No")</f>
        <v>No</v>
      </c>
      <c r="EK155" s="435" t="e">
        <f>IF(OR(AND(EF155="VöB",ED149="Aktuelles Procedura secondo BöB",EE155="No"),OR(AND(EE155="Ja",ED155&gt;='Valori soglia'!$D$6),AND(EE155="Ja",EK$14&gt;EK$15)),AND(EE155="Ja",EF155="BöB")),"Kontrolle","")</f>
        <v>#DIV/0!</v>
      </c>
      <c r="EL155" s="173" t="s">
        <v>44</v>
      </c>
      <c r="EM155" s="429">
        <v>69</v>
      </c>
      <c r="EN155" s="352">
        <v>0</v>
      </c>
      <c r="EO155" s="429" t="s">
        <v>43</v>
      </c>
      <c r="EP155" s="432" t="s">
        <v>36</v>
      </c>
      <c r="EQ155" s="399" t="str">
        <f>IF(EP155="BöB","nur Freihändig mit Tipo. 13 VöB","")</f>
        <v/>
      </c>
      <c r="ER155" s="400"/>
      <c r="ES155" s="433" t="str">
        <f>IF(EP155="BöB","Ja","No")</f>
        <v>No</v>
      </c>
      <c r="ET155" s="430" t="str">
        <f>IF(EP155="BöB","Ja","No")</f>
        <v>No</v>
      </c>
      <c r="EU155" s="435" t="e">
        <f>IF(OR(AND(EP155="VöB",EN149="Aktuelles Procedura secondo BöB",EO155="No"),OR(AND(EO155="Ja",EN155&gt;='Valori soglia'!$D$6),AND(EO155="Ja",EU$14&gt;EU$15)),AND(EO155="Ja",EP155="BöB")),"Kontrolle","")</f>
        <v>#DIV/0!</v>
      </c>
      <c r="EV155" s="173" t="s">
        <v>44</v>
      </c>
      <c r="EW155" s="429">
        <v>69</v>
      </c>
      <c r="EX155" s="352">
        <v>0</v>
      </c>
      <c r="EY155" s="429" t="s">
        <v>43</v>
      </c>
      <c r="EZ155" s="432" t="s">
        <v>36</v>
      </c>
      <c r="FA155" s="399" t="str">
        <f>IF(EZ155="BöB","nur Freihändig mit Tipo. 13 VöB","")</f>
        <v/>
      </c>
      <c r="FB155" s="400"/>
      <c r="FC155" s="433" t="str">
        <f>IF(EZ155="BöB","Ja","No")</f>
        <v>No</v>
      </c>
      <c r="FD155" s="430" t="str">
        <f>IF(EZ155="BöB","Ja","No")</f>
        <v>No</v>
      </c>
      <c r="FE155" s="435" t="e">
        <f>IF(OR(AND(EZ155="VöB",EX149="Aktuelles Procedura secondo BöB",EY155="No"),OR(AND(EY155="Ja",EX155&gt;='Valori soglia'!$D$6),AND(EY155="Ja",FE$14&gt;FE$15)),AND(EY155="Ja",EZ155="BöB")),"Kontrolle","")</f>
        <v>#DIV/0!</v>
      </c>
      <c r="FF155" s="173" t="s">
        <v>44</v>
      </c>
      <c r="FG155" s="429">
        <v>69</v>
      </c>
      <c r="FH155" s="352">
        <v>0</v>
      </c>
      <c r="FI155" s="429" t="s">
        <v>43</v>
      </c>
      <c r="FJ155" s="432" t="s">
        <v>36</v>
      </c>
      <c r="FK155" s="399" t="str">
        <f>IF(FJ155="BöB","nur Freihändig mit Tipo. 13 VöB","")</f>
        <v/>
      </c>
      <c r="FL155" s="400"/>
      <c r="FM155" s="433" t="str">
        <f>IF(FJ155="BöB","Ja","No")</f>
        <v>No</v>
      </c>
      <c r="FN155" s="430" t="str">
        <f>IF(FJ155="BöB","Ja","No")</f>
        <v>No</v>
      </c>
      <c r="FO155" s="435" t="e">
        <f>IF(OR(AND(FJ155="VöB",FH149="Aktuelles Procedura secondo BöB",FI155="No"),OR(AND(FI155="Ja",FH155&gt;='Valori soglia'!$D$6),AND(FI155="Ja",FO$14&gt;FO$15)),AND(FI155="Ja",FJ155="BöB")),"Kontrolle","")</f>
        <v>#DIV/0!</v>
      </c>
      <c r="FP155" s="173" t="s">
        <v>44</v>
      </c>
      <c r="FQ155" s="429">
        <v>69</v>
      </c>
      <c r="FR155" s="352">
        <v>0</v>
      </c>
      <c r="FS155" s="429" t="s">
        <v>43</v>
      </c>
      <c r="FT155" s="432" t="s">
        <v>36</v>
      </c>
      <c r="FU155" s="399" t="str">
        <f>IF(FT155="BöB","nur Freihändig mit Tipo. 13 VöB","")</f>
        <v/>
      </c>
      <c r="FV155" s="400"/>
      <c r="FW155" s="433" t="str">
        <f>IF(FT155="BöB","Ja","No")</f>
        <v>No</v>
      </c>
      <c r="FX155" s="430" t="str">
        <f>IF(FT155="BöB","Ja","No")</f>
        <v>No</v>
      </c>
      <c r="FY155" s="435" t="e">
        <f>IF(OR(AND(FT155="VöB",FR149="Aktuelles Procedura secondo BöB",FS155="No"),OR(AND(FS155="Ja",FR155&gt;='Valori soglia'!$D$6),AND(FS155="Ja",FY$14&gt;FY$15)),AND(FS155="Ja",FT155="BöB")),"Kontrolle","")</f>
        <v>#DIV/0!</v>
      </c>
      <c r="FZ155" s="173" t="s">
        <v>44</v>
      </c>
      <c r="GA155" s="429">
        <v>69</v>
      </c>
      <c r="GB155" s="352">
        <v>0</v>
      </c>
      <c r="GC155" s="429" t="s">
        <v>43</v>
      </c>
      <c r="GD155" s="432" t="s">
        <v>36</v>
      </c>
      <c r="GE155" s="399" t="str">
        <f>IF(GD155="BöB","nur Freihändig mit Tipo. 13 VöB","")</f>
        <v/>
      </c>
      <c r="GF155" s="400"/>
      <c r="GG155" s="433" t="str">
        <f>IF(GD155="BöB","Ja","No")</f>
        <v>No</v>
      </c>
      <c r="GH155" s="430" t="str">
        <f>IF(GD155="BöB","Ja","No")</f>
        <v>No</v>
      </c>
      <c r="GI155" s="435" t="e">
        <f>IF(OR(AND(GD155="VöB",GB149="Aktuelles Procedura secondo BöB",GC155="No"),OR(AND(GC155="Ja",GB155&gt;='Valori soglia'!$D$6),AND(GC155="Ja",GI$14&gt;GI$15)),AND(GC155="Ja",GD155="BöB")),"Kontrolle","")</f>
        <v>#DIV/0!</v>
      </c>
      <c r="GJ155" s="173" t="s">
        <v>44</v>
      </c>
      <c r="GK155" s="429">
        <v>69</v>
      </c>
      <c r="GL155" s="352">
        <v>0</v>
      </c>
      <c r="GM155" s="429" t="s">
        <v>43</v>
      </c>
      <c r="GN155" s="432" t="s">
        <v>36</v>
      </c>
      <c r="GO155" s="399" t="str">
        <f>IF(GN155="BöB","nur Freihändig mit Tipo. 13 VöB","")</f>
        <v/>
      </c>
      <c r="GP155" s="400"/>
      <c r="GQ155" s="433" t="str">
        <f>IF(GN155="BöB","Ja","No")</f>
        <v>No</v>
      </c>
      <c r="GR155" s="430" t="str">
        <f>IF(GN155="BöB","Ja","No")</f>
        <v>No</v>
      </c>
      <c r="GS155" s="435" t="e">
        <f>IF(OR(AND(GN155="VöB",GL149="Aktuelles Procedura secondo BöB",GM155="No"),OR(AND(GM155="Ja",GL155&gt;='Valori soglia'!$D$6),AND(GM155="Ja",GS$14&gt;GS$15)),AND(GM155="Ja",GN155="BöB")),"Kontrolle","")</f>
        <v>#DIV/0!</v>
      </c>
      <c r="GT155" s="173" t="s">
        <v>44</v>
      </c>
      <c r="GU155" s="429">
        <v>69</v>
      </c>
      <c r="GV155" s="352">
        <v>0</v>
      </c>
      <c r="GW155" s="429" t="s">
        <v>43</v>
      </c>
      <c r="GX155" s="432" t="s">
        <v>36</v>
      </c>
      <c r="GY155" s="399" t="str">
        <f>IF(GX155="BöB","nur Freihändig mit Tipo. 13 VöB","")</f>
        <v/>
      </c>
      <c r="GZ155" s="400"/>
      <c r="HA155" s="433" t="str">
        <f>IF(GX155="BöB","Ja","No")</f>
        <v>No</v>
      </c>
      <c r="HB155" s="430" t="str">
        <f>IF(GX155="BöB","Ja","No")</f>
        <v>No</v>
      </c>
      <c r="HC155" s="435" t="e">
        <f>IF(OR(AND(GX155="VöB",GV149="Aktuelles Procedura secondo BöB",GW155="No"),OR(AND(GW155="Ja",GV155&gt;='Valori soglia'!$D$6),AND(GW155="Ja",HC$14&gt;HC$15)),AND(GW155="Ja",GX155="BöB")),"Kontrolle","")</f>
        <v>#DIV/0!</v>
      </c>
      <c r="HD155" s="173" t="s">
        <v>44</v>
      </c>
      <c r="HE155" s="429">
        <v>69</v>
      </c>
      <c r="HF155" s="352">
        <v>0</v>
      </c>
      <c r="HG155" s="429" t="s">
        <v>43</v>
      </c>
      <c r="HH155" s="432" t="s">
        <v>36</v>
      </c>
      <c r="HI155" s="399" t="str">
        <f>IF(HH155="BöB","nur Freihändig mit Tipo. 13 VöB","")</f>
        <v/>
      </c>
      <c r="HJ155" s="400"/>
      <c r="HK155" s="433" t="str">
        <f>IF(HH155="BöB","Ja","No")</f>
        <v>No</v>
      </c>
      <c r="HL155" s="430" t="str">
        <f>IF(HH155="BöB","Ja","No")</f>
        <v>No</v>
      </c>
      <c r="HM155" s="435" t="e">
        <f>IF(OR(AND(HH155="VöB",HF149="Aktuelles Procedura secondo BöB",HG155="No"),OR(AND(HG155="Ja",HF155&gt;='Valori soglia'!$D$6),AND(HG155="Ja",HM$14&gt;HM$15)),AND(HG155="Ja",HH155="BöB")),"Kontrolle","")</f>
        <v>#DIV/0!</v>
      </c>
      <c r="HN155" s="125"/>
      <c r="HO155" s="125"/>
      <c r="HP155" s="71"/>
      <c r="HQ155" s="126"/>
      <c r="HR155" s="74"/>
      <c r="HS155" s="36"/>
      <c r="HT155" s="36"/>
      <c r="HU155" s="78"/>
      <c r="HV155" s="36"/>
      <c r="HW155" s="125"/>
      <c r="HX155" s="125"/>
      <c r="HY155" s="71"/>
      <c r="HZ155" s="126"/>
      <c r="IA155" s="74"/>
      <c r="IB155" s="36"/>
      <c r="IC155" s="36"/>
      <c r="ID155" s="78"/>
      <c r="IE155" s="36"/>
      <c r="IF155" s="125"/>
      <c r="IG155" s="125"/>
      <c r="IH155" s="71"/>
      <c r="II155" s="126"/>
      <c r="IJ155" s="74"/>
      <c r="IK155" s="36"/>
      <c r="IL155" s="36"/>
      <c r="IM155" s="78"/>
      <c r="IN155" s="36"/>
      <c r="IO155" s="125"/>
      <c r="IP155" s="125"/>
      <c r="IQ155" s="71"/>
      <c r="IR155" s="126"/>
      <c r="IS155" s="74"/>
      <c r="IT155" s="36"/>
      <c r="IU155" s="36"/>
      <c r="IV155" s="78"/>
      <c r="IW155" s="36"/>
      <c r="IX155" s="125"/>
      <c r="IY155" s="125"/>
      <c r="IZ155" s="71"/>
      <c r="JA155" s="126"/>
      <c r="JB155" s="6"/>
      <c r="JC155" s="6"/>
      <c r="JD155" s="6"/>
      <c r="JE155" s="6"/>
      <c r="JF155" s="6"/>
      <c r="JG155" s="6"/>
      <c r="JH155" s="6"/>
      <c r="JI155" s="6"/>
      <c r="JJ155" s="6"/>
      <c r="JK155" s="6"/>
      <c r="JL155" s="6"/>
      <c r="JM155" s="6"/>
      <c r="JN155" s="6"/>
      <c r="JO155" s="6"/>
      <c r="JP155" s="6"/>
      <c r="JQ155" s="6"/>
      <c r="JR155" s="6"/>
      <c r="JS155" s="6"/>
      <c r="JT155" s="6"/>
      <c r="JU155" s="6"/>
      <c r="JV155" s="6"/>
      <c r="JW155" s="6"/>
      <c r="JX155" s="6"/>
      <c r="JY155" s="6"/>
      <c r="JZ155" s="6"/>
      <c r="KA155" s="6"/>
      <c r="KB155" s="6"/>
      <c r="KC155" s="6"/>
      <c r="KD155" s="6"/>
      <c r="KE155" s="6"/>
      <c r="KF155" s="6"/>
      <c r="KG155" s="6"/>
      <c r="KH155" s="6"/>
      <c r="KI155" s="6"/>
      <c r="KJ155" s="6"/>
      <c r="KK155" s="6"/>
      <c r="KL155" s="6"/>
      <c r="KM155" s="6"/>
      <c r="KN155" s="6"/>
      <c r="KO155" s="6"/>
      <c r="KP155" s="6"/>
      <c r="KQ155" s="6"/>
      <c r="KR155" s="6"/>
      <c r="KS155" s="6"/>
      <c r="KT155" s="6"/>
      <c r="KU155" s="6"/>
      <c r="KV155" s="6"/>
      <c r="KW155" s="6"/>
      <c r="KX155" s="6"/>
      <c r="KY155" s="6"/>
      <c r="KZ155" s="6"/>
      <c r="LA155" s="6"/>
      <c r="LB155" s="6"/>
      <c r="LC155" s="6"/>
    </row>
    <row r="156" spans="1:315" ht="26.25" customHeight="1" x14ac:dyDescent="0.2">
      <c r="A156" s="13"/>
      <c r="B156" s="174" t="s">
        <v>45</v>
      </c>
      <c r="C156" s="429"/>
      <c r="D156" s="352"/>
      <c r="E156" s="429"/>
      <c r="F156" s="432"/>
      <c r="G156" s="401" t="str">
        <f>IF(F155="VöB","Freihändig (z.B. Tipo. 36 II d VöB)","")</f>
        <v/>
      </c>
      <c r="H156" s="402"/>
      <c r="I156" s="433"/>
      <c r="J156" s="430"/>
      <c r="K156" s="435"/>
      <c r="L156" s="174" t="s">
        <v>45</v>
      </c>
      <c r="M156" s="429"/>
      <c r="N156" s="352"/>
      <c r="O156" s="429"/>
      <c r="P156" s="432"/>
      <c r="Q156" s="401" t="str">
        <f>IF(P155="VöB","Freihändig (z.B. Tipo. 36 II d VöB)","")</f>
        <v/>
      </c>
      <c r="R156" s="402"/>
      <c r="S156" s="433"/>
      <c r="T156" s="430"/>
      <c r="U156" s="435"/>
      <c r="V156" s="174" t="s">
        <v>45</v>
      </c>
      <c r="W156" s="429"/>
      <c r="X156" s="352"/>
      <c r="Y156" s="429"/>
      <c r="Z156" s="432"/>
      <c r="AA156" s="401" t="str">
        <f>IF(Z155="VöB","Freihändig (z.B. Tipo. 36 II d VöB)","")</f>
        <v/>
      </c>
      <c r="AB156" s="402"/>
      <c r="AC156" s="433"/>
      <c r="AD156" s="430"/>
      <c r="AE156" s="435"/>
      <c r="AF156" s="174" t="s">
        <v>45</v>
      </c>
      <c r="AG156" s="429"/>
      <c r="AH156" s="352"/>
      <c r="AI156" s="429"/>
      <c r="AJ156" s="432"/>
      <c r="AK156" s="401" t="str">
        <f>IF(AJ155="VöB","Freihändig (z.B. Tipo. 36 II d VöB)","")</f>
        <v/>
      </c>
      <c r="AL156" s="402"/>
      <c r="AM156" s="433"/>
      <c r="AN156" s="430"/>
      <c r="AO156" s="435"/>
      <c r="AP156" s="174" t="s">
        <v>45</v>
      </c>
      <c r="AQ156" s="429"/>
      <c r="AR156" s="352"/>
      <c r="AS156" s="429"/>
      <c r="AT156" s="432"/>
      <c r="AU156" s="401" t="str">
        <f>IF(AT155="VöB","Freihändig (z.B. Tipo. 36 II d VöB)","")</f>
        <v/>
      </c>
      <c r="AV156" s="402"/>
      <c r="AW156" s="433"/>
      <c r="AX156" s="430"/>
      <c r="AY156" s="435"/>
      <c r="AZ156" s="174" t="s">
        <v>45</v>
      </c>
      <c r="BA156" s="429"/>
      <c r="BB156" s="352"/>
      <c r="BC156" s="429"/>
      <c r="BD156" s="432"/>
      <c r="BE156" s="401" t="str">
        <f>IF(BD155="VöB","Freihändig (z.B. Tipo. 36 II d VöB)","")</f>
        <v/>
      </c>
      <c r="BF156" s="402"/>
      <c r="BG156" s="433"/>
      <c r="BH156" s="430"/>
      <c r="BI156" s="435"/>
      <c r="BJ156" s="174" t="s">
        <v>45</v>
      </c>
      <c r="BK156" s="429"/>
      <c r="BL156" s="352"/>
      <c r="BM156" s="429"/>
      <c r="BN156" s="432"/>
      <c r="BO156" s="401" t="str">
        <f>IF(BN155="VöB","Freihändig (z.B. Tipo. 36 II d VöB)","")</f>
        <v/>
      </c>
      <c r="BP156" s="402"/>
      <c r="BQ156" s="433"/>
      <c r="BR156" s="430"/>
      <c r="BS156" s="435"/>
      <c r="BT156" s="174" t="s">
        <v>45</v>
      </c>
      <c r="BU156" s="429"/>
      <c r="BV156" s="352"/>
      <c r="BW156" s="429"/>
      <c r="BX156" s="432"/>
      <c r="BY156" s="401" t="str">
        <f>IF(BX155="VöB","Freihändig (z.B. Tipo. 36 II d VöB)","")</f>
        <v/>
      </c>
      <c r="BZ156" s="402"/>
      <c r="CA156" s="433"/>
      <c r="CB156" s="430"/>
      <c r="CC156" s="435"/>
      <c r="CD156" s="174" t="s">
        <v>45</v>
      </c>
      <c r="CE156" s="429"/>
      <c r="CF156" s="352"/>
      <c r="CG156" s="429"/>
      <c r="CH156" s="432"/>
      <c r="CI156" s="401" t="str">
        <f>IF(CH155="VöB","Freihändig (z.B. Tipo. 36 II d VöB)","")</f>
        <v/>
      </c>
      <c r="CJ156" s="402"/>
      <c r="CK156" s="433"/>
      <c r="CL156" s="430"/>
      <c r="CM156" s="435"/>
      <c r="CN156" s="174" t="s">
        <v>45</v>
      </c>
      <c r="CO156" s="429"/>
      <c r="CP156" s="352"/>
      <c r="CQ156" s="429"/>
      <c r="CR156" s="432"/>
      <c r="CS156" s="401" t="str">
        <f>IF(CR155="VöB","Freihändig (z.B. Tipo. 36 II d VöB)","")</f>
        <v/>
      </c>
      <c r="CT156" s="402"/>
      <c r="CU156" s="433"/>
      <c r="CV156" s="430"/>
      <c r="CW156" s="435"/>
      <c r="CX156" s="174" t="s">
        <v>45</v>
      </c>
      <c r="CY156" s="429"/>
      <c r="CZ156" s="352"/>
      <c r="DA156" s="429"/>
      <c r="DB156" s="432"/>
      <c r="DC156" s="401" t="str">
        <f>IF(DB155="VöB","Freihändig (z.B. Tipo. 36 II d VöB)","")</f>
        <v/>
      </c>
      <c r="DD156" s="402"/>
      <c r="DE156" s="433"/>
      <c r="DF156" s="430"/>
      <c r="DG156" s="435"/>
      <c r="DH156" s="174" t="s">
        <v>45</v>
      </c>
      <c r="DI156" s="429"/>
      <c r="DJ156" s="352"/>
      <c r="DK156" s="429"/>
      <c r="DL156" s="432"/>
      <c r="DM156" s="401" t="str">
        <f>IF(DL155="VöB","Freihändig (z.B. Tipo. 36 II d VöB)","")</f>
        <v/>
      </c>
      <c r="DN156" s="402"/>
      <c r="DO156" s="433"/>
      <c r="DP156" s="430"/>
      <c r="DQ156" s="435"/>
      <c r="DR156" s="174" t="s">
        <v>45</v>
      </c>
      <c r="DS156" s="429"/>
      <c r="DT156" s="352"/>
      <c r="DU156" s="429"/>
      <c r="DV156" s="432"/>
      <c r="DW156" s="401" t="str">
        <f>IF(DV155="VöB","Freihändig (z.B. Tipo. 36 II d VöB)","")</f>
        <v/>
      </c>
      <c r="DX156" s="402"/>
      <c r="DY156" s="433"/>
      <c r="DZ156" s="430"/>
      <c r="EA156" s="435"/>
      <c r="EB156" s="174" t="s">
        <v>45</v>
      </c>
      <c r="EC156" s="429"/>
      <c r="ED156" s="352"/>
      <c r="EE156" s="429"/>
      <c r="EF156" s="432"/>
      <c r="EG156" s="401" t="str">
        <f>IF(EF155="VöB","Freihändig (z.B. Tipo. 36 II d VöB)","")</f>
        <v/>
      </c>
      <c r="EH156" s="402"/>
      <c r="EI156" s="433"/>
      <c r="EJ156" s="430"/>
      <c r="EK156" s="435"/>
      <c r="EL156" s="174" t="s">
        <v>45</v>
      </c>
      <c r="EM156" s="429"/>
      <c r="EN156" s="352"/>
      <c r="EO156" s="429"/>
      <c r="EP156" s="432"/>
      <c r="EQ156" s="401" t="str">
        <f>IF(EP155="VöB","Freihändig (z.B. Tipo. 36 II d VöB)","")</f>
        <v/>
      </c>
      <c r="ER156" s="402"/>
      <c r="ES156" s="433"/>
      <c r="ET156" s="430"/>
      <c r="EU156" s="435"/>
      <c r="EV156" s="174" t="s">
        <v>45</v>
      </c>
      <c r="EW156" s="429"/>
      <c r="EX156" s="352"/>
      <c r="EY156" s="429"/>
      <c r="EZ156" s="432"/>
      <c r="FA156" s="401" t="str">
        <f>IF(EZ155="VöB","Freihändig (z.B. Tipo. 36 II d VöB)","")</f>
        <v/>
      </c>
      <c r="FB156" s="402"/>
      <c r="FC156" s="433"/>
      <c r="FD156" s="430"/>
      <c r="FE156" s="435"/>
      <c r="FF156" s="174" t="s">
        <v>45</v>
      </c>
      <c r="FG156" s="429"/>
      <c r="FH156" s="352"/>
      <c r="FI156" s="429"/>
      <c r="FJ156" s="432"/>
      <c r="FK156" s="401" t="str">
        <f>IF(FJ155="VöB","Freihändig (z.B. Tipo. 36 II d VöB)","")</f>
        <v/>
      </c>
      <c r="FL156" s="402"/>
      <c r="FM156" s="433"/>
      <c r="FN156" s="430"/>
      <c r="FO156" s="435"/>
      <c r="FP156" s="174" t="s">
        <v>45</v>
      </c>
      <c r="FQ156" s="429"/>
      <c r="FR156" s="352"/>
      <c r="FS156" s="429"/>
      <c r="FT156" s="432"/>
      <c r="FU156" s="401" t="str">
        <f>IF(FT155="VöB","Freihändig (z.B. Tipo. 36 II d VöB)","")</f>
        <v/>
      </c>
      <c r="FV156" s="402"/>
      <c r="FW156" s="433"/>
      <c r="FX156" s="430"/>
      <c r="FY156" s="435"/>
      <c r="FZ156" s="174" t="s">
        <v>45</v>
      </c>
      <c r="GA156" s="429"/>
      <c r="GB156" s="352"/>
      <c r="GC156" s="429"/>
      <c r="GD156" s="432"/>
      <c r="GE156" s="401" t="str">
        <f>IF(GD155="VöB","Freihändig (z.B. Tipo. 36 II d VöB)","")</f>
        <v/>
      </c>
      <c r="GF156" s="402"/>
      <c r="GG156" s="433"/>
      <c r="GH156" s="430"/>
      <c r="GI156" s="435"/>
      <c r="GJ156" s="174" t="s">
        <v>45</v>
      </c>
      <c r="GK156" s="429"/>
      <c r="GL156" s="352"/>
      <c r="GM156" s="429"/>
      <c r="GN156" s="432"/>
      <c r="GO156" s="401" t="str">
        <f>IF(GN155="VöB","Freihändig (z.B. Tipo. 36 II d VöB)","")</f>
        <v/>
      </c>
      <c r="GP156" s="402"/>
      <c r="GQ156" s="433"/>
      <c r="GR156" s="430"/>
      <c r="GS156" s="435"/>
      <c r="GT156" s="174" t="s">
        <v>45</v>
      </c>
      <c r="GU156" s="429"/>
      <c r="GV156" s="352"/>
      <c r="GW156" s="429"/>
      <c r="GX156" s="432"/>
      <c r="GY156" s="401" t="str">
        <f>IF(GX155="VöB","Freihändig (z.B. Tipo. 36 II d VöB)","")</f>
        <v/>
      </c>
      <c r="GZ156" s="402"/>
      <c r="HA156" s="433"/>
      <c r="HB156" s="430"/>
      <c r="HC156" s="435"/>
      <c r="HD156" s="174" t="s">
        <v>45</v>
      </c>
      <c r="HE156" s="429"/>
      <c r="HF156" s="352"/>
      <c r="HG156" s="429"/>
      <c r="HH156" s="432"/>
      <c r="HI156" s="401" t="str">
        <f>IF(HH155="VöB","Freihändig (z.B. Tipo. 36 II d VöB)","")</f>
        <v/>
      </c>
      <c r="HJ156" s="402"/>
      <c r="HK156" s="433"/>
      <c r="HL156" s="430"/>
      <c r="HM156" s="435"/>
      <c r="HN156" s="125"/>
      <c r="HO156" s="125"/>
      <c r="HP156" s="71"/>
      <c r="HQ156" s="126"/>
      <c r="HR156" s="74"/>
      <c r="HS156" s="36"/>
      <c r="HT156" s="36"/>
      <c r="HU156" s="78"/>
      <c r="HV156" s="36"/>
      <c r="HW156" s="125"/>
      <c r="HX156" s="125"/>
      <c r="HY156" s="71"/>
      <c r="HZ156" s="126"/>
      <c r="IA156" s="74"/>
      <c r="IB156" s="36"/>
      <c r="IC156" s="36"/>
      <c r="ID156" s="78"/>
      <c r="IE156" s="36"/>
      <c r="IF156" s="125"/>
      <c r="IG156" s="125"/>
      <c r="IH156" s="71"/>
      <c r="II156" s="126"/>
      <c r="IJ156" s="74"/>
      <c r="IK156" s="36"/>
      <c r="IL156" s="36"/>
      <c r="IM156" s="78"/>
      <c r="IN156" s="36"/>
      <c r="IO156" s="125"/>
      <c r="IP156" s="125"/>
      <c r="IQ156" s="71"/>
      <c r="IR156" s="126"/>
      <c r="IS156" s="74"/>
      <c r="IT156" s="36"/>
      <c r="IU156" s="36"/>
      <c r="IV156" s="78"/>
      <c r="IW156" s="36"/>
      <c r="IX156" s="125"/>
      <c r="IY156" s="125"/>
      <c r="IZ156" s="71"/>
      <c r="JA156" s="126"/>
      <c r="JB156" s="6"/>
      <c r="JC156" s="6"/>
      <c r="JD156" s="6"/>
      <c r="JE156" s="6"/>
      <c r="JF156" s="6"/>
      <c r="JG156" s="6"/>
      <c r="JH156" s="6"/>
      <c r="JI156" s="6"/>
      <c r="JJ156" s="6"/>
      <c r="JK156" s="6"/>
      <c r="JL156" s="6"/>
      <c r="JM156" s="6"/>
      <c r="JN156" s="6"/>
      <c r="JO156" s="6"/>
      <c r="JP156" s="6"/>
      <c r="JQ156" s="6"/>
      <c r="JR156" s="6"/>
      <c r="JS156" s="6"/>
      <c r="JT156" s="6"/>
      <c r="JU156" s="6"/>
      <c r="JV156" s="6"/>
      <c r="JW156" s="6"/>
      <c r="JX156" s="6"/>
      <c r="JY156" s="6"/>
      <c r="JZ156" s="6"/>
      <c r="KA156" s="6"/>
      <c r="KB156" s="6"/>
      <c r="KC156" s="6"/>
      <c r="KD156" s="6"/>
      <c r="KE156" s="6"/>
      <c r="KF156" s="6"/>
      <c r="KG156" s="6"/>
      <c r="KH156" s="6"/>
      <c r="KI156" s="6"/>
      <c r="KJ156" s="6"/>
      <c r="KK156" s="6"/>
      <c r="KL156" s="6"/>
      <c r="KM156" s="6"/>
      <c r="KN156" s="6"/>
      <c r="KO156" s="6"/>
      <c r="KP156" s="6"/>
      <c r="KQ156" s="6"/>
      <c r="KR156" s="6"/>
      <c r="KS156" s="6"/>
      <c r="KT156" s="6"/>
      <c r="KU156" s="6"/>
      <c r="KV156" s="6"/>
      <c r="KW156" s="6"/>
      <c r="KX156" s="6"/>
      <c r="KY156" s="6"/>
      <c r="KZ156" s="6"/>
      <c r="LA156" s="6"/>
      <c r="LB156" s="6"/>
      <c r="LC156" s="6"/>
    </row>
    <row r="157" spans="1:315" ht="26.25" customHeight="1" x14ac:dyDescent="0.2">
      <c r="A157" s="13"/>
      <c r="B157" s="173" t="s">
        <v>44</v>
      </c>
      <c r="C157" s="429">
        <v>70</v>
      </c>
      <c r="D157" s="352">
        <v>0</v>
      </c>
      <c r="E157" s="429" t="s">
        <v>43</v>
      </c>
      <c r="F157" s="432" t="s">
        <v>36</v>
      </c>
      <c r="G157" s="399" t="str">
        <f>IF(F157="BöB","nur Freihändig mit Tipo. 13 VöB","")</f>
        <v/>
      </c>
      <c r="H157" s="400"/>
      <c r="I157" s="433" t="str">
        <f>IF(F157="BöB","Ja","No")</f>
        <v>No</v>
      </c>
      <c r="J157" s="430" t="str">
        <f>IF(F157="BöB","Ja","No")</f>
        <v>No</v>
      </c>
      <c r="K157" s="435" t="e">
        <f>IF(OR(AND(F157="VöB",D151="Aktuelles Procedura secondo BöB",E157="No"),OR(AND(E157="Ja",D157&gt;='Valori soglia'!$D$6),AND(E157="Ja",'Riepilogo progetto'!$J$8&gt;'Riepilogo progetto'!$P$9)),AND(E157="Ja",F157="BöB")),"Kontrolle","")</f>
        <v>#DIV/0!</v>
      </c>
      <c r="L157" s="173" t="s">
        <v>44</v>
      </c>
      <c r="M157" s="429">
        <v>70</v>
      </c>
      <c r="N157" s="352">
        <v>0</v>
      </c>
      <c r="O157" s="429" t="s">
        <v>43</v>
      </c>
      <c r="P157" s="432" t="s">
        <v>36</v>
      </c>
      <c r="Q157" s="399" t="str">
        <f>IF(P157="BöB","nur Freihändig mit Tipo. 13 VöB","")</f>
        <v/>
      </c>
      <c r="R157" s="400"/>
      <c r="S157" s="433" t="str">
        <f>IF(P157="BöB","Ja","No")</f>
        <v>No</v>
      </c>
      <c r="T157" s="430" t="str">
        <f>IF(P157="BöB","Ja","No")</f>
        <v>No</v>
      </c>
      <c r="U157" s="435" t="e">
        <f>IF(OR(AND(P157="VöB",N151="Aktuelles Procedura secondo BöB",O157="No"),OR(AND(O157="Ja",N157&gt;='Valori soglia'!$D$6),AND(O157="Ja",U$14&gt;U$15)),AND(O157="Ja",P157="BöB")),"Kontrolle","")</f>
        <v>#DIV/0!</v>
      </c>
      <c r="V157" s="173" t="s">
        <v>44</v>
      </c>
      <c r="W157" s="429">
        <v>70</v>
      </c>
      <c r="X157" s="352">
        <v>0</v>
      </c>
      <c r="Y157" s="429" t="s">
        <v>43</v>
      </c>
      <c r="Z157" s="432" t="s">
        <v>36</v>
      </c>
      <c r="AA157" s="399" t="str">
        <f>IF(Z157="BöB","nur Freihändig mit Tipo. 13 VöB","")</f>
        <v/>
      </c>
      <c r="AB157" s="400"/>
      <c r="AC157" s="433" t="str">
        <f>IF(Z157="BöB","Ja","No")</f>
        <v>No</v>
      </c>
      <c r="AD157" s="430" t="str">
        <f>IF(Z157="BöB","Ja","No")</f>
        <v>No</v>
      </c>
      <c r="AE157" s="435" t="e">
        <f>IF(OR(AND(Z157="VöB",X151="Aktuelles Procedura secondo BöB",Y157="No"),OR(AND(Y157="Ja",X157&gt;='Valori soglia'!$D$6),AND(Y157="Ja",AE$14&gt;AE$15)),AND(Y157="Ja",Z157="BöB")),"Kontrolle","")</f>
        <v>#DIV/0!</v>
      </c>
      <c r="AF157" s="173" t="s">
        <v>44</v>
      </c>
      <c r="AG157" s="429">
        <v>70</v>
      </c>
      <c r="AH157" s="352">
        <v>0</v>
      </c>
      <c r="AI157" s="429" t="s">
        <v>43</v>
      </c>
      <c r="AJ157" s="432" t="s">
        <v>36</v>
      </c>
      <c r="AK157" s="399" t="str">
        <f>IF(AJ157="BöB","nur Freihändig mit Tipo. 13 VöB","")</f>
        <v/>
      </c>
      <c r="AL157" s="400"/>
      <c r="AM157" s="433" t="str">
        <f>IF(AJ157="BöB","Ja","No")</f>
        <v>No</v>
      </c>
      <c r="AN157" s="430" t="str">
        <f>IF(AJ157="BöB","Ja","No")</f>
        <v>No</v>
      </c>
      <c r="AO157" s="435" t="e">
        <f>IF(OR(AND(AJ157="VöB",AH151="Aktuelles Procedura secondo BöB",AI157="No"),OR(AND(AI157="Ja",AH157&gt;='Valori soglia'!$D$6),AND(AI157="Ja",AO$14&gt;AO$15)),AND(AI157="Ja",AJ157="BöB")),"Kontrolle","")</f>
        <v>#DIV/0!</v>
      </c>
      <c r="AP157" s="173" t="s">
        <v>44</v>
      </c>
      <c r="AQ157" s="429">
        <v>70</v>
      </c>
      <c r="AR157" s="352">
        <v>0</v>
      </c>
      <c r="AS157" s="429" t="s">
        <v>43</v>
      </c>
      <c r="AT157" s="432" t="s">
        <v>36</v>
      </c>
      <c r="AU157" s="399" t="str">
        <f>IF(AT157="BöB","nur Freihändig mit Tipo. 13 VöB","")</f>
        <v/>
      </c>
      <c r="AV157" s="400"/>
      <c r="AW157" s="433" t="str">
        <f>IF(AT157="BöB","Ja","No")</f>
        <v>No</v>
      </c>
      <c r="AX157" s="430" t="str">
        <f>IF(AT157="BöB","Ja","No")</f>
        <v>No</v>
      </c>
      <c r="AY157" s="435" t="e">
        <f>IF(OR(AND(AT157="VöB",AR151="Aktuelles Procedura secondo BöB",AS157="No"),OR(AND(AS157="Ja",AR157&gt;='Valori soglia'!$D$6),AND(AS157="Ja",AY$14&gt;AY$15)),AND(AS157="Ja",AT157="BöB")),"Kontrolle","")</f>
        <v>#DIV/0!</v>
      </c>
      <c r="AZ157" s="173" t="s">
        <v>44</v>
      </c>
      <c r="BA157" s="429">
        <v>70</v>
      </c>
      <c r="BB157" s="352">
        <v>0</v>
      </c>
      <c r="BC157" s="429" t="s">
        <v>43</v>
      </c>
      <c r="BD157" s="432" t="s">
        <v>36</v>
      </c>
      <c r="BE157" s="399" t="str">
        <f>IF(BD157="BöB","nur Freihändig mit Tipo. 13 VöB","")</f>
        <v/>
      </c>
      <c r="BF157" s="400"/>
      <c r="BG157" s="433" t="str">
        <f>IF(BD157="BöB","Ja","No")</f>
        <v>No</v>
      </c>
      <c r="BH157" s="430" t="str">
        <f>IF(BD157="BöB","Ja","No")</f>
        <v>No</v>
      </c>
      <c r="BI157" s="435" t="e">
        <f>IF(OR(AND(BD157="VöB",BB151="Aktuelles Procedura secondo BöB",BC157="No"),OR(AND(BC157="Ja",BB157&gt;='Valori soglia'!$D$6),AND(BC157="Ja",BI$14&gt;BI$15)),AND(BC157="Ja",BD157="BöB")),"Kontrolle","")</f>
        <v>#DIV/0!</v>
      </c>
      <c r="BJ157" s="173" t="s">
        <v>44</v>
      </c>
      <c r="BK157" s="429">
        <v>70</v>
      </c>
      <c r="BL157" s="352">
        <v>0</v>
      </c>
      <c r="BM157" s="429" t="s">
        <v>43</v>
      </c>
      <c r="BN157" s="432" t="s">
        <v>36</v>
      </c>
      <c r="BO157" s="399" t="str">
        <f>IF(BN157="BöB","nur Freihändig mit Tipo. 13 VöB","")</f>
        <v/>
      </c>
      <c r="BP157" s="400"/>
      <c r="BQ157" s="433" t="str">
        <f>IF(BN157="BöB","Ja","No")</f>
        <v>No</v>
      </c>
      <c r="BR157" s="430" t="str">
        <f>IF(BN157="BöB","Ja","No")</f>
        <v>No</v>
      </c>
      <c r="BS157" s="435" t="e">
        <f>IF(OR(AND(BN157="VöB",BL151="Aktuelles Procedura secondo BöB",BM157="No"),OR(AND(BM157="Ja",BL157&gt;='Valori soglia'!$D$6),AND(BM157="Ja",BS$14&gt;BS$15)),AND(BM157="Ja",BN157="BöB")),"Kontrolle","")</f>
        <v>#DIV/0!</v>
      </c>
      <c r="BT157" s="173" t="s">
        <v>44</v>
      </c>
      <c r="BU157" s="429">
        <v>70</v>
      </c>
      <c r="BV157" s="352">
        <v>0</v>
      </c>
      <c r="BW157" s="429" t="s">
        <v>43</v>
      </c>
      <c r="BX157" s="432" t="s">
        <v>36</v>
      </c>
      <c r="BY157" s="399" t="str">
        <f>IF(BX157="BöB","nur Freihändig mit Tipo. 13 VöB","")</f>
        <v/>
      </c>
      <c r="BZ157" s="400"/>
      <c r="CA157" s="433" t="str">
        <f>IF(BX157="BöB","Ja","No")</f>
        <v>No</v>
      </c>
      <c r="CB157" s="430" t="str">
        <f>IF(BX157="BöB","Ja","No")</f>
        <v>No</v>
      </c>
      <c r="CC157" s="435" t="e">
        <f>IF(OR(AND(BX157="VöB",BV151="Aktuelles Procedura secondo BöB",BW157="No"),OR(AND(BW157="Ja",BV157&gt;='Valori soglia'!$D$6),AND(BW157="Ja",CC$14&gt;CC$15)),AND(BW157="Ja",BX157="BöB")),"Kontrolle","")</f>
        <v>#DIV/0!</v>
      </c>
      <c r="CD157" s="173" t="s">
        <v>44</v>
      </c>
      <c r="CE157" s="429">
        <v>70</v>
      </c>
      <c r="CF157" s="352">
        <v>0</v>
      </c>
      <c r="CG157" s="429" t="s">
        <v>43</v>
      </c>
      <c r="CH157" s="432" t="s">
        <v>36</v>
      </c>
      <c r="CI157" s="399" t="str">
        <f>IF(CH157="BöB","nur Freihändig mit Tipo. 13 VöB","")</f>
        <v/>
      </c>
      <c r="CJ157" s="400"/>
      <c r="CK157" s="433" t="str">
        <f>IF(CH157="BöB","Ja","No")</f>
        <v>No</v>
      </c>
      <c r="CL157" s="430" t="str">
        <f>IF(CH157="BöB","Ja","No")</f>
        <v>No</v>
      </c>
      <c r="CM157" s="435" t="e">
        <f>IF(OR(AND(CH157="VöB",CF151="Aktuelles Procedura secondo BöB",CG157="No"),OR(AND(CG157="Ja",CF157&gt;='Valori soglia'!$D$6),AND(CG157="Ja",CM$14&gt;CM$15)),AND(CG157="Ja",CH157="BöB")),"Kontrolle","")</f>
        <v>#DIV/0!</v>
      </c>
      <c r="CN157" s="173" t="s">
        <v>44</v>
      </c>
      <c r="CO157" s="429">
        <v>70</v>
      </c>
      <c r="CP157" s="352">
        <v>0</v>
      </c>
      <c r="CQ157" s="429" t="s">
        <v>43</v>
      </c>
      <c r="CR157" s="432" t="s">
        <v>36</v>
      </c>
      <c r="CS157" s="399" t="str">
        <f>IF(CR157="BöB","nur Freihändig mit Tipo. 13 VöB","")</f>
        <v/>
      </c>
      <c r="CT157" s="400"/>
      <c r="CU157" s="433" t="str">
        <f>IF(CR157="BöB","Ja","No")</f>
        <v>No</v>
      </c>
      <c r="CV157" s="430" t="str">
        <f>IF(CR157="BöB","Ja","No")</f>
        <v>No</v>
      </c>
      <c r="CW157" s="435" t="e">
        <f>IF(OR(AND(CR157="VöB",CP151="Aktuelles Procedura secondo BöB",CQ157="No"),OR(AND(CQ157="Ja",CP157&gt;='Valori soglia'!$D$6),AND(CQ157="Ja",CW$14&gt;CW$15)),AND(CQ157="Ja",CR157="BöB")),"Kontrolle","")</f>
        <v>#DIV/0!</v>
      </c>
      <c r="CX157" s="173" t="s">
        <v>44</v>
      </c>
      <c r="CY157" s="429">
        <v>70</v>
      </c>
      <c r="CZ157" s="352">
        <v>0</v>
      </c>
      <c r="DA157" s="429" t="s">
        <v>43</v>
      </c>
      <c r="DB157" s="432" t="s">
        <v>36</v>
      </c>
      <c r="DC157" s="399" t="str">
        <f>IF(DB157="BöB","nur Freihändig mit Tipo. 13 VöB","")</f>
        <v/>
      </c>
      <c r="DD157" s="400"/>
      <c r="DE157" s="433" t="str">
        <f>IF(DB157="BöB","Ja","No")</f>
        <v>No</v>
      </c>
      <c r="DF157" s="430" t="str">
        <f>IF(DB157="BöB","Ja","No")</f>
        <v>No</v>
      </c>
      <c r="DG157" s="435" t="e">
        <f>IF(OR(AND(DB157="VöB",CZ151="Aktuelles Procedura secondo BöB",DA157="No"),OR(AND(DA157="Ja",CZ157&gt;='Valori soglia'!$D$6),AND(DA157="Ja",DG$14&gt;DG$15)),AND(DA157="Ja",DB157="BöB")),"Kontrolle","")</f>
        <v>#DIV/0!</v>
      </c>
      <c r="DH157" s="173" t="s">
        <v>44</v>
      </c>
      <c r="DI157" s="429">
        <v>70</v>
      </c>
      <c r="DJ157" s="352">
        <v>0</v>
      </c>
      <c r="DK157" s="429" t="s">
        <v>43</v>
      </c>
      <c r="DL157" s="432" t="s">
        <v>36</v>
      </c>
      <c r="DM157" s="399" t="str">
        <f>IF(DL157="BöB","nur Freihändig mit Tipo. 13 VöB","")</f>
        <v/>
      </c>
      <c r="DN157" s="400"/>
      <c r="DO157" s="433" t="str">
        <f>IF(DL157="BöB","Ja","No")</f>
        <v>No</v>
      </c>
      <c r="DP157" s="430" t="str">
        <f>IF(DL157="BöB","Ja","No")</f>
        <v>No</v>
      </c>
      <c r="DQ157" s="435" t="e">
        <f>IF(OR(AND(DL157="VöB",DJ151="Aktuelles Procedura secondo BöB",DK157="No"),OR(AND(DK157="Ja",DJ157&gt;='Valori soglia'!$D$6),AND(DK157="Ja",DQ$14&gt;DQ$15)),AND(DK157="Ja",DL157="BöB")),"Kontrolle","")</f>
        <v>#DIV/0!</v>
      </c>
      <c r="DR157" s="173" t="s">
        <v>44</v>
      </c>
      <c r="DS157" s="429">
        <v>70</v>
      </c>
      <c r="DT157" s="352">
        <v>0</v>
      </c>
      <c r="DU157" s="429" t="s">
        <v>43</v>
      </c>
      <c r="DV157" s="432" t="s">
        <v>36</v>
      </c>
      <c r="DW157" s="399" t="str">
        <f>IF(DV157="BöB","nur Freihändig mit Tipo. 13 VöB","")</f>
        <v/>
      </c>
      <c r="DX157" s="400"/>
      <c r="DY157" s="433" t="str">
        <f>IF(DV157="BöB","Ja","No")</f>
        <v>No</v>
      </c>
      <c r="DZ157" s="430" t="str">
        <f>IF(DV157="BöB","Ja","No")</f>
        <v>No</v>
      </c>
      <c r="EA157" s="435" t="e">
        <f>IF(OR(AND(DV157="VöB",DT151="Aktuelles Procedura secondo BöB",DU157="No"),OR(AND(DU157="Ja",DT157&gt;='Valori soglia'!$D$6),AND(DU157="Ja",EA$14&gt;EA$15)),AND(DU157="Ja",DV157="BöB")),"Kontrolle","")</f>
        <v>#DIV/0!</v>
      </c>
      <c r="EB157" s="173" t="s">
        <v>44</v>
      </c>
      <c r="EC157" s="429">
        <v>70</v>
      </c>
      <c r="ED157" s="352">
        <v>0</v>
      </c>
      <c r="EE157" s="429" t="s">
        <v>43</v>
      </c>
      <c r="EF157" s="432" t="s">
        <v>36</v>
      </c>
      <c r="EG157" s="399" t="str">
        <f>IF(EF157="BöB","nur Freihändig mit Tipo. 13 VöB","")</f>
        <v/>
      </c>
      <c r="EH157" s="400"/>
      <c r="EI157" s="433" t="str">
        <f>IF(EF157="BöB","Ja","No")</f>
        <v>No</v>
      </c>
      <c r="EJ157" s="430" t="str">
        <f>IF(EF157="BöB","Ja","No")</f>
        <v>No</v>
      </c>
      <c r="EK157" s="435" t="e">
        <f>IF(OR(AND(EF157="VöB",ED151="Aktuelles Procedura secondo BöB",EE157="No"),OR(AND(EE157="Ja",ED157&gt;='Valori soglia'!$D$6),AND(EE157="Ja",EK$14&gt;EK$15)),AND(EE157="Ja",EF157="BöB")),"Kontrolle","")</f>
        <v>#DIV/0!</v>
      </c>
      <c r="EL157" s="173" t="s">
        <v>44</v>
      </c>
      <c r="EM157" s="429">
        <v>70</v>
      </c>
      <c r="EN157" s="352">
        <v>0</v>
      </c>
      <c r="EO157" s="429" t="s">
        <v>43</v>
      </c>
      <c r="EP157" s="432" t="s">
        <v>36</v>
      </c>
      <c r="EQ157" s="399" t="str">
        <f>IF(EP157="BöB","nur Freihändig mit Tipo. 13 VöB","")</f>
        <v/>
      </c>
      <c r="ER157" s="400"/>
      <c r="ES157" s="433" t="str">
        <f>IF(EP157="BöB","Ja","No")</f>
        <v>No</v>
      </c>
      <c r="ET157" s="430" t="str">
        <f>IF(EP157="BöB","Ja","No")</f>
        <v>No</v>
      </c>
      <c r="EU157" s="435" t="e">
        <f>IF(OR(AND(EP157="VöB",EN151="Aktuelles Procedura secondo BöB",EO157="No"),OR(AND(EO157="Ja",EN157&gt;='Valori soglia'!$D$6),AND(EO157="Ja",EU$14&gt;EU$15)),AND(EO157="Ja",EP157="BöB")),"Kontrolle","")</f>
        <v>#DIV/0!</v>
      </c>
      <c r="EV157" s="173" t="s">
        <v>44</v>
      </c>
      <c r="EW157" s="429">
        <v>70</v>
      </c>
      <c r="EX157" s="352">
        <v>0</v>
      </c>
      <c r="EY157" s="429" t="s">
        <v>43</v>
      </c>
      <c r="EZ157" s="432" t="s">
        <v>36</v>
      </c>
      <c r="FA157" s="399" t="str">
        <f>IF(EZ157="BöB","nur Freihändig mit Tipo. 13 VöB","")</f>
        <v/>
      </c>
      <c r="FB157" s="400"/>
      <c r="FC157" s="433" t="str">
        <f>IF(EZ157="BöB","Ja","No")</f>
        <v>No</v>
      </c>
      <c r="FD157" s="430" t="str">
        <f>IF(EZ157="BöB","Ja","No")</f>
        <v>No</v>
      </c>
      <c r="FE157" s="435" t="e">
        <f>IF(OR(AND(EZ157="VöB",EX151="Aktuelles Procedura secondo BöB",EY157="No"),OR(AND(EY157="Ja",EX157&gt;='Valori soglia'!$D$6),AND(EY157="Ja",FE$14&gt;FE$15)),AND(EY157="Ja",EZ157="BöB")),"Kontrolle","")</f>
        <v>#DIV/0!</v>
      </c>
      <c r="FF157" s="173" t="s">
        <v>44</v>
      </c>
      <c r="FG157" s="429">
        <v>70</v>
      </c>
      <c r="FH157" s="352">
        <v>0</v>
      </c>
      <c r="FI157" s="429" t="s">
        <v>43</v>
      </c>
      <c r="FJ157" s="432" t="s">
        <v>36</v>
      </c>
      <c r="FK157" s="399" t="str">
        <f>IF(FJ157="BöB","nur Freihändig mit Tipo. 13 VöB","")</f>
        <v/>
      </c>
      <c r="FL157" s="400"/>
      <c r="FM157" s="433" t="str">
        <f>IF(FJ157="BöB","Ja","No")</f>
        <v>No</v>
      </c>
      <c r="FN157" s="430" t="str">
        <f>IF(FJ157="BöB","Ja","No")</f>
        <v>No</v>
      </c>
      <c r="FO157" s="435" t="e">
        <f>IF(OR(AND(FJ157="VöB",FH151="Aktuelles Procedura secondo BöB",FI157="No"),OR(AND(FI157="Ja",FH157&gt;='Valori soglia'!$D$6),AND(FI157="Ja",FO$14&gt;FO$15)),AND(FI157="Ja",FJ157="BöB")),"Kontrolle","")</f>
        <v>#DIV/0!</v>
      </c>
      <c r="FP157" s="173" t="s">
        <v>44</v>
      </c>
      <c r="FQ157" s="429">
        <v>70</v>
      </c>
      <c r="FR157" s="352">
        <v>0</v>
      </c>
      <c r="FS157" s="429" t="s">
        <v>43</v>
      </c>
      <c r="FT157" s="432" t="s">
        <v>36</v>
      </c>
      <c r="FU157" s="399" t="str">
        <f>IF(FT157="BöB","nur Freihändig mit Tipo. 13 VöB","")</f>
        <v/>
      </c>
      <c r="FV157" s="400"/>
      <c r="FW157" s="433" t="str">
        <f>IF(FT157="BöB","Ja","No")</f>
        <v>No</v>
      </c>
      <c r="FX157" s="430" t="str">
        <f>IF(FT157="BöB","Ja","No")</f>
        <v>No</v>
      </c>
      <c r="FY157" s="435" t="e">
        <f>IF(OR(AND(FT157="VöB",FR151="Aktuelles Procedura secondo BöB",FS157="No"),OR(AND(FS157="Ja",FR157&gt;='Valori soglia'!$D$6),AND(FS157="Ja",FY$14&gt;FY$15)),AND(FS157="Ja",FT157="BöB")),"Kontrolle","")</f>
        <v>#DIV/0!</v>
      </c>
      <c r="FZ157" s="173" t="s">
        <v>44</v>
      </c>
      <c r="GA157" s="429">
        <v>70</v>
      </c>
      <c r="GB157" s="352">
        <v>0</v>
      </c>
      <c r="GC157" s="429" t="s">
        <v>43</v>
      </c>
      <c r="GD157" s="432" t="s">
        <v>36</v>
      </c>
      <c r="GE157" s="399" t="str">
        <f>IF(GD157="BöB","nur Freihändig mit Tipo. 13 VöB","")</f>
        <v/>
      </c>
      <c r="GF157" s="400"/>
      <c r="GG157" s="433" t="str">
        <f>IF(GD157="BöB","Ja","No")</f>
        <v>No</v>
      </c>
      <c r="GH157" s="430" t="str">
        <f>IF(GD157="BöB","Ja","No")</f>
        <v>No</v>
      </c>
      <c r="GI157" s="435" t="e">
        <f>IF(OR(AND(GD157="VöB",GB151="Aktuelles Procedura secondo BöB",GC157="No"),OR(AND(GC157="Ja",GB157&gt;='Valori soglia'!$D$6),AND(GC157="Ja",GI$14&gt;GI$15)),AND(GC157="Ja",GD157="BöB")),"Kontrolle","")</f>
        <v>#DIV/0!</v>
      </c>
      <c r="GJ157" s="173" t="s">
        <v>44</v>
      </c>
      <c r="GK157" s="429">
        <v>70</v>
      </c>
      <c r="GL157" s="352">
        <v>0</v>
      </c>
      <c r="GM157" s="429" t="s">
        <v>43</v>
      </c>
      <c r="GN157" s="432" t="s">
        <v>36</v>
      </c>
      <c r="GO157" s="399" t="str">
        <f>IF(GN157="BöB","nur Freihändig mit Tipo. 13 VöB","")</f>
        <v/>
      </c>
      <c r="GP157" s="400"/>
      <c r="GQ157" s="433" t="str">
        <f>IF(GN157="BöB","Ja","No")</f>
        <v>No</v>
      </c>
      <c r="GR157" s="430" t="str">
        <f>IF(GN157="BöB","Ja","No")</f>
        <v>No</v>
      </c>
      <c r="GS157" s="435" t="e">
        <f>IF(OR(AND(GN157="VöB",GL151="Aktuelles Procedura secondo BöB",GM157="No"),OR(AND(GM157="Ja",GL157&gt;='Valori soglia'!$D$6),AND(GM157="Ja",GS$14&gt;GS$15)),AND(GM157="Ja",GN157="BöB")),"Kontrolle","")</f>
        <v>#DIV/0!</v>
      </c>
      <c r="GT157" s="173" t="s">
        <v>44</v>
      </c>
      <c r="GU157" s="429">
        <v>70</v>
      </c>
      <c r="GV157" s="352">
        <v>0</v>
      </c>
      <c r="GW157" s="429" t="s">
        <v>43</v>
      </c>
      <c r="GX157" s="432" t="s">
        <v>36</v>
      </c>
      <c r="GY157" s="399" t="str">
        <f>IF(GX157="BöB","nur Freihändig mit Tipo. 13 VöB","")</f>
        <v/>
      </c>
      <c r="GZ157" s="400"/>
      <c r="HA157" s="433" t="str">
        <f>IF(GX157="BöB","Ja","No")</f>
        <v>No</v>
      </c>
      <c r="HB157" s="430" t="str">
        <f>IF(GX157="BöB","Ja","No")</f>
        <v>No</v>
      </c>
      <c r="HC157" s="435" t="e">
        <f>IF(OR(AND(GX157="VöB",GV151="Aktuelles Procedura secondo BöB",GW157="No"),OR(AND(GW157="Ja",GV157&gt;='Valori soglia'!$D$6),AND(GW157="Ja",HC$14&gt;HC$15)),AND(GW157="Ja",GX157="BöB")),"Kontrolle","")</f>
        <v>#DIV/0!</v>
      </c>
      <c r="HD157" s="173" t="s">
        <v>44</v>
      </c>
      <c r="HE157" s="429">
        <v>70</v>
      </c>
      <c r="HF157" s="352">
        <v>0</v>
      </c>
      <c r="HG157" s="429" t="s">
        <v>43</v>
      </c>
      <c r="HH157" s="432" t="s">
        <v>36</v>
      </c>
      <c r="HI157" s="399" t="str">
        <f>IF(HH157="BöB","nur Freihändig mit Tipo. 13 VöB","")</f>
        <v/>
      </c>
      <c r="HJ157" s="400"/>
      <c r="HK157" s="433" t="str">
        <f>IF(HH157="BöB","Ja","No")</f>
        <v>No</v>
      </c>
      <c r="HL157" s="430" t="str">
        <f>IF(HH157="BöB","Ja","No")</f>
        <v>No</v>
      </c>
      <c r="HM157" s="435" t="e">
        <f>IF(OR(AND(HH157="VöB",HF151="Aktuelles Procedura secondo BöB",HG157="No"),OR(AND(HG157="Ja",HF157&gt;='Valori soglia'!$D$6),AND(HG157="Ja",HM$14&gt;HM$15)),AND(HG157="Ja",HH157="BöB")),"Kontrolle","")</f>
        <v>#DIV/0!</v>
      </c>
      <c r="HN157" s="125"/>
      <c r="HO157" s="125"/>
      <c r="HP157" s="71"/>
      <c r="HQ157" s="126"/>
      <c r="HR157" s="74"/>
      <c r="HS157" s="36"/>
      <c r="HT157" s="36"/>
      <c r="HU157" s="78"/>
      <c r="HV157" s="36"/>
      <c r="HW157" s="125"/>
      <c r="HX157" s="125"/>
      <c r="HY157" s="71"/>
      <c r="HZ157" s="126"/>
      <c r="IA157" s="74"/>
      <c r="IB157" s="36"/>
      <c r="IC157" s="36"/>
      <c r="ID157" s="78"/>
      <c r="IE157" s="36"/>
      <c r="IF157" s="125"/>
      <c r="IG157" s="125"/>
      <c r="IH157" s="71"/>
      <c r="II157" s="126"/>
      <c r="IJ157" s="74"/>
      <c r="IK157" s="36"/>
      <c r="IL157" s="36"/>
      <c r="IM157" s="78"/>
      <c r="IN157" s="36"/>
      <c r="IO157" s="125"/>
      <c r="IP157" s="125"/>
      <c r="IQ157" s="71"/>
      <c r="IR157" s="126"/>
      <c r="IS157" s="74"/>
      <c r="IT157" s="36"/>
      <c r="IU157" s="36"/>
      <c r="IV157" s="78"/>
      <c r="IW157" s="36"/>
      <c r="IX157" s="125"/>
      <c r="IY157" s="125"/>
      <c r="IZ157" s="71"/>
      <c r="JA157" s="126"/>
      <c r="JB157" s="6"/>
      <c r="JC157" s="6"/>
      <c r="JD157" s="6"/>
      <c r="JE157" s="6"/>
      <c r="JF157" s="6"/>
      <c r="JG157" s="6"/>
      <c r="JH157" s="6"/>
      <c r="JI157" s="6"/>
      <c r="JJ157" s="6"/>
      <c r="JK157" s="6"/>
      <c r="JL157" s="6"/>
      <c r="JM157" s="6"/>
      <c r="JN157" s="6"/>
      <c r="JO157" s="6"/>
      <c r="JP157" s="6"/>
      <c r="JQ157" s="6"/>
      <c r="JR157" s="6"/>
      <c r="JS157" s="6"/>
      <c r="JT157" s="6"/>
      <c r="JU157" s="6"/>
      <c r="JV157" s="6"/>
      <c r="JW157" s="6"/>
      <c r="JX157" s="6"/>
      <c r="JY157" s="6"/>
      <c r="JZ157" s="6"/>
      <c r="KA157" s="6"/>
      <c r="KB157" s="6"/>
      <c r="KC157" s="6"/>
      <c r="KD157" s="6"/>
      <c r="KE157" s="6"/>
      <c r="KF157" s="6"/>
      <c r="KG157" s="6"/>
      <c r="KH157" s="6"/>
      <c r="KI157" s="6"/>
      <c r="KJ157" s="6"/>
      <c r="KK157" s="6"/>
      <c r="KL157" s="6"/>
      <c r="KM157" s="6"/>
      <c r="KN157" s="6"/>
      <c r="KO157" s="6"/>
      <c r="KP157" s="6"/>
      <c r="KQ157" s="6"/>
      <c r="KR157" s="6"/>
      <c r="KS157" s="6"/>
      <c r="KT157" s="6"/>
      <c r="KU157" s="6"/>
      <c r="KV157" s="6"/>
      <c r="KW157" s="6"/>
      <c r="KX157" s="6"/>
      <c r="KY157" s="6"/>
      <c r="KZ157" s="6"/>
      <c r="LA157" s="6"/>
      <c r="LB157" s="6"/>
      <c r="LC157" s="6"/>
    </row>
    <row r="158" spans="1:315" ht="26.25" customHeight="1" x14ac:dyDescent="0.2">
      <c r="A158" s="13"/>
      <c r="B158" s="174" t="s">
        <v>45</v>
      </c>
      <c r="C158" s="429"/>
      <c r="D158" s="352"/>
      <c r="E158" s="429"/>
      <c r="F158" s="432"/>
      <c r="G158" s="401" t="str">
        <f>IF(F157="VöB","Freihändig (z.B. Tipo. 36 II d VöB)","")</f>
        <v/>
      </c>
      <c r="H158" s="402"/>
      <c r="I158" s="433"/>
      <c r="J158" s="430"/>
      <c r="K158" s="435"/>
      <c r="L158" s="174" t="s">
        <v>45</v>
      </c>
      <c r="M158" s="429"/>
      <c r="N158" s="352"/>
      <c r="O158" s="429"/>
      <c r="P158" s="432"/>
      <c r="Q158" s="401" t="str">
        <f>IF(P157="VöB","Freihändig (z.B. Tipo. 36 II d VöB)","")</f>
        <v/>
      </c>
      <c r="R158" s="402"/>
      <c r="S158" s="433"/>
      <c r="T158" s="430"/>
      <c r="U158" s="435"/>
      <c r="V158" s="174" t="s">
        <v>45</v>
      </c>
      <c r="W158" s="429"/>
      <c r="X158" s="352"/>
      <c r="Y158" s="429"/>
      <c r="Z158" s="432"/>
      <c r="AA158" s="401" t="str">
        <f>IF(Z157="VöB","Freihändig (z.B. Tipo. 36 II d VöB)","")</f>
        <v/>
      </c>
      <c r="AB158" s="402"/>
      <c r="AC158" s="433"/>
      <c r="AD158" s="430"/>
      <c r="AE158" s="435"/>
      <c r="AF158" s="174" t="s">
        <v>45</v>
      </c>
      <c r="AG158" s="429"/>
      <c r="AH158" s="352"/>
      <c r="AI158" s="429"/>
      <c r="AJ158" s="432"/>
      <c r="AK158" s="401" t="str">
        <f>IF(AJ157="VöB","Freihändig (z.B. Tipo. 36 II d VöB)","")</f>
        <v/>
      </c>
      <c r="AL158" s="402"/>
      <c r="AM158" s="433"/>
      <c r="AN158" s="430"/>
      <c r="AO158" s="435"/>
      <c r="AP158" s="174" t="s">
        <v>45</v>
      </c>
      <c r="AQ158" s="429"/>
      <c r="AR158" s="352"/>
      <c r="AS158" s="429"/>
      <c r="AT158" s="432"/>
      <c r="AU158" s="401" t="str">
        <f>IF(AT157="VöB","Freihändig (z.B. Tipo. 36 II d VöB)","")</f>
        <v/>
      </c>
      <c r="AV158" s="402"/>
      <c r="AW158" s="433"/>
      <c r="AX158" s="430"/>
      <c r="AY158" s="435"/>
      <c r="AZ158" s="174" t="s">
        <v>45</v>
      </c>
      <c r="BA158" s="429"/>
      <c r="BB158" s="352"/>
      <c r="BC158" s="429"/>
      <c r="BD158" s="432"/>
      <c r="BE158" s="401" t="str">
        <f>IF(BD157="VöB","Freihändig (z.B. Tipo. 36 II d VöB)","")</f>
        <v/>
      </c>
      <c r="BF158" s="402"/>
      <c r="BG158" s="433"/>
      <c r="BH158" s="430"/>
      <c r="BI158" s="435"/>
      <c r="BJ158" s="174" t="s">
        <v>45</v>
      </c>
      <c r="BK158" s="429"/>
      <c r="BL158" s="352"/>
      <c r="BM158" s="429"/>
      <c r="BN158" s="432"/>
      <c r="BO158" s="401" t="str">
        <f>IF(BN157="VöB","Freihändig (z.B. Tipo. 36 II d VöB)","")</f>
        <v/>
      </c>
      <c r="BP158" s="402"/>
      <c r="BQ158" s="433"/>
      <c r="BR158" s="430"/>
      <c r="BS158" s="435"/>
      <c r="BT158" s="174" t="s">
        <v>45</v>
      </c>
      <c r="BU158" s="429"/>
      <c r="BV158" s="352"/>
      <c r="BW158" s="429"/>
      <c r="BX158" s="432"/>
      <c r="BY158" s="401" t="str">
        <f>IF(BX157="VöB","Freihändig (z.B. Tipo. 36 II d VöB)","")</f>
        <v/>
      </c>
      <c r="BZ158" s="402"/>
      <c r="CA158" s="433"/>
      <c r="CB158" s="430"/>
      <c r="CC158" s="435"/>
      <c r="CD158" s="174" t="s">
        <v>45</v>
      </c>
      <c r="CE158" s="429"/>
      <c r="CF158" s="352"/>
      <c r="CG158" s="429"/>
      <c r="CH158" s="432"/>
      <c r="CI158" s="401" t="str">
        <f>IF(CH157="VöB","Freihändig (z.B. Tipo. 36 II d VöB)","")</f>
        <v/>
      </c>
      <c r="CJ158" s="402"/>
      <c r="CK158" s="433"/>
      <c r="CL158" s="430"/>
      <c r="CM158" s="435"/>
      <c r="CN158" s="174" t="s">
        <v>45</v>
      </c>
      <c r="CO158" s="429"/>
      <c r="CP158" s="352"/>
      <c r="CQ158" s="429"/>
      <c r="CR158" s="432"/>
      <c r="CS158" s="401" t="str">
        <f>IF(CR157="VöB","Freihändig (z.B. Tipo. 36 II d VöB)","")</f>
        <v/>
      </c>
      <c r="CT158" s="402"/>
      <c r="CU158" s="433"/>
      <c r="CV158" s="430"/>
      <c r="CW158" s="435"/>
      <c r="CX158" s="174" t="s">
        <v>45</v>
      </c>
      <c r="CY158" s="429"/>
      <c r="CZ158" s="352"/>
      <c r="DA158" s="429"/>
      <c r="DB158" s="432"/>
      <c r="DC158" s="401" t="str">
        <f>IF(DB157="VöB","Freihändig (z.B. Tipo. 36 II d VöB)","")</f>
        <v/>
      </c>
      <c r="DD158" s="402"/>
      <c r="DE158" s="433"/>
      <c r="DF158" s="430"/>
      <c r="DG158" s="435"/>
      <c r="DH158" s="174" t="s">
        <v>45</v>
      </c>
      <c r="DI158" s="429"/>
      <c r="DJ158" s="352"/>
      <c r="DK158" s="429"/>
      <c r="DL158" s="432"/>
      <c r="DM158" s="401" t="str">
        <f>IF(DL157="VöB","Freihändig (z.B. Tipo. 36 II d VöB)","")</f>
        <v/>
      </c>
      <c r="DN158" s="402"/>
      <c r="DO158" s="433"/>
      <c r="DP158" s="430"/>
      <c r="DQ158" s="435"/>
      <c r="DR158" s="174" t="s">
        <v>45</v>
      </c>
      <c r="DS158" s="429"/>
      <c r="DT158" s="352"/>
      <c r="DU158" s="429"/>
      <c r="DV158" s="432"/>
      <c r="DW158" s="401" t="str">
        <f>IF(DV157="VöB","Freihändig (z.B. Tipo. 36 II d VöB)","")</f>
        <v/>
      </c>
      <c r="DX158" s="402"/>
      <c r="DY158" s="433"/>
      <c r="DZ158" s="430"/>
      <c r="EA158" s="435"/>
      <c r="EB158" s="174" t="s">
        <v>45</v>
      </c>
      <c r="EC158" s="429"/>
      <c r="ED158" s="352"/>
      <c r="EE158" s="429"/>
      <c r="EF158" s="432"/>
      <c r="EG158" s="401" t="str">
        <f>IF(EF157="VöB","Freihändig (z.B. Tipo. 36 II d VöB)","")</f>
        <v/>
      </c>
      <c r="EH158" s="402"/>
      <c r="EI158" s="433"/>
      <c r="EJ158" s="430"/>
      <c r="EK158" s="435"/>
      <c r="EL158" s="174" t="s">
        <v>45</v>
      </c>
      <c r="EM158" s="429"/>
      <c r="EN158" s="352"/>
      <c r="EO158" s="429"/>
      <c r="EP158" s="432"/>
      <c r="EQ158" s="401" t="str">
        <f>IF(EP157="VöB","Freihändig (z.B. Tipo. 36 II d VöB)","")</f>
        <v/>
      </c>
      <c r="ER158" s="402"/>
      <c r="ES158" s="433"/>
      <c r="ET158" s="430"/>
      <c r="EU158" s="435"/>
      <c r="EV158" s="174" t="s">
        <v>45</v>
      </c>
      <c r="EW158" s="429"/>
      <c r="EX158" s="352"/>
      <c r="EY158" s="429"/>
      <c r="EZ158" s="432"/>
      <c r="FA158" s="401" t="str">
        <f>IF(EZ157="VöB","Freihändig (z.B. Tipo. 36 II d VöB)","")</f>
        <v/>
      </c>
      <c r="FB158" s="402"/>
      <c r="FC158" s="433"/>
      <c r="FD158" s="430"/>
      <c r="FE158" s="435"/>
      <c r="FF158" s="174" t="s">
        <v>45</v>
      </c>
      <c r="FG158" s="429"/>
      <c r="FH158" s="352"/>
      <c r="FI158" s="429"/>
      <c r="FJ158" s="432"/>
      <c r="FK158" s="401" t="str">
        <f>IF(FJ157="VöB","Freihändig (z.B. Tipo. 36 II d VöB)","")</f>
        <v/>
      </c>
      <c r="FL158" s="402"/>
      <c r="FM158" s="433"/>
      <c r="FN158" s="430"/>
      <c r="FO158" s="435"/>
      <c r="FP158" s="174" t="s">
        <v>45</v>
      </c>
      <c r="FQ158" s="429"/>
      <c r="FR158" s="352"/>
      <c r="FS158" s="429"/>
      <c r="FT158" s="432"/>
      <c r="FU158" s="401" t="str">
        <f>IF(FT157="VöB","Freihändig (z.B. Tipo. 36 II d VöB)","")</f>
        <v/>
      </c>
      <c r="FV158" s="402"/>
      <c r="FW158" s="433"/>
      <c r="FX158" s="430"/>
      <c r="FY158" s="435"/>
      <c r="FZ158" s="174" t="s">
        <v>45</v>
      </c>
      <c r="GA158" s="429"/>
      <c r="GB158" s="352"/>
      <c r="GC158" s="429"/>
      <c r="GD158" s="432"/>
      <c r="GE158" s="401" t="str">
        <f>IF(GD157="VöB","Freihändig (z.B. Tipo. 36 II d VöB)","")</f>
        <v/>
      </c>
      <c r="GF158" s="402"/>
      <c r="GG158" s="433"/>
      <c r="GH158" s="430"/>
      <c r="GI158" s="435"/>
      <c r="GJ158" s="174" t="s">
        <v>45</v>
      </c>
      <c r="GK158" s="429"/>
      <c r="GL158" s="352"/>
      <c r="GM158" s="429"/>
      <c r="GN158" s="432"/>
      <c r="GO158" s="401" t="str">
        <f>IF(GN157="VöB","Freihändig (z.B. Tipo. 36 II d VöB)","")</f>
        <v/>
      </c>
      <c r="GP158" s="402"/>
      <c r="GQ158" s="433"/>
      <c r="GR158" s="430"/>
      <c r="GS158" s="435"/>
      <c r="GT158" s="174" t="s">
        <v>45</v>
      </c>
      <c r="GU158" s="429"/>
      <c r="GV158" s="352"/>
      <c r="GW158" s="429"/>
      <c r="GX158" s="432"/>
      <c r="GY158" s="401" t="str">
        <f>IF(GX157="VöB","Freihändig (z.B. Tipo. 36 II d VöB)","")</f>
        <v/>
      </c>
      <c r="GZ158" s="402"/>
      <c r="HA158" s="433"/>
      <c r="HB158" s="430"/>
      <c r="HC158" s="435"/>
      <c r="HD158" s="174" t="s">
        <v>45</v>
      </c>
      <c r="HE158" s="429"/>
      <c r="HF158" s="352"/>
      <c r="HG158" s="429"/>
      <c r="HH158" s="432"/>
      <c r="HI158" s="401" t="str">
        <f>IF(HH157="VöB","Freihändig (z.B. Tipo. 36 II d VöB)","")</f>
        <v/>
      </c>
      <c r="HJ158" s="402"/>
      <c r="HK158" s="433"/>
      <c r="HL158" s="430"/>
      <c r="HM158" s="435"/>
      <c r="HN158" s="125"/>
      <c r="HO158" s="125"/>
      <c r="HP158" s="71"/>
      <c r="HQ158" s="126"/>
      <c r="HR158" s="74"/>
      <c r="HS158" s="36"/>
      <c r="HT158" s="36"/>
      <c r="HU158" s="78"/>
      <c r="HV158" s="36"/>
      <c r="HW158" s="125"/>
      <c r="HX158" s="125"/>
      <c r="HY158" s="71"/>
      <c r="HZ158" s="126"/>
      <c r="IA158" s="74"/>
      <c r="IB158" s="36"/>
      <c r="IC158" s="36"/>
      <c r="ID158" s="78"/>
      <c r="IE158" s="36"/>
      <c r="IF158" s="125"/>
      <c r="IG158" s="125"/>
      <c r="IH158" s="71"/>
      <c r="II158" s="126"/>
      <c r="IJ158" s="74"/>
      <c r="IK158" s="36"/>
      <c r="IL158" s="36"/>
      <c r="IM158" s="78"/>
      <c r="IN158" s="36"/>
      <c r="IO158" s="125"/>
      <c r="IP158" s="125"/>
      <c r="IQ158" s="71"/>
      <c r="IR158" s="126"/>
      <c r="IS158" s="74"/>
      <c r="IT158" s="36"/>
      <c r="IU158" s="36"/>
      <c r="IV158" s="78"/>
      <c r="IW158" s="36"/>
      <c r="IX158" s="125"/>
      <c r="IY158" s="125"/>
      <c r="IZ158" s="71"/>
      <c r="JA158" s="126"/>
      <c r="JB158" s="6"/>
      <c r="JC158" s="6"/>
      <c r="JD158" s="6"/>
      <c r="JE158" s="6"/>
      <c r="JF158" s="6"/>
      <c r="JG158" s="6"/>
      <c r="JH158" s="6"/>
      <c r="JI158" s="6"/>
      <c r="JJ158" s="6"/>
      <c r="JK158" s="6"/>
      <c r="JL158" s="6"/>
      <c r="JM158" s="6"/>
      <c r="JN158" s="6"/>
      <c r="JO158" s="6"/>
      <c r="JP158" s="6"/>
      <c r="JQ158" s="6"/>
      <c r="JR158" s="6"/>
      <c r="JS158" s="6"/>
      <c r="JT158" s="6"/>
      <c r="JU158" s="6"/>
      <c r="JV158" s="6"/>
      <c r="JW158" s="6"/>
      <c r="JX158" s="6"/>
      <c r="JY158" s="6"/>
      <c r="JZ158" s="6"/>
      <c r="KA158" s="6"/>
      <c r="KB158" s="6"/>
      <c r="KC158" s="6"/>
      <c r="KD158" s="6"/>
      <c r="KE158" s="6"/>
      <c r="KF158" s="6"/>
      <c r="KG158" s="6"/>
      <c r="KH158" s="6"/>
      <c r="KI158" s="6"/>
      <c r="KJ158" s="6"/>
      <c r="KK158" s="6"/>
      <c r="KL158" s="6"/>
      <c r="KM158" s="6"/>
      <c r="KN158" s="6"/>
      <c r="KO158" s="6"/>
      <c r="KP158" s="6"/>
      <c r="KQ158" s="6"/>
      <c r="KR158" s="6"/>
      <c r="KS158" s="6"/>
      <c r="KT158" s="6"/>
      <c r="KU158" s="6"/>
      <c r="KV158" s="6"/>
      <c r="KW158" s="6"/>
      <c r="KX158" s="6"/>
      <c r="KY158" s="6"/>
      <c r="KZ158" s="6"/>
      <c r="LA158" s="6"/>
      <c r="LB158" s="6"/>
      <c r="LC158" s="6"/>
    </row>
    <row r="159" spans="1:315" ht="26.25" customHeight="1" x14ac:dyDescent="0.2">
      <c r="A159" s="13"/>
      <c r="B159" s="173" t="s">
        <v>44</v>
      </c>
      <c r="C159" s="429">
        <v>71</v>
      </c>
      <c r="D159" s="352">
        <v>0</v>
      </c>
      <c r="E159" s="429" t="s">
        <v>43</v>
      </c>
      <c r="F159" s="432" t="s">
        <v>36</v>
      </c>
      <c r="G159" s="399" t="str">
        <f>IF(F159="BöB","nur Freihändig mit Tipo. 13 VöB","")</f>
        <v/>
      </c>
      <c r="H159" s="400"/>
      <c r="I159" s="433" t="str">
        <f>IF(F159="BöB","Ja","No")</f>
        <v>No</v>
      </c>
      <c r="J159" s="430" t="str">
        <f>IF(F159="BöB","Ja","No")</f>
        <v>No</v>
      </c>
      <c r="K159" s="435" t="e">
        <f>IF(OR(AND(F159="VöB",D153="Aktuelles Procedura secondo BöB",E159="No"),OR(AND(E159="Ja",D159&gt;='Valori soglia'!$D$6),AND(E159="Ja",'Riepilogo progetto'!$J$8&gt;'Riepilogo progetto'!$P$9)),AND(E159="Ja",F159="BöB")),"Kontrolle","")</f>
        <v>#DIV/0!</v>
      </c>
      <c r="L159" s="173" t="s">
        <v>44</v>
      </c>
      <c r="M159" s="429">
        <v>71</v>
      </c>
      <c r="N159" s="352">
        <v>0</v>
      </c>
      <c r="O159" s="429" t="s">
        <v>43</v>
      </c>
      <c r="P159" s="432" t="s">
        <v>36</v>
      </c>
      <c r="Q159" s="399" t="str">
        <f>IF(P159="BöB","nur Freihändig mit Tipo. 13 VöB","")</f>
        <v/>
      </c>
      <c r="R159" s="400"/>
      <c r="S159" s="433" t="str">
        <f>IF(P159="BöB","Ja","No")</f>
        <v>No</v>
      </c>
      <c r="T159" s="430" t="str">
        <f>IF(P159="BöB","Ja","No")</f>
        <v>No</v>
      </c>
      <c r="U159" s="435" t="e">
        <f>IF(OR(AND(P159="VöB",N153="Aktuelles Procedura secondo BöB",O159="No"),OR(AND(O159="Ja",N159&gt;='Valori soglia'!$D$6),AND(O159="Ja",U$14&gt;U$15)),AND(O159="Ja",P159="BöB")),"Kontrolle","")</f>
        <v>#DIV/0!</v>
      </c>
      <c r="V159" s="173" t="s">
        <v>44</v>
      </c>
      <c r="W159" s="429">
        <v>71</v>
      </c>
      <c r="X159" s="352">
        <v>0</v>
      </c>
      <c r="Y159" s="429" t="s">
        <v>43</v>
      </c>
      <c r="Z159" s="432" t="s">
        <v>36</v>
      </c>
      <c r="AA159" s="399" t="str">
        <f>IF(Z159="BöB","nur Freihändig mit Tipo. 13 VöB","")</f>
        <v/>
      </c>
      <c r="AB159" s="400"/>
      <c r="AC159" s="433" t="str">
        <f>IF(Z159="BöB","Ja","No")</f>
        <v>No</v>
      </c>
      <c r="AD159" s="430" t="str">
        <f>IF(Z159="BöB","Ja","No")</f>
        <v>No</v>
      </c>
      <c r="AE159" s="435" t="e">
        <f>IF(OR(AND(Z159="VöB",X153="Aktuelles Procedura secondo BöB",Y159="No"),OR(AND(Y159="Ja",X159&gt;='Valori soglia'!$D$6),AND(Y159="Ja",AE$14&gt;AE$15)),AND(Y159="Ja",Z159="BöB")),"Kontrolle","")</f>
        <v>#DIV/0!</v>
      </c>
      <c r="AF159" s="173" t="s">
        <v>44</v>
      </c>
      <c r="AG159" s="429">
        <v>71</v>
      </c>
      <c r="AH159" s="352">
        <v>0</v>
      </c>
      <c r="AI159" s="429" t="s">
        <v>43</v>
      </c>
      <c r="AJ159" s="432" t="s">
        <v>36</v>
      </c>
      <c r="AK159" s="399" t="str">
        <f>IF(AJ159="BöB","nur Freihändig mit Tipo. 13 VöB","")</f>
        <v/>
      </c>
      <c r="AL159" s="400"/>
      <c r="AM159" s="433" t="str">
        <f>IF(AJ159="BöB","Ja","No")</f>
        <v>No</v>
      </c>
      <c r="AN159" s="430" t="str">
        <f>IF(AJ159="BöB","Ja","No")</f>
        <v>No</v>
      </c>
      <c r="AO159" s="435" t="e">
        <f>IF(OR(AND(AJ159="VöB",AH153="Aktuelles Procedura secondo BöB",AI159="No"),OR(AND(AI159="Ja",AH159&gt;='Valori soglia'!$D$6),AND(AI159="Ja",AO$14&gt;AO$15)),AND(AI159="Ja",AJ159="BöB")),"Kontrolle","")</f>
        <v>#DIV/0!</v>
      </c>
      <c r="AP159" s="173" t="s">
        <v>44</v>
      </c>
      <c r="AQ159" s="429">
        <v>71</v>
      </c>
      <c r="AR159" s="352">
        <v>0</v>
      </c>
      <c r="AS159" s="429" t="s">
        <v>43</v>
      </c>
      <c r="AT159" s="432" t="s">
        <v>36</v>
      </c>
      <c r="AU159" s="399" t="str">
        <f>IF(AT159="BöB","nur Freihändig mit Tipo. 13 VöB","")</f>
        <v/>
      </c>
      <c r="AV159" s="400"/>
      <c r="AW159" s="433" t="str">
        <f>IF(AT159="BöB","Ja","No")</f>
        <v>No</v>
      </c>
      <c r="AX159" s="430" t="str">
        <f>IF(AT159="BöB","Ja","No")</f>
        <v>No</v>
      </c>
      <c r="AY159" s="435" t="e">
        <f>IF(OR(AND(AT159="VöB",AR153="Aktuelles Procedura secondo BöB",AS159="No"),OR(AND(AS159="Ja",AR159&gt;='Valori soglia'!$D$6),AND(AS159="Ja",AY$14&gt;AY$15)),AND(AS159="Ja",AT159="BöB")),"Kontrolle","")</f>
        <v>#DIV/0!</v>
      </c>
      <c r="AZ159" s="173" t="s">
        <v>44</v>
      </c>
      <c r="BA159" s="429">
        <v>71</v>
      </c>
      <c r="BB159" s="352">
        <v>0</v>
      </c>
      <c r="BC159" s="429" t="s">
        <v>43</v>
      </c>
      <c r="BD159" s="432" t="s">
        <v>36</v>
      </c>
      <c r="BE159" s="399" t="str">
        <f>IF(BD159="BöB","nur Freihändig mit Tipo. 13 VöB","")</f>
        <v/>
      </c>
      <c r="BF159" s="400"/>
      <c r="BG159" s="433" t="str">
        <f>IF(BD159="BöB","Ja","No")</f>
        <v>No</v>
      </c>
      <c r="BH159" s="430" t="str">
        <f>IF(BD159="BöB","Ja","No")</f>
        <v>No</v>
      </c>
      <c r="BI159" s="435" t="e">
        <f>IF(OR(AND(BD159="VöB",BB153="Aktuelles Procedura secondo BöB",BC159="No"),OR(AND(BC159="Ja",BB159&gt;='Valori soglia'!$D$6),AND(BC159="Ja",BI$14&gt;BI$15)),AND(BC159="Ja",BD159="BöB")),"Kontrolle","")</f>
        <v>#DIV/0!</v>
      </c>
      <c r="BJ159" s="173" t="s">
        <v>44</v>
      </c>
      <c r="BK159" s="429">
        <v>71</v>
      </c>
      <c r="BL159" s="352">
        <v>0</v>
      </c>
      <c r="BM159" s="429" t="s">
        <v>43</v>
      </c>
      <c r="BN159" s="432" t="s">
        <v>36</v>
      </c>
      <c r="BO159" s="399" t="str">
        <f>IF(BN159="BöB","nur Freihändig mit Tipo. 13 VöB","")</f>
        <v/>
      </c>
      <c r="BP159" s="400"/>
      <c r="BQ159" s="433" t="str">
        <f>IF(BN159="BöB","Ja","No")</f>
        <v>No</v>
      </c>
      <c r="BR159" s="430" t="str">
        <f>IF(BN159="BöB","Ja","No")</f>
        <v>No</v>
      </c>
      <c r="BS159" s="435" t="e">
        <f>IF(OR(AND(BN159="VöB",BL153="Aktuelles Procedura secondo BöB",BM159="No"),OR(AND(BM159="Ja",BL159&gt;='Valori soglia'!$D$6),AND(BM159="Ja",BS$14&gt;BS$15)),AND(BM159="Ja",BN159="BöB")),"Kontrolle","")</f>
        <v>#DIV/0!</v>
      </c>
      <c r="BT159" s="173" t="s">
        <v>44</v>
      </c>
      <c r="BU159" s="429">
        <v>71</v>
      </c>
      <c r="BV159" s="352">
        <v>0</v>
      </c>
      <c r="BW159" s="429" t="s">
        <v>43</v>
      </c>
      <c r="BX159" s="432" t="s">
        <v>36</v>
      </c>
      <c r="BY159" s="399" t="str">
        <f>IF(BX159="BöB","nur Freihändig mit Tipo. 13 VöB","")</f>
        <v/>
      </c>
      <c r="BZ159" s="400"/>
      <c r="CA159" s="433" t="str">
        <f>IF(BX159="BöB","Ja","No")</f>
        <v>No</v>
      </c>
      <c r="CB159" s="430" t="str">
        <f>IF(BX159="BöB","Ja","No")</f>
        <v>No</v>
      </c>
      <c r="CC159" s="435" t="e">
        <f>IF(OR(AND(BX159="VöB",BV153="Aktuelles Procedura secondo BöB",BW159="No"),OR(AND(BW159="Ja",BV159&gt;='Valori soglia'!$D$6),AND(BW159="Ja",CC$14&gt;CC$15)),AND(BW159="Ja",BX159="BöB")),"Kontrolle","")</f>
        <v>#DIV/0!</v>
      </c>
      <c r="CD159" s="173" t="s">
        <v>44</v>
      </c>
      <c r="CE159" s="429">
        <v>71</v>
      </c>
      <c r="CF159" s="352">
        <v>0</v>
      </c>
      <c r="CG159" s="429" t="s">
        <v>43</v>
      </c>
      <c r="CH159" s="432" t="s">
        <v>36</v>
      </c>
      <c r="CI159" s="399" t="str">
        <f>IF(CH159="BöB","nur Freihändig mit Tipo. 13 VöB","")</f>
        <v/>
      </c>
      <c r="CJ159" s="400"/>
      <c r="CK159" s="433" t="str">
        <f>IF(CH159="BöB","Ja","No")</f>
        <v>No</v>
      </c>
      <c r="CL159" s="430" t="str">
        <f>IF(CH159="BöB","Ja","No")</f>
        <v>No</v>
      </c>
      <c r="CM159" s="435" t="e">
        <f>IF(OR(AND(CH159="VöB",CF153="Aktuelles Procedura secondo BöB",CG159="No"),OR(AND(CG159="Ja",CF159&gt;='Valori soglia'!$D$6),AND(CG159="Ja",CM$14&gt;CM$15)),AND(CG159="Ja",CH159="BöB")),"Kontrolle","")</f>
        <v>#DIV/0!</v>
      </c>
      <c r="CN159" s="173" t="s">
        <v>44</v>
      </c>
      <c r="CO159" s="429">
        <v>71</v>
      </c>
      <c r="CP159" s="352">
        <v>0</v>
      </c>
      <c r="CQ159" s="429" t="s">
        <v>43</v>
      </c>
      <c r="CR159" s="432" t="s">
        <v>36</v>
      </c>
      <c r="CS159" s="399" t="str">
        <f>IF(CR159="BöB","nur Freihändig mit Tipo. 13 VöB","")</f>
        <v/>
      </c>
      <c r="CT159" s="400"/>
      <c r="CU159" s="433" t="str">
        <f>IF(CR159="BöB","Ja","No")</f>
        <v>No</v>
      </c>
      <c r="CV159" s="430" t="str">
        <f>IF(CR159="BöB","Ja","No")</f>
        <v>No</v>
      </c>
      <c r="CW159" s="435" t="e">
        <f>IF(OR(AND(CR159="VöB",CP153="Aktuelles Procedura secondo BöB",CQ159="No"),OR(AND(CQ159="Ja",CP159&gt;='Valori soglia'!$D$6),AND(CQ159="Ja",CW$14&gt;CW$15)),AND(CQ159="Ja",CR159="BöB")),"Kontrolle","")</f>
        <v>#DIV/0!</v>
      </c>
      <c r="CX159" s="173" t="s">
        <v>44</v>
      </c>
      <c r="CY159" s="429">
        <v>71</v>
      </c>
      <c r="CZ159" s="352">
        <v>0</v>
      </c>
      <c r="DA159" s="429" t="s">
        <v>43</v>
      </c>
      <c r="DB159" s="432" t="s">
        <v>36</v>
      </c>
      <c r="DC159" s="399" t="str">
        <f>IF(DB159="BöB","nur Freihändig mit Tipo. 13 VöB","")</f>
        <v/>
      </c>
      <c r="DD159" s="400"/>
      <c r="DE159" s="433" t="str">
        <f>IF(DB159="BöB","Ja","No")</f>
        <v>No</v>
      </c>
      <c r="DF159" s="430" t="str">
        <f>IF(DB159="BöB","Ja","No")</f>
        <v>No</v>
      </c>
      <c r="DG159" s="435" t="e">
        <f>IF(OR(AND(DB159="VöB",CZ153="Aktuelles Procedura secondo BöB",DA159="No"),OR(AND(DA159="Ja",CZ159&gt;='Valori soglia'!$D$6),AND(DA159="Ja",DG$14&gt;DG$15)),AND(DA159="Ja",DB159="BöB")),"Kontrolle","")</f>
        <v>#DIV/0!</v>
      </c>
      <c r="DH159" s="173" t="s">
        <v>44</v>
      </c>
      <c r="DI159" s="429">
        <v>71</v>
      </c>
      <c r="DJ159" s="352">
        <v>0</v>
      </c>
      <c r="DK159" s="429" t="s">
        <v>43</v>
      </c>
      <c r="DL159" s="432" t="s">
        <v>36</v>
      </c>
      <c r="DM159" s="399" t="str">
        <f>IF(DL159="BöB","nur Freihändig mit Tipo. 13 VöB","")</f>
        <v/>
      </c>
      <c r="DN159" s="400"/>
      <c r="DO159" s="433" t="str">
        <f>IF(DL159="BöB","Ja","No")</f>
        <v>No</v>
      </c>
      <c r="DP159" s="430" t="str">
        <f>IF(DL159="BöB","Ja","No")</f>
        <v>No</v>
      </c>
      <c r="DQ159" s="435" t="e">
        <f>IF(OR(AND(DL159="VöB",DJ153="Aktuelles Procedura secondo BöB",DK159="No"),OR(AND(DK159="Ja",DJ159&gt;='Valori soglia'!$D$6),AND(DK159="Ja",DQ$14&gt;DQ$15)),AND(DK159="Ja",DL159="BöB")),"Kontrolle","")</f>
        <v>#DIV/0!</v>
      </c>
      <c r="DR159" s="173" t="s">
        <v>44</v>
      </c>
      <c r="DS159" s="429">
        <v>71</v>
      </c>
      <c r="DT159" s="352">
        <v>0</v>
      </c>
      <c r="DU159" s="429" t="s">
        <v>43</v>
      </c>
      <c r="DV159" s="432" t="s">
        <v>36</v>
      </c>
      <c r="DW159" s="399" t="str">
        <f>IF(DV159="BöB","nur Freihändig mit Tipo. 13 VöB","")</f>
        <v/>
      </c>
      <c r="DX159" s="400"/>
      <c r="DY159" s="433" t="str">
        <f>IF(DV159="BöB","Ja","No")</f>
        <v>No</v>
      </c>
      <c r="DZ159" s="430" t="str">
        <f>IF(DV159="BöB","Ja","No")</f>
        <v>No</v>
      </c>
      <c r="EA159" s="435" t="e">
        <f>IF(OR(AND(DV159="VöB",DT153="Aktuelles Procedura secondo BöB",DU159="No"),OR(AND(DU159="Ja",DT159&gt;='Valori soglia'!$D$6),AND(DU159="Ja",EA$14&gt;EA$15)),AND(DU159="Ja",DV159="BöB")),"Kontrolle","")</f>
        <v>#DIV/0!</v>
      </c>
      <c r="EB159" s="173" t="s">
        <v>44</v>
      </c>
      <c r="EC159" s="429">
        <v>71</v>
      </c>
      <c r="ED159" s="352">
        <v>0</v>
      </c>
      <c r="EE159" s="429" t="s">
        <v>43</v>
      </c>
      <c r="EF159" s="432" t="s">
        <v>36</v>
      </c>
      <c r="EG159" s="399" t="str">
        <f>IF(EF159="BöB","nur Freihändig mit Tipo. 13 VöB","")</f>
        <v/>
      </c>
      <c r="EH159" s="400"/>
      <c r="EI159" s="433" t="str">
        <f>IF(EF159="BöB","Ja","No")</f>
        <v>No</v>
      </c>
      <c r="EJ159" s="430" t="str">
        <f>IF(EF159="BöB","Ja","No")</f>
        <v>No</v>
      </c>
      <c r="EK159" s="435" t="e">
        <f>IF(OR(AND(EF159="VöB",ED153="Aktuelles Procedura secondo BöB",EE159="No"),OR(AND(EE159="Ja",ED159&gt;='Valori soglia'!$D$6),AND(EE159="Ja",EK$14&gt;EK$15)),AND(EE159="Ja",EF159="BöB")),"Kontrolle","")</f>
        <v>#DIV/0!</v>
      </c>
      <c r="EL159" s="173" t="s">
        <v>44</v>
      </c>
      <c r="EM159" s="429">
        <v>71</v>
      </c>
      <c r="EN159" s="352">
        <v>0</v>
      </c>
      <c r="EO159" s="429" t="s">
        <v>43</v>
      </c>
      <c r="EP159" s="432" t="s">
        <v>36</v>
      </c>
      <c r="EQ159" s="399" t="str">
        <f>IF(EP159="BöB","nur Freihändig mit Tipo. 13 VöB","")</f>
        <v/>
      </c>
      <c r="ER159" s="400"/>
      <c r="ES159" s="433" t="str">
        <f>IF(EP159="BöB","Ja","No")</f>
        <v>No</v>
      </c>
      <c r="ET159" s="430" t="str">
        <f>IF(EP159="BöB","Ja","No")</f>
        <v>No</v>
      </c>
      <c r="EU159" s="435" t="e">
        <f>IF(OR(AND(EP159="VöB",EN153="Aktuelles Procedura secondo BöB",EO159="No"),OR(AND(EO159="Ja",EN159&gt;='Valori soglia'!$D$6),AND(EO159="Ja",EU$14&gt;EU$15)),AND(EO159="Ja",EP159="BöB")),"Kontrolle","")</f>
        <v>#DIV/0!</v>
      </c>
      <c r="EV159" s="173" t="s">
        <v>44</v>
      </c>
      <c r="EW159" s="429">
        <v>71</v>
      </c>
      <c r="EX159" s="352">
        <v>0</v>
      </c>
      <c r="EY159" s="429" t="s">
        <v>43</v>
      </c>
      <c r="EZ159" s="432" t="s">
        <v>36</v>
      </c>
      <c r="FA159" s="399" t="str">
        <f>IF(EZ159="BöB","nur Freihändig mit Tipo. 13 VöB","")</f>
        <v/>
      </c>
      <c r="FB159" s="400"/>
      <c r="FC159" s="433" t="str">
        <f>IF(EZ159="BöB","Ja","No")</f>
        <v>No</v>
      </c>
      <c r="FD159" s="430" t="str">
        <f>IF(EZ159="BöB","Ja","No")</f>
        <v>No</v>
      </c>
      <c r="FE159" s="435" t="e">
        <f>IF(OR(AND(EZ159="VöB",EX153="Aktuelles Procedura secondo BöB",EY159="No"),OR(AND(EY159="Ja",EX159&gt;='Valori soglia'!$D$6),AND(EY159="Ja",FE$14&gt;FE$15)),AND(EY159="Ja",EZ159="BöB")),"Kontrolle","")</f>
        <v>#DIV/0!</v>
      </c>
      <c r="FF159" s="173" t="s">
        <v>44</v>
      </c>
      <c r="FG159" s="429">
        <v>71</v>
      </c>
      <c r="FH159" s="352">
        <v>0</v>
      </c>
      <c r="FI159" s="429" t="s">
        <v>43</v>
      </c>
      <c r="FJ159" s="432" t="s">
        <v>36</v>
      </c>
      <c r="FK159" s="399" t="str">
        <f>IF(FJ159="BöB","nur Freihändig mit Tipo. 13 VöB","")</f>
        <v/>
      </c>
      <c r="FL159" s="400"/>
      <c r="FM159" s="433" t="str">
        <f>IF(FJ159="BöB","Ja","No")</f>
        <v>No</v>
      </c>
      <c r="FN159" s="430" t="str">
        <f>IF(FJ159="BöB","Ja","No")</f>
        <v>No</v>
      </c>
      <c r="FO159" s="435" t="e">
        <f>IF(OR(AND(FJ159="VöB",FH153="Aktuelles Procedura secondo BöB",FI159="No"),OR(AND(FI159="Ja",FH159&gt;='Valori soglia'!$D$6),AND(FI159="Ja",FO$14&gt;FO$15)),AND(FI159="Ja",FJ159="BöB")),"Kontrolle","")</f>
        <v>#DIV/0!</v>
      </c>
      <c r="FP159" s="173" t="s">
        <v>44</v>
      </c>
      <c r="FQ159" s="429">
        <v>71</v>
      </c>
      <c r="FR159" s="352">
        <v>0</v>
      </c>
      <c r="FS159" s="429" t="s">
        <v>43</v>
      </c>
      <c r="FT159" s="432" t="s">
        <v>36</v>
      </c>
      <c r="FU159" s="399" t="str">
        <f>IF(FT159="BöB","nur Freihändig mit Tipo. 13 VöB","")</f>
        <v/>
      </c>
      <c r="FV159" s="400"/>
      <c r="FW159" s="433" t="str">
        <f>IF(FT159="BöB","Ja","No")</f>
        <v>No</v>
      </c>
      <c r="FX159" s="430" t="str">
        <f>IF(FT159="BöB","Ja","No")</f>
        <v>No</v>
      </c>
      <c r="FY159" s="435" t="e">
        <f>IF(OR(AND(FT159="VöB",FR153="Aktuelles Procedura secondo BöB",FS159="No"),OR(AND(FS159="Ja",FR159&gt;='Valori soglia'!$D$6),AND(FS159="Ja",FY$14&gt;FY$15)),AND(FS159="Ja",FT159="BöB")),"Kontrolle","")</f>
        <v>#DIV/0!</v>
      </c>
      <c r="FZ159" s="173" t="s">
        <v>44</v>
      </c>
      <c r="GA159" s="429">
        <v>71</v>
      </c>
      <c r="GB159" s="352">
        <v>0</v>
      </c>
      <c r="GC159" s="429" t="s">
        <v>43</v>
      </c>
      <c r="GD159" s="432" t="s">
        <v>36</v>
      </c>
      <c r="GE159" s="399" t="str">
        <f>IF(GD159="BöB","nur Freihändig mit Tipo. 13 VöB","")</f>
        <v/>
      </c>
      <c r="GF159" s="400"/>
      <c r="GG159" s="433" t="str">
        <f>IF(GD159="BöB","Ja","No")</f>
        <v>No</v>
      </c>
      <c r="GH159" s="430" t="str">
        <f>IF(GD159="BöB","Ja","No")</f>
        <v>No</v>
      </c>
      <c r="GI159" s="435" t="e">
        <f>IF(OR(AND(GD159="VöB",GB153="Aktuelles Procedura secondo BöB",GC159="No"),OR(AND(GC159="Ja",GB159&gt;='Valori soglia'!$D$6),AND(GC159="Ja",GI$14&gt;GI$15)),AND(GC159="Ja",GD159="BöB")),"Kontrolle","")</f>
        <v>#DIV/0!</v>
      </c>
      <c r="GJ159" s="173" t="s">
        <v>44</v>
      </c>
      <c r="GK159" s="429">
        <v>71</v>
      </c>
      <c r="GL159" s="352">
        <v>0</v>
      </c>
      <c r="GM159" s="429" t="s">
        <v>43</v>
      </c>
      <c r="GN159" s="432" t="s">
        <v>36</v>
      </c>
      <c r="GO159" s="399" t="str">
        <f>IF(GN159="BöB","nur Freihändig mit Tipo. 13 VöB","")</f>
        <v/>
      </c>
      <c r="GP159" s="400"/>
      <c r="GQ159" s="433" t="str">
        <f>IF(GN159="BöB","Ja","No")</f>
        <v>No</v>
      </c>
      <c r="GR159" s="430" t="str">
        <f>IF(GN159="BöB","Ja","No")</f>
        <v>No</v>
      </c>
      <c r="GS159" s="435" t="e">
        <f>IF(OR(AND(GN159="VöB",GL153="Aktuelles Procedura secondo BöB",GM159="No"),OR(AND(GM159="Ja",GL159&gt;='Valori soglia'!$D$6),AND(GM159="Ja",GS$14&gt;GS$15)),AND(GM159="Ja",GN159="BöB")),"Kontrolle","")</f>
        <v>#DIV/0!</v>
      </c>
      <c r="GT159" s="173" t="s">
        <v>44</v>
      </c>
      <c r="GU159" s="429">
        <v>71</v>
      </c>
      <c r="GV159" s="352">
        <v>0</v>
      </c>
      <c r="GW159" s="429" t="s">
        <v>43</v>
      </c>
      <c r="GX159" s="432" t="s">
        <v>36</v>
      </c>
      <c r="GY159" s="399" t="str">
        <f>IF(GX159="BöB","nur Freihändig mit Tipo. 13 VöB","")</f>
        <v/>
      </c>
      <c r="GZ159" s="400"/>
      <c r="HA159" s="433" t="str">
        <f>IF(GX159="BöB","Ja","No")</f>
        <v>No</v>
      </c>
      <c r="HB159" s="430" t="str">
        <f>IF(GX159="BöB","Ja","No")</f>
        <v>No</v>
      </c>
      <c r="HC159" s="435" t="e">
        <f>IF(OR(AND(GX159="VöB",GV153="Aktuelles Procedura secondo BöB",GW159="No"),OR(AND(GW159="Ja",GV159&gt;='Valori soglia'!$D$6),AND(GW159="Ja",HC$14&gt;HC$15)),AND(GW159="Ja",GX159="BöB")),"Kontrolle","")</f>
        <v>#DIV/0!</v>
      </c>
      <c r="HD159" s="173" t="s">
        <v>44</v>
      </c>
      <c r="HE159" s="429">
        <v>71</v>
      </c>
      <c r="HF159" s="352">
        <v>0</v>
      </c>
      <c r="HG159" s="429" t="s">
        <v>43</v>
      </c>
      <c r="HH159" s="432" t="s">
        <v>36</v>
      </c>
      <c r="HI159" s="399" t="str">
        <f>IF(HH159="BöB","nur Freihändig mit Tipo. 13 VöB","")</f>
        <v/>
      </c>
      <c r="HJ159" s="400"/>
      <c r="HK159" s="433" t="str">
        <f>IF(HH159="BöB","Ja","No")</f>
        <v>No</v>
      </c>
      <c r="HL159" s="430" t="str">
        <f>IF(HH159="BöB","Ja","No")</f>
        <v>No</v>
      </c>
      <c r="HM159" s="435" t="e">
        <f>IF(OR(AND(HH159="VöB",HF153="Aktuelles Procedura secondo BöB",HG159="No"),OR(AND(HG159="Ja",HF159&gt;='Valori soglia'!$D$6),AND(HG159="Ja",HM$14&gt;HM$15)),AND(HG159="Ja",HH159="BöB")),"Kontrolle","")</f>
        <v>#DIV/0!</v>
      </c>
      <c r="HN159" s="125"/>
      <c r="HO159" s="125"/>
      <c r="HP159" s="71"/>
      <c r="HQ159" s="126"/>
      <c r="HR159" s="74"/>
      <c r="HS159" s="36"/>
      <c r="HT159" s="36"/>
      <c r="HU159" s="78"/>
      <c r="HV159" s="36"/>
      <c r="HW159" s="125"/>
      <c r="HX159" s="125"/>
      <c r="HY159" s="71"/>
      <c r="HZ159" s="126"/>
      <c r="IA159" s="74"/>
      <c r="IB159" s="36"/>
      <c r="IC159" s="36"/>
      <c r="ID159" s="78"/>
      <c r="IE159" s="36"/>
      <c r="IF159" s="125"/>
      <c r="IG159" s="125"/>
      <c r="IH159" s="71"/>
      <c r="II159" s="126"/>
      <c r="IJ159" s="74"/>
      <c r="IK159" s="36"/>
      <c r="IL159" s="36"/>
      <c r="IM159" s="78"/>
      <c r="IN159" s="36"/>
      <c r="IO159" s="125"/>
      <c r="IP159" s="125"/>
      <c r="IQ159" s="71"/>
      <c r="IR159" s="126"/>
      <c r="IS159" s="74"/>
      <c r="IT159" s="36"/>
      <c r="IU159" s="36"/>
      <c r="IV159" s="78"/>
      <c r="IW159" s="36"/>
      <c r="IX159" s="125"/>
      <c r="IY159" s="125"/>
      <c r="IZ159" s="71"/>
      <c r="JA159" s="126"/>
      <c r="JB159" s="6"/>
      <c r="JC159" s="6"/>
      <c r="JD159" s="6"/>
      <c r="JE159" s="6"/>
      <c r="JF159" s="6"/>
      <c r="JG159" s="6"/>
      <c r="JH159" s="6"/>
      <c r="JI159" s="6"/>
      <c r="JJ159" s="6"/>
      <c r="JK159" s="6"/>
      <c r="JL159" s="6"/>
      <c r="JM159" s="6"/>
      <c r="JN159" s="6"/>
      <c r="JO159" s="6"/>
      <c r="JP159" s="6"/>
      <c r="JQ159" s="6"/>
      <c r="JR159" s="6"/>
      <c r="JS159" s="6"/>
      <c r="JT159" s="6"/>
      <c r="JU159" s="6"/>
      <c r="JV159" s="6"/>
      <c r="JW159" s="6"/>
      <c r="JX159" s="6"/>
      <c r="JY159" s="6"/>
      <c r="JZ159" s="6"/>
      <c r="KA159" s="6"/>
      <c r="KB159" s="6"/>
      <c r="KC159" s="6"/>
      <c r="KD159" s="6"/>
      <c r="KE159" s="6"/>
      <c r="KF159" s="6"/>
      <c r="KG159" s="6"/>
      <c r="KH159" s="6"/>
      <c r="KI159" s="6"/>
      <c r="KJ159" s="6"/>
      <c r="KK159" s="6"/>
      <c r="KL159" s="6"/>
      <c r="KM159" s="6"/>
      <c r="KN159" s="6"/>
      <c r="KO159" s="6"/>
      <c r="KP159" s="6"/>
      <c r="KQ159" s="6"/>
      <c r="KR159" s="6"/>
      <c r="KS159" s="6"/>
      <c r="KT159" s="6"/>
      <c r="KU159" s="6"/>
      <c r="KV159" s="6"/>
      <c r="KW159" s="6"/>
      <c r="KX159" s="6"/>
      <c r="KY159" s="6"/>
      <c r="KZ159" s="6"/>
      <c r="LA159" s="6"/>
      <c r="LB159" s="6"/>
      <c r="LC159" s="6"/>
    </row>
    <row r="160" spans="1:315" ht="26.25" customHeight="1" x14ac:dyDescent="0.2">
      <c r="A160" s="13"/>
      <c r="B160" s="174" t="s">
        <v>45</v>
      </c>
      <c r="C160" s="429"/>
      <c r="D160" s="352"/>
      <c r="E160" s="429"/>
      <c r="F160" s="432"/>
      <c r="G160" s="401" t="str">
        <f>IF(F159="VöB","Freihändig (z.B. Tipo. 36 II d VöB)","")</f>
        <v/>
      </c>
      <c r="H160" s="402"/>
      <c r="I160" s="433"/>
      <c r="J160" s="430"/>
      <c r="K160" s="435"/>
      <c r="L160" s="174" t="s">
        <v>45</v>
      </c>
      <c r="M160" s="429"/>
      <c r="N160" s="352"/>
      <c r="O160" s="429"/>
      <c r="P160" s="432"/>
      <c r="Q160" s="401" t="str">
        <f>IF(P159="VöB","Freihändig (z.B. Tipo. 36 II d VöB)","")</f>
        <v/>
      </c>
      <c r="R160" s="402"/>
      <c r="S160" s="433"/>
      <c r="T160" s="430"/>
      <c r="U160" s="435"/>
      <c r="V160" s="174" t="s">
        <v>45</v>
      </c>
      <c r="W160" s="429"/>
      <c r="X160" s="352"/>
      <c r="Y160" s="429"/>
      <c r="Z160" s="432"/>
      <c r="AA160" s="401" t="str">
        <f>IF(Z159="VöB","Freihändig (z.B. Tipo. 36 II d VöB)","")</f>
        <v/>
      </c>
      <c r="AB160" s="402"/>
      <c r="AC160" s="433"/>
      <c r="AD160" s="430"/>
      <c r="AE160" s="435"/>
      <c r="AF160" s="174" t="s">
        <v>45</v>
      </c>
      <c r="AG160" s="429"/>
      <c r="AH160" s="352"/>
      <c r="AI160" s="429"/>
      <c r="AJ160" s="432"/>
      <c r="AK160" s="401" t="str">
        <f>IF(AJ159="VöB","Freihändig (z.B. Tipo. 36 II d VöB)","")</f>
        <v/>
      </c>
      <c r="AL160" s="402"/>
      <c r="AM160" s="433"/>
      <c r="AN160" s="430"/>
      <c r="AO160" s="435"/>
      <c r="AP160" s="174" t="s">
        <v>45</v>
      </c>
      <c r="AQ160" s="429"/>
      <c r="AR160" s="352"/>
      <c r="AS160" s="429"/>
      <c r="AT160" s="432"/>
      <c r="AU160" s="401" t="str">
        <f>IF(AT159="VöB","Freihändig (z.B. Tipo. 36 II d VöB)","")</f>
        <v/>
      </c>
      <c r="AV160" s="402"/>
      <c r="AW160" s="433"/>
      <c r="AX160" s="430"/>
      <c r="AY160" s="435"/>
      <c r="AZ160" s="174" t="s">
        <v>45</v>
      </c>
      <c r="BA160" s="429"/>
      <c r="BB160" s="352"/>
      <c r="BC160" s="429"/>
      <c r="BD160" s="432"/>
      <c r="BE160" s="401" t="str">
        <f>IF(BD159="VöB","Freihändig (z.B. Tipo. 36 II d VöB)","")</f>
        <v/>
      </c>
      <c r="BF160" s="402"/>
      <c r="BG160" s="433"/>
      <c r="BH160" s="430"/>
      <c r="BI160" s="435"/>
      <c r="BJ160" s="174" t="s">
        <v>45</v>
      </c>
      <c r="BK160" s="429"/>
      <c r="BL160" s="352"/>
      <c r="BM160" s="429"/>
      <c r="BN160" s="432"/>
      <c r="BO160" s="401" t="str">
        <f>IF(BN159="VöB","Freihändig (z.B. Tipo. 36 II d VöB)","")</f>
        <v/>
      </c>
      <c r="BP160" s="402"/>
      <c r="BQ160" s="433"/>
      <c r="BR160" s="430"/>
      <c r="BS160" s="435"/>
      <c r="BT160" s="174" t="s">
        <v>45</v>
      </c>
      <c r="BU160" s="429"/>
      <c r="BV160" s="352"/>
      <c r="BW160" s="429"/>
      <c r="BX160" s="432"/>
      <c r="BY160" s="401" t="str">
        <f>IF(BX159="VöB","Freihändig (z.B. Tipo. 36 II d VöB)","")</f>
        <v/>
      </c>
      <c r="BZ160" s="402"/>
      <c r="CA160" s="433"/>
      <c r="CB160" s="430"/>
      <c r="CC160" s="435"/>
      <c r="CD160" s="174" t="s">
        <v>45</v>
      </c>
      <c r="CE160" s="429"/>
      <c r="CF160" s="352"/>
      <c r="CG160" s="429"/>
      <c r="CH160" s="432"/>
      <c r="CI160" s="401" t="str">
        <f>IF(CH159="VöB","Freihändig (z.B. Tipo. 36 II d VöB)","")</f>
        <v/>
      </c>
      <c r="CJ160" s="402"/>
      <c r="CK160" s="433"/>
      <c r="CL160" s="430"/>
      <c r="CM160" s="435"/>
      <c r="CN160" s="174" t="s">
        <v>45</v>
      </c>
      <c r="CO160" s="429"/>
      <c r="CP160" s="352"/>
      <c r="CQ160" s="429"/>
      <c r="CR160" s="432"/>
      <c r="CS160" s="401" t="str">
        <f>IF(CR159="VöB","Freihändig (z.B. Tipo. 36 II d VöB)","")</f>
        <v/>
      </c>
      <c r="CT160" s="402"/>
      <c r="CU160" s="433"/>
      <c r="CV160" s="430"/>
      <c r="CW160" s="435"/>
      <c r="CX160" s="174" t="s">
        <v>45</v>
      </c>
      <c r="CY160" s="429"/>
      <c r="CZ160" s="352"/>
      <c r="DA160" s="429"/>
      <c r="DB160" s="432"/>
      <c r="DC160" s="401" t="str">
        <f>IF(DB159="VöB","Freihändig (z.B. Tipo. 36 II d VöB)","")</f>
        <v/>
      </c>
      <c r="DD160" s="402"/>
      <c r="DE160" s="433"/>
      <c r="DF160" s="430"/>
      <c r="DG160" s="435"/>
      <c r="DH160" s="174" t="s">
        <v>45</v>
      </c>
      <c r="DI160" s="429"/>
      <c r="DJ160" s="352"/>
      <c r="DK160" s="429"/>
      <c r="DL160" s="432"/>
      <c r="DM160" s="401" t="str">
        <f>IF(DL159="VöB","Freihändig (z.B. Tipo. 36 II d VöB)","")</f>
        <v/>
      </c>
      <c r="DN160" s="402"/>
      <c r="DO160" s="433"/>
      <c r="DP160" s="430"/>
      <c r="DQ160" s="435"/>
      <c r="DR160" s="174" t="s">
        <v>45</v>
      </c>
      <c r="DS160" s="429"/>
      <c r="DT160" s="352"/>
      <c r="DU160" s="429"/>
      <c r="DV160" s="432"/>
      <c r="DW160" s="401" t="str">
        <f>IF(DV159="VöB","Freihändig (z.B. Tipo. 36 II d VöB)","")</f>
        <v/>
      </c>
      <c r="DX160" s="402"/>
      <c r="DY160" s="433"/>
      <c r="DZ160" s="430"/>
      <c r="EA160" s="435"/>
      <c r="EB160" s="174" t="s">
        <v>45</v>
      </c>
      <c r="EC160" s="429"/>
      <c r="ED160" s="352"/>
      <c r="EE160" s="429"/>
      <c r="EF160" s="432"/>
      <c r="EG160" s="401" t="str">
        <f>IF(EF159="VöB","Freihändig (z.B. Tipo. 36 II d VöB)","")</f>
        <v/>
      </c>
      <c r="EH160" s="402"/>
      <c r="EI160" s="433"/>
      <c r="EJ160" s="430"/>
      <c r="EK160" s="435"/>
      <c r="EL160" s="174" t="s">
        <v>45</v>
      </c>
      <c r="EM160" s="429"/>
      <c r="EN160" s="352"/>
      <c r="EO160" s="429"/>
      <c r="EP160" s="432"/>
      <c r="EQ160" s="401" t="str">
        <f>IF(EP159="VöB","Freihändig (z.B. Tipo. 36 II d VöB)","")</f>
        <v/>
      </c>
      <c r="ER160" s="402"/>
      <c r="ES160" s="433"/>
      <c r="ET160" s="430"/>
      <c r="EU160" s="435"/>
      <c r="EV160" s="174" t="s">
        <v>45</v>
      </c>
      <c r="EW160" s="429"/>
      <c r="EX160" s="352"/>
      <c r="EY160" s="429"/>
      <c r="EZ160" s="432"/>
      <c r="FA160" s="401" t="str">
        <f>IF(EZ159="VöB","Freihändig (z.B. Tipo. 36 II d VöB)","")</f>
        <v/>
      </c>
      <c r="FB160" s="402"/>
      <c r="FC160" s="433"/>
      <c r="FD160" s="430"/>
      <c r="FE160" s="435"/>
      <c r="FF160" s="174" t="s">
        <v>45</v>
      </c>
      <c r="FG160" s="429"/>
      <c r="FH160" s="352"/>
      <c r="FI160" s="429"/>
      <c r="FJ160" s="432"/>
      <c r="FK160" s="401" t="str">
        <f>IF(FJ159="VöB","Freihändig (z.B. Tipo. 36 II d VöB)","")</f>
        <v/>
      </c>
      <c r="FL160" s="402"/>
      <c r="FM160" s="433"/>
      <c r="FN160" s="430"/>
      <c r="FO160" s="435"/>
      <c r="FP160" s="174" t="s">
        <v>45</v>
      </c>
      <c r="FQ160" s="429"/>
      <c r="FR160" s="352"/>
      <c r="FS160" s="429"/>
      <c r="FT160" s="432"/>
      <c r="FU160" s="401" t="str">
        <f>IF(FT159="VöB","Freihändig (z.B. Tipo. 36 II d VöB)","")</f>
        <v/>
      </c>
      <c r="FV160" s="402"/>
      <c r="FW160" s="433"/>
      <c r="FX160" s="430"/>
      <c r="FY160" s="435"/>
      <c r="FZ160" s="174" t="s">
        <v>45</v>
      </c>
      <c r="GA160" s="429"/>
      <c r="GB160" s="352"/>
      <c r="GC160" s="429"/>
      <c r="GD160" s="432"/>
      <c r="GE160" s="401" t="str">
        <f>IF(GD159="VöB","Freihändig (z.B. Tipo. 36 II d VöB)","")</f>
        <v/>
      </c>
      <c r="GF160" s="402"/>
      <c r="GG160" s="433"/>
      <c r="GH160" s="430"/>
      <c r="GI160" s="435"/>
      <c r="GJ160" s="174" t="s">
        <v>45</v>
      </c>
      <c r="GK160" s="429"/>
      <c r="GL160" s="352"/>
      <c r="GM160" s="429"/>
      <c r="GN160" s="432"/>
      <c r="GO160" s="401" t="str">
        <f>IF(GN159="VöB","Freihändig (z.B. Tipo. 36 II d VöB)","")</f>
        <v/>
      </c>
      <c r="GP160" s="402"/>
      <c r="GQ160" s="433"/>
      <c r="GR160" s="430"/>
      <c r="GS160" s="435"/>
      <c r="GT160" s="174" t="s">
        <v>45</v>
      </c>
      <c r="GU160" s="429"/>
      <c r="GV160" s="352"/>
      <c r="GW160" s="429"/>
      <c r="GX160" s="432"/>
      <c r="GY160" s="401" t="str">
        <f>IF(GX159="VöB","Freihändig (z.B. Tipo. 36 II d VöB)","")</f>
        <v/>
      </c>
      <c r="GZ160" s="402"/>
      <c r="HA160" s="433"/>
      <c r="HB160" s="430"/>
      <c r="HC160" s="435"/>
      <c r="HD160" s="174" t="s">
        <v>45</v>
      </c>
      <c r="HE160" s="429"/>
      <c r="HF160" s="352"/>
      <c r="HG160" s="429"/>
      <c r="HH160" s="432"/>
      <c r="HI160" s="401" t="str">
        <f>IF(HH159="VöB","Freihändig (z.B. Tipo. 36 II d VöB)","")</f>
        <v/>
      </c>
      <c r="HJ160" s="402"/>
      <c r="HK160" s="433"/>
      <c r="HL160" s="430"/>
      <c r="HM160" s="435"/>
      <c r="HN160" s="125"/>
      <c r="HO160" s="125"/>
      <c r="HP160" s="71"/>
      <c r="HQ160" s="126"/>
      <c r="HR160" s="74"/>
      <c r="HS160" s="36"/>
      <c r="HT160" s="36"/>
      <c r="HU160" s="78"/>
      <c r="HV160" s="36"/>
      <c r="HW160" s="125"/>
      <c r="HX160" s="125"/>
      <c r="HY160" s="71"/>
      <c r="HZ160" s="126"/>
      <c r="IA160" s="74"/>
      <c r="IB160" s="36"/>
      <c r="IC160" s="36"/>
      <c r="ID160" s="78"/>
      <c r="IE160" s="36"/>
      <c r="IF160" s="125"/>
      <c r="IG160" s="125"/>
      <c r="IH160" s="71"/>
      <c r="II160" s="126"/>
      <c r="IJ160" s="74"/>
      <c r="IK160" s="36"/>
      <c r="IL160" s="36"/>
      <c r="IM160" s="78"/>
      <c r="IN160" s="36"/>
      <c r="IO160" s="125"/>
      <c r="IP160" s="125"/>
      <c r="IQ160" s="71"/>
      <c r="IR160" s="126"/>
      <c r="IS160" s="74"/>
      <c r="IT160" s="36"/>
      <c r="IU160" s="36"/>
      <c r="IV160" s="78"/>
      <c r="IW160" s="36"/>
      <c r="IX160" s="125"/>
      <c r="IY160" s="125"/>
      <c r="IZ160" s="71"/>
      <c r="JA160" s="126"/>
      <c r="JB160" s="6"/>
      <c r="JC160" s="6"/>
      <c r="JD160" s="6"/>
      <c r="JE160" s="6"/>
      <c r="JF160" s="6"/>
      <c r="JG160" s="6"/>
      <c r="JH160" s="6"/>
      <c r="JI160" s="6"/>
      <c r="JJ160" s="6"/>
      <c r="JK160" s="6"/>
      <c r="JL160" s="6"/>
      <c r="JM160" s="6"/>
      <c r="JN160" s="6"/>
      <c r="JO160" s="6"/>
      <c r="JP160" s="6"/>
      <c r="JQ160" s="6"/>
      <c r="JR160" s="6"/>
      <c r="JS160" s="6"/>
      <c r="JT160" s="6"/>
      <c r="JU160" s="6"/>
      <c r="JV160" s="6"/>
      <c r="JW160" s="6"/>
      <c r="JX160" s="6"/>
      <c r="JY160" s="6"/>
      <c r="JZ160" s="6"/>
      <c r="KA160" s="6"/>
      <c r="KB160" s="6"/>
      <c r="KC160" s="6"/>
      <c r="KD160" s="6"/>
      <c r="KE160" s="6"/>
      <c r="KF160" s="6"/>
      <c r="KG160" s="6"/>
      <c r="KH160" s="6"/>
      <c r="KI160" s="6"/>
      <c r="KJ160" s="6"/>
      <c r="KK160" s="6"/>
      <c r="KL160" s="6"/>
      <c r="KM160" s="6"/>
      <c r="KN160" s="6"/>
      <c r="KO160" s="6"/>
      <c r="KP160" s="6"/>
      <c r="KQ160" s="6"/>
      <c r="KR160" s="6"/>
      <c r="KS160" s="6"/>
      <c r="KT160" s="6"/>
      <c r="KU160" s="6"/>
      <c r="KV160" s="6"/>
      <c r="KW160" s="6"/>
      <c r="KX160" s="6"/>
      <c r="KY160" s="6"/>
      <c r="KZ160" s="6"/>
      <c r="LA160" s="6"/>
      <c r="LB160" s="6"/>
      <c r="LC160" s="6"/>
    </row>
    <row r="161" spans="1:315" ht="26.25" customHeight="1" x14ac:dyDescent="0.2">
      <c r="A161" s="13"/>
      <c r="B161" s="173" t="s">
        <v>44</v>
      </c>
      <c r="C161" s="429">
        <v>72</v>
      </c>
      <c r="D161" s="352">
        <v>0</v>
      </c>
      <c r="E161" s="429" t="s">
        <v>43</v>
      </c>
      <c r="F161" s="432" t="s">
        <v>36</v>
      </c>
      <c r="G161" s="399" t="str">
        <f>IF(F161="BöB","nur Freihändig mit Tipo. 13 VöB","")</f>
        <v/>
      </c>
      <c r="H161" s="400"/>
      <c r="I161" s="433" t="str">
        <f>IF(F161="BöB","Ja","No")</f>
        <v>No</v>
      </c>
      <c r="J161" s="430" t="str">
        <f>IF(F161="BöB","Ja","No")</f>
        <v>No</v>
      </c>
      <c r="K161" s="435" t="e">
        <f>IF(OR(AND(F161="VöB",D155="Aktuelles Procedura secondo BöB",E161="No"),OR(AND(E161="Ja",D161&gt;='Valori soglia'!$D$6),AND(E161="Ja",'Riepilogo progetto'!$J$8&gt;'Riepilogo progetto'!$P$9)),AND(E161="Ja",F161="BöB")),"Kontrolle","")</f>
        <v>#DIV/0!</v>
      </c>
      <c r="L161" s="173" t="s">
        <v>44</v>
      </c>
      <c r="M161" s="429">
        <v>72</v>
      </c>
      <c r="N161" s="352">
        <v>0</v>
      </c>
      <c r="O161" s="429" t="s">
        <v>43</v>
      </c>
      <c r="P161" s="432" t="s">
        <v>36</v>
      </c>
      <c r="Q161" s="399" t="str">
        <f>IF(P161="BöB","nur Freihändig mit Tipo. 13 VöB","")</f>
        <v/>
      </c>
      <c r="R161" s="400"/>
      <c r="S161" s="433" t="str">
        <f>IF(P161="BöB","Ja","No")</f>
        <v>No</v>
      </c>
      <c r="T161" s="430" t="str">
        <f>IF(P161="BöB","Ja","No")</f>
        <v>No</v>
      </c>
      <c r="U161" s="435" t="e">
        <f>IF(OR(AND(P161="VöB",N155="Aktuelles Procedura secondo BöB",O161="No"),OR(AND(O161="Ja",N161&gt;='Valori soglia'!$D$6),AND(O161="Ja",U$14&gt;U$15)),AND(O161="Ja",P161="BöB")),"Kontrolle","")</f>
        <v>#DIV/0!</v>
      </c>
      <c r="V161" s="173" t="s">
        <v>44</v>
      </c>
      <c r="W161" s="429">
        <v>72</v>
      </c>
      <c r="X161" s="352">
        <v>0</v>
      </c>
      <c r="Y161" s="429" t="s">
        <v>43</v>
      </c>
      <c r="Z161" s="432" t="s">
        <v>36</v>
      </c>
      <c r="AA161" s="399" t="str">
        <f>IF(Z161="BöB","nur Freihändig mit Tipo. 13 VöB","")</f>
        <v/>
      </c>
      <c r="AB161" s="400"/>
      <c r="AC161" s="433" t="str">
        <f>IF(Z161="BöB","Ja","No")</f>
        <v>No</v>
      </c>
      <c r="AD161" s="430" t="str">
        <f>IF(Z161="BöB","Ja","No")</f>
        <v>No</v>
      </c>
      <c r="AE161" s="435" t="e">
        <f>IF(OR(AND(Z161="VöB",X155="Aktuelles Procedura secondo BöB",Y161="No"),OR(AND(Y161="Ja",X161&gt;='Valori soglia'!$D$6),AND(Y161="Ja",AE$14&gt;AE$15)),AND(Y161="Ja",Z161="BöB")),"Kontrolle","")</f>
        <v>#DIV/0!</v>
      </c>
      <c r="AF161" s="173" t="s">
        <v>44</v>
      </c>
      <c r="AG161" s="429">
        <v>72</v>
      </c>
      <c r="AH161" s="352">
        <v>0</v>
      </c>
      <c r="AI161" s="429" t="s">
        <v>43</v>
      </c>
      <c r="AJ161" s="432" t="s">
        <v>36</v>
      </c>
      <c r="AK161" s="399" t="str">
        <f>IF(AJ161="BöB","nur Freihändig mit Tipo. 13 VöB","")</f>
        <v/>
      </c>
      <c r="AL161" s="400"/>
      <c r="AM161" s="433" t="str">
        <f>IF(AJ161="BöB","Ja","No")</f>
        <v>No</v>
      </c>
      <c r="AN161" s="430" t="str">
        <f>IF(AJ161="BöB","Ja","No")</f>
        <v>No</v>
      </c>
      <c r="AO161" s="435" t="e">
        <f>IF(OR(AND(AJ161="VöB",AH155="Aktuelles Procedura secondo BöB",AI161="No"),OR(AND(AI161="Ja",AH161&gt;='Valori soglia'!$D$6),AND(AI161="Ja",AO$14&gt;AO$15)),AND(AI161="Ja",AJ161="BöB")),"Kontrolle","")</f>
        <v>#DIV/0!</v>
      </c>
      <c r="AP161" s="173" t="s">
        <v>44</v>
      </c>
      <c r="AQ161" s="429">
        <v>72</v>
      </c>
      <c r="AR161" s="352">
        <v>0</v>
      </c>
      <c r="AS161" s="429" t="s">
        <v>43</v>
      </c>
      <c r="AT161" s="432" t="s">
        <v>36</v>
      </c>
      <c r="AU161" s="399" t="str">
        <f>IF(AT161="BöB","nur Freihändig mit Tipo. 13 VöB","")</f>
        <v/>
      </c>
      <c r="AV161" s="400"/>
      <c r="AW161" s="433" t="str">
        <f>IF(AT161="BöB","Ja","No")</f>
        <v>No</v>
      </c>
      <c r="AX161" s="430" t="str">
        <f>IF(AT161="BöB","Ja","No")</f>
        <v>No</v>
      </c>
      <c r="AY161" s="435" t="e">
        <f>IF(OR(AND(AT161="VöB",AR155="Aktuelles Procedura secondo BöB",AS161="No"),OR(AND(AS161="Ja",AR161&gt;='Valori soglia'!$D$6),AND(AS161="Ja",AY$14&gt;AY$15)),AND(AS161="Ja",AT161="BöB")),"Kontrolle","")</f>
        <v>#DIV/0!</v>
      </c>
      <c r="AZ161" s="173" t="s">
        <v>44</v>
      </c>
      <c r="BA161" s="429">
        <v>72</v>
      </c>
      <c r="BB161" s="352">
        <v>0</v>
      </c>
      <c r="BC161" s="429" t="s">
        <v>43</v>
      </c>
      <c r="BD161" s="432" t="s">
        <v>36</v>
      </c>
      <c r="BE161" s="399" t="str">
        <f>IF(BD161="BöB","nur Freihändig mit Tipo. 13 VöB","")</f>
        <v/>
      </c>
      <c r="BF161" s="400"/>
      <c r="BG161" s="433" t="str">
        <f>IF(BD161="BöB","Ja","No")</f>
        <v>No</v>
      </c>
      <c r="BH161" s="430" t="str">
        <f>IF(BD161="BöB","Ja","No")</f>
        <v>No</v>
      </c>
      <c r="BI161" s="435" t="e">
        <f>IF(OR(AND(BD161="VöB",BB155="Aktuelles Procedura secondo BöB",BC161="No"),OR(AND(BC161="Ja",BB161&gt;='Valori soglia'!$D$6),AND(BC161="Ja",BI$14&gt;BI$15)),AND(BC161="Ja",BD161="BöB")),"Kontrolle","")</f>
        <v>#DIV/0!</v>
      </c>
      <c r="BJ161" s="173" t="s">
        <v>44</v>
      </c>
      <c r="BK161" s="429">
        <v>72</v>
      </c>
      <c r="BL161" s="352">
        <v>0</v>
      </c>
      <c r="BM161" s="429" t="s">
        <v>43</v>
      </c>
      <c r="BN161" s="432" t="s">
        <v>36</v>
      </c>
      <c r="BO161" s="399" t="str">
        <f>IF(BN161="BöB","nur Freihändig mit Tipo. 13 VöB","")</f>
        <v/>
      </c>
      <c r="BP161" s="400"/>
      <c r="BQ161" s="433" t="str">
        <f>IF(BN161="BöB","Ja","No")</f>
        <v>No</v>
      </c>
      <c r="BR161" s="430" t="str">
        <f>IF(BN161="BöB","Ja","No")</f>
        <v>No</v>
      </c>
      <c r="BS161" s="435" t="e">
        <f>IF(OR(AND(BN161="VöB",BL155="Aktuelles Procedura secondo BöB",BM161="No"),OR(AND(BM161="Ja",BL161&gt;='Valori soglia'!$D$6),AND(BM161="Ja",BS$14&gt;BS$15)),AND(BM161="Ja",BN161="BöB")),"Kontrolle","")</f>
        <v>#DIV/0!</v>
      </c>
      <c r="BT161" s="173" t="s">
        <v>44</v>
      </c>
      <c r="BU161" s="429">
        <v>72</v>
      </c>
      <c r="BV161" s="352">
        <v>0</v>
      </c>
      <c r="BW161" s="429" t="s">
        <v>43</v>
      </c>
      <c r="BX161" s="432" t="s">
        <v>36</v>
      </c>
      <c r="BY161" s="399" t="str">
        <f>IF(BX161="BöB","nur Freihändig mit Tipo. 13 VöB","")</f>
        <v/>
      </c>
      <c r="BZ161" s="400"/>
      <c r="CA161" s="433" t="str">
        <f>IF(BX161="BöB","Ja","No")</f>
        <v>No</v>
      </c>
      <c r="CB161" s="430" t="str">
        <f>IF(BX161="BöB","Ja","No")</f>
        <v>No</v>
      </c>
      <c r="CC161" s="435" t="e">
        <f>IF(OR(AND(BX161="VöB",BV155="Aktuelles Procedura secondo BöB",BW161="No"),OR(AND(BW161="Ja",BV161&gt;='Valori soglia'!$D$6),AND(BW161="Ja",CC$14&gt;CC$15)),AND(BW161="Ja",BX161="BöB")),"Kontrolle","")</f>
        <v>#DIV/0!</v>
      </c>
      <c r="CD161" s="173" t="s">
        <v>44</v>
      </c>
      <c r="CE161" s="429">
        <v>72</v>
      </c>
      <c r="CF161" s="352">
        <v>0</v>
      </c>
      <c r="CG161" s="429" t="s">
        <v>43</v>
      </c>
      <c r="CH161" s="432" t="s">
        <v>36</v>
      </c>
      <c r="CI161" s="399" t="str">
        <f>IF(CH161="BöB","nur Freihändig mit Tipo. 13 VöB","")</f>
        <v/>
      </c>
      <c r="CJ161" s="400"/>
      <c r="CK161" s="433" t="str">
        <f>IF(CH161="BöB","Ja","No")</f>
        <v>No</v>
      </c>
      <c r="CL161" s="430" t="str">
        <f>IF(CH161="BöB","Ja","No")</f>
        <v>No</v>
      </c>
      <c r="CM161" s="435" t="e">
        <f>IF(OR(AND(CH161="VöB",CF155="Aktuelles Procedura secondo BöB",CG161="No"),OR(AND(CG161="Ja",CF161&gt;='Valori soglia'!$D$6),AND(CG161="Ja",CM$14&gt;CM$15)),AND(CG161="Ja",CH161="BöB")),"Kontrolle","")</f>
        <v>#DIV/0!</v>
      </c>
      <c r="CN161" s="173" t="s">
        <v>44</v>
      </c>
      <c r="CO161" s="429">
        <v>72</v>
      </c>
      <c r="CP161" s="352">
        <v>0</v>
      </c>
      <c r="CQ161" s="429" t="s">
        <v>43</v>
      </c>
      <c r="CR161" s="432" t="s">
        <v>36</v>
      </c>
      <c r="CS161" s="399" t="str">
        <f>IF(CR161="BöB","nur Freihändig mit Tipo. 13 VöB","")</f>
        <v/>
      </c>
      <c r="CT161" s="400"/>
      <c r="CU161" s="433" t="str">
        <f>IF(CR161="BöB","Ja","No")</f>
        <v>No</v>
      </c>
      <c r="CV161" s="430" t="str">
        <f>IF(CR161="BöB","Ja","No")</f>
        <v>No</v>
      </c>
      <c r="CW161" s="435" t="e">
        <f>IF(OR(AND(CR161="VöB",CP155="Aktuelles Procedura secondo BöB",CQ161="No"),OR(AND(CQ161="Ja",CP161&gt;='Valori soglia'!$D$6),AND(CQ161="Ja",CW$14&gt;CW$15)),AND(CQ161="Ja",CR161="BöB")),"Kontrolle","")</f>
        <v>#DIV/0!</v>
      </c>
      <c r="CX161" s="173" t="s">
        <v>44</v>
      </c>
      <c r="CY161" s="429">
        <v>72</v>
      </c>
      <c r="CZ161" s="352">
        <v>0</v>
      </c>
      <c r="DA161" s="429" t="s">
        <v>43</v>
      </c>
      <c r="DB161" s="432" t="s">
        <v>36</v>
      </c>
      <c r="DC161" s="399" t="str">
        <f>IF(DB161="BöB","nur Freihändig mit Tipo. 13 VöB","")</f>
        <v/>
      </c>
      <c r="DD161" s="400"/>
      <c r="DE161" s="433" t="str">
        <f>IF(DB161="BöB","Ja","No")</f>
        <v>No</v>
      </c>
      <c r="DF161" s="430" t="str">
        <f>IF(DB161="BöB","Ja","No")</f>
        <v>No</v>
      </c>
      <c r="DG161" s="435" t="e">
        <f>IF(OR(AND(DB161="VöB",CZ155="Aktuelles Procedura secondo BöB",DA161="No"),OR(AND(DA161="Ja",CZ161&gt;='Valori soglia'!$D$6),AND(DA161="Ja",DG$14&gt;DG$15)),AND(DA161="Ja",DB161="BöB")),"Kontrolle","")</f>
        <v>#DIV/0!</v>
      </c>
      <c r="DH161" s="173" t="s">
        <v>44</v>
      </c>
      <c r="DI161" s="429">
        <v>72</v>
      </c>
      <c r="DJ161" s="352">
        <v>0</v>
      </c>
      <c r="DK161" s="429" t="s">
        <v>43</v>
      </c>
      <c r="DL161" s="432" t="s">
        <v>36</v>
      </c>
      <c r="DM161" s="399" t="str">
        <f>IF(DL161="BöB","nur Freihändig mit Tipo. 13 VöB","")</f>
        <v/>
      </c>
      <c r="DN161" s="400"/>
      <c r="DO161" s="433" t="str">
        <f>IF(DL161="BöB","Ja","No")</f>
        <v>No</v>
      </c>
      <c r="DP161" s="430" t="str">
        <f>IF(DL161="BöB","Ja","No")</f>
        <v>No</v>
      </c>
      <c r="DQ161" s="435" t="e">
        <f>IF(OR(AND(DL161="VöB",DJ155="Aktuelles Procedura secondo BöB",DK161="No"),OR(AND(DK161="Ja",DJ161&gt;='Valori soglia'!$D$6),AND(DK161="Ja",DQ$14&gt;DQ$15)),AND(DK161="Ja",DL161="BöB")),"Kontrolle","")</f>
        <v>#DIV/0!</v>
      </c>
      <c r="DR161" s="173" t="s">
        <v>44</v>
      </c>
      <c r="DS161" s="429">
        <v>72</v>
      </c>
      <c r="DT161" s="352">
        <v>0</v>
      </c>
      <c r="DU161" s="429" t="s">
        <v>43</v>
      </c>
      <c r="DV161" s="432" t="s">
        <v>36</v>
      </c>
      <c r="DW161" s="399" t="str">
        <f>IF(DV161="BöB","nur Freihändig mit Tipo. 13 VöB","")</f>
        <v/>
      </c>
      <c r="DX161" s="400"/>
      <c r="DY161" s="433" t="str">
        <f>IF(DV161="BöB","Ja","No")</f>
        <v>No</v>
      </c>
      <c r="DZ161" s="430" t="str">
        <f>IF(DV161="BöB","Ja","No")</f>
        <v>No</v>
      </c>
      <c r="EA161" s="435" t="e">
        <f>IF(OR(AND(DV161="VöB",DT155="Aktuelles Procedura secondo BöB",DU161="No"),OR(AND(DU161="Ja",DT161&gt;='Valori soglia'!$D$6),AND(DU161="Ja",EA$14&gt;EA$15)),AND(DU161="Ja",DV161="BöB")),"Kontrolle","")</f>
        <v>#DIV/0!</v>
      </c>
      <c r="EB161" s="173" t="s">
        <v>44</v>
      </c>
      <c r="EC161" s="429">
        <v>72</v>
      </c>
      <c r="ED161" s="352">
        <v>0</v>
      </c>
      <c r="EE161" s="429" t="s">
        <v>43</v>
      </c>
      <c r="EF161" s="432" t="s">
        <v>36</v>
      </c>
      <c r="EG161" s="399" t="str">
        <f>IF(EF161="BöB","nur Freihändig mit Tipo. 13 VöB","")</f>
        <v/>
      </c>
      <c r="EH161" s="400"/>
      <c r="EI161" s="433" t="str">
        <f>IF(EF161="BöB","Ja","No")</f>
        <v>No</v>
      </c>
      <c r="EJ161" s="430" t="str">
        <f>IF(EF161="BöB","Ja","No")</f>
        <v>No</v>
      </c>
      <c r="EK161" s="435" t="e">
        <f>IF(OR(AND(EF161="VöB",ED155="Aktuelles Procedura secondo BöB",EE161="No"),OR(AND(EE161="Ja",ED161&gt;='Valori soglia'!$D$6),AND(EE161="Ja",EK$14&gt;EK$15)),AND(EE161="Ja",EF161="BöB")),"Kontrolle","")</f>
        <v>#DIV/0!</v>
      </c>
      <c r="EL161" s="173" t="s">
        <v>44</v>
      </c>
      <c r="EM161" s="429">
        <v>72</v>
      </c>
      <c r="EN161" s="352">
        <v>0</v>
      </c>
      <c r="EO161" s="429" t="s">
        <v>43</v>
      </c>
      <c r="EP161" s="432" t="s">
        <v>36</v>
      </c>
      <c r="EQ161" s="399" t="str">
        <f>IF(EP161="BöB","nur Freihändig mit Tipo. 13 VöB","")</f>
        <v/>
      </c>
      <c r="ER161" s="400"/>
      <c r="ES161" s="433" t="str">
        <f>IF(EP161="BöB","Ja","No")</f>
        <v>No</v>
      </c>
      <c r="ET161" s="430" t="str">
        <f>IF(EP161="BöB","Ja","No")</f>
        <v>No</v>
      </c>
      <c r="EU161" s="435" t="e">
        <f>IF(OR(AND(EP161="VöB",EN155="Aktuelles Procedura secondo BöB",EO161="No"),OR(AND(EO161="Ja",EN161&gt;='Valori soglia'!$D$6),AND(EO161="Ja",EU$14&gt;EU$15)),AND(EO161="Ja",EP161="BöB")),"Kontrolle","")</f>
        <v>#DIV/0!</v>
      </c>
      <c r="EV161" s="173" t="s">
        <v>44</v>
      </c>
      <c r="EW161" s="429">
        <v>72</v>
      </c>
      <c r="EX161" s="352">
        <v>0</v>
      </c>
      <c r="EY161" s="429" t="s">
        <v>43</v>
      </c>
      <c r="EZ161" s="432" t="s">
        <v>36</v>
      </c>
      <c r="FA161" s="399" t="str">
        <f>IF(EZ161="BöB","nur Freihändig mit Tipo. 13 VöB","")</f>
        <v/>
      </c>
      <c r="FB161" s="400"/>
      <c r="FC161" s="433" t="str">
        <f>IF(EZ161="BöB","Ja","No")</f>
        <v>No</v>
      </c>
      <c r="FD161" s="430" t="str">
        <f>IF(EZ161="BöB","Ja","No")</f>
        <v>No</v>
      </c>
      <c r="FE161" s="435" t="e">
        <f>IF(OR(AND(EZ161="VöB",EX155="Aktuelles Procedura secondo BöB",EY161="No"),OR(AND(EY161="Ja",EX161&gt;='Valori soglia'!$D$6),AND(EY161="Ja",FE$14&gt;FE$15)),AND(EY161="Ja",EZ161="BöB")),"Kontrolle","")</f>
        <v>#DIV/0!</v>
      </c>
      <c r="FF161" s="173" t="s">
        <v>44</v>
      </c>
      <c r="FG161" s="429">
        <v>72</v>
      </c>
      <c r="FH161" s="352">
        <v>0</v>
      </c>
      <c r="FI161" s="429" t="s">
        <v>43</v>
      </c>
      <c r="FJ161" s="432" t="s">
        <v>36</v>
      </c>
      <c r="FK161" s="399" t="str">
        <f>IF(FJ161="BöB","nur Freihändig mit Tipo. 13 VöB","")</f>
        <v/>
      </c>
      <c r="FL161" s="400"/>
      <c r="FM161" s="433" t="str">
        <f>IF(FJ161="BöB","Ja","No")</f>
        <v>No</v>
      </c>
      <c r="FN161" s="430" t="str">
        <f>IF(FJ161="BöB","Ja","No")</f>
        <v>No</v>
      </c>
      <c r="FO161" s="435" t="e">
        <f>IF(OR(AND(FJ161="VöB",FH155="Aktuelles Procedura secondo BöB",FI161="No"),OR(AND(FI161="Ja",FH161&gt;='Valori soglia'!$D$6),AND(FI161="Ja",FO$14&gt;FO$15)),AND(FI161="Ja",FJ161="BöB")),"Kontrolle","")</f>
        <v>#DIV/0!</v>
      </c>
      <c r="FP161" s="173" t="s">
        <v>44</v>
      </c>
      <c r="FQ161" s="429">
        <v>72</v>
      </c>
      <c r="FR161" s="352">
        <v>0</v>
      </c>
      <c r="FS161" s="429" t="s">
        <v>43</v>
      </c>
      <c r="FT161" s="432" t="s">
        <v>36</v>
      </c>
      <c r="FU161" s="399" t="str">
        <f>IF(FT161="BöB","nur Freihändig mit Tipo. 13 VöB","")</f>
        <v/>
      </c>
      <c r="FV161" s="400"/>
      <c r="FW161" s="433" t="str">
        <f>IF(FT161="BöB","Ja","No")</f>
        <v>No</v>
      </c>
      <c r="FX161" s="430" t="str">
        <f>IF(FT161="BöB","Ja","No")</f>
        <v>No</v>
      </c>
      <c r="FY161" s="435" t="e">
        <f>IF(OR(AND(FT161="VöB",FR155="Aktuelles Procedura secondo BöB",FS161="No"),OR(AND(FS161="Ja",FR161&gt;='Valori soglia'!$D$6),AND(FS161="Ja",FY$14&gt;FY$15)),AND(FS161="Ja",FT161="BöB")),"Kontrolle","")</f>
        <v>#DIV/0!</v>
      </c>
      <c r="FZ161" s="173" t="s">
        <v>44</v>
      </c>
      <c r="GA161" s="429">
        <v>72</v>
      </c>
      <c r="GB161" s="352">
        <v>0</v>
      </c>
      <c r="GC161" s="429" t="s">
        <v>43</v>
      </c>
      <c r="GD161" s="432" t="s">
        <v>36</v>
      </c>
      <c r="GE161" s="399" t="str">
        <f>IF(GD161="BöB","nur Freihändig mit Tipo. 13 VöB","")</f>
        <v/>
      </c>
      <c r="GF161" s="400"/>
      <c r="GG161" s="433" t="str">
        <f>IF(GD161="BöB","Ja","No")</f>
        <v>No</v>
      </c>
      <c r="GH161" s="430" t="str">
        <f>IF(GD161="BöB","Ja","No")</f>
        <v>No</v>
      </c>
      <c r="GI161" s="435" t="e">
        <f>IF(OR(AND(GD161="VöB",GB155="Aktuelles Procedura secondo BöB",GC161="No"),OR(AND(GC161="Ja",GB161&gt;='Valori soglia'!$D$6),AND(GC161="Ja",GI$14&gt;GI$15)),AND(GC161="Ja",GD161="BöB")),"Kontrolle","")</f>
        <v>#DIV/0!</v>
      </c>
      <c r="GJ161" s="173" t="s">
        <v>44</v>
      </c>
      <c r="GK161" s="429">
        <v>72</v>
      </c>
      <c r="GL161" s="352">
        <v>0</v>
      </c>
      <c r="GM161" s="429" t="s">
        <v>43</v>
      </c>
      <c r="GN161" s="432" t="s">
        <v>36</v>
      </c>
      <c r="GO161" s="399" t="str">
        <f>IF(GN161="BöB","nur Freihändig mit Tipo. 13 VöB","")</f>
        <v/>
      </c>
      <c r="GP161" s="400"/>
      <c r="GQ161" s="433" t="str">
        <f>IF(GN161="BöB","Ja","No")</f>
        <v>No</v>
      </c>
      <c r="GR161" s="430" t="str">
        <f>IF(GN161="BöB","Ja","No")</f>
        <v>No</v>
      </c>
      <c r="GS161" s="435" t="e">
        <f>IF(OR(AND(GN161="VöB",GL155="Aktuelles Procedura secondo BöB",GM161="No"),OR(AND(GM161="Ja",GL161&gt;='Valori soglia'!$D$6),AND(GM161="Ja",GS$14&gt;GS$15)),AND(GM161="Ja",GN161="BöB")),"Kontrolle","")</f>
        <v>#DIV/0!</v>
      </c>
      <c r="GT161" s="173" t="s">
        <v>44</v>
      </c>
      <c r="GU161" s="429">
        <v>72</v>
      </c>
      <c r="GV161" s="352">
        <v>0</v>
      </c>
      <c r="GW161" s="429" t="s">
        <v>43</v>
      </c>
      <c r="GX161" s="432" t="s">
        <v>36</v>
      </c>
      <c r="GY161" s="399" t="str">
        <f>IF(GX161="BöB","nur Freihändig mit Tipo. 13 VöB","")</f>
        <v/>
      </c>
      <c r="GZ161" s="400"/>
      <c r="HA161" s="433" t="str">
        <f>IF(GX161="BöB","Ja","No")</f>
        <v>No</v>
      </c>
      <c r="HB161" s="430" t="str">
        <f>IF(GX161="BöB","Ja","No")</f>
        <v>No</v>
      </c>
      <c r="HC161" s="435" t="e">
        <f>IF(OR(AND(GX161="VöB",GV155="Aktuelles Procedura secondo BöB",GW161="No"),OR(AND(GW161="Ja",GV161&gt;='Valori soglia'!$D$6),AND(GW161="Ja",HC$14&gt;HC$15)),AND(GW161="Ja",GX161="BöB")),"Kontrolle","")</f>
        <v>#DIV/0!</v>
      </c>
      <c r="HD161" s="173" t="s">
        <v>44</v>
      </c>
      <c r="HE161" s="429">
        <v>72</v>
      </c>
      <c r="HF161" s="352">
        <v>0</v>
      </c>
      <c r="HG161" s="429" t="s">
        <v>43</v>
      </c>
      <c r="HH161" s="432" t="s">
        <v>36</v>
      </c>
      <c r="HI161" s="399" t="str">
        <f>IF(HH161="BöB","nur Freihändig mit Tipo. 13 VöB","")</f>
        <v/>
      </c>
      <c r="HJ161" s="400"/>
      <c r="HK161" s="433" t="str">
        <f>IF(HH161="BöB","Ja","No")</f>
        <v>No</v>
      </c>
      <c r="HL161" s="430" t="str">
        <f>IF(HH161="BöB","Ja","No")</f>
        <v>No</v>
      </c>
      <c r="HM161" s="435" t="e">
        <f>IF(OR(AND(HH161="VöB",HF155="Aktuelles Procedura secondo BöB",HG161="No"),OR(AND(HG161="Ja",HF161&gt;='Valori soglia'!$D$6),AND(HG161="Ja",HM$14&gt;HM$15)),AND(HG161="Ja",HH161="BöB")),"Kontrolle","")</f>
        <v>#DIV/0!</v>
      </c>
      <c r="HN161" s="125"/>
      <c r="HO161" s="125"/>
      <c r="HP161" s="71"/>
      <c r="HQ161" s="126"/>
      <c r="HR161" s="74"/>
      <c r="HS161" s="36"/>
      <c r="HT161" s="36"/>
      <c r="HU161" s="78"/>
      <c r="HV161" s="36"/>
      <c r="HW161" s="125"/>
      <c r="HX161" s="125"/>
      <c r="HY161" s="71"/>
      <c r="HZ161" s="126"/>
      <c r="IA161" s="74"/>
      <c r="IB161" s="36"/>
      <c r="IC161" s="36"/>
      <c r="ID161" s="78"/>
      <c r="IE161" s="36"/>
      <c r="IF161" s="125"/>
      <c r="IG161" s="125"/>
      <c r="IH161" s="71"/>
      <c r="II161" s="126"/>
      <c r="IJ161" s="74"/>
      <c r="IK161" s="36"/>
      <c r="IL161" s="36"/>
      <c r="IM161" s="78"/>
      <c r="IN161" s="36"/>
      <c r="IO161" s="125"/>
      <c r="IP161" s="125"/>
      <c r="IQ161" s="71"/>
      <c r="IR161" s="126"/>
      <c r="IS161" s="74"/>
      <c r="IT161" s="36"/>
      <c r="IU161" s="36"/>
      <c r="IV161" s="78"/>
      <c r="IW161" s="36"/>
      <c r="IX161" s="125"/>
      <c r="IY161" s="125"/>
      <c r="IZ161" s="71"/>
      <c r="JA161" s="126"/>
      <c r="JB161" s="6"/>
      <c r="JC161" s="6"/>
      <c r="JD161" s="6"/>
      <c r="JE161" s="6"/>
      <c r="JF161" s="6"/>
      <c r="JG161" s="6"/>
      <c r="JH161" s="6"/>
      <c r="JI161" s="6"/>
      <c r="JJ161" s="6"/>
      <c r="JK161" s="6"/>
      <c r="JL161" s="6"/>
      <c r="JM161" s="6"/>
      <c r="JN161" s="6"/>
      <c r="JO161" s="6"/>
      <c r="JP161" s="6"/>
      <c r="JQ161" s="6"/>
      <c r="JR161" s="6"/>
      <c r="JS161" s="6"/>
      <c r="JT161" s="6"/>
      <c r="JU161" s="6"/>
      <c r="JV161" s="6"/>
      <c r="JW161" s="6"/>
      <c r="JX161" s="6"/>
      <c r="JY161" s="6"/>
      <c r="JZ161" s="6"/>
      <c r="KA161" s="6"/>
      <c r="KB161" s="6"/>
      <c r="KC161" s="6"/>
      <c r="KD161" s="6"/>
      <c r="KE161" s="6"/>
      <c r="KF161" s="6"/>
      <c r="KG161" s="6"/>
      <c r="KH161" s="6"/>
      <c r="KI161" s="6"/>
      <c r="KJ161" s="6"/>
      <c r="KK161" s="6"/>
      <c r="KL161" s="6"/>
      <c r="KM161" s="6"/>
      <c r="KN161" s="6"/>
      <c r="KO161" s="6"/>
      <c r="KP161" s="6"/>
      <c r="KQ161" s="6"/>
      <c r="KR161" s="6"/>
      <c r="KS161" s="6"/>
      <c r="KT161" s="6"/>
      <c r="KU161" s="6"/>
      <c r="KV161" s="6"/>
      <c r="KW161" s="6"/>
      <c r="KX161" s="6"/>
      <c r="KY161" s="6"/>
      <c r="KZ161" s="6"/>
      <c r="LA161" s="6"/>
      <c r="LB161" s="6"/>
      <c r="LC161" s="6"/>
    </row>
    <row r="162" spans="1:315" ht="26.25" customHeight="1" x14ac:dyDescent="0.2">
      <c r="A162" s="13"/>
      <c r="B162" s="174" t="s">
        <v>45</v>
      </c>
      <c r="C162" s="429"/>
      <c r="D162" s="352"/>
      <c r="E162" s="429"/>
      <c r="F162" s="432"/>
      <c r="G162" s="401" t="str">
        <f>IF(F161="VöB","Freihändig (z.B. Tipo. 36 II d VöB)","")</f>
        <v/>
      </c>
      <c r="H162" s="402"/>
      <c r="I162" s="433"/>
      <c r="J162" s="430"/>
      <c r="K162" s="435"/>
      <c r="L162" s="174" t="s">
        <v>45</v>
      </c>
      <c r="M162" s="429"/>
      <c r="N162" s="352"/>
      <c r="O162" s="429"/>
      <c r="P162" s="432"/>
      <c r="Q162" s="401" t="str">
        <f>IF(P161="VöB","Freihändig (z.B. Tipo. 36 II d VöB)","")</f>
        <v/>
      </c>
      <c r="R162" s="402"/>
      <c r="S162" s="433"/>
      <c r="T162" s="430"/>
      <c r="U162" s="435"/>
      <c r="V162" s="174" t="s">
        <v>45</v>
      </c>
      <c r="W162" s="429"/>
      <c r="X162" s="352"/>
      <c r="Y162" s="429"/>
      <c r="Z162" s="432"/>
      <c r="AA162" s="401" t="str">
        <f>IF(Z161="VöB","Freihändig (z.B. Tipo. 36 II d VöB)","")</f>
        <v/>
      </c>
      <c r="AB162" s="402"/>
      <c r="AC162" s="433"/>
      <c r="AD162" s="430"/>
      <c r="AE162" s="435"/>
      <c r="AF162" s="174" t="s">
        <v>45</v>
      </c>
      <c r="AG162" s="429"/>
      <c r="AH162" s="352"/>
      <c r="AI162" s="429"/>
      <c r="AJ162" s="432"/>
      <c r="AK162" s="401" t="str">
        <f>IF(AJ161="VöB","Freihändig (z.B. Tipo. 36 II d VöB)","")</f>
        <v/>
      </c>
      <c r="AL162" s="402"/>
      <c r="AM162" s="433"/>
      <c r="AN162" s="430"/>
      <c r="AO162" s="435"/>
      <c r="AP162" s="174" t="s">
        <v>45</v>
      </c>
      <c r="AQ162" s="429"/>
      <c r="AR162" s="352"/>
      <c r="AS162" s="429"/>
      <c r="AT162" s="432"/>
      <c r="AU162" s="401" t="str">
        <f>IF(AT161="VöB","Freihändig (z.B. Tipo. 36 II d VöB)","")</f>
        <v/>
      </c>
      <c r="AV162" s="402"/>
      <c r="AW162" s="433"/>
      <c r="AX162" s="430"/>
      <c r="AY162" s="435"/>
      <c r="AZ162" s="174" t="s">
        <v>45</v>
      </c>
      <c r="BA162" s="429"/>
      <c r="BB162" s="352"/>
      <c r="BC162" s="429"/>
      <c r="BD162" s="432"/>
      <c r="BE162" s="401" t="str">
        <f>IF(BD161="VöB","Freihändig (z.B. Tipo. 36 II d VöB)","")</f>
        <v/>
      </c>
      <c r="BF162" s="402"/>
      <c r="BG162" s="433"/>
      <c r="BH162" s="430"/>
      <c r="BI162" s="435"/>
      <c r="BJ162" s="174" t="s">
        <v>45</v>
      </c>
      <c r="BK162" s="429"/>
      <c r="BL162" s="352"/>
      <c r="BM162" s="429"/>
      <c r="BN162" s="432"/>
      <c r="BO162" s="401" t="str">
        <f>IF(BN161="VöB","Freihändig (z.B. Tipo. 36 II d VöB)","")</f>
        <v/>
      </c>
      <c r="BP162" s="402"/>
      <c r="BQ162" s="433"/>
      <c r="BR162" s="430"/>
      <c r="BS162" s="435"/>
      <c r="BT162" s="174" t="s">
        <v>45</v>
      </c>
      <c r="BU162" s="429"/>
      <c r="BV162" s="352"/>
      <c r="BW162" s="429"/>
      <c r="BX162" s="432"/>
      <c r="BY162" s="401" t="str">
        <f>IF(BX161="VöB","Freihändig (z.B. Tipo. 36 II d VöB)","")</f>
        <v/>
      </c>
      <c r="BZ162" s="402"/>
      <c r="CA162" s="433"/>
      <c r="CB162" s="430"/>
      <c r="CC162" s="435"/>
      <c r="CD162" s="174" t="s">
        <v>45</v>
      </c>
      <c r="CE162" s="429"/>
      <c r="CF162" s="352"/>
      <c r="CG162" s="429"/>
      <c r="CH162" s="432"/>
      <c r="CI162" s="401" t="str">
        <f>IF(CH161="VöB","Freihändig (z.B. Tipo. 36 II d VöB)","")</f>
        <v/>
      </c>
      <c r="CJ162" s="402"/>
      <c r="CK162" s="433"/>
      <c r="CL162" s="430"/>
      <c r="CM162" s="435"/>
      <c r="CN162" s="174" t="s">
        <v>45</v>
      </c>
      <c r="CO162" s="429"/>
      <c r="CP162" s="352"/>
      <c r="CQ162" s="429"/>
      <c r="CR162" s="432"/>
      <c r="CS162" s="401" t="str">
        <f>IF(CR161="VöB","Freihändig (z.B. Tipo. 36 II d VöB)","")</f>
        <v/>
      </c>
      <c r="CT162" s="402"/>
      <c r="CU162" s="433"/>
      <c r="CV162" s="430"/>
      <c r="CW162" s="435"/>
      <c r="CX162" s="174" t="s">
        <v>45</v>
      </c>
      <c r="CY162" s="429"/>
      <c r="CZ162" s="352"/>
      <c r="DA162" s="429"/>
      <c r="DB162" s="432"/>
      <c r="DC162" s="401" t="str">
        <f>IF(DB161="VöB","Freihändig (z.B. Tipo. 36 II d VöB)","")</f>
        <v/>
      </c>
      <c r="DD162" s="402"/>
      <c r="DE162" s="433"/>
      <c r="DF162" s="430"/>
      <c r="DG162" s="435"/>
      <c r="DH162" s="174" t="s">
        <v>45</v>
      </c>
      <c r="DI162" s="429"/>
      <c r="DJ162" s="352"/>
      <c r="DK162" s="429"/>
      <c r="DL162" s="432"/>
      <c r="DM162" s="401" t="str">
        <f>IF(DL161="VöB","Freihändig (z.B. Tipo. 36 II d VöB)","")</f>
        <v/>
      </c>
      <c r="DN162" s="402"/>
      <c r="DO162" s="433"/>
      <c r="DP162" s="430"/>
      <c r="DQ162" s="435"/>
      <c r="DR162" s="174" t="s">
        <v>45</v>
      </c>
      <c r="DS162" s="429"/>
      <c r="DT162" s="352"/>
      <c r="DU162" s="429"/>
      <c r="DV162" s="432"/>
      <c r="DW162" s="401" t="str">
        <f>IF(DV161="VöB","Freihändig (z.B. Tipo. 36 II d VöB)","")</f>
        <v/>
      </c>
      <c r="DX162" s="402"/>
      <c r="DY162" s="433"/>
      <c r="DZ162" s="430"/>
      <c r="EA162" s="435"/>
      <c r="EB162" s="174" t="s">
        <v>45</v>
      </c>
      <c r="EC162" s="429"/>
      <c r="ED162" s="352"/>
      <c r="EE162" s="429"/>
      <c r="EF162" s="432"/>
      <c r="EG162" s="401" t="str">
        <f>IF(EF161="VöB","Freihändig (z.B. Tipo. 36 II d VöB)","")</f>
        <v/>
      </c>
      <c r="EH162" s="402"/>
      <c r="EI162" s="433"/>
      <c r="EJ162" s="430"/>
      <c r="EK162" s="435"/>
      <c r="EL162" s="174" t="s">
        <v>45</v>
      </c>
      <c r="EM162" s="429"/>
      <c r="EN162" s="352"/>
      <c r="EO162" s="429"/>
      <c r="EP162" s="432"/>
      <c r="EQ162" s="401" t="str">
        <f>IF(EP161="VöB","Freihändig (z.B. Tipo. 36 II d VöB)","")</f>
        <v/>
      </c>
      <c r="ER162" s="402"/>
      <c r="ES162" s="433"/>
      <c r="ET162" s="430"/>
      <c r="EU162" s="435"/>
      <c r="EV162" s="174" t="s">
        <v>45</v>
      </c>
      <c r="EW162" s="429"/>
      <c r="EX162" s="352"/>
      <c r="EY162" s="429"/>
      <c r="EZ162" s="432"/>
      <c r="FA162" s="401" t="str">
        <f>IF(EZ161="VöB","Freihändig (z.B. Tipo. 36 II d VöB)","")</f>
        <v/>
      </c>
      <c r="FB162" s="402"/>
      <c r="FC162" s="433"/>
      <c r="FD162" s="430"/>
      <c r="FE162" s="435"/>
      <c r="FF162" s="174" t="s">
        <v>45</v>
      </c>
      <c r="FG162" s="429"/>
      <c r="FH162" s="352"/>
      <c r="FI162" s="429"/>
      <c r="FJ162" s="432"/>
      <c r="FK162" s="401" t="str">
        <f>IF(FJ161="VöB","Freihändig (z.B. Tipo. 36 II d VöB)","")</f>
        <v/>
      </c>
      <c r="FL162" s="402"/>
      <c r="FM162" s="433"/>
      <c r="FN162" s="430"/>
      <c r="FO162" s="435"/>
      <c r="FP162" s="174" t="s">
        <v>45</v>
      </c>
      <c r="FQ162" s="429"/>
      <c r="FR162" s="352"/>
      <c r="FS162" s="429"/>
      <c r="FT162" s="432"/>
      <c r="FU162" s="401" t="str">
        <f>IF(FT161="VöB","Freihändig (z.B. Tipo. 36 II d VöB)","")</f>
        <v/>
      </c>
      <c r="FV162" s="402"/>
      <c r="FW162" s="433"/>
      <c r="FX162" s="430"/>
      <c r="FY162" s="435"/>
      <c r="FZ162" s="174" t="s">
        <v>45</v>
      </c>
      <c r="GA162" s="429"/>
      <c r="GB162" s="352"/>
      <c r="GC162" s="429"/>
      <c r="GD162" s="432"/>
      <c r="GE162" s="401" t="str">
        <f>IF(GD161="VöB","Freihändig (z.B. Tipo. 36 II d VöB)","")</f>
        <v/>
      </c>
      <c r="GF162" s="402"/>
      <c r="GG162" s="433"/>
      <c r="GH162" s="430"/>
      <c r="GI162" s="435"/>
      <c r="GJ162" s="174" t="s">
        <v>45</v>
      </c>
      <c r="GK162" s="429"/>
      <c r="GL162" s="352"/>
      <c r="GM162" s="429"/>
      <c r="GN162" s="432"/>
      <c r="GO162" s="401" t="str">
        <f>IF(GN161="VöB","Freihändig (z.B. Tipo. 36 II d VöB)","")</f>
        <v/>
      </c>
      <c r="GP162" s="402"/>
      <c r="GQ162" s="433"/>
      <c r="GR162" s="430"/>
      <c r="GS162" s="435"/>
      <c r="GT162" s="174" t="s">
        <v>45</v>
      </c>
      <c r="GU162" s="429"/>
      <c r="GV162" s="352"/>
      <c r="GW162" s="429"/>
      <c r="GX162" s="432"/>
      <c r="GY162" s="401" t="str">
        <f>IF(GX161="VöB","Freihändig (z.B. Tipo. 36 II d VöB)","")</f>
        <v/>
      </c>
      <c r="GZ162" s="402"/>
      <c r="HA162" s="433"/>
      <c r="HB162" s="430"/>
      <c r="HC162" s="435"/>
      <c r="HD162" s="174" t="s">
        <v>45</v>
      </c>
      <c r="HE162" s="429"/>
      <c r="HF162" s="352"/>
      <c r="HG162" s="429"/>
      <c r="HH162" s="432"/>
      <c r="HI162" s="401" t="str">
        <f>IF(HH161="VöB","Freihändig (z.B. Tipo. 36 II d VöB)","")</f>
        <v/>
      </c>
      <c r="HJ162" s="402"/>
      <c r="HK162" s="433"/>
      <c r="HL162" s="430"/>
      <c r="HM162" s="435"/>
      <c r="HN162" s="125"/>
      <c r="HO162" s="125"/>
      <c r="HP162" s="71"/>
      <c r="HQ162" s="126"/>
      <c r="HR162" s="74"/>
      <c r="HS162" s="36"/>
      <c r="HT162" s="36"/>
      <c r="HU162" s="78"/>
      <c r="HV162" s="36"/>
      <c r="HW162" s="125"/>
      <c r="HX162" s="125"/>
      <c r="HY162" s="71"/>
      <c r="HZ162" s="126"/>
      <c r="IA162" s="74"/>
      <c r="IB162" s="36"/>
      <c r="IC162" s="36"/>
      <c r="ID162" s="78"/>
      <c r="IE162" s="36"/>
      <c r="IF162" s="125"/>
      <c r="IG162" s="125"/>
      <c r="IH162" s="71"/>
      <c r="II162" s="126"/>
      <c r="IJ162" s="74"/>
      <c r="IK162" s="36"/>
      <c r="IL162" s="36"/>
      <c r="IM162" s="78"/>
      <c r="IN162" s="36"/>
      <c r="IO162" s="125"/>
      <c r="IP162" s="125"/>
      <c r="IQ162" s="71"/>
      <c r="IR162" s="126"/>
      <c r="IS162" s="74"/>
      <c r="IT162" s="36"/>
      <c r="IU162" s="36"/>
      <c r="IV162" s="78"/>
      <c r="IW162" s="36"/>
      <c r="IX162" s="125"/>
      <c r="IY162" s="125"/>
      <c r="IZ162" s="71"/>
      <c r="JA162" s="126"/>
      <c r="JB162" s="6"/>
      <c r="JC162" s="6"/>
      <c r="JD162" s="6"/>
      <c r="JE162" s="6"/>
      <c r="JF162" s="6"/>
      <c r="JG162" s="6"/>
      <c r="JH162" s="6"/>
      <c r="JI162" s="6"/>
      <c r="JJ162" s="6"/>
      <c r="JK162" s="6"/>
      <c r="JL162" s="6"/>
      <c r="JM162" s="6"/>
      <c r="JN162" s="6"/>
      <c r="JO162" s="6"/>
      <c r="JP162" s="6"/>
      <c r="JQ162" s="6"/>
      <c r="JR162" s="6"/>
      <c r="JS162" s="6"/>
      <c r="JT162" s="6"/>
      <c r="JU162" s="6"/>
      <c r="JV162" s="6"/>
      <c r="JW162" s="6"/>
      <c r="JX162" s="6"/>
      <c r="JY162" s="6"/>
      <c r="JZ162" s="6"/>
      <c r="KA162" s="6"/>
      <c r="KB162" s="6"/>
      <c r="KC162" s="6"/>
      <c r="KD162" s="6"/>
      <c r="KE162" s="6"/>
      <c r="KF162" s="6"/>
      <c r="KG162" s="6"/>
      <c r="KH162" s="6"/>
      <c r="KI162" s="6"/>
      <c r="KJ162" s="6"/>
      <c r="KK162" s="6"/>
      <c r="KL162" s="6"/>
      <c r="KM162" s="6"/>
      <c r="KN162" s="6"/>
      <c r="KO162" s="6"/>
      <c r="KP162" s="6"/>
      <c r="KQ162" s="6"/>
      <c r="KR162" s="6"/>
      <c r="KS162" s="6"/>
      <c r="KT162" s="6"/>
      <c r="KU162" s="6"/>
      <c r="KV162" s="6"/>
      <c r="KW162" s="6"/>
      <c r="KX162" s="6"/>
      <c r="KY162" s="6"/>
      <c r="KZ162" s="6"/>
      <c r="LA162" s="6"/>
      <c r="LB162" s="6"/>
      <c r="LC162" s="6"/>
    </row>
    <row r="163" spans="1:315" ht="26.25" customHeight="1" x14ac:dyDescent="0.2">
      <c r="A163" s="13"/>
      <c r="B163" s="173" t="s">
        <v>44</v>
      </c>
      <c r="C163" s="429">
        <v>73</v>
      </c>
      <c r="D163" s="352">
        <v>0</v>
      </c>
      <c r="E163" s="429" t="s">
        <v>43</v>
      </c>
      <c r="F163" s="432" t="s">
        <v>36</v>
      </c>
      <c r="G163" s="399" t="str">
        <f>IF(F163="BöB","nur Freihändig mit Tipo. 13 VöB","")</f>
        <v/>
      </c>
      <c r="H163" s="400"/>
      <c r="I163" s="433" t="str">
        <f>IF(F163="BöB","Ja","No")</f>
        <v>No</v>
      </c>
      <c r="J163" s="430" t="str">
        <f>IF(F163="BöB","Ja","No")</f>
        <v>No</v>
      </c>
      <c r="K163" s="435" t="e">
        <f>IF(OR(AND(F163="VöB",D157="Aktuelles Procedura secondo BöB",E163="No"),OR(AND(E163="Ja",D163&gt;='Valori soglia'!$D$6),AND(E163="Ja",'Riepilogo progetto'!$J$8&gt;'Riepilogo progetto'!$P$9)),AND(E163="Ja",F163="BöB")),"Kontrolle","")</f>
        <v>#DIV/0!</v>
      </c>
      <c r="L163" s="173" t="s">
        <v>44</v>
      </c>
      <c r="M163" s="429">
        <v>73</v>
      </c>
      <c r="N163" s="352">
        <v>0</v>
      </c>
      <c r="O163" s="429" t="s">
        <v>43</v>
      </c>
      <c r="P163" s="432" t="s">
        <v>36</v>
      </c>
      <c r="Q163" s="399" t="str">
        <f>IF(P163="BöB","nur Freihändig mit Tipo. 13 VöB","")</f>
        <v/>
      </c>
      <c r="R163" s="400"/>
      <c r="S163" s="433" t="str">
        <f>IF(P163="BöB","Ja","No")</f>
        <v>No</v>
      </c>
      <c r="T163" s="430" t="str">
        <f>IF(P163="BöB","Ja","No")</f>
        <v>No</v>
      </c>
      <c r="U163" s="435" t="e">
        <f>IF(OR(AND(P163="VöB",N157="Aktuelles Procedura secondo BöB",O163="No"),OR(AND(O163="Ja",N163&gt;='Valori soglia'!$D$6),AND(O163="Ja",U$14&gt;U$15)),AND(O163="Ja",P163="BöB")),"Kontrolle","")</f>
        <v>#DIV/0!</v>
      </c>
      <c r="V163" s="173" t="s">
        <v>44</v>
      </c>
      <c r="W163" s="429">
        <v>73</v>
      </c>
      <c r="X163" s="352">
        <v>0</v>
      </c>
      <c r="Y163" s="429" t="s">
        <v>43</v>
      </c>
      <c r="Z163" s="432" t="s">
        <v>36</v>
      </c>
      <c r="AA163" s="399" t="str">
        <f>IF(Z163="BöB","nur Freihändig mit Tipo. 13 VöB","")</f>
        <v/>
      </c>
      <c r="AB163" s="400"/>
      <c r="AC163" s="433" t="str">
        <f>IF(Z163="BöB","Ja","No")</f>
        <v>No</v>
      </c>
      <c r="AD163" s="430" t="str">
        <f>IF(Z163="BöB","Ja","No")</f>
        <v>No</v>
      </c>
      <c r="AE163" s="435" t="e">
        <f>IF(OR(AND(Z163="VöB",X157="Aktuelles Procedura secondo BöB",Y163="No"),OR(AND(Y163="Ja",X163&gt;='Valori soglia'!$D$6),AND(Y163="Ja",AE$14&gt;AE$15)),AND(Y163="Ja",Z163="BöB")),"Kontrolle","")</f>
        <v>#DIV/0!</v>
      </c>
      <c r="AF163" s="173" t="s">
        <v>44</v>
      </c>
      <c r="AG163" s="429">
        <v>73</v>
      </c>
      <c r="AH163" s="352">
        <v>0</v>
      </c>
      <c r="AI163" s="429" t="s">
        <v>43</v>
      </c>
      <c r="AJ163" s="432" t="s">
        <v>36</v>
      </c>
      <c r="AK163" s="399" t="str">
        <f>IF(AJ163="BöB","nur Freihändig mit Tipo. 13 VöB","")</f>
        <v/>
      </c>
      <c r="AL163" s="400"/>
      <c r="AM163" s="433" t="str">
        <f>IF(AJ163="BöB","Ja","No")</f>
        <v>No</v>
      </c>
      <c r="AN163" s="430" t="str">
        <f>IF(AJ163="BöB","Ja","No")</f>
        <v>No</v>
      </c>
      <c r="AO163" s="435" t="e">
        <f>IF(OR(AND(AJ163="VöB",AH157="Aktuelles Procedura secondo BöB",AI163="No"),OR(AND(AI163="Ja",AH163&gt;='Valori soglia'!$D$6),AND(AI163="Ja",AO$14&gt;AO$15)),AND(AI163="Ja",AJ163="BöB")),"Kontrolle","")</f>
        <v>#DIV/0!</v>
      </c>
      <c r="AP163" s="173" t="s">
        <v>44</v>
      </c>
      <c r="AQ163" s="429">
        <v>73</v>
      </c>
      <c r="AR163" s="352">
        <v>0</v>
      </c>
      <c r="AS163" s="429" t="s">
        <v>43</v>
      </c>
      <c r="AT163" s="432" t="s">
        <v>36</v>
      </c>
      <c r="AU163" s="399" t="str">
        <f>IF(AT163="BöB","nur Freihändig mit Tipo. 13 VöB","")</f>
        <v/>
      </c>
      <c r="AV163" s="400"/>
      <c r="AW163" s="433" t="str">
        <f>IF(AT163="BöB","Ja","No")</f>
        <v>No</v>
      </c>
      <c r="AX163" s="430" t="str">
        <f>IF(AT163="BöB","Ja","No")</f>
        <v>No</v>
      </c>
      <c r="AY163" s="435" t="e">
        <f>IF(OR(AND(AT163="VöB",AR157="Aktuelles Procedura secondo BöB",AS163="No"),OR(AND(AS163="Ja",AR163&gt;='Valori soglia'!$D$6),AND(AS163="Ja",AY$14&gt;AY$15)),AND(AS163="Ja",AT163="BöB")),"Kontrolle","")</f>
        <v>#DIV/0!</v>
      </c>
      <c r="AZ163" s="173" t="s">
        <v>44</v>
      </c>
      <c r="BA163" s="429">
        <v>73</v>
      </c>
      <c r="BB163" s="352">
        <v>0</v>
      </c>
      <c r="BC163" s="429" t="s">
        <v>43</v>
      </c>
      <c r="BD163" s="432" t="s">
        <v>36</v>
      </c>
      <c r="BE163" s="399" t="str">
        <f>IF(BD163="BöB","nur Freihändig mit Tipo. 13 VöB","")</f>
        <v/>
      </c>
      <c r="BF163" s="400"/>
      <c r="BG163" s="433" t="str">
        <f>IF(BD163="BöB","Ja","No")</f>
        <v>No</v>
      </c>
      <c r="BH163" s="430" t="str">
        <f>IF(BD163="BöB","Ja","No")</f>
        <v>No</v>
      </c>
      <c r="BI163" s="435" t="e">
        <f>IF(OR(AND(BD163="VöB",BB157="Aktuelles Procedura secondo BöB",BC163="No"),OR(AND(BC163="Ja",BB163&gt;='Valori soglia'!$D$6),AND(BC163="Ja",BI$14&gt;BI$15)),AND(BC163="Ja",BD163="BöB")),"Kontrolle","")</f>
        <v>#DIV/0!</v>
      </c>
      <c r="BJ163" s="173" t="s">
        <v>44</v>
      </c>
      <c r="BK163" s="429">
        <v>73</v>
      </c>
      <c r="BL163" s="352">
        <v>0</v>
      </c>
      <c r="BM163" s="429" t="s">
        <v>43</v>
      </c>
      <c r="BN163" s="432" t="s">
        <v>36</v>
      </c>
      <c r="BO163" s="399" t="str">
        <f>IF(BN163="BöB","nur Freihändig mit Tipo. 13 VöB","")</f>
        <v/>
      </c>
      <c r="BP163" s="400"/>
      <c r="BQ163" s="433" t="str">
        <f>IF(BN163="BöB","Ja","No")</f>
        <v>No</v>
      </c>
      <c r="BR163" s="430" t="str">
        <f>IF(BN163="BöB","Ja","No")</f>
        <v>No</v>
      </c>
      <c r="BS163" s="435" t="e">
        <f>IF(OR(AND(BN163="VöB",BL157="Aktuelles Procedura secondo BöB",BM163="No"),OR(AND(BM163="Ja",BL163&gt;='Valori soglia'!$D$6),AND(BM163="Ja",BS$14&gt;BS$15)),AND(BM163="Ja",BN163="BöB")),"Kontrolle","")</f>
        <v>#DIV/0!</v>
      </c>
      <c r="BT163" s="173" t="s">
        <v>44</v>
      </c>
      <c r="BU163" s="429">
        <v>73</v>
      </c>
      <c r="BV163" s="352">
        <v>0</v>
      </c>
      <c r="BW163" s="429" t="s">
        <v>43</v>
      </c>
      <c r="BX163" s="432" t="s">
        <v>36</v>
      </c>
      <c r="BY163" s="399" t="str">
        <f>IF(BX163="BöB","nur Freihändig mit Tipo. 13 VöB","")</f>
        <v/>
      </c>
      <c r="BZ163" s="400"/>
      <c r="CA163" s="433" t="str">
        <f>IF(BX163="BöB","Ja","No")</f>
        <v>No</v>
      </c>
      <c r="CB163" s="430" t="str">
        <f>IF(BX163="BöB","Ja","No")</f>
        <v>No</v>
      </c>
      <c r="CC163" s="435" t="e">
        <f>IF(OR(AND(BX163="VöB",BV157="Aktuelles Procedura secondo BöB",BW163="No"),OR(AND(BW163="Ja",BV163&gt;='Valori soglia'!$D$6),AND(BW163="Ja",CC$14&gt;CC$15)),AND(BW163="Ja",BX163="BöB")),"Kontrolle","")</f>
        <v>#DIV/0!</v>
      </c>
      <c r="CD163" s="173" t="s">
        <v>44</v>
      </c>
      <c r="CE163" s="429">
        <v>73</v>
      </c>
      <c r="CF163" s="352">
        <v>0</v>
      </c>
      <c r="CG163" s="429" t="s">
        <v>43</v>
      </c>
      <c r="CH163" s="432" t="s">
        <v>36</v>
      </c>
      <c r="CI163" s="399" t="str">
        <f>IF(CH163="BöB","nur Freihändig mit Tipo. 13 VöB","")</f>
        <v/>
      </c>
      <c r="CJ163" s="400"/>
      <c r="CK163" s="433" t="str">
        <f>IF(CH163="BöB","Ja","No")</f>
        <v>No</v>
      </c>
      <c r="CL163" s="430" t="str">
        <f>IF(CH163="BöB","Ja","No")</f>
        <v>No</v>
      </c>
      <c r="CM163" s="435" t="e">
        <f>IF(OR(AND(CH163="VöB",CF157="Aktuelles Procedura secondo BöB",CG163="No"),OR(AND(CG163="Ja",CF163&gt;='Valori soglia'!$D$6),AND(CG163="Ja",CM$14&gt;CM$15)),AND(CG163="Ja",CH163="BöB")),"Kontrolle","")</f>
        <v>#DIV/0!</v>
      </c>
      <c r="CN163" s="173" t="s">
        <v>44</v>
      </c>
      <c r="CO163" s="429">
        <v>73</v>
      </c>
      <c r="CP163" s="352">
        <v>0</v>
      </c>
      <c r="CQ163" s="429" t="s">
        <v>43</v>
      </c>
      <c r="CR163" s="432" t="s">
        <v>36</v>
      </c>
      <c r="CS163" s="399" t="str">
        <f>IF(CR163="BöB","nur Freihändig mit Tipo. 13 VöB","")</f>
        <v/>
      </c>
      <c r="CT163" s="400"/>
      <c r="CU163" s="433" t="str">
        <f>IF(CR163="BöB","Ja","No")</f>
        <v>No</v>
      </c>
      <c r="CV163" s="430" t="str">
        <f>IF(CR163="BöB","Ja","No")</f>
        <v>No</v>
      </c>
      <c r="CW163" s="435" t="e">
        <f>IF(OR(AND(CR163="VöB",CP157="Aktuelles Procedura secondo BöB",CQ163="No"),OR(AND(CQ163="Ja",CP163&gt;='Valori soglia'!$D$6),AND(CQ163="Ja",CW$14&gt;CW$15)),AND(CQ163="Ja",CR163="BöB")),"Kontrolle","")</f>
        <v>#DIV/0!</v>
      </c>
      <c r="CX163" s="173" t="s">
        <v>44</v>
      </c>
      <c r="CY163" s="429">
        <v>73</v>
      </c>
      <c r="CZ163" s="352">
        <v>0</v>
      </c>
      <c r="DA163" s="429" t="s">
        <v>43</v>
      </c>
      <c r="DB163" s="432" t="s">
        <v>36</v>
      </c>
      <c r="DC163" s="399" t="str">
        <f>IF(DB163="BöB","nur Freihändig mit Tipo. 13 VöB","")</f>
        <v/>
      </c>
      <c r="DD163" s="400"/>
      <c r="DE163" s="433" t="str">
        <f>IF(DB163="BöB","Ja","No")</f>
        <v>No</v>
      </c>
      <c r="DF163" s="430" t="str">
        <f>IF(DB163="BöB","Ja","No")</f>
        <v>No</v>
      </c>
      <c r="DG163" s="435" t="e">
        <f>IF(OR(AND(DB163="VöB",CZ157="Aktuelles Procedura secondo BöB",DA163="No"),OR(AND(DA163="Ja",CZ163&gt;='Valori soglia'!$D$6),AND(DA163="Ja",DG$14&gt;DG$15)),AND(DA163="Ja",DB163="BöB")),"Kontrolle","")</f>
        <v>#DIV/0!</v>
      </c>
      <c r="DH163" s="173" t="s">
        <v>44</v>
      </c>
      <c r="DI163" s="429">
        <v>73</v>
      </c>
      <c r="DJ163" s="352">
        <v>0</v>
      </c>
      <c r="DK163" s="429" t="s">
        <v>43</v>
      </c>
      <c r="DL163" s="432" t="s">
        <v>36</v>
      </c>
      <c r="DM163" s="399" t="str">
        <f>IF(DL163="BöB","nur Freihändig mit Tipo. 13 VöB","")</f>
        <v/>
      </c>
      <c r="DN163" s="400"/>
      <c r="DO163" s="433" t="str">
        <f>IF(DL163="BöB","Ja","No")</f>
        <v>No</v>
      </c>
      <c r="DP163" s="430" t="str">
        <f>IF(DL163="BöB","Ja","No")</f>
        <v>No</v>
      </c>
      <c r="DQ163" s="435" t="e">
        <f>IF(OR(AND(DL163="VöB",DJ157="Aktuelles Procedura secondo BöB",DK163="No"),OR(AND(DK163="Ja",DJ163&gt;='Valori soglia'!$D$6),AND(DK163="Ja",DQ$14&gt;DQ$15)),AND(DK163="Ja",DL163="BöB")),"Kontrolle","")</f>
        <v>#DIV/0!</v>
      </c>
      <c r="DR163" s="173" t="s">
        <v>44</v>
      </c>
      <c r="DS163" s="429">
        <v>73</v>
      </c>
      <c r="DT163" s="352">
        <v>0</v>
      </c>
      <c r="DU163" s="429" t="s">
        <v>43</v>
      </c>
      <c r="DV163" s="432" t="s">
        <v>36</v>
      </c>
      <c r="DW163" s="399" t="str">
        <f>IF(DV163="BöB","nur Freihändig mit Tipo. 13 VöB","")</f>
        <v/>
      </c>
      <c r="DX163" s="400"/>
      <c r="DY163" s="433" t="str">
        <f>IF(DV163="BöB","Ja","No")</f>
        <v>No</v>
      </c>
      <c r="DZ163" s="430" t="str">
        <f>IF(DV163="BöB","Ja","No")</f>
        <v>No</v>
      </c>
      <c r="EA163" s="435" t="e">
        <f>IF(OR(AND(DV163="VöB",DT157="Aktuelles Procedura secondo BöB",DU163="No"),OR(AND(DU163="Ja",DT163&gt;='Valori soglia'!$D$6),AND(DU163="Ja",EA$14&gt;EA$15)),AND(DU163="Ja",DV163="BöB")),"Kontrolle","")</f>
        <v>#DIV/0!</v>
      </c>
      <c r="EB163" s="173" t="s">
        <v>44</v>
      </c>
      <c r="EC163" s="429">
        <v>73</v>
      </c>
      <c r="ED163" s="352">
        <v>0</v>
      </c>
      <c r="EE163" s="429" t="s">
        <v>43</v>
      </c>
      <c r="EF163" s="432" t="s">
        <v>36</v>
      </c>
      <c r="EG163" s="399" t="str">
        <f>IF(EF163="BöB","nur Freihändig mit Tipo. 13 VöB","")</f>
        <v/>
      </c>
      <c r="EH163" s="400"/>
      <c r="EI163" s="433" t="str">
        <f>IF(EF163="BöB","Ja","No")</f>
        <v>No</v>
      </c>
      <c r="EJ163" s="430" t="str">
        <f>IF(EF163="BöB","Ja","No")</f>
        <v>No</v>
      </c>
      <c r="EK163" s="435" t="e">
        <f>IF(OR(AND(EF163="VöB",ED157="Aktuelles Procedura secondo BöB",EE163="No"),OR(AND(EE163="Ja",ED163&gt;='Valori soglia'!$D$6),AND(EE163="Ja",EK$14&gt;EK$15)),AND(EE163="Ja",EF163="BöB")),"Kontrolle","")</f>
        <v>#DIV/0!</v>
      </c>
      <c r="EL163" s="173" t="s">
        <v>44</v>
      </c>
      <c r="EM163" s="429">
        <v>73</v>
      </c>
      <c r="EN163" s="352">
        <v>0</v>
      </c>
      <c r="EO163" s="429" t="s">
        <v>43</v>
      </c>
      <c r="EP163" s="432" t="s">
        <v>36</v>
      </c>
      <c r="EQ163" s="399" t="str">
        <f>IF(EP163="BöB","nur Freihändig mit Tipo. 13 VöB","")</f>
        <v/>
      </c>
      <c r="ER163" s="400"/>
      <c r="ES163" s="433" t="str">
        <f>IF(EP163="BöB","Ja","No")</f>
        <v>No</v>
      </c>
      <c r="ET163" s="430" t="str">
        <f>IF(EP163="BöB","Ja","No")</f>
        <v>No</v>
      </c>
      <c r="EU163" s="435" t="e">
        <f>IF(OR(AND(EP163="VöB",EN157="Aktuelles Procedura secondo BöB",EO163="No"),OR(AND(EO163="Ja",EN163&gt;='Valori soglia'!$D$6),AND(EO163="Ja",EU$14&gt;EU$15)),AND(EO163="Ja",EP163="BöB")),"Kontrolle","")</f>
        <v>#DIV/0!</v>
      </c>
      <c r="EV163" s="173" t="s">
        <v>44</v>
      </c>
      <c r="EW163" s="429">
        <v>73</v>
      </c>
      <c r="EX163" s="352">
        <v>0</v>
      </c>
      <c r="EY163" s="429" t="s">
        <v>43</v>
      </c>
      <c r="EZ163" s="432" t="s">
        <v>36</v>
      </c>
      <c r="FA163" s="399" t="str">
        <f>IF(EZ163="BöB","nur Freihändig mit Tipo. 13 VöB","")</f>
        <v/>
      </c>
      <c r="FB163" s="400"/>
      <c r="FC163" s="433" t="str">
        <f>IF(EZ163="BöB","Ja","No")</f>
        <v>No</v>
      </c>
      <c r="FD163" s="430" t="str">
        <f>IF(EZ163="BöB","Ja","No")</f>
        <v>No</v>
      </c>
      <c r="FE163" s="435" t="e">
        <f>IF(OR(AND(EZ163="VöB",EX157="Aktuelles Procedura secondo BöB",EY163="No"),OR(AND(EY163="Ja",EX163&gt;='Valori soglia'!$D$6),AND(EY163="Ja",FE$14&gt;FE$15)),AND(EY163="Ja",EZ163="BöB")),"Kontrolle","")</f>
        <v>#DIV/0!</v>
      </c>
      <c r="FF163" s="173" t="s">
        <v>44</v>
      </c>
      <c r="FG163" s="429">
        <v>73</v>
      </c>
      <c r="FH163" s="352">
        <v>0</v>
      </c>
      <c r="FI163" s="429" t="s">
        <v>43</v>
      </c>
      <c r="FJ163" s="432" t="s">
        <v>36</v>
      </c>
      <c r="FK163" s="399" t="str">
        <f>IF(FJ163="BöB","nur Freihändig mit Tipo. 13 VöB","")</f>
        <v/>
      </c>
      <c r="FL163" s="400"/>
      <c r="FM163" s="433" t="str">
        <f>IF(FJ163="BöB","Ja","No")</f>
        <v>No</v>
      </c>
      <c r="FN163" s="430" t="str">
        <f>IF(FJ163="BöB","Ja","No")</f>
        <v>No</v>
      </c>
      <c r="FO163" s="435" t="e">
        <f>IF(OR(AND(FJ163="VöB",FH157="Aktuelles Procedura secondo BöB",FI163="No"),OR(AND(FI163="Ja",FH163&gt;='Valori soglia'!$D$6),AND(FI163="Ja",FO$14&gt;FO$15)),AND(FI163="Ja",FJ163="BöB")),"Kontrolle","")</f>
        <v>#DIV/0!</v>
      </c>
      <c r="FP163" s="173" t="s">
        <v>44</v>
      </c>
      <c r="FQ163" s="429">
        <v>73</v>
      </c>
      <c r="FR163" s="352">
        <v>0</v>
      </c>
      <c r="FS163" s="429" t="s">
        <v>43</v>
      </c>
      <c r="FT163" s="432" t="s">
        <v>36</v>
      </c>
      <c r="FU163" s="399" t="str">
        <f>IF(FT163="BöB","nur Freihändig mit Tipo. 13 VöB","")</f>
        <v/>
      </c>
      <c r="FV163" s="400"/>
      <c r="FW163" s="433" t="str">
        <f>IF(FT163="BöB","Ja","No")</f>
        <v>No</v>
      </c>
      <c r="FX163" s="430" t="str">
        <f>IF(FT163="BöB","Ja","No")</f>
        <v>No</v>
      </c>
      <c r="FY163" s="435" t="e">
        <f>IF(OR(AND(FT163="VöB",FR157="Aktuelles Procedura secondo BöB",FS163="No"),OR(AND(FS163="Ja",FR163&gt;='Valori soglia'!$D$6),AND(FS163="Ja",FY$14&gt;FY$15)),AND(FS163="Ja",FT163="BöB")),"Kontrolle","")</f>
        <v>#DIV/0!</v>
      </c>
      <c r="FZ163" s="173" t="s">
        <v>44</v>
      </c>
      <c r="GA163" s="429">
        <v>73</v>
      </c>
      <c r="GB163" s="352">
        <v>0</v>
      </c>
      <c r="GC163" s="429" t="s">
        <v>43</v>
      </c>
      <c r="GD163" s="432" t="s">
        <v>36</v>
      </c>
      <c r="GE163" s="399" t="str">
        <f>IF(GD163="BöB","nur Freihändig mit Tipo. 13 VöB","")</f>
        <v/>
      </c>
      <c r="GF163" s="400"/>
      <c r="GG163" s="433" t="str">
        <f>IF(GD163="BöB","Ja","No")</f>
        <v>No</v>
      </c>
      <c r="GH163" s="430" t="str">
        <f>IF(GD163="BöB","Ja","No")</f>
        <v>No</v>
      </c>
      <c r="GI163" s="435" t="e">
        <f>IF(OR(AND(GD163="VöB",GB157="Aktuelles Procedura secondo BöB",GC163="No"),OR(AND(GC163="Ja",GB163&gt;='Valori soglia'!$D$6),AND(GC163="Ja",GI$14&gt;GI$15)),AND(GC163="Ja",GD163="BöB")),"Kontrolle","")</f>
        <v>#DIV/0!</v>
      </c>
      <c r="GJ163" s="173" t="s">
        <v>44</v>
      </c>
      <c r="GK163" s="429">
        <v>73</v>
      </c>
      <c r="GL163" s="352">
        <v>0</v>
      </c>
      <c r="GM163" s="429" t="s">
        <v>43</v>
      </c>
      <c r="GN163" s="432" t="s">
        <v>36</v>
      </c>
      <c r="GO163" s="399" t="str">
        <f>IF(GN163="BöB","nur Freihändig mit Tipo. 13 VöB","")</f>
        <v/>
      </c>
      <c r="GP163" s="400"/>
      <c r="GQ163" s="433" t="str">
        <f>IF(GN163="BöB","Ja","No")</f>
        <v>No</v>
      </c>
      <c r="GR163" s="430" t="str">
        <f>IF(GN163="BöB","Ja","No")</f>
        <v>No</v>
      </c>
      <c r="GS163" s="435" t="e">
        <f>IF(OR(AND(GN163="VöB",GL157="Aktuelles Procedura secondo BöB",GM163="No"),OR(AND(GM163="Ja",GL163&gt;='Valori soglia'!$D$6),AND(GM163="Ja",GS$14&gt;GS$15)),AND(GM163="Ja",GN163="BöB")),"Kontrolle","")</f>
        <v>#DIV/0!</v>
      </c>
      <c r="GT163" s="173" t="s">
        <v>44</v>
      </c>
      <c r="GU163" s="429">
        <v>73</v>
      </c>
      <c r="GV163" s="352">
        <v>0</v>
      </c>
      <c r="GW163" s="429" t="s">
        <v>43</v>
      </c>
      <c r="GX163" s="432" t="s">
        <v>36</v>
      </c>
      <c r="GY163" s="399" t="str">
        <f>IF(GX163="BöB","nur Freihändig mit Tipo. 13 VöB","")</f>
        <v/>
      </c>
      <c r="GZ163" s="400"/>
      <c r="HA163" s="433" t="str">
        <f>IF(GX163="BöB","Ja","No")</f>
        <v>No</v>
      </c>
      <c r="HB163" s="430" t="str">
        <f>IF(GX163="BöB","Ja","No")</f>
        <v>No</v>
      </c>
      <c r="HC163" s="435" t="e">
        <f>IF(OR(AND(GX163="VöB",GV157="Aktuelles Procedura secondo BöB",GW163="No"),OR(AND(GW163="Ja",GV163&gt;='Valori soglia'!$D$6),AND(GW163="Ja",HC$14&gt;HC$15)),AND(GW163="Ja",GX163="BöB")),"Kontrolle","")</f>
        <v>#DIV/0!</v>
      </c>
      <c r="HD163" s="173" t="s">
        <v>44</v>
      </c>
      <c r="HE163" s="429">
        <v>73</v>
      </c>
      <c r="HF163" s="352">
        <v>0</v>
      </c>
      <c r="HG163" s="429" t="s">
        <v>43</v>
      </c>
      <c r="HH163" s="432" t="s">
        <v>36</v>
      </c>
      <c r="HI163" s="399" t="str">
        <f>IF(HH163="BöB","nur Freihändig mit Tipo. 13 VöB","")</f>
        <v/>
      </c>
      <c r="HJ163" s="400"/>
      <c r="HK163" s="433" t="str">
        <f>IF(HH163="BöB","Ja","No")</f>
        <v>No</v>
      </c>
      <c r="HL163" s="430" t="str">
        <f>IF(HH163="BöB","Ja","No")</f>
        <v>No</v>
      </c>
      <c r="HM163" s="435" t="e">
        <f>IF(OR(AND(HH163="VöB",HF157="Aktuelles Procedura secondo BöB",HG163="No"),OR(AND(HG163="Ja",HF163&gt;='Valori soglia'!$D$6),AND(HG163="Ja",HM$14&gt;HM$15)),AND(HG163="Ja",HH163="BöB")),"Kontrolle","")</f>
        <v>#DIV/0!</v>
      </c>
      <c r="HN163" s="125"/>
      <c r="HO163" s="125"/>
      <c r="HP163" s="71"/>
      <c r="HQ163" s="126"/>
      <c r="HR163" s="74"/>
      <c r="HS163" s="36"/>
      <c r="HT163" s="36"/>
      <c r="HU163" s="78"/>
      <c r="HV163" s="36"/>
      <c r="HW163" s="125"/>
      <c r="HX163" s="125"/>
      <c r="HY163" s="71"/>
      <c r="HZ163" s="126"/>
      <c r="IA163" s="74"/>
      <c r="IB163" s="36"/>
      <c r="IC163" s="36"/>
      <c r="ID163" s="78"/>
      <c r="IE163" s="36"/>
      <c r="IF163" s="125"/>
      <c r="IG163" s="125"/>
      <c r="IH163" s="71"/>
      <c r="II163" s="126"/>
      <c r="IJ163" s="74"/>
      <c r="IK163" s="36"/>
      <c r="IL163" s="36"/>
      <c r="IM163" s="78"/>
      <c r="IN163" s="36"/>
      <c r="IO163" s="125"/>
      <c r="IP163" s="125"/>
      <c r="IQ163" s="71"/>
      <c r="IR163" s="126"/>
      <c r="IS163" s="74"/>
      <c r="IT163" s="36"/>
      <c r="IU163" s="36"/>
      <c r="IV163" s="78"/>
      <c r="IW163" s="36"/>
      <c r="IX163" s="125"/>
      <c r="IY163" s="125"/>
      <c r="IZ163" s="71"/>
      <c r="JA163" s="126"/>
      <c r="JB163" s="6"/>
      <c r="JC163" s="6"/>
      <c r="JD163" s="6"/>
      <c r="JE163" s="6"/>
      <c r="JF163" s="6"/>
      <c r="JG163" s="6"/>
      <c r="JH163" s="6"/>
      <c r="JI163" s="6"/>
      <c r="JJ163" s="6"/>
      <c r="JK163" s="6"/>
      <c r="JL163" s="6"/>
      <c r="JM163" s="6"/>
      <c r="JN163" s="6"/>
      <c r="JO163" s="6"/>
      <c r="JP163" s="6"/>
      <c r="JQ163" s="6"/>
      <c r="JR163" s="6"/>
      <c r="JS163" s="6"/>
      <c r="JT163" s="6"/>
      <c r="JU163" s="6"/>
      <c r="JV163" s="6"/>
      <c r="JW163" s="6"/>
      <c r="JX163" s="6"/>
      <c r="JY163" s="6"/>
      <c r="JZ163" s="6"/>
      <c r="KA163" s="6"/>
      <c r="KB163" s="6"/>
      <c r="KC163" s="6"/>
      <c r="KD163" s="6"/>
      <c r="KE163" s="6"/>
      <c r="KF163" s="6"/>
      <c r="KG163" s="6"/>
      <c r="KH163" s="6"/>
      <c r="KI163" s="6"/>
      <c r="KJ163" s="6"/>
      <c r="KK163" s="6"/>
      <c r="KL163" s="6"/>
      <c r="KM163" s="6"/>
      <c r="KN163" s="6"/>
      <c r="KO163" s="6"/>
      <c r="KP163" s="6"/>
      <c r="KQ163" s="6"/>
      <c r="KR163" s="6"/>
      <c r="KS163" s="6"/>
      <c r="KT163" s="6"/>
      <c r="KU163" s="6"/>
      <c r="KV163" s="6"/>
      <c r="KW163" s="6"/>
      <c r="KX163" s="6"/>
      <c r="KY163" s="6"/>
      <c r="KZ163" s="6"/>
      <c r="LA163" s="6"/>
      <c r="LB163" s="6"/>
      <c r="LC163" s="6"/>
    </row>
    <row r="164" spans="1:315" ht="26.25" customHeight="1" x14ac:dyDescent="0.2">
      <c r="A164" s="13"/>
      <c r="B164" s="174" t="s">
        <v>45</v>
      </c>
      <c r="C164" s="429"/>
      <c r="D164" s="352"/>
      <c r="E164" s="429"/>
      <c r="F164" s="432"/>
      <c r="G164" s="401" t="str">
        <f>IF(F163="VöB","Freihändig (z.B. Tipo. 36 II d VöB)","")</f>
        <v/>
      </c>
      <c r="H164" s="402"/>
      <c r="I164" s="433"/>
      <c r="J164" s="430"/>
      <c r="K164" s="435"/>
      <c r="L164" s="174" t="s">
        <v>45</v>
      </c>
      <c r="M164" s="429"/>
      <c r="N164" s="352"/>
      <c r="O164" s="429"/>
      <c r="P164" s="432"/>
      <c r="Q164" s="401" t="str">
        <f>IF(P163="VöB","Freihändig (z.B. Tipo. 36 II d VöB)","")</f>
        <v/>
      </c>
      <c r="R164" s="402"/>
      <c r="S164" s="433"/>
      <c r="T164" s="430"/>
      <c r="U164" s="435"/>
      <c r="V164" s="174" t="s">
        <v>45</v>
      </c>
      <c r="W164" s="429"/>
      <c r="X164" s="352"/>
      <c r="Y164" s="429"/>
      <c r="Z164" s="432"/>
      <c r="AA164" s="401" t="str">
        <f>IF(Z163="VöB","Freihändig (z.B. Tipo. 36 II d VöB)","")</f>
        <v/>
      </c>
      <c r="AB164" s="402"/>
      <c r="AC164" s="433"/>
      <c r="AD164" s="430"/>
      <c r="AE164" s="435"/>
      <c r="AF164" s="174" t="s">
        <v>45</v>
      </c>
      <c r="AG164" s="429"/>
      <c r="AH164" s="352"/>
      <c r="AI164" s="429"/>
      <c r="AJ164" s="432"/>
      <c r="AK164" s="401" t="str">
        <f>IF(AJ163="VöB","Freihändig (z.B. Tipo. 36 II d VöB)","")</f>
        <v/>
      </c>
      <c r="AL164" s="402"/>
      <c r="AM164" s="433"/>
      <c r="AN164" s="430"/>
      <c r="AO164" s="435"/>
      <c r="AP164" s="174" t="s">
        <v>45</v>
      </c>
      <c r="AQ164" s="429"/>
      <c r="AR164" s="352"/>
      <c r="AS164" s="429"/>
      <c r="AT164" s="432"/>
      <c r="AU164" s="401" t="str">
        <f>IF(AT163="VöB","Freihändig (z.B. Tipo. 36 II d VöB)","")</f>
        <v/>
      </c>
      <c r="AV164" s="402"/>
      <c r="AW164" s="433"/>
      <c r="AX164" s="430"/>
      <c r="AY164" s="435"/>
      <c r="AZ164" s="174" t="s">
        <v>45</v>
      </c>
      <c r="BA164" s="429"/>
      <c r="BB164" s="352"/>
      <c r="BC164" s="429"/>
      <c r="BD164" s="432"/>
      <c r="BE164" s="401" t="str">
        <f>IF(BD163="VöB","Freihändig (z.B. Tipo. 36 II d VöB)","")</f>
        <v/>
      </c>
      <c r="BF164" s="402"/>
      <c r="BG164" s="433"/>
      <c r="BH164" s="430"/>
      <c r="BI164" s="435"/>
      <c r="BJ164" s="174" t="s">
        <v>45</v>
      </c>
      <c r="BK164" s="429"/>
      <c r="BL164" s="352"/>
      <c r="BM164" s="429"/>
      <c r="BN164" s="432"/>
      <c r="BO164" s="401" t="str">
        <f>IF(BN163="VöB","Freihändig (z.B. Tipo. 36 II d VöB)","")</f>
        <v/>
      </c>
      <c r="BP164" s="402"/>
      <c r="BQ164" s="433"/>
      <c r="BR164" s="430"/>
      <c r="BS164" s="435"/>
      <c r="BT164" s="174" t="s">
        <v>45</v>
      </c>
      <c r="BU164" s="429"/>
      <c r="BV164" s="352"/>
      <c r="BW164" s="429"/>
      <c r="BX164" s="432"/>
      <c r="BY164" s="401" t="str">
        <f>IF(BX163="VöB","Freihändig (z.B. Tipo. 36 II d VöB)","")</f>
        <v/>
      </c>
      <c r="BZ164" s="402"/>
      <c r="CA164" s="433"/>
      <c r="CB164" s="430"/>
      <c r="CC164" s="435"/>
      <c r="CD164" s="174" t="s">
        <v>45</v>
      </c>
      <c r="CE164" s="429"/>
      <c r="CF164" s="352"/>
      <c r="CG164" s="429"/>
      <c r="CH164" s="432"/>
      <c r="CI164" s="401" t="str">
        <f>IF(CH163="VöB","Freihändig (z.B. Tipo. 36 II d VöB)","")</f>
        <v/>
      </c>
      <c r="CJ164" s="402"/>
      <c r="CK164" s="433"/>
      <c r="CL164" s="430"/>
      <c r="CM164" s="435"/>
      <c r="CN164" s="174" t="s">
        <v>45</v>
      </c>
      <c r="CO164" s="429"/>
      <c r="CP164" s="352"/>
      <c r="CQ164" s="429"/>
      <c r="CR164" s="432"/>
      <c r="CS164" s="401" t="str">
        <f>IF(CR163="VöB","Freihändig (z.B. Tipo. 36 II d VöB)","")</f>
        <v/>
      </c>
      <c r="CT164" s="402"/>
      <c r="CU164" s="433"/>
      <c r="CV164" s="430"/>
      <c r="CW164" s="435"/>
      <c r="CX164" s="174" t="s">
        <v>45</v>
      </c>
      <c r="CY164" s="429"/>
      <c r="CZ164" s="352"/>
      <c r="DA164" s="429"/>
      <c r="DB164" s="432"/>
      <c r="DC164" s="401" t="str">
        <f>IF(DB163="VöB","Freihändig (z.B. Tipo. 36 II d VöB)","")</f>
        <v/>
      </c>
      <c r="DD164" s="402"/>
      <c r="DE164" s="433"/>
      <c r="DF164" s="430"/>
      <c r="DG164" s="435"/>
      <c r="DH164" s="174" t="s">
        <v>45</v>
      </c>
      <c r="DI164" s="429"/>
      <c r="DJ164" s="352"/>
      <c r="DK164" s="429"/>
      <c r="DL164" s="432"/>
      <c r="DM164" s="401" t="str">
        <f>IF(DL163="VöB","Freihändig (z.B. Tipo. 36 II d VöB)","")</f>
        <v/>
      </c>
      <c r="DN164" s="402"/>
      <c r="DO164" s="433"/>
      <c r="DP164" s="430"/>
      <c r="DQ164" s="435"/>
      <c r="DR164" s="174" t="s">
        <v>45</v>
      </c>
      <c r="DS164" s="429"/>
      <c r="DT164" s="352"/>
      <c r="DU164" s="429"/>
      <c r="DV164" s="432"/>
      <c r="DW164" s="401" t="str">
        <f>IF(DV163="VöB","Freihändig (z.B. Tipo. 36 II d VöB)","")</f>
        <v/>
      </c>
      <c r="DX164" s="402"/>
      <c r="DY164" s="433"/>
      <c r="DZ164" s="430"/>
      <c r="EA164" s="435"/>
      <c r="EB164" s="174" t="s">
        <v>45</v>
      </c>
      <c r="EC164" s="429"/>
      <c r="ED164" s="352"/>
      <c r="EE164" s="429"/>
      <c r="EF164" s="432"/>
      <c r="EG164" s="401" t="str">
        <f>IF(EF163="VöB","Freihändig (z.B. Tipo. 36 II d VöB)","")</f>
        <v/>
      </c>
      <c r="EH164" s="402"/>
      <c r="EI164" s="433"/>
      <c r="EJ164" s="430"/>
      <c r="EK164" s="435"/>
      <c r="EL164" s="174" t="s">
        <v>45</v>
      </c>
      <c r="EM164" s="429"/>
      <c r="EN164" s="352"/>
      <c r="EO164" s="429"/>
      <c r="EP164" s="432"/>
      <c r="EQ164" s="401" t="str">
        <f>IF(EP163="VöB","Freihändig (z.B. Tipo. 36 II d VöB)","")</f>
        <v/>
      </c>
      <c r="ER164" s="402"/>
      <c r="ES164" s="433"/>
      <c r="ET164" s="430"/>
      <c r="EU164" s="435"/>
      <c r="EV164" s="174" t="s">
        <v>45</v>
      </c>
      <c r="EW164" s="429"/>
      <c r="EX164" s="352"/>
      <c r="EY164" s="429"/>
      <c r="EZ164" s="432"/>
      <c r="FA164" s="401" t="str">
        <f>IF(EZ163="VöB","Freihändig (z.B. Tipo. 36 II d VöB)","")</f>
        <v/>
      </c>
      <c r="FB164" s="402"/>
      <c r="FC164" s="433"/>
      <c r="FD164" s="430"/>
      <c r="FE164" s="435"/>
      <c r="FF164" s="174" t="s">
        <v>45</v>
      </c>
      <c r="FG164" s="429"/>
      <c r="FH164" s="352"/>
      <c r="FI164" s="429"/>
      <c r="FJ164" s="432"/>
      <c r="FK164" s="401" t="str">
        <f>IF(FJ163="VöB","Freihändig (z.B. Tipo. 36 II d VöB)","")</f>
        <v/>
      </c>
      <c r="FL164" s="402"/>
      <c r="FM164" s="433"/>
      <c r="FN164" s="430"/>
      <c r="FO164" s="435"/>
      <c r="FP164" s="174" t="s">
        <v>45</v>
      </c>
      <c r="FQ164" s="429"/>
      <c r="FR164" s="352"/>
      <c r="FS164" s="429"/>
      <c r="FT164" s="432"/>
      <c r="FU164" s="401" t="str">
        <f>IF(FT163="VöB","Freihändig (z.B. Tipo. 36 II d VöB)","")</f>
        <v/>
      </c>
      <c r="FV164" s="402"/>
      <c r="FW164" s="433"/>
      <c r="FX164" s="430"/>
      <c r="FY164" s="435"/>
      <c r="FZ164" s="174" t="s">
        <v>45</v>
      </c>
      <c r="GA164" s="429"/>
      <c r="GB164" s="352"/>
      <c r="GC164" s="429"/>
      <c r="GD164" s="432"/>
      <c r="GE164" s="401" t="str">
        <f>IF(GD163="VöB","Freihändig (z.B. Tipo. 36 II d VöB)","")</f>
        <v/>
      </c>
      <c r="GF164" s="402"/>
      <c r="GG164" s="433"/>
      <c r="GH164" s="430"/>
      <c r="GI164" s="435"/>
      <c r="GJ164" s="174" t="s">
        <v>45</v>
      </c>
      <c r="GK164" s="429"/>
      <c r="GL164" s="352"/>
      <c r="GM164" s="429"/>
      <c r="GN164" s="432"/>
      <c r="GO164" s="401" t="str">
        <f>IF(GN163="VöB","Freihändig (z.B. Tipo. 36 II d VöB)","")</f>
        <v/>
      </c>
      <c r="GP164" s="402"/>
      <c r="GQ164" s="433"/>
      <c r="GR164" s="430"/>
      <c r="GS164" s="435"/>
      <c r="GT164" s="174" t="s">
        <v>45</v>
      </c>
      <c r="GU164" s="429"/>
      <c r="GV164" s="352"/>
      <c r="GW164" s="429"/>
      <c r="GX164" s="432"/>
      <c r="GY164" s="401" t="str">
        <f>IF(GX163="VöB","Freihändig (z.B. Tipo. 36 II d VöB)","")</f>
        <v/>
      </c>
      <c r="GZ164" s="402"/>
      <c r="HA164" s="433"/>
      <c r="HB164" s="430"/>
      <c r="HC164" s="435"/>
      <c r="HD164" s="174" t="s">
        <v>45</v>
      </c>
      <c r="HE164" s="429"/>
      <c r="HF164" s="352"/>
      <c r="HG164" s="429"/>
      <c r="HH164" s="432"/>
      <c r="HI164" s="401" t="str">
        <f>IF(HH163="VöB","Freihändig (z.B. Tipo. 36 II d VöB)","")</f>
        <v/>
      </c>
      <c r="HJ164" s="402"/>
      <c r="HK164" s="433"/>
      <c r="HL164" s="430"/>
      <c r="HM164" s="435"/>
      <c r="HN164" s="125"/>
      <c r="HO164" s="125"/>
      <c r="HP164" s="71"/>
      <c r="HQ164" s="126"/>
      <c r="HR164" s="74"/>
      <c r="HS164" s="36"/>
      <c r="HT164" s="36"/>
      <c r="HU164" s="78"/>
      <c r="HV164" s="36"/>
      <c r="HW164" s="125"/>
      <c r="HX164" s="125"/>
      <c r="HY164" s="71"/>
      <c r="HZ164" s="126"/>
      <c r="IA164" s="74"/>
      <c r="IB164" s="36"/>
      <c r="IC164" s="36"/>
      <c r="ID164" s="78"/>
      <c r="IE164" s="36"/>
      <c r="IF164" s="125"/>
      <c r="IG164" s="125"/>
      <c r="IH164" s="71"/>
      <c r="II164" s="126"/>
      <c r="IJ164" s="74"/>
      <c r="IK164" s="36"/>
      <c r="IL164" s="36"/>
      <c r="IM164" s="78"/>
      <c r="IN164" s="36"/>
      <c r="IO164" s="125"/>
      <c r="IP164" s="125"/>
      <c r="IQ164" s="71"/>
      <c r="IR164" s="126"/>
      <c r="IS164" s="74"/>
      <c r="IT164" s="36"/>
      <c r="IU164" s="36"/>
      <c r="IV164" s="78"/>
      <c r="IW164" s="36"/>
      <c r="IX164" s="125"/>
      <c r="IY164" s="125"/>
      <c r="IZ164" s="71"/>
      <c r="JA164" s="126"/>
      <c r="JB164" s="6"/>
      <c r="JC164" s="6"/>
      <c r="JD164" s="6"/>
      <c r="JE164" s="6"/>
      <c r="JF164" s="6"/>
      <c r="JG164" s="6"/>
      <c r="JH164" s="6"/>
      <c r="JI164" s="6"/>
      <c r="JJ164" s="6"/>
      <c r="JK164" s="6"/>
      <c r="JL164" s="6"/>
      <c r="JM164" s="6"/>
      <c r="JN164" s="6"/>
      <c r="JO164" s="6"/>
      <c r="JP164" s="6"/>
      <c r="JQ164" s="6"/>
      <c r="JR164" s="6"/>
      <c r="JS164" s="6"/>
      <c r="JT164" s="6"/>
      <c r="JU164" s="6"/>
      <c r="JV164" s="6"/>
      <c r="JW164" s="6"/>
      <c r="JX164" s="6"/>
      <c r="JY164" s="6"/>
      <c r="JZ164" s="6"/>
      <c r="KA164" s="6"/>
      <c r="KB164" s="6"/>
      <c r="KC164" s="6"/>
      <c r="KD164" s="6"/>
      <c r="KE164" s="6"/>
      <c r="KF164" s="6"/>
      <c r="KG164" s="6"/>
      <c r="KH164" s="6"/>
      <c r="KI164" s="6"/>
      <c r="KJ164" s="6"/>
      <c r="KK164" s="6"/>
      <c r="KL164" s="6"/>
      <c r="KM164" s="6"/>
      <c r="KN164" s="6"/>
      <c r="KO164" s="6"/>
      <c r="KP164" s="6"/>
      <c r="KQ164" s="6"/>
      <c r="KR164" s="6"/>
      <c r="KS164" s="6"/>
      <c r="KT164" s="6"/>
      <c r="KU164" s="6"/>
      <c r="KV164" s="6"/>
      <c r="KW164" s="6"/>
      <c r="KX164" s="6"/>
      <c r="KY164" s="6"/>
      <c r="KZ164" s="6"/>
      <c r="LA164" s="6"/>
      <c r="LB164" s="6"/>
      <c r="LC164" s="6"/>
    </row>
    <row r="165" spans="1:315" ht="26.25" customHeight="1" x14ac:dyDescent="0.2">
      <c r="A165" s="13"/>
      <c r="B165" s="173" t="s">
        <v>44</v>
      </c>
      <c r="C165" s="429">
        <v>74</v>
      </c>
      <c r="D165" s="352">
        <v>0</v>
      </c>
      <c r="E165" s="429" t="s">
        <v>43</v>
      </c>
      <c r="F165" s="432" t="s">
        <v>36</v>
      </c>
      <c r="G165" s="399" t="str">
        <f>IF(F165="BöB","nur Freihändig mit Tipo. 13 VöB","")</f>
        <v/>
      </c>
      <c r="H165" s="400"/>
      <c r="I165" s="433" t="str">
        <f>IF(F165="BöB","Ja","No")</f>
        <v>No</v>
      </c>
      <c r="J165" s="430" t="str">
        <f>IF(F165="BöB","Ja","No")</f>
        <v>No</v>
      </c>
      <c r="K165" s="435" t="e">
        <f>IF(OR(AND(F165="VöB",D159="Aktuelles Procedura secondo BöB",E165="No"),OR(AND(E165="Ja",D165&gt;='Valori soglia'!$D$6),AND(E165="Ja",'Riepilogo progetto'!$J$8&gt;'Riepilogo progetto'!$P$9)),AND(E165="Ja",F165="BöB")),"Kontrolle","")</f>
        <v>#DIV/0!</v>
      </c>
      <c r="L165" s="173" t="s">
        <v>44</v>
      </c>
      <c r="M165" s="429">
        <v>74</v>
      </c>
      <c r="N165" s="352">
        <v>0</v>
      </c>
      <c r="O165" s="429" t="s">
        <v>43</v>
      </c>
      <c r="P165" s="432" t="s">
        <v>36</v>
      </c>
      <c r="Q165" s="399" t="str">
        <f>IF(P165="BöB","nur Freihändig mit Tipo. 13 VöB","")</f>
        <v/>
      </c>
      <c r="R165" s="400"/>
      <c r="S165" s="433" t="str">
        <f>IF(P165="BöB","Ja","No")</f>
        <v>No</v>
      </c>
      <c r="T165" s="430" t="str">
        <f>IF(P165="BöB","Ja","No")</f>
        <v>No</v>
      </c>
      <c r="U165" s="435" t="e">
        <f>IF(OR(AND(P165="VöB",N159="Aktuelles Procedura secondo BöB",O165="No"),OR(AND(O165="Ja",N165&gt;='Valori soglia'!$D$6),AND(O165="Ja",U$14&gt;U$15)),AND(O165="Ja",P165="BöB")),"Kontrolle","")</f>
        <v>#DIV/0!</v>
      </c>
      <c r="V165" s="173" t="s">
        <v>44</v>
      </c>
      <c r="W165" s="429">
        <v>74</v>
      </c>
      <c r="X165" s="352">
        <v>0</v>
      </c>
      <c r="Y165" s="429" t="s">
        <v>43</v>
      </c>
      <c r="Z165" s="432" t="s">
        <v>36</v>
      </c>
      <c r="AA165" s="399" t="str">
        <f>IF(Z165="BöB","nur Freihändig mit Tipo. 13 VöB","")</f>
        <v/>
      </c>
      <c r="AB165" s="400"/>
      <c r="AC165" s="433" t="str">
        <f>IF(Z165="BöB","Ja","No")</f>
        <v>No</v>
      </c>
      <c r="AD165" s="430" t="str">
        <f>IF(Z165="BöB","Ja","No")</f>
        <v>No</v>
      </c>
      <c r="AE165" s="435" t="e">
        <f>IF(OR(AND(Z165="VöB",X159="Aktuelles Procedura secondo BöB",Y165="No"),OR(AND(Y165="Ja",X165&gt;='Valori soglia'!$D$6),AND(Y165="Ja",AE$14&gt;AE$15)),AND(Y165="Ja",Z165="BöB")),"Kontrolle","")</f>
        <v>#DIV/0!</v>
      </c>
      <c r="AF165" s="173" t="s">
        <v>44</v>
      </c>
      <c r="AG165" s="429">
        <v>74</v>
      </c>
      <c r="AH165" s="352">
        <v>0</v>
      </c>
      <c r="AI165" s="429" t="s">
        <v>43</v>
      </c>
      <c r="AJ165" s="432" t="s">
        <v>36</v>
      </c>
      <c r="AK165" s="399" t="str">
        <f>IF(AJ165="BöB","nur Freihändig mit Tipo. 13 VöB","")</f>
        <v/>
      </c>
      <c r="AL165" s="400"/>
      <c r="AM165" s="433" t="str">
        <f>IF(AJ165="BöB","Ja","No")</f>
        <v>No</v>
      </c>
      <c r="AN165" s="430" t="str">
        <f>IF(AJ165="BöB","Ja","No")</f>
        <v>No</v>
      </c>
      <c r="AO165" s="435" t="e">
        <f>IF(OR(AND(AJ165="VöB",AH159="Aktuelles Procedura secondo BöB",AI165="No"),OR(AND(AI165="Ja",AH165&gt;='Valori soglia'!$D$6),AND(AI165="Ja",AO$14&gt;AO$15)),AND(AI165="Ja",AJ165="BöB")),"Kontrolle","")</f>
        <v>#DIV/0!</v>
      </c>
      <c r="AP165" s="173" t="s">
        <v>44</v>
      </c>
      <c r="AQ165" s="429">
        <v>74</v>
      </c>
      <c r="AR165" s="352">
        <v>0</v>
      </c>
      <c r="AS165" s="429" t="s">
        <v>43</v>
      </c>
      <c r="AT165" s="432" t="s">
        <v>36</v>
      </c>
      <c r="AU165" s="399" t="str">
        <f>IF(AT165="BöB","nur Freihändig mit Tipo. 13 VöB","")</f>
        <v/>
      </c>
      <c r="AV165" s="400"/>
      <c r="AW165" s="433" t="str">
        <f>IF(AT165="BöB","Ja","No")</f>
        <v>No</v>
      </c>
      <c r="AX165" s="430" t="str">
        <f>IF(AT165="BöB","Ja","No")</f>
        <v>No</v>
      </c>
      <c r="AY165" s="435" t="e">
        <f>IF(OR(AND(AT165="VöB",AR159="Aktuelles Procedura secondo BöB",AS165="No"),OR(AND(AS165="Ja",AR165&gt;='Valori soglia'!$D$6),AND(AS165="Ja",AY$14&gt;AY$15)),AND(AS165="Ja",AT165="BöB")),"Kontrolle","")</f>
        <v>#DIV/0!</v>
      </c>
      <c r="AZ165" s="173" t="s">
        <v>44</v>
      </c>
      <c r="BA165" s="429">
        <v>74</v>
      </c>
      <c r="BB165" s="352">
        <v>0</v>
      </c>
      <c r="BC165" s="429" t="s">
        <v>43</v>
      </c>
      <c r="BD165" s="432" t="s">
        <v>36</v>
      </c>
      <c r="BE165" s="399" t="str">
        <f>IF(BD165="BöB","nur Freihändig mit Tipo. 13 VöB","")</f>
        <v/>
      </c>
      <c r="BF165" s="400"/>
      <c r="BG165" s="433" t="str">
        <f>IF(BD165="BöB","Ja","No")</f>
        <v>No</v>
      </c>
      <c r="BH165" s="430" t="str">
        <f>IF(BD165="BöB","Ja","No")</f>
        <v>No</v>
      </c>
      <c r="BI165" s="435" t="e">
        <f>IF(OR(AND(BD165="VöB",BB159="Aktuelles Procedura secondo BöB",BC165="No"),OR(AND(BC165="Ja",BB165&gt;='Valori soglia'!$D$6),AND(BC165="Ja",BI$14&gt;BI$15)),AND(BC165="Ja",BD165="BöB")),"Kontrolle","")</f>
        <v>#DIV/0!</v>
      </c>
      <c r="BJ165" s="173" t="s">
        <v>44</v>
      </c>
      <c r="BK165" s="429">
        <v>74</v>
      </c>
      <c r="BL165" s="352">
        <v>0</v>
      </c>
      <c r="BM165" s="429" t="s">
        <v>43</v>
      </c>
      <c r="BN165" s="432" t="s">
        <v>36</v>
      </c>
      <c r="BO165" s="399" t="str">
        <f>IF(BN165="BöB","nur Freihändig mit Tipo. 13 VöB","")</f>
        <v/>
      </c>
      <c r="BP165" s="400"/>
      <c r="BQ165" s="433" t="str">
        <f>IF(BN165="BöB","Ja","No")</f>
        <v>No</v>
      </c>
      <c r="BR165" s="430" t="str">
        <f>IF(BN165="BöB","Ja","No")</f>
        <v>No</v>
      </c>
      <c r="BS165" s="435" t="e">
        <f>IF(OR(AND(BN165="VöB",BL159="Aktuelles Procedura secondo BöB",BM165="No"),OR(AND(BM165="Ja",BL165&gt;='Valori soglia'!$D$6),AND(BM165="Ja",BS$14&gt;BS$15)),AND(BM165="Ja",BN165="BöB")),"Kontrolle","")</f>
        <v>#DIV/0!</v>
      </c>
      <c r="BT165" s="173" t="s">
        <v>44</v>
      </c>
      <c r="BU165" s="429">
        <v>74</v>
      </c>
      <c r="BV165" s="352">
        <v>0</v>
      </c>
      <c r="BW165" s="429" t="s">
        <v>43</v>
      </c>
      <c r="BX165" s="432" t="s">
        <v>36</v>
      </c>
      <c r="BY165" s="399" t="str">
        <f>IF(BX165="BöB","nur Freihändig mit Tipo. 13 VöB","")</f>
        <v/>
      </c>
      <c r="BZ165" s="400"/>
      <c r="CA165" s="433" t="str">
        <f>IF(BX165="BöB","Ja","No")</f>
        <v>No</v>
      </c>
      <c r="CB165" s="430" t="str">
        <f>IF(BX165="BöB","Ja","No")</f>
        <v>No</v>
      </c>
      <c r="CC165" s="435" t="e">
        <f>IF(OR(AND(BX165="VöB",BV159="Aktuelles Procedura secondo BöB",BW165="No"),OR(AND(BW165="Ja",BV165&gt;='Valori soglia'!$D$6),AND(BW165="Ja",CC$14&gt;CC$15)),AND(BW165="Ja",BX165="BöB")),"Kontrolle","")</f>
        <v>#DIV/0!</v>
      </c>
      <c r="CD165" s="173" t="s">
        <v>44</v>
      </c>
      <c r="CE165" s="429">
        <v>74</v>
      </c>
      <c r="CF165" s="352">
        <v>0</v>
      </c>
      <c r="CG165" s="429" t="s">
        <v>43</v>
      </c>
      <c r="CH165" s="432" t="s">
        <v>36</v>
      </c>
      <c r="CI165" s="399" t="str">
        <f>IF(CH165="BöB","nur Freihändig mit Tipo. 13 VöB","")</f>
        <v/>
      </c>
      <c r="CJ165" s="400"/>
      <c r="CK165" s="433" t="str">
        <f>IF(CH165="BöB","Ja","No")</f>
        <v>No</v>
      </c>
      <c r="CL165" s="430" t="str">
        <f>IF(CH165="BöB","Ja","No")</f>
        <v>No</v>
      </c>
      <c r="CM165" s="435" t="e">
        <f>IF(OR(AND(CH165="VöB",CF159="Aktuelles Procedura secondo BöB",CG165="No"),OR(AND(CG165="Ja",CF165&gt;='Valori soglia'!$D$6),AND(CG165="Ja",CM$14&gt;CM$15)),AND(CG165="Ja",CH165="BöB")),"Kontrolle","")</f>
        <v>#DIV/0!</v>
      </c>
      <c r="CN165" s="173" t="s">
        <v>44</v>
      </c>
      <c r="CO165" s="429">
        <v>74</v>
      </c>
      <c r="CP165" s="352">
        <v>0</v>
      </c>
      <c r="CQ165" s="429" t="s">
        <v>43</v>
      </c>
      <c r="CR165" s="432" t="s">
        <v>36</v>
      </c>
      <c r="CS165" s="399" t="str">
        <f>IF(CR165="BöB","nur Freihändig mit Tipo. 13 VöB","")</f>
        <v/>
      </c>
      <c r="CT165" s="400"/>
      <c r="CU165" s="433" t="str">
        <f>IF(CR165="BöB","Ja","No")</f>
        <v>No</v>
      </c>
      <c r="CV165" s="430" t="str">
        <f>IF(CR165="BöB","Ja","No")</f>
        <v>No</v>
      </c>
      <c r="CW165" s="435" t="e">
        <f>IF(OR(AND(CR165="VöB",CP159="Aktuelles Procedura secondo BöB",CQ165="No"),OR(AND(CQ165="Ja",CP165&gt;='Valori soglia'!$D$6),AND(CQ165="Ja",CW$14&gt;CW$15)),AND(CQ165="Ja",CR165="BöB")),"Kontrolle","")</f>
        <v>#DIV/0!</v>
      </c>
      <c r="CX165" s="173" t="s">
        <v>44</v>
      </c>
      <c r="CY165" s="429">
        <v>74</v>
      </c>
      <c r="CZ165" s="352">
        <v>0</v>
      </c>
      <c r="DA165" s="429" t="s">
        <v>43</v>
      </c>
      <c r="DB165" s="432" t="s">
        <v>36</v>
      </c>
      <c r="DC165" s="399" t="str">
        <f>IF(DB165="BöB","nur Freihändig mit Tipo. 13 VöB","")</f>
        <v/>
      </c>
      <c r="DD165" s="400"/>
      <c r="DE165" s="433" t="str">
        <f>IF(DB165="BöB","Ja","No")</f>
        <v>No</v>
      </c>
      <c r="DF165" s="430" t="str">
        <f>IF(DB165="BöB","Ja","No")</f>
        <v>No</v>
      </c>
      <c r="DG165" s="435" t="e">
        <f>IF(OR(AND(DB165="VöB",CZ159="Aktuelles Procedura secondo BöB",DA165="No"),OR(AND(DA165="Ja",CZ165&gt;='Valori soglia'!$D$6),AND(DA165="Ja",DG$14&gt;DG$15)),AND(DA165="Ja",DB165="BöB")),"Kontrolle","")</f>
        <v>#DIV/0!</v>
      </c>
      <c r="DH165" s="173" t="s">
        <v>44</v>
      </c>
      <c r="DI165" s="429">
        <v>74</v>
      </c>
      <c r="DJ165" s="352">
        <v>0</v>
      </c>
      <c r="DK165" s="429" t="s">
        <v>43</v>
      </c>
      <c r="DL165" s="432" t="s">
        <v>36</v>
      </c>
      <c r="DM165" s="399" t="str">
        <f>IF(DL165="BöB","nur Freihändig mit Tipo. 13 VöB","")</f>
        <v/>
      </c>
      <c r="DN165" s="400"/>
      <c r="DO165" s="433" t="str">
        <f>IF(DL165="BöB","Ja","No")</f>
        <v>No</v>
      </c>
      <c r="DP165" s="430" t="str">
        <f>IF(DL165="BöB","Ja","No")</f>
        <v>No</v>
      </c>
      <c r="DQ165" s="435" t="e">
        <f>IF(OR(AND(DL165="VöB",DJ159="Aktuelles Procedura secondo BöB",DK165="No"),OR(AND(DK165="Ja",DJ165&gt;='Valori soglia'!$D$6),AND(DK165="Ja",DQ$14&gt;DQ$15)),AND(DK165="Ja",DL165="BöB")),"Kontrolle","")</f>
        <v>#DIV/0!</v>
      </c>
      <c r="DR165" s="173" t="s">
        <v>44</v>
      </c>
      <c r="DS165" s="429">
        <v>74</v>
      </c>
      <c r="DT165" s="352">
        <v>0</v>
      </c>
      <c r="DU165" s="429" t="s">
        <v>43</v>
      </c>
      <c r="DV165" s="432" t="s">
        <v>36</v>
      </c>
      <c r="DW165" s="399" t="str">
        <f>IF(DV165="BöB","nur Freihändig mit Tipo. 13 VöB","")</f>
        <v/>
      </c>
      <c r="DX165" s="400"/>
      <c r="DY165" s="433" t="str">
        <f>IF(DV165="BöB","Ja","No")</f>
        <v>No</v>
      </c>
      <c r="DZ165" s="430" t="str">
        <f>IF(DV165="BöB","Ja","No")</f>
        <v>No</v>
      </c>
      <c r="EA165" s="435" t="e">
        <f>IF(OR(AND(DV165="VöB",DT159="Aktuelles Procedura secondo BöB",DU165="No"),OR(AND(DU165="Ja",DT165&gt;='Valori soglia'!$D$6),AND(DU165="Ja",EA$14&gt;EA$15)),AND(DU165="Ja",DV165="BöB")),"Kontrolle","")</f>
        <v>#DIV/0!</v>
      </c>
      <c r="EB165" s="173" t="s">
        <v>44</v>
      </c>
      <c r="EC165" s="429">
        <v>74</v>
      </c>
      <c r="ED165" s="352">
        <v>0</v>
      </c>
      <c r="EE165" s="429" t="s">
        <v>43</v>
      </c>
      <c r="EF165" s="432" t="s">
        <v>36</v>
      </c>
      <c r="EG165" s="399" t="str">
        <f>IF(EF165="BöB","nur Freihändig mit Tipo. 13 VöB","")</f>
        <v/>
      </c>
      <c r="EH165" s="400"/>
      <c r="EI165" s="433" t="str">
        <f>IF(EF165="BöB","Ja","No")</f>
        <v>No</v>
      </c>
      <c r="EJ165" s="430" t="str">
        <f>IF(EF165="BöB","Ja","No")</f>
        <v>No</v>
      </c>
      <c r="EK165" s="435" t="e">
        <f>IF(OR(AND(EF165="VöB",ED159="Aktuelles Procedura secondo BöB",EE165="No"),OR(AND(EE165="Ja",ED165&gt;='Valori soglia'!$D$6),AND(EE165="Ja",EK$14&gt;EK$15)),AND(EE165="Ja",EF165="BöB")),"Kontrolle","")</f>
        <v>#DIV/0!</v>
      </c>
      <c r="EL165" s="173" t="s">
        <v>44</v>
      </c>
      <c r="EM165" s="429">
        <v>74</v>
      </c>
      <c r="EN165" s="352">
        <v>0</v>
      </c>
      <c r="EO165" s="429" t="s">
        <v>43</v>
      </c>
      <c r="EP165" s="432" t="s">
        <v>36</v>
      </c>
      <c r="EQ165" s="399" t="str">
        <f>IF(EP165="BöB","nur Freihändig mit Tipo. 13 VöB","")</f>
        <v/>
      </c>
      <c r="ER165" s="400"/>
      <c r="ES165" s="433" t="str">
        <f>IF(EP165="BöB","Ja","No")</f>
        <v>No</v>
      </c>
      <c r="ET165" s="430" t="str">
        <f>IF(EP165="BöB","Ja","No")</f>
        <v>No</v>
      </c>
      <c r="EU165" s="435" t="e">
        <f>IF(OR(AND(EP165="VöB",EN159="Aktuelles Procedura secondo BöB",EO165="No"),OR(AND(EO165="Ja",EN165&gt;='Valori soglia'!$D$6),AND(EO165="Ja",EU$14&gt;EU$15)),AND(EO165="Ja",EP165="BöB")),"Kontrolle","")</f>
        <v>#DIV/0!</v>
      </c>
      <c r="EV165" s="173" t="s">
        <v>44</v>
      </c>
      <c r="EW165" s="429">
        <v>74</v>
      </c>
      <c r="EX165" s="352">
        <v>0</v>
      </c>
      <c r="EY165" s="429" t="s">
        <v>43</v>
      </c>
      <c r="EZ165" s="432" t="s">
        <v>36</v>
      </c>
      <c r="FA165" s="399" t="str">
        <f>IF(EZ165="BöB","nur Freihändig mit Tipo. 13 VöB","")</f>
        <v/>
      </c>
      <c r="FB165" s="400"/>
      <c r="FC165" s="433" t="str">
        <f>IF(EZ165="BöB","Ja","No")</f>
        <v>No</v>
      </c>
      <c r="FD165" s="430" t="str">
        <f>IF(EZ165="BöB","Ja","No")</f>
        <v>No</v>
      </c>
      <c r="FE165" s="435" t="e">
        <f>IF(OR(AND(EZ165="VöB",EX159="Aktuelles Procedura secondo BöB",EY165="No"),OR(AND(EY165="Ja",EX165&gt;='Valori soglia'!$D$6),AND(EY165="Ja",FE$14&gt;FE$15)),AND(EY165="Ja",EZ165="BöB")),"Kontrolle","")</f>
        <v>#DIV/0!</v>
      </c>
      <c r="FF165" s="173" t="s">
        <v>44</v>
      </c>
      <c r="FG165" s="429">
        <v>74</v>
      </c>
      <c r="FH165" s="352">
        <v>0</v>
      </c>
      <c r="FI165" s="429" t="s">
        <v>43</v>
      </c>
      <c r="FJ165" s="432" t="s">
        <v>36</v>
      </c>
      <c r="FK165" s="399" t="str">
        <f>IF(FJ165="BöB","nur Freihändig mit Tipo. 13 VöB","")</f>
        <v/>
      </c>
      <c r="FL165" s="400"/>
      <c r="FM165" s="433" t="str">
        <f>IF(FJ165="BöB","Ja","No")</f>
        <v>No</v>
      </c>
      <c r="FN165" s="430" t="str">
        <f>IF(FJ165="BöB","Ja","No")</f>
        <v>No</v>
      </c>
      <c r="FO165" s="435" t="e">
        <f>IF(OR(AND(FJ165="VöB",FH159="Aktuelles Procedura secondo BöB",FI165="No"),OR(AND(FI165="Ja",FH165&gt;='Valori soglia'!$D$6),AND(FI165="Ja",FO$14&gt;FO$15)),AND(FI165="Ja",FJ165="BöB")),"Kontrolle","")</f>
        <v>#DIV/0!</v>
      </c>
      <c r="FP165" s="173" t="s">
        <v>44</v>
      </c>
      <c r="FQ165" s="429">
        <v>74</v>
      </c>
      <c r="FR165" s="352">
        <v>0</v>
      </c>
      <c r="FS165" s="429" t="s">
        <v>43</v>
      </c>
      <c r="FT165" s="432" t="s">
        <v>36</v>
      </c>
      <c r="FU165" s="399" t="str">
        <f>IF(FT165="BöB","nur Freihändig mit Tipo. 13 VöB","")</f>
        <v/>
      </c>
      <c r="FV165" s="400"/>
      <c r="FW165" s="433" t="str">
        <f>IF(FT165="BöB","Ja","No")</f>
        <v>No</v>
      </c>
      <c r="FX165" s="430" t="str">
        <f>IF(FT165="BöB","Ja","No")</f>
        <v>No</v>
      </c>
      <c r="FY165" s="435" t="e">
        <f>IF(OR(AND(FT165="VöB",FR159="Aktuelles Procedura secondo BöB",FS165="No"),OR(AND(FS165="Ja",FR165&gt;='Valori soglia'!$D$6),AND(FS165="Ja",FY$14&gt;FY$15)),AND(FS165="Ja",FT165="BöB")),"Kontrolle","")</f>
        <v>#DIV/0!</v>
      </c>
      <c r="FZ165" s="173" t="s">
        <v>44</v>
      </c>
      <c r="GA165" s="429">
        <v>74</v>
      </c>
      <c r="GB165" s="352">
        <v>0</v>
      </c>
      <c r="GC165" s="429" t="s">
        <v>43</v>
      </c>
      <c r="GD165" s="432" t="s">
        <v>36</v>
      </c>
      <c r="GE165" s="399" t="str">
        <f>IF(GD165="BöB","nur Freihändig mit Tipo. 13 VöB","")</f>
        <v/>
      </c>
      <c r="GF165" s="400"/>
      <c r="GG165" s="433" t="str">
        <f>IF(GD165="BöB","Ja","No")</f>
        <v>No</v>
      </c>
      <c r="GH165" s="430" t="str">
        <f>IF(GD165="BöB","Ja","No")</f>
        <v>No</v>
      </c>
      <c r="GI165" s="435" t="e">
        <f>IF(OR(AND(GD165="VöB",GB159="Aktuelles Procedura secondo BöB",GC165="No"),OR(AND(GC165="Ja",GB165&gt;='Valori soglia'!$D$6),AND(GC165="Ja",GI$14&gt;GI$15)),AND(GC165="Ja",GD165="BöB")),"Kontrolle","")</f>
        <v>#DIV/0!</v>
      </c>
      <c r="GJ165" s="173" t="s">
        <v>44</v>
      </c>
      <c r="GK165" s="429">
        <v>74</v>
      </c>
      <c r="GL165" s="352">
        <v>0</v>
      </c>
      <c r="GM165" s="429" t="s">
        <v>43</v>
      </c>
      <c r="GN165" s="432" t="s">
        <v>36</v>
      </c>
      <c r="GO165" s="399" t="str">
        <f>IF(GN165="BöB","nur Freihändig mit Tipo. 13 VöB","")</f>
        <v/>
      </c>
      <c r="GP165" s="400"/>
      <c r="GQ165" s="433" t="str">
        <f>IF(GN165="BöB","Ja","No")</f>
        <v>No</v>
      </c>
      <c r="GR165" s="430" t="str">
        <f>IF(GN165="BöB","Ja","No")</f>
        <v>No</v>
      </c>
      <c r="GS165" s="435" t="e">
        <f>IF(OR(AND(GN165="VöB",GL159="Aktuelles Procedura secondo BöB",GM165="No"),OR(AND(GM165="Ja",GL165&gt;='Valori soglia'!$D$6),AND(GM165="Ja",GS$14&gt;GS$15)),AND(GM165="Ja",GN165="BöB")),"Kontrolle","")</f>
        <v>#DIV/0!</v>
      </c>
      <c r="GT165" s="173" t="s">
        <v>44</v>
      </c>
      <c r="GU165" s="429">
        <v>74</v>
      </c>
      <c r="GV165" s="352">
        <v>0</v>
      </c>
      <c r="GW165" s="429" t="s">
        <v>43</v>
      </c>
      <c r="GX165" s="432" t="s">
        <v>36</v>
      </c>
      <c r="GY165" s="399" t="str">
        <f>IF(GX165="BöB","nur Freihändig mit Tipo. 13 VöB","")</f>
        <v/>
      </c>
      <c r="GZ165" s="400"/>
      <c r="HA165" s="433" t="str">
        <f>IF(GX165="BöB","Ja","No")</f>
        <v>No</v>
      </c>
      <c r="HB165" s="430" t="str">
        <f>IF(GX165="BöB","Ja","No")</f>
        <v>No</v>
      </c>
      <c r="HC165" s="435" t="e">
        <f>IF(OR(AND(GX165="VöB",GV159="Aktuelles Procedura secondo BöB",GW165="No"),OR(AND(GW165="Ja",GV165&gt;='Valori soglia'!$D$6),AND(GW165="Ja",HC$14&gt;HC$15)),AND(GW165="Ja",GX165="BöB")),"Kontrolle","")</f>
        <v>#DIV/0!</v>
      </c>
      <c r="HD165" s="173" t="s">
        <v>44</v>
      </c>
      <c r="HE165" s="429">
        <v>74</v>
      </c>
      <c r="HF165" s="352">
        <v>0</v>
      </c>
      <c r="HG165" s="429" t="s">
        <v>43</v>
      </c>
      <c r="HH165" s="432" t="s">
        <v>36</v>
      </c>
      <c r="HI165" s="399" t="str">
        <f>IF(HH165="BöB","nur Freihändig mit Tipo. 13 VöB","")</f>
        <v/>
      </c>
      <c r="HJ165" s="400"/>
      <c r="HK165" s="433" t="str">
        <f>IF(HH165="BöB","Ja","No")</f>
        <v>No</v>
      </c>
      <c r="HL165" s="430" t="str">
        <f>IF(HH165="BöB","Ja","No")</f>
        <v>No</v>
      </c>
      <c r="HM165" s="435" t="e">
        <f>IF(OR(AND(HH165="VöB",HF159="Aktuelles Procedura secondo BöB",HG165="No"),OR(AND(HG165="Ja",HF165&gt;='Valori soglia'!$D$6),AND(HG165="Ja",HM$14&gt;HM$15)),AND(HG165="Ja",HH165="BöB")),"Kontrolle","")</f>
        <v>#DIV/0!</v>
      </c>
      <c r="HN165" s="125"/>
      <c r="HO165" s="125"/>
      <c r="HP165" s="71"/>
      <c r="HQ165" s="126"/>
      <c r="HR165" s="74"/>
      <c r="HS165" s="36"/>
      <c r="HT165" s="36"/>
      <c r="HU165" s="78"/>
      <c r="HV165" s="36"/>
      <c r="HW165" s="125"/>
      <c r="HX165" s="125"/>
      <c r="HY165" s="71"/>
      <c r="HZ165" s="126"/>
      <c r="IA165" s="74"/>
      <c r="IB165" s="36"/>
      <c r="IC165" s="36"/>
      <c r="ID165" s="78"/>
      <c r="IE165" s="36"/>
      <c r="IF165" s="125"/>
      <c r="IG165" s="125"/>
      <c r="IH165" s="71"/>
      <c r="II165" s="126"/>
      <c r="IJ165" s="74"/>
      <c r="IK165" s="36"/>
      <c r="IL165" s="36"/>
      <c r="IM165" s="78"/>
      <c r="IN165" s="36"/>
      <c r="IO165" s="125"/>
      <c r="IP165" s="125"/>
      <c r="IQ165" s="71"/>
      <c r="IR165" s="126"/>
      <c r="IS165" s="74"/>
      <c r="IT165" s="36"/>
      <c r="IU165" s="36"/>
      <c r="IV165" s="78"/>
      <c r="IW165" s="36"/>
      <c r="IX165" s="125"/>
      <c r="IY165" s="125"/>
      <c r="IZ165" s="71"/>
      <c r="JA165" s="126"/>
      <c r="JB165" s="6"/>
      <c r="JC165" s="6"/>
      <c r="JD165" s="6"/>
      <c r="JE165" s="6"/>
      <c r="JF165" s="6"/>
      <c r="JG165" s="6"/>
      <c r="JH165" s="6"/>
      <c r="JI165" s="6"/>
      <c r="JJ165" s="6"/>
      <c r="JK165" s="6"/>
      <c r="JL165" s="6"/>
      <c r="JM165" s="6"/>
      <c r="JN165" s="6"/>
      <c r="JO165" s="6"/>
      <c r="JP165" s="6"/>
      <c r="JQ165" s="6"/>
      <c r="JR165" s="6"/>
      <c r="JS165" s="6"/>
      <c r="JT165" s="6"/>
      <c r="JU165" s="6"/>
      <c r="JV165" s="6"/>
      <c r="JW165" s="6"/>
      <c r="JX165" s="6"/>
      <c r="JY165" s="6"/>
      <c r="JZ165" s="6"/>
      <c r="KA165" s="6"/>
      <c r="KB165" s="6"/>
      <c r="KC165" s="6"/>
      <c r="KD165" s="6"/>
      <c r="KE165" s="6"/>
      <c r="KF165" s="6"/>
      <c r="KG165" s="6"/>
      <c r="KH165" s="6"/>
      <c r="KI165" s="6"/>
      <c r="KJ165" s="6"/>
      <c r="KK165" s="6"/>
      <c r="KL165" s="6"/>
      <c r="KM165" s="6"/>
      <c r="KN165" s="6"/>
      <c r="KO165" s="6"/>
      <c r="KP165" s="6"/>
      <c r="KQ165" s="6"/>
      <c r="KR165" s="6"/>
      <c r="KS165" s="6"/>
      <c r="KT165" s="6"/>
      <c r="KU165" s="6"/>
      <c r="KV165" s="6"/>
      <c r="KW165" s="6"/>
      <c r="KX165" s="6"/>
      <c r="KY165" s="6"/>
      <c r="KZ165" s="6"/>
      <c r="LA165" s="6"/>
      <c r="LB165" s="6"/>
      <c r="LC165" s="6"/>
    </row>
    <row r="166" spans="1:315" ht="26.25" customHeight="1" x14ac:dyDescent="0.2">
      <c r="A166" s="13"/>
      <c r="B166" s="174" t="s">
        <v>45</v>
      </c>
      <c r="C166" s="429"/>
      <c r="D166" s="352"/>
      <c r="E166" s="429"/>
      <c r="F166" s="432"/>
      <c r="G166" s="401" t="str">
        <f>IF(F165="VöB","Freihändig (z.B. Tipo. 36 II d VöB)","")</f>
        <v/>
      </c>
      <c r="H166" s="402"/>
      <c r="I166" s="433"/>
      <c r="J166" s="430"/>
      <c r="K166" s="435"/>
      <c r="L166" s="174" t="s">
        <v>45</v>
      </c>
      <c r="M166" s="429"/>
      <c r="N166" s="352"/>
      <c r="O166" s="429"/>
      <c r="P166" s="432"/>
      <c r="Q166" s="401" t="str">
        <f>IF(P165="VöB","Freihändig (z.B. Tipo. 36 II d VöB)","")</f>
        <v/>
      </c>
      <c r="R166" s="402"/>
      <c r="S166" s="433"/>
      <c r="T166" s="430"/>
      <c r="U166" s="435"/>
      <c r="V166" s="174" t="s">
        <v>45</v>
      </c>
      <c r="W166" s="429"/>
      <c r="X166" s="352"/>
      <c r="Y166" s="429"/>
      <c r="Z166" s="432"/>
      <c r="AA166" s="401" t="str">
        <f>IF(Z165="VöB","Freihändig (z.B. Tipo. 36 II d VöB)","")</f>
        <v/>
      </c>
      <c r="AB166" s="402"/>
      <c r="AC166" s="433"/>
      <c r="AD166" s="430"/>
      <c r="AE166" s="435"/>
      <c r="AF166" s="174" t="s">
        <v>45</v>
      </c>
      <c r="AG166" s="429"/>
      <c r="AH166" s="352"/>
      <c r="AI166" s="429"/>
      <c r="AJ166" s="432"/>
      <c r="AK166" s="401" t="str">
        <f>IF(AJ165="VöB","Freihändig (z.B. Tipo. 36 II d VöB)","")</f>
        <v/>
      </c>
      <c r="AL166" s="402"/>
      <c r="AM166" s="433"/>
      <c r="AN166" s="430"/>
      <c r="AO166" s="435"/>
      <c r="AP166" s="174" t="s">
        <v>45</v>
      </c>
      <c r="AQ166" s="429"/>
      <c r="AR166" s="352"/>
      <c r="AS166" s="429"/>
      <c r="AT166" s="432"/>
      <c r="AU166" s="401" t="str">
        <f>IF(AT165="VöB","Freihändig (z.B. Tipo. 36 II d VöB)","")</f>
        <v/>
      </c>
      <c r="AV166" s="402"/>
      <c r="AW166" s="433"/>
      <c r="AX166" s="430"/>
      <c r="AY166" s="435"/>
      <c r="AZ166" s="174" t="s">
        <v>45</v>
      </c>
      <c r="BA166" s="429"/>
      <c r="BB166" s="352"/>
      <c r="BC166" s="429"/>
      <c r="BD166" s="432"/>
      <c r="BE166" s="401" t="str">
        <f>IF(BD165="VöB","Freihändig (z.B. Tipo. 36 II d VöB)","")</f>
        <v/>
      </c>
      <c r="BF166" s="402"/>
      <c r="BG166" s="433"/>
      <c r="BH166" s="430"/>
      <c r="BI166" s="435"/>
      <c r="BJ166" s="174" t="s">
        <v>45</v>
      </c>
      <c r="BK166" s="429"/>
      <c r="BL166" s="352"/>
      <c r="BM166" s="429"/>
      <c r="BN166" s="432"/>
      <c r="BO166" s="401" t="str">
        <f>IF(BN165="VöB","Freihändig (z.B. Tipo. 36 II d VöB)","")</f>
        <v/>
      </c>
      <c r="BP166" s="402"/>
      <c r="BQ166" s="433"/>
      <c r="BR166" s="430"/>
      <c r="BS166" s="435"/>
      <c r="BT166" s="174" t="s">
        <v>45</v>
      </c>
      <c r="BU166" s="429"/>
      <c r="BV166" s="352"/>
      <c r="BW166" s="429"/>
      <c r="BX166" s="432"/>
      <c r="BY166" s="401" t="str">
        <f>IF(BX165="VöB","Freihändig (z.B. Tipo. 36 II d VöB)","")</f>
        <v/>
      </c>
      <c r="BZ166" s="402"/>
      <c r="CA166" s="433"/>
      <c r="CB166" s="430"/>
      <c r="CC166" s="435"/>
      <c r="CD166" s="174" t="s">
        <v>45</v>
      </c>
      <c r="CE166" s="429"/>
      <c r="CF166" s="352"/>
      <c r="CG166" s="429"/>
      <c r="CH166" s="432"/>
      <c r="CI166" s="401" t="str">
        <f>IF(CH165="VöB","Freihändig (z.B. Tipo. 36 II d VöB)","")</f>
        <v/>
      </c>
      <c r="CJ166" s="402"/>
      <c r="CK166" s="433"/>
      <c r="CL166" s="430"/>
      <c r="CM166" s="435"/>
      <c r="CN166" s="174" t="s">
        <v>45</v>
      </c>
      <c r="CO166" s="429"/>
      <c r="CP166" s="352"/>
      <c r="CQ166" s="429"/>
      <c r="CR166" s="432"/>
      <c r="CS166" s="401" t="str">
        <f>IF(CR165="VöB","Freihändig (z.B. Tipo. 36 II d VöB)","")</f>
        <v/>
      </c>
      <c r="CT166" s="402"/>
      <c r="CU166" s="433"/>
      <c r="CV166" s="430"/>
      <c r="CW166" s="435"/>
      <c r="CX166" s="174" t="s">
        <v>45</v>
      </c>
      <c r="CY166" s="429"/>
      <c r="CZ166" s="352"/>
      <c r="DA166" s="429"/>
      <c r="DB166" s="432"/>
      <c r="DC166" s="401" t="str">
        <f>IF(DB165="VöB","Freihändig (z.B. Tipo. 36 II d VöB)","")</f>
        <v/>
      </c>
      <c r="DD166" s="402"/>
      <c r="DE166" s="433"/>
      <c r="DF166" s="430"/>
      <c r="DG166" s="435"/>
      <c r="DH166" s="174" t="s">
        <v>45</v>
      </c>
      <c r="DI166" s="429"/>
      <c r="DJ166" s="352"/>
      <c r="DK166" s="429"/>
      <c r="DL166" s="432"/>
      <c r="DM166" s="401" t="str">
        <f>IF(DL165="VöB","Freihändig (z.B. Tipo. 36 II d VöB)","")</f>
        <v/>
      </c>
      <c r="DN166" s="402"/>
      <c r="DO166" s="433"/>
      <c r="DP166" s="430"/>
      <c r="DQ166" s="435"/>
      <c r="DR166" s="174" t="s">
        <v>45</v>
      </c>
      <c r="DS166" s="429"/>
      <c r="DT166" s="352"/>
      <c r="DU166" s="429"/>
      <c r="DV166" s="432"/>
      <c r="DW166" s="401" t="str">
        <f>IF(DV165="VöB","Freihändig (z.B. Tipo. 36 II d VöB)","")</f>
        <v/>
      </c>
      <c r="DX166" s="402"/>
      <c r="DY166" s="433"/>
      <c r="DZ166" s="430"/>
      <c r="EA166" s="435"/>
      <c r="EB166" s="174" t="s">
        <v>45</v>
      </c>
      <c r="EC166" s="429"/>
      <c r="ED166" s="352"/>
      <c r="EE166" s="429"/>
      <c r="EF166" s="432"/>
      <c r="EG166" s="401" t="str">
        <f>IF(EF165="VöB","Freihändig (z.B. Tipo. 36 II d VöB)","")</f>
        <v/>
      </c>
      <c r="EH166" s="402"/>
      <c r="EI166" s="433"/>
      <c r="EJ166" s="430"/>
      <c r="EK166" s="435"/>
      <c r="EL166" s="174" t="s">
        <v>45</v>
      </c>
      <c r="EM166" s="429"/>
      <c r="EN166" s="352"/>
      <c r="EO166" s="429"/>
      <c r="EP166" s="432"/>
      <c r="EQ166" s="401" t="str">
        <f>IF(EP165="VöB","Freihändig (z.B. Tipo. 36 II d VöB)","")</f>
        <v/>
      </c>
      <c r="ER166" s="402"/>
      <c r="ES166" s="433"/>
      <c r="ET166" s="430"/>
      <c r="EU166" s="435"/>
      <c r="EV166" s="174" t="s">
        <v>45</v>
      </c>
      <c r="EW166" s="429"/>
      <c r="EX166" s="352"/>
      <c r="EY166" s="429"/>
      <c r="EZ166" s="432"/>
      <c r="FA166" s="401" t="str">
        <f>IF(EZ165="VöB","Freihändig (z.B. Tipo. 36 II d VöB)","")</f>
        <v/>
      </c>
      <c r="FB166" s="402"/>
      <c r="FC166" s="433"/>
      <c r="FD166" s="430"/>
      <c r="FE166" s="435"/>
      <c r="FF166" s="174" t="s">
        <v>45</v>
      </c>
      <c r="FG166" s="429"/>
      <c r="FH166" s="352"/>
      <c r="FI166" s="429"/>
      <c r="FJ166" s="432"/>
      <c r="FK166" s="401" t="str">
        <f>IF(FJ165="VöB","Freihändig (z.B. Tipo. 36 II d VöB)","")</f>
        <v/>
      </c>
      <c r="FL166" s="402"/>
      <c r="FM166" s="433"/>
      <c r="FN166" s="430"/>
      <c r="FO166" s="435"/>
      <c r="FP166" s="174" t="s">
        <v>45</v>
      </c>
      <c r="FQ166" s="429"/>
      <c r="FR166" s="352"/>
      <c r="FS166" s="429"/>
      <c r="FT166" s="432"/>
      <c r="FU166" s="401" t="str">
        <f>IF(FT165="VöB","Freihändig (z.B. Tipo. 36 II d VöB)","")</f>
        <v/>
      </c>
      <c r="FV166" s="402"/>
      <c r="FW166" s="433"/>
      <c r="FX166" s="430"/>
      <c r="FY166" s="435"/>
      <c r="FZ166" s="174" t="s">
        <v>45</v>
      </c>
      <c r="GA166" s="429"/>
      <c r="GB166" s="352"/>
      <c r="GC166" s="429"/>
      <c r="GD166" s="432"/>
      <c r="GE166" s="401" t="str">
        <f>IF(GD165="VöB","Freihändig (z.B. Tipo. 36 II d VöB)","")</f>
        <v/>
      </c>
      <c r="GF166" s="402"/>
      <c r="GG166" s="433"/>
      <c r="GH166" s="430"/>
      <c r="GI166" s="435"/>
      <c r="GJ166" s="174" t="s">
        <v>45</v>
      </c>
      <c r="GK166" s="429"/>
      <c r="GL166" s="352"/>
      <c r="GM166" s="429"/>
      <c r="GN166" s="432"/>
      <c r="GO166" s="401" t="str">
        <f>IF(GN165="VöB","Freihändig (z.B. Tipo. 36 II d VöB)","")</f>
        <v/>
      </c>
      <c r="GP166" s="402"/>
      <c r="GQ166" s="433"/>
      <c r="GR166" s="430"/>
      <c r="GS166" s="435"/>
      <c r="GT166" s="174" t="s">
        <v>45</v>
      </c>
      <c r="GU166" s="429"/>
      <c r="GV166" s="352"/>
      <c r="GW166" s="429"/>
      <c r="GX166" s="432"/>
      <c r="GY166" s="401" t="str">
        <f>IF(GX165="VöB","Freihändig (z.B. Tipo. 36 II d VöB)","")</f>
        <v/>
      </c>
      <c r="GZ166" s="402"/>
      <c r="HA166" s="433"/>
      <c r="HB166" s="430"/>
      <c r="HC166" s="435"/>
      <c r="HD166" s="174" t="s">
        <v>45</v>
      </c>
      <c r="HE166" s="429"/>
      <c r="HF166" s="352"/>
      <c r="HG166" s="429"/>
      <c r="HH166" s="432"/>
      <c r="HI166" s="401" t="str">
        <f>IF(HH165="VöB","Freihändig (z.B. Tipo. 36 II d VöB)","")</f>
        <v/>
      </c>
      <c r="HJ166" s="402"/>
      <c r="HK166" s="433"/>
      <c r="HL166" s="430"/>
      <c r="HM166" s="435"/>
      <c r="HN166" s="125"/>
      <c r="HO166" s="125"/>
      <c r="HP166" s="71"/>
      <c r="HQ166" s="126"/>
      <c r="HR166" s="74"/>
      <c r="HS166" s="36"/>
      <c r="HT166" s="36"/>
      <c r="HU166" s="78"/>
      <c r="HV166" s="36"/>
      <c r="HW166" s="125"/>
      <c r="HX166" s="125"/>
      <c r="HY166" s="71"/>
      <c r="HZ166" s="126"/>
      <c r="IA166" s="74"/>
      <c r="IB166" s="36"/>
      <c r="IC166" s="36"/>
      <c r="ID166" s="78"/>
      <c r="IE166" s="36"/>
      <c r="IF166" s="125"/>
      <c r="IG166" s="125"/>
      <c r="IH166" s="71"/>
      <c r="II166" s="126"/>
      <c r="IJ166" s="74"/>
      <c r="IK166" s="36"/>
      <c r="IL166" s="36"/>
      <c r="IM166" s="78"/>
      <c r="IN166" s="36"/>
      <c r="IO166" s="125"/>
      <c r="IP166" s="125"/>
      <c r="IQ166" s="71"/>
      <c r="IR166" s="126"/>
      <c r="IS166" s="74"/>
      <c r="IT166" s="36"/>
      <c r="IU166" s="36"/>
      <c r="IV166" s="78"/>
      <c r="IW166" s="36"/>
      <c r="IX166" s="125"/>
      <c r="IY166" s="125"/>
      <c r="IZ166" s="71"/>
      <c r="JA166" s="126"/>
      <c r="JB166" s="6"/>
      <c r="JC166" s="6"/>
      <c r="JD166" s="6"/>
      <c r="JE166" s="6"/>
      <c r="JF166" s="6"/>
      <c r="JG166" s="6"/>
      <c r="JH166" s="6"/>
      <c r="JI166" s="6"/>
      <c r="JJ166" s="6"/>
      <c r="JK166" s="6"/>
      <c r="JL166" s="6"/>
      <c r="JM166" s="6"/>
      <c r="JN166" s="6"/>
      <c r="JO166" s="6"/>
      <c r="JP166" s="6"/>
      <c r="JQ166" s="6"/>
      <c r="JR166" s="6"/>
      <c r="JS166" s="6"/>
      <c r="JT166" s="6"/>
      <c r="JU166" s="6"/>
      <c r="JV166" s="6"/>
      <c r="JW166" s="6"/>
      <c r="JX166" s="6"/>
      <c r="JY166" s="6"/>
      <c r="JZ166" s="6"/>
      <c r="KA166" s="6"/>
      <c r="KB166" s="6"/>
      <c r="KC166" s="6"/>
      <c r="KD166" s="6"/>
      <c r="KE166" s="6"/>
      <c r="KF166" s="6"/>
      <c r="KG166" s="6"/>
      <c r="KH166" s="6"/>
      <c r="KI166" s="6"/>
      <c r="KJ166" s="6"/>
      <c r="KK166" s="6"/>
      <c r="KL166" s="6"/>
      <c r="KM166" s="6"/>
      <c r="KN166" s="6"/>
      <c r="KO166" s="6"/>
      <c r="KP166" s="6"/>
      <c r="KQ166" s="6"/>
      <c r="KR166" s="6"/>
      <c r="KS166" s="6"/>
      <c r="KT166" s="6"/>
      <c r="KU166" s="6"/>
      <c r="KV166" s="6"/>
      <c r="KW166" s="6"/>
      <c r="KX166" s="6"/>
      <c r="KY166" s="6"/>
      <c r="KZ166" s="6"/>
      <c r="LA166" s="6"/>
      <c r="LB166" s="6"/>
      <c r="LC166" s="6"/>
    </row>
    <row r="167" spans="1:315" ht="26.25" customHeight="1" x14ac:dyDescent="0.2">
      <c r="A167" s="13"/>
      <c r="B167" s="173" t="s">
        <v>44</v>
      </c>
      <c r="C167" s="429">
        <v>75</v>
      </c>
      <c r="D167" s="352">
        <v>0</v>
      </c>
      <c r="E167" s="429" t="s">
        <v>43</v>
      </c>
      <c r="F167" s="432" t="s">
        <v>36</v>
      </c>
      <c r="G167" s="399" t="str">
        <f>IF(F167="BöB","nur Freihändig mit Tipo. 13 VöB","")</f>
        <v/>
      </c>
      <c r="H167" s="400"/>
      <c r="I167" s="433" t="str">
        <f>IF(F167="BöB","Ja","No")</f>
        <v>No</v>
      </c>
      <c r="J167" s="430" t="str">
        <f>IF(F167="BöB","Ja","No")</f>
        <v>No</v>
      </c>
      <c r="K167" s="435" t="e">
        <f>IF(OR(AND(F167="VöB",D161="Aktuelles Procedura secondo BöB",E167="No"),OR(AND(E167="Ja",D167&gt;='Valori soglia'!$D$6),AND(E167="Ja",'Riepilogo progetto'!$J$8&gt;'Riepilogo progetto'!$P$9)),AND(E167="Ja",F167="BöB")),"Kontrolle","")</f>
        <v>#DIV/0!</v>
      </c>
      <c r="L167" s="173" t="s">
        <v>44</v>
      </c>
      <c r="M167" s="429">
        <v>75</v>
      </c>
      <c r="N167" s="352">
        <v>0</v>
      </c>
      <c r="O167" s="429" t="s">
        <v>43</v>
      </c>
      <c r="P167" s="432" t="s">
        <v>36</v>
      </c>
      <c r="Q167" s="399" t="str">
        <f>IF(P167="BöB","nur Freihändig mit Tipo. 13 VöB","")</f>
        <v/>
      </c>
      <c r="R167" s="400"/>
      <c r="S167" s="433" t="str">
        <f>IF(P167="BöB","Ja","No")</f>
        <v>No</v>
      </c>
      <c r="T167" s="430" t="str">
        <f>IF(P167="BöB","Ja","No")</f>
        <v>No</v>
      </c>
      <c r="U167" s="435" t="e">
        <f>IF(OR(AND(P167="VöB",N161="Aktuelles Procedura secondo BöB",O167="No"),OR(AND(O167="Ja",N167&gt;='Valori soglia'!$D$6),AND(O167="Ja",U$14&gt;U$15)),AND(O167="Ja",P167="BöB")),"Kontrolle","")</f>
        <v>#DIV/0!</v>
      </c>
      <c r="V167" s="173" t="s">
        <v>44</v>
      </c>
      <c r="W167" s="429">
        <v>75</v>
      </c>
      <c r="X167" s="352">
        <v>0</v>
      </c>
      <c r="Y167" s="429" t="s">
        <v>43</v>
      </c>
      <c r="Z167" s="432" t="s">
        <v>36</v>
      </c>
      <c r="AA167" s="399" t="str">
        <f>IF(Z167="BöB","nur Freihändig mit Tipo. 13 VöB","")</f>
        <v/>
      </c>
      <c r="AB167" s="400"/>
      <c r="AC167" s="433" t="str">
        <f>IF(Z167="BöB","Ja","No")</f>
        <v>No</v>
      </c>
      <c r="AD167" s="430" t="str">
        <f>IF(Z167="BöB","Ja","No")</f>
        <v>No</v>
      </c>
      <c r="AE167" s="435" t="e">
        <f>IF(OR(AND(Z167="VöB",X161="Aktuelles Procedura secondo BöB",Y167="No"),OR(AND(Y167="Ja",X167&gt;='Valori soglia'!$D$6),AND(Y167="Ja",AE$14&gt;AE$15)),AND(Y167="Ja",Z167="BöB")),"Kontrolle","")</f>
        <v>#DIV/0!</v>
      </c>
      <c r="AF167" s="173" t="s">
        <v>44</v>
      </c>
      <c r="AG167" s="429">
        <v>75</v>
      </c>
      <c r="AH167" s="352">
        <v>0</v>
      </c>
      <c r="AI167" s="429" t="s">
        <v>43</v>
      </c>
      <c r="AJ167" s="432" t="s">
        <v>36</v>
      </c>
      <c r="AK167" s="399" t="str">
        <f>IF(AJ167="BöB","nur Freihändig mit Tipo. 13 VöB","")</f>
        <v/>
      </c>
      <c r="AL167" s="400"/>
      <c r="AM167" s="433" t="str">
        <f>IF(AJ167="BöB","Ja","No")</f>
        <v>No</v>
      </c>
      <c r="AN167" s="430" t="str">
        <f>IF(AJ167="BöB","Ja","No")</f>
        <v>No</v>
      </c>
      <c r="AO167" s="435" t="e">
        <f>IF(OR(AND(AJ167="VöB",AH161="Aktuelles Procedura secondo BöB",AI167="No"),OR(AND(AI167="Ja",AH167&gt;='Valori soglia'!$D$6),AND(AI167="Ja",AO$14&gt;AO$15)),AND(AI167="Ja",AJ167="BöB")),"Kontrolle","")</f>
        <v>#DIV/0!</v>
      </c>
      <c r="AP167" s="173" t="s">
        <v>44</v>
      </c>
      <c r="AQ167" s="429">
        <v>75</v>
      </c>
      <c r="AR167" s="352">
        <v>0</v>
      </c>
      <c r="AS167" s="429" t="s">
        <v>43</v>
      </c>
      <c r="AT167" s="432" t="s">
        <v>36</v>
      </c>
      <c r="AU167" s="399" t="str">
        <f>IF(AT167="BöB","nur Freihändig mit Tipo. 13 VöB","")</f>
        <v/>
      </c>
      <c r="AV167" s="400"/>
      <c r="AW167" s="433" t="str">
        <f>IF(AT167="BöB","Ja","No")</f>
        <v>No</v>
      </c>
      <c r="AX167" s="430" t="str">
        <f>IF(AT167="BöB","Ja","No")</f>
        <v>No</v>
      </c>
      <c r="AY167" s="435" t="e">
        <f>IF(OR(AND(AT167="VöB",AR161="Aktuelles Procedura secondo BöB",AS167="No"),OR(AND(AS167="Ja",AR167&gt;='Valori soglia'!$D$6),AND(AS167="Ja",AY$14&gt;AY$15)),AND(AS167="Ja",AT167="BöB")),"Kontrolle","")</f>
        <v>#DIV/0!</v>
      </c>
      <c r="AZ167" s="173" t="s">
        <v>44</v>
      </c>
      <c r="BA167" s="429">
        <v>75</v>
      </c>
      <c r="BB167" s="352">
        <v>0</v>
      </c>
      <c r="BC167" s="429" t="s">
        <v>43</v>
      </c>
      <c r="BD167" s="432" t="s">
        <v>36</v>
      </c>
      <c r="BE167" s="399" t="str">
        <f>IF(BD167="BöB","nur Freihändig mit Tipo. 13 VöB","")</f>
        <v/>
      </c>
      <c r="BF167" s="400"/>
      <c r="BG167" s="433" t="str">
        <f>IF(BD167="BöB","Ja","No")</f>
        <v>No</v>
      </c>
      <c r="BH167" s="430" t="str">
        <f>IF(BD167="BöB","Ja","No")</f>
        <v>No</v>
      </c>
      <c r="BI167" s="435" t="e">
        <f>IF(OR(AND(BD167="VöB",BB161="Aktuelles Procedura secondo BöB",BC167="No"),OR(AND(BC167="Ja",BB167&gt;='Valori soglia'!$D$6),AND(BC167="Ja",BI$14&gt;BI$15)),AND(BC167="Ja",BD167="BöB")),"Kontrolle","")</f>
        <v>#DIV/0!</v>
      </c>
      <c r="BJ167" s="173" t="s">
        <v>44</v>
      </c>
      <c r="BK167" s="429">
        <v>75</v>
      </c>
      <c r="BL167" s="352">
        <v>0</v>
      </c>
      <c r="BM167" s="429" t="s">
        <v>43</v>
      </c>
      <c r="BN167" s="432" t="s">
        <v>36</v>
      </c>
      <c r="BO167" s="399" t="str">
        <f>IF(BN167="BöB","nur Freihändig mit Tipo. 13 VöB","")</f>
        <v/>
      </c>
      <c r="BP167" s="400"/>
      <c r="BQ167" s="433" t="str">
        <f>IF(BN167="BöB","Ja","No")</f>
        <v>No</v>
      </c>
      <c r="BR167" s="430" t="str">
        <f>IF(BN167="BöB","Ja","No")</f>
        <v>No</v>
      </c>
      <c r="BS167" s="435" t="e">
        <f>IF(OR(AND(BN167="VöB",BL161="Aktuelles Procedura secondo BöB",BM167="No"),OR(AND(BM167="Ja",BL167&gt;='Valori soglia'!$D$6),AND(BM167="Ja",BS$14&gt;BS$15)),AND(BM167="Ja",BN167="BöB")),"Kontrolle","")</f>
        <v>#DIV/0!</v>
      </c>
      <c r="BT167" s="173" t="s">
        <v>44</v>
      </c>
      <c r="BU167" s="429">
        <v>75</v>
      </c>
      <c r="BV167" s="352">
        <v>0</v>
      </c>
      <c r="BW167" s="429" t="s">
        <v>43</v>
      </c>
      <c r="BX167" s="432" t="s">
        <v>36</v>
      </c>
      <c r="BY167" s="399" t="str">
        <f>IF(BX167="BöB","nur Freihändig mit Tipo. 13 VöB","")</f>
        <v/>
      </c>
      <c r="BZ167" s="400"/>
      <c r="CA167" s="433" t="str">
        <f>IF(BX167="BöB","Ja","No")</f>
        <v>No</v>
      </c>
      <c r="CB167" s="430" t="str">
        <f>IF(BX167="BöB","Ja","No")</f>
        <v>No</v>
      </c>
      <c r="CC167" s="435" t="e">
        <f>IF(OR(AND(BX167="VöB",BV161="Aktuelles Procedura secondo BöB",BW167="No"),OR(AND(BW167="Ja",BV167&gt;='Valori soglia'!$D$6),AND(BW167="Ja",CC$14&gt;CC$15)),AND(BW167="Ja",BX167="BöB")),"Kontrolle","")</f>
        <v>#DIV/0!</v>
      </c>
      <c r="CD167" s="173" t="s">
        <v>44</v>
      </c>
      <c r="CE167" s="429">
        <v>75</v>
      </c>
      <c r="CF167" s="352">
        <v>0</v>
      </c>
      <c r="CG167" s="429" t="s">
        <v>43</v>
      </c>
      <c r="CH167" s="432" t="s">
        <v>36</v>
      </c>
      <c r="CI167" s="399" t="str">
        <f>IF(CH167="BöB","nur Freihändig mit Tipo. 13 VöB","")</f>
        <v/>
      </c>
      <c r="CJ167" s="400"/>
      <c r="CK167" s="433" t="str">
        <f>IF(CH167="BöB","Ja","No")</f>
        <v>No</v>
      </c>
      <c r="CL167" s="430" t="str">
        <f>IF(CH167="BöB","Ja","No")</f>
        <v>No</v>
      </c>
      <c r="CM167" s="435" t="e">
        <f>IF(OR(AND(CH167="VöB",CF161="Aktuelles Procedura secondo BöB",CG167="No"),OR(AND(CG167="Ja",CF167&gt;='Valori soglia'!$D$6),AND(CG167="Ja",CM$14&gt;CM$15)),AND(CG167="Ja",CH167="BöB")),"Kontrolle","")</f>
        <v>#DIV/0!</v>
      </c>
      <c r="CN167" s="173" t="s">
        <v>44</v>
      </c>
      <c r="CO167" s="429">
        <v>75</v>
      </c>
      <c r="CP167" s="352">
        <v>0</v>
      </c>
      <c r="CQ167" s="429" t="s">
        <v>43</v>
      </c>
      <c r="CR167" s="432" t="s">
        <v>36</v>
      </c>
      <c r="CS167" s="399" t="str">
        <f>IF(CR167="BöB","nur Freihändig mit Tipo. 13 VöB","")</f>
        <v/>
      </c>
      <c r="CT167" s="400"/>
      <c r="CU167" s="433" t="str">
        <f>IF(CR167="BöB","Ja","No")</f>
        <v>No</v>
      </c>
      <c r="CV167" s="430" t="str">
        <f>IF(CR167="BöB","Ja","No")</f>
        <v>No</v>
      </c>
      <c r="CW167" s="435" t="e">
        <f>IF(OR(AND(CR167="VöB",CP161="Aktuelles Procedura secondo BöB",CQ167="No"),OR(AND(CQ167="Ja",CP167&gt;='Valori soglia'!$D$6),AND(CQ167="Ja",CW$14&gt;CW$15)),AND(CQ167="Ja",CR167="BöB")),"Kontrolle","")</f>
        <v>#DIV/0!</v>
      </c>
      <c r="CX167" s="173" t="s">
        <v>44</v>
      </c>
      <c r="CY167" s="429">
        <v>75</v>
      </c>
      <c r="CZ167" s="352">
        <v>0</v>
      </c>
      <c r="DA167" s="429" t="s">
        <v>43</v>
      </c>
      <c r="DB167" s="432" t="s">
        <v>36</v>
      </c>
      <c r="DC167" s="399" t="str">
        <f>IF(DB167="BöB","nur Freihändig mit Tipo. 13 VöB","")</f>
        <v/>
      </c>
      <c r="DD167" s="400"/>
      <c r="DE167" s="433" t="str">
        <f>IF(DB167="BöB","Ja","No")</f>
        <v>No</v>
      </c>
      <c r="DF167" s="430" t="str">
        <f>IF(DB167="BöB","Ja","No")</f>
        <v>No</v>
      </c>
      <c r="DG167" s="435" t="e">
        <f>IF(OR(AND(DB167="VöB",CZ161="Aktuelles Procedura secondo BöB",DA167="No"),OR(AND(DA167="Ja",CZ167&gt;='Valori soglia'!$D$6),AND(DA167="Ja",DG$14&gt;DG$15)),AND(DA167="Ja",DB167="BöB")),"Kontrolle","")</f>
        <v>#DIV/0!</v>
      </c>
      <c r="DH167" s="173" t="s">
        <v>44</v>
      </c>
      <c r="DI167" s="429">
        <v>75</v>
      </c>
      <c r="DJ167" s="352">
        <v>0</v>
      </c>
      <c r="DK167" s="429" t="s">
        <v>43</v>
      </c>
      <c r="DL167" s="432" t="s">
        <v>36</v>
      </c>
      <c r="DM167" s="399" t="str">
        <f>IF(DL167="BöB","nur Freihändig mit Tipo. 13 VöB","")</f>
        <v/>
      </c>
      <c r="DN167" s="400"/>
      <c r="DO167" s="433" t="str">
        <f>IF(DL167="BöB","Ja","No")</f>
        <v>No</v>
      </c>
      <c r="DP167" s="430" t="str">
        <f>IF(DL167="BöB","Ja","No")</f>
        <v>No</v>
      </c>
      <c r="DQ167" s="435" t="e">
        <f>IF(OR(AND(DL167="VöB",DJ161="Aktuelles Procedura secondo BöB",DK167="No"),OR(AND(DK167="Ja",DJ167&gt;='Valori soglia'!$D$6),AND(DK167="Ja",DQ$14&gt;DQ$15)),AND(DK167="Ja",DL167="BöB")),"Kontrolle","")</f>
        <v>#DIV/0!</v>
      </c>
      <c r="DR167" s="173" t="s">
        <v>44</v>
      </c>
      <c r="DS167" s="429">
        <v>75</v>
      </c>
      <c r="DT167" s="352">
        <v>0</v>
      </c>
      <c r="DU167" s="429" t="s">
        <v>43</v>
      </c>
      <c r="DV167" s="432" t="s">
        <v>36</v>
      </c>
      <c r="DW167" s="399" t="str">
        <f>IF(DV167="BöB","nur Freihändig mit Tipo. 13 VöB","")</f>
        <v/>
      </c>
      <c r="DX167" s="400"/>
      <c r="DY167" s="433" t="str">
        <f>IF(DV167="BöB","Ja","No")</f>
        <v>No</v>
      </c>
      <c r="DZ167" s="430" t="str">
        <f>IF(DV167="BöB","Ja","No")</f>
        <v>No</v>
      </c>
      <c r="EA167" s="435" t="e">
        <f>IF(OR(AND(DV167="VöB",DT161="Aktuelles Procedura secondo BöB",DU167="No"),OR(AND(DU167="Ja",DT167&gt;='Valori soglia'!$D$6),AND(DU167="Ja",EA$14&gt;EA$15)),AND(DU167="Ja",DV167="BöB")),"Kontrolle","")</f>
        <v>#DIV/0!</v>
      </c>
      <c r="EB167" s="173" t="s">
        <v>44</v>
      </c>
      <c r="EC167" s="429">
        <v>75</v>
      </c>
      <c r="ED167" s="352">
        <v>0</v>
      </c>
      <c r="EE167" s="429" t="s">
        <v>43</v>
      </c>
      <c r="EF167" s="432" t="s">
        <v>36</v>
      </c>
      <c r="EG167" s="399" t="str">
        <f>IF(EF167="BöB","nur Freihändig mit Tipo. 13 VöB","")</f>
        <v/>
      </c>
      <c r="EH167" s="400"/>
      <c r="EI167" s="433" t="str">
        <f>IF(EF167="BöB","Ja","No")</f>
        <v>No</v>
      </c>
      <c r="EJ167" s="430" t="str">
        <f>IF(EF167="BöB","Ja","No")</f>
        <v>No</v>
      </c>
      <c r="EK167" s="435" t="e">
        <f>IF(OR(AND(EF167="VöB",ED161="Aktuelles Procedura secondo BöB",EE167="No"),OR(AND(EE167="Ja",ED167&gt;='Valori soglia'!$D$6),AND(EE167="Ja",EK$14&gt;EK$15)),AND(EE167="Ja",EF167="BöB")),"Kontrolle","")</f>
        <v>#DIV/0!</v>
      </c>
      <c r="EL167" s="173" t="s">
        <v>44</v>
      </c>
      <c r="EM167" s="429">
        <v>75</v>
      </c>
      <c r="EN167" s="352">
        <v>0</v>
      </c>
      <c r="EO167" s="429" t="s">
        <v>43</v>
      </c>
      <c r="EP167" s="432" t="s">
        <v>36</v>
      </c>
      <c r="EQ167" s="399" t="str">
        <f>IF(EP167="BöB","nur Freihändig mit Tipo. 13 VöB","")</f>
        <v/>
      </c>
      <c r="ER167" s="400"/>
      <c r="ES167" s="433" t="str">
        <f>IF(EP167="BöB","Ja","No")</f>
        <v>No</v>
      </c>
      <c r="ET167" s="430" t="str">
        <f>IF(EP167="BöB","Ja","No")</f>
        <v>No</v>
      </c>
      <c r="EU167" s="435" t="e">
        <f>IF(OR(AND(EP167="VöB",EN161="Aktuelles Procedura secondo BöB",EO167="No"),OR(AND(EO167="Ja",EN167&gt;='Valori soglia'!$D$6),AND(EO167="Ja",EU$14&gt;EU$15)),AND(EO167="Ja",EP167="BöB")),"Kontrolle","")</f>
        <v>#DIV/0!</v>
      </c>
      <c r="EV167" s="173" t="s">
        <v>44</v>
      </c>
      <c r="EW167" s="429">
        <v>75</v>
      </c>
      <c r="EX167" s="352">
        <v>0</v>
      </c>
      <c r="EY167" s="429" t="s">
        <v>43</v>
      </c>
      <c r="EZ167" s="432" t="s">
        <v>36</v>
      </c>
      <c r="FA167" s="399" t="str">
        <f>IF(EZ167="BöB","nur Freihändig mit Tipo. 13 VöB","")</f>
        <v/>
      </c>
      <c r="FB167" s="400"/>
      <c r="FC167" s="433" t="str">
        <f>IF(EZ167="BöB","Ja","No")</f>
        <v>No</v>
      </c>
      <c r="FD167" s="430" t="str">
        <f>IF(EZ167="BöB","Ja","No")</f>
        <v>No</v>
      </c>
      <c r="FE167" s="435" t="e">
        <f>IF(OR(AND(EZ167="VöB",EX161="Aktuelles Procedura secondo BöB",EY167="No"),OR(AND(EY167="Ja",EX167&gt;='Valori soglia'!$D$6),AND(EY167="Ja",FE$14&gt;FE$15)),AND(EY167="Ja",EZ167="BöB")),"Kontrolle","")</f>
        <v>#DIV/0!</v>
      </c>
      <c r="FF167" s="173" t="s">
        <v>44</v>
      </c>
      <c r="FG167" s="429">
        <v>75</v>
      </c>
      <c r="FH167" s="352">
        <v>0</v>
      </c>
      <c r="FI167" s="429" t="s">
        <v>43</v>
      </c>
      <c r="FJ167" s="432" t="s">
        <v>36</v>
      </c>
      <c r="FK167" s="399" t="str">
        <f>IF(FJ167="BöB","nur Freihändig mit Tipo. 13 VöB","")</f>
        <v/>
      </c>
      <c r="FL167" s="400"/>
      <c r="FM167" s="433" t="str">
        <f>IF(FJ167="BöB","Ja","No")</f>
        <v>No</v>
      </c>
      <c r="FN167" s="430" t="str">
        <f>IF(FJ167="BöB","Ja","No")</f>
        <v>No</v>
      </c>
      <c r="FO167" s="435" t="e">
        <f>IF(OR(AND(FJ167="VöB",FH161="Aktuelles Procedura secondo BöB",FI167="No"),OR(AND(FI167="Ja",FH167&gt;='Valori soglia'!$D$6),AND(FI167="Ja",FO$14&gt;FO$15)),AND(FI167="Ja",FJ167="BöB")),"Kontrolle","")</f>
        <v>#DIV/0!</v>
      </c>
      <c r="FP167" s="173" t="s">
        <v>44</v>
      </c>
      <c r="FQ167" s="429">
        <v>75</v>
      </c>
      <c r="FR167" s="352">
        <v>0</v>
      </c>
      <c r="FS167" s="429" t="s">
        <v>43</v>
      </c>
      <c r="FT167" s="432" t="s">
        <v>36</v>
      </c>
      <c r="FU167" s="399" t="str">
        <f>IF(FT167="BöB","nur Freihändig mit Tipo. 13 VöB","")</f>
        <v/>
      </c>
      <c r="FV167" s="400"/>
      <c r="FW167" s="433" t="str">
        <f>IF(FT167="BöB","Ja","No")</f>
        <v>No</v>
      </c>
      <c r="FX167" s="430" t="str">
        <f>IF(FT167="BöB","Ja","No")</f>
        <v>No</v>
      </c>
      <c r="FY167" s="435" t="e">
        <f>IF(OR(AND(FT167="VöB",FR161="Aktuelles Procedura secondo BöB",FS167="No"),OR(AND(FS167="Ja",FR167&gt;='Valori soglia'!$D$6),AND(FS167="Ja",FY$14&gt;FY$15)),AND(FS167="Ja",FT167="BöB")),"Kontrolle","")</f>
        <v>#DIV/0!</v>
      </c>
      <c r="FZ167" s="173" t="s">
        <v>44</v>
      </c>
      <c r="GA167" s="429">
        <v>75</v>
      </c>
      <c r="GB167" s="352">
        <v>0</v>
      </c>
      <c r="GC167" s="429" t="s">
        <v>43</v>
      </c>
      <c r="GD167" s="432" t="s">
        <v>36</v>
      </c>
      <c r="GE167" s="399" t="str">
        <f>IF(GD167="BöB","nur Freihändig mit Tipo. 13 VöB","")</f>
        <v/>
      </c>
      <c r="GF167" s="400"/>
      <c r="GG167" s="433" t="str">
        <f>IF(GD167="BöB","Ja","No")</f>
        <v>No</v>
      </c>
      <c r="GH167" s="430" t="str">
        <f>IF(GD167="BöB","Ja","No")</f>
        <v>No</v>
      </c>
      <c r="GI167" s="435" t="e">
        <f>IF(OR(AND(GD167="VöB",GB161="Aktuelles Procedura secondo BöB",GC167="No"),OR(AND(GC167="Ja",GB167&gt;='Valori soglia'!$D$6),AND(GC167="Ja",GI$14&gt;GI$15)),AND(GC167="Ja",GD167="BöB")),"Kontrolle","")</f>
        <v>#DIV/0!</v>
      </c>
      <c r="GJ167" s="173" t="s">
        <v>44</v>
      </c>
      <c r="GK167" s="429">
        <v>75</v>
      </c>
      <c r="GL167" s="352">
        <v>0</v>
      </c>
      <c r="GM167" s="429" t="s">
        <v>43</v>
      </c>
      <c r="GN167" s="432" t="s">
        <v>36</v>
      </c>
      <c r="GO167" s="399" t="str">
        <f>IF(GN167="BöB","nur Freihändig mit Tipo. 13 VöB","")</f>
        <v/>
      </c>
      <c r="GP167" s="400"/>
      <c r="GQ167" s="433" t="str">
        <f>IF(GN167="BöB","Ja","No")</f>
        <v>No</v>
      </c>
      <c r="GR167" s="430" t="str">
        <f>IF(GN167="BöB","Ja","No")</f>
        <v>No</v>
      </c>
      <c r="GS167" s="435" t="e">
        <f>IF(OR(AND(GN167="VöB",GL161="Aktuelles Procedura secondo BöB",GM167="No"),OR(AND(GM167="Ja",GL167&gt;='Valori soglia'!$D$6),AND(GM167="Ja",GS$14&gt;GS$15)),AND(GM167="Ja",GN167="BöB")),"Kontrolle","")</f>
        <v>#DIV/0!</v>
      </c>
      <c r="GT167" s="173" t="s">
        <v>44</v>
      </c>
      <c r="GU167" s="429">
        <v>75</v>
      </c>
      <c r="GV167" s="352">
        <v>0</v>
      </c>
      <c r="GW167" s="429" t="s">
        <v>43</v>
      </c>
      <c r="GX167" s="432" t="s">
        <v>36</v>
      </c>
      <c r="GY167" s="399" t="str">
        <f>IF(GX167="BöB","nur Freihändig mit Tipo. 13 VöB","")</f>
        <v/>
      </c>
      <c r="GZ167" s="400"/>
      <c r="HA167" s="433" t="str">
        <f>IF(GX167="BöB","Ja","No")</f>
        <v>No</v>
      </c>
      <c r="HB167" s="430" t="str">
        <f>IF(GX167="BöB","Ja","No")</f>
        <v>No</v>
      </c>
      <c r="HC167" s="435" t="e">
        <f>IF(OR(AND(GX167="VöB",GV161="Aktuelles Procedura secondo BöB",GW167="No"),OR(AND(GW167="Ja",GV167&gt;='Valori soglia'!$D$6),AND(GW167="Ja",HC$14&gt;HC$15)),AND(GW167="Ja",GX167="BöB")),"Kontrolle","")</f>
        <v>#DIV/0!</v>
      </c>
      <c r="HD167" s="173" t="s">
        <v>44</v>
      </c>
      <c r="HE167" s="429">
        <v>75</v>
      </c>
      <c r="HF167" s="352">
        <v>0</v>
      </c>
      <c r="HG167" s="429" t="s">
        <v>43</v>
      </c>
      <c r="HH167" s="432" t="s">
        <v>36</v>
      </c>
      <c r="HI167" s="399" t="str">
        <f>IF(HH167="BöB","nur Freihändig mit Tipo. 13 VöB","")</f>
        <v/>
      </c>
      <c r="HJ167" s="400"/>
      <c r="HK167" s="433" t="str">
        <f>IF(HH167="BöB","Ja","No")</f>
        <v>No</v>
      </c>
      <c r="HL167" s="430" t="str">
        <f>IF(HH167="BöB","Ja","No")</f>
        <v>No</v>
      </c>
      <c r="HM167" s="435" t="e">
        <f>IF(OR(AND(HH167="VöB",HF161="Aktuelles Procedura secondo BöB",HG167="No"),OR(AND(HG167="Ja",HF167&gt;='Valori soglia'!$D$6),AND(HG167="Ja",HM$14&gt;HM$15)),AND(HG167="Ja",HH167="BöB")),"Kontrolle","")</f>
        <v>#DIV/0!</v>
      </c>
      <c r="HN167" s="125"/>
      <c r="HO167" s="125"/>
      <c r="HP167" s="71"/>
      <c r="HQ167" s="126"/>
      <c r="HR167" s="74"/>
      <c r="HS167" s="36"/>
      <c r="HT167" s="36"/>
      <c r="HU167" s="78"/>
      <c r="HV167" s="36"/>
      <c r="HW167" s="125"/>
      <c r="HX167" s="125"/>
      <c r="HY167" s="71"/>
      <c r="HZ167" s="126"/>
      <c r="IA167" s="74"/>
      <c r="IB167" s="36"/>
      <c r="IC167" s="36"/>
      <c r="ID167" s="78"/>
      <c r="IE167" s="36"/>
      <c r="IF167" s="125"/>
      <c r="IG167" s="125"/>
      <c r="IH167" s="71"/>
      <c r="II167" s="126"/>
      <c r="IJ167" s="74"/>
      <c r="IK167" s="36"/>
      <c r="IL167" s="36"/>
      <c r="IM167" s="78"/>
      <c r="IN167" s="36"/>
      <c r="IO167" s="125"/>
      <c r="IP167" s="125"/>
      <c r="IQ167" s="71"/>
      <c r="IR167" s="126"/>
      <c r="IS167" s="74"/>
      <c r="IT167" s="36"/>
      <c r="IU167" s="36"/>
      <c r="IV167" s="78"/>
      <c r="IW167" s="36"/>
      <c r="IX167" s="125"/>
      <c r="IY167" s="125"/>
      <c r="IZ167" s="71"/>
      <c r="JA167" s="126"/>
      <c r="JB167" s="6"/>
      <c r="JC167" s="6"/>
      <c r="JD167" s="6"/>
      <c r="JE167" s="6"/>
      <c r="JF167" s="6"/>
      <c r="JG167" s="6"/>
      <c r="JH167" s="6"/>
      <c r="JI167" s="6"/>
      <c r="JJ167" s="6"/>
      <c r="JK167" s="6"/>
      <c r="JL167" s="6"/>
      <c r="JM167" s="6"/>
      <c r="JN167" s="6"/>
      <c r="JO167" s="6"/>
      <c r="JP167" s="6"/>
      <c r="JQ167" s="6"/>
      <c r="JR167" s="6"/>
      <c r="JS167" s="6"/>
      <c r="JT167" s="6"/>
      <c r="JU167" s="6"/>
      <c r="JV167" s="6"/>
      <c r="JW167" s="6"/>
      <c r="JX167" s="6"/>
      <c r="JY167" s="6"/>
      <c r="JZ167" s="6"/>
      <c r="KA167" s="6"/>
      <c r="KB167" s="6"/>
      <c r="KC167" s="6"/>
      <c r="KD167" s="6"/>
      <c r="KE167" s="6"/>
      <c r="KF167" s="6"/>
      <c r="KG167" s="6"/>
      <c r="KH167" s="6"/>
      <c r="KI167" s="6"/>
      <c r="KJ167" s="6"/>
      <c r="KK167" s="6"/>
      <c r="KL167" s="6"/>
      <c r="KM167" s="6"/>
      <c r="KN167" s="6"/>
      <c r="KO167" s="6"/>
      <c r="KP167" s="6"/>
      <c r="KQ167" s="6"/>
      <c r="KR167" s="6"/>
      <c r="KS167" s="6"/>
      <c r="KT167" s="6"/>
      <c r="KU167" s="6"/>
      <c r="KV167" s="6"/>
      <c r="KW167" s="6"/>
      <c r="KX167" s="6"/>
      <c r="KY167" s="6"/>
      <c r="KZ167" s="6"/>
      <c r="LA167" s="6"/>
      <c r="LB167" s="6"/>
      <c r="LC167" s="6"/>
    </row>
    <row r="168" spans="1:315" ht="26.25" customHeight="1" x14ac:dyDescent="0.2">
      <c r="A168" s="13"/>
      <c r="B168" s="174" t="s">
        <v>45</v>
      </c>
      <c r="C168" s="429"/>
      <c r="D168" s="352"/>
      <c r="E168" s="429"/>
      <c r="F168" s="432"/>
      <c r="G168" s="401" t="str">
        <f>IF(F167="VöB","Freihändig (z.B. Tipo. 36 II d VöB)","")</f>
        <v/>
      </c>
      <c r="H168" s="402"/>
      <c r="I168" s="433"/>
      <c r="J168" s="430"/>
      <c r="K168" s="435"/>
      <c r="L168" s="174" t="s">
        <v>45</v>
      </c>
      <c r="M168" s="429"/>
      <c r="N168" s="352"/>
      <c r="O168" s="429"/>
      <c r="P168" s="432"/>
      <c r="Q168" s="401" t="str">
        <f>IF(P167="VöB","Freihändig (z.B. Tipo. 36 II d VöB)","")</f>
        <v/>
      </c>
      <c r="R168" s="402"/>
      <c r="S168" s="433"/>
      <c r="T168" s="430"/>
      <c r="U168" s="435"/>
      <c r="V168" s="174" t="s">
        <v>45</v>
      </c>
      <c r="W168" s="429"/>
      <c r="X168" s="352"/>
      <c r="Y168" s="429"/>
      <c r="Z168" s="432"/>
      <c r="AA168" s="401" t="str">
        <f>IF(Z167="VöB","Freihändig (z.B. Tipo. 36 II d VöB)","")</f>
        <v/>
      </c>
      <c r="AB168" s="402"/>
      <c r="AC168" s="433"/>
      <c r="AD168" s="430"/>
      <c r="AE168" s="435"/>
      <c r="AF168" s="174" t="s">
        <v>45</v>
      </c>
      <c r="AG168" s="429"/>
      <c r="AH168" s="352"/>
      <c r="AI168" s="429"/>
      <c r="AJ168" s="432"/>
      <c r="AK168" s="401" t="str">
        <f>IF(AJ167="VöB","Freihändig (z.B. Tipo. 36 II d VöB)","")</f>
        <v/>
      </c>
      <c r="AL168" s="402"/>
      <c r="AM168" s="433"/>
      <c r="AN168" s="430"/>
      <c r="AO168" s="435"/>
      <c r="AP168" s="174" t="s">
        <v>45</v>
      </c>
      <c r="AQ168" s="429"/>
      <c r="AR168" s="352"/>
      <c r="AS168" s="429"/>
      <c r="AT168" s="432"/>
      <c r="AU168" s="401" t="str">
        <f>IF(AT167="VöB","Freihändig (z.B. Tipo. 36 II d VöB)","")</f>
        <v/>
      </c>
      <c r="AV168" s="402"/>
      <c r="AW168" s="433"/>
      <c r="AX168" s="430"/>
      <c r="AY168" s="435"/>
      <c r="AZ168" s="174" t="s">
        <v>45</v>
      </c>
      <c r="BA168" s="429"/>
      <c r="BB168" s="352"/>
      <c r="BC168" s="429"/>
      <c r="BD168" s="432"/>
      <c r="BE168" s="401" t="str">
        <f>IF(BD167="VöB","Freihändig (z.B. Tipo. 36 II d VöB)","")</f>
        <v/>
      </c>
      <c r="BF168" s="402"/>
      <c r="BG168" s="433"/>
      <c r="BH168" s="430"/>
      <c r="BI168" s="435"/>
      <c r="BJ168" s="174" t="s">
        <v>45</v>
      </c>
      <c r="BK168" s="429"/>
      <c r="BL168" s="352"/>
      <c r="BM168" s="429"/>
      <c r="BN168" s="432"/>
      <c r="BO168" s="401" t="str">
        <f>IF(BN167="VöB","Freihändig (z.B. Tipo. 36 II d VöB)","")</f>
        <v/>
      </c>
      <c r="BP168" s="402"/>
      <c r="BQ168" s="433"/>
      <c r="BR168" s="430"/>
      <c r="BS168" s="435"/>
      <c r="BT168" s="174" t="s">
        <v>45</v>
      </c>
      <c r="BU168" s="429"/>
      <c r="BV168" s="352"/>
      <c r="BW168" s="429"/>
      <c r="BX168" s="432"/>
      <c r="BY168" s="401" t="str">
        <f>IF(BX167="VöB","Freihändig (z.B. Tipo. 36 II d VöB)","")</f>
        <v/>
      </c>
      <c r="BZ168" s="402"/>
      <c r="CA168" s="433"/>
      <c r="CB168" s="430"/>
      <c r="CC168" s="435"/>
      <c r="CD168" s="174" t="s">
        <v>45</v>
      </c>
      <c r="CE168" s="429"/>
      <c r="CF168" s="352"/>
      <c r="CG168" s="429"/>
      <c r="CH168" s="432"/>
      <c r="CI168" s="401" t="str">
        <f>IF(CH167="VöB","Freihändig (z.B. Tipo. 36 II d VöB)","")</f>
        <v/>
      </c>
      <c r="CJ168" s="402"/>
      <c r="CK168" s="433"/>
      <c r="CL168" s="430"/>
      <c r="CM168" s="435"/>
      <c r="CN168" s="174" t="s">
        <v>45</v>
      </c>
      <c r="CO168" s="429"/>
      <c r="CP168" s="352"/>
      <c r="CQ168" s="429"/>
      <c r="CR168" s="432"/>
      <c r="CS168" s="401" t="str">
        <f>IF(CR167="VöB","Freihändig (z.B. Tipo. 36 II d VöB)","")</f>
        <v/>
      </c>
      <c r="CT168" s="402"/>
      <c r="CU168" s="433"/>
      <c r="CV168" s="430"/>
      <c r="CW168" s="435"/>
      <c r="CX168" s="174" t="s">
        <v>45</v>
      </c>
      <c r="CY168" s="429"/>
      <c r="CZ168" s="352"/>
      <c r="DA168" s="429"/>
      <c r="DB168" s="432"/>
      <c r="DC168" s="401" t="str">
        <f>IF(DB167="VöB","Freihändig (z.B. Tipo. 36 II d VöB)","")</f>
        <v/>
      </c>
      <c r="DD168" s="402"/>
      <c r="DE168" s="433"/>
      <c r="DF168" s="430"/>
      <c r="DG168" s="435"/>
      <c r="DH168" s="174" t="s">
        <v>45</v>
      </c>
      <c r="DI168" s="429"/>
      <c r="DJ168" s="352"/>
      <c r="DK168" s="429"/>
      <c r="DL168" s="432"/>
      <c r="DM168" s="401" t="str">
        <f>IF(DL167="VöB","Freihändig (z.B. Tipo. 36 II d VöB)","")</f>
        <v/>
      </c>
      <c r="DN168" s="402"/>
      <c r="DO168" s="433"/>
      <c r="DP168" s="430"/>
      <c r="DQ168" s="435"/>
      <c r="DR168" s="174" t="s">
        <v>45</v>
      </c>
      <c r="DS168" s="429"/>
      <c r="DT168" s="352"/>
      <c r="DU168" s="429"/>
      <c r="DV168" s="432"/>
      <c r="DW168" s="401" t="str">
        <f>IF(DV167="VöB","Freihändig (z.B. Tipo. 36 II d VöB)","")</f>
        <v/>
      </c>
      <c r="DX168" s="402"/>
      <c r="DY168" s="433"/>
      <c r="DZ168" s="430"/>
      <c r="EA168" s="435"/>
      <c r="EB168" s="174" t="s">
        <v>45</v>
      </c>
      <c r="EC168" s="429"/>
      <c r="ED168" s="352"/>
      <c r="EE168" s="429"/>
      <c r="EF168" s="432"/>
      <c r="EG168" s="401" t="str">
        <f>IF(EF167="VöB","Freihändig (z.B. Tipo. 36 II d VöB)","")</f>
        <v/>
      </c>
      <c r="EH168" s="402"/>
      <c r="EI168" s="433"/>
      <c r="EJ168" s="430"/>
      <c r="EK168" s="435"/>
      <c r="EL168" s="174" t="s">
        <v>45</v>
      </c>
      <c r="EM168" s="429"/>
      <c r="EN168" s="352"/>
      <c r="EO168" s="429"/>
      <c r="EP168" s="432"/>
      <c r="EQ168" s="401" t="str">
        <f>IF(EP167="VöB","Freihändig (z.B. Tipo. 36 II d VöB)","")</f>
        <v/>
      </c>
      <c r="ER168" s="402"/>
      <c r="ES168" s="433"/>
      <c r="ET168" s="430"/>
      <c r="EU168" s="435"/>
      <c r="EV168" s="174" t="s">
        <v>45</v>
      </c>
      <c r="EW168" s="429"/>
      <c r="EX168" s="352"/>
      <c r="EY168" s="429"/>
      <c r="EZ168" s="432"/>
      <c r="FA168" s="401" t="str">
        <f>IF(EZ167="VöB","Freihändig (z.B. Tipo. 36 II d VöB)","")</f>
        <v/>
      </c>
      <c r="FB168" s="402"/>
      <c r="FC168" s="433"/>
      <c r="FD168" s="430"/>
      <c r="FE168" s="435"/>
      <c r="FF168" s="174" t="s">
        <v>45</v>
      </c>
      <c r="FG168" s="429"/>
      <c r="FH168" s="352"/>
      <c r="FI168" s="429"/>
      <c r="FJ168" s="432"/>
      <c r="FK168" s="401" t="str">
        <f>IF(FJ167="VöB","Freihändig (z.B. Tipo. 36 II d VöB)","")</f>
        <v/>
      </c>
      <c r="FL168" s="402"/>
      <c r="FM168" s="433"/>
      <c r="FN168" s="430"/>
      <c r="FO168" s="435"/>
      <c r="FP168" s="174" t="s">
        <v>45</v>
      </c>
      <c r="FQ168" s="429"/>
      <c r="FR168" s="352"/>
      <c r="FS168" s="429"/>
      <c r="FT168" s="432"/>
      <c r="FU168" s="401" t="str">
        <f>IF(FT167="VöB","Freihändig (z.B. Tipo. 36 II d VöB)","")</f>
        <v/>
      </c>
      <c r="FV168" s="402"/>
      <c r="FW168" s="433"/>
      <c r="FX168" s="430"/>
      <c r="FY168" s="435"/>
      <c r="FZ168" s="174" t="s">
        <v>45</v>
      </c>
      <c r="GA168" s="429"/>
      <c r="GB168" s="352"/>
      <c r="GC168" s="429"/>
      <c r="GD168" s="432"/>
      <c r="GE168" s="401" t="str">
        <f>IF(GD167="VöB","Freihändig (z.B. Tipo. 36 II d VöB)","")</f>
        <v/>
      </c>
      <c r="GF168" s="402"/>
      <c r="GG168" s="433"/>
      <c r="GH168" s="430"/>
      <c r="GI168" s="435"/>
      <c r="GJ168" s="174" t="s">
        <v>45</v>
      </c>
      <c r="GK168" s="429"/>
      <c r="GL168" s="352"/>
      <c r="GM168" s="429"/>
      <c r="GN168" s="432"/>
      <c r="GO168" s="401" t="str">
        <f>IF(GN167="VöB","Freihändig (z.B. Tipo. 36 II d VöB)","")</f>
        <v/>
      </c>
      <c r="GP168" s="402"/>
      <c r="GQ168" s="433"/>
      <c r="GR168" s="430"/>
      <c r="GS168" s="435"/>
      <c r="GT168" s="174" t="s">
        <v>45</v>
      </c>
      <c r="GU168" s="429"/>
      <c r="GV168" s="352"/>
      <c r="GW168" s="429"/>
      <c r="GX168" s="432"/>
      <c r="GY168" s="401" t="str">
        <f>IF(GX167="VöB","Freihändig (z.B. Tipo. 36 II d VöB)","")</f>
        <v/>
      </c>
      <c r="GZ168" s="402"/>
      <c r="HA168" s="433"/>
      <c r="HB168" s="430"/>
      <c r="HC168" s="435"/>
      <c r="HD168" s="174" t="s">
        <v>45</v>
      </c>
      <c r="HE168" s="429"/>
      <c r="HF168" s="352"/>
      <c r="HG168" s="429"/>
      <c r="HH168" s="432"/>
      <c r="HI168" s="401" t="str">
        <f>IF(HH167="VöB","Freihändig (z.B. Tipo. 36 II d VöB)","")</f>
        <v/>
      </c>
      <c r="HJ168" s="402"/>
      <c r="HK168" s="433"/>
      <c r="HL168" s="430"/>
      <c r="HM168" s="435"/>
      <c r="HN168" s="125"/>
      <c r="HO168" s="125"/>
      <c r="HP168" s="71"/>
      <c r="HQ168" s="126"/>
      <c r="HR168" s="74"/>
      <c r="HS168" s="36"/>
      <c r="HT168" s="36"/>
      <c r="HU168" s="78"/>
      <c r="HV168" s="36"/>
      <c r="HW168" s="125"/>
      <c r="HX168" s="125"/>
      <c r="HY168" s="71"/>
      <c r="HZ168" s="126"/>
      <c r="IA168" s="74"/>
      <c r="IB168" s="36"/>
      <c r="IC168" s="36"/>
      <c r="ID168" s="78"/>
      <c r="IE168" s="36"/>
      <c r="IF168" s="125"/>
      <c r="IG168" s="125"/>
      <c r="IH168" s="71"/>
      <c r="II168" s="126"/>
      <c r="IJ168" s="74"/>
      <c r="IK168" s="36"/>
      <c r="IL168" s="36"/>
      <c r="IM168" s="78"/>
      <c r="IN168" s="36"/>
      <c r="IO168" s="125"/>
      <c r="IP168" s="125"/>
      <c r="IQ168" s="71"/>
      <c r="IR168" s="126"/>
      <c r="IS168" s="74"/>
      <c r="IT168" s="36"/>
      <c r="IU168" s="36"/>
      <c r="IV168" s="78"/>
      <c r="IW168" s="36"/>
      <c r="IX168" s="125"/>
      <c r="IY168" s="125"/>
      <c r="IZ168" s="71"/>
      <c r="JA168" s="126"/>
      <c r="JB168" s="6"/>
      <c r="JC168" s="6"/>
      <c r="JD168" s="6"/>
      <c r="JE168" s="6"/>
      <c r="JF168" s="6"/>
      <c r="JG168" s="6"/>
      <c r="JH168" s="6"/>
      <c r="JI168" s="6"/>
      <c r="JJ168" s="6"/>
      <c r="JK168" s="6"/>
      <c r="JL168" s="6"/>
      <c r="JM168" s="6"/>
      <c r="JN168" s="6"/>
      <c r="JO168" s="6"/>
      <c r="JP168" s="6"/>
      <c r="JQ168" s="6"/>
      <c r="JR168" s="6"/>
      <c r="JS168" s="6"/>
      <c r="JT168" s="6"/>
      <c r="JU168" s="6"/>
      <c r="JV168" s="6"/>
      <c r="JW168" s="6"/>
      <c r="JX168" s="6"/>
      <c r="JY168" s="6"/>
      <c r="JZ168" s="6"/>
      <c r="KA168" s="6"/>
      <c r="KB168" s="6"/>
      <c r="KC168" s="6"/>
      <c r="KD168" s="6"/>
      <c r="KE168" s="6"/>
      <c r="KF168" s="6"/>
      <c r="KG168" s="6"/>
      <c r="KH168" s="6"/>
      <c r="KI168" s="6"/>
      <c r="KJ168" s="6"/>
      <c r="KK168" s="6"/>
      <c r="KL168" s="6"/>
      <c r="KM168" s="6"/>
      <c r="KN168" s="6"/>
      <c r="KO168" s="6"/>
      <c r="KP168" s="6"/>
      <c r="KQ168" s="6"/>
      <c r="KR168" s="6"/>
      <c r="KS168" s="6"/>
      <c r="KT168" s="6"/>
      <c r="KU168" s="6"/>
      <c r="KV168" s="6"/>
      <c r="KW168" s="6"/>
      <c r="KX168" s="6"/>
      <c r="KY168" s="6"/>
      <c r="KZ168" s="6"/>
      <c r="LA168" s="6"/>
      <c r="LB168" s="6"/>
      <c r="LC168" s="6"/>
    </row>
    <row r="169" spans="1:315" ht="26.25" customHeight="1" x14ac:dyDescent="0.2">
      <c r="A169" s="13"/>
      <c r="B169" s="173" t="s">
        <v>44</v>
      </c>
      <c r="C169" s="429">
        <v>76</v>
      </c>
      <c r="D169" s="352">
        <v>0</v>
      </c>
      <c r="E169" s="429" t="s">
        <v>43</v>
      </c>
      <c r="F169" s="432" t="s">
        <v>36</v>
      </c>
      <c r="G169" s="399" t="str">
        <f>IF(F169="BöB","nur Freihändig mit Tipo. 13 VöB","")</f>
        <v/>
      </c>
      <c r="H169" s="400"/>
      <c r="I169" s="433" t="str">
        <f>IF(F169="BöB","Ja","No")</f>
        <v>No</v>
      </c>
      <c r="J169" s="430" t="str">
        <f>IF(F169="BöB","Ja","No")</f>
        <v>No</v>
      </c>
      <c r="K169" s="435" t="e">
        <f>IF(OR(AND(F169="VöB",D163="Aktuelles Procedura secondo BöB",E169="No"),OR(AND(E169="Ja",D169&gt;='Valori soglia'!$D$6),AND(E169="Ja",'Riepilogo progetto'!$J$8&gt;'Riepilogo progetto'!$P$9)),AND(E169="Ja",F169="BöB")),"Kontrolle","")</f>
        <v>#DIV/0!</v>
      </c>
      <c r="L169" s="173" t="s">
        <v>44</v>
      </c>
      <c r="M169" s="429">
        <v>76</v>
      </c>
      <c r="N169" s="352">
        <v>0</v>
      </c>
      <c r="O169" s="429" t="s">
        <v>43</v>
      </c>
      <c r="P169" s="432" t="s">
        <v>36</v>
      </c>
      <c r="Q169" s="399" t="str">
        <f>IF(P169="BöB","nur Freihändig mit Tipo. 13 VöB","")</f>
        <v/>
      </c>
      <c r="R169" s="400"/>
      <c r="S169" s="433" t="str">
        <f>IF(P169="BöB","Ja","No")</f>
        <v>No</v>
      </c>
      <c r="T169" s="430" t="str">
        <f>IF(P169="BöB","Ja","No")</f>
        <v>No</v>
      </c>
      <c r="U169" s="435" t="e">
        <f>IF(OR(AND(P169="VöB",N163="Aktuelles Procedura secondo BöB",O169="No"),OR(AND(O169="Ja",N169&gt;='Valori soglia'!$D$6),AND(O169="Ja",U$14&gt;U$15)),AND(O169="Ja",P169="BöB")),"Kontrolle","")</f>
        <v>#DIV/0!</v>
      </c>
      <c r="V169" s="173" t="s">
        <v>44</v>
      </c>
      <c r="W169" s="429">
        <v>76</v>
      </c>
      <c r="X169" s="352">
        <v>0</v>
      </c>
      <c r="Y169" s="429" t="s">
        <v>43</v>
      </c>
      <c r="Z169" s="432" t="s">
        <v>36</v>
      </c>
      <c r="AA169" s="399" t="str">
        <f>IF(Z169="BöB","nur Freihändig mit Tipo. 13 VöB","")</f>
        <v/>
      </c>
      <c r="AB169" s="400"/>
      <c r="AC169" s="433" t="str">
        <f>IF(Z169="BöB","Ja","No")</f>
        <v>No</v>
      </c>
      <c r="AD169" s="430" t="str">
        <f>IF(Z169="BöB","Ja","No")</f>
        <v>No</v>
      </c>
      <c r="AE169" s="435" t="e">
        <f>IF(OR(AND(Z169="VöB",X163="Aktuelles Procedura secondo BöB",Y169="No"),OR(AND(Y169="Ja",X169&gt;='Valori soglia'!$D$6),AND(Y169="Ja",AE$14&gt;AE$15)),AND(Y169="Ja",Z169="BöB")),"Kontrolle","")</f>
        <v>#DIV/0!</v>
      </c>
      <c r="AF169" s="173" t="s">
        <v>44</v>
      </c>
      <c r="AG169" s="429">
        <v>76</v>
      </c>
      <c r="AH169" s="352">
        <v>0</v>
      </c>
      <c r="AI169" s="429" t="s">
        <v>43</v>
      </c>
      <c r="AJ169" s="432" t="s">
        <v>36</v>
      </c>
      <c r="AK169" s="399" t="str">
        <f>IF(AJ169="BöB","nur Freihändig mit Tipo. 13 VöB","")</f>
        <v/>
      </c>
      <c r="AL169" s="400"/>
      <c r="AM169" s="433" t="str">
        <f>IF(AJ169="BöB","Ja","No")</f>
        <v>No</v>
      </c>
      <c r="AN169" s="430" t="str">
        <f>IF(AJ169="BöB","Ja","No")</f>
        <v>No</v>
      </c>
      <c r="AO169" s="435" t="e">
        <f>IF(OR(AND(AJ169="VöB",AH163="Aktuelles Procedura secondo BöB",AI169="No"),OR(AND(AI169="Ja",AH169&gt;='Valori soglia'!$D$6),AND(AI169="Ja",AO$14&gt;AO$15)),AND(AI169="Ja",AJ169="BöB")),"Kontrolle","")</f>
        <v>#DIV/0!</v>
      </c>
      <c r="AP169" s="173" t="s">
        <v>44</v>
      </c>
      <c r="AQ169" s="429">
        <v>76</v>
      </c>
      <c r="AR169" s="352">
        <v>0</v>
      </c>
      <c r="AS169" s="429" t="s">
        <v>43</v>
      </c>
      <c r="AT169" s="432" t="s">
        <v>36</v>
      </c>
      <c r="AU169" s="399" t="str">
        <f>IF(AT169="BöB","nur Freihändig mit Tipo. 13 VöB","")</f>
        <v/>
      </c>
      <c r="AV169" s="400"/>
      <c r="AW169" s="433" t="str">
        <f>IF(AT169="BöB","Ja","No")</f>
        <v>No</v>
      </c>
      <c r="AX169" s="430" t="str">
        <f>IF(AT169="BöB","Ja","No")</f>
        <v>No</v>
      </c>
      <c r="AY169" s="435" t="e">
        <f>IF(OR(AND(AT169="VöB",AR163="Aktuelles Procedura secondo BöB",AS169="No"),OR(AND(AS169="Ja",AR169&gt;='Valori soglia'!$D$6),AND(AS169="Ja",AY$14&gt;AY$15)),AND(AS169="Ja",AT169="BöB")),"Kontrolle","")</f>
        <v>#DIV/0!</v>
      </c>
      <c r="AZ169" s="173" t="s">
        <v>44</v>
      </c>
      <c r="BA169" s="429">
        <v>76</v>
      </c>
      <c r="BB169" s="352">
        <v>0</v>
      </c>
      <c r="BC169" s="429" t="s">
        <v>43</v>
      </c>
      <c r="BD169" s="432" t="s">
        <v>36</v>
      </c>
      <c r="BE169" s="399" t="str">
        <f>IF(BD169="BöB","nur Freihändig mit Tipo. 13 VöB","")</f>
        <v/>
      </c>
      <c r="BF169" s="400"/>
      <c r="BG169" s="433" t="str">
        <f>IF(BD169="BöB","Ja","No")</f>
        <v>No</v>
      </c>
      <c r="BH169" s="430" t="str">
        <f>IF(BD169="BöB","Ja","No")</f>
        <v>No</v>
      </c>
      <c r="BI169" s="435" t="e">
        <f>IF(OR(AND(BD169="VöB",BB163="Aktuelles Procedura secondo BöB",BC169="No"),OR(AND(BC169="Ja",BB169&gt;='Valori soglia'!$D$6),AND(BC169="Ja",BI$14&gt;BI$15)),AND(BC169="Ja",BD169="BöB")),"Kontrolle","")</f>
        <v>#DIV/0!</v>
      </c>
      <c r="BJ169" s="173" t="s">
        <v>44</v>
      </c>
      <c r="BK169" s="429">
        <v>76</v>
      </c>
      <c r="BL169" s="352">
        <v>0</v>
      </c>
      <c r="BM169" s="429" t="s">
        <v>43</v>
      </c>
      <c r="BN169" s="432" t="s">
        <v>36</v>
      </c>
      <c r="BO169" s="399" t="str">
        <f>IF(BN169="BöB","nur Freihändig mit Tipo. 13 VöB","")</f>
        <v/>
      </c>
      <c r="BP169" s="400"/>
      <c r="BQ169" s="433" t="str">
        <f>IF(BN169="BöB","Ja","No")</f>
        <v>No</v>
      </c>
      <c r="BR169" s="430" t="str">
        <f>IF(BN169="BöB","Ja","No")</f>
        <v>No</v>
      </c>
      <c r="BS169" s="435" t="e">
        <f>IF(OR(AND(BN169="VöB",BL163="Aktuelles Procedura secondo BöB",BM169="No"),OR(AND(BM169="Ja",BL169&gt;='Valori soglia'!$D$6),AND(BM169="Ja",BS$14&gt;BS$15)),AND(BM169="Ja",BN169="BöB")),"Kontrolle","")</f>
        <v>#DIV/0!</v>
      </c>
      <c r="BT169" s="173" t="s">
        <v>44</v>
      </c>
      <c r="BU169" s="429">
        <v>76</v>
      </c>
      <c r="BV169" s="352">
        <v>0</v>
      </c>
      <c r="BW169" s="429" t="s">
        <v>43</v>
      </c>
      <c r="BX169" s="432" t="s">
        <v>36</v>
      </c>
      <c r="BY169" s="399" t="str">
        <f>IF(BX169="BöB","nur Freihändig mit Tipo. 13 VöB","")</f>
        <v/>
      </c>
      <c r="BZ169" s="400"/>
      <c r="CA169" s="433" t="str">
        <f>IF(BX169="BöB","Ja","No")</f>
        <v>No</v>
      </c>
      <c r="CB169" s="430" t="str">
        <f>IF(BX169="BöB","Ja","No")</f>
        <v>No</v>
      </c>
      <c r="CC169" s="435" t="e">
        <f>IF(OR(AND(BX169="VöB",BV163="Aktuelles Procedura secondo BöB",BW169="No"),OR(AND(BW169="Ja",BV169&gt;='Valori soglia'!$D$6),AND(BW169="Ja",CC$14&gt;CC$15)),AND(BW169="Ja",BX169="BöB")),"Kontrolle","")</f>
        <v>#DIV/0!</v>
      </c>
      <c r="CD169" s="173" t="s">
        <v>44</v>
      </c>
      <c r="CE169" s="429">
        <v>76</v>
      </c>
      <c r="CF169" s="352">
        <v>0</v>
      </c>
      <c r="CG169" s="429" t="s">
        <v>43</v>
      </c>
      <c r="CH169" s="432" t="s">
        <v>36</v>
      </c>
      <c r="CI169" s="399" t="str">
        <f>IF(CH169="BöB","nur Freihändig mit Tipo. 13 VöB","")</f>
        <v/>
      </c>
      <c r="CJ169" s="400"/>
      <c r="CK169" s="433" t="str">
        <f>IF(CH169="BöB","Ja","No")</f>
        <v>No</v>
      </c>
      <c r="CL169" s="430" t="str">
        <f>IF(CH169="BöB","Ja","No")</f>
        <v>No</v>
      </c>
      <c r="CM169" s="435" t="e">
        <f>IF(OR(AND(CH169="VöB",CF163="Aktuelles Procedura secondo BöB",CG169="No"),OR(AND(CG169="Ja",CF169&gt;='Valori soglia'!$D$6),AND(CG169="Ja",CM$14&gt;CM$15)),AND(CG169="Ja",CH169="BöB")),"Kontrolle","")</f>
        <v>#DIV/0!</v>
      </c>
      <c r="CN169" s="173" t="s">
        <v>44</v>
      </c>
      <c r="CO169" s="429">
        <v>76</v>
      </c>
      <c r="CP169" s="352">
        <v>0</v>
      </c>
      <c r="CQ169" s="429" t="s">
        <v>43</v>
      </c>
      <c r="CR169" s="432" t="s">
        <v>36</v>
      </c>
      <c r="CS169" s="399" t="str">
        <f>IF(CR169="BöB","nur Freihändig mit Tipo. 13 VöB","")</f>
        <v/>
      </c>
      <c r="CT169" s="400"/>
      <c r="CU169" s="433" t="str">
        <f>IF(CR169="BöB","Ja","No")</f>
        <v>No</v>
      </c>
      <c r="CV169" s="430" t="str">
        <f>IF(CR169="BöB","Ja","No")</f>
        <v>No</v>
      </c>
      <c r="CW169" s="435" t="e">
        <f>IF(OR(AND(CR169="VöB",CP163="Aktuelles Procedura secondo BöB",CQ169="No"),OR(AND(CQ169="Ja",CP169&gt;='Valori soglia'!$D$6),AND(CQ169="Ja",CW$14&gt;CW$15)),AND(CQ169="Ja",CR169="BöB")),"Kontrolle","")</f>
        <v>#DIV/0!</v>
      </c>
      <c r="CX169" s="173" t="s">
        <v>44</v>
      </c>
      <c r="CY169" s="429">
        <v>76</v>
      </c>
      <c r="CZ169" s="352">
        <v>0</v>
      </c>
      <c r="DA169" s="429" t="s">
        <v>43</v>
      </c>
      <c r="DB169" s="432" t="s">
        <v>36</v>
      </c>
      <c r="DC169" s="399" t="str">
        <f>IF(DB169="BöB","nur Freihändig mit Tipo. 13 VöB","")</f>
        <v/>
      </c>
      <c r="DD169" s="400"/>
      <c r="DE169" s="433" t="str">
        <f>IF(DB169="BöB","Ja","No")</f>
        <v>No</v>
      </c>
      <c r="DF169" s="430" t="str">
        <f>IF(DB169="BöB","Ja","No")</f>
        <v>No</v>
      </c>
      <c r="DG169" s="435" t="e">
        <f>IF(OR(AND(DB169="VöB",CZ163="Aktuelles Procedura secondo BöB",DA169="No"),OR(AND(DA169="Ja",CZ169&gt;='Valori soglia'!$D$6),AND(DA169="Ja",DG$14&gt;DG$15)),AND(DA169="Ja",DB169="BöB")),"Kontrolle","")</f>
        <v>#DIV/0!</v>
      </c>
      <c r="DH169" s="173" t="s">
        <v>44</v>
      </c>
      <c r="DI169" s="429">
        <v>76</v>
      </c>
      <c r="DJ169" s="352">
        <v>0</v>
      </c>
      <c r="DK169" s="429" t="s">
        <v>43</v>
      </c>
      <c r="DL169" s="432" t="s">
        <v>36</v>
      </c>
      <c r="DM169" s="399" t="str">
        <f>IF(DL169="BöB","nur Freihändig mit Tipo. 13 VöB","")</f>
        <v/>
      </c>
      <c r="DN169" s="400"/>
      <c r="DO169" s="433" t="str">
        <f>IF(DL169="BöB","Ja","No")</f>
        <v>No</v>
      </c>
      <c r="DP169" s="430" t="str">
        <f>IF(DL169="BöB","Ja","No")</f>
        <v>No</v>
      </c>
      <c r="DQ169" s="435" t="e">
        <f>IF(OR(AND(DL169="VöB",DJ163="Aktuelles Procedura secondo BöB",DK169="No"),OR(AND(DK169="Ja",DJ169&gt;='Valori soglia'!$D$6),AND(DK169="Ja",DQ$14&gt;DQ$15)),AND(DK169="Ja",DL169="BöB")),"Kontrolle","")</f>
        <v>#DIV/0!</v>
      </c>
      <c r="DR169" s="173" t="s">
        <v>44</v>
      </c>
      <c r="DS169" s="429">
        <v>76</v>
      </c>
      <c r="DT169" s="352">
        <v>0</v>
      </c>
      <c r="DU169" s="429" t="s">
        <v>43</v>
      </c>
      <c r="DV169" s="432" t="s">
        <v>36</v>
      </c>
      <c r="DW169" s="399" t="str">
        <f>IF(DV169="BöB","nur Freihändig mit Tipo. 13 VöB","")</f>
        <v/>
      </c>
      <c r="DX169" s="400"/>
      <c r="DY169" s="433" t="str">
        <f>IF(DV169="BöB","Ja","No")</f>
        <v>No</v>
      </c>
      <c r="DZ169" s="430" t="str">
        <f>IF(DV169="BöB","Ja","No")</f>
        <v>No</v>
      </c>
      <c r="EA169" s="435" t="e">
        <f>IF(OR(AND(DV169="VöB",DT163="Aktuelles Procedura secondo BöB",DU169="No"),OR(AND(DU169="Ja",DT169&gt;='Valori soglia'!$D$6),AND(DU169="Ja",EA$14&gt;EA$15)),AND(DU169="Ja",DV169="BöB")),"Kontrolle","")</f>
        <v>#DIV/0!</v>
      </c>
      <c r="EB169" s="173" t="s">
        <v>44</v>
      </c>
      <c r="EC169" s="429">
        <v>76</v>
      </c>
      <c r="ED169" s="352">
        <v>0</v>
      </c>
      <c r="EE169" s="429" t="s">
        <v>43</v>
      </c>
      <c r="EF169" s="432" t="s">
        <v>36</v>
      </c>
      <c r="EG169" s="399" t="str">
        <f>IF(EF169="BöB","nur Freihändig mit Tipo. 13 VöB","")</f>
        <v/>
      </c>
      <c r="EH169" s="400"/>
      <c r="EI169" s="433" t="str">
        <f>IF(EF169="BöB","Ja","No")</f>
        <v>No</v>
      </c>
      <c r="EJ169" s="430" t="str">
        <f>IF(EF169="BöB","Ja","No")</f>
        <v>No</v>
      </c>
      <c r="EK169" s="435" t="e">
        <f>IF(OR(AND(EF169="VöB",ED163="Aktuelles Procedura secondo BöB",EE169="No"),OR(AND(EE169="Ja",ED169&gt;='Valori soglia'!$D$6),AND(EE169="Ja",EK$14&gt;EK$15)),AND(EE169="Ja",EF169="BöB")),"Kontrolle","")</f>
        <v>#DIV/0!</v>
      </c>
      <c r="EL169" s="173" t="s">
        <v>44</v>
      </c>
      <c r="EM169" s="429">
        <v>76</v>
      </c>
      <c r="EN169" s="352">
        <v>0</v>
      </c>
      <c r="EO169" s="429" t="s">
        <v>43</v>
      </c>
      <c r="EP169" s="432" t="s">
        <v>36</v>
      </c>
      <c r="EQ169" s="399" t="str">
        <f>IF(EP169="BöB","nur Freihändig mit Tipo. 13 VöB","")</f>
        <v/>
      </c>
      <c r="ER169" s="400"/>
      <c r="ES169" s="433" t="str">
        <f>IF(EP169="BöB","Ja","No")</f>
        <v>No</v>
      </c>
      <c r="ET169" s="430" t="str">
        <f>IF(EP169="BöB","Ja","No")</f>
        <v>No</v>
      </c>
      <c r="EU169" s="435" t="e">
        <f>IF(OR(AND(EP169="VöB",EN163="Aktuelles Procedura secondo BöB",EO169="No"),OR(AND(EO169="Ja",EN169&gt;='Valori soglia'!$D$6),AND(EO169="Ja",EU$14&gt;EU$15)),AND(EO169="Ja",EP169="BöB")),"Kontrolle","")</f>
        <v>#DIV/0!</v>
      </c>
      <c r="EV169" s="173" t="s">
        <v>44</v>
      </c>
      <c r="EW169" s="429">
        <v>76</v>
      </c>
      <c r="EX169" s="352">
        <v>0</v>
      </c>
      <c r="EY169" s="429" t="s">
        <v>43</v>
      </c>
      <c r="EZ169" s="432" t="s">
        <v>36</v>
      </c>
      <c r="FA169" s="399" t="str">
        <f>IF(EZ169="BöB","nur Freihändig mit Tipo. 13 VöB","")</f>
        <v/>
      </c>
      <c r="FB169" s="400"/>
      <c r="FC169" s="433" t="str">
        <f>IF(EZ169="BöB","Ja","No")</f>
        <v>No</v>
      </c>
      <c r="FD169" s="430" t="str">
        <f>IF(EZ169="BöB","Ja","No")</f>
        <v>No</v>
      </c>
      <c r="FE169" s="435" t="e">
        <f>IF(OR(AND(EZ169="VöB",EX163="Aktuelles Procedura secondo BöB",EY169="No"),OR(AND(EY169="Ja",EX169&gt;='Valori soglia'!$D$6),AND(EY169="Ja",FE$14&gt;FE$15)),AND(EY169="Ja",EZ169="BöB")),"Kontrolle","")</f>
        <v>#DIV/0!</v>
      </c>
      <c r="FF169" s="173" t="s">
        <v>44</v>
      </c>
      <c r="FG169" s="429">
        <v>76</v>
      </c>
      <c r="FH169" s="352">
        <v>0</v>
      </c>
      <c r="FI169" s="429" t="s">
        <v>43</v>
      </c>
      <c r="FJ169" s="432" t="s">
        <v>36</v>
      </c>
      <c r="FK169" s="399" t="str">
        <f>IF(FJ169="BöB","nur Freihändig mit Tipo. 13 VöB","")</f>
        <v/>
      </c>
      <c r="FL169" s="400"/>
      <c r="FM169" s="433" t="str">
        <f>IF(FJ169="BöB","Ja","No")</f>
        <v>No</v>
      </c>
      <c r="FN169" s="430" t="str">
        <f>IF(FJ169="BöB","Ja","No")</f>
        <v>No</v>
      </c>
      <c r="FO169" s="435" t="e">
        <f>IF(OR(AND(FJ169="VöB",FH163="Aktuelles Procedura secondo BöB",FI169="No"),OR(AND(FI169="Ja",FH169&gt;='Valori soglia'!$D$6),AND(FI169="Ja",FO$14&gt;FO$15)),AND(FI169="Ja",FJ169="BöB")),"Kontrolle","")</f>
        <v>#DIV/0!</v>
      </c>
      <c r="FP169" s="173" t="s">
        <v>44</v>
      </c>
      <c r="FQ169" s="429">
        <v>76</v>
      </c>
      <c r="FR169" s="352">
        <v>0</v>
      </c>
      <c r="FS169" s="429" t="s">
        <v>43</v>
      </c>
      <c r="FT169" s="432" t="s">
        <v>36</v>
      </c>
      <c r="FU169" s="399" t="str">
        <f>IF(FT169="BöB","nur Freihändig mit Tipo. 13 VöB","")</f>
        <v/>
      </c>
      <c r="FV169" s="400"/>
      <c r="FW169" s="433" t="str">
        <f>IF(FT169="BöB","Ja","No")</f>
        <v>No</v>
      </c>
      <c r="FX169" s="430" t="str">
        <f>IF(FT169="BöB","Ja","No")</f>
        <v>No</v>
      </c>
      <c r="FY169" s="435" t="e">
        <f>IF(OR(AND(FT169="VöB",FR163="Aktuelles Procedura secondo BöB",FS169="No"),OR(AND(FS169="Ja",FR169&gt;='Valori soglia'!$D$6),AND(FS169="Ja",FY$14&gt;FY$15)),AND(FS169="Ja",FT169="BöB")),"Kontrolle","")</f>
        <v>#DIV/0!</v>
      </c>
      <c r="FZ169" s="173" t="s">
        <v>44</v>
      </c>
      <c r="GA169" s="429">
        <v>76</v>
      </c>
      <c r="GB169" s="352">
        <v>0</v>
      </c>
      <c r="GC169" s="429" t="s">
        <v>43</v>
      </c>
      <c r="GD169" s="432" t="s">
        <v>36</v>
      </c>
      <c r="GE169" s="399" t="str">
        <f>IF(GD169="BöB","nur Freihändig mit Tipo. 13 VöB","")</f>
        <v/>
      </c>
      <c r="GF169" s="400"/>
      <c r="GG169" s="433" t="str">
        <f>IF(GD169="BöB","Ja","No")</f>
        <v>No</v>
      </c>
      <c r="GH169" s="430" t="str">
        <f>IF(GD169="BöB","Ja","No")</f>
        <v>No</v>
      </c>
      <c r="GI169" s="435" t="e">
        <f>IF(OR(AND(GD169="VöB",GB163="Aktuelles Procedura secondo BöB",GC169="No"),OR(AND(GC169="Ja",GB169&gt;='Valori soglia'!$D$6),AND(GC169="Ja",GI$14&gt;GI$15)),AND(GC169="Ja",GD169="BöB")),"Kontrolle","")</f>
        <v>#DIV/0!</v>
      </c>
      <c r="GJ169" s="173" t="s">
        <v>44</v>
      </c>
      <c r="GK169" s="429">
        <v>76</v>
      </c>
      <c r="GL169" s="352">
        <v>0</v>
      </c>
      <c r="GM169" s="429" t="s">
        <v>43</v>
      </c>
      <c r="GN169" s="432" t="s">
        <v>36</v>
      </c>
      <c r="GO169" s="399" t="str">
        <f>IF(GN169="BöB","nur Freihändig mit Tipo. 13 VöB","")</f>
        <v/>
      </c>
      <c r="GP169" s="400"/>
      <c r="GQ169" s="433" t="str">
        <f>IF(GN169="BöB","Ja","No")</f>
        <v>No</v>
      </c>
      <c r="GR169" s="430" t="str">
        <f>IF(GN169="BöB","Ja","No")</f>
        <v>No</v>
      </c>
      <c r="GS169" s="435" t="e">
        <f>IF(OR(AND(GN169="VöB",GL163="Aktuelles Procedura secondo BöB",GM169="No"),OR(AND(GM169="Ja",GL169&gt;='Valori soglia'!$D$6),AND(GM169="Ja",GS$14&gt;GS$15)),AND(GM169="Ja",GN169="BöB")),"Kontrolle","")</f>
        <v>#DIV/0!</v>
      </c>
      <c r="GT169" s="173" t="s">
        <v>44</v>
      </c>
      <c r="GU169" s="429">
        <v>76</v>
      </c>
      <c r="GV169" s="352">
        <v>0</v>
      </c>
      <c r="GW169" s="429" t="s">
        <v>43</v>
      </c>
      <c r="GX169" s="432" t="s">
        <v>36</v>
      </c>
      <c r="GY169" s="399" t="str">
        <f>IF(GX169="BöB","nur Freihändig mit Tipo. 13 VöB","")</f>
        <v/>
      </c>
      <c r="GZ169" s="400"/>
      <c r="HA169" s="433" t="str">
        <f>IF(GX169="BöB","Ja","No")</f>
        <v>No</v>
      </c>
      <c r="HB169" s="430" t="str">
        <f>IF(GX169="BöB","Ja","No")</f>
        <v>No</v>
      </c>
      <c r="HC169" s="435" t="e">
        <f>IF(OR(AND(GX169="VöB",GV163="Aktuelles Procedura secondo BöB",GW169="No"),OR(AND(GW169="Ja",GV169&gt;='Valori soglia'!$D$6),AND(GW169="Ja",HC$14&gt;HC$15)),AND(GW169="Ja",GX169="BöB")),"Kontrolle","")</f>
        <v>#DIV/0!</v>
      </c>
      <c r="HD169" s="173" t="s">
        <v>44</v>
      </c>
      <c r="HE169" s="429">
        <v>76</v>
      </c>
      <c r="HF169" s="352">
        <v>0</v>
      </c>
      <c r="HG169" s="429" t="s">
        <v>43</v>
      </c>
      <c r="HH169" s="432" t="s">
        <v>36</v>
      </c>
      <c r="HI169" s="399" t="str">
        <f>IF(HH169="BöB","nur Freihändig mit Tipo. 13 VöB","")</f>
        <v/>
      </c>
      <c r="HJ169" s="400"/>
      <c r="HK169" s="433" t="str">
        <f>IF(HH169="BöB","Ja","No")</f>
        <v>No</v>
      </c>
      <c r="HL169" s="430" t="str">
        <f>IF(HH169="BöB","Ja","No")</f>
        <v>No</v>
      </c>
      <c r="HM169" s="435" t="e">
        <f>IF(OR(AND(HH169="VöB",HF163="Aktuelles Procedura secondo BöB",HG169="No"),OR(AND(HG169="Ja",HF169&gt;='Valori soglia'!$D$6),AND(HG169="Ja",HM$14&gt;HM$15)),AND(HG169="Ja",HH169="BöB")),"Kontrolle","")</f>
        <v>#DIV/0!</v>
      </c>
      <c r="HN169" s="125"/>
      <c r="HO169" s="125"/>
      <c r="HP169" s="71"/>
      <c r="HQ169" s="126"/>
      <c r="HR169" s="74"/>
      <c r="HS169" s="36"/>
      <c r="HT169" s="36"/>
      <c r="HU169" s="78"/>
      <c r="HV169" s="36"/>
      <c r="HW169" s="125"/>
      <c r="HX169" s="125"/>
      <c r="HY169" s="71"/>
      <c r="HZ169" s="126"/>
      <c r="IA169" s="74"/>
      <c r="IB169" s="36"/>
      <c r="IC169" s="36"/>
      <c r="ID169" s="78"/>
      <c r="IE169" s="36"/>
      <c r="IF169" s="125"/>
      <c r="IG169" s="125"/>
      <c r="IH169" s="71"/>
      <c r="II169" s="126"/>
      <c r="IJ169" s="74"/>
      <c r="IK169" s="36"/>
      <c r="IL169" s="36"/>
      <c r="IM169" s="78"/>
      <c r="IN169" s="36"/>
      <c r="IO169" s="125"/>
      <c r="IP169" s="125"/>
      <c r="IQ169" s="71"/>
      <c r="IR169" s="126"/>
      <c r="IS169" s="74"/>
      <c r="IT169" s="36"/>
      <c r="IU169" s="36"/>
      <c r="IV169" s="78"/>
      <c r="IW169" s="36"/>
      <c r="IX169" s="125"/>
      <c r="IY169" s="125"/>
      <c r="IZ169" s="71"/>
      <c r="JA169" s="126"/>
      <c r="JB169" s="6"/>
      <c r="JC169" s="6"/>
      <c r="JD169" s="6"/>
      <c r="JE169" s="6"/>
      <c r="JF169" s="6"/>
      <c r="JG169" s="6"/>
      <c r="JH169" s="6"/>
      <c r="JI169" s="6"/>
      <c r="JJ169" s="6"/>
      <c r="JK169" s="6"/>
      <c r="JL169" s="6"/>
      <c r="JM169" s="6"/>
      <c r="JN169" s="6"/>
      <c r="JO169" s="6"/>
      <c r="JP169" s="6"/>
      <c r="JQ169" s="6"/>
      <c r="JR169" s="6"/>
      <c r="JS169" s="6"/>
      <c r="JT169" s="6"/>
      <c r="JU169" s="6"/>
      <c r="JV169" s="6"/>
      <c r="JW169" s="6"/>
      <c r="JX169" s="6"/>
      <c r="JY169" s="6"/>
      <c r="JZ169" s="6"/>
      <c r="KA169" s="6"/>
      <c r="KB169" s="6"/>
      <c r="KC169" s="6"/>
      <c r="KD169" s="6"/>
      <c r="KE169" s="6"/>
      <c r="KF169" s="6"/>
      <c r="KG169" s="6"/>
      <c r="KH169" s="6"/>
      <c r="KI169" s="6"/>
      <c r="KJ169" s="6"/>
      <c r="KK169" s="6"/>
      <c r="KL169" s="6"/>
      <c r="KM169" s="6"/>
      <c r="KN169" s="6"/>
      <c r="KO169" s="6"/>
      <c r="KP169" s="6"/>
      <c r="KQ169" s="6"/>
      <c r="KR169" s="6"/>
      <c r="KS169" s="6"/>
      <c r="KT169" s="6"/>
      <c r="KU169" s="6"/>
      <c r="KV169" s="6"/>
      <c r="KW169" s="6"/>
      <c r="KX169" s="6"/>
      <c r="KY169" s="6"/>
      <c r="KZ169" s="6"/>
      <c r="LA169" s="6"/>
      <c r="LB169" s="6"/>
      <c r="LC169" s="6"/>
    </row>
    <row r="170" spans="1:315" ht="26.25" customHeight="1" x14ac:dyDescent="0.2">
      <c r="A170" s="13"/>
      <c r="B170" s="174" t="s">
        <v>45</v>
      </c>
      <c r="C170" s="429"/>
      <c r="D170" s="352"/>
      <c r="E170" s="429"/>
      <c r="F170" s="432"/>
      <c r="G170" s="401" t="str">
        <f>IF(F169="VöB","Freihändig (z.B. Tipo. 36 II d VöB)","")</f>
        <v/>
      </c>
      <c r="H170" s="402"/>
      <c r="I170" s="433"/>
      <c r="J170" s="430"/>
      <c r="K170" s="435"/>
      <c r="L170" s="174" t="s">
        <v>45</v>
      </c>
      <c r="M170" s="429"/>
      <c r="N170" s="352"/>
      <c r="O170" s="429"/>
      <c r="P170" s="432"/>
      <c r="Q170" s="401" t="str">
        <f>IF(P169="VöB","Freihändig (z.B. Tipo. 36 II d VöB)","")</f>
        <v/>
      </c>
      <c r="R170" s="402"/>
      <c r="S170" s="433"/>
      <c r="T170" s="430"/>
      <c r="U170" s="435"/>
      <c r="V170" s="174" t="s">
        <v>45</v>
      </c>
      <c r="W170" s="429"/>
      <c r="X170" s="352"/>
      <c r="Y170" s="429"/>
      <c r="Z170" s="432"/>
      <c r="AA170" s="401" t="str">
        <f>IF(Z169="VöB","Freihändig (z.B. Tipo. 36 II d VöB)","")</f>
        <v/>
      </c>
      <c r="AB170" s="402"/>
      <c r="AC170" s="433"/>
      <c r="AD170" s="430"/>
      <c r="AE170" s="435"/>
      <c r="AF170" s="174" t="s">
        <v>45</v>
      </c>
      <c r="AG170" s="429"/>
      <c r="AH170" s="352"/>
      <c r="AI170" s="429"/>
      <c r="AJ170" s="432"/>
      <c r="AK170" s="401" t="str">
        <f>IF(AJ169="VöB","Freihändig (z.B. Tipo. 36 II d VöB)","")</f>
        <v/>
      </c>
      <c r="AL170" s="402"/>
      <c r="AM170" s="433"/>
      <c r="AN170" s="430"/>
      <c r="AO170" s="435"/>
      <c r="AP170" s="174" t="s">
        <v>45</v>
      </c>
      <c r="AQ170" s="429"/>
      <c r="AR170" s="352"/>
      <c r="AS170" s="429"/>
      <c r="AT170" s="432"/>
      <c r="AU170" s="401" t="str">
        <f>IF(AT169="VöB","Freihändig (z.B. Tipo. 36 II d VöB)","")</f>
        <v/>
      </c>
      <c r="AV170" s="402"/>
      <c r="AW170" s="433"/>
      <c r="AX170" s="430"/>
      <c r="AY170" s="435"/>
      <c r="AZ170" s="174" t="s">
        <v>45</v>
      </c>
      <c r="BA170" s="429"/>
      <c r="BB170" s="352"/>
      <c r="BC170" s="429"/>
      <c r="BD170" s="432"/>
      <c r="BE170" s="401" t="str">
        <f>IF(BD169="VöB","Freihändig (z.B. Tipo. 36 II d VöB)","")</f>
        <v/>
      </c>
      <c r="BF170" s="402"/>
      <c r="BG170" s="433"/>
      <c r="BH170" s="430"/>
      <c r="BI170" s="435"/>
      <c r="BJ170" s="174" t="s">
        <v>45</v>
      </c>
      <c r="BK170" s="429"/>
      <c r="BL170" s="352"/>
      <c r="BM170" s="429"/>
      <c r="BN170" s="432"/>
      <c r="BO170" s="401" t="str">
        <f>IF(BN169="VöB","Freihändig (z.B. Tipo. 36 II d VöB)","")</f>
        <v/>
      </c>
      <c r="BP170" s="402"/>
      <c r="BQ170" s="433"/>
      <c r="BR170" s="430"/>
      <c r="BS170" s="435"/>
      <c r="BT170" s="174" t="s">
        <v>45</v>
      </c>
      <c r="BU170" s="429"/>
      <c r="BV170" s="352"/>
      <c r="BW170" s="429"/>
      <c r="BX170" s="432"/>
      <c r="BY170" s="401" t="str">
        <f>IF(BX169="VöB","Freihändig (z.B. Tipo. 36 II d VöB)","")</f>
        <v/>
      </c>
      <c r="BZ170" s="402"/>
      <c r="CA170" s="433"/>
      <c r="CB170" s="430"/>
      <c r="CC170" s="435"/>
      <c r="CD170" s="174" t="s">
        <v>45</v>
      </c>
      <c r="CE170" s="429"/>
      <c r="CF170" s="352"/>
      <c r="CG170" s="429"/>
      <c r="CH170" s="432"/>
      <c r="CI170" s="401" t="str">
        <f>IF(CH169="VöB","Freihändig (z.B. Tipo. 36 II d VöB)","")</f>
        <v/>
      </c>
      <c r="CJ170" s="402"/>
      <c r="CK170" s="433"/>
      <c r="CL170" s="430"/>
      <c r="CM170" s="435"/>
      <c r="CN170" s="174" t="s">
        <v>45</v>
      </c>
      <c r="CO170" s="429"/>
      <c r="CP170" s="352"/>
      <c r="CQ170" s="429"/>
      <c r="CR170" s="432"/>
      <c r="CS170" s="401" t="str">
        <f>IF(CR169="VöB","Freihändig (z.B. Tipo. 36 II d VöB)","")</f>
        <v/>
      </c>
      <c r="CT170" s="402"/>
      <c r="CU170" s="433"/>
      <c r="CV170" s="430"/>
      <c r="CW170" s="435"/>
      <c r="CX170" s="174" t="s">
        <v>45</v>
      </c>
      <c r="CY170" s="429"/>
      <c r="CZ170" s="352"/>
      <c r="DA170" s="429"/>
      <c r="DB170" s="432"/>
      <c r="DC170" s="401" t="str">
        <f>IF(DB169="VöB","Freihändig (z.B. Tipo. 36 II d VöB)","")</f>
        <v/>
      </c>
      <c r="DD170" s="402"/>
      <c r="DE170" s="433"/>
      <c r="DF170" s="430"/>
      <c r="DG170" s="435"/>
      <c r="DH170" s="174" t="s">
        <v>45</v>
      </c>
      <c r="DI170" s="429"/>
      <c r="DJ170" s="352"/>
      <c r="DK170" s="429"/>
      <c r="DL170" s="432"/>
      <c r="DM170" s="401" t="str">
        <f>IF(DL169="VöB","Freihändig (z.B. Tipo. 36 II d VöB)","")</f>
        <v/>
      </c>
      <c r="DN170" s="402"/>
      <c r="DO170" s="433"/>
      <c r="DP170" s="430"/>
      <c r="DQ170" s="435"/>
      <c r="DR170" s="174" t="s">
        <v>45</v>
      </c>
      <c r="DS170" s="429"/>
      <c r="DT170" s="352"/>
      <c r="DU170" s="429"/>
      <c r="DV170" s="432"/>
      <c r="DW170" s="401" t="str">
        <f>IF(DV169="VöB","Freihändig (z.B. Tipo. 36 II d VöB)","")</f>
        <v/>
      </c>
      <c r="DX170" s="402"/>
      <c r="DY170" s="433"/>
      <c r="DZ170" s="430"/>
      <c r="EA170" s="435"/>
      <c r="EB170" s="174" t="s">
        <v>45</v>
      </c>
      <c r="EC170" s="429"/>
      <c r="ED170" s="352"/>
      <c r="EE170" s="429"/>
      <c r="EF170" s="432"/>
      <c r="EG170" s="401" t="str">
        <f>IF(EF169="VöB","Freihändig (z.B. Tipo. 36 II d VöB)","")</f>
        <v/>
      </c>
      <c r="EH170" s="402"/>
      <c r="EI170" s="433"/>
      <c r="EJ170" s="430"/>
      <c r="EK170" s="435"/>
      <c r="EL170" s="174" t="s">
        <v>45</v>
      </c>
      <c r="EM170" s="429"/>
      <c r="EN170" s="352"/>
      <c r="EO170" s="429"/>
      <c r="EP170" s="432"/>
      <c r="EQ170" s="401" t="str">
        <f>IF(EP169="VöB","Freihändig (z.B. Tipo. 36 II d VöB)","")</f>
        <v/>
      </c>
      <c r="ER170" s="402"/>
      <c r="ES170" s="433"/>
      <c r="ET170" s="430"/>
      <c r="EU170" s="435"/>
      <c r="EV170" s="174" t="s">
        <v>45</v>
      </c>
      <c r="EW170" s="429"/>
      <c r="EX170" s="352"/>
      <c r="EY170" s="429"/>
      <c r="EZ170" s="432"/>
      <c r="FA170" s="401" t="str">
        <f>IF(EZ169="VöB","Freihändig (z.B. Tipo. 36 II d VöB)","")</f>
        <v/>
      </c>
      <c r="FB170" s="402"/>
      <c r="FC170" s="433"/>
      <c r="FD170" s="430"/>
      <c r="FE170" s="435"/>
      <c r="FF170" s="174" t="s">
        <v>45</v>
      </c>
      <c r="FG170" s="429"/>
      <c r="FH170" s="352"/>
      <c r="FI170" s="429"/>
      <c r="FJ170" s="432"/>
      <c r="FK170" s="401" t="str">
        <f>IF(FJ169="VöB","Freihändig (z.B. Tipo. 36 II d VöB)","")</f>
        <v/>
      </c>
      <c r="FL170" s="402"/>
      <c r="FM170" s="433"/>
      <c r="FN170" s="430"/>
      <c r="FO170" s="435"/>
      <c r="FP170" s="174" t="s">
        <v>45</v>
      </c>
      <c r="FQ170" s="429"/>
      <c r="FR170" s="352"/>
      <c r="FS170" s="429"/>
      <c r="FT170" s="432"/>
      <c r="FU170" s="401" t="str">
        <f>IF(FT169="VöB","Freihändig (z.B. Tipo. 36 II d VöB)","")</f>
        <v/>
      </c>
      <c r="FV170" s="402"/>
      <c r="FW170" s="433"/>
      <c r="FX170" s="430"/>
      <c r="FY170" s="435"/>
      <c r="FZ170" s="174" t="s">
        <v>45</v>
      </c>
      <c r="GA170" s="429"/>
      <c r="GB170" s="352"/>
      <c r="GC170" s="429"/>
      <c r="GD170" s="432"/>
      <c r="GE170" s="401" t="str">
        <f>IF(GD169="VöB","Freihändig (z.B. Tipo. 36 II d VöB)","")</f>
        <v/>
      </c>
      <c r="GF170" s="402"/>
      <c r="GG170" s="433"/>
      <c r="GH170" s="430"/>
      <c r="GI170" s="435"/>
      <c r="GJ170" s="174" t="s">
        <v>45</v>
      </c>
      <c r="GK170" s="429"/>
      <c r="GL170" s="352"/>
      <c r="GM170" s="429"/>
      <c r="GN170" s="432"/>
      <c r="GO170" s="401" t="str">
        <f>IF(GN169="VöB","Freihändig (z.B. Tipo. 36 II d VöB)","")</f>
        <v/>
      </c>
      <c r="GP170" s="402"/>
      <c r="GQ170" s="433"/>
      <c r="GR170" s="430"/>
      <c r="GS170" s="435"/>
      <c r="GT170" s="174" t="s">
        <v>45</v>
      </c>
      <c r="GU170" s="429"/>
      <c r="GV170" s="352"/>
      <c r="GW170" s="429"/>
      <c r="GX170" s="432"/>
      <c r="GY170" s="401" t="str">
        <f>IF(GX169="VöB","Freihändig (z.B. Tipo. 36 II d VöB)","")</f>
        <v/>
      </c>
      <c r="GZ170" s="402"/>
      <c r="HA170" s="433"/>
      <c r="HB170" s="430"/>
      <c r="HC170" s="435"/>
      <c r="HD170" s="174" t="s">
        <v>45</v>
      </c>
      <c r="HE170" s="429"/>
      <c r="HF170" s="352"/>
      <c r="HG170" s="429"/>
      <c r="HH170" s="432"/>
      <c r="HI170" s="401" t="str">
        <f>IF(HH169="VöB","Freihändig (z.B. Tipo. 36 II d VöB)","")</f>
        <v/>
      </c>
      <c r="HJ170" s="402"/>
      <c r="HK170" s="433"/>
      <c r="HL170" s="430"/>
      <c r="HM170" s="435"/>
      <c r="HN170" s="125"/>
      <c r="HO170" s="125"/>
      <c r="HP170" s="71"/>
      <c r="HQ170" s="126"/>
      <c r="HR170" s="74"/>
      <c r="HS170" s="36"/>
      <c r="HT170" s="36"/>
      <c r="HU170" s="78"/>
      <c r="HV170" s="36"/>
      <c r="HW170" s="125"/>
      <c r="HX170" s="125"/>
      <c r="HY170" s="71"/>
      <c r="HZ170" s="126"/>
      <c r="IA170" s="74"/>
      <c r="IB170" s="36"/>
      <c r="IC170" s="36"/>
      <c r="ID170" s="78"/>
      <c r="IE170" s="36"/>
      <c r="IF170" s="125"/>
      <c r="IG170" s="125"/>
      <c r="IH170" s="71"/>
      <c r="II170" s="126"/>
      <c r="IJ170" s="74"/>
      <c r="IK170" s="36"/>
      <c r="IL170" s="36"/>
      <c r="IM170" s="78"/>
      <c r="IN170" s="36"/>
      <c r="IO170" s="125"/>
      <c r="IP170" s="125"/>
      <c r="IQ170" s="71"/>
      <c r="IR170" s="126"/>
      <c r="IS170" s="74"/>
      <c r="IT170" s="36"/>
      <c r="IU170" s="36"/>
      <c r="IV170" s="78"/>
      <c r="IW170" s="36"/>
      <c r="IX170" s="125"/>
      <c r="IY170" s="125"/>
      <c r="IZ170" s="71"/>
      <c r="JA170" s="126"/>
      <c r="JB170" s="6"/>
      <c r="JC170" s="6"/>
      <c r="JD170" s="6"/>
      <c r="JE170" s="6"/>
      <c r="JF170" s="6"/>
      <c r="JG170" s="6"/>
      <c r="JH170" s="6"/>
      <c r="JI170" s="6"/>
      <c r="JJ170" s="6"/>
      <c r="JK170" s="6"/>
      <c r="JL170" s="6"/>
      <c r="JM170" s="6"/>
      <c r="JN170" s="6"/>
      <c r="JO170" s="6"/>
      <c r="JP170" s="6"/>
      <c r="JQ170" s="6"/>
      <c r="JR170" s="6"/>
      <c r="JS170" s="6"/>
      <c r="JT170" s="6"/>
      <c r="JU170" s="6"/>
      <c r="JV170" s="6"/>
      <c r="JW170" s="6"/>
      <c r="JX170" s="6"/>
      <c r="JY170" s="6"/>
      <c r="JZ170" s="6"/>
      <c r="KA170" s="6"/>
      <c r="KB170" s="6"/>
      <c r="KC170" s="6"/>
      <c r="KD170" s="6"/>
      <c r="KE170" s="6"/>
      <c r="KF170" s="6"/>
      <c r="KG170" s="6"/>
      <c r="KH170" s="6"/>
      <c r="KI170" s="6"/>
      <c r="KJ170" s="6"/>
      <c r="KK170" s="6"/>
      <c r="KL170" s="6"/>
      <c r="KM170" s="6"/>
      <c r="KN170" s="6"/>
      <c r="KO170" s="6"/>
      <c r="KP170" s="6"/>
      <c r="KQ170" s="6"/>
      <c r="KR170" s="6"/>
      <c r="KS170" s="6"/>
      <c r="KT170" s="6"/>
      <c r="KU170" s="6"/>
      <c r="KV170" s="6"/>
      <c r="KW170" s="6"/>
      <c r="KX170" s="6"/>
      <c r="KY170" s="6"/>
      <c r="KZ170" s="6"/>
      <c r="LA170" s="6"/>
      <c r="LB170" s="6"/>
      <c r="LC170" s="6"/>
    </row>
    <row r="171" spans="1:315" ht="26.25" customHeight="1" x14ac:dyDescent="0.2">
      <c r="A171" s="13"/>
      <c r="B171" s="173" t="s">
        <v>44</v>
      </c>
      <c r="C171" s="429">
        <v>77</v>
      </c>
      <c r="D171" s="352">
        <v>0</v>
      </c>
      <c r="E171" s="429" t="s">
        <v>43</v>
      </c>
      <c r="F171" s="432" t="s">
        <v>36</v>
      </c>
      <c r="G171" s="399" t="str">
        <f>IF(F171="BöB","nur Freihändig mit Tipo. 13 VöB","")</f>
        <v/>
      </c>
      <c r="H171" s="400"/>
      <c r="I171" s="433" t="str">
        <f>IF(F171="BöB","Ja","No")</f>
        <v>No</v>
      </c>
      <c r="J171" s="430" t="str">
        <f>IF(F171="BöB","Ja","No")</f>
        <v>No</v>
      </c>
      <c r="K171" s="435" t="e">
        <f>IF(OR(AND(F171="VöB",D165="Aktuelles Procedura secondo BöB",E171="No"),OR(AND(E171="Ja",D171&gt;='Valori soglia'!$D$6),AND(E171="Ja",'Riepilogo progetto'!$J$8&gt;'Riepilogo progetto'!$P$9)),AND(E171="Ja",F171="BöB")),"Kontrolle","")</f>
        <v>#DIV/0!</v>
      </c>
      <c r="L171" s="173" t="s">
        <v>44</v>
      </c>
      <c r="M171" s="429">
        <v>77</v>
      </c>
      <c r="N171" s="352">
        <v>0</v>
      </c>
      <c r="O171" s="429" t="s">
        <v>43</v>
      </c>
      <c r="P171" s="432" t="s">
        <v>36</v>
      </c>
      <c r="Q171" s="399" t="str">
        <f>IF(P171="BöB","nur Freihändig mit Tipo. 13 VöB","")</f>
        <v/>
      </c>
      <c r="R171" s="400"/>
      <c r="S171" s="433" t="str">
        <f>IF(P171="BöB","Ja","No")</f>
        <v>No</v>
      </c>
      <c r="T171" s="430" t="str">
        <f>IF(P171="BöB","Ja","No")</f>
        <v>No</v>
      </c>
      <c r="U171" s="435" t="e">
        <f>IF(OR(AND(P171="VöB",N165="Aktuelles Procedura secondo BöB",O171="No"),OR(AND(O171="Ja",N171&gt;='Valori soglia'!$D$6),AND(O171="Ja",U$14&gt;U$15)),AND(O171="Ja",P171="BöB")),"Kontrolle","")</f>
        <v>#DIV/0!</v>
      </c>
      <c r="V171" s="173" t="s">
        <v>44</v>
      </c>
      <c r="W171" s="429">
        <v>77</v>
      </c>
      <c r="X171" s="352">
        <v>0</v>
      </c>
      <c r="Y171" s="429" t="s">
        <v>43</v>
      </c>
      <c r="Z171" s="432" t="s">
        <v>36</v>
      </c>
      <c r="AA171" s="399" t="str">
        <f>IF(Z171="BöB","nur Freihändig mit Tipo. 13 VöB","")</f>
        <v/>
      </c>
      <c r="AB171" s="400"/>
      <c r="AC171" s="433" t="str">
        <f>IF(Z171="BöB","Ja","No")</f>
        <v>No</v>
      </c>
      <c r="AD171" s="430" t="str">
        <f>IF(Z171="BöB","Ja","No")</f>
        <v>No</v>
      </c>
      <c r="AE171" s="435" t="e">
        <f>IF(OR(AND(Z171="VöB",X165="Aktuelles Procedura secondo BöB",Y171="No"),OR(AND(Y171="Ja",X171&gt;='Valori soglia'!$D$6),AND(Y171="Ja",AE$14&gt;AE$15)),AND(Y171="Ja",Z171="BöB")),"Kontrolle","")</f>
        <v>#DIV/0!</v>
      </c>
      <c r="AF171" s="173" t="s">
        <v>44</v>
      </c>
      <c r="AG171" s="429">
        <v>77</v>
      </c>
      <c r="AH171" s="352">
        <v>0</v>
      </c>
      <c r="AI171" s="429" t="s">
        <v>43</v>
      </c>
      <c r="AJ171" s="432" t="s">
        <v>36</v>
      </c>
      <c r="AK171" s="399" t="str">
        <f>IF(AJ171="BöB","nur Freihändig mit Tipo. 13 VöB","")</f>
        <v/>
      </c>
      <c r="AL171" s="400"/>
      <c r="AM171" s="433" t="str">
        <f>IF(AJ171="BöB","Ja","No")</f>
        <v>No</v>
      </c>
      <c r="AN171" s="430" t="str">
        <f>IF(AJ171="BöB","Ja","No")</f>
        <v>No</v>
      </c>
      <c r="AO171" s="435" t="e">
        <f>IF(OR(AND(AJ171="VöB",AH165="Aktuelles Procedura secondo BöB",AI171="No"),OR(AND(AI171="Ja",AH171&gt;='Valori soglia'!$D$6),AND(AI171="Ja",AO$14&gt;AO$15)),AND(AI171="Ja",AJ171="BöB")),"Kontrolle","")</f>
        <v>#DIV/0!</v>
      </c>
      <c r="AP171" s="173" t="s">
        <v>44</v>
      </c>
      <c r="AQ171" s="429">
        <v>77</v>
      </c>
      <c r="AR171" s="352">
        <v>0</v>
      </c>
      <c r="AS171" s="429" t="s">
        <v>43</v>
      </c>
      <c r="AT171" s="432" t="s">
        <v>36</v>
      </c>
      <c r="AU171" s="399" t="str">
        <f>IF(AT171="BöB","nur Freihändig mit Tipo. 13 VöB","")</f>
        <v/>
      </c>
      <c r="AV171" s="400"/>
      <c r="AW171" s="433" t="str">
        <f>IF(AT171="BöB","Ja","No")</f>
        <v>No</v>
      </c>
      <c r="AX171" s="430" t="str">
        <f>IF(AT171="BöB","Ja","No")</f>
        <v>No</v>
      </c>
      <c r="AY171" s="435" t="e">
        <f>IF(OR(AND(AT171="VöB",AR165="Aktuelles Procedura secondo BöB",AS171="No"),OR(AND(AS171="Ja",AR171&gt;='Valori soglia'!$D$6),AND(AS171="Ja",AY$14&gt;AY$15)),AND(AS171="Ja",AT171="BöB")),"Kontrolle","")</f>
        <v>#DIV/0!</v>
      </c>
      <c r="AZ171" s="173" t="s">
        <v>44</v>
      </c>
      <c r="BA171" s="429">
        <v>77</v>
      </c>
      <c r="BB171" s="352">
        <v>0</v>
      </c>
      <c r="BC171" s="429" t="s">
        <v>43</v>
      </c>
      <c r="BD171" s="432" t="s">
        <v>36</v>
      </c>
      <c r="BE171" s="399" t="str">
        <f>IF(BD171="BöB","nur Freihändig mit Tipo. 13 VöB","")</f>
        <v/>
      </c>
      <c r="BF171" s="400"/>
      <c r="BG171" s="433" t="str">
        <f>IF(BD171="BöB","Ja","No")</f>
        <v>No</v>
      </c>
      <c r="BH171" s="430" t="str">
        <f>IF(BD171="BöB","Ja","No")</f>
        <v>No</v>
      </c>
      <c r="BI171" s="435" t="e">
        <f>IF(OR(AND(BD171="VöB",BB165="Aktuelles Procedura secondo BöB",BC171="No"),OR(AND(BC171="Ja",BB171&gt;='Valori soglia'!$D$6),AND(BC171="Ja",BI$14&gt;BI$15)),AND(BC171="Ja",BD171="BöB")),"Kontrolle","")</f>
        <v>#DIV/0!</v>
      </c>
      <c r="BJ171" s="173" t="s">
        <v>44</v>
      </c>
      <c r="BK171" s="429">
        <v>77</v>
      </c>
      <c r="BL171" s="352">
        <v>0</v>
      </c>
      <c r="BM171" s="429" t="s">
        <v>43</v>
      </c>
      <c r="BN171" s="432" t="s">
        <v>36</v>
      </c>
      <c r="BO171" s="399" t="str">
        <f>IF(BN171="BöB","nur Freihändig mit Tipo. 13 VöB","")</f>
        <v/>
      </c>
      <c r="BP171" s="400"/>
      <c r="BQ171" s="433" t="str">
        <f>IF(BN171="BöB","Ja","No")</f>
        <v>No</v>
      </c>
      <c r="BR171" s="430" t="str">
        <f>IF(BN171="BöB","Ja","No")</f>
        <v>No</v>
      </c>
      <c r="BS171" s="435" t="e">
        <f>IF(OR(AND(BN171="VöB",BL165="Aktuelles Procedura secondo BöB",BM171="No"),OR(AND(BM171="Ja",BL171&gt;='Valori soglia'!$D$6),AND(BM171="Ja",BS$14&gt;BS$15)),AND(BM171="Ja",BN171="BöB")),"Kontrolle","")</f>
        <v>#DIV/0!</v>
      </c>
      <c r="BT171" s="173" t="s">
        <v>44</v>
      </c>
      <c r="BU171" s="429">
        <v>77</v>
      </c>
      <c r="BV171" s="352">
        <v>0</v>
      </c>
      <c r="BW171" s="429" t="s">
        <v>43</v>
      </c>
      <c r="BX171" s="432" t="s">
        <v>36</v>
      </c>
      <c r="BY171" s="399" t="str">
        <f>IF(BX171="BöB","nur Freihändig mit Tipo. 13 VöB","")</f>
        <v/>
      </c>
      <c r="BZ171" s="400"/>
      <c r="CA171" s="433" t="str">
        <f>IF(BX171="BöB","Ja","No")</f>
        <v>No</v>
      </c>
      <c r="CB171" s="430" t="str">
        <f>IF(BX171="BöB","Ja","No")</f>
        <v>No</v>
      </c>
      <c r="CC171" s="435" t="e">
        <f>IF(OR(AND(BX171="VöB",BV165="Aktuelles Procedura secondo BöB",BW171="No"),OR(AND(BW171="Ja",BV171&gt;='Valori soglia'!$D$6),AND(BW171="Ja",CC$14&gt;CC$15)),AND(BW171="Ja",BX171="BöB")),"Kontrolle","")</f>
        <v>#DIV/0!</v>
      </c>
      <c r="CD171" s="173" t="s">
        <v>44</v>
      </c>
      <c r="CE171" s="429">
        <v>77</v>
      </c>
      <c r="CF171" s="352">
        <v>0</v>
      </c>
      <c r="CG171" s="429" t="s">
        <v>43</v>
      </c>
      <c r="CH171" s="432" t="s">
        <v>36</v>
      </c>
      <c r="CI171" s="399" t="str">
        <f>IF(CH171="BöB","nur Freihändig mit Tipo. 13 VöB","")</f>
        <v/>
      </c>
      <c r="CJ171" s="400"/>
      <c r="CK171" s="433" t="str">
        <f>IF(CH171="BöB","Ja","No")</f>
        <v>No</v>
      </c>
      <c r="CL171" s="430" t="str">
        <f>IF(CH171="BöB","Ja","No")</f>
        <v>No</v>
      </c>
      <c r="CM171" s="435" t="e">
        <f>IF(OR(AND(CH171="VöB",CF165="Aktuelles Procedura secondo BöB",CG171="No"),OR(AND(CG171="Ja",CF171&gt;='Valori soglia'!$D$6),AND(CG171="Ja",CM$14&gt;CM$15)),AND(CG171="Ja",CH171="BöB")),"Kontrolle","")</f>
        <v>#DIV/0!</v>
      </c>
      <c r="CN171" s="173" t="s">
        <v>44</v>
      </c>
      <c r="CO171" s="429">
        <v>77</v>
      </c>
      <c r="CP171" s="352">
        <v>0</v>
      </c>
      <c r="CQ171" s="429" t="s">
        <v>43</v>
      </c>
      <c r="CR171" s="432" t="s">
        <v>36</v>
      </c>
      <c r="CS171" s="399" t="str">
        <f>IF(CR171="BöB","nur Freihändig mit Tipo. 13 VöB","")</f>
        <v/>
      </c>
      <c r="CT171" s="400"/>
      <c r="CU171" s="433" t="str">
        <f>IF(CR171="BöB","Ja","No")</f>
        <v>No</v>
      </c>
      <c r="CV171" s="430" t="str">
        <f>IF(CR171="BöB","Ja","No")</f>
        <v>No</v>
      </c>
      <c r="CW171" s="435" t="e">
        <f>IF(OR(AND(CR171="VöB",CP165="Aktuelles Procedura secondo BöB",CQ171="No"),OR(AND(CQ171="Ja",CP171&gt;='Valori soglia'!$D$6),AND(CQ171="Ja",CW$14&gt;CW$15)),AND(CQ171="Ja",CR171="BöB")),"Kontrolle","")</f>
        <v>#DIV/0!</v>
      </c>
      <c r="CX171" s="173" t="s">
        <v>44</v>
      </c>
      <c r="CY171" s="429">
        <v>77</v>
      </c>
      <c r="CZ171" s="352">
        <v>0</v>
      </c>
      <c r="DA171" s="429" t="s">
        <v>43</v>
      </c>
      <c r="DB171" s="432" t="s">
        <v>36</v>
      </c>
      <c r="DC171" s="399" t="str">
        <f>IF(DB171="BöB","nur Freihändig mit Tipo. 13 VöB","")</f>
        <v/>
      </c>
      <c r="DD171" s="400"/>
      <c r="DE171" s="433" t="str">
        <f>IF(DB171="BöB","Ja","No")</f>
        <v>No</v>
      </c>
      <c r="DF171" s="430" t="str">
        <f>IF(DB171="BöB","Ja","No")</f>
        <v>No</v>
      </c>
      <c r="DG171" s="435" t="e">
        <f>IF(OR(AND(DB171="VöB",CZ165="Aktuelles Procedura secondo BöB",DA171="No"),OR(AND(DA171="Ja",CZ171&gt;='Valori soglia'!$D$6),AND(DA171="Ja",DG$14&gt;DG$15)),AND(DA171="Ja",DB171="BöB")),"Kontrolle","")</f>
        <v>#DIV/0!</v>
      </c>
      <c r="DH171" s="173" t="s">
        <v>44</v>
      </c>
      <c r="DI171" s="429">
        <v>77</v>
      </c>
      <c r="DJ171" s="352">
        <v>0</v>
      </c>
      <c r="DK171" s="429" t="s">
        <v>43</v>
      </c>
      <c r="DL171" s="432" t="s">
        <v>36</v>
      </c>
      <c r="DM171" s="399" t="str">
        <f>IF(DL171="BöB","nur Freihändig mit Tipo. 13 VöB","")</f>
        <v/>
      </c>
      <c r="DN171" s="400"/>
      <c r="DO171" s="433" t="str">
        <f>IF(DL171="BöB","Ja","No")</f>
        <v>No</v>
      </c>
      <c r="DP171" s="430" t="str">
        <f>IF(DL171="BöB","Ja","No")</f>
        <v>No</v>
      </c>
      <c r="DQ171" s="435" t="e">
        <f>IF(OR(AND(DL171="VöB",DJ165="Aktuelles Procedura secondo BöB",DK171="No"),OR(AND(DK171="Ja",DJ171&gt;='Valori soglia'!$D$6),AND(DK171="Ja",DQ$14&gt;DQ$15)),AND(DK171="Ja",DL171="BöB")),"Kontrolle","")</f>
        <v>#DIV/0!</v>
      </c>
      <c r="DR171" s="173" t="s">
        <v>44</v>
      </c>
      <c r="DS171" s="429">
        <v>77</v>
      </c>
      <c r="DT171" s="352">
        <v>0</v>
      </c>
      <c r="DU171" s="429" t="s">
        <v>43</v>
      </c>
      <c r="DV171" s="432" t="s">
        <v>36</v>
      </c>
      <c r="DW171" s="399" t="str">
        <f>IF(DV171="BöB","nur Freihändig mit Tipo. 13 VöB","")</f>
        <v/>
      </c>
      <c r="DX171" s="400"/>
      <c r="DY171" s="433" t="str">
        <f>IF(DV171="BöB","Ja","No")</f>
        <v>No</v>
      </c>
      <c r="DZ171" s="430" t="str">
        <f>IF(DV171="BöB","Ja","No")</f>
        <v>No</v>
      </c>
      <c r="EA171" s="435" t="e">
        <f>IF(OR(AND(DV171="VöB",DT165="Aktuelles Procedura secondo BöB",DU171="No"),OR(AND(DU171="Ja",DT171&gt;='Valori soglia'!$D$6),AND(DU171="Ja",EA$14&gt;EA$15)),AND(DU171="Ja",DV171="BöB")),"Kontrolle","")</f>
        <v>#DIV/0!</v>
      </c>
      <c r="EB171" s="173" t="s">
        <v>44</v>
      </c>
      <c r="EC171" s="429">
        <v>77</v>
      </c>
      <c r="ED171" s="352">
        <v>0</v>
      </c>
      <c r="EE171" s="429" t="s">
        <v>43</v>
      </c>
      <c r="EF171" s="432" t="s">
        <v>36</v>
      </c>
      <c r="EG171" s="399" t="str">
        <f>IF(EF171="BöB","nur Freihändig mit Tipo. 13 VöB","")</f>
        <v/>
      </c>
      <c r="EH171" s="400"/>
      <c r="EI171" s="433" t="str">
        <f>IF(EF171="BöB","Ja","No")</f>
        <v>No</v>
      </c>
      <c r="EJ171" s="430" t="str">
        <f>IF(EF171="BöB","Ja","No")</f>
        <v>No</v>
      </c>
      <c r="EK171" s="435" t="e">
        <f>IF(OR(AND(EF171="VöB",ED165="Aktuelles Procedura secondo BöB",EE171="No"),OR(AND(EE171="Ja",ED171&gt;='Valori soglia'!$D$6),AND(EE171="Ja",EK$14&gt;EK$15)),AND(EE171="Ja",EF171="BöB")),"Kontrolle","")</f>
        <v>#DIV/0!</v>
      </c>
      <c r="EL171" s="173" t="s">
        <v>44</v>
      </c>
      <c r="EM171" s="429">
        <v>77</v>
      </c>
      <c r="EN171" s="352">
        <v>0</v>
      </c>
      <c r="EO171" s="429" t="s">
        <v>43</v>
      </c>
      <c r="EP171" s="432" t="s">
        <v>36</v>
      </c>
      <c r="EQ171" s="399" t="str">
        <f>IF(EP171="BöB","nur Freihändig mit Tipo. 13 VöB","")</f>
        <v/>
      </c>
      <c r="ER171" s="400"/>
      <c r="ES171" s="433" t="str">
        <f>IF(EP171="BöB","Ja","No")</f>
        <v>No</v>
      </c>
      <c r="ET171" s="430" t="str">
        <f>IF(EP171="BöB","Ja","No")</f>
        <v>No</v>
      </c>
      <c r="EU171" s="435" t="e">
        <f>IF(OR(AND(EP171="VöB",EN165="Aktuelles Procedura secondo BöB",EO171="No"),OR(AND(EO171="Ja",EN171&gt;='Valori soglia'!$D$6),AND(EO171="Ja",EU$14&gt;EU$15)),AND(EO171="Ja",EP171="BöB")),"Kontrolle","")</f>
        <v>#DIV/0!</v>
      </c>
      <c r="EV171" s="173" t="s">
        <v>44</v>
      </c>
      <c r="EW171" s="429">
        <v>77</v>
      </c>
      <c r="EX171" s="352">
        <v>0</v>
      </c>
      <c r="EY171" s="429" t="s">
        <v>43</v>
      </c>
      <c r="EZ171" s="432" t="s">
        <v>36</v>
      </c>
      <c r="FA171" s="399" t="str">
        <f>IF(EZ171="BöB","nur Freihändig mit Tipo. 13 VöB","")</f>
        <v/>
      </c>
      <c r="FB171" s="400"/>
      <c r="FC171" s="433" t="str">
        <f>IF(EZ171="BöB","Ja","No")</f>
        <v>No</v>
      </c>
      <c r="FD171" s="430" t="str">
        <f>IF(EZ171="BöB","Ja","No")</f>
        <v>No</v>
      </c>
      <c r="FE171" s="435" t="e">
        <f>IF(OR(AND(EZ171="VöB",EX165="Aktuelles Procedura secondo BöB",EY171="No"),OR(AND(EY171="Ja",EX171&gt;='Valori soglia'!$D$6),AND(EY171="Ja",FE$14&gt;FE$15)),AND(EY171="Ja",EZ171="BöB")),"Kontrolle","")</f>
        <v>#DIV/0!</v>
      </c>
      <c r="FF171" s="173" t="s">
        <v>44</v>
      </c>
      <c r="FG171" s="429">
        <v>77</v>
      </c>
      <c r="FH171" s="352">
        <v>0</v>
      </c>
      <c r="FI171" s="429" t="s">
        <v>43</v>
      </c>
      <c r="FJ171" s="432" t="s">
        <v>36</v>
      </c>
      <c r="FK171" s="399" t="str">
        <f>IF(FJ171="BöB","nur Freihändig mit Tipo. 13 VöB","")</f>
        <v/>
      </c>
      <c r="FL171" s="400"/>
      <c r="FM171" s="433" t="str">
        <f>IF(FJ171="BöB","Ja","No")</f>
        <v>No</v>
      </c>
      <c r="FN171" s="430" t="str">
        <f>IF(FJ171="BöB","Ja","No")</f>
        <v>No</v>
      </c>
      <c r="FO171" s="435" t="e">
        <f>IF(OR(AND(FJ171="VöB",FH165="Aktuelles Procedura secondo BöB",FI171="No"),OR(AND(FI171="Ja",FH171&gt;='Valori soglia'!$D$6),AND(FI171="Ja",FO$14&gt;FO$15)),AND(FI171="Ja",FJ171="BöB")),"Kontrolle","")</f>
        <v>#DIV/0!</v>
      </c>
      <c r="FP171" s="173" t="s">
        <v>44</v>
      </c>
      <c r="FQ171" s="429">
        <v>77</v>
      </c>
      <c r="FR171" s="352">
        <v>0</v>
      </c>
      <c r="FS171" s="429" t="s">
        <v>43</v>
      </c>
      <c r="FT171" s="432" t="s">
        <v>36</v>
      </c>
      <c r="FU171" s="399" t="str">
        <f>IF(FT171="BöB","nur Freihändig mit Tipo. 13 VöB","")</f>
        <v/>
      </c>
      <c r="FV171" s="400"/>
      <c r="FW171" s="433" t="str">
        <f>IF(FT171="BöB","Ja","No")</f>
        <v>No</v>
      </c>
      <c r="FX171" s="430" t="str">
        <f>IF(FT171="BöB","Ja","No")</f>
        <v>No</v>
      </c>
      <c r="FY171" s="435" t="e">
        <f>IF(OR(AND(FT171="VöB",FR165="Aktuelles Procedura secondo BöB",FS171="No"),OR(AND(FS171="Ja",FR171&gt;='Valori soglia'!$D$6),AND(FS171="Ja",FY$14&gt;FY$15)),AND(FS171="Ja",FT171="BöB")),"Kontrolle","")</f>
        <v>#DIV/0!</v>
      </c>
      <c r="FZ171" s="173" t="s">
        <v>44</v>
      </c>
      <c r="GA171" s="429">
        <v>77</v>
      </c>
      <c r="GB171" s="352">
        <v>0</v>
      </c>
      <c r="GC171" s="429" t="s">
        <v>43</v>
      </c>
      <c r="GD171" s="432" t="s">
        <v>36</v>
      </c>
      <c r="GE171" s="399" t="str">
        <f>IF(GD171="BöB","nur Freihändig mit Tipo. 13 VöB","")</f>
        <v/>
      </c>
      <c r="GF171" s="400"/>
      <c r="GG171" s="433" t="str">
        <f>IF(GD171="BöB","Ja","No")</f>
        <v>No</v>
      </c>
      <c r="GH171" s="430" t="str">
        <f>IF(GD171="BöB","Ja","No")</f>
        <v>No</v>
      </c>
      <c r="GI171" s="435" t="e">
        <f>IF(OR(AND(GD171="VöB",GB165="Aktuelles Procedura secondo BöB",GC171="No"),OR(AND(GC171="Ja",GB171&gt;='Valori soglia'!$D$6),AND(GC171="Ja",GI$14&gt;GI$15)),AND(GC171="Ja",GD171="BöB")),"Kontrolle","")</f>
        <v>#DIV/0!</v>
      </c>
      <c r="GJ171" s="173" t="s">
        <v>44</v>
      </c>
      <c r="GK171" s="429">
        <v>77</v>
      </c>
      <c r="GL171" s="352">
        <v>0</v>
      </c>
      <c r="GM171" s="429" t="s">
        <v>43</v>
      </c>
      <c r="GN171" s="432" t="s">
        <v>36</v>
      </c>
      <c r="GO171" s="399" t="str">
        <f>IF(GN171="BöB","nur Freihändig mit Tipo. 13 VöB","")</f>
        <v/>
      </c>
      <c r="GP171" s="400"/>
      <c r="GQ171" s="433" t="str">
        <f>IF(GN171="BöB","Ja","No")</f>
        <v>No</v>
      </c>
      <c r="GR171" s="430" t="str">
        <f>IF(GN171="BöB","Ja","No")</f>
        <v>No</v>
      </c>
      <c r="GS171" s="435" t="e">
        <f>IF(OR(AND(GN171="VöB",GL165="Aktuelles Procedura secondo BöB",GM171="No"),OR(AND(GM171="Ja",GL171&gt;='Valori soglia'!$D$6),AND(GM171="Ja",GS$14&gt;GS$15)),AND(GM171="Ja",GN171="BöB")),"Kontrolle","")</f>
        <v>#DIV/0!</v>
      </c>
      <c r="GT171" s="173" t="s">
        <v>44</v>
      </c>
      <c r="GU171" s="429">
        <v>77</v>
      </c>
      <c r="GV171" s="352">
        <v>0</v>
      </c>
      <c r="GW171" s="429" t="s">
        <v>43</v>
      </c>
      <c r="GX171" s="432" t="s">
        <v>36</v>
      </c>
      <c r="GY171" s="399" t="str">
        <f>IF(GX171="BöB","nur Freihändig mit Tipo. 13 VöB","")</f>
        <v/>
      </c>
      <c r="GZ171" s="400"/>
      <c r="HA171" s="433" t="str">
        <f>IF(GX171="BöB","Ja","No")</f>
        <v>No</v>
      </c>
      <c r="HB171" s="430" t="str">
        <f>IF(GX171="BöB","Ja","No")</f>
        <v>No</v>
      </c>
      <c r="HC171" s="435" t="e">
        <f>IF(OR(AND(GX171="VöB",GV165="Aktuelles Procedura secondo BöB",GW171="No"),OR(AND(GW171="Ja",GV171&gt;='Valori soglia'!$D$6),AND(GW171="Ja",HC$14&gt;HC$15)),AND(GW171="Ja",GX171="BöB")),"Kontrolle","")</f>
        <v>#DIV/0!</v>
      </c>
      <c r="HD171" s="173" t="s">
        <v>44</v>
      </c>
      <c r="HE171" s="429">
        <v>77</v>
      </c>
      <c r="HF171" s="352">
        <v>0</v>
      </c>
      <c r="HG171" s="429" t="s">
        <v>43</v>
      </c>
      <c r="HH171" s="432" t="s">
        <v>36</v>
      </c>
      <c r="HI171" s="399" t="str">
        <f>IF(HH171="BöB","nur Freihändig mit Tipo. 13 VöB","")</f>
        <v/>
      </c>
      <c r="HJ171" s="400"/>
      <c r="HK171" s="433" t="str">
        <f>IF(HH171="BöB","Ja","No")</f>
        <v>No</v>
      </c>
      <c r="HL171" s="430" t="str">
        <f>IF(HH171="BöB","Ja","No")</f>
        <v>No</v>
      </c>
      <c r="HM171" s="435" t="e">
        <f>IF(OR(AND(HH171="VöB",HF165="Aktuelles Procedura secondo BöB",HG171="No"),OR(AND(HG171="Ja",HF171&gt;='Valori soglia'!$D$6),AND(HG171="Ja",HM$14&gt;HM$15)),AND(HG171="Ja",HH171="BöB")),"Kontrolle","")</f>
        <v>#DIV/0!</v>
      </c>
      <c r="HN171" s="125"/>
      <c r="HO171" s="125"/>
      <c r="HP171" s="71"/>
      <c r="HQ171" s="71"/>
      <c r="HR171" s="19"/>
      <c r="HS171" s="36"/>
      <c r="HT171" s="36"/>
      <c r="HU171" s="78"/>
      <c r="HV171" s="36"/>
      <c r="HW171" s="125"/>
      <c r="HX171" s="125"/>
      <c r="HY171" s="71"/>
      <c r="HZ171" s="71"/>
      <c r="IA171" s="19"/>
      <c r="IB171" s="19"/>
      <c r="IC171" s="19"/>
      <c r="ID171" s="6"/>
      <c r="IE171" s="6"/>
      <c r="IF171" s="6"/>
      <c r="IG171" s="6"/>
      <c r="IH171" s="6"/>
      <c r="II171" s="6"/>
      <c r="IJ171" s="6"/>
      <c r="IK171" s="6"/>
      <c r="IL171" s="6"/>
      <c r="IM171" s="6"/>
      <c r="IN171" s="6"/>
      <c r="IO171" s="6"/>
      <c r="IP171" s="6"/>
      <c r="IQ171" s="6"/>
      <c r="IR171" s="6"/>
      <c r="IS171" s="6"/>
      <c r="IT171" s="6"/>
      <c r="IU171" s="6"/>
      <c r="IV171" s="6"/>
      <c r="IW171" s="6"/>
      <c r="IX171" s="6"/>
      <c r="IY171" s="6"/>
      <c r="IZ171" s="6"/>
      <c r="JA171" s="6"/>
      <c r="JB171" s="6"/>
      <c r="JC171" s="6"/>
      <c r="JD171" s="6"/>
      <c r="JE171" s="6"/>
      <c r="JF171" s="6"/>
      <c r="JG171" s="6"/>
      <c r="JH171" s="6"/>
      <c r="JI171" s="6"/>
      <c r="JJ171" s="6"/>
      <c r="JK171" s="6"/>
      <c r="JL171" s="6"/>
      <c r="JM171" s="6"/>
      <c r="JN171" s="6"/>
      <c r="JO171" s="6"/>
      <c r="JP171" s="6"/>
      <c r="JQ171" s="6"/>
      <c r="JR171" s="6"/>
      <c r="JS171" s="6"/>
      <c r="JT171" s="6"/>
      <c r="JU171" s="6"/>
      <c r="JV171" s="6"/>
      <c r="JW171" s="6"/>
      <c r="JX171" s="6"/>
      <c r="JY171" s="6"/>
      <c r="JZ171" s="6"/>
      <c r="KA171" s="6"/>
      <c r="KB171" s="6"/>
      <c r="KC171" s="6"/>
      <c r="KD171" s="6"/>
      <c r="KE171" s="6"/>
      <c r="KF171" s="6"/>
      <c r="KG171" s="6"/>
      <c r="KH171" s="6"/>
      <c r="KI171" s="6"/>
      <c r="KJ171" s="6"/>
      <c r="KK171" s="6"/>
      <c r="KL171" s="6"/>
      <c r="KM171" s="6"/>
      <c r="KN171" s="6"/>
      <c r="KO171" s="6"/>
      <c r="KP171" s="6"/>
      <c r="KQ171" s="6"/>
      <c r="KR171" s="6"/>
      <c r="KS171" s="6"/>
      <c r="KT171" s="6"/>
      <c r="KU171" s="6"/>
      <c r="KV171" s="6"/>
      <c r="KW171" s="6"/>
      <c r="KX171" s="6"/>
      <c r="KY171" s="6"/>
      <c r="KZ171" s="6"/>
      <c r="LA171" s="6"/>
      <c r="LB171" s="6"/>
      <c r="LC171" s="6"/>
    </row>
    <row r="172" spans="1:315" ht="26.25" customHeight="1" x14ac:dyDescent="0.2">
      <c r="A172" s="13"/>
      <c r="B172" s="174" t="s">
        <v>45</v>
      </c>
      <c r="C172" s="429"/>
      <c r="D172" s="352"/>
      <c r="E172" s="429"/>
      <c r="F172" s="432"/>
      <c r="G172" s="401" t="str">
        <f>IF(F171="VöB","Freihändig (z.B. Tipo. 36 II d VöB)","")</f>
        <v/>
      </c>
      <c r="H172" s="402"/>
      <c r="I172" s="433"/>
      <c r="J172" s="430"/>
      <c r="K172" s="435"/>
      <c r="L172" s="174" t="s">
        <v>45</v>
      </c>
      <c r="M172" s="429"/>
      <c r="N172" s="352"/>
      <c r="O172" s="429"/>
      <c r="P172" s="432"/>
      <c r="Q172" s="401" t="str">
        <f>IF(P171="VöB","Freihändig (z.B. Tipo. 36 II d VöB)","")</f>
        <v/>
      </c>
      <c r="R172" s="402"/>
      <c r="S172" s="433"/>
      <c r="T172" s="430"/>
      <c r="U172" s="435"/>
      <c r="V172" s="174" t="s">
        <v>45</v>
      </c>
      <c r="W172" s="429"/>
      <c r="X172" s="352"/>
      <c r="Y172" s="429"/>
      <c r="Z172" s="432"/>
      <c r="AA172" s="401" t="str">
        <f>IF(Z171="VöB","Freihändig (z.B. Tipo. 36 II d VöB)","")</f>
        <v/>
      </c>
      <c r="AB172" s="402"/>
      <c r="AC172" s="433"/>
      <c r="AD172" s="430"/>
      <c r="AE172" s="435"/>
      <c r="AF172" s="174" t="s">
        <v>45</v>
      </c>
      <c r="AG172" s="429"/>
      <c r="AH172" s="352"/>
      <c r="AI172" s="429"/>
      <c r="AJ172" s="432"/>
      <c r="AK172" s="401" t="str">
        <f>IF(AJ171="VöB","Freihändig (z.B. Tipo. 36 II d VöB)","")</f>
        <v/>
      </c>
      <c r="AL172" s="402"/>
      <c r="AM172" s="433"/>
      <c r="AN172" s="430"/>
      <c r="AO172" s="435"/>
      <c r="AP172" s="174" t="s">
        <v>45</v>
      </c>
      <c r="AQ172" s="429"/>
      <c r="AR172" s="352"/>
      <c r="AS172" s="429"/>
      <c r="AT172" s="432"/>
      <c r="AU172" s="401" t="str">
        <f>IF(AT171="VöB","Freihändig (z.B. Tipo. 36 II d VöB)","")</f>
        <v/>
      </c>
      <c r="AV172" s="402"/>
      <c r="AW172" s="433"/>
      <c r="AX172" s="430"/>
      <c r="AY172" s="435"/>
      <c r="AZ172" s="174" t="s">
        <v>45</v>
      </c>
      <c r="BA172" s="429"/>
      <c r="BB172" s="352"/>
      <c r="BC172" s="429"/>
      <c r="BD172" s="432"/>
      <c r="BE172" s="401" t="str">
        <f>IF(BD171="VöB","Freihändig (z.B. Tipo. 36 II d VöB)","")</f>
        <v/>
      </c>
      <c r="BF172" s="402"/>
      <c r="BG172" s="433"/>
      <c r="BH172" s="430"/>
      <c r="BI172" s="435"/>
      <c r="BJ172" s="174" t="s">
        <v>45</v>
      </c>
      <c r="BK172" s="429"/>
      <c r="BL172" s="352"/>
      <c r="BM172" s="429"/>
      <c r="BN172" s="432"/>
      <c r="BO172" s="401" t="str">
        <f>IF(BN171="VöB","Freihändig (z.B. Tipo. 36 II d VöB)","")</f>
        <v/>
      </c>
      <c r="BP172" s="402"/>
      <c r="BQ172" s="433"/>
      <c r="BR172" s="430"/>
      <c r="BS172" s="435"/>
      <c r="BT172" s="174" t="s">
        <v>45</v>
      </c>
      <c r="BU172" s="429"/>
      <c r="BV172" s="352"/>
      <c r="BW172" s="429"/>
      <c r="BX172" s="432"/>
      <c r="BY172" s="401" t="str">
        <f>IF(BX171="VöB","Freihändig (z.B. Tipo. 36 II d VöB)","")</f>
        <v/>
      </c>
      <c r="BZ172" s="402"/>
      <c r="CA172" s="433"/>
      <c r="CB172" s="430"/>
      <c r="CC172" s="435"/>
      <c r="CD172" s="174" t="s">
        <v>45</v>
      </c>
      <c r="CE172" s="429"/>
      <c r="CF172" s="352"/>
      <c r="CG172" s="429"/>
      <c r="CH172" s="432"/>
      <c r="CI172" s="401" t="str">
        <f>IF(CH171="VöB","Freihändig (z.B. Tipo. 36 II d VöB)","")</f>
        <v/>
      </c>
      <c r="CJ172" s="402"/>
      <c r="CK172" s="433"/>
      <c r="CL172" s="430"/>
      <c r="CM172" s="435"/>
      <c r="CN172" s="174" t="s">
        <v>45</v>
      </c>
      <c r="CO172" s="429"/>
      <c r="CP172" s="352"/>
      <c r="CQ172" s="429"/>
      <c r="CR172" s="432"/>
      <c r="CS172" s="401" t="str">
        <f>IF(CR171="VöB","Freihändig (z.B. Tipo. 36 II d VöB)","")</f>
        <v/>
      </c>
      <c r="CT172" s="402"/>
      <c r="CU172" s="433"/>
      <c r="CV172" s="430"/>
      <c r="CW172" s="435"/>
      <c r="CX172" s="174" t="s">
        <v>45</v>
      </c>
      <c r="CY172" s="429"/>
      <c r="CZ172" s="352"/>
      <c r="DA172" s="429"/>
      <c r="DB172" s="432"/>
      <c r="DC172" s="401" t="str">
        <f>IF(DB171="VöB","Freihändig (z.B. Tipo. 36 II d VöB)","")</f>
        <v/>
      </c>
      <c r="DD172" s="402"/>
      <c r="DE172" s="433"/>
      <c r="DF172" s="430"/>
      <c r="DG172" s="435"/>
      <c r="DH172" s="174" t="s">
        <v>45</v>
      </c>
      <c r="DI172" s="429"/>
      <c r="DJ172" s="352"/>
      <c r="DK172" s="429"/>
      <c r="DL172" s="432"/>
      <c r="DM172" s="401" t="str">
        <f>IF(DL171="VöB","Freihändig (z.B. Tipo. 36 II d VöB)","")</f>
        <v/>
      </c>
      <c r="DN172" s="402"/>
      <c r="DO172" s="433"/>
      <c r="DP172" s="430"/>
      <c r="DQ172" s="435"/>
      <c r="DR172" s="174" t="s">
        <v>45</v>
      </c>
      <c r="DS172" s="429"/>
      <c r="DT172" s="352"/>
      <c r="DU172" s="429"/>
      <c r="DV172" s="432"/>
      <c r="DW172" s="401" t="str">
        <f>IF(DV171="VöB","Freihändig (z.B. Tipo. 36 II d VöB)","")</f>
        <v/>
      </c>
      <c r="DX172" s="402"/>
      <c r="DY172" s="433"/>
      <c r="DZ172" s="430"/>
      <c r="EA172" s="435"/>
      <c r="EB172" s="174" t="s">
        <v>45</v>
      </c>
      <c r="EC172" s="429"/>
      <c r="ED172" s="352"/>
      <c r="EE172" s="429"/>
      <c r="EF172" s="432"/>
      <c r="EG172" s="401" t="str">
        <f>IF(EF171="VöB","Freihändig (z.B. Tipo. 36 II d VöB)","")</f>
        <v/>
      </c>
      <c r="EH172" s="402"/>
      <c r="EI172" s="433"/>
      <c r="EJ172" s="430"/>
      <c r="EK172" s="435"/>
      <c r="EL172" s="174" t="s">
        <v>45</v>
      </c>
      <c r="EM172" s="429"/>
      <c r="EN172" s="352"/>
      <c r="EO172" s="429"/>
      <c r="EP172" s="432"/>
      <c r="EQ172" s="401" t="str">
        <f>IF(EP171="VöB","Freihändig (z.B. Tipo. 36 II d VöB)","")</f>
        <v/>
      </c>
      <c r="ER172" s="402"/>
      <c r="ES172" s="433"/>
      <c r="ET172" s="430"/>
      <c r="EU172" s="435"/>
      <c r="EV172" s="174" t="s">
        <v>45</v>
      </c>
      <c r="EW172" s="429"/>
      <c r="EX172" s="352"/>
      <c r="EY172" s="429"/>
      <c r="EZ172" s="432"/>
      <c r="FA172" s="401" t="str">
        <f>IF(EZ171="VöB","Freihändig (z.B. Tipo. 36 II d VöB)","")</f>
        <v/>
      </c>
      <c r="FB172" s="402"/>
      <c r="FC172" s="433"/>
      <c r="FD172" s="430"/>
      <c r="FE172" s="435"/>
      <c r="FF172" s="174" t="s">
        <v>45</v>
      </c>
      <c r="FG172" s="429"/>
      <c r="FH172" s="352"/>
      <c r="FI172" s="429"/>
      <c r="FJ172" s="432"/>
      <c r="FK172" s="401" t="str">
        <f>IF(FJ171="VöB","Freihändig (z.B. Tipo. 36 II d VöB)","")</f>
        <v/>
      </c>
      <c r="FL172" s="402"/>
      <c r="FM172" s="433"/>
      <c r="FN172" s="430"/>
      <c r="FO172" s="435"/>
      <c r="FP172" s="174" t="s">
        <v>45</v>
      </c>
      <c r="FQ172" s="429"/>
      <c r="FR172" s="352"/>
      <c r="FS172" s="429"/>
      <c r="FT172" s="432"/>
      <c r="FU172" s="401" t="str">
        <f>IF(FT171="VöB","Freihändig (z.B. Tipo. 36 II d VöB)","")</f>
        <v/>
      </c>
      <c r="FV172" s="402"/>
      <c r="FW172" s="433"/>
      <c r="FX172" s="430"/>
      <c r="FY172" s="435"/>
      <c r="FZ172" s="174" t="s">
        <v>45</v>
      </c>
      <c r="GA172" s="429"/>
      <c r="GB172" s="352"/>
      <c r="GC172" s="429"/>
      <c r="GD172" s="432"/>
      <c r="GE172" s="401" t="str">
        <f>IF(GD171="VöB","Freihändig (z.B. Tipo. 36 II d VöB)","")</f>
        <v/>
      </c>
      <c r="GF172" s="402"/>
      <c r="GG172" s="433"/>
      <c r="GH172" s="430"/>
      <c r="GI172" s="435"/>
      <c r="GJ172" s="174" t="s">
        <v>45</v>
      </c>
      <c r="GK172" s="429"/>
      <c r="GL172" s="352"/>
      <c r="GM172" s="429"/>
      <c r="GN172" s="432"/>
      <c r="GO172" s="401" t="str">
        <f>IF(GN171="VöB","Freihändig (z.B. Tipo. 36 II d VöB)","")</f>
        <v/>
      </c>
      <c r="GP172" s="402"/>
      <c r="GQ172" s="433"/>
      <c r="GR172" s="430"/>
      <c r="GS172" s="435"/>
      <c r="GT172" s="174" t="s">
        <v>45</v>
      </c>
      <c r="GU172" s="429"/>
      <c r="GV172" s="352"/>
      <c r="GW172" s="429"/>
      <c r="GX172" s="432"/>
      <c r="GY172" s="401" t="str">
        <f>IF(GX171="VöB","Freihändig (z.B. Tipo. 36 II d VöB)","")</f>
        <v/>
      </c>
      <c r="GZ172" s="402"/>
      <c r="HA172" s="433"/>
      <c r="HB172" s="430"/>
      <c r="HC172" s="435"/>
      <c r="HD172" s="174" t="s">
        <v>45</v>
      </c>
      <c r="HE172" s="429"/>
      <c r="HF172" s="352"/>
      <c r="HG172" s="429"/>
      <c r="HH172" s="432"/>
      <c r="HI172" s="401" t="str">
        <f>IF(HH171="VöB","Freihändig (z.B. Tipo. 36 II d VöB)","")</f>
        <v/>
      </c>
      <c r="HJ172" s="402"/>
      <c r="HK172" s="433"/>
      <c r="HL172" s="430"/>
      <c r="HM172" s="435"/>
      <c r="HN172" s="19"/>
      <c r="HO172" s="19"/>
      <c r="HP172" s="19"/>
      <c r="HQ172" s="19"/>
      <c r="HR172" s="19"/>
      <c r="HS172" s="19"/>
      <c r="HT172" s="19"/>
      <c r="HU172" s="19"/>
      <c r="HV172" s="19"/>
      <c r="HW172" s="19"/>
      <c r="HX172" s="19"/>
      <c r="HY172" s="19"/>
      <c r="HZ172" s="19"/>
      <c r="IA172" s="19"/>
      <c r="IB172" s="19"/>
      <c r="IC172" s="19"/>
      <c r="ID172" s="6"/>
      <c r="IE172" s="6"/>
      <c r="IF172" s="6"/>
      <c r="IG172" s="6"/>
      <c r="IH172" s="6"/>
      <c r="II172" s="6"/>
      <c r="IJ172" s="6"/>
      <c r="IK172" s="6"/>
      <c r="IL172" s="6"/>
      <c r="IM172" s="6"/>
      <c r="IN172" s="6"/>
      <c r="IO172" s="6"/>
      <c r="IP172" s="6"/>
      <c r="IQ172" s="6"/>
      <c r="IR172" s="6"/>
      <c r="IS172" s="6"/>
      <c r="IT172" s="6"/>
      <c r="IU172" s="6"/>
      <c r="IV172" s="6"/>
      <c r="IW172" s="6"/>
      <c r="IX172" s="6"/>
      <c r="IY172" s="6"/>
      <c r="IZ172" s="6"/>
      <c r="JA172" s="6"/>
      <c r="JB172" s="6"/>
      <c r="JC172" s="6"/>
      <c r="JD172" s="6"/>
      <c r="JE172" s="6"/>
      <c r="JF172" s="6"/>
      <c r="JG172" s="6"/>
      <c r="JH172" s="6"/>
      <c r="JI172" s="6"/>
      <c r="JJ172" s="6"/>
      <c r="JK172" s="6"/>
      <c r="JL172" s="6"/>
      <c r="JM172" s="6"/>
      <c r="JN172" s="6"/>
      <c r="JO172" s="6"/>
      <c r="JP172" s="6"/>
      <c r="JQ172" s="6"/>
      <c r="JR172" s="6"/>
      <c r="JS172" s="6"/>
      <c r="JT172" s="6"/>
      <c r="JU172" s="6"/>
      <c r="JV172" s="6"/>
      <c r="JW172" s="6"/>
      <c r="JX172" s="6"/>
      <c r="JY172" s="6"/>
      <c r="JZ172" s="6"/>
      <c r="KA172" s="6"/>
      <c r="KB172" s="6"/>
      <c r="KC172" s="6"/>
      <c r="KD172" s="6"/>
      <c r="KE172" s="6"/>
      <c r="KF172" s="6"/>
      <c r="KG172" s="6"/>
      <c r="KH172" s="6"/>
      <c r="KI172" s="6"/>
      <c r="KJ172" s="6"/>
      <c r="KK172" s="6"/>
      <c r="KL172" s="6"/>
      <c r="KM172" s="6"/>
      <c r="KN172" s="6"/>
      <c r="KO172" s="6"/>
      <c r="KP172" s="6"/>
      <c r="KQ172" s="6"/>
      <c r="KR172" s="6"/>
      <c r="KS172" s="6"/>
      <c r="KT172" s="6"/>
      <c r="KU172" s="6"/>
      <c r="KV172" s="6"/>
      <c r="KW172" s="6"/>
      <c r="KX172" s="6"/>
      <c r="KY172" s="6"/>
      <c r="KZ172" s="6"/>
      <c r="LA172" s="6"/>
      <c r="LB172" s="6"/>
      <c r="LC172" s="6"/>
    </row>
    <row r="173" spans="1:315" ht="26.25" customHeight="1" x14ac:dyDescent="0.2">
      <c r="A173" s="13"/>
      <c r="B173" s="173" t="s">
        <v>44</v>
      </c>
      <c r="C173" s="429">
        <v>78</v>
      </c>
      <c r="D173" s="352">
        <v>0</v>
      </c>
      <c r="E173" s="429" t="s">
        <v>43</v>
      </c>
      <c r="F173" s="432" t="s">
        <v>36</v>
      </c>
      <c r="G173" s="399" t="str">
        <f>IF(F173="BöB","nur Freihändig mit Tipo. 13 VöB","")</f>
        <v/>
      </c>
      <c r="H173" s="400"/>
      <c r="I173" s="433" t="str">
        <f>IF(F173="BöB","Ja","No")</f>
        <v>No</v>
      </c>
      <c r="J173" s="430" t="str">
        <f>IF(F173="BöB","Ja","No")</f>
        <v>No</v>
      </c>
      <c r="K173" s="435" t="e">
        <f>IF(OR(AND(F173="VöB",D167="Aktuelles Procedura secondo BöB",E173="No"),OR(AND(E173="Ja",D173&gt;='Valori soglia'!$D$6),AND(E173="Ja",'Riepilogo progetto'!$J$8&gt;'Riepilogo progetto'!$P$9)),AND(E173="Ja",F173="BöB")),"Kontrolle","")</f>
        <v>#DIV/0!</v>
      </c>
      <c r="L173" s="173" t="s">
        <v>44</v>
      </c>
      <c r="M173" s="429">
        <v>78</v>
      </c>
      <c r="N173" s="352">
        <v>0</v>
      </c>
      <c r="O173" s="429" t="s">
        <v>43</v>
      </c>
      <c r="P173" s="432" t="s">
        <v>36</v>
      </c>
      <c r="Q173" s="399" t="str">
        <f>IF(P173="BöB","nur Freihändig mit Tipo. 13 VöB","")</f>
        <v/>
      </c>
      <c r="R173" s="400"/>
      <c r="S173" s="433" t="str">
        <f>IF(P173="BöB","Ja","No")</f>
        <v>No</v>
      </c>
      <c r="T173" s="430" t="str">
        <f>IF(P173="BöB","Ja","No")</f>
        <v>No</v>
      </c>
      <c r="U173" s="435" t="e">
        <f>IF(OR(AND(P173="VöB",N167="Aktuelles Procedura secondo BöB",O173="No"),OR(AND(O173="Ja",N173&gt;='Valori soglia'!$D$6),AND(O173="Ja",U$14&gt;U$15)),AND(O173="Ja",P173="BöB")),"Kontrolle","")</f>
        <v>#DIV/0!</v>
      </c>
      <c r="V173" s="173" t="s">
        <v>44</v>
      </c>
      <c r="W173" s="429">
        <v>78</v>
      </c>
      <c r="X173" s="352">
        <v>0</v>
      </c>
      <c r="Y173" s="429" t="s">
        <v>43</v>
      </c>
      <c r="Z173" s="432" t="s">
        <v>36</v>
      </c>
      <c r="AA173" s="399" t="str">
        <f>IF(Z173="BöB","nur Freihändig mit Tipo. 13 VöB","")</f>
        <v/>
      </c>
      <c r="AB173" s="400"/>
      <c r="AC173" s="433" t="str">
        <f>IF(Z173="BöB","Ja","No")</f>
        <v>No</v>
      </c>
      <c r="AD173" s="430" t="str">
        <f>IF(Z173="BöB","Ja","No")</f>
        <v>No</v>
      </c>
      <c r="AE173" s="435" t="e">
        <f>IF(OR(AND(Z173="VöB",X167="Aktuelles Procedura secondo BöB",Y173="No"),OR(AND(Y173="Ja",X173&gt;='Valori soglia'!$D$6),AND(Y173="Ja",AE$14&gt;AE$15)),AND(Y173="Ja",Z173="BöB")),"Kontrolle","")</f>
        <v>#DIV/0!</v>
      </c>
      <c r="AF173" s="173" t="s">
        <v>44</v>
      </c>
      <c r="AG173" s="429">
        <v>78</v>
      </c>
      <c r="AH173" s="352">
        <v>0</v>
      </c>
      <c r="AI173" s="429" t="s">
        <v>43</v>
      </c>
      <c r="AJ173" s="432" t="s">
        <v>36</v>
      </c>
      <c r="AK173" s="399" t="str">
        <f>IF(AJ173="BöB","nur Freihändig mit Tipo. 13 VöB","")</f>
        <v/>
      </c>
      <c r="AL173" s="400"/>
      <c r="AM173" s="433" t="str">
        <f>IF(AJ173="BöB","Ja","No")</f>
        <v>No</v>
      </c>
      <c r="AN173" s="430" t="str">
        <f>IF(AJ173="BöB","Ja","No")</f>
        <v>No</v>
      </c>
      <c r="AO173" s="435" t="e">
        <f>IF(OR(AND(AJ173="VöB",AH167="Aktuelles Procedura secondo BöB",AI173="No"),OR(AND(AI173="Ja",AH173&gt;='Valori soglia'!$D$6),AND(AI173="Ja",AO$14&gt;AO$15)),AND(AI173="Ja",AJ173="BöB")),"Kontrolle","")</f>
        <v>#DIV/0!</v>
      </c>
      <c r="AP173" s="173" t="s">
        <v>44</v>
      </c>
      <c r="AQ173" s="429">
        <v>78</v>
      </c>
      <c r="AR173" s="352">
        <v>0</v>
      </c>
      <c r="AS173" s="429" t="s">
        <v>43</v>
      </c>
      <c r="AT173" s="432" t="s">
        <v>36</v>
      </c>
      <c r="AU173" s="399" t="str">
        <f>IF(AT173="BöB","nur Freihändig mit Tipo. 13 VöB","")</f>
        <v/>
      </c>
      <c r="AV173" s="400"/>
      <c r="AW173" s="433" t="str">
        <f>IF(AT173="BöB","Ja","No")</f>
        <v>No</v>
      </c>
      <c r="AX173" s="430" t="str">
        <f>IF(AT173="BöB","Ja","No")</f>
        <v>No</v>
      </c>
      <c r="AY173" s="435" t="e">
        <f>IF(OR(AND(AT173="VöB",AR167="Aktuelles Procedura secondo BöB",AS173="No"),OR(AND(AS173="Ja",AR173&gt;='Valori soglia'!$D$6),AND(AS173="Ja",AY$14&gt;AY$15)),AND(AS173="Ja",AT173="BöB")),"Kontrolle","")</f>
        <v>#DIV/0!</v>
      </c>
      <c r="AZ173" s="173" t="s">
        <v>44</v>
      </c>
      <c r="BA173" s="429">
        <v>78</v>
      </c>
      <c r="BB173" s="352">
        <v>0</v>
      </c>
      <c r="BC173" s="429" t="s">
        <v>43</v>
      </c>
      <c r="BD173" s="432" t="s">
        <v>36</v>
      </c>
      <c r="BE173" s="399" t="str">
        <f>IF(BD173="BöB","nur Freihändig mit Tipo. 13 VöB","")</f>
        <v/>
      </c>
      <c r="BF173" s="400"/>
      <c r="BG173" s="433" t="str">
        <f>IF(BD173="BöB","Ja","No")</f>
        <v>No</v>
      </c>
      <c r="BH173" s="430" t="str">
        <f>IF(BD173="BöB","Ja","No")</f>
        <v>No</v>
      </c>
      <c r="BI173" s="435" t="e">
        <f>IF(OR(AND(BD173="VöB",BB167="Aktuelles Procedura secondo BöB",BC173="No"),OR(AND(BC173="Ja",BB173&gt;='Valori soglia'!$D$6),AND(BC173="Ja",BI$14&gt;BI$15)),AND(BC173="Ja",BD173="BöB")),"Kontrolle","")</f>
        <v>#DIV/0!</v>
      </c>
      <c r="BJ173" s="173" t="s">
        <v>44</v>
      </c>
      <c r="BK173" s="429">
        <v>78</v>
      </c>
      <c r="BL173" s="352">
        <v>0</v>
      </c>
      <c r="BM173" s="429" t="s">
        <v>43</v>
      </c>
      <c r="BN173" s="432" t="s">
        <v>36</v>
      </c>
      <c r="BO173" s="399" t="str">
        <f>IF(BN173="BöB","nur Freihändig mit Tipo. 13 VöB","")</f>
        <v/>
      </c>
      <c r="BP173" s="400"/>
      <c r="BQ173" s="433" t="str">
        <f>IF(BN173="BöB","Ja","No")</f>
        <v>No</v>
      </c>
      <c r="BR173" s="430" t="str">
        <f>IF(BN173="BöB","Ja","No")</f>
        <v>No</v>
      </c>
      <c r="BS173" s="435" t="e">
        <f>IF(OR(AND(BN173="VöB",BL167="Aktuelles Procedura secondo BöB",BM173="No"),OR(AND(BM173="Ja",BL173&gt;='Valori soglia'!$D$6),AND(BM173="Ja",BS$14&gt;BS$15)),AND(BM173="Ja",BN173="BöB")),"Kontrolle","")</f>
        <v>#DIV/0!</v>
      </c>
      <c r="BT173" s="173" t="s">
        <v>44</v>
      </c>
      <c r="BU173" s="429">
        <v>78</v>
      </c>
      <c r="BV173" s="352">
        <v>0</v>
      </c>
      <c r="BW173" s="429" t="s">
        <v>43</v>
      </c>
      <c r="BX173" s="432" t="s">
        <v>36</v>
      </c>
      <c r="BY173" s="399" t="str">
        <f>IF(BX173="BöB","nur Freihändig mit Tipo. 13 VöB","")</f>
        <v/>
      </c>
      <c r="BZ173" s="400"/>
      <c r="CA173" s="433" t="str">
        <f>IF(BX173="BöB","Ja","No")</f>
        <v>No</v>
      </c>
      <c r="CB173" s="430" t="str">
        <f>IF(BX173="BöB","Ja","No")</f>
        <v>No</v>
      </c>
      <c r="CC173" s="435" t="e">
        <f>IF(OR(AND(BX173="VöB",BV167="Aktuelles Procedura secondo BöB",BW173="No"),OR(AND(BW173="Ja",BV173&gt;='Valori soglia'!$D$6),AND(BW173="Ja",CC$14&gt;CC$15)),AND(BW173="Ja",BX173="BöB")),"Kontrolle","")</f>
        <v>#DIV/0!</v>
      </c>
      <c r="CD173" s="173" t="s">
        <v>44</v>
      </c>
      <c r="CE173" s="429">
        <v>78</v>
      </c>
      <c r="CF173" s="352">
        <v>0</v>
      </c>
      <c r="CG173" s="429" t="s">
        <v>43</v>
      </c>
      <c r="CH173" s="432" t="s">
        <v>36</v>
      </c>
      <c r="CI173" s="399" t="str">
        <f>IF(CH173="BöB","nur Freihändig mit Tipo. 13 VöB","")</f>
        <v/>
      </c>
      <c r="CJ173" s="400"/>
      <c r="CK173" s="433" t="str">
        <f>IF(CH173="BöB","Ja","No")</f>
        <v>No</v>
      </c>
      <c r="CL173" s="430" t="str">
        <f>IF(CH173="BöB","Ja","No")</f>
        <v>No</v>
      </c>
      <c r="CM173" s="435" t="e">
        <f>IF(OR(AND(CH173="VöB",CF167="Aktuelles Procedura secondo BöB",CG173="No"),OR(AND(CG173="Ja",CF173&gt;='Valori soglia'!$D$6),AND(CG173="Ja",CM$14&gt;CM$15)),AND(CG173="Ja",CH173="BöB")),"Kontrolle","")</f>
        <v>#DIV/0!</v>
      </c>
      <c r="CN173" s="173" t="s">
        <v>44</v>
      </c>
      <c r="CO173" s="429">
        <v>78</v>
      </c>
      <c r="CP173" s="352">
        <v>0</v>
      </c>
      <c r="CQ173" s="429" t="s">
        <v>43</v>
      </c>
      <c r="CR173" s="432" t="s">
        <v>36</v>
      </c>
      <c r="CS173" s="399" t="str">
        <f>IF(CR173="BöB","nur Freihändig mit Tipo. 13 VöB","")</f>
        <v/>
      </c>
      <c r="CT173" s="400"/>
      <c r="CU173" s="433" t="str">
        <f>IF(CR173="BöB","Ja","No")</f>
        <v>No</v>
      </c>
      <c r="CV173" s="430" t="str">
        <f>IF(CR173="BöB","Ja","No")</f>
        <v>No</v>
      </c>
      <c r="CW173" s="435" t="e">
        <f>IF(OR(AND(CR173="VöB",CP167="Aktuelles Procedura secondo BöB",CQ173="No"),OR(AND(CQ173="Ja",CP173&gt;='Valori soglia'!$D$6),AND(CQ173="Ja",CW$14&gt;CW$15)),AND(CQ173="Ja",CR173="BöB")),"Kontrolle","")</f>
        <v>#DIV/0!</v>
      </c>
      <c r="CX173" s="173" t="s">
        <v>44</v>
      </c>
      <c r="CY173" s="429">
        <v>78</v>
      </c>
      <c r="CZ173" s="352">
        <v>0</v>
      </c>
      <c r="DA173" s="429" t="s">
        <v>43</v>
      </c>
      <c r="DB173" s="432" t="s">
        <v>36</v>
      </c>
      <c r="DC173" s="399" t="str">
        <f>IF(DB173="BöB","nur Freihändig mit Tipo. 13 VöB","")</f>
        <v/>
      </c>
      <c r="DD173" s="400"/>
      <c r="DE173" s="433" t="str">
        <f>IF(DB173="BöB","Ja","No")</f>
        <v>No</v>
      </c>
      <c r="DF173" s="430" t="str">
        <f>IF(DB173="BöB","Ja","No")</f>
        <v>No</v>
      </c>
      <c r="DG173" s="435" t="e">
        <f>IF(OR(AND(DB173="VöB",CZ167="Aktuelles Procedura secondo BöB",DA173="No"),OR(AND(DA173="Ja",CZ173&gt;='Valori soglia'!$D$6),AND(DA173="Ja",DG$14&gt;DG$15)),AND(DA173="Ja",DB173="BöB")),"Kontrolle","")</f>
        <v>#DIV/0!</v>
      </c>
      <c r="DH173" s="173" t="s">
        <v>44</v>
      </c>
      <c r="DI173" s="429">
        <v>78</v>
      </c>
      <c r="DJ173" s="352">
        <v>0</v>
      </c>
      <c r="DK173" s="429" t="s">
        <v>43</v>
      </c>
      <c r="DL173" s="432" t="s">
        <v>36</v>
      </c>
      <c r="DM173" s="399" t="str">
        <f>IF(DL173="BöB","nur Freihändig mit Tipo. 13 VöB","")</f>
        <v/>
      </c>
      <c r="DN173" s="400"/>
      <c r="DO173" s="433" t="str">
        <f>IF(DL173="BöB","Ja","No")</f>
        <v>No</v>
      </c>
      <c r="DP173" s="430" t="str">
        <f>IF(DL173="BöB","Ja","No")</f>
        <v>No</v>
      </c>
      <c r="DQ173" s="435" t="e">
        <f>IF(OR(AND(DL173="VöB",DJ167="Aktuelles Procedura secondo BöB",DK173="No"),OR(AND(DK173="Ja",DJ173&gt;='Valori soglia'!$D$6),AND(DK173="Ja",DQ$14&gt;DQ$15)),AND(DK173="Ja",DL173="BöB")),"Kontrolle","")</f>
        <v>#DIV/0!</v>
      </c>
      <c r="DR173" s="173" t="s">
        <v>44</v>
      </c>
      <c r="DS173" s="429">
        <v>78</v>
      </c>
      <c r="DT173" s="352">
        <v>0</v>
      </c>
      <c r="DU173" s="429" t="s">
        <v>43</v>
      </c>
      <c r="DV173" s="432" t="s">
        <v>36</v>
      </c>
      <c r="DW173" s="399" t="str">
        <f>IF(DV173="BöB","nur Freihändig mit Tipo. 13 VöB","")</f>
        <v/>
      </c>
      <c r="DX173" s="400"/>
      <c r="DY173" s="433" t="str">
        <f>IF(DV173="BöB","Ja","No")</f>
        <v>No</v>
      </c>
      <c r="DZ173" s="430" t="str">
        <f>IF(DV173="BöB","Ja","No")</f>
        <v>No</v>
      </c>
      <c r="EA173" s="435" t="e">
        <f>IF(OR(AND(DV173="VöB",DT167="Aktuelles Procedura secondo BöB",DU173="No"),OR(AND(DU173="Ja",DT173&gt;='Valori soglia'!$D$6),AND(DU173="Ja",EA$14&gt;EA$15)),AND(DU173="Ja",DV173="BöB")),"Kontrolle","")</f>
        <v>#DIV/0!</v>
      </c>
      <c r="EB173" s="173" t="s">
        <v>44</v>
      </c>
      <c r="EC173" s="429">
        <v>78</v>
      </c>
      <c r="ED173" s="352">
        <v>0</v>
      </c>
      <c r="EE173" s="429" t="s">
        <v>43</v>
      </c>
      <c r="EF173" s="432" t="s">
        <v>36</v>
      </c>
      <c r="EG173" s="399" t="str">
        <f>IF(EF173="BöB","nur Freihändig mit Tipo. 13 VöB","")</f>
        <v/>
      </c>
      <c r="EH173" s="400"/>
      <c r="EI173" s="433" t="str">
        <f>IF(EF173="BöB","Ja","No")</f>
        <v>No</v>
      </c>
      <c r="EJ173" s="430" t="str">
        <f>IF(EF173="BöB","Ja","No")</f>
        <v>No</v>
      </c>
      <c r="EK173" s="435" t="e">
        <f>IF(OR(AND(EF173="VöB",ED167="Aktuelles Procedura secondo BöB",EE173="No"),OR(AND(EE173="Ja",ED173&gt;='Valori soglia'!$D$6),AND(EE173="Ja",EK$14&gt;EK$15)),AND(EE173="Ja",EF173="BöB")),"Kontrolle","")</f>
        <v>#DIV/0!</v>
      </c>
      <c r="EL173" s="173" t="s">
        <v>44</v>
      </c>
      <c r="EM173" s="429">
        <v>78</v>
      </c>
      <c r="EN173" s="352">
        <v>0</v>
      </c>
      <c r="EO173" s="429" t="s">
        <v>43</v>
      </c>
      <c r="EP173" s="432" t="s">
        <v>36</v>
      </c>
      <c r="EQ173" s="399" t="str">
        <f>IF(EP173="BöB","nur Freihändig mit Tipo. 13 VöB","")</f>
        <v/>
      </c>
      <c r="ER173" s="400"/>
      <c r="ES173" s="433" t="str">
        <f>IF(EP173="BöB","Ja","No")</f>
        <v>No</v>
      </c>
      <c r="ET173" s="430" t="str">
        <f>IF(EP173="BöB","Ja","No")</f>
        <v>No</v>
      </c>
      <c r="EU173" s="435" t="e">
        <f>IF(OR(AND(EP173="VöB",EN167="Aktuelles Procedura secondo BöB",EO173="No"),OR(AND(EO173="Ja",EN173&gt;='Valori soglia'!$D$6),AND(EO173="Ja",EU$14&gt;EU$15)),AND(EO173="Ja",EP173="BöB")),"Kontrolle","")</f>
        <v>#DIV/0!</v>
      </c>
      <c r="EV173" s="173" t="s">
        <v>44</v>
      </c>
      <c r="EW173" s="429">
        <v>78</v>
      </c>
      <c r="EX173" s="352">
        <v>0</v>
      </c>
      <c r="EY173" s="429" t="s">
        <v>43</v>
      </c>
      <c r="EZ173" s="432" t="s">
        <v>36</v>
      </c>
      <c r="FA173" s="399" t="str">
        <f>IF(EZ173="BöB","nur Freihändig mit Tipo. 13 VöB","")</f>
        <v/>
      </c>
      <c r="FB173" s="400"/>
      <c r="FC173" s="433" t="str">
        <f>IF(EZ173="BöB","Ja","No")</f>
        <v>No</v>
      </c>
      <c r="FD173" s="430" t="str">
        <f>IF(EZ173="BöB","Ja","No")</f>
        <v>No</v>
      </c>
      <c r="FE173" s="435" t="e">
        <f>IF(OR(AND(EZ173="VöB",EX167="Aktuelles Procedura secondo BöB",EY173="No"),OR(AND(EY173="Ja",EX173&gt;='Valori soglia'!$D$6),AND(EY173="Ja",FE$14&gt;FE$15)),AND(EY173="Ja",EZ173="BöB")),"Kontrolle","")</f>
        <v>#DIV/0!</v>
      </c>
      <c r="FF173" s="173" t="s">
        <v>44</v>
      </c>
      <c r="FG173" s="429">
        <v>78</v>
      </c>
      <c r="FH173" s="352">
        <v>0</v>
      </c>
      <c r="FI173" s="429" t="s">
        <v>43</v>
      </c>
      <c r="FJ173" s="432" t="s">
        <v>36</v>
      </c>
      <c r="FK173" s="399" t="str">
        <f>IF(FJ173="BöB","nur Freihändig mit Tipo. 13 VöB","")</f>
        <v/>
      </c>
      <c r="FL173" s="400"/>
      <c r="FM173" s="433" t="str">
        <f>IF(FJ173="BöB","Ja","No")</f>
        <v>No</v>
      </c>
      <c r="FN173" s="430" t="str">
        <f>IF(FJ173="BöB","Ja","No")</f>
        <v>No</v>
      </c>
      <c r="FO173" s="435" t="e">
        <f>IF(OR(AND(FJ173="VöB",FH167="Aktuelles Procedura secondo BöB",FI173="No"),OR(AND(FI173="Ja",FH173&gt;='Valori soglia'!$D$6),AND(FI173="Ja",FO$14&gt;FO$15)),AND(FI173="Ja",FJ173="BöB")),"Kontrolle","")</f>
        <v>#DIV/0!</v>
      </c>
      <c r="FP173" s="173" t="s">
        <v>44</v>
      </c>
      <c r="FQ173" s="429">
        <v>78</v>
      </c>
      <c r="FR173" s="352">
        <v>0</v>
      </c>
      <c r="FS173" s="429" t="s">
        <v>43</v>
      </c>
      <c r="FT173" s="432" t="s">
        <v>36</v>
      </c>
      <c r="FU173" s="399" t="str">
        <f>IF(FT173="BöB","nur Freihändig mit Tipo. 13 VöB","")</f>
        <v/>
      </c>
      <c r="FV173" s="400"/>
      <c r="FW173" s="433" t="str">
        <f>IF(FT173="BöB","Ja","No")</f>
        <v>No</v>
      </c>
      <c r="FX173" s="430" t="str">
        <f>IF(FT173="BöB","Ja","No")</f>
        <v>No</v>
      </c>
      <c r="FY173" s="435" t="e">
        <f>IF(OR(AND(FT173="VöB",FR167="Aktuelles Procedura secondo BöB",FS173="No"),OR(AND(FS173="Ja",FR173&gt;='Valori soglia'!$D$6),AND(FS173="Ja",FY$14&gt;FY$15)),AND(FS173="Ja",FT173="BöB")),"Kontrolle","")</f>
        <v>#DIV/0!</v>
      </c>
      <c r="FZ173" s="173" t="s">
        <v>44</v>
      </c>
      <c r="GA173" s="429">
        <v>78</v>
      </c>
      <c r="GB173" s="352">
        <v>0</v>
      </c>
      <c r="GC173" s="429" t="s">
        <v>43</v>
      </c>
      <c r="GD173" s="432" t="s">
        <v>36</v>
      </c>
      <c r="GE173" s="399" t="str">
        <f>IF(GD173="BöB","nur Freihändig mit Tipo. 13 VöB","")</f>
        <v/>
      </c>
      <c r="GF173" s="400"/>
      <c r="GG173" s="433" t="str">
        <f>IF(GD173="BöB","Ja","No")</f>
        <v>No</v>
      </c>
      <c r="GH173" s="430" t="str">
        <f>IF(GD173="BöB","Ja","No")</f>
        <v>No</v>
      </c>
      <c r="GI173" s="435" t="e">
        <f>IF(OR(AND(GD173="VöB",GB167="Aktuelles Procedura secondo BöB",GC173="No"),OR(AND(GC173="Ja",GB173&gt;='Valori soglia'!$D$6),AND(GC173="Ja",GI$14&gt;GI$15)),AND(GC173="Ja",GD173="BöB")),"Kontrolle","")</f>
        <v>#DIV/0!</v>
      </c>
      <c r="GJ173" s="173" t="s">
        <v>44</v>
      </c>
      <c r="GK173" s="429">
        <v>78</v>
      </c>
      <c r="GL173" s="352">
        <v>0</v>
      </c>
      <c r="GM173" s="429" t="s">
        <v>43</v>
      </c>
      <c r="GN173" s="432" t="s">
        <v>36</v>
      </c>
      <c r="GO173" s="399" t="str">
        <f>IF(GN173="BöB","nur Freihändig mit Tipo. 13 VöB","")</f>
        <v/>
      </c>
      <c r="GP173" s="400"/>
      <c r="GQ173" s="433" t="str">
        <f>IF(GN173="BöB","Ja","No")</f>
        <v>No</v>
      </c>
      <c r="GR173" s="430" t="str">
        <f>IF(GN173="BöB","Ja","No")</f>
        <v>No</v>
      </c>
      <c r="GS173" s="435" t="e">
        <f>IF(OR(AND(GN173="VöB",GL167="Aktuelles Procedura secondo BöB",GM173="No"),OR(AND(GM173="Ja",GL173&gt;='Valori soglia'!$D$6),AND(GM173="Ja",GS$14&gt;GS$15)),AND(GM173="Ja",GN173="BöB")),"Kontrolle","")</f>
        <v>#DIV/0!</v>
      </c>
      <c r="GT173" s="173" t="s">
        <v>44</v>
      </c>
      <c r="GU173" s="429">
        <v>78</v>
      </c>
      <c r="GV173" s="352">
        <v>0</v>
      </c>
      <c r="GW173" s="429" t="s">
        <v>43</v>
      </c>
      <c r="GX173" s="432" t="s">
        <v>36</v>
      </c>
      <c r="GY173" s="399" t="str">
        <f>IF(GX173="BöB","nur Freihändig mit Tipo. 13 VöB","")</f>
        <v/>
      </c>
      <c r="GZ173" s="400"/>
      <c r="HA173" s="433" t="str">
        <f>IF(GX173="BöB","Ja","No")</f>
        <v>No</v>
      </c>
      <c r="HB173" s="430" t="str">
        <f>IF(GX173="BöB","Ja","No")</f>
        <v>No</v>
      </c>
      <c r="HC173" s="435" t="e">
        <f>IF(OR(AND(GX173="VöB",GV167="Aktuelles Procedura secondo BöB",GW173="No"),OR(AND(GW173="Ja",GV173&gt;='Valori soglia'!$D$6),AND(GW173="Ja",HC$14&gt;HC$15)),AND(GW173="Ja",GX173="BöB")),"Kontrolle","")</f>
        <v>#DIV/0!</v>
      </c>
      <c r="HD173" s="173" t="s">
        <v>44</v>
      </c>
      <c r="HE173" s="429">
        <v>78</v>
      </c>
      <c r="HF173" s="352">
        <v>0</v>
      </c>
      <c r="HG173" s="429" t="s">
        <v>43</v>
      </c>
      <c r="HH173" s="432" t="s">
        <v>36</v>
      </c>
      <c r="HI173" s="399" t="str">
        <f>IF(HH173="BöB","nur Freihändig mit Tipo. 13 VöB","")</f>
        <v/>
      </c>
      <c r="HJ173" s="400"/>
      <c r="HK173" s="433" t="str">
        <f>IF(HH173="BöB","Ja","No")</f>
        <v>No</v>
      </c>
      <c r="HL173" s="430" t="str">
        <f>IF(HH173="BöB","Ja","No")</f>
        <v>No</v>
      </c>
      <c r="HM173" s="435" t="e">
        <f>IF(OR(AND(HH173="VöB",HF167="Aktuelles Procedura secondo BöB",HG173="No"),OR(AND(HG173="Ja",HF173&gt;='Valori soglia'!$D$6),AND(HG173="Ja",HM$14&gt;HM$15)),AND(HG173="Ja",HH173="BöB")),"Kontrolle","")</f>
        <v>#DIV/0!</v>
      </c>
      <c r="HN173" s="19"/>
      <c r="HO173" s="19"/>
      <c r="HP173" s="19"/>
      <c r="HQ173" s="19"/>
      <c r="HR173" s="19"/>
      <c r="HS173" s="19"/>
      <c r="HT173" s="19"/>
      <c r="HU173" s="19"/>
      <c r="HV173" s="19"/>
      <c r="HW173" s="19"/>
      <c r="HX173" s="19"/>
      <c r="HY173" s="19"/>
      <c r="HZ173" s="19"/>
      <c r="IA173" s="19"/>
      <c r="IB173" s="19"/>
      <c r="IC173" s="19"/>
      <c r="ID173" s="6"/>
      <c r="IE173" s="6"/>
      <c r="IF173" s="6"/>
      <c r="IG173" s="6"/>
      <c r="IH173" s="6"/>
      <c r="II173" s="6"/>
      <c r="IJ173" s="6"/>
      <c r="IK173" s="6"/>
      <c r="IL173" s="6"/>
      <c r="IM173" s="6"/>
      <c r="IN173" s="6"/>
      <c r="IO173" s="6"/>
      <c r="IP173" s="6"/>
      <c r="IQ173" s="6"/>
      <c r="IR173" s="6"/>
      <c r="IS173" s="6"/>
      <c r="IT173" s="6"/>
      <c r="IU173" s="6"/>
      <c r="IV173" s="6"/>
      <c r="IW173" s="6"/>
      <c r="IX173" s="6"/>
      <c r="IY173" s="6"/>
      <c r="IZ173" s="6"/>
      <c r="JA173" s="6"/>
      <c r="JB173" s="6"/>
      <c r="JC173" s="6"/>
      <c r="JD173" s="6"/>
      <c r="JE173" s="6"/>
      <c r="JF173" s="6"/>
      <c r="JG173" s="6"/>
      <c r="JH173" s="6"/>
      <c r="JI173" s="6"/>
      <c r="JJ173" s="6"/>
      <c r="JK173" s="6"/>
      <c r="JL173" s="6"/>
      <c r="JM173" s="6"/>
      <c r="JN173" s="6"/>
      <c r="JO173" s="6"/>
      <c r="JP173" s="6"/>
      <c r="JQ173" s="6"/>
      <c r="JR173" s="6"/>
      <c r="JS173" s="6"/>
      <c r="JT173" s="6"/>
      <c r="JU173" s="6"/>
      <c r="JV173" s="6"/>
      <c r="JW173" s="6"/>
      <c r="JX173" s="6"/>
      <c r="JY173" s="6"/>
      <c r="JZ173" s="6"/>
      <c r="KA173" s="6"/>
      <c r="KB173" s="6"/>
      <c r="KC173" s="6"/>
      <c r="KD173" s="6"/>
      <c r="KE173" s="6"/>
      <c r="KF173" s="6"/>
      <c r="KG173" s="6"/>
      <c r="KH173" s="6"/>
      <c r="KI173" s="6"/>
      <c r="KJ173" s="6"/>
      <c r="KK173" s="6"/>
      <c r="KL173" s="6"/>
      <c r="KM173" s="6"/>
      <c r="KN173" s="6"/>
      <c r="KO173" s="6"/>
      <c r="KP173" s="6"/>
      <c r="KQ173" s="6"/>
      <c r="KR173" s="6"/>
      <c r="KS173" s="6"/>
      <c r="KT173" s="6"/>
      <c r="KU173" s="6"/>
      <c r="KV173" s="6"/>
      <c r="KW173" s="6"/>
      <c r="KX173" s="6"/>
      <c r="KY173" s="6"/>
      <c r="KZ173" s="6"/>
      <c r="LA173" s="6"/>
      <c r="LB173" s="6"/>
      <c r="LC173" s="6"/>
    </row>
    <row r="174" spans="1:315" ht="26.25" customHeight="1" x14ac:dyDescent="0.2">
      <c r="A174" s="13"/>
      <c r="B174" s="174" t="s">
        <v>45</v>
      </c>
      <c r="C174" s="429"/>
      <c r="D174" s="352"/>
      <c r="E174" s="429"/>
      <c r="F174" s="432"/>
      <c r="G174" s="401" t="str">
        <f>IF(F173="VöB","Freihändig (z.B. Tipo. 36 II d VöB)","")</f>
        <v/>
      </c>
      <c r="H174" s="402"/>
      <c r="I174" s="433"/>
      <c r="J174" s="430"/>
      <c r="K174" s="435"/>
      <c r="L174" s="174" t="s">
        <v>45</v>
      </c>
      <c r="M174" s="429"/>
      <c r="N174" s="352"/>
      <c r="O174" s="429"/>
      <c r="P174" s="432"/>
      <c r="Q174" s="401" t="str">
        <f>IF(P173="VöB","Freihändig (z.B. Tipo. 36 II d VöB)","")</f>
        <v/>
      </c>
      <c r="R174" s="402"/>
      <c r="S174" s="433"/>
      <c r="T174" s="430"/>
      <c r="U174" s="435"/>
      <c r="V174" s="174" t="s">
        <v>45</v>
      </c>
      <c r="W174" s="429"/>
      <c r="X174" s="352"/>
      <c r="Y174" s="429"/>
      <c r="Z174" s="432"/>
      <c r="AA174" s="401" t="str">
        <f>IF(Z173="VöB","Freihändig (z.B. Tipo. 36 II d VöB)","")</f>
        <v/>
      </c>
      <c r="AB174" s="402"/>
      <c r="AC174" s="433"/>
      <c r="AD174" s="430"/>
      <c r="AE174" s="435"/>
      <c r="AF174" s="174" t="s">
        <v>45</v>
      </c>
      <c r="AG174" s="429"/>
      <c r="AH174" s="352"/>
      <c r="AI174" s="429"/>
      <c r="AJ174" s="432"/>
      <c r="AK174" s="401" t="str">
        <f>IF(AJ173="VöB","Freihändig (z.B. Tipo. 36 II d VöB)","")</f>
        <v/>
      </c>
      <c r="AL174" s="402"/>
      <c r="AM174" s="433"/>
      <c r="AN174" s="430"/>
      <c r="AO174" s="435"/>
      <c r="AP174" s="174" t="s">
        <v>45</v>
      </c>
      <c r="AQ174" s="429"/>
      <c r="AR174" s="352"/>
      <c r="AS174" s="429"/>
      <c r="AT174" s="432"/>
      <c r="AU174" s="401" t="str">
        <f>IF(AT173="VöB","Freihändig (z.B. Tipo. 36 II d VöB)","")</f>
        <v/>
      </c>
      <c r="AV174" s="402"/>
      <c r="AW174" s="433"/>
      <c r="AX174" s="430"/>
      <c r="AY174" s="435"/>
      <c r="AZ174" s="174" t="s">
        <v>45</v>
      </c>
      <c r="BA174" s="429"/>
      <c r="BB174" s="352"/>
      <c r="BC174" s="429"/>
      <c r="BD174" s="432"/>
      <c r="BE174" s="401" t="str">
        <f>IF(BD173="VöB","Freihändig (z.B. Tipo. 36 II d VöB)","")</f>
        <v/>
      </c>
      <c r="BF174" s="402"/>
      <c r="BG174" s="433"/>
      <c r="BH174" s="430"/>
      <c r="BI174" s="435"/>
      <c r="BJ174" s="174" t="s">
        <v>45</v>
      </c>
      <c r="BK174" s="429"/>
      <c r="BL174" s="352"/>
      <c r="BM174" s="429"/>
      <c r="BN174" s="432"/>
      <c r="BO174" s="401" t="str">
        <f>IF(BN173="VöB","Freihändig (z.B. Tipo. 36 II d VöB)","")</f>
        <v/>
      </c>
      <c r="BP174" s="402"/>
      <c r="BQ174" s="433"/>
      <c r="BR174" s="430"/>
      <c r="BS174" s="435"/>
      <c r="BT174" s="174" t="s">
        <v>45</v>
      </c>
      <c r="BU174" s="429"/>
      <c r="BV174" s="352"/>
      <c r="BW174" s="429"/>
      <c r="BX174" s="432"/>
      <c r="BY174" s="401" t="str">
        <f>IF(BX173="VöB","Freihändig (z.B. Tipo. 36 II d VöB)","")</f>
        <v/>
      </c>
      <c r="BZ174" s="402"/>
      <c r="CA174" s="433"/>
      <c r="CB174" s="430"/>
      <c r="CC174" s="435"/>
      <c r="CD174" s="174" t="s">
        <v>45</v>
      </c>
      <c r="CE174" s="429"/>
      <c r="CF174" s="352"/>
      <c r="CG174" s="429"/>
      <c r="CH174" s="432"/>
      <c r="CI174" s="401" t="str">
        <f>IF(CH173="VöB","Freihändig (z.B. Tipo. 36 II d VöB)","")</f>
        <v/>
      </c>
      <c r="CJ174" s="402"/>
      <c r="CK174" s="433"/>
      <c r="CL174" s="430"/>
      <c r="CM174" s="435"/>
      <c r="CN174" s="174" t="s">
        <v>45</v>
      </c>
      <c r="CO174" s="429"/>
      <c r="CP174" s="352"/>
      <c r="CQ174" s="429"/>
      <c r="CR174" s="432"/>
      <c r="CS174" s="401" t="str">
        <f>IF(CR173="VöB","Freihändig (z.B. Tipo. 36 II d VöB)","")</f>
        <v/>
      </c>
      <c r="CT174" s="402"/>
      <c r="CU174" s="433"/>
      <c r="CV174" s="430"/>
      <c r="CW174" s="435"/>
      <c r="CX174" s="174" t="s">
        <v>45</v>
      </c>
      <c r="CY174" s="429"/>
      <c r="CZ174" s="352"/>
      <c r="DA174" s="429"/>
      <c r="DB174" s="432"/>
      <c r="DC174" s="401" t="str">
        <f>IF(DB173="VöB","Freihändig (z.B. Tipo. 36 II d VöB)","")</f>
        <v/>
      </c>
      <c r="DD174" s="402"/>
      <c r="DE174" s="433"/>
      <c r="DF174" s="430"/>
      <c r="DG174" s="435"/>
      <c r="DH174" s="174" t="s">
        <v>45</v>
      </c>
      <c r="DI174" s="429"/>
      <c r="DJ174" s="352"/>
      <c r="DK174" s="429"/>
      <c r="DL174" s="432"/>
      <c r="DM174" s="401" t="str">
        <f>IF(DL173="VöB","Freihändig (z.B. Tipo. 36 II d VöB)","")</f>
        <v/>
      </c>
      <c r="DN174" s="402"/>
      <c r="DO174" s="433"/>
      <c r="DP174" s="430"/>
      <c r="DQ174" s="435"/>
      <c r="DR174" s="174" t="s">
        <v>45</v>
      </c>
      <c r="DS174" s="429"/>
      <c r="DT174" s="352"/>
      <c r="DU174" s="429"/>
      <c r="DV174" s="432"/>
      <c r="DW174" s="401" t="str">
        <f>IF(DV173="VöB","Freihändig (z.B. Tipo. 36 II d VöB)","")</f>
        <v/>
      </c>
      <c r="DX174" s="402"/>
      <c r="DY174" s="433"/>
      <c r="DZ174" s="430"/>
      <c r="EA174" s="435"/>
      <c r="EB174" s="174" t="s">
        <v>45</v>
      </c>
      <c r="EC174" s="429"/>
      <c r="ED174" s="352"/>
      <c r="EE174" s="429"/>
      <c r="EF174" s="432"/>
      <c r="EG174" s="401" t="str">
        <f>IF(EF173="VöB","Freihändig (z.B. Tipo. 36 II d VöB)","")</f>
        <v/>
      </c>
      <c r="EH174" s="402"/>
      <c r="EI174" s="433"/>
      <c r="EJ174" s="430"/>
      <c r="EK174" s="435"/>
      <c r="EL174" s="174" t="s">
        <v>45</v>
      </c>
      <c r="EM174" s="429"/>
      <c r="EN174" s="352"/>
      <c r="EO174" s="429"/>
      <c r="EP174" s="432"/>
      <c r="EQ174" s="401" t="str">
        <f>IF(EP173="VöB","Freihändig (z.B. Tipo. 36 II d VöB)","")</f>
        <v/>
      </c>
      <c r="ER174" s="402"/>
      <c r="ES174" s="433"/>
      <c r="ET174" s="430"/>
      <c r="EU174" s="435"/>
      <c r="EV174" s="174" t="s">
        <v>45</v>
      </c>
      <c r="EW174" s="429"/>
      <c r="EX174" s="352"/>
      <c r="EY174" s="429"/>
      <c r="EZ174" s="432"/>
      <c r="FA174" s="401" t="str">
        <f>IF(EZ173="VöB","Freihändig (z.B. Tipo. 36 II d VöB)","")</f>
        <v/>
      </c>
      <c r="FB174" s="402"/>
      <c r="FC174" s="433"/>
      <c r="FD174" s="430"/>
      <c r="FE174" s="435"/>
      <c r="FF174" s="174" t="s">
        <v>45</v>
      </c>
      <c r="FG174" s="429"/>
      <c r="FH174" s="352"/>
      <c r="FI174" s="429"/>
      <c r="FJ174" s="432"/>
      <c r="FK174" s="401" t="str">
        <f>IF(FJ173="VöB","Freihändig (z.B. Tipo. 36 II d VöB)","")</f>
        <v/>
      </c>
      <c r="FL174" s="402"/>
      <c r="FM174" s="433"/>
      <c r="FN174" s="430"/>
      <c r="FO174" s="435"/>
      <c r="FP174" s="174" t="s">
        <v>45</v>
      </c>
      <c r="FQ174" s="429"/>
      <c r="FR174" s="352"/>
      <c r="FS174" s="429"/>
      <c r="FT174" s="432"/>
      <c r="FU174" s="401" t="str">
        <f>IF(FT173="VöB","Freihändig (z.B. Tipo. 36 II d VöB)","")</f>
        <v/>
      </c>
      <c r="FV174" s="402"/>
      <c r="FW174" s="433"/>
      <c r="FX174" s="430"/>
      <c r="FY174" s="435"/>
      <c r="FZ174" s="174" t="s">
        <v>45</v>
      </c>
      <c r="GA174" s="429"/>
      <c r="GB174" s="352"/>
      <c r="GC174" s="429"/>
      <c r="GD174" s="432"/>
      <c r="GE174" s="401" t="str">
        <f>IF(GD173="VöB","Freihändig (z.B. Tipo. 36 II d VöB)","")</f>
        <v/>
      </c>
      <c r="GF174" s="402"/>
      <c r="GG174" s="433"/>
      <c r="GH174" s="430"/>
      <c r="GI174" s="435"/>
      <c r="GJ174" s="174" t="s">
        <v>45</v>
      </c>
      <c r="GK174" s="429"/>
      <c r="GL174" s="352"/>
      <c r="GM174" s="429"/>
      <c r="GN174" s="432"/>
      <c r="GO174" s="401" t="str">
        <f>IF(GN173="VöB","Freihändig (z.B. Tipo. 36 II d VöB)","")</f>
        <v/>
      </c>
      <c r="GP174" s="402"/>
      <c r="GQ174" s="433"/>
      <c r="GR174" s="430"/>
      <c r="GS174" s="435"/>
      <c r="GT174" s="174" t="s">
        <v>45</v>
      </c>
      <c r="GU174" s="429"/>
      <c r="GV174" s="352"/>
      <c r="GW174" s="429"/>
      <c r="GX174" s="432"/>
      <c r="GY174" s="401" t="str">
        <f>IF(GX173="VöB","Freihändig (z.B. Tipo. 36 II d VöB)","")</f>
        <v/>
      </c>
      <c r="GZ174" s="402"/>
      <c r="HA174" s="433"/>
      <c r="HB174" s="430"/>
      <c r="HC174" s="435"/>
      <c r="HD174" s="174" t="s">
        <v>45</v>
      </c>
      <c r="HE174" s="429"/>
      <c r="HF174" s="352"/>
      <c r="HG174" s="429"/>
      <c r="HH174" s="432"/>
      <c r="HI174" s="401" t="str">
        <f>IF(HH173="VöB","Freihändig (z.B. Tipo. 36 II d VöB)","")</f>
        <v/>
      </c>
      <c r="HJ174" s="402"/>
      <c r="HK174" s="433"/>
      <c r="HL174" s="430"/>
      <c r="HM174" s="435"/>
      <c r="HN174" s="19"/>
      <c r="HO174" s="19"/>
      <c r="HP174" s="19"/>
      <c r="HQ174" s="19"/>
      <c r="HR174" s="19"/>
      <c r="HS174" s="19"/>
      <c r="HT174" s="19"/>
      <c r="HU174" s="19"/>
      <c r="HV174" s="19"/>
      <c r="HW174" s="19"/>
      <c r="HX174" s="19"/>
      <c r="HY174" s="19"/>
      <c r="HZ174" s="19"/>
      <c r="IA174" s="19"/>
      <c r="IB174" s="19"/>
      <c r="IC174" s="19"/>
      <c r="ID174" s="6"/>
      <c r="IE174" s="6"/>
      <c r="IF174" s="6"/>
      <c r="IG174" s="6"/>
      <c r="IH174" s="6"/>
      <c r="II174" s="6"/>
      <c r="IJ174" s="6"/>
      <c r="IK174" s="6"/>
      <c r="IL174" s="6"/>
      <c r="IM174" s="6"/>
      <c r="IN174" s="6"/>
      <c r="IO174" s="6"/>
      <c r="IP174" s="6"/>
      <c r="IQ174" s="6"/>
      <c r="IR174" s="6"/>
      <c r="IS174" s="6"/>
      <c r="IT174" s="6"/>
      <c r="IU174" s="6"/>
      <c r="IV174" s="6"/>
      <c r="IW174" s="6"/>
      <c r="IX174" s="6"/>
      <c r="IY174" s="6"/>
      <c r="IZ174" s="6"/>
      <c r="JA174" s="6"/>
      <c r="JB174" s="6"/>
      <c r="JC174" s="6"/>
      <c r="JD174" s="6"/>
      <c r="JE174" s="6"/>
      <c r="JF174" s="6"/>
      <c r="JG174" s="6"/>
      <c r="JH174" s="6"/>
      <c r="JI174" s="6"/>
      <c r="JJ174" s="6"/>
      <c r="JK174" s="6"/>
      <c r="JL174" s="6"/>
      <c r="JM174" s="6"/>
      <c r="JN174" s="6"/>
      <c r="JO174" s="6"/>
      <c r="JP174" s="6"/>
      <c r="JQ174" s="6"/>
      <c r="JR174" s="6"/>
      <c r="JS174" s="6"/>
      <c r="JT174" s="6"/>
      <c r="JU174" s="6"/>
      <c r="JV174" s="6"/>
      <c r="JW174" s="6"/>
      <c r="JX174" s="6"/>
      <c r="JY174" s="6"/>
      <c r="JZ174" s="6"/>
      <c r="KA174" s="6"/>
      <c r="KB174" s="6"/>
      <c r="KC174" s="6"/>
      <c r="KD174" s="6"/>
      <c r="KE174" s="6"/>
      <c r="KF174" s="6"/>
      <c r="KG174" s="6"/>
      <c r="KH174" s="6"/>
      <c r="KI174" s="6"/>
      <c r="KJ174" s="6"/>
      <c r="KK174" s="6"/>
      <c r="KL174" s="6"/>
      <c r="KM174" s="6"/>
      <c r="KN174" s="6"/>
      <c r="KO174" s="6"/>
      <c r="KP174" s="6"/>
      <c r="KQ174" s="6"/>
      <c r="KR174" s="6"/>
      <c r="KS174" s="6"/>
      <c r="KT174" s="6"/>
      <c r="KU174" s="6"/>
      <c r="KV174" s="6"/>
      <c r="KW174" s="6"/>
      <c r="KX174" s="6"/>
      <c r="KY174" s="6"/>
      <c r="KZ174" s="6"/>
      <c r="LA174" s="6"/>
      <c r="LB174" s="6"/>
      <c r="LC174" s="6"/>
    </row>
    <row r="175" spans="1:315" ht="27" customHeight="1" x14ac:dyDescent="0.2">
      <c r="B175" s="173" t="s">
        <v>44</v>
      </c>
      <c r="C175" s="429">
        <v>79</v>
      </c>
      <c r="D175" s="352">
        <v>0</v>
      </c>
      <c r="E175" s="429" t="s">
        <v>43</v>
      </c>
      <c r="F175" s="432" t="s">
        <v>36</v>
      </c>
      <c r="G175" s="399" t="str">
        <f>IF(F175="BöB","nur Freihändig mit Tipo. 13 VöB","")</f>
        <v/>
      </c>
      <c r="H175" s="400"/>
      <c r="I175" s="433" t="str">
        <f>IF(F175="BöB","Ja","No")</f>
        <v>No</v>
      </c>
      <c r="J175" s="430" t="str">
        <f>IF(F175="BöB","Ja","No")</f>
        <v>No</v>
      </c>
      <c r="K175" s="435" t="e">
        <f>IF(OR(AND(F175="VöB",D169="Aktuelles Procedura secondo BöB",E175="No"),OR(AND(E175="Ja",D175&gt;='Valori soglia'!$D$6),AND(E175="Ja",'Riepilogo progetto'!$J$8&gt;'Riepilogo progetto'!$P$9)),AND(E175="Ja",F175="BöB")),"Kontrolle","")</f>
        <v>#DIV/0!</v>
      </c>
      <c r="L175" s="173" t="s">
        <v>44</v>
      </c>
      <c r="M175" s="429">
        <v>79</v>
      </c>
      <c r="N175" s="352">
        <v>0</v>
      </c>
      <c r="O175" s="429" t="s">
        <v>43</v>
      </c>
      <c r="P175" s="432" t="s">
        <v>36</v>
      </c>
      <c r="Q175" s="399" t="str">
        <f>IF(P175="BöB","nur Freihändig mit Tipo. 13 VöB","")</f>
        <v/>
      </c>
      <c r="R175" s="400"/>
      <c r="S175" s="433" t="str">
        <f>IF(P175="BöB","Ja","No")</f>
        <v>No</v>
      </c>
      <c r="T175" s="430" t="str">
        <f>IF(P175="BöB","Ja","No")</f>
        <v>No</v>
      </c>
      <c r="U175" s="435" t="e">
        <f>IF(OR(AND(P175="VöB",N169="Aktuelles Procedura secondo BöB",O175="No"),OR(AND(O175="Ja",N175&gt;='Valori soglia'!$D$6),AND(O175="Ja",U$14&gt;U$15)),AND(O175="Ja",P175="BöB")),"Kontrolle","")</f>
        <v>#DIV/0!</v>
      </c>
      <c r="V175" s="173" t="s">
        <v>44</v>
      </c>
      <c r="W175" s="429">
        <v>79</v>
      </c>
      <c r="X175" s="352">
        <v>0</v>
      </c>
      <c r="Y175" s="429" t="s">
        <v>43</v>
      </c>
      <c r="Z175" s="432" t="s">
        <v>36</v>
      </c>
      <c r="AA175" s="399" t="str">
        <f>IF(Z175="BöB","nur Freihändig mit Tipo. 13 VöB","")</f>
        <v/>
      </c>
      <c r="AB175" s="400"/>
      <c r="AC175" s="433" t="str">
        <f>IF(Z175="BöB","Ja","No")</f>
        <v>No</v>
      </c>
      <c r="AD175" s="430" t="str">
        <f>IF(Z175="BöB","Ja","No")</f>
        <v>No</v>
      </c>
      <c r="AE175" s="435" t="e">
        <f>IF(OR(AND(Z175="VöB",X169="Aktuelles Procedura secondo BöB",Y175="No"),OR(AND(Y175="Ja",X175&gt;='Valori soglia'!$D$6),AND(Y175="Ja",AE$14&gt;AE$15)),AND(Y175="Ja",Z175="BöB")),"Kontrolle","")</f>
        <v>#DIV/0!</v>
      </c>
      <c r="AF175" s="173" t="s">
        <v>44</v>
      </c>
      <c r="AG175" s="429">
        <v>79</v>
      </c>
      <c r="AH175" s="352">
        <v>0</v>
      </c>
      <c r="AI175" s="429" t="s">
        <v>43</v>
      </c>
      <c r="AJ175" s="432" t="s">
        <v>36</v>
      </c>
      <c r="AK175" s="399" t="str">
        <f>IF(AJ175="BöB","nur Freihändig mit Tipo. 13 VöB","")</f>
        <v/>
      </c>
      <c r="AL175" s="400"/>
      <c r="AM175" s="433" t="str">
        <f>IF(AJ175="BöB","Ja","No")</f>
        <v>No</v>
      </c>
      <c r="AN175" s="430" t="str">
        <f>IF(AJ175="BöB","Ja","No")</f>
        <v>No</v>
      </c>
      <c r="AO175" s="435" t="e">
        <f>IF(OR(AND(AJ175="VöB",AH169="Aktuelles Procedura secondo BöB",AI175="No"),OR(AND(AI175="Ja",AH175&gt;='Valori soglia'!$D$6),AND(AI175="Ja",AO$14&gt;AO$15)),AND(AI175="Ja",AJ175="BöB")),"Kontrolle","")</f>
        <v>#DIV/0!</v>
      </c>
      <c r="AP175" s="173" t="s">
        <v>44</v>
      </c>
      <c r="AQ175" s="429">
        <v>79</v>
      </c>
      <c r="AR175" s="352">
        <v>0</v>
      </c>
      <c r="AS175" s="429" t="s">
        <v>43</v>
      </c>
      <c r="AT175" s="432" t="s">
        <v>36</v>
      </c>
      <c r="AU175" s="399" t="str">
        <f>IF(AT175="BöB","nur Freihändig mit Tipo. 13 VöB","")</f>
        <v/>
      </c>
      <c r="AV175" s="400"/>
      <c r="AW175" s="433" t="str">
        <f>IF(AT175="BöB","Ja","No")</f>
        <v>No</v>
      </c>
      <c r="AX175" s="430" t="str">
        <f>IF(AT175="BöB","Ja","No")</f>
        <v>No</v>
      </c>
      <c r="AY175" s="435" t="e">
        <f>IF(OR(AND(AT175="VöB",AR169="Aktuelles Procedura secondo BöB",AS175="No"),OR(AND(AS175="Ja",AR175&gt;='Valori soglia'!$D$6),AND(AS175="Ja",AY$14&gt;AY$15)),AND(AS175="Ja",AT175="BöB")),"Kontrolle","")</f>
        <v>#DIV/0!</v>
      </c>
      <c r="AZ175" s="173" t="s">
        <v>44</v>
      </c>
      <c r="BA175" s="429">
        <v>79</v>
      </c>
      <c r="BB175" s="352">
        <v>0</v>
      </c>
      <c r="BC175" s="429" t="s">
        <v>43</v>
      </c>
      <c r="BD175" s="432" t="s">
        <v>36</v>
      </c>
      <c r="BE175" s="399" t="str">
        <f>IF(BD175="BöB","nur Freihändig mit Tipo. 13 VöB","")</f>
        <v/>
      </c>
      <c r="BF175" s="400"/>
      <c r="BG175" s="433" t="str">
        <f>IF(BD175="BöB","Ja","No")</f>
        <v>No</v>
      </c>
      <c r="BH175" s="430" t="str">
        <f>IF(BD175="BöB","Ja","No")</f>
        <v>No</v>
      </c>
      <c r="BI175" s="435" t="e">
        <f>IF(OR(AND(BD175="VöB",BB169="Aktuelles Procedura secondo BöB",BC175="No"),OR(AND(BC175="Ja",BB175&gt;='Valori soglia'!$D$6),AND(BC175="Ja",BI$14&gt;BI$15)),AND(BC175="Ja",BD175="BöB")),"Kontrolle","")</f>
        <v>#DIV/0!</v>
      </c>
      <c r="BJ175" s="173" t="s">
        <v>44</v>
      </c>
      <c r="BK175" s="429">
        <v>79</v>
      </c>
      <c r="BL175" s="352">
        <v>0</v>
      </c>
      <c r="BM175" s="429" t="s">
        <v>43</v>
      </c>
      <c r="BN175" s="432" t="s">
        <v>36</v>
      </c>
      <c r="BO175" s="399" t="str">
        <f>IF(BN175="BöB","nur Freihändig mit Tipo. 13 VöB","")</f>
        <v/>
      </c>
      <c r="BP175" s="400"/>
      <c r="BQ175" s="433" t="str">
        <f>IF(BN175="BöB","Ja","No")</f>
        <v>No</v>
      </c>
      <c r="BR175" s="430" t="str">
        <f>IF(BN175="BöB","Ja","No")</f>
        <v>No</v>
      </c>
      <c r="BS175" s="435" t="e">
        <f>IF(OR(AND(BN175="VöB",BL169="Aktuelles Procedura secondo BöB",BM175="No"),OR(AND(BM175="Ja",BL175&gt;='Valori soglia'!$D$6),AND(BM175="Ja",BS$14&gt;BS$15)),AND(BM175="Ja",BN175="BöB")),"Kontrolle","")</f>
        <v>#DIV/0!</v>
      </c>
      <c r="BT175" s="173" t="s">
        <v>44</v>
      </c>
      <c r="BU175" s="429">
        <v>79</v>
      </c>
      <c r="BV175" s="352">
        <v>0</v>
      </c>
      <c r="BW175" s="429" t="s">
        <v>43</v>
      </c>
      <c r="BX175" s="432" t="s">
        <v>36</v>
      </c>
      <c r="BY175" s="399" t="str">
        <f>IF(BX175="BöB","nur Freihändig mit Tipo. 13 VöB","")</f>
        <v/>
      </c>
      <c r="BZ175" s="400"/>
      <c r="CA175" s="433" t="str">
        <f>IF(BX175="BöB","Ja","No")</f>
        <v>No</v>
      </c>
      <c r="CB175" s="430" t="str">
        <f>IF(BX175="BöB","Ja","No")</f>
        <v>No</v>
      </c>
      <c r="CC175" s="435" t="e">
        <f>IF(OR(AND(BX175="VöB",BV169="Aktuelles Procedura secondo BöB",BW175="No"),OR(AND(BW175="Ja",BV175&gt;='Valori soglia'!$D$6),AND(BW175="Ja",CC$14&gt;CC$15)),AND(BW175="Ja",BX175="BöB")),"Kontrolle","")</f>
        <v>#DIV/0!</v>
      </c>
      <c r="CD175" s="173" t="s">
        <v>44</v>
      </c>
      <c r="CE175" s="429">
        <v>79</v>
      </c>
      <c r="CF175" s="352">
        <v>0</v>
      </c>
      <c r="CG175" s="429" t="s">
        <v>43</v>
      </c>
      <c r="CH175" s="432" t="s">
        <v>36</v>
      </c>
      <c r="CI175" s="399" t="str">
        <f>IF(CH175="BöB","nur Freihändig mit Tipo. 13 VöB","")</f>
        <v/>
      </c>
      <c r="CJ175" s="400"/>
      <c r="CK175" s="433" t="str">
        <f>IF(CH175="BöB","Ja","No")</f>
        <v>No</v>
      </c>
      <c r="CL175" s="430" t="str">
        <f>IF(CH175="BöB","Ja","No")</f>
        <v>No</v>
      </c>
      <c r="CM175" s="435" t="e">
        <f>IF(OR(AND(CH175="VöB",CF169="Aktuelles Procedura secondo BöB",CG175="No"),OR(AND(CG175="Ja",CF175&gt;='Valori soglia'!$D$6),AND(CG175="Ja",CM$14&gt;CM$15)),AND(CG175="Ja",CH175="BöB")),"Kontrolle","")</f>
        <v>#DIV/0!</v>
      </c>
      <c r="CN175" s="173" t="s">
        <v>44</v>
      </c>
      <c r="CO175" s="429">
        <v>79</v>
      </c>
      <c r="CP175" s="352">
        <v>0</v>
      </c>
      <c r="CQ175" s="429" t="s">
        <v>43</v>
      </c>
      <c r="CR175" s="432" t="s">
        <v>36</v>
      </c>
      <c r="CS175" s="399" t="str">
        <f>IF(CR175="BöB","nur Freihändig mit Tipo. 13 VöB","")</f>
        <v/>
      </c>
      <c r="CT175" s="400"/>
      <c r="CU175" s="433" t="str">
        <f>IF(CR175="BöB","Ja","No")</f>
        <v>No</v>
      </c>
      <c r="CV175" s="430" t="str">
        <f>IF(CR175="BöB","Ja","No")</f>
        <v>No</v>
      </c>
      <c r="CW175" s="435" t="e">
        <f>IF(OR(AND(CR175="VöB",CP169="Aktuelles Procedura secondo BöB",CQ175="No"),OR(AND(CQ175="Ja",CP175&gt;='Valori soglia'!$D$6),AND(CQ175="Ja",CW$14&gt;CW$15)),AND(CQ175="Ja",CR175="BöB")),"Kontrolle","")</f>
        <v>#DIV/0!</v>
      </c>
      <c r="CX175" s="173" t="s">
        <v>44</v>
      </c>
      <c r="CY175" s="429">
        <v>79</v>
      </c>
      <c r="CZ175" s="352">
        <v>0</v>
      </c>
      <c r="DA175" s="429" t="s">
        <v>43</v>
      </c>
      <c r="DB175" s="432" t="s">
        <v>36</v>
      </c>
      <c r="DC175" s="399" t="str">
        <f>IF(DB175="BöB","nur Freihändig mit Tipo. 13 VöB","")</f>
        <v/>
      </c>
      <c r="DD175" s="400"/>
      <c r="DE175" s="433" t="str">
        <f>IF(DB175="BöB","Ja","No")</f>
        <v>No</v>
      </c>
      <c r="DF175" s="430" t="str">
        <f>IF(DB175="BöB","Ja","No")</f>
        <v>No</v>
      </c>
      <c r="DG175" s="435" t="e">
        <f>IF(OR(AND(DB175="VöB",CZ169="Aktuelles Procedura secondo BöB",DA175="No"),OR(AND(DA175="Ja",CZ175&gt;='Valori soglia'!$D$6),AND(DA175="Ja",DG$14&gt;DG$15)),AND(DA175="Ja",DB175="BöB")),"Kontrolle","")</f>
        <v>#DIV/0!</v>
      </c>
      <c r="DH175" s="173" t="s">
        <v>44</v>
      </c>
      <c r="DI175" s="429">
        <v>79</v>
      </c>
      <c r="DJ175" s="352">
        <v>0</v>
      </c>
      <c r="DK175" s="429" t="s">
        <v>43</v>
      </c>
      <c r="DL175" s="432" t="s">
        <v>36</v>
      </c>
      <c r="DM175" s="399" t="str">
        <f>IF(DL175="BöB","nur Freihändig mit Tipo. 13 VöB","")</f>
        <v/>
      </c>
      <c r="DN175" s="400"/>
      <c r="DO175" s="433" t="str">
        <f>IF(DL175="BöB","Ja","No")</f>
        <v>No</v>
      </c>
      <c r="DP175" s="430" t="str">
        <f>IF(DL175="BöB","Ja","No")</f>
        <v>No</v>
      </c>
      <c r="DQ175" s="435" t="e">
        <f>IF(OR(AND(DL175="VöB",DJ169="Aktuelles Procedura secondo BöB",DK175="No"),OR(AND(DK175="Ja",DJ175&gt;='Valori soglia'!$D$6),AND(DK175="Ja",DQ$14&gt;DQ$15)),AND(DK175="Ja",DL175="BöB")),"Kontrolle","")</f>
        <v>#DIV/0!</v>
      </c>
      <c r="DR175" s="173" t="s">
        <v>44</v>
      </c>
      <c r="DS175" s="429">
        <v>79</v>
      </c>
      <c r="DT175" s="352">
        <v>0</v>
      </c>
      <c r="DU175" s="429" t="s">
        <v>43</v>
      </c>
      <c r="DV175" s="432" t="s">
        <v>36</v>
      </c>
      <c r="DW175" s="399" t="str">
        <f>IF(DV175="BöB","nur Freihändig mit Tipo. 13 VöB","")</f>
        <v/>
      </c>
      <c r="DX175" s="400"/>
      <c r="DY175" s="433" t="str">
        <f>IF(DV175="BöB","Ja","No")</f>
        <v>No</v>
      </c>
      <c r="DZ175" s="430" t="str">
        <f>IF(DV175="BöB","Ja","No")</f>
        <v>No</v>
      </c>
      <c r="EA175" s="435" t="e">
        <f>IF(OR(AND(DV175="VöB",DT169="Aktuelles Procedura secondo BöB",DU175="No"),OR(AND(DU175="Ja",DT175&gt;='Valori soglia'!$D$6),AND(DU175="Ja",EA$14&gt;EA$15)),AND(DU175="Ja",DV175="BöB")),"Kontrolle","")</f>
        <v>#DIV/0!</v>
      </c>
      <c r="EB175" s="173" t="s">
        <v>44</v>
      </c>
      <c r="EC175" s="429">
        <v>79</v>
      </c>
      <c r="ED175" s="352">
        <v>0</v>
      </c>
      <c r="EE175" s="429" t="s">
        <v>43</v>
      </c>
      <c r="EF175" s="432" t="s">
        <v>36</v>
      </c>
      <c r="EG175" s="399" t="str">
        <f>IF(EF175="BöB","nur Freihändig mit Tipo. 13 VöB","")</f>
        <v/>
      </c>
      <c r="EH175" s="400"/>
      <c r="EI175" s="433" t="str">
        <f>IF(EF175="BöB","Ja","No")</f>
        <v>No</v>
      </c>
      <c r="EJ175" s="430" t="str">
        <f>IF(EF175="BöB","Ja","No")</f>
        <v>No</v>
      </c>
      <c r="EK175" s="435" t="e">
        <f>IF(OR(AND(EF175="VöB",ED169="Aktuelles Procedura secondo BöB",EE175="No"),OR(AND(EE175="Ja",ED175&gt;='Valori soglia'!$D$6),AND(EE175="Ja",EK$14&gt;EK$15)),AND(EE175="Ja",EF175="BöB")),"Kontrolle","")</f>
        <v>#DIV/0!</v>
      </c>
      <c r="EL175" s="173" t="s">
        <v>44</v>
      </c>
      <c r="EM175" s="429">
        <v>79</v>
      </c>
      <c r="EN175" s="352">
        <v>0</v>
      </c>
      <c r="EO175" s="429" t="s">
        <v>43</v>
      </c>
      <c r="EP175" s="432" t="s">
        <v>36</v>
      </c>
      <c r="EQ175" s="399" t="str">
        <f>IF(EP175="BöB","nur Freihändig mit Tipo. 13 VöB","")</f>
        <v/>
      </c>
      <c r="ER175" s="400"/>
      <c r="ES175" s="433" t="str">
        <f>IF(EP175="BöB","Ja","No")</f>
        <v>No</v>
      </c>
      <c r="ET175" s="430" t="str">
        <f>IF(EP175="BöB","Ja","No")</f>
        <v>No</v>
      </c>
      <c r="EU175" s="435" t="e">
        <f>IF(OR(AND(EP175="VöB",EN169="Aktuelles Procedura secondo BöB",EO175="No"),OR(AND(EO175="Ja",EN175&gt;='Valori soglia'!$D$6),AND(EO175="Ja",EU$14&gt;EU$15)),AND(EO175="Ja",EP175="BöB")),"Kontrolle","")</f>
        <v>#DIV/0!</v>
      </c>
      <c r="EV175" s="173" t="s">
        <v>44</v>
      </c>
      <c r="EW175" s="429">
        <v>79</v>
      </c>
      <c r="EX175" s="352">
        <v>0</v>
      </c>
      <c r="EY175" s="429" t="s">
        <v>43</v>
      </c>
      <c r="EZ175" s="432" t="s">
        <v>36</v>
      </c>
      <c r="FA175" s="399" t="str">
        <f>IF(EZ175="BöB","nur Freihändig mit Tipo. 13 VöB","")</f>
        <v/>
      </c>
      <c r="FB175" s="400"/>
      <c r="FC175" s="433" t="str">
        <f>IF(EZ175="BöB","Ja","No")</f>
        <v>No</v>
      </c>
      <c r="FD175" s="430" t="str">
        <f>IF(EZ175="BöB","Ja","No")</f>
        <v>No</v>
      </c>
      <c r="FE175" s="435" t="e">
        <f>IF(OR(AND(EZ175="VöB",EX169="Aktuelles Procedura secondo BöB",EY175="No"),OR(AND(EY175="Ja",EX175&gt;='Valori soglia'!$D$6),AND(EY175="Ja",FE$14&gt;FE$15)),AND(EY175="Ja",EZ175="BöB")),"Kontrolle","")</f>
        <v>#DIV/0!</v>
      </c>
      <c r="FF175" s="173" t="s">
        <v>44</v>
      </c>
      <c r="FG175" s="429">
        <v>79</v>
      </c>
      <c r="FH175" s="352">
        <v>0</v>
      </c>
      <c r="FI175" s="429" t="s">
        <v>43</v>
      </c>
      <c r="FJ175" s="432" t="s">
        <v>36</v>
      </c>
      <c r="FK175" s="399" t="str">
        <f>IF(FJ175="BöB","nur Freihändig mit Tipo. 13 VöB","")</f>
        <v/>
      </c>
      <c r="FL175" s="400"/>
      <c r="FM175" s="433" t="str">
        <f>IF(FJ175="BöB","Ja","No")</f>
        <v>No</v>
      </c>
      <c r="FN175" s="430" t="str">
        <f>IF(FJ175="BöB","Ja","No")</f>
        <v>No</v>
      </c>
      <c r="FO175" s="435" t="e">
        <f>IF(OR(AND(FJ175="VöB",FH169="Aktuelles Procedura secondo BöB",FI175="No"),OR(AND(FI175="Ja",FH175&gt;='Valori soglia'!$D$6),AND(FI175="Ja",FO$14&gt;FO$15)),AND(FI175="Ja",FJ175="BöB")),"Kontrolle","")</f>
        <v>#DIV/0!</v>
      </c>
      <c r="FP175" s="173" t="s">
        <v>44</v>
      </c>
      <c r="FQ175" s="429">
        <v>79</v>
      </c>
      <c r="FR175" s="352">
        <v>0</v>
      </c>
      <c r="FS175" s="429" t="s">
        <v>43</v>
      </c>
      <c r="FT175" s="432" t="s">
        <v>36</v>
      </c>
      <c r="FU175" s="399" t="str">
        <f>IF(FT175="BöB","nur Freihändig mit Tipo. 13 VöB","")</f>
        <v/>
      </c>
      <c r="FV175" s="400"/>
      <c r="FW175" s="433" t="str">
        <f>IF(FT175="BöB","Ja","No")</f>
        <v>No</v>
      </c>
      <c r="FX175" s="430" t="str">
        <f>IF(FT175="BöB","Ja","No")</f>
        <v>No</v>
      </c>
      <c r="FY175" s="435" t="e">
        <f>IF(OR(AND(FT175="VöB",FR169="Aktuelles Procedura secondo BöB",FS175="No"),OR(AND(FS175="Ja",FR175&gt;='Valori soglia'!$D$6),AND(FS175="Ja",FY$14&gt;FY$15)),AND(FS175="Ja",FT175="BöB")),"Kontrolle","")</f>
        <v>#DIV/0!</v>
      </c>
      <c r="FZ175" s="173" t="s">
        <v>44</v>
      </c>
      <c r="GA175" s="429">
        <v>79</v>
      </c>
      <c r="GB175" s="352">
        <v>0</v>
      </c>
      <c r="GC175" s="429" t="s">
        <v>43</v>
      </c>
      <c r="GD175" s="432" t="s">
        <v>36</v>
      </c>
      <c r="GE175" s="399" t="str">
        <f>IF(GD175="BöB","nur Freihändig mit Tipo. 13 VöB","")</f>
        <v/>
      </c>
      <c r="GF175" s="400"/>
      <c r="GG175" s="433" t="str">
        <f>IF(GD175="BöB","Ja","No")</f>
        <v>No</v>
      </c>
      <c r="GH175" s="430" t="str">
        <f>IF(GD175="BöB","Ja","No")</f>
        <v>No</v>
      </c>
      <c r="GI175" s="435" t="e">
        <f>IF(OR(AND(GD175="VöB",GB169="Aktuelles Procedura secondo BöB",GC175="No"),OR(AND(GC175="Ja",GB175&gt;='Valori soglia'!$D$6),AND(GC175="Ja",GI$14&gt;GI$15)),AND(GC175="Ja",GD175="BöB")),"Kontrolle","")</f>
        <v>#DIV/0!</v>
      </c>
      <c r="GJ175" s="173" t="s">
        <v>44</v>
      </c>
      <c r="GK175" s="429">
        <v>79</v>
      </c>
      <c r="GL175" s="352">
        <v>0</v>
      </c>
      <c r="GM175" s="429" t="s">
        <v>43</v>
      </c>
      <c r="GN175" s="432" t="s">
        <v>36</v>
      </c>
      <c r="GO175" s="399" t="str">
        <f>IF(GN175="BöB","nur Freihändig mit Tipo. 13 VöB","")</f>
        <v/>
      </c>
      <c r="GP175" s="400"/>
      <c r="GQ175" s="433" t="str">
        <f>IF(GN175="BöB","Ja","No")</f>
        <v>No</v>
      </c>
      <c r="GR175" s="430" t="str">
        <f>IF(GN175="BöB","Ja","No")</f>
        <v>No</v>
      </c>
      <c r="GS175" s="435" t="e">
        <f>IF(OR(AND(GN175="VöB",GL169="Aktuelles Procedura secondo BöB",GM175="No"),OR(AND(GM175="Ja",GL175&gt;='Valori soglia'!$D$6),AND(GM175="Ja",GS$14&gt;GS$15)),AND(GM175="Ja",GN175="BöB")),"Kontrolle","")</f>
        <v>#DIV/0!</v>
      </c>
      <c r="GT175" s="173" t="s">
        <v>44</v>
      </c>
      <c r="GU175" s="429">
        <v>79</v>
      </c>
      <c r="GV175" s="352">
        <v>0</v>
      </c>
      <c r="GW175" s="429" t="s">
        <v>43</v>
      </c>
      <c r="GX175" s="432" t="s">
        <v>36</v>
      </c>
      <c r="GY175" s="399" t="str">
        <f>IF(GX175="BöB","nur Freihändig mit Tipo. 13 VöB","")</f>
        <v/>
      </c>
      <c r="GZ175" s="400"/>
      <c r="HA175" s="433" t="str">
        <f>IF(GX175="BöB","Ja","No")</f>
        <v>No</v>
      </c>
      <c r="HB175" s="430" t="str">
        <f>IF(GX175="BöB","Ja","No")</f>
        <v>No</v>
      </c>
      <c r="HC175" s="435" t="e">
        <f>IF(OR(AND(GX175="VöB",GV169="Aktuelles Procedura secondo BöB",GW175="No"),OR(AND(GW175="Ja",GV175&gt;='Valori soglia'!$D$6),AND(GW175="Ja",HC$14&gt;HC$15)),AND(GW175="Ja",GX175="BöB")),"Kontrolle","")</f>
        <v>#DIV/0!</v>
      </c>
      <c r="HD175" s="173" t="s">
        <v>44</v>
      </c>
      <c r="HE175" s="429">
        <v>79</v>
      </c>
      <c r="HF175" s="352">
        <v>0</v>
      </c>
      <c r="HG175" s="429" t="s">
        <v>43</v>
      </c>
      <c r="HH175" s="432" t="s">
        <v>36</v>
      </c>
      <c r="HI175" s="399" t="str">
        <f>IF(HH175="BöB","nur Freihändig mit Tipo. 13 VöB","")</f>
        <v/>
      </c>
      <c r="HJ175" s="400"/>
      <c r="HK175" s="433" t="str">
        <f>IF(HH175="BöB","Ja","No")</f>
        <v>No</v>
      </c>
      <c r="HL175" s="430" t="str">
        <f>IF(HH175="BöB","Ja","No")</f>
        <v>No</v>
      </c>
      <c r="HM175" s="435" t="e">
        <f>IF(OR(AND(HH175="VöB",HF169="Aktuelles Procedura secondo BöB",HG175="No"),OR(AND(HG175="Ja",HF175&gt;='Valori soglia'!$D$6),AND(HG175="Ja",HM$14&gt;HM$15)),AND(HG175="Ja",HH175="BöB")),"Kontrolle","")</f>
        <v>#DIV/0!</v>
      </c>
      <c r="HN175" s="19"/>
      <c r="HO175" s="19"/>
      <c r="HP175" s="19"/>
      <c r="HQ175" s="19"/>
      <c r="HR175" s="19"/>
      <c r="HS175" s="19"/>
      <c r="HT175" s="19"/>
      <c r="HU175" s="19"/>
      <c r="HV175" s="19"/>
      <c r="HW175" s="19"/>
      <c r="HX175" s="19"/>
      <c r="HY175" s="19"/>
      <c r="HZ175" s="19"/>
      <c r="IA175" s="19"/>
      <c r="IB175" s="19"/>
      <c r="IC175" s="19"/>
      <c r="ID175" s="6"/>
      <c r="IE175" s="6"/>
      <c r="IF175" s="6"/>
      <c r="IG175" s="6"/>
      <c r="IH175" s="6"/>
      <c r="II175" s="6"/>
      <c r="IJ175" s="6"/>
      <c r="IK175" s="6"/>
      <c r="IL175" s="6"/>
      <c r="IM175" s="6"/>
      <c r="IN175" s="6"/>
      <c r="IO175" s="6"/>
      <c r="IP175" s="6"/>
      <c r="IQ175" s="6"/>
      <c r="IR175" s="6"/>
      <c r="IS175" s="6"/>
      <c r="IT175" s="6"/>
      <c r="IU175" s="6"/>
      <c r="IV175" s="6"/>
      <c r="IW175" s="6"/>
      <c r="IX175" s="6"/>
      <c r="IY175" s="6"/>
      <c r="IZ175" s="6"/>
      <c r="JA175" s="6"/>
      <c r="JB175" s="6"/>
      <c r="JC175" s="6"/>
      <c r="JD175" s="6"/>
      <c r="JE175" s="6"/>
      <c r="JF175" s="6"/>
      <c r="JG175" s="6"/>
      <c r="JH175" s="6"/>
      <c r="JI175" s="6"/>
      <c r="JJ175" s="6"/>
      <c r="JK175" s="6"/>
      <c r="JL175" s="6"/>
      <c r="JM175" s="6"/>
      <c r="JN175" s="6"/>
      <c r="JO175" s="6"/>
      <c r="JP175" s="6"/>
      <c r="JQ175" s="6"/>
      <c r="JR175" s="6"/>
      <c r="JS175" s="6"/>
      <c r="JT175" s="6"/>
      <c r="JU175" s="6"/>
      <c r="JV175" s="6"/>
      <c r="JW175" s="6"/>
      <c r="JX175" s="6"/>
      <c r="JY175" s="6"/>
      <c r="JZ175" s="6"/>
      <c r="KA175" s="6"/>
      <c r="KB175" s="6"/>
      <c r="KC175" s="6"/>
      <c r="KD175" s="6"/>
      <c r="KE175" s="6"/>
      <c r="KF175" s="6"/>
      <c r="KG175" s="6"/>
      <c r="KH175" s="6"/>
      <c r="KI175" s="6"/>
      <c r="KJ175" s="6"/>
      <c r="KK175" s="6"/>
      <c r="KL175" s="6"/>
      <c r="KM175" s="6"/>
      <c r="KN175" s="6"/>
      <c r="KO175" s="6"/>
      <c r="KP175" s="6"/>
      <c r="KQ175" s="6"/>
      <c r="KR175" s="6"/>
      <c r="KS175" s="6"/>
      <c r="KT175" s="6"/>
      <c r="KU175" s="6"/>
      <c r="KV175" s="6"/>
      <c r="KW175" s="6"/>
      <c r="KX175" s="6"/>
      <c r="KY175" s="6"/>
      <c r="KZ175" s="6"/>
      <c r="LA175" s="6"/>
      <c r="LB175" s="6"/>
      <c r="LC175" s="6"/>
    </row>
    <row r="176" spans="1:315" ht="27" customHeight="1" x14ac:dyDescent="0.2">
      <c r="B176" s="174" t="s">
        <v>45</v>
      </c>
      <c r="C176" s="429"/>
      <c r="D176" s="352"/>
      <c r="E176" s="429"/>
      <c r="F176" s="432"/>
      <c r="G176" s="401" t="str">
        <f>IF(F175="VöB","Freihändig (z.B. Tipo. 36 II d VöB)","")</f>
        <v/>
      </c>
      <c r="H176" s="402"/>
      <c r="I176" s="433"/>
      <c r="J176" s="430"/>
      <c r="K176" s="435"/>
      <c r="L176" s="174" t="s">
        <v>45</v>
      </c>
      <c r="M176" s="429"/>
      <c r="N176" s="352"/>
      <c r="O176" s="429"/>
      <c r="P176" s="432"/>
      <c r="Q176" s="401" t="str">
        <f>IF(P175="VöB","Freihändig (z.B. Tipo. 36 II d VöB)","")</f>
        <v/>
      </c>
      <c r="R176" s="402"/>
      <c r="S176" s="433"/>
      <c r="T176" s="430"/>
      <c r="U176" s="435"/>
      <c r="V176" s="174" t="s">
        <v>45</v>
      </c>
      <c r="W176" s="429"/>
      <c r="X176" s="352"/>
      <c r="Y176" s="429"/>
      <c r="Z176" s="432"/>
      <c r="AA176" s="401" t="str">
        <f>IF(Z175="VöB","Freihändig (z.B. Tipo. 36 II d VöB)","")</f>
        <v/>
      </c>
      <c r="AB176" s="402"/>
      <c r="AC176" s="433"/>
      <c r="AD176" s="430"/>
      <c r="AE176" s="435"/>
      <c r="AF176" s="174" t="s">
        <v>45</v>
      </c>
      <c r="AG176" s="429"/>
      <c r="AH176" s="352"/>
      <c r="AI176" s="429"/>
      <c r="AJ176" s="432"/>
      <c r="AK176" s="401" t="str">
        <f>IF(AJ175="VöB","Freihändig (z.B. Tipo. 36 II d VöB)","")</f>
        <v/>
      </c>
      <c r="AL176" s="402"/>
      <c r="AM176" s="433"/>
      <c r="AN176" s="430"/>
      <c r="AO176" s="435"/>
      <c r="AP176" s="174" t="s">
        <v>45</v>
      </c>
      <c r="AQ176" s="429"/>
      <c r="AR176" s="352"/>
      <c r="AS176" s="429"/>
      <c r="AT176" s="432"/>
      <c r="AU176" s="401" t="str">
        <f>IF(AT175="VöB","Freihändig (z.B. Tipo. 36 II d VöB)","")</f>
        <v/>
      </c>
      <c r="AV176" s="402"/>
      <c r="AW176" s="433"/>
      <c r="AX176" s="430"/>
      <c r="AY176" s="435"/>
      <c r="AZ176" s="174" t="s">
        <v>45</v>
      </c>
      <c r="BA176" s="429"/>
      <c r="BB176" s="352"/>
      <c r="BC176" s="429"/>
      <c r="BD176" s="432"/>
      <c r="BE176" s="401" t="str">
        <f>IF(BD175="VöB","Freihändig (z.B. Tipo. 36 II d VöB)","")</f>
        <v/>
      </c>
      <c r="BF176" s="402"/>
      <c r="BG176" s="433"/>
      <c r="BH176" s="430"/>
      <c r="BI176" s="435"/>
      <c r="BJ176" s="174" t="s">
        <v>45</v>
      </c>
      <c r="BK176" s="429"/>
      <c r="BL176" s="352"/>
      <c r="BM176" s="429"/>
      <c r="BN176" s="432"/>
      <c r="BO176" s="401" t="str">
        <f>IF(BN175="VöB","Freihändig (z.B. Tipo. 36 II d VöB)","")</f>
        <v/>
      </c>
      <c r="BP176" s="402"/>
      <c r="BQ176" s="433"/>
      <c r="BR176" s="430"/>
      <c r="BS176" s="435"/>
      <c r="BT176" s="174" t="s">
        <v>45</v>
      </c>
      <c r="BU176" s="429"/>
      <c r="BV176" s="352"/>
      <c r="BW176" s="429"/>
      <c r="BX176" s="432"/>
      <c r="BY176" s="401" t="str">
        <f>IF(BX175="VöB","Freihändig (z.B. Tipo. 36 II d VöB)","")</f>
        <v/>
      </c>
      <c r="BZ176" s="402"/>
      <c r="CA176" s="433"/>
      <c r="CB176" s="430"/>
      <c r="CC176" s="435"/>
      <c r="CD176" s="174" t="s">
        <v>45</v>
      </c>
      <c r="CE176" s="429"/>
      <c r="CF176" s="352"/>
      <c r="CG176" s="429"/>
      <c r="CH176" s="432"/>
      <c r="CI176" s="401" t="str">
        <f>IF(CH175="VöB","Freihändig (z.B. Tipo. 36 II d VöB)","")</f>
        <v/>
      </c>
      <c r="CJ176" s="402"/>
      <c r="CK176" s="433"/>
      <c r="CL176" s="430"/>
      <c r="CM176" s="435"/>
      <c r="CN176" s="174" t="s">
        <v>45</v>
      </c>
      <c r="CO176" s="429"/>
      <c r="CP176" s="352"/>
      <c r="CQ176" s="429"/>
      <c r="CR176" s="432"/>
      <c r="CS176" s="401" t="str">
        <f>IF(CR175="VöB","Freihändig (z.B. Tipo. 36 II d VöB)","")</f>
        <v/>
      </c>
      <c r="CT176" s="402"/>
      <c r="CU176" s="433"/>
      <c r="CV176" s="430"/>
      <c r="CW176" s="435"/>
      <c r="CX176" s="174" t="s">
        <v>45</v>
      </c>
      <c r="CY176" s="429"/>
      <c r="CZ176" s="352"/>
      <c r="DA176" s="429"/>
      <c r="DB176" s="432"/>
      <c r="DC176" s="401" t="str">
        <f>IF(DB175="VöB","Freihändig (z.B. Tipo. 36 II d VöB)","")</f>
        <v/>
      </c>
      <c r="DD176" s="402"/>
      <c r="DE176" s="433"/>
      <c r="DF176" s="430"/>
      <c r="DG176" s="435"/>
      <c r="DH176" s="174" t="s">
        <v>45</v>
      </c>
      <c r="DI176" s="429"/>
      <c r="DJ176" s="352"/>
      <c r="DK176" s="429"/>
      <c r="DL176" s="432"/>
      <c r="DM176" s="401" t="str">
        <f>IF(DL175="VöB","Freihändig (z.B. Tipo. 36 II d VöB)","")</f>
        <v/>
      </c>
      <c r="DN176" s="402"/>
      <c r="DO176" s="433"/>
      <c r="DP176" s="430"/>
      <c r="DQ176" s="435"/>
      <c r="DR176" s="174" t="s">
        <v>45</v>
      </c>
      <c r="DS176" s="429"/>
      <c r="DT176" s="352"/>
      <c r="DU176" s="429"/>
      <c r="DV176" s="432"/>
      <c r="DW176" s="401" t="str">
        <f>IF(DV175="VöB","Freihändig (z.B. Tipo. 36 II d VöB)","")</f>
        <v/>
      </c>
      <c r="DX176" s="402"/>
      <c r="DY176" s="433"/>
      <c r="DZ176" s="430"/>
      <c r="EA176" s="435"/>
      <c r="EB176" s="174" t="s">
        <v>45</v>
      </c>
      <c r="EC176" s="429"/>
      <c r="ED176" s="352"/>
      <c r="EE176" s="429"/>
      <c r="EF176" s="432"/>
      <c r="EG176" s="401" t="str">
        <f>IF(EF175="VöB","Freihändig (z.B. Tipo. 36 II d VöB)","")</f>
        <v/>
      </c>
      <c r="EH176" s="402"/>
      <c r="EI176" s="433"/>
      <c r="EJ176" s="430"/>
      <c r="EK176" s="435"/>
      <c r="EL176" s="174" t="s">
        <v>45</v>
      </c>
      <c r="EM176" s="429"/>
      <c r="EN176" s="352"/>
      <c r="EO176" s="429"/>
      <c r="EP176" s="432"/>
      <c r="EQ176" s="401" t="str">
        <f>IF(EP175="VöB","Freihändig (z.B. Tipo. 36 II d VöB)","")</f>
        <v/>
      </c>
      <c r="ER176" s="402"/>
      <c r="ES176" s="433"/>
      <c r="ET176" s="430"/>
      <c r="EU176" s="435"/>
      <c r="EV176" s="174" t="s">
        <v>45</v>
      </c>
      <c r="EW176" s="429"/>
      <c r="EX176" s="352"/>
      <c r="EY176" s="429"/>
      <c r="EZ176" s="432"/>
      <c r="FA176" s="401" t="str">
        <f>IF(EZ175="VöB","Freihändig (z.B. Tipo. 36 II d VöB)","")</f>
        <v/>
      </c>
      <c r="FB176" s="402"/>
      <c r="FC176" s="433"/>
      <c r="FD176" s="430"/>
      <c r="FE176" s="435"/>
      <c r="FF176" s="174" t="s">
        <v>45</v>
      </c>
      <c r="FG176" s="429"/>
      <c r="FH176" s="352"/>
      <c r="FI176" s="429"/>
      <c r="FJ176" s="432"/>
      <c r="FK176" s="401" t="str">
        <f>IF(FJ175="VöB","Freihändig (z.B. Tipo. 36 II d VöB)","")</f>
        <v/>
      </c>
      <c r="FL176" s="402"/>
      <c r="FM176" s="433"/>
      <c r="FN176" s="430"/>
      <c r="FO176" s="435"/>
      <c r="FP176" s="174" t="s">
        <v>45</v>
      </c>
      <c r="FQ176" s="429"/>
      <c r="FR176" s="352"/>
      <c r="FS176" s="429"/>
      <c r="FT176" s="432"/>
      <c r="FU176" s="401" t="str">
        <f>IF(FT175="VöB","Freihändig (z.B. Tipo. 36 II d VöB)","")</f>
        <v/>
      </c>
      <c r="FV176" s="402"/>
      <c r="FW176" s="433"/>
      <c r="FX176" s="430"/>
      <c r="FY176" s="435"/>
      <c r="FZ176" s="174" t="s">
        <v>45</v>
      </c>
      <c r="GA176" s="429"/>
      <c r="GB176" s="352"/>
      <c r="GC176" s="429"/>
      <c r="GD176" s="432"/>
      <c r="GE176" s="401" t="str">
        <f>IF(GD175="VöB","Freihändig (z.B. Tipo. 36 II d VöB)","")</f>
        <v/>
      </c>
      <c r="GF176" s="402"/>
      <c r="GG176" s="433"/>
      <c r="GH176" s="430"/>
      <c r="GI176" s="435"/>
      <c r="GJ176" s="174" t="s">
        <v>45</v>
      </c>
      <c r="GK176" s="429"/>
      <c r="GL176" s="352"/>
      <c r="GM176" s="429"/>
      <c r="GN176" s="432"/>
      <c r="GO176" s="401" t="str">
        <f>IF(GN175="VöB","Freihändig (z.B. Tipo. 36 II d VöB)","")</f>
        <v/>
      </c>
      <c r="GP176" s="402"/>
      <c r="GQ176" s="433"/>
      <c r="GR176" s="430"/>
      <c r="GS176" s="435"/>
      <c r="GT176" s="174" t="s">
        <v>45</v>
      </c>
      <c r="GU176" s="429"/>
      <c r="GV176" s="352"/>
      <c r="GW176" s="429"/>
      <c r="GX176" s="432"/>
      <c r="GY176" s="401" t="str">
        <f>IF(GX175="VöB","Freihändig (z.B. Tipo. 36 II d VöB)","")</f>
        <v/>
      </c>
      <c r="GZ176" s="402"/>
      <c r="HA176" s="433"/>
      <c r="HB176" s="430"/>
      <c r="HC176" s="435"/>
      <c r="HD176" s="174" t="s">
        <v>45</v>
      </c>
      <c r="HE176" s="429"/>
      <c r="HF176" s="352"/>
      <c r="HG176" s="429"/>
      <c r="HH176" s="432"/>
      <c r="HI176" s="401" t="str">
        <f>IF(HH175="VöB","Freihändig (z.B. Tipo. 36 II d VöB)","")</f>
        <v/>
      </c>
      <c r="HJ176" s="402"/>
      <c r="HK176" s="433"/>
      <c r="HL176" s="430"/>
      <c r="HM176" s="435"/>
      <c r="HN176" s="19"/>
      <c r="HO176" s="19"/>
      <c r="HP176" s="19"/>
      <c r="HQ176" s="19"/>
      <c r="HR176" s="19"/>
      <c r="HS176" s="19"/>
      <c r="HT176" s="19"/>
      <c r="HU176" s="19"/>
      <c r="HV176" s="19"/>
      <c r="HW176" s="19"/>
      <c r="HX176" s="19"/>
      <c r="HY176" s="19"/>
      <c r="HZ176" s="19"/>
      <c r="IA176" s="19"/>
      <c r="IB176" s="19"/>
      <c r="IC176" s="19"/>
      <c r="ID176" s="6"/>
      <c r="IE176" s="6"/>
      <c r="IF176" s="6"/>
      <c r="IG176" s="6"/>
      <c r="IH176" s="6"/>
      <c r="II176" s="6"/>
      <c r="IJ176" s="6"/>
      <c r="IK176" s="6"/>
      <c r="IL176" s="6"/>
      <c r="IM176" s="6"/>
      <c r="IN176" s="6"/>
      <c r="IO176" s="6"/>
      <c r="IP176" s="6"/>
      <c r="IQ176" s="6"/>
      <c r="IR176" s="6"/>
      <c r="IS176" s="6"/>
      <c r="IT176" s="6"/>
      <c r="IU176" s="6"/>
      <c r="IV176" s="6"/>
      <c r="IW176" s="6"/>
      <c r="IX176" s="6"/>
      <c r="IY176" s="6"/>
      <c r="IZ176" s="6"/>
      <c r="JA176" s="6"/>
      <c r="JB176" s="6"/>
      <c r="JC176" s="6"/>
      <c r="JD176" s="6"/>
      <c r="JE176" s="6"/>
      <c r="JF176" s="6"/>
      <c r="JG176" s="6"/>
      <c r="JH176" s="6"/>
      <c r="JI176" s="6"/>
      <c r="JJ176" s="6"/>
      <c r="JK176" s="6"/>
      <c r="JL176" s="6"/>
      <c r="JM176" s="6"/>
      <c r="JN176" s="6"/>
      <c r="JO176" s="6"/>
      <c r="JP176" s="6"/>
      <c r="JQ176" s="6"/>
      <c r="JR176" s="6"/>
      <c r="JS176" s="6"/>
      <c r="JT176" s="6"/>
      <c r="JU176" s="6"/>
      <c r="JV176" s="6"/>
      <c r="JW176" s="6"/>
      <c r="JX176" s="6"/>
      <c r="JY176" s="6"/>
      <c r="JZ176" s="6"/>
      <c r="KA176" s="6"/>
      <c r="KB176" s="6"/>
      <c r="KC176" s="6"/>
      <c r="KD176" s="6"/>
      <c r="KE176" s="6"/>
      <c r="KF176" s="6"/>
      <c r="KG176" s="6"/>
      <c r="KH176" s="6"/>
      <c r="KI176" s="6"/>
      <c r="KJ176" s="6"/>
      <c r="KK176" s="6"/>
      <c r="KL176" s="6"/>
      <c r="KM176" s="6"/>
      <c r="KN176" s="6"/>
      <c r="KO176" s="6"/>
      <c r="KP176" s="6"/>
      <c r="KQ176" s="6"/>
      <c r="KR176" s="6"/>
      <c r="KS176" s="6"/>
      <c r="KT176" s="6"/>
      <c r="KU176" s="6"/>
      <c r="KV176" s="6"/>
      <c r="KW176" s="6"/>
      <c r="KX176" s="6"/>
      <c r="KY176" s="6"/>
      <c r="KZ176" s="6"/>
      <c r="LA176" s="6"/>
      <c r="LB176" s="6"/>
      <c r="LC176" s="6"/>
    </row>
    <row r="177" spans="2:315" ht="27" customHeight="1" x14ac:dyDescent="0.2">
      <c r="B177" s="173" t="s">
        <v>44</v>
      </c>
      <c r="C177" s="429">
        <v>80</v>
      </c>
      <c r="D177" s="352">
        <v>0</v>
      </c>
      <c r="E177" s="429" t="s">
        <v>43</v>
      </c>
      <c r="F177" s="432" t="s">
        <v>36</v>
      </c>
      <c r="G177" s="399" t="str">
        <f>IF(F177="BöB","nur Freihändig mit Tipo. 13 VöB","")</f>
        <v/>
      </c>
      <c r="H177" s="400"/>
      <c r="I177" s="433" t="str">
        <f>IF(F177="BöB","Ja","No")</f>
        <v>No</v>
      </c>
      <c r="J177" s="430" t="str">
        <f>IF(F177="BöB","Ja","No")</f>
        <v>No</v>
      </c>
      <c r="K177" s="435" t="e">
        <f>IF(OR(AND(F177="VöB",D171="Aktuelles Procedura secondo BöB",E177="No"),OR(AND(E177="Ja",D177&gt;='Valori soglia'!$D$6),AND(E177="Ja",'Riepilogo progetto'!$J$8&gt;'Riepilogo progetto'!$P$9)),AND(E177="Ja",F177="BöB")),"Kontrolle","")</f>
        <v>#DIV/0!</v>
      </c>
      <c r="L177" s="173" t="s">
        <v>44</v>
      </c>
      <c r="M177" s="429">
        <v>80</v>
      </c>
      <c r="N177" s="352">
        <v>0</v>
      </c>
      <c r="O177" s="429" t="s">
        <v>43</v>
      </c>
      <c r="P177" s="432" t="s">
        <v>36</v>
      </c>
      <c r="Q177" s="399" t="str">
        <f>IF(P177="BöB","nur Freihändig mit Tipo. 13 VöB","")</f>
        <v/>
      </c>
      <c r="R177" s="400"/>
      <c r="S177" s="433" t="str">
        <f>IF(P177="BöB","Ja","No")</f>
        <v>No</v>
      </c>
      <c r="T177" s="430" t="str">
        <f>IF(P177="BöB","Ja","No")</f>
        <v>No</v>
      </c>
      <c r="U177" s="435" t="e">
        <f>IF(OR(AND(P177="VöB",N171="Aktuelles Procedura secondo BöB",O177="No"),OR(AND(O177="Ja",N177&gt;='Valori soglia'!$D$6),AND(O177="Ja",U$14&gt;U$15)),AND(O177="Ja",P177="BöB")),"Kontrolle","")</f>
        <v>#DIV/0!</v>
      </c>
      <c r="V177" s="173" t="s">
        <v>44</v>
      </c>
      <c r="W177" s="429">
        <v>80</v>
      </c>
      <c r="X177" s="352">
        <v>0</v>
      </c>
      <c r="Y177" s="429" t="s">
        <v>43</v>
      </c>
      <c r="Z177" s="432" t="s">
        <v>36</v>
      </c>
      <c r="AA177" s="399" t="str">
        <f>IF(Z177="BöB","nur Freihändig mit Tipo. 13 VöB","")</f>
        <v/>
      </c>
      <c r="AB177" s="400"/>
      <c r="AC177" s="433" t="str">
        <f>IF(Z177="BöB","Ja","No")</f>
        <v>No</v>
      </c>
      <c r="AD177" s="430" t="str">
        <f>IF(Z177="BöB","Ja","No")</f>
        <v>No</v>
      </c>
      <c r="AE177" s="435" t="e">
        <f>IF(OR(AND(Z177="VöB",X171="Aktuelles Procedura secondo BöB",Y177="No"),OR(AND(Y177="Ja",X177&gt;='Valori soglia'!$D$6),AND(Y177="Ja",AE$14&gt;AE$15)),AND(Y177="Ja",Z177="BöB")),"Kontrolle","")</f>
        <v>#DIV/0!</v>
      </c>
      <c r="AF177" s="173" t="s">
        <v>44</v>
      </c>
      <c r="AG177" s="429">
        <v>80</v>
      </c>
      <c r="AH177" s="352">
        <v>0</v>
      </c>
      <c r="AI177" s="429" t="s">
        <v>43</v>
      </c>
      <c r="AJ177" s="432" t="s">
        <v>36</v>
      </c>
      <c r="AK177" s="399" t="str">
        <f>IF(AJ177="BöB","nur Freihändig mit Tipo. 13 VöB","")</f>
        <v/>
      </c>
      <c r="AL177" s="400"/>
      <c r="AM177" s="433" t="str">
        <f>IF(AJ177="BöB","Ja","No")</f>
        <v>No</v>
      </c>
      <c r="AN177" s="430" t="str">
        <f>IF(AJ177="BöB","Ja","No")</f>
        <v>No</v>
      </c>
      <c r="AO177" s="435" t="e">
        <f>IF(OR(AND(AJ177="VöB",AH171="Aktuelles Procedura secondo BöB",AI177="No"),OR(AND(AI177="Ja",AH177&gt;='Valori soglia'!$D$6),AND(AI177="Ja",AO$14&gt;AO$15)),AND(AI177="Ja",AJ177="BöB")),"Kontrolle","")</f>
        <v>#DIV/0!</v>
      </c>
      <c r="AP177" s="173" t="s">
        <v>44</v>
      </c>
      <c r="AQ177" s="429">
        <v>80</v>
      </c>
      <c r="AR177" s="352">
        <v>0</v>
      </c>
      <c r="AS177" s="429" t="s">
        <v>43</v>
      </c>
      <c r="AT177" s="432" t="s">
        <v>36</v>
      </c>
      <c r="AU177" s="399" t="str">
        <f>IF(AT177="BöB","nur Freihändig mit Tipo. 13 VöB","")</f>
        <v/>
      </c>
      <c r="AV177" s="400"/>
      <c r="AW177" s="433" t="str">
        <f>IF(AT177="BöB","Ja","No")</f>
        <v>No</v>
      </c>
      <c r="AX177" s="430" t="str">
        <f>IF(AT177="BöB","Ja","No")</f>
        <v>No</v>
      </c>
      <c r="AY177" s="435" t="e">
        <f>IF(OR(AND(AT177="VöB",AR171="Aktuelles Procedura secondo BöB",AS177="No"),OR(AND(AS177="Ja",AR177&gt;='Valori soglia'!$D$6),AND(AS177="Ja",AY$14&gt;AY$15)),AND(AS177="Ja",AT177="BöB")),"Kontrolle","")</f>
        <v>#DIV/0!</v>
      </c>
      <c r="AZ177" s="173" t="s">
        <v>44</v>
      </c>
      <c r="BA177" s="429">
        <v>80</v>
      </c>
      <c r="BB177" s="352">
        <v>0</v>
      </c>
      <c r="BC177" s="429" t="s">
        <v>43</v>
      </c>
      <c r="BD177" s="432" t="s">
        <v>36</v>
      </c>
      <c r="BE177" s="399" t="str">
        <f>IF(BD177="BöB","nur Freihändig mit Tipo. 13 VöB","")</f>
        <v/>
      </c>
      <c r="BF177" s="400"/>
      <c r="BG177" s="433" t="str">
        <f>IF(BD177="BöB","Ja","No")</f>
        <v>No</v>
      </c>
      <c r="BH177" s="430" t="str">
        <f>IF(BD177="BöB","Ja","No")</f>
        <v>No</v>
      </c>
      <c r="BI177" s="435" t="e">
        <f>IF(OR(AND(BD177="VöB",BB171="Aktuelles Procedura secondo BöB",BC177="No"),OR(AND(BC177="Ja",BB177&gt;='Valori soglia'!$D$6),AND(BC177="Ja",BI$14&gt;BI$15)),AND(BC177="Ja",BD177="BöB")),"Kontrolle","")</f>
        <v>#DIV/0!</v>
      </c>
      <c r="BJ177" s="173" t="s">
        <v>44</v>
      </c>
      <c r="BK177" s="429">
        <v>80</v>
      </c>
      <c r="BL177" s="352">
        <v>0</v>
      </c>
      <c r="BM177" s="429" t="s">
        <v>43</v>
      </c>
      <c r="BN177" s="432" t="s">
        <v>36</v>
      </c>
      <c r="BO177" s="399" t="str">
        <f>IF(BN177="BöB","nur Freihändig mit Tipo. 13 VöB","")</f>
        <v/>
      </c>
      <c r="BP177" s="400"/>
      <c r="BQ177" s="433" t="str">
        <f>IF(BN177="BöB","Ja","No")</f>
        <v>No</v>
      </c>
      <c r="BR177" s="430" t="str">
        <f>IF(BN177="BöB","Ja","No")</f>
        <v>No</v>
      </c>
      <c r="BS177" s="435" t="e">
        <f>IF(OR(AND(BN177="VöB",BL171="Aktuelles Procedura secondo BöB",BM177="No"),OR(AND(BM177="Ja",BL177&gt;='Valori soglia'!$D$6),AND(BM177="Ja",BS$14&gt;BS$15)),AND(BM177="Ja",BN177="BöB")),"Kontrolle","")</f>
        <v>#DIV/0!</v>
      </c>
      <c r="BT177" s="173" t="s">
        <v>44</v>
      </c>
      <c r="BU177" s="429">
        <v>80</v>
      </c>
      <c r="BV177" s="352">
        <v>0</v>
      </c>
      <c r="BW177" s="429" t="s">
        <v>43</v>
      </c>
      <c r="BX177" s="432" t="s">
        <v>36</v>
      </c>
      <c r="BY177" s="399" t="str">
        <f>IF(BX177="BöB","nur Freihändig mit Tipo. 13 VöB","")</f>
        <v/>
      </c>
      <c r="BZ177" s="400"/>
      <c r="CA177" s="433" t="str">
        <f>IF(BX177="BöB","Ja","No")</f>
        <v>No</v>
      </c>
      <c r="CB177" s="430" t="str">
        <f>IF(BX177="BöB","Ja","No")</f>
        <v>No</v>
      </c>
      <c r="CC177" s="435" t="e">
        <f>IF(OR(AND(BX177="VöB",BV171="Aktuelles Procedura secondo BöB",BW177="No"),OR(AND(BW177="Ja",BV177&gt;='Valori soglia'!$D$6),AND(BW177="Ja",CC$14&gt;CC$15)),AND(BW177="Ja",BX177="BöB")),"Kontrolle","")</f>
        <v>#DIV/0!</v>
      </c>
      <c r="CD177" s="173" t="s">
        <v>44</v>
      </c>
      <c r="CE177" s="429">
        <v>80</v>
      </c>
      <c r="CF177" s="352">
        <v>0</v>
      </c>
      <c r="CG177" s="429" t="s">
        <v>43</v>
      </c>
      <c r="CH177" s="432" t="s">
        <v>36</v>
      </c>
      <c r="CI177" s="399" t="str">
        <f>IF(CH177="BöB","nur Freihändig mit Tipo. 13 VöB","")</f>
        <v/>
      </c>
      <c r="CJ177" s="400"/>
      <c r="CK177" s="433" t="str">
        <f>IF(CH177="BöB","Ja","No")</f>
        <v>No</v>
      </c>
      <c r="CL177" s="430" t="str">
        <f>IF(CH177="BöB","Ja","No")</f>
        <v>No</v>
      </c>
      <c r="CM177" s="435" t="e">
        <f>IF(OR(AND(CH177="VöB",CF171="Aktuelles Procedura secondo BöB",CG177="No"),OR(AND(CG177="Ja",CF177&gt;='Valori soglia'!$D$6),AND(CG177="Ja",CM$14&gt;CM$15)),AND(CG177="Ja",CH177="BöB")),"Kontrolle","")</f>
        <v>#DIV/0!</v>
      </c>
      <c r="CN177" s="173" t="s">
        <v>44</v>
      </c>
      <c r="CO177" s="429">
        <v>80</v>
      </c>
      <c r="CP177" s="352">
        <v>0</v>
      </c>
      <c r="CQ177" s="429" t="s">
        <v>43</v>
      </c>
      <c r="CR177" s="432" t="s">
        <v>36</v>
      </c>
      <c r="CS177" s="399" t="str">
        <f>IF(CR177="BöB","nur Freihändig mit Tipo. 13 VöB","")</f>
        <v/>
      </c>
      <c r="CT177" s="400"/>
      <c r="CU177" s="433" t="str">
        <f>IF(CR177="BöB","Ja","No")</f>
        <v>No</v>
      </c>
      <c r="CV177" s="430" t="str">
        <f>IF(CR177="BöB","Ja","No")</f>
        <v>No</v>
      </c>
      <c r="CW177" s="435" t="e">
        <f>IF(OR(AND(CR177="VöB",CP171="Aktuelles Procedura secondo BöB",CQ177="No"),OR(AND(CQ177="Ja",CP177&gt;='Valori soglia'!$D$6),AND(CQ177="Ja",CW$14&gt;CW$15)),AND(CQ177="Ja",CR177="BöB")),"Kontrolle","")</f>
        <v>#DIV/0!</v>
      </c>
      <c r="CX177" s="173" t="s">
        <v>44</v>
      </c>
      <c r="CY177" s="429">
        <v>80</v>
      </c>
      <c r="CZ177" s="352">
        <v>0</v>
      </c>
      <c r="DA177" s="429" t="s">
        <v>43</v>
      </c>
      <c r="DB177" s="432" t="s">
        <v>36</v>
      </c>
      <c r="DC177" s="399" t="str">
        <f>IF(DB177="BöB","nur Freihändig mit Tipo. 13 VöB","")</f>
        <v/>
      </c>
      <c r="DD177" s="400"/>
      <c r="DE177" s="433" t="str">
        <f>IF(DB177="BöB","Ja","No")</f>
        <v>No</v>
      </c>
      <c r="DF177" s="430" t="str">
        <f>IF(DB177="BöB","Ja","No")</f>
        <v>No</v>
      </c>
      <c r="DG177" s="435" t="e">
        <f>IF(OR(AND(DB177="VöB",CZ171="Aktuelles Procedura secondo BöB",DA177="No"),OR(AND(DA177="Ja",CZ177&gt;='Valori soglia'!$D$6),AND(DA177="Ja",DG$14&gt;DG$15)),AND(DA177="Ja",DB177="BöB")),"Kontrolle","")</f>
        <v>#DIV/0!</v>
      </c>
      <c r="DH177" s="173" t="s">
        <v>44</v>
      </c>
      <c r="DI177" s="429">
        <v>80</v>
      </c>
      <c r="DJ177" s="352">
        <v>0</v>
      </c>
      <c r="DK177" s="429" t="s">
        <v>43</v>
      </c>
      <c r="DL177" s="432" t="s">
        <v>36</v>
      </c>
      <c r="DM177" s="399" t="str">
        <f>IF(DL177="BöB","nur Freihändig mit Tipo. 13 VöB","")</f>
        <v/>
      </c>
      <c r="DN177" s="400"/>
      <c r="DO177" s="433" t="str">
        <f>IF(DL177="BöB","Ja","No")</f>
        <v>No</v>
      </c>
      <c r="DP177" s="430" t="str">
        <f>IF(DL177="BöB","Ja","No")</f>
        <v>No</v>
      </c>
      <c r="DQ177" s="435" t="e">
        <f>IF(OR(AND(DL177="VöB",DJ171="Aktuelles Procedura secondo BöB",DK177="No"),OR(AND(DK177="Ja",DJ177&gt;='Valori soglia'!$D$6),AND(DK177="Ja",DQ$14&gt;DQ$15)),AND(DK177="Ja",DL177="BöB")),"Kontrolle","")</f>
        <v>#DIV/0!</v>
      </c>
      <c r="DR177" s="173" t="s">
        <v>44</v>
      </c>
      <c r="DS177" s="429">
        <v>80</v>
      </c>
      <c r="DT177" s="352">
        <v>0</v>
      </c>
      <c r="DU177" s="429" t="s">
        <v>43</v>
      </c>
      <c r="DV177" s="432" t="s">
        <v>36</v>
      </c>
      <c r="DW177" s="399" t="str">
        <f>IF(DV177="BöB","nur Freihändig mit Tipo. 13 VöB","")</f>
        <v/>
      </c>
      <c r="DX177" s="400"/>
      <c r="DY177" s="433" t="str">
        <f>IF(DV177="BöB","Ja","No")</f>
        <v>No</v>
      </c>
      <c r="DZ177" s="430" t="str">
        <f>IF(DV177="BöB","Ja","No")</f>
        <v>No</v>
      </c>
      <c r="EA177" s="435" t="e">
        <f>IF(OR(AND(DV177="VöB",DT171="Aktuelles Procedura secondo BöB",DU177="No"),OR(AND(DU177="Ja",DT177&gt;='Valori soglia'!$D$6),AND(DU177="Ja",EA$14&gt;EA$15)),AND(DU177="Ja",DV177="BöB")),"Kontrolle","")</f>
        <v>#DIV/0!</v>
      </c>
      <c r="EB177" s="173" t="s">
        <v>44</v>
      </c>
      <c r="EC177" s="429">
        <v>80</v>
      </c>
      <c r="ED177" s="352">
        <v>0</v>
      </c>
      <c r="EE177" s="429" t="s">
        <v>43</v>
      </c>
      <c r="EF177" s="432" t="s">
        <v>36</v>
      </c>
      <c r="EG177" s="399" t="str">
        <f>IF(EF177="BöB","nur Freihändig mit Tipo. 13 VöB","")</f>
        <v/>
      </c>
      <c r="EH177" s="400"/>
      <c r="EI177" s="433" t="str">
        <f>IF(EF177="BöB","Ja","No")</f>
        <v>No</v>
      </c>
      <c r="EJ177" s="430" t="str">
        <f>IF(EF177="BöB","Ja","No")</f>
        <v>No</v>
      </c>
      <c r="EK177" s="435" t="e">
        <f>IF(OR(AND(EF177="VöB",ED171="Aktuelles Procedura secondo BöB",EE177="No"),OR(AND(EE177="Ja",ED177&gt;='Valori soglia'!$D$6),AND(EE177="Ja",EK$14&gt;EK$15)),AND(EE177="Ja",EF177="BöB")),"Kontrolle","")</f>
        <v>#DIV/0!</v>
      </c>
      <c r="EL177" s="173" t="s">
        <v>44</v>
      </c>
      <c r="EM177" s="429">
        <v>80</v>
      </c>
      <c r="EN177" s="352">
        <v>0</v>
      </c>
      <c r="EO177" s="429" t="s">
        <v>43</v>
      </c>
      <c r="EP177" s="432" t="s">
        <v>36</v>
      </c>
      <c r="EQ177" s="399" t="str">
        <f>IF(EP177="BöB","nur Freihändig mit Tipo. 13 VöB","")</f>
        <v/>
      </c>
      <c r="ER177" s="400"/>
      <c r="ES177" s="433" t="str">
        <f>IF(EP177="BöB","Ja","No")</f>
        <v>No</v>
      </c>
      <c r="ET177" s="430" t="str">
        <f>IF(EP177="BöB","Ja","No")</f>
        <v>No</v>
      </c>
      <c r="EU177" s="435" t="e">
        <f>IF(OR(AND(EP177="VöB",EN171="Aktuelles Procedura secondo BöB",EO177="No"),OR(AND(EO177="Ja",EN177&gt;='Valori soglia'!$D$6),AND(EO177="Ja",EU$14&gt;EU$15)),AND(EO177="Ja",EP177="BöB")),"Kontrolle","")</f>
        <v>#DIV/0!</v>
      </c>
      <c r="EV177" s="173" t="s">
        <v>44</v>
      </c>
      <c r="EW177" s="429">
        <v>80</v>
      </c>
      <c r="EX177" s="352">
        <v>0</v>
      </c>
      <c r="EY177" s="429" t="s">
        <v>43</v>
      </c>
      <c r="EZ177" s="432" t="s">
        <v>36</v>
      </c>
      <c r="FA177" s="399" t="str">
        <f>IF(EZ177="BöB","nur Freihändig mit Tipo. 13 VöB","")</f>
        <v/>
      </c>
      <c r="FB177" s="400"/>
      <c r="FC177" s="433" t="str">
        <f>IF(EZ177="BöB","Ja","No")</f>
        <v>No</v>
      </c>
      <c r="FD177" s="430" t="str">
        <f>IF(EZ177="BöB","Ja","No")</f>
        <v>No</v>
      </c>
      <c r="FE177" s="435" t="e">
        <f>IF(OR(AND(EZ177="VöB",EX171="Aktuelles Procedura secondo BöB",EY177="No"),OR(AND(EY177="Ja",EX177&gt;='Valori soglia'!$D$6),AND(EY177="Ja",FE$14&gt;FE$15)),AND(EY177="Ja",EZ177="BöB")),"Kontrolle","")</f>
        <v>#DIV/0!</v>
      </c>
      <c r="FF177" s="173" t="s">
        <v>44</v>
      </c>
      <c r="FG177" s="429">
        <v>80</v>
      </c>
      <c r="FH177" s="352">
        <v>0</v>
      </c>
      <c r="FI177" s="429" t="s">
        <v>43</v>
      </c>
      <c r="FJ177" s="432" t="s">
        <v>36</v>
      </c>
      <c r="FK177" s="399" t="str">
        <f>IF(FJ177="BöB","nur Freihändig mit Tipo. 13 VöB","")</f>
        <v/>
      </c>
      <c r="FL177" s="400"/>
      <c r="FM177" s="433" t="str">
        <f>IF(FJ177="BöB","Ja","No")</f>
        <v>No</v>
      </c>
      <c r="FN177" s="430" t="str">
        <f>IF(FJ177="BöB","Ja","No")</f>
        <v>No</v>
      </c>
      <c r="FO177" s="435" t="e">
        <f>IF(OR(AND(FJ177="VöB",FH171="Aktuelles Procedura secondo BöB",FI177="No"),OR(AND(FI177="Ja",FH177&gt;='Valori soglia'!$D$6),AND(FI177="Ja",FO$14&gt;FO$15)),AND(FI177="Ja",FJ177="BöB")),"Kontrolle","")</f>
        <v>#DIV/0!</v>
      </c>
      <c r="FP177" s="173" t="s">
        <v>44</v>
      </c>
      <c r="FQ177" s="429">
        <v>80</v>
      </c>
      <c r="FR177" s="352">
        <v>0</v>
      </c>
      <c r="FS177" s="429" t="s">
        <v>43</v>
      </c>
      <c r="FT177" s="432" t="s">
        <v>36</v>
      </c>
      <c r="FU177" s="399" t="str">
        <f>IF(FT177="BöB","nur Freihändig mit Tipo. 13 VöB","")</f>
        <v/>
      </c>
      <c r="FV177" s="400"/>
      <c r="FW177" s="433" t="str">
        <f>IF(FT177="BöB","Ja","No")</f>
        <v>No</v>
      </c>
      <c r="FX177" s="430" t="str">
        <f>IF(FT177="BöB","Ja","No")</f>
        <v>No</v>
      </c>
      <c r="FY177" s="435" t="e">
        <f>IF(OR(AND(FT177="VöB",FR171="Aktuelles Procedura secondo BöB",FS177="No"),OR(AND(FS177="Ja",FR177&gt;='Valori soglia'!$D$6),AND(FS177="Ja",FY$14&gt;FY$15)),AND(FS177="Ja",FT177="BöB")),"Kontrolle","")</f>
        <v>#DIV/0!</v>
      </c>
      <c r="FZ177" s="173" t="s">
        <v>44</v>
      </c>
      <c r="GA177" s="429">
        <v>80</v>
      </c>
      <c r="GB177" s="352">
        <v>0</v>
      </c>
      <c r="GC177" s="429" t="s">
        <v>43</v>
      </c>
      <c r="GD177" s="432" t="s">
        <v>36</v>
      </c>
      <c r="GE177" s="399" t="str">
        <f>IF(GD177="BöB","nur Freihändig mit Tipo. 13 VöB","")</f>
        <v/>
      </c>
      <c r="GF177" s="400"/>
      <c r="GG177" s="433" t="str">
        <f>IF(GD177="BöB","Ja","No")</f>
        <v>No</v>
      </c>
      <c r="GH177" s="430" t="str">
        <f>IF(GD177="BöB","Ja","No")</f>
        <v>No</v>
      </c>
      <c r="GI177" s="435" t="e">
        <f>IF(OR(AND(GD177="VöB",GB171="Aktuelles Procedura secondo BöB",GC177="No"),OR(AND(GC177="Ja",GB177&gt;='Valori soglia'!$D$6),AND(GC177="Ja",GI$14&gt;GI$15)),AND(GC177="Ja",GD177="BöB")),"Kontrolle","")</f>
        <v>#DIV/0!</v>
      </c>
      <c r="GJ177" s="173" t="s">
        <v>44</v>
      </c>
      <c r="GK177" s="429">
        <v>80</v>
      </c>
      <c r="GL177" s="352">
        <v>0</v>
      </c>
      <c r="GM177" s="429" t="s">
        <v>43</v>
      </c>
      <c r="GN177" s="432" t="s">
        <v>36</v>
      </c>
      <c r="GO177" s="399" t="str">
        <f>IF(GN177="BöB","nur Freihändig mit Tipo. 13 VöB","")</f>
        <v/>
      </c>
      <c r="GP177" s="400"/>
      <c r="GQ177" s="433" t="str">
        <f>IF(GN177="BöB","Ja","No")</f>
        <v>No</v>
      </c>
      <c r="GR177" s="430" t="str">
        <f>IF(GN177="BöB","Ja","No")</f>
        <v>No</v>
      </c>
      <c r="GS177" s="435" t="e">
        <f>IF(OR(AND(GN177="VöB",GL171="Aktuelles Procedura secondo BöB",GM177="No"),OR(AND(GM177="Ja",GL177&gt;='Valori soglia'!$D$6),AND(GM177="Ja",GS$14&gt;GS$15)),AND(GM177="Ja",GN177="BöB")),"Kontrolle","")</f>
        <v>#DIV/0!</v>
      </c>
      <c r="GT177" s="173" t="s">
        <v>44</v>
      </c>
      <c r="GU177" s="429">
        <v>80</v>
      </c>
      <c r="GV177" s="352">
        <v>0</v>
      </c>
      <c r="GW177" s="429" t="s">
        <v>43</v>
      </c>
      <c r="GX177" s="432" t="s">
        <v>36</v>
      </c>
      <c r="GY177" s="399" t="str">
        <f>IF(GX177="BöB","nur Freihändig mit Tipo. 13 VöB","")</f>
        <v/>
      </c>
      <c r="GZ177" s="400"/>
      <c r="HA177" s="433" t="str">
        <f>IF(GX177="BöB","Ja","No")</f>
        <v>No</v>
      </c>
      <c r="HB177" s="430" t="str">
        <f>IF(GX177="BöB","Ja","No")</f>
        <v>No</v>
      </c>
      <c r="HC177" s="435" t="e">
        <f>IF(OR(AND(GX177="VöB",GV171="Aktuelles Procedura secondo BöB",GW177="No"),OR(AND(GW177="Ja",GV177&gt;='Valori soglia'!$D$6),AND(GW177="Ja",HC$14&gt;HC$15)),AND(GW177="Ja",GX177="BöB")),"Kontrolle","")</f>
        <v>#DIV/0!</v>
      </c>
      <c r="HD177" s="173" t="s">
        <v>44</v>
      </c>
      <c r="HE177" s="429">
        <v>80</v>
      </c>
      <c r="HF177" s="352">
        <v>0</v>
      </c>
      <c r="HG177" s="429" t="s">
        <v>43</v>
      </c>
      <c r="HH177" s="432" t="s">
        <v>36</v>
      </c>
      <c r="HI177" s="399" t="str">
        <f>IF(HH177="BöB","nur Freihändig mit Tipo. 13 VöB","")</f>
        <v/>
      </c>
      <c r="HJ177" s="400"/>
      <c r="HK177" s="433" t="str">
        <f>IF(HH177="BöB","Ja","No")</f>
        <v>No</v>
      </c>
      <c r="HL177" s="430" t="str">
        <f>IF(HH177="BöB","Ja","No")</f>
        <v>No</v>
      </c>
      <c r="HM177" s="435" t="e">
        <f>IF(OR(AND(HH177="VöB",HF171="Aktuelles Procedura secondo BöB",HG177="No"),OR(AND(HG177="Ja",HF177&gt;='Valori soglia'!$D$6),AND(HG177="Ja",HM$14&gt;HM$15)),AND(HG177="Ja",HH177="BöB")),"Kontrolle","")</f>
        <v>#DIV/0!</v>
      </c>
      <c r="HN177" s="19"/>
      <c r="HO177" s="19"/>
      <c r="HP177" s="19"/>
      <c r="HQ177" s="19"/>
      <c r="HR177" s="19"/>
      <c r="HS177" s="19"/>
      <c r="HT177" s="19"/>
      <c r="HU177" s="19"/>
      <c r="HV177" s="19"/>
      <c r="HW177" s="19"/>
      <c r="HX177" s="19"/>
      <c r="HY177" s="19"/>
      <c r="HZ177" s="19"/>
      <c r="IA177" s="19"/>
      <c r="IB177" s="19"/>
      <c r="IC177" s="19"/>
      <c r="ID177" s="6"/>
      <c r="IE177" s="6"/>
      <c r="IF177" s="6"/>
      <c r="IG177" s="6"/>
      <c r="IH177" s="6"/>
      <c r="II177" s="6"/>
      <c r="IJ177" s="6"/>
      <c r="IK177" s="6"/>
      <c r="IL177" s="6"/>
      <c r="IM177" s="6"/>
      <c r="IN177" s="6"/>
      <c r="IO177" s="6"/>
      <c r="IP177" s="6"/>
      <c r="IQ177" s="6"/>
      <c r="IR177" s="6"/>
      <c r="IS177" s="6"/>
      <c r="IT177" s="6"/>
      <c r="IU177" s="6"/>
      <c r="IV177" s="6"/>
      <c r="IW177" s="6"/>
      <c r="IX177" s="6"/>
      <c r="IY177" s="6"/>
      <c r="IZ177" s="6"/>
      <c r="JA177" s="6"/>
      <c r="JB177" s="6"/>
      <c r="JC177" s="6"/>
      <c r="JD177" s="6"/>
      <c r="JE177" s="6"/>
      <c r="JF177" s="6"/>
      <c r="JG177" s="6"/>
      <c r="JH177" s="6"/>
      <c r="JI177" s="6"/>
      <c r="JJ177" s="6"/>
      <c r="JK177" s="6"/>
      <c r="JL177" s="6"/>
      <c r="JM177" s="6"/>
      <c r="JN177" s="6"/>
      <c r="JO177" s="6"/>
      <c r="JP177" s="6"/>
      <c r="JQ177" s="6"/>
      <c r="JR177" s="6"/>
      <c r="JS177" s="6"/>
      <c r="JT177" s="6"/>
      <c r="JU177" s="6"/>
      <c r="JV177" s="6"/>
      <c r="JW177" s="6"/>
      <c r="JX177" s="6"/>
      <c r="JY177" s="6"/>
      <c r="JZ177" s="6"/>
      <c r="KA177" s="6"/>
      <c r="KB177" s="6"/>
      <c r="KC177" s="6"/>
      <c r="KD177" s="6"/>
      <c r="KE177" s="6"/>
      <c r="KF177" s="6"/>
      <c r="KG177" s="6"/>
      <c r="KH177" s="6"/>
      <c r="KI177" s="6"/>
      <c r="KJ177" s="6"/>
      <c r="KK177" s="6"/>
      <c r="KL177" s="6"/>
      <c r="KM177" s="6"/>
      <c r="KN177" s="6"/>
      <c r="KO177" s="6"/>
      <c r="KP177" s="6"/>
      <c r="KQ177" s="6"/>
      <c r="KR177" s="6"/>
      <c r="KS177" s="6"/>
      <c r="KT177" s="6"/>
      <c r="KU177" s="6"/>
      <c r="KV177" s="6"/>
      <c r="KW177" s="6"/>
      <c r="KX177" s="6"/>
      <c r="KY177" s="6"/>
      <c r="KZ177" s="6"/>
      <c r="LA177" s="6"/>
      <c r="LB177" s="6"/>
      <c r="LC177" s="6"/>
    </row>
    <row r="178" spans="2:315" ht="27" customHeight="1" x14ac:dyDescent="0.2">
      <c r="B178" s="174" t="s">
        <v>45</v>
      </c>
      <c r="C178" s="429"/>
      <c r="D178" s="352"/>
      <c r="E178" s="429"/>
      <c r="F178" s="432"/>
      <c r="G178" s="401" t="str">
        <f>IF(F177="VöB","Freihändig (z.B. Tipo. 36 II d VöB)","")</f>
        <v/>
      </c>
      <c r="H178" s="402"/>
      <c r="I178" s="433"/>
      <c r="J178" s="430"/>
      <c r="K178" s="435"/>
      <c r="L178" s="174" t="s">
        <v>45</v>
      </c>
      <c r="M178" s="429"/>
      <c r="N178" s="352"/>
      <c r="O178" s="429"/>
      <c r="P178" s="432"/>
      <c r="Q178" s="401" t="str">
        <f>IF(P177="VöB","Freihändig (z.B. Tipo. 36 II d VöB)","")</f>
        <v/>
      </c>
      <c r="R178" s="402"/>
      <c r="S178" s="433"/>
      <c r="T178" s="430"/>
      <c r="U178" s="435"/>
      <c r="V178" s="174" t="s">
        <v>45</v>
      </c>
      <c r="W178" s="429"/>
      <c r="X178" s="352"/>
      <c r="Y178" s="429"/>
      <c r="Z178" s="432"/>
      <c r="AA178" s="401" t="str">
        <f>IF(Z177="VöB","Freihändig (z.B. Tipo. 36 II d VöB)","")</f>
        <v/>
      </c>
      <c r="AB178" s="402"/>
      <c r="AC178" s="433"/>
      <c r="AD178" s="430"/>
      <c r="AE178" s="435"/>
      <c r="AF178" s="174" t="s">
        <v>45</v>
      </c>
      <c r="AG178" s="429"/>
      <c r="AH178" s="352"/>
      <c r="AI178" s="429"/>
      <c r="AJ178" s="432"/>
      <c r="AK178" s="401" t="str">
        <f>IF(AJ177="VöB","Freihändig (z.B. Tipo. 36 II d VöB)","")</f>
        <v/>
      </c>
      <c r="AL178" s="402"/>
      <c r="AM178" s="433"/>
      <c r="AN178" s="430"/>
      <c r="AO178" s="435"/>
      <c r="AP178" s="174" t="s">
        <v>45</v>
      </c>
      <c r="AQ178" s="429"/>
      <c r="AR178" s="352"/>
      <c r="AS178" s="429"/>
      <c r="AT178" s="432"/>
      <c r="AU178" s="401" t="str">
        <f>IF(AT177="VöB","Freihändig (z.B. Tipo. 36 II d VöB)","")</f>
        <v/>
      </c>
      <c r="AV178" s="402"/>
      <c r="AW178" s="433"/>
      <c r="AX178" s="430"/>
      <c r="AY178" s="435"/>
      <c r="AZ178" s="174" t="s">
        <v>45</v>
      </c>
      <c r="BA178" s="429"/>
      <c r="BB178" s="352"/>
      <c r="BC178" s="429"/>
      <c r="BD178" s="432"/>
      <c r="BE178" s="401" t="str">
        <f>IF(BD177="VöB","Freihändig (z.B. Tipo. 36 II d VöB)","")</f>
        <v/>
      </c>
      <c r="BF178" s="402"/>
      <c r="BG178" s="433"/>
      <c r="BH178" s="430"/>
      <c r="BI178" s="435"/>
      <c r="BJ178" s="174" t="s">
        <v>45</v>
      </c>
      <c r="BK178" s="429"/>
      <c r="BL178" s="352"/>
      <c r="BM178" s="429"/>
      <c r="BN178" s="432"/>
      <c r="BO178" s="401" t="str">
        <f>IF(BN177="VöB","Freihändig (z.B. Tipo. 36 II d VöB)","")</f>
        <v/>
      </c>
      <c r="BP178" s="402"/>
      <c r="BQ178" s="433"/>
      <c r="BR178" s="430"/>
      <c r="BS178" s="435"/>
      <c r="BT178" s="174" t="s">
        <v>45</v>
      </c>
      <c r="BU178" s="429"/>
      <c r="BV178" s="352"/>
      <c r="BW178" s="429"/>
      <c r="BX178" s="432"/>
      <c r="BY178" s="401" t="str">
        <f>IF(BX177="VöB","Freihändig (z.B. Tipo. 36 II d VöB)","")</f>
        <v/>
      </c>
      <c r="BZ178" s="402"/>
      <c r="CA178" s="433"/>
      <c r="CB178" s="430"/>
      <c r="CC178" s="435"/>
      <c r="CD178" s="174" t="s">
        <v>45</v>
      </c>
      <c r="CE178" s="429"/>
      <c r="CF178" s="352"/>
      <c r="CG178" s="429"/>
      <c r="CH178" s="432"/>
      <c r="CI178" s="401" t="str">
        <f>IF(CH177="VöB","Freihändig (z.B. Tipo. 36 II d VöB)","")</f>
        <v/>
      </c>
      <c r="CJ178" s="402"/>
      <c r="CK178" s="433"/>
      <c r="CL178" s="430"/>
      <c r="CM178" s="435"/>
      <c r="CN178" s="174" t="s">
        <v>45</v>
      </c>
      <c r="CO178" s="429"/>
      <c r="CP178" s="352"/>
      <c r="CQ178" s="429"/>
      <c r="CR178" s="432"/>
      <c r="CS178" s="401" t="str">
        <f>IF(CR177="VöB","Freihändig (z.B. Tipo. 36 II d VöB)","")</f>
        <v/>
      </c>
      <c r="CT178" s="402"/>
      <c r="CU178" s="433"/>
      <c r="CV178" s="430"/>
      <c r="CW178" s="435"/>
      <c r="CX178" s="174" t="s">
        <v>45</v>
      </c>
      <c r="CY178" s="429"/>
      <c r="CZ178" s="352"/>
      <c r="DA178" s="429"/>
      <c r="DB178" s="432"/>
      <c r="DC178" s="401" t="str">
        <f>IF(DB177="VöB","Freihändig (z.B. Tipo. 36 II d VöB)","")</f>
        <v/>
      </c>
      <c r="DD178" s="402"/>
      <c r="DE178" s="433"/>
      <c r="DF178" s="430"/>
      <c r="DG178" s="435"/>
      <c r="DH178" s="174" t="s">
        <v>45</v>
      </c>
      <c r="DI178" s="429"/>
      <c r="DJ178" s="352"/>
      <c r="DK178" s="429"/>
      <c r="DL178" s="432"/>
      <c r="DM178" s="401" t="str">
        <f>IF(DL177="VöB","Freihändig (z.B. Tipo. 36 II d VöB)","")</f>
        <v/>
      </c>
      <c r="DN178" s="402"/>
      <c r="DO178" s="433"/>
      <c r="DP178" s="430"/>
      <c r="DQ178" s="435"/>
      <c r="DR178" s="174" t="s">
        <v>45</v>
      </c>
      <c r="DS178" s="429"/>
      <c r="DT178" s="352"/>
      <c r="DU178" s="429"/>
      <c r="DV178" s="432"/>
      <c r="DW178" s="401" t="str">
        <f>IF(DV177="VöB","Freihändig (z.B. Tipo. 36 II d VöB)","")</f>
        <v/>
      </c>
      <c r="DX178" s="402"/>
      <c r="DY178" s="433"/>
      <c r="DZ178" s="430"/>
      <c r="EA178" s="435"/>
      <c r="EB178" s="174" t="s">
        <v>45</v>
      </c>
      <c r="EC178" s="429"/>
      <c r="ED178" s="352"/>
      <c r="EE178" s="429"/>
      <c r="EF178" s="432"/>
      <c r="EG178" s="401" t="str">
        <f>IF(EF177="VöB","Freihändig (z.B. Tipo. 36 II d VöB)","")</f>
        <v/>
      </c>
      <c r="EH178" s="402"/>
      <c r="EI178" s="433"/>
      <c r="EJ178" s="430"/>
      <c r="EK178" s="435"/>
      <c r="EL178" s="174" t="s">
        <v>45</v>
      </c>
      <c r="EM178" s="429"/>
      <c r="EN178" s="352"/>
      <c r="EO178" s="429"/>
      <c r="EP178" s="432"/>
      <c r="EQ178" s="401" t="str">
        <f>IF(EP177="VöB","Freihändig (z.B. Tipo. 36 II d VöB)","")</f>
        <v/>
      </c>
      <c r="ER178" s="402"/>
      <c r="ES178" s="433"/>
      <c r="ET178" s="430"/>
      <c r="EU178" s="435"/>
      <c r="EV178" s="174" t="s">
        <v>45</v>
      </c>
      <c r="EW178" s="429"/>
      <c r="EX178" s="352"/>
      <c r="EY178" s="429"/>
      <c r="EZ178" s="432"/>
      <c r="FA178" s="401" t="str">
        <f>IF(EZ177="VöB","Freihändig (z.B. Tipo. 36 II d VöB)","")</f>
        <v/>
      </c>
      <c r="FB178" s="402"/>
      <c r="FC178" s="433"/>
      <c r="FD178" s="430"/>
      <c r="FE178" s="435"/>
      <c r="FF178" s="174" t="s">
        <v>45</v>
      </c>
      <c r="FG178" s="429"/>
      <c r="FH178" s="352"/>
      <c r="FI178" s="429"/>
      <c r="FJ178" s="432"/>
      <c r="FK178" s="401" t="str">
        <f>IF(FJ177="VöB","Freihändig (z.B. Tipo. 36 II d VöB)","")</f>
        <v/>
      </c>
      <c r="FL178" s="402"/>
      <c r="FM178" s="433"/>
      <c r="FN178" s="430"/>
      <c r="FO178" s="435"/>
      <c r="FP178" s="174" t="s">
        <v>45</v>
      </c>
      <c r="FQ178" s="429"/>
      <c r="FR178" s="352"/>
      <c r="FS178" s="429"/>
      <c r="FT178" s="432"/>
      <c r="FU178" s="401" t="str">
        <f>IF(FT177="VöB","Freihändig (z.B. Tipo. 36 II d VöB)","")</f>
        <v/>
      </c>
      <c r="FV178" s="402"/>
      <c r="FW178" s="433"/>
      <c r="FX178" s="430"/>
      <c r="FY178" s="435"/>
      <c r="FZ178" s="174" t="s">
        <v>45</v>
      </c>
      <c r="GA178" s="429"/>
      <c r="GB178" s="352"/>
      <c r="GC178" s="429"/>
      <c r="GD178" s="432"/>
      <c r="GE178" s="401" t="str">
        <f>IF(GD177="VöB","Freihändig (z.B. Tipo. 36 II d VöB)","")</f>
        <v/>
      </c>
      <c r="GF178" s="402"/>
      <c r="GG178" s="433"/>
      <c r="GH178" s="430"/>
      <c r="GI178" s="435"/>
      <c r="GJ178" s="174" t="s">
        <v>45</v>
      </c>
      <c r="GK178" s="429"/>
      <c r="GL178" s="352"/>
      <c r="GM178" s="429"/>
      <c r="GN178" s="432"/>
      <c r="GO178" s="401" t="str">
        <f>IF(GN177="VöB","Freihändig (z.B. Tipo. 36 II d VöB)","")</f>
        <v/>
      </c>
      <c r="GP178" s="402"/>
      <c r="GQ178" s="433"/>
      <c r="GR178" s="430"/>
      <c r="GS178" s="435"/>
      <c r="GT178" s="174" t="s">
        <v>45</v>
      </c>
      <c r="GU178" s="429"/>
      <c r="GV178" s="352"/>
      <c r="GW178" s="429"/>
      <c r="GX178" s="432"/>
      <c r="GY178" s="401" t="str">
        <f>IF(GX177="VöB","Freihändig (z.B. Tipo. 36 II d VöB)","")</f>
        <v/>
      </c>
      <c r="GZ178" s="402"/>
      <c r="HA178" s="433"/>
      <c r="HB178" s="430"/>
      <c r="HC178" s="435"/>
      <c r="HD178" s="174" t="s">
        <v>45</v>
      </c>
      <c r="HE178" s="429"/>
      <c r="HF178" s="352"/>
      <c r="HG178" s="429"/>
      <c r="HH178" s="432"/>
      <c r="HI178" s="401" t="str">
        <f>IF(HH177="VöB","Freihändig (z.B. Tipo. 36 II d VöB)","")</f>
        <v/>
      </c>
      <c r="HJ178" s="402"/>
      <c r="HK178" s="433"/>
      <c r="HL178" s="430"/>
      <c r="HM178" s="435"/>
      <c r="HN178" s="19"/>
      <c r="HO178" s="19"/>
      <c r="HP178" s="19"/>
      <c r="HQ178" s="19"/>
      <c r="HR178" s="19"/>
      <c r="HS178" s="19"/>
      <c r="HT178" s="19"/>
      <c r="HU178" s="19"/>
      <c r="HV178" s="19"/>
      <c r="HW178" s="19"/>
      <c r="HX178" s="19"/>
      <c r="HY178" s="19"/>
      <c r="HZ178" s="19"/>
      <c r="IA178" s="19"/>
      <c r="IB178" s="19"/>
      <c r="IC178" s="19"/>
      <c r="ID178" s="6"/>
      <c r="IE178" s="6"/>
      <c r="IF178" s="6"/>
      <c r="IG178" s="6"/>
      <c r="IH178" s="6"/>
      <c r="II178" s="6"/>
      <c r="IJ178" s="6"/>
      <c r="IK178" s="6"/>
      <c r="IL178" s="6"/>
      <c r="IM178" s="6"/>
      <c r="IN178" s="6"/>
      <c r="IO178" s="6"/>
      <c r="IP178" s="6"/>
      <c r="IQ178" s="6"/>
      <c r="IR178" s="6"/>
      <c r="IS178" s="6"/>
      <c r="IT178" s="6"/>
      <c r="IU178" s="6"/>
      <c r="IV178" s="6"/>
      <c r="IW178" s="6"/>
      <c r="IX178" s="6"/>
      <c r="IY178" s="6"/>
      <c r="IZ178" s="6"/>
      <c r="JA178" s="6"/>
      <c r="JB178" s="6"/>
      <c r="JC178" s="6"/>
      <c r="JD178" s="6"/>
      <c r="JE178" s="6"/>
      <c r="JF178" s="6"/>
      <c r="JG178" s="6"/>
      <c r="JH178" s="6"/>
      <c r="JI178" s="6"/>
      <c r="JJ178" s="6"/>
      <c r="JK178" s="6"/>
      <c r="JL178" s="6"/>
      <c r="JM178" s="6"/>
      <c r="JN178" s="6"/>
      <c r="JO178" s="6"/>
      <c r="JP178" s="6"/>
      <c r="JQ178" s="6"/>
      <c r="JR178" s="6"/>
      <c r="JS178" s="6"/>
      <c r="JT178" s="6"/>
      <c r="JU178" s="6"/>
      <c r="JV178" s="6"/>
      <c r="JW178" s="6"/>
      <c r="JX178" s="6"/>
      <c r="JY178" s="6"/>
      <c r="JZ178" s="6"/>
      <c r="KA178" s="6"/>
      <c r="KB178" s="6"/>
      <c r="KC178" s="6"/>
      <c r="KD178" s="6"/>
      <c r="KE178" s="6"/>
      <c r="KF178" s="6"/>
      <c r="KG178" s="6"/>
      <c r="KH178" s="6"/>
      <c r="KI178" s="6"/>
      <c r="KJ178" s="6"/>
      <c r="KK178" s="6"/>
      <c r="KL178" s="6"/>
      <c r="KM178" s="6"/>
      <c r="KN178" s="6"/>
      <c r="KO178" s="6"/>
      <c r="KP178" s="6"/>
      <c r="KQ178" s="6"/>
      <c r="KR178" s="6"/>
      <c r="KS178" s="6"/>
      <c r="KT178" s="6"/>
      <c r="KU178" s="6"/>
      <c r="KV178" s="6"/>
      <c r="KW178" s="6"/>
      <c r="KX178" s="6"/>
      <c r="KY178" s="6"/>
      <c r="KZ178" s="6"/>
      <c r="LA178" s="6"/>
      <c r="LB178" s="6"/>
      <c r="LC178" s="6"/>
    </row>
    <row r="179" spans="2:315" ht="27" customHeight="1" x14ac:dyDescent="0.2">
      <c r="B179" s="173" t="s">
        <v>44</v>
      </c>
      <c r="C179" s="429">
        <v>81</v>
      </c>
      <c r="D179" s="352">
        <v>0</v>
      </c>
      <c r="E179" s="429" t="s">
        <v>43</v>
      </c>
      <c r="F179" s="432" t="s">
        <v>36</v>
      </c>
      <c r="G179" s="399" t="str">
        <f>IF(F179="BöB","nur Freihändig mit Tipo. 13 VöB","")</f>
        <v/>
      </c>
      <c r="H179" s="400"/>
      <c r="I179" s="433" t="str">
        <f>IF(F179="BöB","Ja","No")</f>
        <v>No</v>
      </c>
      <c r="J179" s="430" t="str">
        <f>IF(F179="BöB","Ja","No")</f>
        <v>No</v>
      </c>
      <c r="K179" s="435" t="e">
        <f>IF(OR(AND(F179="VöB",D173="Aktuelles Procedura secondo BöB",E179="No"),OR(AND(E179="Ja",D179&gt;='Valori soglia'!$D$6),AND(E179="Ja",'Riepilogo progetto'!$J$8&gt;'Riepilogo progetto'!$P$9)),AND(E179="Ja",F179="BöB")),"Kontrolle","")</f>
        <v>#DIV/0!</v>
      </c>
      <c r="L179" s="173" t="s">
        <v>44</v>
      </c>
      <c r="M179" s="429">
        <v>81</v>
      </c>
      <c r="N179" s="352">
        <v>0</v>
      </c>
      <c r="O179" s="429" t="s">
        <v>43</v>
      </c>
      <c r="P179" s="432" t="s">
        <v>36</v>
      </c>
      <c r="Q179" s="399" t="str">
        <f>IF(P179="BöB","nur Freihändig mit Tipo. 13 VöB","")</f>
        <v/>
      </c>
      <c r="R179" s="400"/>
      <c r="S179" s="433" t="str">
        <f>IF(P179="BöB","Ja","No")</f>
        <v>No</v>
      </c>
      <c r="T179" s="430" t="str">
        <f>IF(P179="BöB","Ja","No")</f>
        <v>No</v>
      </c>
      <c r="U179" s="435" t="e">
        <f>IF(OR(AND(P179="VöB",N173="Aktuelles Procedura secondo BöB",O179="No"),OR(AND(O179="Ja",N179&gt;='Valori soglia'!$D$6),AND(O179="Ja",U$14&gt;U$15)),AND(O179="Ja",P179="BöB")),"Kontrolle","")</f>
        <v>#DIV/0!</v>
      </c>
      <c r="V179" s="173" t="s">
        <v>44</v>
      </c>
      <c r="W179" s="429">
        <v>81</v>
      </c>
      <c r="X179" s="352">
        <v>0</v>
      </c>
      <c r="Y179" s="429" t="s">
        <v>43</v>
      </c>
      <c r="Z179" s="432" t="s">
        <v>36</v>
      </c>
      <c r="AA179" s="399" t="str">
        <f>IF(Z179="BöB","nur Freihändig mit Tipo. 13 VöB","")</f>
        <v/>
      </c>
      <c r="AB179" s="400"/>
      <c r="AC179" s="433" t="str">
        <f>IF(Z179="BöB","Ja","No")</f>
        <v>No</v>
      </c>
      <c r="AD179" s="430" t="str">
        <f>IF(Z179="BöB","Ja","No")</f>
        <v>No</v>
      </c>
      <c r="AE179" s="435" t="e">
        <f>IF(OR(AND(Z179="VöB",X173="Aktuelles Procedura secondo BöB",Y179="No"),OR(AND(Y179="Ja",X179&gt;='Valori soglia'!$D$6),AND(Y179="Ja",AE$14&gt;AE$15)),AND(Y179="Ja",Z179="BöB")),"Kontrolle","")</f>
        <v>#DIV/0!</v>
      </c>
      <c r="AF179" s="173" t="s">
        <v>44</v>
      </c>
      <c r="AG179" s="429">
        <v>81</v>
      </c>
      <c r="AH179" s="352">
        <v>0</v>
      </c>
      <c r="AI179" s="429" t="s">
        <v>43</v>
      </c>
      <c r="AJ179" s="432" t="s">
        <v>36</v>
      </c>
      <c r="AK179" s="399" t="str">
        <f>IF(AJ179="BöB","nur Freihändig mit Tipo. 13 VöB","")</f>
        <v/>
      </c>
      <c r="AL179" s="400"/>
      <c r="AM179" s="433" t="str">
        <f>IF(AJ179="BöB","Ja","No")</f>
        <v>No</v>
      </c>
      <c r="AN179" s="430" t="str">
        <f>IF(AJ179="BöB","Ja","No")</f>
        <v>No</v>
      </c>
      <c r="AO179" s="435" t="e">
        <f>IF(OR(AND(AJ179="VöB",AH173="Aktuelles Procedura secondo BöB",AI179="No"),OR(AND(AI179="Ja",AH179&gt;='Valori soglia'!$D$6),AND(AI179="Ja",AO$14&gt;AO$15)),AND(AI179="Ja",AJ179="BöB")),"Kontrolle","")</f>
        <v>#DIV/0!</v>
      </c>
      <c r="AP179" s="173" t="s">
        <v>44</v>
      </c>
      <c r="AQ179" s="429">
        <v>81</v>
      </c>
      <c r="AR179" s="352">
        <v>0</v>
      </c>
      <c r="AS179" s="429" t="s">
        <v>43</v>
      </c>
      <c r="AT179" s="432" t="s">
        <v>36</v>
      </c>
      <c r="AU179" s="399" t="str">
        <f>IF(AT179="BöB","nur Freihändig mit Tipo. 13 VöB","")</f>
        <v/>
      </c>
      <c r="AV179" s="400"/>
      <c r="AW179" s="433" t="str">
        <f>IF(AT179="BöB","Ja","No")</f>
        <v>No</v>
      </c>
      <c r="AX179" s="430" t="str">
        <f>IF(AT179="BöB","Ja","No")</f>
        <v>No</v>
      </c>
      <c r="AY179" s="435" t="e">
        <f>IF(OR(AND(AT179="VöB",AR173="Aktuelles Procedura secondo BöB",AS179="No"),OR(AND(AS179="Ja",AR179&gt;='Valori soglia'!$D$6),AND(AS179="Ja",AY$14&gt;AY$15)),AND(AS179="Ja",AT179="BöB")),"Kontrolle","")</f>
        <v>#DIV/0!</v>
      </c>
      <c r="AZ179" s="173" t="s">
        <v>44</v>
      </c>
      <c r="BA179" s="429">
        <v>81</v>
      </c>
      <c r="BB179" s="352">
        <v>0</v>
      </c>
      <c r="BC179" s="429" t="s">
        <v>43</v>
      </c>
      <c r="BD179" s="432" t="s">
        <v>36</v>
      </c>
      <c r="BE179" s="399" t="str">
        <f>IF(BD179="BöB","nur Freihändig mit Tipo. 13 VöB","")</f>
        <v/>
      </c>
      <c r="BF179" s="400"/>
      <c r="BG179" s="433" t="str">
        <f>IF(BD179="BöB","Ja","No")</f>
        <v>No</v>
      </c>
      <c r="BH179" s="430" t="str">
        <f>IF(BD179="BöB","Ja","No")</f>
        <v>No</v>
      </c>
      <c r="BI179" s="435" t="e">
        <f>IF(OR(AND(BD179="VöB",BB173="Aktuelles Procedura secondo BöB",BC179="No"),OR(AND(BC179="Ja",BB179&gt;='Valori soglia'!$D$6),AND(BC179="Ja",BI$14&gt;BI$15)),AND(BC179="Ja",BD179="BöB")),"Kontrolle","")</f>
        <v>#DIV/0!</v>
      </c>
      <c r="BJ179" s="173" t="s">
        <v>44</v>
      </c>
      <c r="BK179" s="429">
        <v>81</v>
      </c>
      <c r="BL179" s="352">
        <v>0</v>
      </c>
      <c r="BM179" s="429" t="s">
        <v>43</v>
      </c>
      <c r="BN179" s="432" t="s">
        <v>36</v>
      </c>
      <c r="BO179" s="399" t="str">
        <f>IF(BN179="BöB","nur Freihändig mit Tipo. 13 VöB","")</f>
        <v/>
      </c>
      <c r="BP179" s="400"/>
      <c r="BQ179" s="433" t="str">
        <f>IF(BN179="BöB","Ja","No")</f>
        <v>No</v>
      </c>
      <c r="BR179" s="430" t="str">
        <f>IF(BN179="BöB","Ja","No")</f>
        <v>No</v>
      </c>
      <c r="BS179" s="435" t="e">
        <f>IF(OR(AND(BN179="VöB",BL173="Aktuelles Procedura secondo BöB",BM179="No"),OR(AND(BM179="Ja",BL179&gt;='Valori soglia'!$D$6),AND(BM179="Ja",BS$14&gt;BS$15)),AND(BM179="Ja",BN179="BöB")),"Kontrolle","")</f>
        <v>#DIV/0!</v>
      </c>
      <c r="BT179" s="173" t="s">
        <v>44</v>
      </c>
      <c r="BU179" s="429">
        <v>81</v>
      </c>
      <c r="BV179" s="352">
        <v>0</v>
      </c>
      <c r="BW179" s="429" t="s">
        <v>43</v>
      </c>
      <c r="BX179" s="432" t="s">
        <v>36</v>
      </c>
      <c r="BY179" s="399" t="str">
        <f>IF(BX179="BöB","nur Freihändig mit Tipo. 13 VöB","")</f>
        <v/>
      </c>
      <c r="BZ179" s="400"/>
      <c r="CA179" s="433" t="str">
        <f>IF(BX179="BöB","Ja","No")</f>
        <v>No</v>
      </c>
      <c r="CB179" s="430" t="str">
        <f>IF(BX179="BöB","Ja","No")</f>
        <v>No</v>
      </c>
      <c r="CC179" s="435" t="e">
        <f>IF(OR(AND(BX179="VöB",BV173="Aktuelles Procedura secondo BöB",BW179="No"),OR(AND(BW179="Ja",BV179&gt;='Valori soglia'!$D$6),AND(BW179="Ja",CC$14&gt;CC$15)),AND(BW179="Ja",BX179="BöB")),"Kontrolle","")</f>
        <v>#DIV/0!</v>
      </c>
      <c r="CD179" s="173" t="s">
        <v>44</v>
      </c>
      <c r="CE179" s="429">
        <v>81</v>
      </c>
      <c r="CF179" s="352">
        <v>0</v>
      </c>
      <c r="CG179" s="429" t="s">
        <v>43</v>
      </c>
      <c r="CH179" s="432" t="s">
        <v>36</v>
      </c>
      <c r="CI179" s="399" t="str">
        <f>IF(CH179="BöB","nur Freihändig mit Tipo. 13 VöB","")</f>
        <v/>
      </c>
      <c r="CJ179" s="400"/>
      <c r="CK179" s="433" t="str">
        <f>IF(CH179="BöB","Ja","No")</f>
        <v>No</v>
      </c>
      <c r="CL179" s="430" t="str">
        <f>IF(CH179="BöB","Ja","No")</f>
        <v>No</v>
      </c>
      <c r="CM179" s="435" t="e">
        <f>IF(OR(AND(CH179="VöB",CF173="Aktuelles Procedura secondo BöB",CG179="No"),OR(AND(CG179="Ja",CF179&gt;='Valori soglia'!$D$6),AND(CG179="Ja",CM$14&gt;CM$15)),AND(CG179="Ja",CH179="BöB")),"Kontrolle","")</f>
        <v>#DIV/0!</v>
      </c>
      <c r="CN179" s="173" t="s">
        <v>44</v>
      </c>
      <c r="CO179" s="429">
        <v>81</v>
      </c>
      <c r="CP179" s="352">
        <v>0</v>
      </c>
      <c r="CQ179" s="429" t="s">
        <v>43</v>
      </c>
      <c r="CR179" s="432" t="s">
        <v>36</v>
      </c>
      <c r="CS179" s="399" t="str">
        <f>IF(CR179="BöB","nur Freihändig mit Tipo. 13 VöB","")</f>
        <v/>
      </c>
      <c r="CT179" s="400"/>
      <c r="CU179" s="433" t="str">
        <f>IF(CR179="BöB","Ja","No")</f>
        <v>No</v>
      </c>
      <c r="CV179" s="430" t="str">
        <f>IF(CR179="BöB","Ja","No")</f>
        <v>No</v>
      </c>
      <c r="CW179" s="435" t="e">
        <f>IF(OR(AND(CR179="VöB",CP173="Aktuelles Procedura secondo BöB",CQ179="No"),OR(AND(CQ179="Ja",CP179&gt;='Valori soglia'!$D$6),AND(CQ179="Ja",CW$14&gt;CW$15)),AND(CQ179="Ja",CR179="BöB")),"Kontrolle","")</f>
        <v>#DIV/0!</v>
      </c>
      <c r="CX179" s="173" t="s">
        <v>44</v>
      </c>
      <c r="CY179" s="429">
        <v>81</v>
      </c>
      <c r="CZ179" s="352">
        <v>0</v>
      </c>
      <c r="DA179" s="429" t="s">
        <v>43</v>
      </c>
      <c r="DB179" s="432" t="s">
        <v>36</v>
      </c>
      <c r="DC179" s="399" t="str">
        <f>IF(DB179="BöB","nur Freihändig mit Tipo. 13 VöB","")</f>
        <v/>
      </c>
      <c r="DD179" s="400"/>
      <c r="DE179" s="433" t="str">
        <f>IF(DB179="BöB","Ja","No")</f>
        <v>No</v>
      </c>
      <c r="DF179" s="430" t="str">
        <f>IF(DB179="BöB","Ja","No")</f>
        <v>No</v>
      </c>
      <c r="DG179" s="435" t="e">
        <f>IF(OR(AND(DB179="VöB",CZ173="Aktuelles Procedura secondo BöB",DA179="No"),OR(AND(DA179="Ja",CZ179&gt;='Valori soglia'!$D$6),AND(DA179="Ja",DG$14&gt;DG$15)),AND(DA179="Ja",DB179="BöB")),"Kontrolle","")</f>
        <v>#DIV/0!</v>
      </c>
      <c r="DH179" s="173" t="s">
        <v>44</v>
      </c>
      <c r="DI179" s="429">
        <v>81</v>
      </c>
      <c r="DJ179" s="352">
        <v>0</v>
      </c>
      <c r="DK179" s="429" t="s">
        <v>43</v>
      </c>
      <c r="DL179" s="432" t="s">
        <v>36</v>
      </c>
      <c r="DM179" s="399" t="str">
        <f>IF(DL179="BöB","nur Freihändig mit Tipo. 13 VöB","")</f>
        <v/>
      </c>
      <c r="DN179" s="400"/>
      <c r="DO179" s="433" t="str">
        <f>IF(DL179="BöB","Ja","No")</f>
        <v>No</v>
      </c>
      <c r="DP179" s="430" t="str">
        <f>IF(DL179="BöB","Ja","No")</f>
        <v>No</v>
      </c>
      <c r="DQ179" s="435" t="e">
        <f>IF(OR(AND(DL179="VöB",DJ173="Aktuelles Procedura secondo BöB",DK179="No"),OR(AND(DK179="Ja",DJ179&gt;='Valori soglia'!$D$6),AND(DK179="Ja",DQ$14&gt;DQ$15)),AND(DK179="Ja",DL179="BöB")),"Kontrolle","")</f>
        <v>#DIV/0!</v>
      </c>
      <c r="DR179" s="173" t="s">
        <v>44</v>
      </c>
      <c r="DS179" s="429">
        <v>81</v>
      </c>
      <c r="DT179" s="352">
        <v>0</v>
      </c>
      <c r="DU179" s="429" t="s">
        <v>43</v>
      </c>
      <c r="DV179" s="432" t="s">
        <v>36</v>
      </c>
      <c r="DW179" s="399" t="str">
        <f>IF(DV179="BöB","nur Freihändig mit Tipo. 13 VöB","")</f>
        <v/>
      </c>
      <c r="DX179" s="400"/>
      <c r="DY179" s="433" t="str">
        <f>IF(DV179="BöB","Ja","No")</f>
        <v>No</v>
      </c>
      <c r="DZ179" s="430" t="str">
        <f>IF(DV179="BöB","Ja","No")</f>
        <v>No</v>
      </c>
      <c r="EA179" s="435" t="e">
        <f>IF(OR(AND(DV179="VöB",DT173="Aktuelles Procedura secondo BöB",DU179="No"),OR(AND(DU179="Ja",DT179&gt;='Valori soglia'!$D$6),AND(DU179="Ja",EA$14&gt;EA$15)),AND(DU179="Ja",DV179="BöB")),"Kontrolle","")</f>
        <v>#DIV/0!</v>
      </c>
      <c r="EB179" s="173" t="s">
        <v>44</v>
      </c>
      <c r="EC179" s="429">
        <v>81</v>
      </c>
      <c r="ED179" s="352">
        <v>0</v>
      </c>
      <c r="EE179" s="429" t="s">
        <v>43</v>
      </c>
      <c r="EF179" s="432" t="s">
        <v>36</v>
      </c>
      <c r="EG179" s="399" t="str">
        <f>IF(EF179="BöB","nur Freihändig mit Tipo. 13 VöB","")</f>
        <v/>
      </c>
      <c r="EH179" s="400"/>
      <c r="EI179" s="433" t="str">
        <f>IF(EF179="BöB","Ja","No")</f>
        <v>No</v>
      </c>
      <c r="EJ179" s="430" t="str">
        <f>IF(EF179="BöB","Ja","No")</f>
        <v>No</v>
      </c>
      <c r="EK179" s="435" t="e">
        <f>IF(OR(AND(EF179="VöB",ED173="Aktuelles Procedura secondo BöB",EE179="No"),OR(AND(EE179="Ja",ED179&gt;='Valori soglia'!$D$6),AND(EE179="Ja",EK$14&gt;EK$15)),AND(EE179="Ja",EF179="BöB")),"Kontrolle","")</f>
        <v>#DIV/0!</v>
      </c>
      <c r="EL179" s="173" t="s">
        <v>44</v>
      </c>
      <c r="EM179" s="429">
        <v>81</v>
      </c>
      <c r="EN179" s="352">
        <v>0</v>
      </c>
      <c r="EO179" s="429" t="s">
        <v>43</v>
      </c>
      <c r="EP179" s="432" t="s">
        <v>36</v>
      </c>
      <c r="EQ179" s="399" t="str">
        <f>IF(EP179="BöB","nur Freihändig mit Tipo. 13 VöB","")</f>
        <v/>
      </c>
      <c r="ER179" s="400"/>
      <c r="ES179" s="433" t="str">
        <f>IF(EP179="BöB","Ja","No")</f>
        <v>No</v>
      </c>
      <c r="ET179" s="430" t="str">
        <f>IF(EP179="BöB","Ja","No")</f>
        <v>No</v>
      </c>
      <c r="EU179" s="435" t="e">
        <f>IF(OR(AND(EP179="VöB",EN173="Aktuelles Procedura secondo BöB",EO179="No"),OR(AND(EO179="Ja",EN179&gt;='Valori soglia'!$D$6),AND(EO179="Ja",EU$14&gt;EU$15)),AND(EO179="Ja",EP179="BöB")),"Kontrolle","")</f>
        <v>#DIV/0!</v>
      </c>
      <c r="EV179" s="173" t="s">
        <v>44</v>
      </c>
      <c r="EW179" s="429">
        <v>81</v>
      </c>
      <c r="EX179" s="352">
        <v>0</v>
      </c>
      <c r="EY179" s="429" t="s">
        <v>43</v>
      </c>
      <c r="EZ179" s="432" t="s">
        <v>36</v>
      </c>
      <c r="FA179" s="399" t="str">
        <f>IF(EZ179="BöB","nur Freihändig mit Tipo. 13 VöB","")</f>
        <v/>
      </c>
      <c r="FB179" s="400"/>
      <c r="FC179" s="433" t="str">
        <f>IF(EZ179="BöB","Ja","No")</f>
        <v>No</v>
      </c>
      <c r="FD179" s="430" t="str">
        <f>IF(EZ179="BöB","Ja","No")</f>
        <v>No</v>
      </c>
      <c r="FE179" s="435" t="e">
        <f>IF(OR(AND(EZ179="VöB",EX173="Aktuelles Procedura secondo BöB",EY179="No"),OR(AND(EY179="Ja",EX179&gt;='Valori soglia'!$D$6),AND(EY179="Ja",FE$14&gt;FE$15)),AND(EY179="Ja",EZ179="BöB")),"Kontrolle","")</f>
        <v>#DIV/0!</v>
      </c>
      <c r="FF179" s="173" t="s">
        <v>44</v>
      </c>
      <c r="FG179" s="429">
        <v>81</v>
      </c>
      <c r="FH179" s="352">
        <v>0</v>
      </c>
      <c r="FI179" s="429" t="s">
        <v>43</v>
      </c>
      <c r="FJ179" s="432" t="s">
        <v>36</v>
      </c>
      <c r="FK179" s="399" t="str">
        <f>IF(FJ179="BöB","nur Freihändig mit Tipo. 13 VöB","")</f>
        <v/>
      </c>
      <c r="FL179" s="400"/>
      <c r="FM179" s="433" t="str">
        <f>IF(FJ179="BöB","Ja","No")</f>
        <v>No</v>
      </c>
      <c r="FN179" s="430" t="str">
        <f>IF(FJ179="BöB","Ja","No")</f>
        <v>No</v>
      </c>
      <c r="FO179" s="435" t="e">
        <f>IF(OR(AND(FJ179="VöB",FH173="Aktuelles Procedura secondo BöB",FI179="No"),OR(AND(FI179="Ja",FH179&gt;='Valori soglia'!$D$6),AND(FI179="Ja",FO$14&gt;FO$15)),AND(FI179="Ja",FJ179="BöB")),"Kontrolle","")</f>
        <v>#DIV/0!</v>
      </c>
      <c r="FP179" s="173" t="s">
        <v>44</v>
      </c>
      <c r="FQ179" s="429">
        <v>81</v>
      </c>
      <c r="FR179" s="352">
        <v>0</v>
      </c>
      <c r="FS179" s="429" t="s">
        <v>43</v>
      </c>
      <c r="FT179" s="432" t="s">
        <v>36</v>
      </c>
      <c r="FU179" s="399" t="str">
        <f>IF(FT179="BöB","nur Freihändig mit Tipo. 13 VöB","")</f>
        <v/>
      </c>
      <c r="FV179" s="400"/>
      <c r="FW179" s="433" t="str">
        <f>IF(FT179="BöB","Ja","No")</f>
        <v>No</v>
      </c>
      <c r="FX179" s="430" t="str">
        <f>IF(FT179="BöB","Ja","No")</f>
        <v>No</v>
      </c>
      <c r="FY179" s="435" t="e">
        <f>IF(OR(AND(FT179="VöB",FR173="Aktuelles Procedura secondo BöB",FS179="No"),OR(AND(FS179="Ja",FR179&gt;='Valori soglia'!$D$6),AND(FS179="Ja",FY$14&gt;FY$15)),AND(FS179="Ja",FT179="BöB")),"Kontrolle","")</f>
        <v>#DIV/0!</v>
      </c>
      <c r="FZ179" s="173" t="s">
        <v>44</v>
      </c>
      <c r="GA179" s="429">
        <v>81</v>
      </c>
      <c r="GB179" s="352">
        <v>0</v>
      </c>
      <c r="GC179" s="429" t="s">
        <v>43</v>
      </c>
      <c r="GD179" s="432" t="s">
        <v>36</v>
      </c>
      <c r="GE179" s="399" t="str">
        <f>IF(GD179="BöB","nur Freihändig mit Tipo. 13 VöB","")</f>
        <v/>
      </c>
      <c r="GF179" s="400"/>
      <c r="GG179" s="433" t="str">
        <f>IF(GD179="BöB","Ja","No")</f>
        <v>No</v>
      </c>
      <c r="GH179" s="430" t="str">
        <f>IF(GD179="BöB","Ja","No")</f>
        <v>No</v>
      </c>
      <c r="GI179" s="435" t="e">
        <f>IF(OR(AND(GD179="VöB",GB173="Aktuelles Procedura secondo BöB",GC179="No"),OR(AND(GC179="Ja",GB179&gt;='Valori soglia'!$D$6),AND(GC179="Ja",GI$14&gt;GI$15)),AND(GC179="Ja",GD179="BöB")),"Kontrolle","")</f>
        <v>#DIV/0!</v>
      </c>
      <c r="GJ179" s="173" t="s">
        <v>44</v>
      </c>
      <c r="GK179" s="429">
        <v>81</v>
      </c>
      <c r="GL179" s="352">
        <v>0</v>
      </c>
      <c r="GM179" s="429" t="s">
        <v>43</v>
      </c>
      <c r="GN179" s="432" t="s">
        <v>36</v>
      </c>
      <c r="GO179" s="399" t="str">
        <f>IF(GN179="BöB","nur Freihändig mit Tipo. 13 VöB","")</f>
        <v/>
      </c>
      <c r="GP179" s="400"/>
      <c r="GQ179" s="433" t="str">
        <f>IF(GN179="BöB","Ja","No")</f>
        <v>No</v>
      </c>
      <c r="GR179" s="430" t="str">
        <f>IF(GN179="BöB","Ja","No")</f>
        <v>No</v>
      </c>
      <c r="GS179" s="435" t="e">
        <f>IF(OR(AND(GN179="VöB",GL173="Aktuelles Procedura secondo BöB",GM179="No"),OR(AND(GM179="Ja",GL179&gt;='Valori soglia'!$D$6),AND(GM179="Ja",GS$14&gt;GS$15)),AND(GM179="Ja",GN179="BöB")),"Kontrolle","")</f>
        <v>#DIV/0!</v>
      </c>
      <c r="GT179" s="173" t="s">
        <v>44</v>
      </c>
      <c r="GU179" s="429">
        <v>81</v>
      </c>
      <c r="GV179" s="352">
        <v>0</v>
      </c>
      <c r="GW179" s="429" t="s">
        <v>43</v>
      </c>
      <c r="GX179" s="432" t="s">
        <v>36</v>
      </c>
      <c r="GY179" s="399" t="str">
        <f>IF(GX179="BöB","nur Freihändig mit Tipo. 13 VöB","")</f>
        <v/>
      </c>
      <c r="GZ179" s="400"/>
      <c r="HA179" s="433" t="str">
        <f>IF(GX179="BöB","Ja","No")</f>
        <v>No</v>
      </c>
      <c r="HB179" s="430" t="str">
        <f>IF(GX179="BöB","Ja","No")</f>
        <v>No</v>
      </c>
      <c r="HC179" s="435" t="e">
        <f>IF(OR(AND(GX179="VöB",GV173="Aktuelles Procedura secondo BöB",GW179="No"),OR(AND(GW179="Ja",GV179&gt;='Valori soglia'!$D$6),AND(GW179="Ja",HC$14&gt;HC$15)),AND(GW179="Ja",GX179="BöB")),"Kontrolle","")</f>
        <v>#DIV/0!</v>
      </c>
      <c r="HD179" s="173" t="s">
        <v>44</v>
      </c>
      <c r="HE179" s="429">
        <v>81</v>
      </c>
      <c r="HF179" s="352">
        <v>0</v>
      </c>
      <c r="HG179" s="429" t="s">
        <v>43</v>
      </c>
      <c r="HH179" s="432" t="s">
        <v>36</v>
      </c>
      <c r="HI179" s="399" t="str">
        <f>IF(HH179="BöB","nur Freihändig mit Tipo. 13 VöB","")</f>
        <v/>
      </c>
      <c r="HJ179" s="400"/>
      <c r="HK179" s="433" t="str">
        <f>IF(HH179="BöB","Ja","No")</f>
        <v>No</v>
      </c>
      <c r="HL179" s="430" t="str">
        <f>IF(HH179="BöB","Ja","No")</f>
        <v>No</v>
      </c>
      <c r="HM179" s="435" t="e">
        <f>IF(OR(AND(HH179="VöB",HF173="Aktuelles Procedura secondo BöB",HG179="No"),OR(AND(HG179="Ja",HF179&gt;='Valori soglia'!$D$6),AND(HG179="Ja",HM$14&gt;HM$15)),AND(HG179="Ja",HH179="BöB")),"Kontrolle","")</f>
        <v>#DIV/0!</v>
      </c>
      <c r="HN179" s="19"/>
      <c r="HO179" s="19"/>
      <c r="HP179" s="19"/>
      <c r="HQ179" s="19"/>
      <c r="HR179" s="19"/>
      <c r="HS179" s="19"/>
      <c r="HT179" s="19"/>
      <c r="HU179" s="19"/>
      <c r="HV179" s="19"/>
      <c r="HW179" s="19"/>
      <c r="HX179" s="19"/>
      <c r="HY179" s="19"/>
      <c r="HZ179" s="19"/>
      <c r="IA179" s="19"/>
      <c r="IB179" s="19"/>
      <c r="IC179" s="19"/>
      <c r="ID179" s="6"/>
      <c r="IE179" s="6"/>
      <c r="IF179" s="6"/>
      <c r="IG179" s="6"/>
      <c r="IH179" s="6"/>
      <c r="II179" s="6"/>
      <c r="IJ179" s="6"/>
      <c r="IK179" s="6"/>
      <c r="IL179" s="6"/>
      <c r="IM179" s="6"/>
      <c r="IN179" s="6"/>
      <c r="IO179" s="6"/>
      <c r="IP179" s="6"/>
      <c r="IQ179" s="6"/>
      <c r="IR179" s="6"/>
      <c r="IS179" s="6"/>
      <c r="IT179" s="6"/>
      <c r="IU179" s="6"/>
      <c r="IV179" s="6"/>
      <c r="IW179" s="6"/>
      <c r="IX179" s="6"/>
      <c r="IY179" s="6"/>
      <c r="IZ179" s="6"/>
      <c r="JA179" s="6"/>
      <c r="JB179" s="6"/>
      <c r="JC179" s="6"/>
      <c r="JD179" s="6"/>
      <c r="JE179" s="6"/>
      <c r="JF179" s="6"/>
      <c r="JG179" s="6"/>
      <c r="JH179" s="6"/>
      <c r="JI179" s="6"/>
      <c r="JJ179" s="6"/>
      <c r="JK179" s="6"/>
      <c r="JL179" s="6"/>
      <c r="JM179" s="6"/>
      <c r="JN179" s="6"/>
      <c r="JO179" s="6"/>
      <c r="JP179" s="6"/>
      <c r="JQ179" s="6"/>
      <c r="JR179" s="6"/>
      <c r="JS179" s="6"/>
      <c r="JT179" s="6"/>
      <c r="JU179" s="6"/>
      <c r="JV179" s="6"/>
      <c r="JW179" s="6"/>
      <c r="JX179" s="6"/>
      <c r="JY179" s="6"/>
      <c r="JZ179" s="6"/>
      <c r="KA179" s="6"/>
      <c r="KB179" s="6"/>
      <c r="KC179" s="6"/>
      <c r="KD179" s="6"/>
      <c r="KE179" s="6"/>
      <c r="KF179" s="6"/>
      <c r="KG179" s="6"/>
      <c r="KH179" s="6"/>
      <c r="KI179" s="6"/>
      <c r="KJ179" s="6"/>
      <c r="KK179" s="6"/>
      <c r="KL179" s="6"/>
      <c r="KM179" s="6"/>
      <c r="KN179" s="6"/>
      <c r="KO179" s="6"/>
      <c r="KP179" s="6"/>
      <c r="KQ179" s="6"/>
      <c r="KR179" s="6"/>
      <c r="KS179" s="6"/>
      <c r="KT179" s="6"/>
      <c r="KU179" s="6"/>
      <c r="KV179" s="6"/>
      <c r="KW179" s="6"/>
      <c r="KX179" s="6"/>
      <c r="KY179" s="6"/>
      <c r="KZ179" s="6"/>
      <c r="LA179" s="6"/>
      <c r="LB179" s="6"/>
      <c r="LC179" s="6"/>
    </row>
    <row r="180" spans="2:315" ht="27" customHeight="1" x14ac:dyDescent="0.2">
      <c r="B180" s="174" t="s">
        <v>45</v>
      </c>
      <c r="C180" s="429"/>
      <c r="D180" s="352"/>
      <c r="E180" s="429"/>
      <c r="F180" s="432"/>
      <c r="G180" s="401" t="str">
        <f>IF(F179="VöB","Freihändig (z.B. Tipo. 36 II d VöB)","")</f>
        <v/>
      </c>
      <c r="H180" s="402"/>
      <c r="I180" s="433"/>
      <c r="J180" s="430"/>
      <c r="K180" s="435"/>
      <c r="L180" s="174" t="s">
        <v>45</v>
      </c>
      <c r="M180" s="429"/>
      <c r="N180" s="352"/>
      <c r="O180" s="429"/>
      <c r="P180" s="432"/>
      <c r="Q180" s="401" t="str">
        <f>IF(P179="VöB","Freihändig (z.B. Tipo. 36 II d VöB)","")</f>
        <v/>
      </c>
      <c r="R180" s="402"/>
      <c r="S180" s="433"/>
      <c r="T180" s="430"/>
      <c r="U180" s="435"/>
      <c r="V180" s="174" t="s">
        <v>45</v>
      </c>
      <c r="W180" s="429"/>
      <c r="X180" s="352"/>
      <c r="Y180" s="429"/>
      <c r="Z180" s="432"/>
      <c r="AA180" s="401" t="str">
        <f>IF(Z179="VöB","Freihändig (z.B. Tipo. 36 II d VöB)","")</f>
        <v/>
      </c>
      <c r="AB180" s="402"/>
      <c r="AC180" s="433"/>
      <c r="AD180" s="430"/>
      <c r="AE180" s="435"/>
      <c r="AF180" s="174" t="s">
        <v>45</v>
      </c>
      <c r="AG180" s="429"/>
      <c r="AH180" s="352"/>
      <c r="AI180" s="429"/>
      <c r="AJ180" s="432"/>
      <c r="AK180" s="401" t="str">
        <f>IF(AJ179="VöB","Freihändig (z.B. Tipo. 36 II d VöB)","")</f>
        <v/>
      </c>
      <c r="AL180" s="402"/>
      <c r="AM180" s="433"/>
      <c r="AN180" s="430"/>
      <c r="AO180" s="435"/>
      <c r="AP180" s="174" t="s">
        <v>45</v>
      </c>
      <c r="AQ180" s="429"/>
      <c r="AR180" s="352"/>
      <c r="AS180" s="429"/>
      <c r="AT180" s="432"/>
      <c r="AU180" s="401" t="str">
        <f>IF(AT179="VöB","Freihändig (z.B. Tipo. 36 II d VöB)","")</f>
        <v/>
      </c>
      <c r="AV180" s="402"/>
      <c r="AW180" s="433"/>
      <c r="AX180" s="430"/>
      <c r="AY180" s="435"/>
      <c r="AZ180" s="174" t="s">
        <v>45</v>
      </c>
      <c r="BA180" s="429"/>
      <c r="BB180" s="352"/>
      <c r="BC180" s="429"/>
      <c r="BD180" s="432"/>
      <c r="BE180" s="401" t="str">
        <f>IF(BD179="VöB","Freihändig (z.B. Tipo. 36 II d VöB)","")</f>
        <v/>
      </c>
      <c r="BF180" s="402"/>
      <c r="BG180" s="433"/>
      <c r="BH180" s="430"/>
      <c r="BI180" s="435"/>
      <c r="BJ180" s="174" t="s">
        <v>45</v>
      </c>
      <c r="BK180" s="429"/>
      <c r="BL180" s="352"/>
      <c r="BM180" s="429"/>
      <c r="BN180" s="432"/>
      <c r="BO180" s="401" t="str">
        <f>IF(BN179="VöB","Freihändig (z.B. Tipo. 36 II d VöB)","")</f>
        <v/>
      </c>
      <c r="BP180" s="402"/>
      <c r="BQ180" s="433"/>
      <c r="BR180" s="430"/>
      <c r="BS180" s="435"/>
      <c r="BT180" s="174" t="s">
        <v>45</v>
      </c>
      <c r="BU180" s="429"/>
      <c r="BV180" s="352"/>
      <c r="BW180" s="429"/>
      <c r="BX180" s="432"/>
      <c r="BY180" s="401" t="str">
        <f>IF(BX179="VöB","Freihändig (z.B. Tipo. 36 II d VöB)","")</f>
        <v/>
      </c>
      <c r="BZ180" s="402"/>
      <c r="CA180" s="433"/>
      <c r="CB180" s="430"/>
      <c r="CC180" s="435"/>
      <c r="CD180" s="174" t="s">
        <v>45</v>
      </c>
      <c r="CE180" s="429"/>
      <c r="CF180" s="352"/>
      <c r="CG180" s="429"/>
      <c r="CH180" s="432"/>
      <c r="CI180" s="401" t="str">
        <f>IF(CH179="VöB","Freihändig (z.B. Tipo. 36 II d VöB)","")</f>
        <v/>
      </c>
      <c r="CJ180" s="402"/>
      <c r="CK180" s="433"/>
      <c r="CL180" s="430"/>
      <c r="CM180" s="435"/>
      <c r="CN180" s="174" t="s">
        <v>45</v>
      </c>
      <c r="CO180" s="429"/>
      <c r="CP180" s="352"/>
      <c r="CQ180" s="429"/>
      <c r="CR180" s="432"/>
      <c r="CS180" s="401" t="str">
        <f>IF(CR179="VöB","Freihändig (z.B. Tipo. 36 II d VöB)","")</f>
        <v/>
      </c>
      <c r="CT180" s="402"/>
      <c r="CU180" s="433"/>
      <c r="CV180" s="430"/>
      <c r="CW180" s="435"/>
      <c r="CX180" s="174" t="s">
        <v>45</v>
      </c>
      <c r="CY180" s="429"/>
      <c r="CZ180" s="352"/>
      <c r="DA180" s="429"/>
      <c r="DB180" s="432"/>
      <c r="DC180" s="401" t="str">
        <f>IF(DB179="VöB","Freihändig (z.B. Tipo. 36 II d VöB)","")</f>
        <v/>
      </c>
      <c r="DD180" s="402"/>
      <c r="DE180" s="433"/>
      <c r="DF180" s="430"/>
      <c r="DG180" s="435"/>
      <c r="DH180" s="174" t="s">
        <v>45</v>
      </c>
      <c r="DI180" s="429"/>
      <c r="DJ180" s="352"/>
      <c r="DK180" s="429"/>
      <c r="DL180" s="432"/>
      <c r="DM180" s="401" t="str">
        <f>IF(DL179="VöB","Freihändig (z.B. Tipo. 36 II d VöB)","")</f>
        <v/>
      </c>
      <c r="DN180" s="402"/>
      <c r="DO180" s="433"/>
      <c r="DP180" s="430"/>
      <c r="DQ180" s="435"/>
      <c r="DR180" s="174" t="s">
        <v>45</v>
      </c>
      <c r="DS180" s="429"/>
      <c r="DT180" s="352"/>
      <c r="DU180" s="429"/>
      <c r="DV180" s="432"/>
      <c r="DW180" s="401" t="str">
        <f>IF(DV179="VöB","Freihändig (z.B. Tipo. 36 II d VöB)","")</f>
        <v/>
      </c>
      <c r="DX180" s="402"/>
      <c r="DY180" s="433"/>
      <c r="DZ180" s="430"/>
      <c r="EA180" s="435"/>
      <c r="EB180" s="174" t="s">
        <v>45</v>
      </c>
      <c r="EC180" s="429"/>
      <c r="ED180" s="352"/>
      <c r="EE180" s="429"/>
      <c r="EF180" s="432"/>
      <c r="EG180" s="401" t="str">
        <f>IF(EF179="VöB","Freihändig (z.B. Tipo. 36 II d VöB)","")</f>
        <v/>
      </c>
      <c r="EH180" s="402"/>
      <c r="EI180" s="433"/>
      <c r="EJ180" s="430"/>
      <c r="EK180" s="435"/>
      <c r="EL180" s="174" t="s">
        <v>45</v>
      </c>
      <c r="EM180" s="429"/>
      <c r="EN180" s="352"/>
      <c r="EO180" s="429"/>
      <c r="EP180" s="432"/>
      <c r="EQ180" s="401" t="str">
        <f>IF(EP179="VöB","Freihändig (z.B. Tipo. 36 II d VöB)","")</f>
        <v/>
      </c>
      <c r="ER180" s="402"/>
      <c r="ES180" s="433"/>
      <c r="ET180" s="430"/>
      <c r="EU180" s="435"/>
      <c r="EV180" s="174" t="s">
        <v>45</v>
      </c>
      <c r="EW180" s="429"/>
      <c r="EX180" s="352"/>
      <c r="EY180" s="429"/>
      <c r="EZ180" s="432"/>
      <c r="FA180" s="401" t="str">
        <f>IF(EZ179="VöB","Freihändig (z.B. Tipo. 36 II d VöB)","")</f>
        <v/>
      </c>
      <c r="FB180" s="402"/>
      <c r="FC180" s="433"/>
      <c r="FD180" s="430"/>
      <c r="FE180" s="435"/>
      <c r="FF180" s="174" t="s">
        <v>45</v>
      </c>
      <c r="FG180" s="429"/>
      <c r="FH180" s="352"/>
      <c r="FI180" s="429"/>
      <c r="FJ180" s="432"/>
      <c r="FK180" s="401" t="str">
        <f>IF(FJ179="VöB","Freihändig (z.B. Tipo. 36 II d VöB)","")</f>
        <v/>
      </c>
      <c r="FL180" s="402"/>
      <c r="FM180" s="433"/>
      <c r="FN180" s="430"/>
      <c r="FO180" s="435"/>
      <c r="FP180" s="174" t="s">
        <v>45</v>
      </c>
      <c r="FQ180" s="429"/>
      <c r="FR180" s="352"/>
      <c r="FS180" s="429"/>
      <c r="FT180" s="432"/>
      <c r="FU180" s="401" t="str">
        <f>IF(FT179="VöB","Freihändig (z.B. Tipo. 36 II d VöB)","")</f>
        <v/>
      </c>
      <c r="FV180" s="402"/>
      <c r="FW180" s="433"/>
      <c r="FX180" s="430"/>
      <c r="FY180" s="435"/>
      <c r="FZ180" s="174" t="s">
        <v>45</v>
      </c>
      <c r="GA180" s="429"/>
      <c r="GB180" s="352"/>
      <c r="GC180" s="429"/>
      <c r="GD180" s="432"/>
      <c r="GE180" s="401" t="str">
        <f>IF(GD179="VöB","Freihändig (z.B. Tipo. 36 II d VöB)","")</f>
        <v/>
      </c>
      <c r="GF180" s="402"/>
      <c r="GG180" s="433"/>
      <c r="GH180" s="430"/>
      <c r="GI180" s="435"/>
      <c r="GJ180" s="174" t="s">
        <v>45</v>
      </c>
      <c r="GK180" s="429"/>
      <c r="GL180" s="352"/>
      <c r="GM180" s="429"/>
      <c r="GN180" s="432"/>
      <c r="GO180" s="401" t="str">
        <f>IF(GN179="VöB","Freihändig (z.B. Tipo. 36 II d VöB)","")</f>
        <v/>
      </c>
      <c r="GP180" s="402"/>
      <c r="GQ180" s="433"/>
      <c r="GR180" s="430"/>
      <c r="GS180" s="435"/>
      <c r="GT180" s="174" t="s">
        <v>45</v>
      </c>
      <c r="GU180" s="429"/>
      <c r="GV180" s="352"/>
      <c r="GW180" s="429"/>
      <c r="GX180" s="432"/>
      <c r="GY180" s="401" t="str">
        <f>IF(GX179="VöB","Freihändig (z.B. Tipo. 36 II d VöB)","")</f>
        <v/>
      </c>
      <c r="GZ180" s="402"/>
      <c r="HA180" s="433"/>
      <c r="HB180" s="430"/>
      <c r="HC180" s="435"/>
      <c r="HD180" s="174" t="s">
        <v>45</v>
      </c>
      <c r="HE180" s="429"/>
      <c r="HF180" s="352"/>
      <c r="HG180" s="429"/>
      <c r="HH180" s="432"/>
      <c r="HI180" s="401" t="str">
        <f>IF(HH179="VöB","Freihändig (z.B. Tipo. 36 II d VöB)","")</f>
        <v/>
      </c>
      <c r="HJ180" s="402"/>
      <c r="HK180" s="433"/>
      <c r="HL180" s="430"/>
      <c r="HM180" s="435"/>
      <c r="HN180" s="19"/>
      <c r="HO180" s="19"/>
      <c r="HP180" s="19"/>
      <c r="HQ180" s="19"/>
      <c r="HR180" s="19"/>
      <c r="HS180" s="19"/>
      <c r="HT180" s="19"/>
      <c r="HU180" s="19"/>
      <c r="HV180" s="19"/>
      <c r="HW180" s="19"/>
      <c r="HX180" s="19"/>
      <c r="HY180" s="19"/>
      <c r="HZ180" s="19"/>
      <c r="IA180" s="19"/>
      <c r="IB180" s="19"/>
      <c r="IC180" s="19"/>
      <c r="ID180" s="6"/>
      <c r="IE180" s="6"/>
      <c r="IF180" s="6"/>
      <c r="IG180" s="6"/>
      <c r="IH180" s="6"/>
      <c r="II180" s="6"/>
      <c r="IJ180" s="6"/>
      <c r="IK180" s="6"/>
      <c r="IL180" s="6"/>
      <c r="IM180" s="6"/>
      <c r="IN180" s="6"/>
      <c r="IO180" s="6"/>
      <c r="IP180" s="6"/>
      <c r="IQ180" s="6"/>
      <c r="IR180" s="6"/>
      <c r="IS180" s="6"/>
      <c r="IT180" s="6"/>
      <c r="IU180" s="6"/>
      <c r="IV180" s="6"/>
      <c r="IW180" s="6"/>
      <c r="IX180" s="6"/>
      <c r="IY180" s="6"/>
      <c r="IZ180" s="6"/>
      <c r="JA180" s="6"/>
      <c r="JB180" s="6"/>
      <c r="JC180" s="6"/>
      <c r="JD180" s="6"/>
      <c r="JE180" s="6"/>
      <c r="JF180" s="6"/>
      <c r="JG180" s="6"/>
      <c r="JH180" s="6"/>
      <c r="JI180" s="6"/>
      <c r="JJ180" s="6"/>
      <c r="JK180" s="6"/>
      <c r="JL180" s="6"/>
      <c r="JM180" s="6"/>
      <c r="JN180" s="6"/>
      <c r="JO180" s="6"/>
      <c r="JP180" s="6"/>
      <c r="JQ180" s="6"/>
      <c r="JR180" s="6"/>
      <c r="JS180" s="6"/>
      <c r="JT180" s="6"/>
      <c r="JU180" s="6"/>
      <c r="JV180" s="6"/>
      <c r="JW180" s="6"/>
      <c r="JX180" s="6"/>
      <c r="JY180" s="6"/>
      <c r="JZ180" s="6"/>
      <c r="KA180" s="6"/>
      <c r="KB180" s="6"/>
      <c r="KC180" s="6"/>
      <c r="KD180" s="6"/>
      <c r="KE180" s="6"/>
      <c r="KF180" s="6"/>
      <c r="KG180" s="6"/>
      <c r="KH180" s="6"/>
      <c r="KI180" s="6"/>
      <c r="KJ180" s="6"/>
      <c r="KK180" s="6"/>
      <c r="KL180" s="6"/>
      <c r="KM180" s="6"/>
      <c r="KN180" s="6"/>
      <c r="KO180" s="6"/>
      <c r="KP180" s="6"/>
      <c r="KQ180" s="6"/>
      <c r="KR180" s="6"/>
      <c r="KS180" s="6"/>
      <c r="KT180" s="6"/>
      <c r="KU180" s="6"/>
      <c r="KV180" s="6"/>
      <c r="KW180" s="6"/>
      <c r="KX180" s="6"/>
      <c r="KY180" s="6"/>
      <c r="KZ180" s="6"/>
      <c r="LA180" s="6"/>
      <c r="LB180" s="6"/>
      <c r="LC180" s="6"/>
    </row>
    <row r="181" spans="2:315" ht="27" customHeight="1" x14ac:dyDescent="0.2">
      <c r="B181" s="173" t="s">
        <v>44</v>
      </c>
      <c r="C181" s="429">
        <v>82</v>
      </c>
      <c r="D181" s="352">
        <v>0</v>
      </c>
      <c r="E181" s="429" t="s">
        <v>43</v>
      </c>
      <c r="F181" s="432" t="s">
        <v>36</v>
      </c>
      <c r="G181" s="399" t="str">
        <f>IF(F181="BöB","nur Freihändig mit Tipo. 13 VöB","")</f>
        <v/>
      </c>
      <c r="H181" s="400"/>
      <c r="I181" s="433" t="str">
        <f>IF(F181="BöB","Ja","No")</f>
        <v>No</v>
      </c>
      <c r="J181" s="430" t="str">
        <f>IF(F181="BöB","Ja","No")</f>
        <v>No</v>
      </c>
      <c r="K181" s="435" t="e">
        <f>IF(OR(AND(F181="VöB",D175="Aktuelles Procedura secondo BöB",E181="No"),OR(AND(E181="Ja",D181&gt;='Valori soglia'!$D$6),AND(E181="Ja",'Riepilogo progetto'!$J$8&gt;'Riepilogo progetto'!$P$9)),AND(E181="Ja",F181="BöB")),"Kontrolle","")</f>
        <v>#DIV/0!</v>
      </c>
      <c r="L181" s="173" t="s">
        <v>44</v>
      </c>
      <c r="M181" s="429">
        <v>82</v>
      </c>
      <c r="N181" s="352">
        <v>0</v>
      </c>
      <c r="O181" s="429" t="s">
        <v>43</v>
      </c>
      <c r="P181" s="432" t="s">
        <v>36</v>
      </c>
      <c r="Q181" s="399" t="str">
        <f>IF(P181="BöB","nur Freihändig mit Tipo. 13 VöB","")</f>
        <v/>
      </c>
      <c r="R181" s="400"/>
      <c r="S181" s="433" t="str">
        <f>IF(P181="BöB","Ja","No")</f>
        <v>No</v>
      </c>
      <c r="T181" s="430" t="str">
        <f>IF(P181="BöB","Ja","No")</f>
        <v>No</v>
      </c>
      <c r="U181" s="435" t="e">
        <f>IF(OR(AND(P181="VöB",N175="Aktuelles Procedura secondo BöB",O181="No"),OR(AND(O181="Ja",N181&gt;='Valori soglia'!$D$6),AND(O181="Ja",U$14&gt;U$15)),AND(O181="Ja",P181="BöB")),"Kontrolle","")</f>
        <v>#DIV/0!</v>
      </c>
      <c r="V181" s="173" t="s">
        <v>44</v>
      </c>
      <c r="W181" s="429">
        <v>82</v>
      </c>
      <c r="X181" s="352">
        <v>0</v>
      </c>
      <c r="Y181" s="429" t="s">
        <v>43</v>
      </c>
      <c r="Z181" s="432" t="s">
        <v>36</v>
      </c>
      <c r="AA181" s="399" t="str">
        <f>IF(Z181="BöB","nur Freihändig mit Tipo. 13 VöB","")</f>
        <v/>
      </c>
      <c r="AB181" s="400"/>
      <c r="AC181" s="433" t="str">
        <f>IF(Z181="BöB","Ja","No")</f>
        <v>No</v>
      </c>
      <c r="AD181" s="430" t="str">
        <f>IF(Z181="BöB","Ja","No")</f>
        <v>No</v>
      </c>
      <c r="AE181" s="435" t="e">
        <f>IF(OR(AND(Z181="VöB",X175="Aktuelles Procedura secondo BöB",Y181="No"),OR(AND(Y181="Ja",X181&gt;='Valori soglia'!$D$6),AND(Y181="Ja",AE$14&gt;AE$15)),AND(Y181="Ja",Z181="BöB")),"Kontrolle","")</f>
        <v>#DIV/0!</v>
      </c>
      <c r="AF181" s="173" t="s">
        <v>44</v>
      </c>
      <c r="AG181" s="429">
        <v>82</v>
      </c>
      <c r="AH181" s="352">
        <v>0</v>
      </c>
      <c r="AI181" s="429" t="s">
        <v>43</v>
      </c>
      <c r="AJ181" s="432" t="s">
        <v>36</v>
      </c>
      <c r="AK181" s="399" t="str">
        <f>IF(AJ181="BöB","nur Freihändig mit Tipo. 13 VöB","")</f>
        <v/>
      </c>
      <c r="AL181" s="400"/>
      <c r="AM181" s="433" t="str">
        <f>IF(AJ181="BöB","Ja","No")</f>
        <v>No</v>
      </c>
      <c r="AN181" s="430" t="str">
        <f>IF(AJ181="BöB","Ja","No")</f>
        <v>No</v>
      </c>
      <c r="AO181" s="435" t="e">
        <f>IF(OR(AND(AJ181="VöB",AH175="Aktuelles Procedura secondo BöB",AI181="No"),OR(AND(AI181="Ja",AH181&gt;='Valori soglia'!$D$6),AND(AI181="Ja",AO$14&gt;AO$15)),AND(AI181="Ja",AJ181="BöB")),"Kontrolle","")</f>
        <v>#DIV/0!</v>
      </c>
      <c r="AP181" s="173" t="s">
        <v>44</v>
      </c>
      <c r="AQ181" s="429">
        <v>82</v>
      </c>
      <c r="AR181" s="352">
        <v>0</v>
      </c>
      <c r="AS181" s="429" t="s">
        <v>43</v>
      </c>
      <c r="AT181" s="432" t="s">
        <v>36</v>
      </c>
      <c r="AU181" s="399" t="str">
        <f>IF(AT181="BöB","nur Freihändig mit Tipo. 13 VöB","")</f>
        <v/>
      </c>
      <c r="AV181" s="400"/>
      <c r="AW181" s="433" t="str">
        <f>IF(AT181="BöB","Ja","No")</f>
        <v>No</v>
      </c>
      <c r="AX181" s="430" t="str">
        <f>IF(AT181="BöB","Ja","No")</f>
        <v>No</v>
      </c>
      <c r="AY181" s="435" t="e">
        <f>IF(OR(AND(AT181="VöB",AR175="Aktuelles Procedura secondo BöB",AS181="No"),OR(AND(AS181="Ja",AR181&gt;='Valori soglia'!$D$6),AND(AS181="Ja",AY$14&gt;AY$15)),AND(AS181="Ja",AT181="BöB")),"Kontrolle","")</f>
        <v>#DIV/0!</v>
      </c>
      <c r="AZ181" s="173" t="s">
        <v>44</v>
      </c>
      <c r="BA181" s="429">
        <v>82</v>
      </c>
      <c r="BB181" s="352">
        <v>0</v>
      </c>
      <c r="BC181" s="429" t="s">
        <v>43</v>
      </c>
      <c r="BD181" s="432" t="s">
        <v>36</v>
      </c>
      <c r="BE181" s="399" t="str">
        <f>IF(BD181="BöB","nur Freihändig mit Tipo. 13 VöB","")</f>
        <v/>
      </c>
      <c r="BF181" s="400"/>
      <c r="BG181" s="433" t="str">
        <f>IF(BD181="BöB","Ja","No")</f>
        <v>No</v>
      </c>
      <c r="BH181" s="430" t="str">
        <f>IF(BD181="BöB","Ja","No")</f>
        <v>No</v>
      </c>
      <c r="BI181" s="435" t="e">
        <f>IF(OR(AND(BD181="VöB",BB175="Aktuelles Procedura secondo BöB",BC181="No"),OR(AND(BC181="Ja",BB181&gt;='Valori soglia'!$D$6),AND(BC181="Ja",BI$14&gt;BI$15)),AND(BC181="Ja",BD181="BöB")),"Kontrolle","")</f>
        <v>#DIV/0!</v>
      </c>
      <c r="BJ181" s="173" t="s">
        <v>44</v>
      </c>
      <c r="BK181" s="429">
        <v>82</v>
      </c>
      <c r="BL181" s="352">
        <v>0</v>
      </c>
      <c r="BM181" s="429" t="s">
        <v>43</v>
      </c>
      <c r="BN181" s="432" t="s">
        <v>36</v>
      </c>
      <c r="BO181" s="399" t="str">
        <f>IF(BN181="BöB","nur Freihändig mit Tipo. 13 VöB","")</f>
        <v/>
      </c>
      <c r="BP181" s="400"/>
      <c r="BQ181" s="433" t="str">
        <f>IF(BN181="BöB","Ja","No")</f>
        <v>No</v>
      </c>
      <c r="BR181" s="430" t="str">
        <f>IF(BN181="BöB","Ja","No")</f>
        <v>No</v>
      </c>
      <c r="BS181" s="435" t="e">
        <f>IF(OR(AND(BN181="VöB",BL175="Aktuelles Procedura secondo BöB",BM181="No"),OR(AND(BM181="Ja",BL181&gt;='Valori soglia'!$D$6),AND(BM181="Ja",BS$14&gt;BS$15)),AND(BM181="Ja",BN181="BöB")),"Kontrolle","")</f>
        <v>#DIV/0!</v>
      </c>
      <c r="BT181" s="173" t="s">
        <v>44</v>
      </c>
      <c r="BU181" s="429">
        <v>82</v>
      </c>
      <c r="BV181" s="352">
        <v>0</v>
      </c>
      <c r="BW181" s="429" t="s">
        <v>43</v>
      </c>
      <c r="BX181" s="432" t="s">
        <v>36</v>
      </c>
      <c r="BY181" s="399" t="str">
        <f>IF(BX181="BöB","nur Freihändig mit Tipo. 13 VöB","")</f>
        <v/>
      </c>
      <c r="BZ181" s="400"/>
      <c r="CA181" s="433" t="str">
        <f>IF(BX181="BöB","Ja","No")</f>
        <v>No</v>
      </c>
      <c r="CB181" s="430" t="str">
        <f>IF(BX181="BöB","Ja","No")</f>
        <v>No</v>
      </c>
      <c r="CC181" s="435" t="e">
        <f>IF(OR(AND(BX181="VöB",BV175="Aktuelles Procedura secondo BöB",BW181="No"),OR(AND(BW181="Ja",BV181&gt;='Valori soglia'!$D$6),AND(BW181="Ja",CC$14&gt;CC$15)),AND(BW181="Ja",BX181="BöB")),"Kontrolle","")</f>
        <v>#DIV/0!</v>
      </c>
      <c r="CD181" s="173" t="s">
        <v>44</v>
      </c>
      <c r="CE181" s="429">
        <v>82</v>
      </c>
      <c r="CF181" s="352">
        <v>0</v>
      </c>
      <c r="CG181" s="429" t="s">
        <v>43</v>
      </c>
      <c r="CH181" s="432" t="s">
        <v>36</v>
      </c>
      <c r="CI181" s="399" t="str">
        <f>IF(CH181="BöB","nur Freihändig mit Tipo. 13 VöB","")</f>
        <v/>
      </c>
      <c r="CJ181" s="400"/>
      <c r="CK181" s="433" t="str">
        <f>IF(CH181="BöB","Ja","No")</f>
        <v>No</v>
      </c>
      <c r="CL181" s="430" t="str">
        <f>IF(CH181="BöB","Ja","No")</f>
        <v>No</v>
      </c>
      <c r="CM181" s="435" t="e">
        <f>IF(OR(AND(CH181="VöB",CF175="Aktuelles Procedura secondo BöB",CG181="No"),OR(AND(CG181="Ja",CF181&gt;='Valori soglia'!$D$6),AND(CG181="Ja",CM$14&gt;CM$15)),AND(CG181="Ja",CH181="BöB")),"Kontrolle","")</f>
        <v>#DIV/0!</v>
      </c>
      <c r="CN181" s="173" t="s">
        <v>44</v>
      </c>
      <c r="CO181" s="429">
        <v>82</v>
      </c>
      <c r="CP181" s="352">
        <v>0</v>
      </c>
      <c r="CQ181" s="429" t="s">
        <v>43</v>
      </c>
      <c r="CR181" s="432" t="s">
        <v>36</v>
      </c>
      <c r="CS181" s="399" t="str">
        <f>IF(CR181="BöB","nur Freihändig mit Tipo. 13 VöB","")</f>
        <v/>
      </c>
      <c r="CT181" s="400"/>
      <c r="CU181" s="433" t="str">
        <f>IF(CR181="BöB","Ja","No")</f>
        <v>No</v>
      </c>
      <c r="CV181" s="430" t="str">
        <f>IF(CR181="BöB","Ja","No")</f>
        <v>No</v>
      </c>
      <c r="CW181" s="435" t="e">
        <f>IF(OR(AND(CR181="VöB",CP175="Aktuelles Procedura secondo BöB",CQ181="No"),OR(AND(CQ181="Ja",CP181&gt;='Valori soglia'!$D$6),AND(CQ181="Ja",CW$14&gt;CW$15)),AND(CQ181="Ja",CR181="BöB")),"Kontrolle","")</f>
        <v>#DIV/0!</v>
      </c>
      <c r="CX181" s="173" t="s">
        <v>44</v>
      </c>
      <c r="CY181" s="429">
        <v>82</v>
      </c>
      <c r="CZ181" s="352">
        <v>0</v>
      </c>
      <c r="DA181" s="429" t="s">
        <v>43</v>
      </c>
      <c r="DB181" s="432" t="s">
        <v>36</v>
      </c>
      <c r="DC181" s="399" t="str">
        <f>IF(DB181="BöB","nur Freihändig mit Tipo. 13 VöB","")</f>
        <v/>
      </c>
      <c r="DD181" s="400"/>
      <c r="DE181" s="433" t="str">
        <f>IF(DB181="BöB","Ja","No")</f>
        <v>No</v>
      </c>
      <c r="DF181" s="430" t="str">
        <f>IF(DB181="BöB","Ja","No")</f>
        <v>No</v>
      </c>
      <c r="DG181" s="435" t="e">
        <f>IF(OR(AND(DB181="VöB",CZ175="Aktuelles Procedura secondo BöB",DA181="No"),OR(AND(DA181="Ja",CZ181&gt;='Valori soglia'!$D$6),AND(DA181="Ja",DG$14&gt;DG$15)),AND(DA181="Ja",DB181="BöB")),"Kontrolle","")</f>
        <v>#DIV/0!</v>
      </c>
      <c r="DH181" s="173" t="s">
        <v>44</v>
      </c>
      <c r="DI181" s="429">
        <v>82</v>
      </c>
      <c r="DJ181" s="352">
        <v>0</v>
      </c>
      <c r="DK181" s="429" t="s">
        <v>43</v>
      </c>
      <c r="DL181" s="432" t="s">
        <v>36</v>
      </c>
      <c r="DM181" s="399" t="str">
        <f>IF(DL181="BöB","nur Freihändig mit Tipo. 13 VöB","")</f>
        <v/>
      </c>
      <c r="DN181" s="400"/>
      <c r="DO181" s="433" t="str">
        <f>IF(DL181="BöB","Ja","No")</f>
        <v>No</v>
      </c>
      <c r="DP181" s="430" t="str">
        <f>IF(DL181="BöB","Ja","No")</f>
        <v>No</v>
      </c>
      <c r="DQ181" s="435" t="e">
        <f>IF(OR(AND(DL181="VöB",DJ175="Aktuelles Procedura secondo BöB",DK181="No"),OR(AND(DK181="Ja",DJ181&gt;='Valori soglia'!$D$6),AND(DK181="Ja",DQ$14&gt;DQ$15)),AND(DK181="Ja",DL181="BöB")),"Kontrolle","")</f>
        <v>#DIV/0!</v>
      </c>
      <c r="DR181" s="173" t="s">
        <v>44</v>
      </c>
      <c r="DS181" s="429">
        <v>82</v>
      </c>
      <c r="DT181" s="352">
        <v>0</v>
      </c>
      <c r="DU181" s="429" t="s">
        <v>43</v>
      </c>
      <c r="DV181" s="432" t="s">
        <v>36</v>
      </c>
      <c r="DW181" s="399" t="str">
        <f>IF(DV181="BöB","nur Freihändig mit Tipo. 13 VöB","")</f>
        <v/>
      </c>
      <c r="DX181" s="400"/>
      <c r="DY181" s="433" t="str">
        <f>IF(DV181="BöB","Ja","No")</f>
        <v>No</v>
      </c>
      <c r="DZ181" s="430" t="str">
        <f>IF(DV181="BöB","Ja","No")</f>
        <v>No</v>
      </c>
      <c r="EA181" s="435" t="e">
        <f>IF(OR(AND(DV181="VöB",DT175="Aktuelles Procedura secondo BöB",DU181="No"),OR(AND(DU181="Ja",DT181&gt;='Valori soglia'!$D$6),AND(DU181="Ja",EA$14&gt;EA$15)),AND(DU181="Ja",DV181="BöB")),"Kontrolle","")</f>
        <v>#DIV/0!</v>
      </c>
      <c r="EB181" s="173" t="s">
        <v>44</v>
      </c>
      <c r="EC181" s="429">
        <v>82</v>
      </c>
      <c r="ED181" s="352">
        <v>0</v>
      </c>
      <c r="EE181" s="429" t="s">
        <v>43</v>
      </c>
      <c r="EF181" s="432" t="s">
        <v>36</v>
      </c>
      <c r="EG181" s="399" t="str">
        <f>IF(EF181="BöB","nur Freihändig mit Tipo. 13 VöB","")</f>
        <v/>
      </c>
      <c r="EH181" s="400"/>
      <c r="EI181" s="433" t="str">
        <f>IF(EF181="BöB","Ja","No")</f>
        <v>No</v>
      </c>
      <c r="EJ181" s="430" t="str">
        <f>IF(EF181="BöB","Ja","No")</f>
        <v>No</v>
      </c>
      <c r="EK181" s="435" t="e">
        <f>IF(OR(AND(EF181="VöB",ED175="Aktuelles Procedura secondo BöB",EE181="No"),OR(AND(EE181="Ja",ED181&gt;='Valori soglia'!$D$6),AND(EE181="Ja",EK$14&gt;EK$15)),AND(EE181="Ja",EF181="BöB")),"Kontrolle","")</f>
        <v>#DIV/0!</v>
      </c>
      <c r="EL181" s="173" t="s">
        <v>44</v>
      </c>
      <c r="EM181" s="429">
        <v>82</v>
      </c>
      <c r="EN181" s="352">
        <v>0</v>
      </c>
      <c r="EO181" s="429" t="s">
        <v>43</v>
      </c>
      <c r="EP181" s="432" t="s">
        <v>36</v>
      </c>
      <c r="EQ181" s="399" t="str">
        <f>IF(EP181="BöB","nur Freihändig mit Tipo. 13 VöB","")</f>
        <v/>
      </c>
      <c r="ER181" s="400"/>
      <c r="ES181" s="433" t="str">
        <f>IF(EP181="BöB","Ja","No")</f>
        <v>No</v>
      </c>
      <c r="ET181" s="430" t="str">
        <f>IF(EP181="BöB","Ja","No")</f>
        <v>No</v>
      </c>
      <c r="EU181" s="435" t="e">
        <f>IF(OR(AND(EP181="VöB",EN175="Aktuelles Procedura secondo BöB",EO181="No"),OR(AND(EO181="Ja",EN181&gt;='Valori soglia'!$D$6),AND(EO181="Ja",EU$14&gt;EU$15)),AND(EO181="Ja",EP181="BöB")),"Kontrolle","")</f>
        <v>#DIV/0!</v>
      </c>
      <c r="EV181" s="173" t="s">
        <v>44</v>
      </c>
      <c r="EW181" s="429">
        <v>82</v>
      </c>
      <c r="EX181" s="352">
        <v>0</v>
      </c>
      <c r="EY181" s="429" t="s">
        <v>43</v>
      </c>
      <c r="EZ181" s="432" t="s">
        <v>36</v>
      </c>
      <c r="FA181" s="399" t="str">
        <f>IF(EZ181="BöB","nur Freihändig mit Tipo. 13 VöB","")</f>
        <v/>
      </c>
      <c r="FB181" s="400"/>
      <c r="FC181" s="433" t="str">
        <f>IF(EZ181="BöB","Ja","No")</f>
        <v>No</v>
      </c>
      <c r="FD181" s="430" t="str">
        <f>IF(EZ181="BöB","Ja","No")</f>
        <v>No</v>
      </c>
      <c r="FE181" s="435" t="e">
        <f>IF(OR(AND(EZ181="VöB",EX175="Aktuelles Procedura secondo BöB",EY181="No"),OR(AND(EY181="Ja",EX181&gt;='Valori soglia'!$D$6),AND(EY181="Ja",FE$14&gt;FE$15)),AND(EY181="Ja",EZ181="BöB")),"Kontrolle","")</f>
        <v>#DIV/0!</v>
      </c>
      <c r="FF181" s="173" t="s">
        <v>44</v>
      </c>
      <c r="FG181" s="429">
        <v>82</v>
      </c>
      <c r="FH181" s="352">
        <v>0</v>
      </c>
      <c r="FI181" s="429" t="s">
        <v>43</v>
      </c>
      <c r="FJ181" s="432" t="s">
        <v>36</v>
      </c>
      <c r="FK181" s="399" t="str">
        <f>IF(FJ181="BöB","nur Freihändig mit Tipo. 13 VöB","")</f>
        <v/>
      </c>
      <c r="FL181" s="400"/>
      <c r="FM181" s="433" t="str">
        <f>IF(FJ181="BöB","Ja","No")</f>
        <v>No</v>
      </c>
      <c r="FN181" s="430" t="str">
        <f>IF(FJ181="BöB","Ja","No")</f>
        <v>No</v>
      </c>
      <c r="FO181" s="435" t="e">
        <f>IF(OR(AND(FJ181="VöB",FH175="Aktuelles Procedura secondo BöB",FI181="No"),OR(AND(FI181="Ja",FH181&gt;='Valori soglia'!$D$6),AND(FI181="Ja",FO$14&gt;FO$15)),AND(FI181="Ja",FJ181="BöB")),"Kontrolle","")</f>
        <v>#DIV/0!</v>
      </c>
      <c r="FP181" s="173" t="s">
        <v>44</v>
      </c>
      <c r="FQ181" s="429">
        <v>82</v>
      </c>
      <c r="FR181" s="352">
        <v>0</v>
      </c>
      <c r="FS181" s="429" t="s">
        <v>43</v>
      </c>
      <c r="FT181" s="432" t="s">
        <v>36</v>
      </c>
      <c r="FU181" s="399" t="str">
        <f>IF(FT181="BöB","nur Freihändig mit Tipo. 13 VöB","")</f>
        <v/>
      </c>
      <c r="FV181" s="400"/>
      <c r="FW181" s="433" t="str">
        <f>IF(FT181="BöB","Ja","No")</f>
        <v>No</v>
      </c>
      <c r="FX181" s="430" t="str">
        <f>IF(FT181="BöB","Ja","No")</f>
        <v>No</v>
      </c>
      <c r="FY181" s="435" t="e">
        <f>IF(OR(AND(FT181="VöB",FR175="Aktuelles Procedura secondo BöB",FS181="No"),OR(AND(FS181="Ja",FR181&gt;='Valori soglia'!$D$6),AND(FS181="Ja",FY$14&gt;FY$15)),AND(FS181="Ja",FT181="BöB")),"Kontrolle","")</f>
        <v>#DIV/0!</v>
      </c>
      <c r="FZ181" s="173" t="s">
        <v>44</v>
      </c>
      <c r="GA181" s="429">
        <v>82</v>
      </c>
      <c r="GB181" s="352">
        <v>0</v>
      </c>
      <c r="GC181" s="429" t="s">
        <v>43</v>
      </c>
      <c r="GD181" s="432" t="s">
        <v>36</v>
      </c>
      <c r="GE181" s="399" t="str">
        <f>IF(GD181="BöB","nur Freihändig mit Tipo. 13 VöB","")</f>
        <v/>
      </c>
      <c r="GF181" s="400"/>
      <c r="GG181" s="433" t="str">
        <f>IF(GD181="BöB","Ja","No")</f>
        <v>No</v>
      </c>
      <c r="GH181" s="430" t="str">
        <f>IF(GD181="BöB","Ja","No")</f>
        <v>No</v>
      </c>
      <c r="GI181" s="435" t="e">
        <f>IF(OR(AND(GD181="VöB",GB175="Aktuelles Procedura secondo BöB",GC181="No"),OR(AND(GC181="Ja",GB181&gt;='Valori soglia'!$D$6),AND(GC181="Ja",GI$14&gt;GI$15)),AND(GC181="Ja",GD181="BöB")),"Kontrolle","")</f>
        <v>#DIV/0!</v>
      </c>
      <c r="GJ181" s="173" t="s">
        <v>44</v>
      </c>
      <c r="GK181" s="429">
        <v>82</v>
      </c>
      <c r="GL181" s="352">
        <v>0</v>
      </c>
      <c r="GM181" s="429" t="s">
        <v>43</v>
      </c>
      <c r="GN181" s="432" t="s">
        <v>36</v>
      </c>
      <c r="GO181" s="399" t="str">
        <f>IF(GN181="BöB","nur Freihändig mit Tipo. 13 VöB","")</f>
        <v/>
      </c>
      <c r="GP181" s="400"/>
      <c r="GQ181" s="433" t="str">
        <f>IF(GN181="BöB","Ja","No")</f>
        <v>No</v>
      </c>
      <c r="GR181" s="430" t="str">
        <f>IF(GN181="BöB","Ja","No")</f>
        <v>No</v>
      </c>
      <c r="GS181" s="435" t="e">
        <f>IF(OR(AND(GN181="VöB",GL175="Aktuelles Procedura secondo BöB",GM181="No"),OR(AND(GM181="Ja",GL181&gt;='Valori soglia'!$D$6),AND(GM181="Ja",GS$14&gt;GS$15)),AND(GM181="Ja",GN181="BöB")),"Kontrolle","")</f>
        <v>#DIV/0!</v>
      </c>
      <c r="GT181" s="173" t="s">
        <v>44</v>
      </c>
      <c r="GU181" s="429">
        <v>82</v>
      </c>
      <c r="GV181" s="352">
        <v>0</v>
      </c>
      <c r="GW181" s="429" t="s">
        <v>43</v>
      </c>
      <c r="GX181" s="432" t="s">
        <v>36</v>
      </c>
      <c r="GY181" s="399" t="str">
        <f>IF(GX181="BöB","nur Freihändig mit Tipo. 13 VöB","")</f>
        <v/>
      </c>
      <c r="GZ181" s="400"/>
      <c r="HA181" s="433" t="str">
        <f>IF(GX181="BöB","Ja","No")</f>
        <v>No</v>
      </c>
      <c r="HB181" s="430" t="str">
        <f>IF(GX181="BöB","Ja","No")</f>
        <v>No</v>
      </c>
      <c r="HC181" s="435" t="e">
        <f>IF(OR(AND(GX181="VöB",GV175="Aktuelles Procedura secondo BöB",GW181="No"),OR(AND(GW181="Ja",GV181&gt;='Valori soglia'!$D$6),AND(GW181="Ja",HC$14&gt;HC$15)),AND(GW181="Ja",GX181="BöB")),"Kontrolle","")</f>
        <v>#DIV/0!</v>
      </c>
      <c r="HD181" s="173" t="s">
        <v>44</v>
      </c>
      <c r="HE181" s="429">
        <v>82</v>
      </c>
      <c r="HF181" s="352">
        <v>0</v>
      </c>
      <c r="HG181" s="429" t="s">
        <v>43</v>
      </c>
      <c r="HH181" s="432" t="s">
        <v>36</v>
      </c>
      <c r="HI181" s="399" t="str">
        <f>IF(HH181="BöB","nur Freihändig mit Tipo. 13 VöB","")</f>
        <v/>
      </c>
      <c r="HJ181" s="400"/>
      <c r="HK181" s="433" t="str">
        <f>IF(HH181="BöB","Ja","No")</f>
        <v>No</v>
      </c>
      <c r="HL181" s="430" t="str">
        <f>IF(HH181="BöB","Ja","No")</f>
        <v>No</v>
      </c>
      <c r="HM181" s="435" t="e">
        <f>IF(OR(AND(HH181="VöB",HF175="Aktuelles Procedura secondo BöB",HG181="No"),OR(AND(HG181="Ja",HF181&gt;='Valori soglia'!$D$6),AND(HG181="Ja",HM$14&gt;HM$15)),AND(HG181="Ja",HH181="BöB")),"Kontrolle","")</f>
        <v>#DIV/0!</v>
      </c>
      <c r="HN181" s="19"/>
      <c r="HO181" s="19"/>
      <c r="HP181" s="19"/>
      <c r="HQ181" s="19"/>
      <c r="HR181" s="19"/>
      <c r="HS181" s="19"/>
      <c r="HT181" s="19"/>
      <c r="HU181" s="19"/>
      <c r="HV181" s="19"/>
      <c r="HW181" s="19"/>
      <c r="HX181" s="19"/>
      <c r="HY181" s="19"/>
      <c r="HZ181" s="19"/>
      <c r="IA181" s="19"/>
      <c r="IB181" s="19"/>
      <c r="IC181" s="19"/>
      <c r="ID181" s="6"/>
      <c r="IE181" s="6"/>
      <c r="IF181" s="6"/>
      <c r="IG181" s="6"/>
      <c r="IH181" s="6"/>
      <c r="II181" s="6"/>
      <c r="IJ181" s="6"/>
      <c r="IK181" s="6"/>
      <c r="IL181" s="6"/>
      <c r="IM181" s="6"/>
      <c r="IN181" s="6"/>
      <c r="IO181" s="6"/>
      <c r="IP181" s="6"/>
      <c r="IQ181" s="6"/>
      <c r="IR181" s="6"/>
      <c r="IS181" s="6"/>
      <c r="IT181" s="6"/>
      <c r="IU181" s="6"/>
      <c r="IV181" s="6"/>
      <c r="IW181" s="6"/>
      <c r="IX181" s="6"/>
      <c r="IY181" s="6"/>
      <c r="IZ181" s="6"/>
      <c r="JA181" s="6"/>
      <c r="JB181" s="6"/>
      <c r="JC181" s="6"/>
      <c r="JD181" s="6"/>
      <c r="JE181" s="6"/>
      <c r="JF181" s="6"/>
      <c r="JG181" s="6"/>
      <c r="JH181" s="6"/>
      <c r="JI181" s="6"/>
      <c r="JJ181" s="6"/>
      <c r="JK181" s="6"/>
      <c r="JL181" s="6"/>
      <c r="JM181" s="6"/>
      <c r="JN181" s="6"/>
      <c r="JO181" s="6"/>
      <c r="JP181" s="6"/>
      <c r="JQ181" s="6"/>
      <c r="JR181" s="6"/>
      <c r="JS181" s="6"/>
      <c r="JT181" s="6"/>
      <c r="JU181" s="6"/>
      <c r="JV181" s="6"/>
      <c r="JW181" s="6"/>
      <c r="JX181" s="6"/>
      <c r="JY181" s="6"/>
      <c r="JZ181" s="6"/>
      <c r="KA181" s="6"/>
      <c r="KB181" s="6"/>
      <c r="KC181" s="6"/>
      <c r="KD181" s="6"/>
      <c r="KE181" s="6"/>
      <c r="KF181" s="6"/>
      <c r="KG181" s="6"/>
      <c r="KH181" s="6"/>
      <c r="KI181" s="6"/>
      <c r="KJ181" s="6"/>
      <c r="KK181" s="6"/>
      <c r="KL181" s="6"/>
      <c r="KM181" s="6"/>
      <c r="KN181" s="6"/>
      <c r="KO181" s="6"/>
      <c r="KP181" s="6"/>
      <c r="KQ181" s="6"/>
      <c r="KR181" s="6"/>
      <c r="KS181" s="6"/>
      <c r="KT181" s="6"/>
      <c r="KU181" s="6"/>
      <c r="KV181" s="6"/>
      <c r="KW181" s="6"/>
      <c r="KX181" s="6"/>
      <c r="KY181" s="6"/>
      <c r="KZ181" s="6"/>
      <c r="LA181" s="6"/>
      <c r="LB181" s="6"/>
      <c r="LC181" s="6"/>
    </row>
    <row r="182" spans="2:315" ht="27" customHeight="1" x14ac:dyDescent="0.2">
      <c r="B182" s="174" t="s">
        <v>45</v>
      </c>
      <c r="C182" s="429"/>
      <c r="D182" s="352"/>
      <c r="E182" s="429"/>
      <c r="F182" s="432"/>
      <c r="G182" s="401" t="str">
        <f>IF(F181="VöB","Freihändig (z.B. Tipo. 36 II d VöB)","")</f>
        <v/>
      </c>
      <c r="H182" s="402"/>
      <c r="I182" s="433"/>
      <c r="J182" s="430"/>
      <c r="K182" s="435"/>
      <c r="L182" s="174" t="s">
        <v>45</v>
      </c>
      <c r="M182" s="429"/>
      <c r="N182" s="352"/>
      <c r="O182" s="429"/>
      <c r="P182" s="432"/>
      <c r="Q182" s="401" t="str">
        <f>IF(P181="VöB","Freihändig (z.B. Tipo. 36 II d VöB)","")</f>
        <v/>
      </c>
      <c r="R182" s="402"/>
      <c r="S182" s="433"/>
      <c r="T182" s="430"/>
      <c r="U182" s="435"/>
      <c r="V182" s="174" t="s">
        <v>45</v>
      </c>
      <c r="W182" s="429"/>
      <c r="X182" s="352"/>
      <c r="Y182" s="429"/>
      <c r="Z182" s="432"/>
      <c r="AA182" s="401" t="str">
        <f>IF(Z181="VöB","Freihändig (z.B. Tipo. 36 II d VöB)","")</f>
        <v/>
      </c>
      <c r="AB182" s="402"/>
      <c r="AC182" s="433"/>
      <c r="AD182" s="430"/>
      <c r="AE182" s="435"/>
      <c r="AF182" s="174" t="s">
        <v>45</v>
      </c>
      <c r="AG182" s="429"/>
      <c r="AH182" s="352"/>
      <c r="AI182" s="429"/>
      <c r="AJ182" s="432"/>
      <c r="AK182" s="401" t="str">
        <f>IF(AJ181="VöB","Freihändig (z.B. Tipo. 36 II d VöB)","")</f>
        <v/>
      </c>
      <c r="AL182" s="402"/>
      <c r="AM182" s="433"/>
      <c r="AN182" s="430"/>
      <c r="AO182" s="435"/>
      <c r="AP182" s="174" t="s">
        <v>45</v>
      </c>
      <c r="AQ182" s="429"/>
      <c r="AR182" s="352"/>
      <c r="AS182" s="429"/>
      <c r="AT182" s="432"/>
      <c r="AU182" s="401" t="str">
        <f>IF(AT181="VöB","Freihändig (z.B. Tipo. 36 II d VöB)","")</f>
        <v/>
      </c>
      <c r="AV182" s="402"/>
      <c r="AW182" s="433"/>
      <c r="AX182" s="430"/>
      <c r="AY182" s="435"/>
      <c r="AZ182" s="174" t="s">
        <v>45</v>
      </c>
      <c r="BA182" s="429"/>
      <c r="BB182" s="352"/>
      <c r="BC182" s="429"/>
      <c r="BD182" s="432"/>
      <c r="BE182" s="401" t="str">
        <f>IF(BD181="VöB","Freihändig (z.B. Tipo. 36 II d VöB)","")</f>
        <v/>
      </c>
      <c r="BF182" s="402"/>
      <c r="BG182" s="433"/>
      <c r="BH182" s="430"/>
      <c r="BI182" s="435"/>
      <c r="BJ182" s="174" t="s">
        <v>45</v>
      </c>
      <c r="BK182" s="429"/>
      <c r="BL182" s="352"/>
      <c r="BM182" s="429"/>
      <c r="BN182" s="432"/>
      <c r="BO182" s="401" t="str">
        <f>IF(BN181="VöB","Freihändig (z.B. Tipo. 36 II d VöB)","")</f>
        <v/>
      </c>
      <c r="BP182" s="402"/>
      <c r="BQ182" s="433"/>
      <c r="BR182" s="430"/>
      <c r="BS182" s="435"/>
      <c r="BT182" s="174" t="s">
        <v>45</v>
      </c>
      <c r="BU182" s="429"/>
      <c r="BV182" s="352"/>
      <c r="BW182" s="429"/>
      <c r="BX182" s="432"/>
      <c r="BY182" s="401" t="str">
        <f>IF(BX181="VöB","Freihändig (z.B. Tipo. 36 II d VöB)","")</f>
        <v/>
      </c>
      <c r="BZ182" s="402"/>
      <c r="CA182" s="433"/>
      <c r="CB182" s="430"/>
      <c r="CC182" s="435"/>
      <c r="CD182" s="174" t="s">
        <v>45</v>
      </c>
      <c r="CE182" s="429"/>
      <c r="CF182" s="352"/>
      <c r="CG182" s="429"/>
      <c r="CH182" s="432"/>
      <c r="CI182" s="401" t="str">
        <f>IF(CH181="VöB","Freihändig (z.B. Tipo. 36 II d VöB)","")</f>
        <v/>
      </c>
      <c r="CJ182" s="402"/>
      <c r="CK182" s="433"/>
      <c r="CL182" s="430"/>
      <c r="CM182" s="435"/>
      <c r="CN182" s="174" t="s">
        <v>45</v>
      </c>
      <c r="CO182" s="429"/>
      <c r="CP182" s="352"/>
      <c r="CQ182" s="429"/>
      <c r="CR182" s="432"/>
      <c r="CS182" s="401" t="str">
        <f>IF(CR181="VöB","Freihändig (z.B. Tipo. 36 II d VöB)","")</f>
        <v/>
      </c>
      <c r="CT182" s="402"/>
      <c r="CU182" s="433"/>
      <c r="CV182" s="430"/>
      <c r="CW182" s="435"/>
      <c r="CX182" s="174" t="s">
        <v>45</v>
      </c>
      <c r="CY182" s="429"/>
      <c r="CZ182" s="352"/>
      <c r="DA182" s="429"/>
      <c r="DB182" s="432"/>
      <c r="DC182" s="401" t="str">
        <f>IF(DB181="VöB","Freihändig (z.B. Tipo. 36 II d VöB)","")</f>
        <v/>
      </c>
      <c r="DD182" s="402"/>
      <c r="DE182" s="433"/>
      <c r="DF182" s="430"/>
      <c r="DG182" s="435"/>
      <c r="DH182" s="174" t="s">
        <v>45</v>
      </c>
      <c r="DI182" s="429"/>
      <c r="DJ182" s="352"/>
      <c r="DK182" s="429"/>
      <c r="DL182" s="432"/>
      <c r="DM182" s="401" t="str">
        <f>IF(DL181="VöB","Freihändig (z.B. Tipo. 36 II d VöB)","")</f>
        <v/>
      </c>
      <c r="DN182" s="402"/>
      <c r="DO182" s="433"/>
      <c r="DP182" s="430"/>
      <c r="DQ182" s="435"/>
      <c r="DR182" s="174" t="s">
        <v>45</v>
      </c>
      <c r="DS182" s="429"/>
      <c r="DT182" s="352"/>
      <c r="DU182" s="429"/>
      <c r="DV182" s="432"/>
      <c r="DW182" s="401" t="str">
        <f>IF(DV181="VöB","Freihändig (z.B. Tipo. 36 II d VöB)","")</f>
        <v/>
      </c>
      <c r="DX182" s="402"/>
      <c r="DY182" s="433"/>
      <c r="DZ182" s="430"/>
      <c r="EA182" s="435"/>
      <c r="EB182" s="174" t="s">
        <v>45</v>
      </c>
      <c r="EC182" s="429"/>
      <c r="ED182" s="352"/>
      <c r="EE182" s="429"/>
      <c r="EF182" s="432"/>
      <c r="EG182" s="401" t="str">
        <f>IF(EF181="VöB","Freihändig (z.B. Tipo. 36 II d VöB)","")</f>
        <v/>
      </c>
      <c r="EH182" s="402"/>
      <c r="EI182" s="433"/>
      <c r="EJ182" s="430"/>
      <c r="EK182" s="435"/>
      <c r="EL182" s="174" t="s">
        <v>45</v>
      </c>
      <c r="EM182" s="429"/>
      <c r="EN182" s="352"/>
      <c r="EO182" s="429"/>
      <c r="EP182" s="432"/>
      <c r="EQ182" s="401" t="str">
        <f>IF(EP181="VöB","Freihändig (z.B. Tipo. 36 II d VöB)","")</f>
        <v/>
      </c>
      <c r="ER182" s="402"/>
      <c r="ES182" s="433"/>
      <c r="ET182" s="430"/>
      <c r="EU182" s="435"/>
      <c r="EV182" s="174" t="s">
        <v>45</v>
      </c>
      <c r="EW182" s="429"/>
      <c r="EX182" s="352"/>
      <c r="EY182" s="429"/>
      <c r="EZ182" s="432"/>
      <c r="FA182" s="401" t="str">
        <f>IF(EZ181="VöB","Freihändig (z.B. Tipo. 36 II d VöB)","")</f>
        <v/>
      </c>
      <c r="FB182" s="402"/>
      <c r="FC182" s="433"/>
      <c r="FD182" s="430"/>
      <c r="FE182" s="435"/>
      <c r="FF182" s="174" t="s">
        <v>45</v>
      </c>
      <c r="FG182" s="429"/>
      <c r="FH182" s="352"/>
      <c r="FI182" s="429"/>
      <c r="FJ182" s="432"/>
      <c r="FK182" s="401" t="str">
        <f>IF(FJ181="VöB","Freihändig (z.B. Tipo. 36 II d VöB)","")</f>
        <v/>
      </c>
      <c r="FL182" s="402"/>
      <c r="FM182" s="433"/>
      <c r="FN182" s="430"/>
      <c r="FO182" s="435"/>
      <c r="FP182" s="174" t="s">
        <v>45</v>
      </c>
      <c r="FQ182" s="429"/>
      <c r="FR182" s="352"/>
      <c r="FS182" s="429"/>
      <c r="FT182" s="432"/>
      <c r="FU182" s="401" t="str">
        <f>IF(FT181="VöB","Freihändig (z.B. Tipo. 36 II d VöB)","")</f>
        <v/>
      </c>
      <c r="FV182" s="402"/>
      <c r="FW182" s="433"/>
      <c r="FX182" s="430"/>
      <c r="FY182" s="435"/>
      <c r="FZ182" s="174" t="s">
        <v>45</v>
      </c>
      <c r="GA182" s="429"/>
      <c r="GB182" s="352"/>
      <c r="GC182" s="429"/>
      <c r="GD182" s="432"/>
      <c r="GE182" s="401" t="str">
        <f>IF(GD181="VöB","Freihändig (z.B. Tipo. 36 II d VöB)","")</f>
        <v/>
      </c>
      <c r="GF182" s="402"/>
      <c r="GG182" s="433"/>
      <c r="GH182" s="430"/>
      <c r="GI182" s="435"/>
      <c r="GJ182" s="174" t="s">
        <v>45</v>
      </c>
      <c r="GK182" s="429"/>
      <c r="GL182" s="352"/>
      <c r="GM182" s="429"/>
      <c r="GN182" s="432"/>
      <c r="GO182" s="401" t="str">
        <f>IF(GN181="VöB","Freihändig (z.B. Tipo. 36 II d VöB)","")</f>
        <v/>
      </c>
      <c r="GP182" s="402"/>
      <c r="GQ182" s="433"/>
      <c r="GR182" s="430"/>
      <c r="GS182" s="435"/>
      <c r="GT182" s="174" t="s">
        <v>45</v>
      </c>
      <c r="GU182" s="429"/>
      <c r="GV182" s="352"/>
      <c r="GW182" s="429"/>
      <c r="GX182" s="432"/>
      <c r="GY182" s="401" t="str">
        <f>IF(GX181="VöB","Freihändig (z.B. Tipo. 36 II d VöB)","")</f>
        <v/>
      </c>
      <c r="GZ182" s="402"/>
      <c r="HA182" s="433"/>
      <c r="HB182" s="430"/>
      <c r="HC182" s="435"/>
      <c r="HD182" s="174" t="s">
        <v>45</v>
      </c>
      <c r="HE182" s="429"/>
      <c r="HF182" s="352"/>
      <c r="HG182" s="429"/>
      <c r="HH182" s="432"/>
      <c r="HI182" s="401" t="str">
        <f>IF(HH181="VöB","Freihändig (z.B. Tipo. 36 II d VöB)","")</f>
        <v/>
      </c>
      <c r="HJ182" s="402"/>
      <c r="HK182" s="433"/>
      <c r="HL182" s="430"/>
      <c r="HM182" s="435"/>
      <c r="HN182" s="19"/>
      <c r="HO182" s="19"/>
      <c r="HP182" s="19"/>
      <c r="HQ182" s="19"/>
      <c r="HR182" s="19"/>
      <c r="HS182" s="19"/>
      <c r="HT182" s="19"/>
      <c r="HU182" s="19"/>
      <c r="HV182" s="19"/>
      <c r="HW182" s="19"/>
      <c r="HX182" s="19"/>
      <c r="HY182" s="19"/>
      <c r="HZ182" s="19"/>
      <c r="IA182" s="19"/>
      <c r="IB182" s="19"/>
      <c r="IC182" s="19"/>
      <c r="ID182" s="6"/>
      <c r="IE182" s="6"/>
      <c r="IF182" s="6"/>
      <c r="IG182" s="6"/>
      <c r="IH182" s="6"/>
      <c r="II182" s="6"/>
      <c r="IJ182" s="6"/>
      <c r="IK182" s="6"/>
      <c r="IL182" s="6"/>
      <c r="IM182" s="6"/>
      <c r="IN182" s="6"/>
      <c r="IO182" s="6"/>
      <c r="IP182" s="6"/>
      <c r="IQ182" s="6"/>
      <c r="IR182" s="6"/>
      <c r="IS182" s="6"/>
      <c r="IT182" s="6"/>
      <c r="IU182" s="6"/>
      <c r="IV182" s="6"/>
      <c r="IW182" s="6"/>
      <c r="IX182" s="6"/>
      <c r="IY182" s="6"/>
      <c r="IZ182" s="6"/>
      <c r="JA182" s="6"/>
      <c r="JB182" s="6"/>
      <c r="JC182" s="6"/>
      <c r="JD182" s="6"/>
      <c r="JE182" s="6"/>
      <c r="JF182" s="6"/>
      <c r="JG182" s="6"/>
      <c r="JH182" s="6"/>
      <c r="JI182" s="6"/>
      <c r="JJ182" s="6"/>
      <c r="JK182" s="6"/>
      <c r="JL182" s="6"/>
      <c r="JM182" s="6"/>
      <c r="JN182" s="6"/>
      <c r="JO182" s="6"/>
      <c r="JP182" s="6"/>
      <c r="JQ182" s="6"/>
      <c r="JR182" s="6"/>
      <c r="JS182" s="6"/>
      <c r="JT182" s="6"/>
      <c r="JU182" s="6"/>
      <c r="JV182" s="6"/>
      <c r="JW182" s="6"/>
      <c r="JX182" s="6"/>
      <c r="JY182" s="6"/>
      <c r="JZ182" s="6"/>
      <c r="KA182" s="6"/>
      <c r="KB182" s="6"/>
      <c r="KC182" s="6"/>
      <c r="KD182" s="6"/>
      <c r="KE182" s="6"/>
      <c r="KF182" s="6"/>
      <c r="KG182" s="6"/>
      <c r="KH182" s="6"/>
      <c r="KI182" s="6"/>
      <c r="KJ182" s="6"/>
      <c r="KK182" s="6"/>
      <c r="KL182" s="6"/>
      <c r="KM182" s="6"/>
      <c r="KN182" s="6"/>
      <c r="KO182" s="6"/>
      <c r="KP182" s="6"/>
      <c r="KQ182" s="6"/>
      <c r="KR182" s="6"/>
      <c r="KS182" s="6"/>
      <c r="KT182" s="6"/>
      <c r="KU182" s="6"/>
      <c r="KV182" s="6"/>
      <c r="KW182" s="6"/>
      <c r="KX182" s="6"/>
      <c r="KY182" s="6"/>
      <c r="KZ182" s="6"/>
      <c r="LA182" s="6"/>
      <c r="LB182" s="6"/>
      <c r="LC182" s="6"/>
    </row>
    <row r="183" spans="2:315" ht="27" customHeight="1" x14ac:dyDescent="0.2">
      <c r="B183" s="173" t="s">
        <v>44</v>
      </c>
      <c r="C183" s="429">
        <v>83</v>
      </c>
      <c r="D183" s="352">
        <v>0</v>
      </c>
      <c r="E183" s="429" t="s">
        <v>43</v>
      </c>
      <c r="F183" s="432" t="s">
        <v>36</v>
      </c>
      <c r="G183" s="399" t="str">
        <f>IF(F183="BöB","nur Freihändig mit Tipo. 13 VöB","")</f>
        <v/>
      </c>
      <c r="H183" s="400"/>
      <c r="I183" s="433" t="str">
        <f>IF(F183="BöB","Ja","No")</f>
        <v>No</v>
      </c>
      <c r="J183" s="430" t="str">
        <f>IF(F183="BöB","Ja","No")</f>
        <v>No</v>
      </c>
      <c r="K183" s="435" t="e">
        <f>IF(OR(AND(F183="VöB",D177="Aktuelles Procedura secondo BöB",E183="No"),OR(AND(E183="Ja",D183&gt;='Valori soglia'!$D$6),AND(E183="Ja",'Riepilogo progetto'!$J$8&gt;'Riepilogo progetto'!$P$9)),AND(E183="Ja",F183="BöB")),"Kontrolle","")</f>
        <v>#DIV/0!</v>
      </c>
      <c r="L183" s="173" t="s">
        <v>44</v>
      </c>
      <c r="M183" s="429">
        <v>83</v>
      </c>
      <c r="N183" s="352">
        <v>0</v>
      </c>
      <c r="O183" s="429" t="s">
        <v>43</v>
      </c>
      <c r="P183" s="432" t="s">
        <v>36</v>
      </c>
      <c r="Q183" s="399" t="str">
        <f>IF(P183="BöB","nur Freihändig mit Tipo. 13 VöB","")</f>
        <v/>
      </c>
      <c r="R183" s="400"/>
      <c r="S183" s="433" t="str">
        <f>IF(P183="BöB","Ja","No")</f>
        <v>No</v>
      </c>
      <c r="T183" s="430" t="str">
        <f>IF(P183="BöB","Ja","No")</f>
        <v>No</v>
      </c>
      <c r="U183" s="435" t="e">
        <f>IF(OR(AND(P183="VöB",N177="Aktuelles Procedura secondo BöB",O183="No"),OR(AND(O183="Ja",N183&gt;='Valori soglia'!$D$6),AND(O183="Ja",U$14&gt;U$15)),AND(O183="Ja",P183="BöB")),"Kontrolle","")</f>
        <v>#DIV/0!</v>
      </c>
      <c r="V183" s="173" t="s">
        <v>44</v>
      </c>
      <c r="W183" s="429">
        <v>83</v>
      </c>
      <c r="X183" s="352">
        <v>0</v>
      </c>
      <c r="Y183" s="429" t="s">
        <v>43</v>
      </c>
      <c r="Z183" s="432" t="s">
        <v>36</v>
      </c>
      <c r="AA183" s="399" t="str">
        <f>IF(Z183="BöB","nur Freihändig mit Tipo. 13 VöB","")</f>
        <v/>
      </c>
      <c r="AB183" s="400"/>
      <c r="AC183" s="433" t="str">
        <f>IF(Z183="BöB","Ja","No")</f>
        <v>No</v>
      </c>
      <c r="AD183" s="430" t="str">
        <f>IF(Z183="BöB","Ja","No")</f>
        <v>No</v>
      </c>
      <c r="AE183" s="435" t="e">
        <f>IF(OR(AND(Z183="VöB",X177="Aktuelles Procedura secondo BöB",Y183="No"),OR(AND(Y183="Ja",X183&gt;='Valori soglia'!$D$6),AND(Y183="Ja",AE$14&gt;AE$15)),AND(Y183="Ja",Z183="BöB")),"Kontrolle","")</f>
        <v>#DIV/0!</v>
      </c>
      <c r="AF183" s="173" t="s">
        <v>44</v>
      </c>
      <c r="AG183" s="429">
        <v>83</v>
      </c>
      <c r="AH183" s="352">
        <v>0</v>
      </c>
      <c r="AI183" s="429" t="s">
        <v>43</v>
      </c>
      <c r="AJ183" s="432" t="s">
        <v>36</v>
      </c>
      <c r="AK183" s="399" t="str">
        <f>IF(AJ183="BöB","nur Freihändig mit Tipo. 13 VöB","")</f>
        <v/>
      </c>
      <c r="AL183" s="400"/>
      <c r="AM183" s="433" t="str">
        <f>IF(AJ183="BöB","Ja","No")</f>
        <v>No</v>
      </c>
      <c r="AN183" s="430" t="str">
        <f>IF(AJ183="BöB","Ja","No")</f>
        <v>No</v>
      </c>
      <c r="AO183" s="435" t="e">
        <f>IF(OR(AND(AJ183="VöB",AH177="Aktuelles Procedura secondo BöB",AI183="No"),OR(AND(AI183="Ja",AH183&gt;='Valori soglia'!$D$6),AND(AI183="Ja",AO$14&gt;AO$15)),AND(AI183="Ja",AJ183="BöB")),"Kontrolle","")</f>
        <v>#DIV/0!</v>
      </c>
      <c r="AP183" s="173" t="s">
        <v>44</v>
      </c>
      <c r="AQ183" s="429">
        <v>83</v>
      </c>
      <c r="AR183" s="352">
        <v>0</v>
      </c>
      <c r="AS183" s="429" t="s">
        <v>43</v>
      </c>
      <c r="AT183" s="432" t="s">
        <v>36</v>
      </c>
      <c r="AU183" s="399" t="str">
        <f>IF(AT183="BöB","nur Freihändig mit Tipo. 13 VöB","")</f>
        <v/>
      </c>
      <c r="AV183" s="400"/>
      <c r="AW183" s="433" t="str">
        <f>IF(AT183="BöB","Ja","No")</f>
        <v>No</v>
      </c>
      <c r="AX183" s="430" t="str">
        <f>IF(AT183="BöB","Ja","No")</f>
        <v>No</v>
      </c>
      <c r="AY183" s="435" t="e">
        <f>IF(OR(AND(AT183="VöB",AR177="Aktuelles Procedura secondo BöB",AS183="No"),OR(AND(AS183="Ja",AR183&gt;='Valori soglia'!$D$6),AND(AS183="Ja",AY$14&gt;AY$15)),AND(AS183="Ja",AT183="BöB")),"Kontrolle","")</f>
        <v>#DIV/0!</v>
      </c>
      <c r="AZ183" s="173" t="s">
        <v>44</v>
      </c>
      <c r="BA183" s="429">
        <v>83</v>
      </c>
      <c r="BB183" s="352">
        <v>0</v>
      </c>
      <c r="BC183" s="429" t="s">
        <v>43</v>
      </c>
      <c r="BD183" s="432" t="s">
        <v>36</v>
      </c>
      <c r="BE183" s="399" t="str">
        <f>IF(BD183="BöB","nur Freihändig mit Tipo. 13 VöB","")</f>
        <v/>
      </c>
      <c r="BF183" s="400"/>
      <c r="BG183" s="433" t="str">
        <f>IF(BD183="BöB","Ja","No")</f>
        <v>No</v>
      </c>
      <c r="BH183" s="430" t="str">
        <f>IF(BD183="BöB","Ja","No")</f>
        <v>No</v>
      </c>
      <c r="BI183" s="435" t="e">
        <f>IF(OR(AND(BD183="VöB",BB177="Aktuelles Procedura secondo BöB",BC183="No"),OR(AND(BC183="Ja",BB183&gt;='Valori soglia'!$D$6),AND(BC183="Ja",BI$14&gt;BI$15)),AND(BC183="Ja",BD183="BöB")),"Kontrolle","")</f>
        <v>#DIV/0!</v>
      </c>
      <c r="BJ183" s="173" t="s">
        <v>44</v>
      </c>
      <c r="BK183" s="429">
        <v>83</v>
      </c>
      <c r="BL183" s="352">
        <v>0</v>
      </c>
      <c r="BM183" s="429" t="s">
        <v>43</v>
      </c>
      <c r="BN183" s="432" t="s">
        <v>36</v>
      </c>
      <c r="BO183" s="399" t="str">
        <f>IF(BN183="BöB","nur Freihändig mit Tipo. 13 VöB","")</f>
        <v/>
      </c>
      <c r="BP183" s="400"/>
      <c r="BQ183" s="433" t="str">
        <f>IF(BN183="BöB","Ja","No")</f>
        <v>No</v>
      </c>
      <c r="BR183" s="430" t="str">
        <f>IF(BN183="BöB","Ja","No")</f>
        <v>No</v>
      </c>
      <c r="BS183" s="435" t="e">
        <f>IF(OR(AND(BN183="VöB",BL177="Aktuelles Procedura secondo BöB",BM183="No"),OR(AND(BM183="Ja",BL183&gt;='Valori soglia'!$D$6),AND(BM183="Ja",BS$14&gt;BS$15)),AND(BM183="Ja",BN183="BöB")),"Kontrolle","")</f>
        <v>#DIV/0!</v>
      </c>
      <c r="BT183" s="173" t="s">
        <v>44</v>
      </c>
      <c r="BU183" s="429">
        <v>83</v>
      </c>
      <c r="BV183" s="352">
        <v>0</v>
      </c>
      <c r="BW183" s="429" t="s">
        <v>43</v>
      </c>
      <c r="BX183" s="432" t="s">
        <v>36</v>
      </c>
      <c r="BY183" s="399" t="str">
        <f>IF(BX183="BöB","nur Freihändig mit Tipo. 13 VöB","")</f>
        <v/>
      </c>
      <c r="BZ183" s="400"/>
      <c r="CA183" s="433" t="str">
        <f>IF(BX183="BöB","Ja","No")</f>
        <v>No</v>
      </c>
      <c r="CB183" s="430" t="str">
        <f>IF(BX183="BöB","Ja","No")</f>
        <v>No</v>
      </c>
      <c r="CC183" s="435" t="e">
        <f>IF(OR(AND(BX183="VöB",BV177="Aktuelles Procedura secondo BöB",BW183="No"),OR(AND(BW183="Ja",BV183&gt;='Valori soglia'!$D$6),AND(BW183="Ja",CC$14&gt;CC$15)),AND(BW183="Ja",BX183="BöB")),"Kontrolle","")</f>
        <v>#DIV/0!</v>
      </c>
      <c r="CD183" s="173" t="s">
        <v>44</v>
      </c>
      <c r="CE183" s="429">
        <v>83</v>
      </c>
      <c r="CF183" s="352">
        <v>0</v>
      </c>
      <c r="CG183" s="429" t="s">
        <v>43</v>
      </c>
      <c r="CH183" s="432" t="s">
        <v>36</v>
      </c>
      <c r="CI183" s="399" t="str">
        <f>IF(CH183="BöB","nur Freihändig mit Tipo. 13 VöB","")</f>
        <v/>
      </c>
      <c r="CJ183" s="400"/>
      <c r="CK183" s="433" t="str">
        <f>IF(CH183="BöB","Ja","No")</f>
        <v>No</v>
      </c>
      <c r="CL183" s="430" t="str">
        <f>IF(CH183="BöB","Ja","No")</f>
        <v>No</v>
      </c>
      <c r="CM183" s="435" t="e">
        <f>IF(OR(AND(CH183="VöB",CF177="Aktuelles Procedura secondo BöB",CG183="No"),OR(AND(CG183="Ja",CF183&gt;='Valori soglia'!$D$6),AND(CG183="Ja",CM$14&gt;CM$15)),AND(CG183="Ja",CH183="BöB")),"Kontrolle","")</f>
        <v>#DIV/0!</v>
      </c>
      <c r="CN183" s="173" t="s">
        <v>44</v>
      </c>
      <c r="CO183" s="429">
        <v>83</v>
      </c>
      <c r="CP183" s="352">
        <v>0</v>
      </c>
      <c r="CQ183" s="429" t="s">
        <v>43</v>
      </c>
      <c r="CR183" s="432" t="s">
        <v>36</v>
      </c>
      <c r="CS183" s="399" t="str">
        <f>IF(CR183="BöB","nur Freihändig mit Tipo. 13 VöB","")</f>
        <v/>
      </c>
      <c r="CT183" s="400"/>
      <c r="CU183" s="433" t="str">
        <f>IF(CR183="BöB","Ja","No")</f>
        <v>No</v>
      </c>
      <c r="CV183" s="430" t="str">
        <f>IF(CR183="BöB","Ja","No")</f>
        <v>No</v>
      </c>
      <c r="CW183" s="435" t="e">
        <f>IF(OR(AND(CR183="VöB",CP177="Aktuelles Procedura secondo BöB",CQ183="No"),OR(AND(CQ183="Ja",CP183&gt;='Valori soglia'!$D$6),AND(CQ183="Ja",CW$14&gt;CW$15)),AND(CQ183="Ja",CR183="BöB")),"Kontrolle","")</f>
        <v>#DIV/0!</v>
      </c>
      <c r="CX183" s="173" t="s">
        <v>44</v>
      </c>
      <c r="CY183" s="429">
        <v>83</v>
      </c>
      <c r="CZ183" s="352">
        <v>0</v>
      </c>
      <c r="DA183" s="429" t="s">
        <v>43</v>
      </c>
      <c r="DB183" s="432" t="s">
        <v>36</v>
      </c>
      <c r="DC183" s="399" t="str">
        <f>IF(DB183="BöB","nur Freihändig mit Tipo. 13 VöB","")</f>
        <v/>
      </c>
      <c r="DD183" s="400"/>
      <c r="DE183" s="433" t="str">
        <f>IF(DB183="BöB","Ja","No")</f>
        <v>No</v>
      </c>
      <c r="DF183" s="430" t="str">
        <f>IF(DB183="BöB","Ja","No")</f>
        <v>No</v>
      </c>
      <c r="DG183" s="435" t="e">
        <f>IF(OR(AND(DB183="VöB",CZ177="Aktuelles Procedura secondo BöB",DA183="No"),OR(AND(DA183="Ja",CZ183&gt;='Valori soglia'!$D$6),AND(DA183="Ja",DG$14&gt;DG$15)),AND(DA183="Ja",DB183="BöB")),"Kontrolle","")</f>
        <v>#DIV/0!</v>
      </c>
      <c r="DH183" s="173" t="s">
        <v>44</v>
      </c>
      <c r="DI183" s="429">
        <v>83</v>
      </c>
      <c r="DJ183" s="352">
        <v>0</v>
      </c>
      <c r="DK183" s="429" t="s">
        <v>43</v>
      </c>
      <c r="DL183" s="432" t="s">
        <v>36</v>
      </c>
      <c r="DM183" s="399" t="str">
        <f>IF(DL183="BöB","nur Freihändig mit Tipo. 13 VöB","")</f>
        <v/>
      </c>
      <c r="DN183" s="400"/>
      <c r="DO183" s="433" t="str">
        <f>IF(DL183="BöB","Ja","No")</f>
        <v>No</v>
      </c>
      <c r="DP183" s="430" t="str">
        <f>IF(DL183="BöB","Ja","No")</f>
        <v>No</v>
      </c>
      <c r="DQ183" s="435" t="e">
        <f>IF(OR(AND(DL183="VöB",DJ177="Aktuelles Procedura secondo BöB",DK183="No"),OR(AND(DK183="Ja",DJ183&gt;='Valori soglia'!$D$6),AND(DK183="Ja",DQ$14&gt;DQ$15)),AND(DK183="Ja",DL183="BöB")),"Kontrolle","")</f>
        <v>#DIV/0!</v>
      </c>
      <c r="DR183" s="173" t="s">
        <v>44</v>
      </c>
      <c r="DS183" s="429">
        <v>83</v>
      </c>
      <c r="DT183" s="352">
        <v>0</v>
      </c>
      <c r="DU183" s="429" t="s">
        <v>43</v>
      </c>
      <c r="DV183" s="432" t="s">
        <v>36</v>
      </c>
      <c r="DW183" s="399" t="str">
        <f>IF(DV183="BöB","nur Freihändig mit Tipo. 13 VöB","")</f>
        <v/>
      </c>
      <c r="DX183" s="400"/>
      <c r="DY183" s="433" t="str">
        <f>IF(DV183="BöB","Ja","No")</f>
        <v>No</v>
      </c>
      <c r="DZ183" s="430" t="str">
        <f>IF(DV183="BöB","Ja","No")</f>
        <v>No</v>
      </c>
      <c r="EA183" s="435" t="e">
        <f>IF(OR(AND(DV183="VöB",DT177="Aktuelles Procedura secondo BöB",DU183="No"),OR(AND(DU183="Ja",DT183&gt;='Valori soglia'!$D$6),AND(DU183="Ja",EA$14&gt;EA$15)),AND(DU183="Ja",DV183="BöB")),"Kontrolle","")</f>
        <v>#DIV/0!</v>
      </c>
      <c r="EB183" s="173" t="s">
        <v>44</v>
      </c>
      <c r="EC183" s="429">
        <v>83</v>
      </c>
      <c r="ED183" s="352">
        <v>0</v>
      </c>
      <c r="EE183" s="429" t="s">
        <v>43</v>
      </c>
      <c r="EF183" s="432" t="s">
        <v>36</v>
      </c>
      <c r="EG183" s="399" t="str">
        <f>IF(EF183="BöB","nur Freihändig mit Tipo. 13 VöB","")</f>
        <v/>
      </c>
      <c r="EH183" s="400"/>
      <c r="EI183" s="433" t="str">
        <f>IF(EF183="BöB","Ja","No")</f>
        <v>No</v>
      </c>
      <c r="EJ183" s="430" t="str">
        <f>IF(EF183="BöB","Ja","No")</f>
        <v>No</v>
      </c>
      <c r="EK183" s="435" t="e">
        <f>IF(OR(AND(EF183="VöB",ED177="Aktuelles Procedura secondo BöB",EE183="No"),OR(AND(EE183="Ja",ED183&gt;='Valori soglia'!$D$6),AND(EE183="Ja",EK$14&gt;EK$15)),AND(EE183="Ja",EF183="BöB")),"Kontrolle","")</f>
        <v>#DIV/0!</v>
      </c>
      <c r="EL183" s="173" t="s">
        <v>44</v>
      </c>
      <c r="EM183" s="429">
        <v>83</v>
      </c>
      <c r="EN183" s="352">
        <v>0</v>
      </c>
      <c r="EO183" s="429" t="s">
        <v>43</v>
      </c>
      <c r="EP183" s="432" t="s">
        <v>36</v>
      </c>
      <c r="EQ183" s="399" t="str">
        <f>IF(EP183="BöB","nur Freihändig mit Tipo. 13 VöB","")</f>
        <v/>
      </c>
      <c r="ER183" s="400"/>
      <c r="ES183" s="433" t="str">
        <f>IF(EP183="BöB","Ja","No")</f>
        <v>No</v>
      </c>
      <c r="ET183" s="430" t="str">
        <f>IF(EP183="BöB","Ja","No")</f>
        <v>No</v>
      </c>
      <c r="EU183" s="435" t="e">
        <f>IF(OR(AND(EP183="VöB",EN177="Aktuelles Procedura secondo BöB",EO183="No"),OR(AND(EO183="Ja",EN183&gt;='Valori soglia'!$D$6),AND(EO183="Ja",EU$14&gt;EU$15)),AND(EO183="Ja",EP183="BöB")),"Kontrolle","")</f>
        <v>#DIV/0!</v>
      </c>
      <c r="EV183" s="173" t="s">
        <v>44</v>
      </c>
      <c r="EW183" s="429">
        <v>83</v>
      </c>
      <c r="EX183" s="352">
        <v>0</v>
      </c>
      <c r="EY183" s="429" t="s">
        <v>43</v>
      </c>
      <c r="EZ183" s="432" t="s">
        <v>36</v>
      </c>
      <c r="FA183" s="399" t="str">
        <f>IF(EZ183="BöB","nur Freihändig mit Tipo. 13 VöB","")</f>
        <v/>
      </c>
      <c r="FB183" s="400"/>
      <c r="FC183" s="433" t="str">
        <f>IF(EZ183="BöB","Ja","No")</f>
        <v>No</v>
      </c>
      <c r="FD183" s="430" t="str">
        <f>IF(EZ183="BöB","Ja","No")</f>
        <v>No</v>
      </c>
      <c r="FE183" s="435" t="e">
        <f>IF(OR(AND(EZ183="VöB",EX177="Aktuelles Procedura secondo BöB",EY183="No"),OR(AND(EY183="Ja",EX183&gt;='Valori soglia'!$D$6),AND(EY183="Ja",FE$14&gt;FE$15)),AND(EY183="Ja",EZ183="BöB")),"Kontrolle","")</f>
        <v>#DIV/0!</v>
      </c>
      <c r="FF183" s="173" t="s">
        <v>44</v>
      </c>
      <c r="FG183" s="429">
        <v>83</v>
      </c>
      <c r="FH183" s="352">
        <v>0</v>
      </c>
      <c r="FI183" s="429" t="s">
        <v>43</v>
      </c>
      <c r="FJ183" s="432" t="s">
        <v>36</v>
      </c>
      <c r="FK183" s="399" t="str">
        <f>IF(FJ183="BöB","nur Freihändig mit Tipo. 13 VöB","")</f>
        <v/>
      </c>
      <c r="FL183" s="400"/>
      <c r="FM183" s="433" t="str">
        <f>IF(FJ183="BöB","Ja","No")</f>
        <v>No</v>
      </c>
      <c r="FN183" s="430" t="str">
        <f>IF(FJ183="BöB","Ja","No")</f>
        <v>No</v>
      </c>
      <c r="FO183" s="435" t="e">
        <f>IF(OR(AND(FJ183="VöB",FH177="Aktuelles Procedura secondo BöB",FI183="No"),OR(AND(FI183="Ja",FH183&gt;='Valori soglia'!$D$6),AND(FI183="Ja",FO$14&gt;FO$15)),AND(FI183="Ja",FJ183="BöB")),"Kontrolle","")</f>
        <v>#DIV/0!</v>
      </c>
      <c r="FP183" s="173" t="s">
        <v>44</v>
      </c>
      <c r="FQ183" s="429">
        <v>83</v>
      </c>
      <c r="FR183" s="352">
        <v>0</v>
      </c>
      <c r="FS183" s="429" t="s">
        <v>43</v>
      </c>
      <c r="FT183" s="432" t="s">
        <v>36</v>
      </c>
      <c r="FU183" s="399" t="str">
        <f>IF(FT183="BöB","nur Freihändig mit Tipo. 13 VöB","")</f>
        <v/>
      </c>
      <c r="FV183" s="400"/>
      <c r="FW183" s="433" t="str">
        <f>IF(FT183="BöB","Ja","No")</f>
        <v>No</v>
      </c>
      <c r="FX183" s="430" t="str">
        <f>IF(FT183="BöB","Ja","No")</f>
        <v>No</v>
      </c>
      <c r="FY183" s="435" t="e">
        <f>IF(OR(AND(FT183="VöB",FR177="Aktuelles Procedura secondo BöB",FS183="No"),OR(AND(FS183="Ja",FR183&gt;='Valori soglia'!$D$6),AND(FS183="Ja",FY$14&gt;FY$15)),AND(FS183="Ja",FT183="BöB")),"Kontrolle","")</f>
        <v>#DIV/0!</v>
      </c>
      <c r="FZ183" s="173" t="s">
        <v>44</v>
      </c>
      <c r="GA183" s="429">
        <v>83</v>
      </c>
      <c r="GB183" s="352">
        <v>0</v>
      </c>
      <c r="GC183" s="429" t="s">
        <v>43</v>
      </c>
      <c r="GD183" s="432" t="s">
        <v>36</v>
      </c>
      <c r="GE183" s="399" t="str">
        <f>IF(GD183="BöB","nur Freihändig mit Tipo. 13 VöB","")</f>
        <v/>
      </c>
      <c r="GF183" s="400"/>
      <c r="GG183" s="433" t="str">
        <f>IF(GD183="BöB","Ja","No")</f>
        <v>No</v>
      </c>
      <c r="GH183" s="430" t="str">
        <f>IF(GD183="BöB","Ja","No")</f>
        <v>No</v>
      </c>
      <c r="GI183" s="435" t="e">
        <f>IF(OR(AND(GD183="VöB",GB177="Aktuelles Procedura secondo BöB",GC183="No"),OR(AND(GC183="Ja",GB183&gt;='Valori soglia'!$D$6),AND(GC183="Ja",GI$14&gt;GI$15)),AND(GC183="Ja",GD183="BöB")),"Kontrolle","")</f>
        <v>#DIV/0!</v>
      </c>
      <c r="GJ183" s="173" t="s">
        <v>44</v>
      </c>
      <c r="GK183" s="429">
        <v>83</v>
      </c>
      <c r="GL183" s="352">
        <v>0</v>
      </c>
      <c r="GM183" s="429" t="s">
        <v>43</v>
      </c>
      <c r="GN183" s="432" t="s">
        <v>36</v>
      </c>
      <c r="GO183" s="399" t="str">
        <f>IF(GN183="BöB","nur Freihändig mit Tipo. 13 VöB","")</f>
        <v/>
      </c>
      <c r="GP183" s="400"/>
      <c r="GQ183" s="433" t="str">
        <f>IF(GN183="BöB","Ja","No")</f>
        <v>No</v>
      </c>
      <c r="GR183" s="430" t="str">
        <f>IF(GN183="BöB","Ja","No")</f>
        <v>No</v>
      </c>
      <c r="GS183" s="435" t="e">
        <f>IF(OR(AND(GN183="VöB",GL177="Aktuelles Procedura secondo BöB",GM183="No"),OR(AND(GM183="Ja",GL183&gt;='Valori soglia'!$D$6),AND(GM183="Ja",GS$14&gt;GS$15)),AND(GM183="Ja",GN183="BöB")),"Kontrolle","")</f>
        <v>#DIV/0!</v>
      </c>
      <c r="GT183" s="173" t="s">
        <v>44</v>
      </c>
      <c r="GU183" s="429">
        <v>83</v>
      </c>
      <c r="GV183" s="352">
        <v>0</v>
      </c>
      <c r="GW183" s="429" t="s">
        <v>43</v>
      </c>
      <c r="GX183" s="432" t="s">
        <v>36</v>
      </c>
      <c r="GY183" s="399" t="str">
        <f>IF(GX183="BöB","nur Freihändig mit Tipo. 13 VöB","")</f>
        <v/>
      </c>
      <c r="GZ183" s="400"/>
      <c r="HA183" s="433" t="str">
        <f>IF(GX183="BöB","Ja","No")</f>
        <v>No</v>
      </c>
      <c r="HB183" s="430" t="str">
        <f>IF(GX183="BöB","Ja","No")</f>
        <v>No</v>
      </c>
      <c r="HC183" s="435" t="e">
        <f>IF(OR(AND(GX183="VöB",GV177="Aktuelles Procedura secondo BöB",GW183="No"),OR(AND(GW183="Ja",GV183&gt;='Valori soglia'!$D$6),AND(GW183="Ja",HC$14&gt;HC$15)),AND(GW183="Ja",GX183="BöB")),"Kontrolle","")</f>
        <v>#DIV/0!</v>
      </c>
      <c r="HD183" s="173" t="s">
        <v>44</v>
      </c>
      <c r="HE183" s="429">
        <v>83</v>
      </c>
      <c r="HF183" s="352">
        <v>0</v>
      </c>
      <c r="HG183" s="429" t="s">
        <v>43</v>
      </c>
      <c r="HH183" s="432" t="s">
        <v>36</v>
      </c>
      <c r="HI183" s="399" t="str">
        <f>IF(HH183="BöB","nur Freihändig mit Tipo. 13 VöB","")</f>
        <v/>
      </c>
      <c r="HJ183" s="400"/>
      <c r="HK183" s="433" t="str">
        <f>IF(HH183="BöB","Ja","No")</f>
        <v>No</v>
      </c>
      <c r="HL183" s="430" t="str">
        <f>IF(HH183="BöB","Ja","No")</f>
        <v>No</v>
      </c>
      <c r="HM183" s="435" t="e">
        <f>IF(OR(AND(HH183="VöB",HF177="Aktuelles Procedura secondo BöB",HG183="No"),OR(AND(HG183="Ja",HF183&gt;='Valori soglia'!$D$6),AND(HG183="Ja",HM$14&gt;HM$15)),AND(HG183="Ja",HH183="BöB")),"Kontrolle","")</f>
        <v>#DIV/0!</v>
      </c>
      <c r="HN183" s="19"/>
      <c r="HO183" s="19"/>
      <c r="HP183" s="19"/>
      <c r="HQ183" s="19"/>
      <c r="HR183" s="19"/>
      <c r="HS183" s="19"/>
      <c r="HT183" s="19"/>
      <c r="HU183" s="19"/>
      <c r="HV183" s="19"/>
      <c r="HW183" s="19"/>
      <c r="HX183" s="19"/>
      <c r="HY183" s="19"/>
      <c r="HZ183" s="19"/>
      <c r="IA183" s="19"/>
      <c r="IB183" s="19"/>
      <c r="IC183" s="19"/>
      <c r="ID183" s="6"/>
      <c r="IE183" s="6"/>
      <c r="IF183" s="6"/>
      <c r="IG183" s="6"/>
      <c r="IH183" s="6"/>
      <c r="II183" s="6"/>
      <c r="IJ183" s="6"/>
      <c r="IK183" s="6"/>
      <c r="IL183" s="6"/>
      <c r="IM183" s="6"/>
      <c r="IN183" s="6"/>
      <c r="IO183" s="6"/>
      <c r="IP183" s="6"/>
      <c r="IQ183" s="6"/>
      <c r="IR183" s="6"/>
      <c r="IS183" s="6"/>
      <c r="IT183" s="6"/>
      <c r="IU183" s="6"/>
      <c r="IV183" s="6"/>
      <c r="IW183" s="6"/>
      <c r="IX183" s="6"/>
      <c r="IY183" s="6"/>
      <c r="IZ183" s="6"/>
      <c r="JA183" s="6"/>
      <c r="JB183" s="6"/>
      <c r="JC183" s="6"/>
      <c r="JD183" s="6"/>
      <c r="JE183" s="6"/>
      <c r="JF183" s="6"/>
      <c r="JG183" s="6"/>
      <c r="JH183" s="6"/>
      <c r="JI183" s="6"/>
      <c r="JJ183" s="6"/>
      <c r="JK183" s="6"/>
      <c r="JL183" s="6"/>
      <c r="JM183" s="6"/>
      <c r="JN183" s="6"/>
      <c r="JO183" s="6"/>
      <c r="JP183" s="6"/>
      <c r="JQ183" s="6"/>
      <c r="JR183" s="6"/>
      <c r="JS183" s="6"/>
      <c r="JT183" s="6"/>
      <c r="JU183" s="6"/>
      <c r="JV183" s="6"/>
      <c r="JW183" s="6"/>
      <c r="JX183" s="6"/>
      <c r="JY183" s="6"/>
      <c r="JZ183" s="6"/>
      <c r="KA183" s="6"/>
      <c r="KB183" s="6"/>
      <c r="KC183" s="6"/>
      <c r="KD183" s="6"/>
      <c r="KE183" s="6"/>
      <c r="KF183" s="6"/>
      <c r="KG183" s="6"/>
      <c r="KH183" s="6"/>
      <c r="KI183" s="6"/>
      <c r="KJ183" s="6"/>
      <c r="KK183" s="6"/>
      <c r="KL183" s="6"/>
      <c r="KM183" s="6"/>
      <c r="KN183" s="6"/>
      <c r="KO183" s="6"/>
      <c r="KP183" s="6"/>
      <c r="KQ183" s="6"/>
      <c r="KR183" s="6"/>
      <c r="KS183" s="6"/>
      <c r="KT183" s="6"/>
      <c r="KU183" s="6"/>
      <c r="KV183" s="6"/>
      <c r="KW183" s="6"/>
      <c r="KX183" s="6"/>
      <c r="KY183" s="6"/>
      <c r="KZ183" s="6"/>
      <c r="LA183" s="6"/>
      <c r="LB183" s="6"/>
      <c r="LC183" s="6"/>
    </row>
    <row r="184" spans="2:315" ht="27" customHeight="1" x14ac:dyDescent="0.2">
      <c r="B184" s="174" t="s">
        <v>45</v>
      </c>
      <c r="C184" s="429"/>
      <c r="D184" s="352"/>
      <c r="E184" s="429"/>
      <c r="F184" s="432"/>
      <c r="G184" s="401" t="str">
        <f>IF(F183="VöB","Freihändig (z.B. Tipo. 36 II d VöB)","")</f>
        <v/>
      </c>
      <c r="H184" s="402"/>
      <c r="I184" s="433"/>
      <c r="J184" s="430"/>
      <c r="K184" s="435"/>
      <c r="L184" s="174" t="s">
        <v>45</v>
      </c>
      <c r="M184" s="429"/>
      <c r="N184" s="352"/>
      <c r="O184" s="429"/>
      <c r="P184" s="432"/>
      <c r="Q184" s="401" t="str">
        <f>IF(P183="VöB","Freihändig (z.B. Tipo. 36 II d VöB)","")</f>
        <v/>
      </c>
      <c r="R184" s="402"/>
      <c r="S184" s="433"/>
      <c r="T184" s="430"/>
      <c r="U184" s="435"/>
      <c r="V184" s="174" t="s">
        <v>45</v>
      </c>
      <c r="W184" s="429"/>
      <c r="X184" s="352"/>
      <c r="Y184" s="429"/>
      <c r="Z184" s="432"/>
      <c r="AA184" s="401" t="str">
        <f>IF(Z183="VöB","Freihändig (z.B. Tipo. 36 II d VöB)","")</f>
        <v/>
      </c>
      <c r="AB184" s="402"/>
      <c r="AC184" s="433"/>
      <c r="AD184" s="430"/>
      <c r="AE184" s="435"/>
      <c r="AF184" s="174" t="s">
        <v>45</v>
      </c>
      <c r="AG184" s="429"/>
      <c r="AH184" s="352"/>
      <c r="AI184" s="429"/>
      <c r="AJ184" s="432"/>
      <c r="AK184" s="401" t="str">
        <f>IF(AJ183="VöB","Freihändig (z.B. Tipo. 36 II d VöB)","")</f>
        <v/>
      </c>
      <c r="AL184" s="402"/>
      <c r="AM184" s="433"/>
      <c r="AN184" s="430"/>
      <c r="AO184" s="435"/>
      <c r="AP184" s="174" t="s">
        <v>45</v>
      </c>
      <c r="AQ184" s="429"/>
      <c r="AR184" s="352"/>
      <c r="AS184" s="429"/>
      <c r="AT184" s="432"/>
      <c r="AU184" s="401" t="str">
        <f>IF(AT183="VöB","Freihändig (z.B. Tipo. 36 II d VöB)","")</f>
        <v/>
      </c>
      <c r="AV184" s="402"/>
      <c r="AW184" s="433"/>
      <c r="AX184" s="430"/>
      <c r="AY184" s="435"/>
      <c r="AZ184" s="174" t="s">
        <v>45</v>
      </c>
      <c r="BA184" s="429"/>
      <c r="BB184" s="352"/>
      <c r="BC184" s="429"/>
      <c r="BD184" s="432"/>
      <c r="BE184" s="401" t="str">
        <f>IF(BD183="VöB","Freihändig (z.B. Tipo. 36 II d VöB)","")</f>
        <v/>
      </c>
      <c r="BF184" s="402"/>
      <c r="BG184" s="433"/>
      <c r="BH184" s="430"/>
      <c r="BI184" s="435"/>
      <c r="BJ184" s="174" t="s">
        <v>45</v>
      </c>
      <c r="BK184" s="429"/>
      <c r="BL184" s="352"/>
      <c r="BM184" s="429"/>
      <c r="BN184" s="432"/>
      <c r="BO184" s="401" t="str">
        <f>IF(BN183="VöB","Freihändig (z.B. Tipo. 36 II d VöB)","")</f>
        <v/>
      </c>
      <c r="BP184" s="402"/>
      <c r="BQ184" s="433"/>
      <c r="BR184" s="430"/>
      <c r="BS184" s="435"/>
      <c r="BT184" s="174" t="s">
        <v>45</v>
      </c>
      <c r="BU184" s="429"/>
      <c r="BV184" s="352"/>
      <c r="BW184" s="429"/>
      <c r="BX184" s="432"/>
      <c r="BY184" s="401" t="str">
        <f>IF(BX183="VöB","Freihändig (z.B. Tipo. 36 II d VöB)","")</f>
        <v/>
      </c>
      <c r="BZ184" s="402"/>
      <c r="CA184" s="433"/>
      <c r="CB184" s="430"/>
      <c r="CC184" s="435"/>
      <c r="CD184" s="174" t="s">
        <v>45</v>
      </c>
      <c r="CE184" s="429"/>
      <c r="CF184" s="352"/>
      <c r="CG184" s="429"/>
      <c r="CH184" s="432"/>
      <c r="CI184" s="401" t="str">
        <f>IF(CH183="VöB","Freihändig (z.B. Tipo. 36 II d VöB)","")</f>
        <v/>
      </c>
      <c r="CJ184" s="402"/>
      <c r="CK184" s="433"/>
      <c r="CL184" s="430"/>
      <c r="CM184" s="435"/>
      <c r="CN184" s="174" t="s">
        <v>45</v>
      </c>
      <c r="CO184" s="429"/>
      <c r="CP184" s="352"/>
      <c r="CQ184" s="429"/>
      <c r="CR184" s="432"/>
      <c r="CS184" s="401" t="str">
        <f>IF(CR183="VöB","Freihändig (z.B. Tipo. 36 II d VöB)","")</f>
        <v/>
      </c>
      <c r="CT184" s="402"/>
      <c r="CU184" s="433"/>
      <c r="CV184" s="430"/>
      <c r="CW184" s="435"/>
      <c r="CX184" s="174" t="s">
        <v>45</v>
      </c>
      <c r="CY184" s="429"/>
      <c r="CZ184" s="352"/>
      <c r="DA184" s="429"/>
      <c r="DB184" s="432"/>
      <c r="DC184" s="401" t="str">
        <f>IF(DB183="VöB","Freihändig (z.B. Tipo. 36 II d VöB)","")</f>
        <v/>
      </c>
      <c r="DD184" s="402"/>
      <c r="DE184" s="433"/>
      <c r="DF184" s="430"/>
      <c r="DG184" s="435"/>
      <c r="DH184" s="174" t="s">
        <v>45</v>
      </c>
      <c r="DI184" s="429"/>
      <c r="DJ184" s="352"/>
      <c r="DK184" s="429"/>
      <c r="DL184" s="432"/>
      <c r="DM184" s="401" t="str">
        <f>IF(DL183="VöB","Freihändig (z.B. Tipo. 36 II d VöB)","")</f>
        <v/>
      </c>
      <c r="DN184" s="402"/>
      <c r="DO184" s="433"/>
      <c r="DP184" s="430"/>
      <c r="DQ184" s="435"/>
      <c r="DR184" s="174" t="s">
        <v>45</v>
      </c>
      <c r="DS184" s="429"/>
      <c r="DT184" s="352"/>
      <c r="DU184" s="429"/>
      <c r="DV184" s="432"/>
      <c r="DW184" s="401" t="str">
        <f>IF(DV183="VöB","Freihändig (z.B. Tipo. 36 II d VöB)","")</f>
        <v/>
      </c>
      <c r="DX184" s="402"/>
      <c r="DY184" s="433"/>
      <c r="DZ184" s="430"/>
      <c r="EA184" s="435"/>
      <c r="EB184" s="174" t="s">
        <v>45</v>
      </c>
      <c r="EC184" s="429"/>
      <c r="ED184" s="352"/>
      <c r="EE184" s="429"/>
      <c r="EF184" s="432"/>
      <c r="EG184" s="401" t="str">
        <f>IF(EF183="VöB","Freihändig (z.B. Tipo. 36 II d VöB)","")</f>
        <v/>
      </c>
      <c r="EH184" s="402"/>
      <c r="EI184" s="433"/>
      <c r="EJ184" s="430"/>
      <c r="EK184" s="435"/>
      <c r="EL184" s="174" t="s">
        <v>45</v>
      </c>
      <c r="EM184" s="429"/>
      <c r="EN184" s="352"/>
      <c r="EO184" s="429"/>
      <c r="EP184" s="432"/>
      <c r="EQ184" s="401" t="str">
        <f>IF(EP183="VöB","Freihändig (z.B. Tipo. 36 II d VöB)","")</f>
        <v/>
      </c>
      <c r="ER184" s="402"/>
      <c r="ES184" s="433"/>
      <c r="ET184" s="430"/>
      <c r="EU184" s="435"/>
      <c r="EV184" s="174" t="s">
        <v>45</v>
      </c>
      <c r="EW184" s="429"/>
      <c r="EX184" s="352"/>
      <c r="EY184" s="429"/>
      <c r="EZ184" s="432"/>
      <c r="FA184" s="401" t="str">
        <f>IF(EZ183="VöB","Freihändig (z.B. Tipo. 36 II d VöB)","")</f>
        <v/>
      </c>
      <c r="FB184" s="402"/>
      <c r="FC184" s="433"/>
      <c r="FD184" s="430"/>
      <c r="FE184" s="435"/>
      <c r="FF184" s="174" t="s">
        <v>45</v>
      </c>
      <c r="FG184" s="429"/>
      <c r="FH184" s="352"/>
      <c r="FI184" s="429"/>
      <c r="FJ184" s="432"/>
      <c r="FK184" s="401" t="str">
        <f>IF(FJ183="VöB","Freihändig (z.B. Tipo. 36 II d VöB)","")</f>
        <v/>
      </c>
      <c r="FL184" s="402"/>
      <c r="FM184" s="433"/>
      <c r="FN184" s="430"/>
      <c r="FO184" s="435"/>
      <c r="FP184" s="174" t="s">
        <v>45</v>
      </c>
      <c r="FQ184" s="429"/>
      <c r="FR184" s="352"/>
      <c r="FS184" s="429"/>
      <c r="FT184" s="432"/>
      <c r="FU184" s="401" t="str">
        <f>IF(FT183="VöB","Freihändig (z.B. Tipo. 36 II d VöB)","")</f>
        <v/>
      </c>
      <c r="FV184" s="402"/>
      <c r="FW184" s="433"/>
      <c r="FX184" s="430"/>
      <c r="FY184" s="435"/>
      <c r="FZ184" s="174" t="s">
        <v>45</v>
      </c>
      <c r="GA184" s="429"/>
      <c r="GB184" s="352"/>
      <c r="GC184" s="429"/>
      <c r="GD184" s="432"/>
      <c r="GE184" s="401" t="str">
        <f>IF(GD183="VöB","Freihändig (z.B. Tipo. 36 II d VöB)","")</f>
        <v/>
      </c>
      <c r="GF184" s="402"/>
      <c r="GG184" s="433"/>
      <c r="GH184" s="430"/>
      <c r="GI184" s="435"/>
      <c r="GJ184" s="174" t="s">
        <v>45</v>
      </c>
      <c r="GK184" s="429"/>
      <c r="GL184" s="352"/>
      <c r="GM184" s="429"/>
      <c r="GN184" s="432"/>
      <c r="GO184" s="401" t="str">
        <f>IF(GN183="VöB","Freihändig (z.B. Tipo. 36 II d VöB)","")</f>
        <v/>
      </c>
      <c r="GP184" s="402"/>
      <c r="GQ184" s="433"/>
      <c r="GR184" s="430"/>
      <c r="GS184" s="435"/>
      <c r="GT184" s="174" t="s">
        <v>45</v>
      </c>
      <c r="GU184" s="429"/>
      <c r="GV184" s="352"/>
      <c r="GW184" s="429"/>
      <c r="GX184" s="432"/>
      <c r="GY184" s="401" t="str">
        <f>IF(GX183="VöB","Freihändig (z.B. Tipo. 36 II d VöB)","")</f>
        <v/>
      </c>
      <c r="GZ184" s="402"/>
      <c r="HA184" s="433"/>
      <c r="HB184" s="430"/>
      <c r="HC184" s="435"/>
      <c r="HD184" s="174" t="s">
        <v>45</v>
      </c>
      <c r="HE184" s="429"/>
      <c r="HF184" s="352"/>
      <c r="HG184" s="429"/>
      <c r="HH184" s="432"/>
      <c r="HI184" s="401" t="str">
        <f>IF(HH183="VöB","Freihändig (z.B. Tipo. 36 II d VöB)","")</f>
        <v/>
      </c>
      <c r="HJ184" s="402"/>
      <c r="HK184" s="433"/>
      <c r="HL184" s="430"/>
      <c r="HM184" s="435"/>
      <c r="HN184" s="19"/>
      <c r="HO184" s="19"/>
      <c r="HP184" s="19"/>
      <c r="HQ184" s="19"/>
      <c r="HR184" s="19"/>
      <c r="HS184" s="19"/>
      <c r="HT184" s="19"/>
      <c r="HU184" s="19"/>
      <c r="HV184" s="19"/>
      <c r="HW184" s="19"/>
      <c r="HX184" s="19"/>
      <c r="HY184" s="19"/>
      <c r="HZ184" s="19"/>
      <c r="IA184" s="19"/>
      <c r="IB184" s="19"/>
      <c r="IC184" s="19"/>
      <c r="ID184" s="6"/>
      <c r="IE184" s="6"/>
      <c r="IF184" s="6"/>
      <c r="IG184" s="6"/>
      <c r="IH184" s="6"/>
      <c r="II184" s="6"/>
      <c r="IJ184" s="6"/>
      <c r="IK184" s="6"/>
      <c r="IL184" s="6"/>
      <c r="IM184" s="6"/>
      <c r="IN184" s="6"/>
      <c r="IO184" s="6"/>
      <c r="IP184" s="6"/>
      <c r="IQ184" s="6"/>
      <c r="IR184" s="6"/>
      <c r="IS184" s="6"/>
      <c r="IT184" s="6"/>
      <c r="IU184" s="6"/>
      <c r="IV184" s="6"/>
      <c r="IW184" s="6"/>
      <c r="IX184" s="6"/>
      <c r="IY184" s="6"/>
      <c r="IZ184" s="6"/>
      <c r="JA184" s="6"/>
      <c r="JB184" s="6"/>
      <c r="JC184" s="6"/>
      <c r="JD184" s="6"/>
      <c r="JE184" s="6"/>
      <c r="JF184" s="6"/>
      <c r="JG184" s="6"/>
      <c r="JH184" s="6"/>
      <c r="JI184" s="6"/>
      <c r="JJ184" s="6"/>
      <c r="JK184" s="6"/>
      <c r="JL184" s="6"/>
      <c r="JM184" s="6"/>
      <c r="JN184" s="6"/>
      <c r="JO184" s="6"/>
      <c r="JP184" s="6"/>
      <c r="JQ184" s="6"/>
      <c r="JR184" s="6"/>
      <c r="JS184" s="6"/>
      <c r="JT184" s="6"/>
      <c r="JU184" s="6"/>
      <c r="JV184" s="6"/>
      <c r="JW184" s="6"/>
      <c r="JX184" s="6"/>
      <c r="JY184" s="6"/>
      <c r="JZ184" s="6"/>
      <c r="KA184" s="6"/>
      <c r="KB184" s="6"/>
      <c r="KC184" s="6"/>
      <c r="KD184" s="6"/>
      <c r="KE184" s="6"/>
      <c r="KF184" s="6"/>
      <c r="KG184" s="6"/>
      <c r="KH184" s="6"/>
      <c r="KI184" s="6"/>
      <c r="KJ184" s="6"/>
      <c r="KK184" s="6"/>
      <c r="KL184" s="6"/>
      <c r="KM184" s="6"/>
      <c r="KN184" s="6"/>
      <c r="KO184" s="6"/>
      <c r="KP184" s="6"/>
      <c r="KQ184" s="6"/>
      <c r="KR184" s="6"/>
      <c r="KS184" s="6"/>
      <c r="KT184" s="6"/>
      <c r="KU184" s="6"/>
      <c r="KV184" s="6"/>
      <c r="KW184" s="6"/>
      <c r="KX184" s="6"/>
      <c r="KY184" s="6"/>
      <c r="KZ184" s="6"/>
      <c r="LA184" s="6"/>
      <c r="LB184" s="6"/>
      <c r="LC184" s="6"/>
    </row>
    <row r="185" spans="2:315" ht="27" customHeight="1" x14ac:dyDescent="0.2">
      <c r="B185" s="173" t="s">
        <v>44</v>
      </c>
      <c r="C185" s="429">
        <v>84</v>
      </c>
      <c r="D185" s="352">
        <v>0</v>
      </c>
      <c r="E185" s="429" t="s">
        <v>43</v>
      </c>
      <c r="F185" s="432" t="s">
        <v>36</v>
      </c>
      <c r="G185" s="399" t="str">
        <f>IF(F185="BöB","nur Freihändig mit Tipo. 13 VöB","")</f>
        <v/>
      </c>
      <c r="H185" s="400"/>
      <c r="I185" s="433" t="str">
        <f>IF(F185="BöB","Ja","No")</f>
        <v>No</v>
      </c>
      <c r="J185" s="430" t="str">
        <f>IF(F185="BöB","Ja","No")</f>
        <v>No</v>
      </c>
      <c r="K185" s="435" t="e">
        <f>IF(OR(AND(F185="VöB",D179="Aktuelles Procedura secondo BöB",E185="No"),OR(AND(E185="Ja",D185&gt;='Valori soglia'!$D$6),AND(E185="Ja",'Riepilogo progetto'!$J$8&gt;'Riepilogo progetto'!$P$9)),AND(E185="Ja",F185="BöB")),"Kontrolle","")</f>
        <v>#DIV/0!</v>
      </c>
      <c r="L185" s="173" t="s">
        <v>44</v>
      </c>
      <c r="M185" s="429">
        <v>84</v>
      </c>
      <c r="N185" s="352">
        <v>0</v>
      </c>
      <c r="O185" s="429" t="s">
        <v>43</v>
      </c>
      <c r="P185" s="432" t="s">
        <v>36</v>
      </c>
      <c r="Q185" s="399" t="str">
        <f>IF(P185="BöB","nur Freihändig mit Tipo. 13 VöB","")</f>
        <v/>
      </c>
      <c r="R185" s="400"/>
      <c r="S185" s="433" t="str">
        <f>IF(P185="BöB","Ja","No")</f>
        <v>No</v>
      </c>
      <c r="T185" s="430" t="str">
        <f>IF(P185="BöB","Ja","No")</f>
        <v>No</v>
      </c>
      <c r="U185" s="435" t="e">
        <f>IF(OR(AND(P185="VöB",N179="Aktuelles Procedura secondo BöB",O185="No"),OR(AND(O185="Ja",N185&gt;='Valori soglia'!$D$6),AND(O185="Ja",U$14&gt;U$15)),AND(O185="Ja",P185="BöB")),"Kontrolle","")</f>
        <v>#DIV/0!</v>
      </c>
      <c r="V185" s="173" t="s">
        <v>44</v>
      </c>
      <c r="W185" s="429">
        <v>84</v>
      </c>
      <c r="X185" s="352">
        <v>0</v>
      </c>
      <c r="Y185" s="429" t="s">
        <v>43</v>
      </c>
      <c r="Z185" s="432" t="s">
        <v>36</v>
      </c>
      <c r="AA185" s="399" t="str">
        <f>IF(Z185="BöB","nur Freihändig mit Tipo. 13 VöB","")</f>
        <v/>
      </c>
      <c r="AB185" s="400"/>
      <c r="AC185" s="433" t="str">
        <f>IF(Z185="BöB","Ja","No")</f>
        <v>No</v>
      </c>
      <c r="AD185" s="430" t="str">
        <f>IF(Z185="BöB","Ja","No")</f>
        <v>No</v>
      </c>
      <c r="AE185" s="435" t="e">
        <f>IF(OR(AND(Z185="VöB",X179="Aktuelles Procedura secondo BöB",Y185="No"),OR(AND(Y185="Ja",X185&gt;='Valori soglia'!$D$6),AND(Y185="Ja",AE$14&gt;AE$15)),AND(Y185="Ja",Z185="BöB")),"Kontrolle","")</f>
        <v>#DIV/0!</v>
      </c>
      <c r="AF185" s="173" t="s">
        <v>44</v>
      </c>
      <c r="AG185" s="429">
        <v>84</v>
      </c>
      <c r="AH185" s="352">
        <v>0</v>
      </c>
      <c r="AI185" s="429" t="s">
        <v>43</v>
      </c>
      <c r="AJ185" s="432" t="s">
        <v>36</v>
      </c>
      <c r="AK185" s="399" t="str">
        <f>IF(AJ185="BöB","nur Freihändig mit Tipo. 13 VöB","")</f>
        <v/>
      </c>
      <c r="AL185" s="400"/>
      <c r="AM185" s="433" t="str">
        <f>IF(AJ185="BöB","Ja","No")</f>
        <v>No</v>
      </c>
      <c r="AN185" s="430" t="str">
        <f>IF(AJ185="BöB","Ja","No")</f>
        <v>No</v>
      </c>
      <c r="AO185" s="435" t="e">
        <f>IF(OR(AND(AJ185="VöB",AH179="Aktuelles Procedura secondo BöB",AI185="No"),OR(AND(AI185="Ja",AH185&gt;='Valori soglia'!$D$6),AND(AI185="Ja",AO$14&gt;AO$15)),AND(AI185="Ja",AJ185="BöB")),"Kontrolle","")</f>
        <v>#DIV/0!</v>
      </c>
      <c r="AP185" s="173" t="s">
        <v>44</v>
      </c>
      <c r="AQ185" s="429">
        <v>84</v>
      </c>
      <c r="AR185" s="352">
        <v>0</v>
      </c>
      <c r="AS185" s="429" t="s">
        <v>43</v>
      </c>
      <c r="AT185" s="432" t="s">
        <v>36</v>
      </c>
      <c r="AU185" s="399" t="str">
        <f>IF(AT185="BöB","nur Freihändig mit Tipo. 13 VöB","")</f>
        <v/>
      </c>
      <c r="AV185" s="400"/>
      <c r="AW185" s="433" t="str">
        <f>IF(AT185="BöB","Ja","No")</f>
        <v>No</v>
      </c>
      <c r="AX185" s="430" t="str">
        <f>IF(AT185="BöB","Ja","No")</f>
        <v>No</v>
      </c>
      <c r="AY185" s="435" t="e">
        <f>IF(OR(AND(AT185="VöB",AR179="Aktuelles Procedura secondo BöB",AS185="No"),OR(AND(AS185="Ja",AR185&gt;='Valori soglia'!$D$6),AND(AS185="Ja",AY$14&gt;AY$15)),AND(AS185="Ja",AT185="BöB")),"Kontrolle","")</f>
        <v>#DIV/0!</v>
      </c>
      <c r="AZ185" s="173" t="s">
        <v>44</v>
      </c>
      <c r="BA185" s="429">
        <v>84</v>
      </c>
      <c r="BB185" s="352">
        <v>0</v>
      </c>
      <c r="BC185" s="429" t="s">
        <v>43</v>
      </c>
      <c r="BD185" s="432" t="s">
        <v>36</v>
      </c>
      <c r="BE185" s="399" t="str">
        <f>IF(BD185="BöB","nur Freihändig mit Tipo. 13 VöB","")</f>
        <v/>
      </c>
      <c r="BF185" s="400"/>
      <c r="BG185" s="433" t="str">
        <f>IF(BD185="BöB","Ja","No")</f>
        <v>No</v>
      </c>
      <c r="BH185" s="430" t="str">
        <f>IF(BD185="BöB","Ja","No")</f>
        <v>No</v>
      </c>
      <c r="BI185" s="435" t="e">
        <f>IF(OR(AND(BD185="VöB",BB179="Aktuelles Procedura secondo BöB",BC185="No"),OR(AND(BC185="Ja",BB185&gt;='Valori soglia'!$D$6),AND(BC185="Ja",BI$14&gt;BI$15)),AND(BC185="Ja",BD185="BöB")),"Kontrolle","")</f>
        <v>#DIV/0!</v>
      </c>
      <c r="BJ185" s="173" t="s">
        <v>44</v>
      </c>
      <c r="BK185" s="429">
        <v>84</v>
      </c>
      <c r="BL185" s="352">
        <v>0</v>
      </c>
      <c r="BM185" s="429" t="s">
        <v>43</v>
      </c>
      <c r="BN185" s="432" t="s">
        <v>36</v>
      </c>
      <c r="BO185" s="399" t="str">
        <f>IF(BN185="BöB","nur Freihändig mit Tipo. 13 VöB","")</f>
        <v/>
      </c>
      <c r="BP185" s="400"/>
      <c r="BQ185" s="433" t="str">
        <f>IF(BN185="BöB","Ja","No")</f>
        <v>No</v>
      </c>
      <c r="BR185" s="430" t="str">
        <f>IF(BN185="BöB","Ja","No")</f>
        <v>No</v>
      </c>
      <c r="BS185" s="435" t="e">
        <f>IF(OR(AND(BN185="VöB",BL179="Aktuelles Procedura secondo BöB",BM185="No"),OR(AND(BM185="Ja",BL185&gt;='Valori soglia'!$D$6),AND(BM185="Ja",BS$14&gt;BS$15)),AND(BM185="Ja",BN185="BöB")),"Kontrolle","")</f>
        <v>#DIV/0!</v>
      </c>
      <c r="BT185" s="173" t="s">
        <v>44</v>
      </c>
      <c r="BU185" s="429">
        <v>84</v>
      </c>
      <c r="BV185" s="352">
        <v>0</v>
      </c>
      <c r="BW185" s="429" t="s">
        <v>43</v>
      </c>
      <c r="BX185" s="432" t="s">
        <v>36</v>
      </c>
      <c r="BY185" s="399" t="str">
        <f>IF(BX185="BöB","nur Freihändig mit Tipo. 13 VöB","")</f>
        <v/>
      </c>
      <c r="BZ185" s="400"/>
      <c r="CA185" s="433" t="str">
        <f>IF(BX185="BöB","Ja","No")</f>
        <v>No</v>
      </c>
      <c r="CB185" s="430" t="str">
        <f>IF(BX185="BöB","Ja","No")</f>
        <v>No</v>
      </c>
      <c r="CC185" s="435" t="e">
        <f>IF(OR(AND(BX185="VöB",BV179="Aktuelles Procedura secondo BöB",BW185="No"),OR(AND(BW185="Ja",BV185&gt;='Valori soglia'!$D$6),AND(BW185="Ja",CC$14&gt;CC$15)),AND(BW185="Ja",BX185="BöB")),"Kontrolle","")</f>
        <v>#DIV/0!</v>
      </c>
      <c r="CD185" s="173" t="s">
        <v>44</v>
      </c>
      <c r="CE185" s="429">
        <v>84</v>
      </c>
      <c r="CF185" s="352">
        <v>0</v>
      </c>
      <c r="CG185" s="429" t="s">
        <v>43</v>
      </c>
      <c r="CH185" s="432" t="s">
        <v>36</v>
      </c>
      <c r="CI185" s="399" t="str">
        <f>IF(CH185="BöB","nur Freihändig mit Tipo. 13 VöB","")</f>
        <v/>
      </c>
      <c r="CJ185" s="400"/>
      <c r="CK185" s="433" t="str">
        <f>IF(CH185="BöB","Ja","No")</f>
        <v>No</v>
      </c>
      <c r="CL185" s="430" t="str">
        <f>IF(CH185="BöB","Ja","No")</f>
        <v>No</v>
      </c>
      <c r="CM185" s="435" t="e">
        <f>IF(OR(AND(CH185="VöB",CF179="Aktuelles Procedura secondo BöB",CG185="No"),OR(AND(CG185="Ja",CF185&gt;='Valori soglia'!$D$6),AND(CG185="Ja",CM$14&gt;CM$15)),AND(CG185="Ja",CH185="BöB")),"Kontrolle","")</f>
        <v>#DIV/0!</v>
      </c>
      <c r="CN185" s="173" t="s">
        <v>44</v>
      </c>
      <c r="CO185" s="429">
        <v>84</v>
      </c>
      <c r="CP185" s="352">
        <v>0</v>
      </c>
      <c r="CQ185" s="429" t="s">
        <v>43</v>
      </c>
      <c r="CR185" s="432" t="s">
        <v>36</v>
      </c>
      <c r="CS185" s="399" t="str">
        <f>IF(CR185="BöB","nur Freihändig mit Tipo. 13 VöB","")</f>
        <v/>
      </c>
      <c r="CT185" s="400"/>
      <c r="CU185" s="433" t="str">
        <f>IF(CR185="BöB","Ja","No")</f>
        <v>No</v>
      </c>
      <c r="CV185" s="430" t="str">
        <f>IF(CR185="BöB","Ja","No")</f>
        <v>No</v>
      </c>
      <c r="CW185" s="435" t="e">
        <f>IF(OR(AND(CR185="VöB",CP179="Aktuelles Procedura secondo BöB",CQ185="No"),OR(AND(CQ185="Ja",CP185&gt;='Valori soglia'!$D$6),AND(CQ185="Ja",CW$14&gt;CW$15)),AND(CQ185="Ja",CR185="BöB")),"Kontrolle","")</f>
        <v>#DIV/0!</v>
      </c>
      <c r="CX185" s="173" t="s">
        <v>44</v>
      </c>
      <c r="CY185" s="429">
        <v>84</v>
      </c>
      <c r="CZ185" s="352">
        <v>0</v>
      </c>
      <c r="DA185" s="429" t="s">
        <v>43</v>
      </c>
      <c r="DB185" s="432" t="s">
        <v>36</v>
      </c>
      <c r="DC185" s="399" t="str">
        <f>IF(DB185="BöB","nur Freihändig mit Tipo. 13 VöB","")</f>
        <v/>
      </c>
      <c r="DD185" s="400"/>
      <c r="DE185" s="433" t="str">
        <f>IF(DB185="BöB","Ja","No")</f>
        <v>No</v>
      </c>
      <c r="DF185" s="430" t="str">
        <f>IF(DB185="BöB","Ja","No")</f>
        <v>No</v>
      </c>
      <c r="DG185" s="435" t="e">
        <f>IF(OR(AND(DB185="VöB",CZ179="Aktuelles Procedura secondo BöB",DA185="No"),OR(AND(DA185="Ja",CZ185&gt;='Valori soglia'!$D$6),AND(DA185="Ja",DG$14&gt;DG$15)),AND(DA185="Ja",DB185="BöB")),"Kontrolle","")</f>
        <v>#DIV/0!</v>
      </c>
      <c r="DH185" s="173" t="s">
        <v>44</v>
      </c>
      <c r="DI185" s="429">
        <v>84</v>
      </c>
      <c r="DJ185" s="352">
        <v>0</v>
      </c>
      <c r="DK185" s="429" t="s">
        <v>43</v>
      </c>
      <c r="DL185" s="432" t="s">
        <v>36</v>
      </c>
      <c r="DM185" s="399" t="str">
        <f>IF(DL185="BöB","nur Freihändig mit Tipo. 13 VöB","")</f>
        <v/>
      </c>
      <c r="DN185" s="400"/>
      <c r="DO185" s="433" t="str">
        <f>IF(DL185="BöB","Ja","No")</f>
        <v>No</v>
      </c>
      <c r="DP185" s="430" t="str">
        <f>IF(DL185="BöB","Ja","No")</f>
        <v>No</v>
      </c>
      <c r="DQ185" s="435" t="e">
        <f>IF(OR(AND(DL185="VöB",DJ179="Aktuelles Procedura secondo BöB",DK185="No"),OR(AND(DK185="Ja",DJ185&gt;='Valori soglia'!$D$6),AND(DK185="Ja",DQ$14&gt;DQ$15)),AND(DK185="Ja",DL185="BöB")),"Kontrolle","")</f>
        <v>#DIV/0!</v>
      </c>
      <c r="DR185" s="173" t="s">
        <v>44</v>
      </c>
      <c r="DS185" s="429">
        <v>84</v>
      </c>
      <c r="DT185" s="352">
        <v>0</v>
      </c>
      <c r="DU185" s="429" t="s">
        <v>43</v>
      </c>
      <c r="DV185" s="432" t="s">
        <v>36</v>
      </c>
      <c r="DW185" s="399" t="str">
        <f>IF(DV185="BöB","nur Freihändig mit Tipo. 13 VöB","")</f>
        <v/>
      </c>
      <c r="DX185" s="400"/>
      <c r="DY185" s="433" t="str">
        <f>IF(DV185="BöB","Ja","No")</f>
        <v>No</v>
      </c>
      <c r="DZ185" s="430" t="str">
        <f>IF(DV185="BöB","Ja","No")</f>
        <v>No</v>
      </c>
      <c r="EA185" s="435" t="e">
        <f>IF(OR(AND(DV185="VöB",DT179="Aktuelles Procedura secondo BöB",DU185="No"),OR(AND(DU185="Ja",DT185&gt;='Valori soglia'!$D$6),AND(DU185="Ja",EA$14&gt;EA$15)),AND(DU185="Ja",DV185="BöB")),"Kontrolle","")</f>
        <v>#DIV/0!</v>
      </c>
      <c r="EB185" s="173" t="s">
        <v>44</v>
      </c>
      <c r="EC185" s="429">
        <v>84</v>
      </c>
      <c r="ED185" s="352">
        <v>0</v>
      </c>
      <c r="EE185" s="429" t="s">
        <v>43</v>
      </c>
      <c r="EF185" s="432" t="s">
        <v>36</v>
      </c>
      <c r="EG185" s="399" t="str">
        <f>IF(EF185="BöB","nur Freihändig mit Tipo. 13 VöB","")</f>
        <v/>
      </c>
      <c r="EH185" s="400"/>
      <c r="EI185" s="433" t="str">
        <f>IF(EF185="BöB","Ja","No")</f>
        <v>No</v>
      </c>
      <c r="EJ185" s="430" t="str">
        <f>IF(EF185="BöB","Ja","No")</f>
        <v>No</v>
      </c>
      <c r="EK185" s="435" t="e">
        <f>IF(OR(AND(EF185="VöB",ED179="Aktuelles Procedura secondo BöB",EE185="No"),OR(AND(EE185="Ja",ED185&gt;='Valori soglia'!$D$6),AND(EE185="Ja",EK$14&gt;EK$15)),AND(EE185="Ja",EF185="BöB")),"Kontrolle","")</f>
        <v>#DIV/0!</v>
      </c>
      <c r="EL185" s="173" t="s">
        <v>44</v>
      </c>
      <c r="EM185" s="429">
        <v>84</v>
      </c>
      <c r="EN185" s="352">
        <v>0</v>
      </c>
      <c r="EO185" s="429" t="s">
        <v>43</v>
      </c>
      <c r="EP185" s="432" t="s">
        <v>36</v>
      </c>
      <c r="EQ185" s="399" t="str">
        <f>IF(EP185="BöB","nur Freihändig mit Tipo. 13 VöB","")</f>
        <v/>
      </c>
      <c r="ER185" s="400"/>
      <c r="ES185" s="433" t="str">
        <f>IF(EP185="BöB","Ja","No")</f>
        <v>No</v>
      </c>
      <c r="ET185" s="430" t="str">
        <f>IF(EP185="BöB","Ja","No")</f>
        <v>No</v>
      </c>
      <c r="EU185" s="435" t="e">
        <f>IF(OR(AND(EP185="VöB",EN179="Aktuelles Procedura secondo BöB",EO185="No"),OR(AND(EO185="Ja",EN185&gt;='Valori soglia'!$D$6),AND(EO185="Ja",EU$14&gt;EU$15)),AND(EO185="Ja",EP185="BöB")),"Kontrolle","")</f>
        <v>#DIV/0!</v>
      </c>
      <c r="EV185" s="173" t="s">
        <v>44</v>
      </c>
      <c r="EW185" s="429">
        <v>84</v>
      </c>
      <c r="EX185" s="352">
        <v>0</v>
      </c>
      <c r="EY185" s="429" t="s">
        <v>43</v>
      </c>
      <c r="EZ185" s="432" t="s">
        <v>36</v>
      </c>
      <c r="FA185" s="399" t="str">
        <f>IF(EZ185="BöB","nur Freihändig mit Tipo. 13 VöB","")</f>
        <v/>
      </c>
      <c r="FB185" s="400"/>
      <c r="FC185" s="433" t="str">
        <f>IF(EZ185="BöB","Ja","No")</f>
        <v>No</v>
      </c>
      <c r="FD185" s="430" t="str">
        <f>IF(EZ185="BöB","Ja","No")</f>
        <v>No</v>
      </c>
      <c r="FE185" s="435" t="e">
        <f>IF(OR(AND(EZ185="VöB",EX179="Aktuelles Procedura secondo BöB",EY185="No"),OR(AND(EY185="Ja",EX185&gt;='Valori soglia'!$D$6),AND(EY185="Ja",FE$14&gt;FE$15)),AND(EY185="Ja",EZ185="BöB")),"Kontrolle","")</f>
        <v>#DIV/0!</v>
      </c>
      <c r="FF185" s="173" t="s">
        <v>44</v>
      </c>
      <c r="FG185" s="429">
        <v>84</v>
      </c>
      <c r="FH185" s="352">
        <v>0</v>
      </c>
      <c r="FI185" s="429" t="s">
        <v>43</v>
      </c>
      <c r="FJ185" s="432" t="s">
        <v>36</v>
      </c>
      <c r="FK185" s="399" t="str">
        <f>IF(FJ185="BöB","nur Freihändig mit Tipo. 13 VöB","")</f>
        <v/>
      </c>
      <c r="FL185" s="400"/>
      <c r="FM185" s="433" t="str">
        <f>IF(FJ185="BöB","Ja","No")</f>
        <v>No</v>
      </c>
      <c r="FN185" s="430" t="str">
        <f>IF(FJ185="BöB","Ja","No")</f>
        <v>No</v>
      </c>
      <c r="FO185" s="435" t="e">
        <f>IF(OR(AND(FJ185="VöB",FH179="Aktuelles Procedura secondo BöB",FI185="No"),OR(AND(FI185="Ja",FH185&gt;='Valori soglia'!$D$6),AND(FI185="Ja",FO$14&gt;FO$15)),AND(FI185="Ja",FJ185="BöB")),"Kontrolle","")</f>
        <v>#DIV/0!</v>
      </c>
      <c r="FP185" s="173" t="s">
        <v>44</v>
      </c>
      <c r="FQ185" s="429">
        <v>84</v>
      </c>
      <c r="FR185" s="352">
        <v>0</v>
      </c>
      <c r="FS185" s="429" t="s">
        <v>43</v>
      </c>
      <c r="FT185" s="432" t="s">
        <v>36</v>
      </c>
      <c r="FU185" s="399" t="str">
        <f>IF(FT185="BöB","nur Freihändig mit Tipo. 13 VöB","")</f>
        <v/>
      </c>
      <c r="FV185" s="400"/>
      <c r="FW185" s="433" t="str">
        <f>IF(FT185="BöB","Ja","No")</f>
        <v>No</v>
      </c>
      <c r="FX185" s="430" t="str">
        <f>IF(FT185="BöB","Ja","No")</f>
        <v>No</v>
      </c>
      <c r="FY185" s="435" t="e">
        <f>IF(OR(AND(FT185="VöB",FR179="Aktuelles Procedura secondo BöB",FS185="No"),OR(AND(FS185="Ja",FR185&gt;='Valori soglia'!$D$6),AND(FS185="Ja",FY$14&gt;FY$15)),AND(FS185="Ja",FT185="BöB")),"Kontrolle","")</f>
        <v>#DIV/0!</v>
      </c>
      <c r="FZ185" s="173" t="s">
        <v>44</v>
      </c>
      <c r="GA185" s="429">
        <v>84</v>
      </c>
      <c r="GB185" s="352">
        <v>0</v>
      </c>
      <c r="GC185" s="429" t="s">
        <v>43</v>
      </c>
      <c r="GD185" s="432" t="s">
        <v>36</v>
      </c>
      <c r="GE185" s="399" t="str">
        <f>IF(GD185="BöB","nur Freihändig mit Tipo. 13 VöB","")</f>
        <v/>
      </c>
      <c r="GF185" s="400"/>
      <c r="GG185" s="433" t="str">
        <f>IF(GD185="BöB","Ja","No")</f>
        <v>No</v>
      </c>
      <c r="GH185" s="430" t="str">
        <f>IF(GD185="BöB","Ja","No")</f>
        <v>No</v>
      </c>
      <c r="GI185" s="435" t="e">
        <f>IF(OR(AND(GD185="VöB",GB179="Aktuelles Procedura secondo BöB",GC185="No"),OR(AND(GC185="Ja",GB185&gt;='Valori soglia'!$D$6),AND(GC185="Ja",GI$14&gt;GI$15)),AND(GC185="Ja",GD185="BöB")),"Kontrolle","")</f>
        <v>#DIV/0!</v>
      </c>
      <c r="GJ185" s="173" t="s">
        <v>44</v>
      </c>
      <c r="GK185" s="429">
        <v>84</v>
      </c>
      <c r="GL185" s="352">
        <v>0</v>
      </c>
      <c r="GM185" s="429" t="s">
        <v>43</v>
      </c>
      <c r="GN185" s="432" t="s">
        <v>36</v>
      </c>
      <c r="GO185" s="399" t="str">
        <f>IF(GN185="BöB","nur Freihändig mit Tipo. 13 VöB","")</f>
        <v/>
      </c>
      <c r="GP185" s="400"/>
      <c r="GQ185" s="433" t="str">
        <f>IF(GN185="BöB","Ja","No")</f>
        <v>No</v>
      </c>
      <c r="GR185" s="430" t="str">
        <f>IF(GN185="BöB","Ja","No")</f>
        <v>No</v>
      </c>
      <c r="GS185" s="435" t="e">
        <f>IF(OR(AND(GN185="VöB",GL179="Aktuelles Procedura secondo BöB",GM185="No"),OR(AND(GM185="Ja",GL185&gt;='Valori soglia'!$D$6),AND(GM185="Ja",GS$14&gt;GS$15)),AND(GM185="Ja",GN185="BöB")),"Kontrolle","")</f>
        <v>#DIV/0!</v>
      </c>
      <c r="GT185" s="173" t="s">
        <v>44</v>
      </c>
      <c r="GU185" s="429">
        <v>84</v>
      </c>
      <c r="GV185" s="352">
        <v>0</v>
      </c>
      <c r="GW185" s="429" t="s">
        <v>43</v>
      </c>
      <c r="GX185" s="432" t="s">
        <v>36</v>
      </c>
      <c r="GY185" s="399" t="str">
        <f>IF(GX185="BöB","nur Freihändig mit Tipo. 13 VöB","")</f>
        <v/>
      </c>
      <c r="GZ185" s="400"/>
      <c r="HA185" s="433" t="str">
        <f>IF(GX185="BöB","Ja","No")</f>
        <v>No</v>
      </c>
      <c r="HB185" s="430" t="str">
        <f>IF(GX185="BöB","Ja","No")</f>
        <v>No</v>
      </c>
      <c r="HC185" s="435" t="e">
        <f>IF(OR(AND(GX185="VöB",GV179="Aktuelles Procedura secondo BöB",GW185="No"),OR(AND(GW185="Ja",GV185&gt;='Valori soglia'!$D$6),AND(GW185="Ja",HC$14&gt;HC$15)),AND(GW185="Ja",GX185="BöB")),"Kontrolle","")</f>
        <v>#DIV/0!</v>
      </c>
      <c r="HD185" s="173" t="s">
        <v>44</v>
      </c>
      <c r="HE185" s="429">
        <v>84</v>
      </c>
      <c r="HF185" s="352">
        <v>0</v>
      </c>
      <c r="HG185" s="429" t="s">
        <v>43</v>
      </c>
      <c r="HH185" s="432" t="s">
        <v>36</v>
      </c>
      <c r="HI185" s="399" t="str">
        <f>IF(HH185="BöB","nur Freihändig mit Tipo. 13 VöB","")</f>
        <v/>
      </c>
      <c r="HJ185" s="400"/>
      <c r="HK185" s="433" t="str">
        <f>IF(HH185="BöB","Ja","No")</f>
        <v>No</v>
      </c>
      <c r="HL185" s="430" t="str">
        <f>IF(HH185="BöB","Ja","No")</f>
        <v>No</v>
      </c>
      <c r="HM185" s="435" t="e">
        <f>IF(OR(AND(HH185="VöB",HF179="Aktuelles Procedura secondo BöB",HG185="No"),OR(AND(HG185="Ja",HF185&gt;='Valori soglia'!$D$6),AND(HG185="Ja",HM$14&gt;HM$15)),AND(HG185="Ja",HH185="BöB")),"Kontrolle","")</f>
        <v>#DIV/0!</v>
      </c>
      <c r="HN185" s="19"/>
      <c r="HO185" s="19"/>
      <c r="HP185" s="19"/>
      <c r="HQ185" s="19"/>
      <c r="HR185" s="19"/>
      <c r="HS185" s="19"/>
      <c r="HT185" s="19"/>
      <c r="HU185" s="19"/>
      <c r="HV185" s="19"/>
      <c r="HW185" s="19"/>
      <c r="HX185" s="19"/>
      <c r="HY185" s="19"/>
      <c r="HZ185" s="19"/>
      <c r="IA185" s="19"/>
      <c r="IB185" s="19"/>
      <c r="IC185" s="19"/>
      <c r="ID185" s="6"/>
      <c r="IE185" s="6"/>
      <c r="IF185" s="6"/>
      <c r="IG185" s="6"/>
      <c r="IH185" s="6"/>
      <c r="II185" s="6"/>
      <c r="IJ185" s="6"/>
      <c r="IK185" s="6"/>
      <c r="IL185" s="6"/>
      <c r="IM185" s="6"/>
      <c r="IN185" s="6"/>
      <c r="IO185" s="6"/>
      <c r="IP185" s="6"/>
      <c r="IQ185" s="6"/>
      <c r="IR185" s="6"/>
      <c r="IS185" s="6"/>
      <c r="IT185" s="6"/>
      <c r="IU185" s="6"/>
      <c r="IV185" s="6"/>
      <c r="IW185" s="6"/>
      <c r="IX185" s="6"/>
      <c r="IY185" s="6"/>
      <c r="IZ185" s="6"/>
      <c r="JA185" s="6"/>
      <c r="JB185" s="6"/>
      <c r="JC185" s="6"/>
      <c r="JD185" s="6"/>
      <c r="JE185" s="6"/>
      <c r="JF185" s="6"/>
      <c r="JG185" s="6"/>
      <c r="JH185" s="6"/>
      <c r="JI185" s="6"/>
      <c r="JJ185" s="6"/>
      <c r="JK185" s="6"/>
      <c r="JL185" s="6"/>
      <c r="JM185" s="6"/>
      <c r="JN185" s="6"/>
      <c r="JO185" s="6"/>
      <c r="JP185" s="6"/>
      <c r="JQ185" s="6"/>
      <c r="JR185" s="6"/>
      <c r="JS185" s="6"/>
      <c r="JT185" s="6"/>
      <c r="JU185" s="6"/>
      <c r="JV185" s="6"/>
      <c r="JW185" s="6"/>
      <c r="JX185" s="6"/>
      <c r="JY185" s="6"/>
      <c r="JZ185" s="6"/>
      <c r="KA185" s="6"/>
      <c r="KB185" s="6"/>
      <c r="KC185" s="6"/>
      <c r="KD185" s="6"/>
      <c r="KE185" s="6"/>
      <c r="KF185" s="6"/>
      <c r="KG185" s="6"/>
      <c r="KH185" s="6"/>
      <c r="KI185" s="6"/>
      <c r="KJ185" s="6"/>
      <c r="KK185" s="6"/>
      <c r="KL185" s="6"/>
      <c r="KM185" s="6"/>
      <c r="KN185" s="6"/>
      <c r="KO185" s="6"/>
      <c r="KP185" s="6"/>
      <c r="KQ185" s="6"/>
      <c r="KR185" s="6"/>
      <c r="KS185" s="6"/>
      <c r="KT185" s="6"/>
      <c r="KU185" s="6"/>
      <c r="KV185" s="6"/>
      <c r="KW185" s="6"/>
      <c r="KX185" s="6"/>
      <c r="KY185" s="6"/>
      <c r="KZ185" s="6"/>
      <c r="LA185" s="6"/>
      <c r="LB185" s="6"/>
      <c r="LC185" s="6"/>
    </row>
    <row r="186" spans="2:315" ht="27" customHeight="1" x14ac:dyDescent="0.2">
      <c r="B186" s="174" t="s">
        <v>45</v>
      </c>
      <c r="C186" s="429"/>
      <c r="D186" s="352"/>
      <c r="E186" s="429"/>
      <c r="F186" s="432"/>
      <c r="G186" s="401" t="str">
        <f>IF(F185="VöB","Freihändig (z.B. Tipo. 36 II d VöB)","")</f>
        <v/>
      </c>
      <c r="H186" s="402"/>
      <c r="I186" s="433"/>
      <c r="J186" s="430"/>
      <c r="K186" s="435"/>
      <c r="L186" s="174" t="s">
        <v>45</v>
      </c>
      <c r="M186" s="429"/>
      <c r="N186" s="352"/>
      <c r="O186" s="429"/>
      <c r="P186" s="432"/>
      <c r="Q186" s="401" t="str">
        <f>IF(P185="VöB","Freihändig (z.B. Tipo. 36 II d VöB)","")</f>
        <v/>
      </c>
      <c r="R186" s="402"/>
      <c r="S186" s="433"/>
      <c r="T186" s="430"/>
      <c r="U186" s="435"/>
      <c r="V186" s="174" t="s">
        <v>45</v>
      </c>
      <c r="W186" s="429"/>
      <c r="X186" s="352"/>
      <c r="Y186" s="429"/>
      <c r="Z186" s="432"/>
      <c r="AA186" s="401" t="str">
        <f>IF(Z185="VöB","Freihändig (z.B. Tipo. 36 II d VöB)","")</f>
        <v/>
      </c>
      <c r="AB186" s="402"/>
      <c r="AC186" s="433"/>
      <c r="AD186" s="430"/>
      <c r="AE186" s="435"/>
      <c r="AF186" s="174" t="s">
        <v>45</v>
      </c>
      <c r="AG186" s="429"/>
      <c r="AH186" s="352"/>
      <c r="AI186" s="429"/>
      <c r="AJ186" s="432"/>
      <c r="AK186" s="401" t="str">
        <f>IF(AJ185="VöB","Freihändig (z.B. Tipo. 36 II d VöB)","")</f>
        <v/>
      </c>
      <c r="AL186" s="402"/>
      <c r="AM186" s="433"/>
      <c r="AN186" s="430"/>
      <c r="AO186" s="435"/>
      <c r="AP186" s="174" t="s">
        <v>45</v>
      </c>
      <c r="AQ186" s="429"/>
      <c r="AR186" s="352"/>
      <c r="AS186" s="429"/>
      <c r="AT186" s="432"/>
      <c r="AU186" s="401" t="str">
        <f>IF(AT185="VöB","Freihändig (z.B. Tipo. 36 II d VöB)","")</f>
        <v/>
      </c>
      <c r="AV186" s="402"/>
      <c r="AW186" s="433"/>
      <c r="AX186" s="430"/>
      <c r="AY186" s="435"/>
      <c r="AZ186" s="174" t="s">
        <v>45</v>
      </c>
      <c r="BA186" s="429"/>
      <c r="BB186" s="352"/>
      <c r="BC186" s="429"/>
      <c r="BD186" s="432"/>
      <c r="BE186" s="401" t="str">
        <f>IF(BD185="VöB","Freihändig (z.B. Tipo. 36 II d VöB)","")</f>
        <v/>
      </c>
      <c r="BF186" s="402"/>
      <c r="BG186" s="433"/>
      <c r="BH186" s="430"/>
      <c r="BI186" s="435"/>
      <c r="BJ186" s="174" t="s">
        <v>45</v>
      </c>
      <c r="BK186" s="429"/>
      <c r="BL186" s="352"/>
      <c r="BM186" s="429"/>
      <c r="BN186" s="432"/>
      <c r="BO186" s="401" t="str">
        <f>IF(BN185="VöB","Freihändig (z.B. Tipo. 36 II d VöB)","")</f>
        <v/>
      </c>
      <c r="BP186" s="402"/>
      <c r="BQ186" s="433"/>
      <c r="BR186" s="430"/>
      <c r="BS186" s="435"/>
      <c r="BT186" s="174" t="s">
        <v>45</v>
      </c>
      <c r="BU186" s="429"/>
      <c r="BV186" s="352"/>
      <c r="BW186" s="429"/>
      <c r="BX186" s="432"/>
      <c r="BY186" s="401" t="str">
        <f>IF(BX185="VöB","Freihändig (z.B. Tipo. 36 II d VöB)","")</f>
        <v/>
      </c>
      <c r="BZ186" s="402"/>
      <c r="CA186" s="433"/>
      <c r="CB186" s="430"/>
      <c r="CC186" s="435"/>
      <c r="CD186" s="174" t="s">
        <v>45</v>
      </c>
      <c r="CE186" s="429"/>
      <c r="CF186" s="352"/>
      <c r="CG186" s="429"/>
      <c r="CH186" s="432"/>
      <c r="CI186" s="401" t="str">
        <f>IF(CH185="VöB","Freihändig (z.B. Tipo. 36 II d VöB)","")</f>
        <v/>
      </c>
      <c r="CJ186" s="402"/>
      <c r="CK186" s="433"/>
      <c r="CL186" s="430"/>
      <c r="CM186" s="435"/>
      <c r="CN186" s="174" t="s">
        <v>45</v>
      </c>
      <c r="CO186" s="429"/>
      <c r="CP186" s="352"/>
      <c r="CQ186" s="429"/>
      <c r="CR186" s="432"/>
      <c r="CS186" s="401" t="str">
        <f>IF(CR185="VöB","Freihändig (z.B. Tipo. 36 II d VöB)","")</f>
        <v/>
      </c>
      <c r="CT186" s="402"/>
      <c r="CU186" s="433"/>
      <c r="CV186" s="430"/>
      <c r="CW186" s="435"/>
      <c r="CX186" s="174" t="s">
        <v>45</v>
      </c>
      <c r="CY186" s="429"/>
      <c r="CZ186" s="352"/>
      <c r="DA186" s="429"/>
      <c r="DB186" s="432"/>
      <c r="DC186" s="401" t="str">
        <f>IF(DB185="VöB","Freihändig (z.B. Tipo. 36 II d VöB)","")</f>
        <v/>
      </c>
      <c r="DD186" s="402"/>
      <c r="DE186" s="433"/>
      <c r="DF186" s="430"/>
      <c r="DG186" s="435"/>
      <c r="DH186" s="174" t="s">
        <v>45</v>
      </c>
      <c r="DI186" s="429"/>
      <c r="DJ186" s="352"/>
      <c r="DK186" s="429"/>
      <c r="DL186" s="432"/>
      <c r="DM186" s="401" t="str">
        <f>IF(DL185="VöB","Freihändig (z.B. Tipo. 36 II d VöB)","")</f>
        <v/>
      </c>
      <c r="DN186" s="402"/>
      <c r="DO186" s="433"/>
      <c r="DP186" s="430"/>
      <c r="DQ186" s="435"/>
      <c r="DR186" s="174" t="s">
        <v>45</v>
      </c>
      <c r="DS186" s="429"/>
      <c r="DT186" s="352"/>
      <c r="DU186" s="429"/>
      <c r="DV186" s="432"/>
      <c r="DW186" s="401" t="str">
        <f>IF(DV185="VöB","Freihändig (z.B. Tipo. 36 II d VöB)","")</f>
        <v/>
      </c>
      <c r="DX186" s="402"/>
      <c r="DY186" s="433"/>
      <c r="DZ186" s="430"/>
      <c r="EA186" s="435"/>
      <c r="EB186" s="174" t="s">
        <v>45</v>
      </c>
      <c r="EC186" s="429"/>
      <c r="ED186" s="352"/>
      <c r="EE186" s="429"/>
      <c r="EF186" s="432"/>
      <c r="EG186" s="401" t="str">
        <f>IF(EF185="VöB","Freihändig (z.B. Tipo. 36 II d VöB)","")</f>
        <v/>
      </c>
      <c r="EH186" s="402"/>
      <c r="EI186" s="433"/>
      <c r="EJ186" s="430"/>
      <c r="EK186" s="435"/>
      <c r="EL186" s="174" t="s">
        <v>45</v>
      </c>
      <c r="EM186" s="429"/>
      <c r="EN186" s="352"/>
      <c r="EO186" s="429"/>
      <c r="EP186" s="432"/>
      <c r="EQ186" s="401" t="str">
        <f>IF(EP185="VöB","Freihändig (z.B. Tipo. 36 II d VöB)","")</f>
        <v/>
      </c>
      <c r="ER186" s="402"/>
      <c r="ES186" s="433"/>
      <c r="ET186" s="430"/>
      <c r="EU186" s="435"/>
      <c r="EV186" s="174" t="s">
        <v>45</v>
      </c>
      <c r="EW186" s="429"/>
      <c r="EX186" s="352"/>
      <c r="EY186" s="429"/>
      <c r="EZ186" s="432"/>
      <c r="FA186" s="401" t="str">
        <f>IF(EZ185="VöB","Freihändig (z.B. Tipo. 36 II d VöB)","")</f>
        <v/>
      </c>
      <c r="FB186" s="402"/>
      <c r="FC186" s="433"/>
      <c r="FD186" s="430"/>
      <c r="FE186" s="435"/>
      <c r="FF186" s="174" t="s">
        <v>45</v>
      </c>
      <c r="FG186" s="429"/>
      <c r="FH186" s="352"/>
      <c r="FI186" s="429"/>
      <c r="FJ186" s="432"/>
      <c r="FK186" s="401" t="str">
        <f>IF(FJ185="VöB","Freihändig (z.B. Tipo. 36 II d VöB)","")</f>
        <v/>
      </c>
      <c r="FL186" s="402"/>
      <c r="FM186" s="433"/>
      <c r="FN186" s="430"/>
      <c r="FO186" s="435"/>
      <c r="FP186" s="174" t="s">
        <v>45</v>
      </c>
      <c r="FQ186" s="429"/>
      <c r="FR186" s="352"/>
      <c r="FS186" s="429"/>
      <c r="FT186" s="432"/>
      <c r="FU186" s="401" t="str">
        <f>IF(FT185="VöB","Freihändig (z.B. Tipo. 36 II d VöB)","")</f>
        <v/>
      </c>
      <c r="FV186" s="402"/>
      <c r="FW186" s="433"/>
      <c r="FX186" s="430"/>
      <c r="FY186" s="435"/>
      <c r="FZ186" s="174" t="s">
        <v>45</v>
      </c>
      <c r="GA186" s="429"/>
      <c r="GB186" s="352"/>
      <c r="GC186" s="429"/>
      <c r="GD186" s="432"/>
      <c r="GE186" s="401" t="str">
        <f>IF(GD185="VöB","Freihändig (z.B. Tipo. 36 II d VöB)","")</f>
        <v/>
      </c>
      <c r="GF186" s="402"/>
      <c r="GG186" s="433"/>
      <c r="GH186" s="430"/>
      <c r="GI186" s="435"/>
      <c r="GJ186" s="174" t="s">
        <v>45</v>
      </c>
      <c r="GK186" s="429"/>
      <c r="GL186" s="352"/>
      <c r="GM186" s="429"/>
      <c r="GN186" s="432"/>
      <c r="GO186" s="401" t="str">
        <f>IF(GN185="VöB","Freihändig (z.B. Tipo. 36 II d VöB)","")</f>
        <v/>
      </c>
      <c r="GP186" s="402"/>
      <c r="GQ186" s="433"/>
      <c r="GR186" s="430"/>
      <c r="GS186" s="435"/>
      <c r="GT186" s="174" t="s">
        <v>45</v>
      </c>
      <c r="GU186" s="429"/>
      <c r="GV186" s="352"/>
      <c r="GW186" s="429"/>
      <c r="GX186" s="432"/>
      <c r="GY186" s="401" t="str">
        <f>IF(GX185="VöB","Freihändig (z.B. Tipo. 36 II d VöB)","")</f>
        <v/>
      </c>
      <c r="GZ186" s="402"/>
      <c r="HA186" s="433"/>
      <c r="HB186" s="430"/>
      <c r="HC186" s="435"/>
      <c r="HD186" s="174" t="s">
        <v>45</v>
      </c>
      <c r="HE186" s="429"/>
      <c r="HF186" s="352"/>
      <c r="HG186" s="429"/>
      <c r="HH186" s="432"/>
      <c r="HI186" s="401" t="str">
        <f>IF(HH185="VöB","Freihändig (z.B. Tipo. 36 II d VöB)","")</f>
        <v/>
      </c>
      <c r="HJ186" s="402"/>
      <c r="HK186" s="433"/>
      <c r="HL186" s="430"/>
      <c r="HM186" s="435"/>
      <c r="HN186" s="19"/>
      <c r="HO186" s="19"/>
      <c r="HP186" s="19"/>
      <c r="HQ186" s="19"/>
      <c r="HR186" s="19"/>
      <c r="HS186" s="19"/>
      <c r="HT186" s="19"/>
      <c r="HU186" s="19"/>
      <c r="HV186" s="19"/>
      <c r="HW186" s="19"/>
      <c r="HX186" s="19"/>
      <c r="HY186" s="19"/>
      <c r="HZ186" s="19"/>
      <c r="IA186" s="19"/>
      <c r="IB186" s="19"/>
      <c r="IC186" s="19"/>
      <c r="ID186" s="6"/>
      <c r="IE186" s="6"/>
      <c r="IF186" s="6"/>
      <c r="IG186" s="6"/>
      <c r="IH186" s="6"/>
      <c r="II186" s="6"/>
      <c r="IJ186" s="6"/>
      <c r="IK186" s="6"/>
      <c r="IL186" s="6"/>
      <c r="IM186" s="6"/>
      <c r="IN186" s="6"/>
      <c r="IO186" s="6"/>
      <c r="IP186" s="6"/>
      <c r="IQ186" s="6"/>
      <c r="IR186" s="6"/>
      <c r="IS186" s="6"/>
      <c r="IT186" s="6"/>
      <c r="IU186" s="6"/>
      <c r="IV186" s="6"/>
      <c r="IW186" s="6"/>
      <c r="IX186" s="6"/>
      <c r="IY186" s="6"/>
      <c r="IZ186" s="6"/>
      <c r="JA186" s="6"/>
      <c r="JB186" s="6"/>
      <c r="JC186" s="6"/>
      <c r="JD186" s="6"/>
      <c r="JE186" s="6"/>
      <c r="JF186" s="6"/>
      <c r="JG186" s="6"/>
      <c r="JH186" s="6"/>
      <c r="JI186" s="6"/>
      <c r="JJ186" s="6"/>
      <c r="JK186" s="6"/>
      <c r="JL186" s="6"/>
      <c r="JM186" s="6"/>
      <c r="JN186" s="6"/>
      <c r="JO186" s="6"/>
      <c r="JP186" s="6"/>
      <c r="JQ186" s="6"/>
      <c r="JR186" s="6"/>
      <c r="JS186" s="6"/>
      <c r="JT186" s="6"/>
      <c r="JU186" s="6"/>
      <c r="JV186" s="6"/>
      <c r="JW186" s="6"/>
      <c r="JX186" s="6"/>
      <c r="JY186" s="6"/>
      <c r="JZ186" s="6"/>
      <c r="KA186" s="6"/>
      <c r="KB186" s="6"/>
      <c r="KC186" s="6"/>
      <c r="KD186" s="6"/>
      <c r="KE186" s="6"/>
      <c r="KF186" s="6"/>
      <c r="KG186" s="6"/>
      <c r="KH186" s="6"/>
      <c r="KI186" s="6"/>
      <c r="KJ186" s="6"/>
      <c r="KK186" s="6"/>
      <c r="KL186" s="6"/>
      <c r="KM186" s="6"/>
      <c r="KN186" s="6"/>
      <c r="KO186" s="6"/>
      <c r="KP186" s="6"/>
      <c r="KQ186" s="6"/>
      <c r="KR186" s="6"/>
      <c r="KS186" s="6"/>
      <c r="KT186" s="6"/>
      <c r="KU186" s="6"/>
      <c r="KV186" s="6"/>
      <c r="KW186" s="6"/>
      <c r="KX186" s="6"/>
      <c r="KY186" s="6"/>
      <c r="KZ186" s="6"/>
      <c r="LA186" s="6"/>
      <c r="LB186" s="6"/>
      <c r="LC186" s="6"/>
    </row>
    <row r="187" spans="2:315" ht="27" customHeight="1" x14ac:dyDescent="0.2">
      <c r="B187" s="173" t="s">
        <v>44</v>
      </c>
      <c r="C187" s="429">
        <v>85</v>
      </c>
      <c r="D187" s="352">
        <v>0</v>
      </c>
      <c r="E187" s="429" t="s">
        <v>43</v>
      </c>
      <c r="F187" s="432" t="s">
        <v>36</v>
      </c>
      <c r="G187" s="399" t="str">
        <f>IF(F187="BöB","nur Freihändig mit Tipo. 13 VöB","")</f>
        <v/>
      </c>
      <c r="H187" s="400"/>
      <c r="I187" s="433" t="str">
        <f>IF(F187="BöB","Ja","No")</f>
        <v>No</v>
      </c>
      <c r="J187" s="430" t="str">
        <f>IF(F187="BöB","Ja","No")</f>
        <v>No</v>
      </c>
      <c r="K187" s="435" t="e">
        <f>IF(OR(AND(F187="VöB",D181="Aktuelles Procedura secondo BöB",E187="No"),OR(AND(E187="Ja",D187&gt;='Valori soglia'!$D$6),AND(E187="Ja",'Riepilogo progetto'!$J$8&gt;'Riepilogo progetto'!$P$9)),AND(E187="Ja",F187="BöB")),"Kontrolle","")</f>
        <v>#DIV/0!</v>
      </c>
      <c r="L187" s="173" t="s">
        <v>44</v>
      </c>
      <c r="M187" s="429">
        <v>85</v>
      </c>
      <c r="N187" s="352">
        <v>0</v>
      </c>
      <c r="O187" s="429" t="s">
        <v>43</v>
      </c>
      <c r="P187" s="432" t="s">
        <v>36</v>
      </c>
      <c r="Q187" s="399" t="str">
        <f>IF(P187="BöB","nur Freihändig mit Tipo. 13 VöB","")</f>
        <v/>
      </c>
      <c r="R187" s="400"/>
      <c r="S187" s="433" t="str">
        <f>IF(P187="BöB","Ja","No")</f>
        <v>No</v>
      </c>
      <c r="T187" s="430" t="str">
        <f>IF(P187="BöB","Ja","No")</f>
        <v>No</v>
      </c>
      <c r="U187" s="435" t="e">
        <f>IF(OR(AND(P187="VöB",N181="Aktuelles Procedura secondo BöB",O187="No"),OR(AND(O187="Ja",N187&gt;='Valori soglia'!$D$6),AND(O187="Ja",U$14&gt;U$15)),AND(O187="Ja",P187="BöB")),"Kontrolle","")</f>
        <v>#DIV/0!</v>
      </c>
      <c r="V187" s="173" t="s">
        <v>44</v>
      </c>
      <c r="W187" s="429">
        <v>85</v>
      </c>
      <c r="X187" s="352">
        <v>0</v>
      </c>
      <c r="Y187" s="429" t="s">
        <v>43</v>
      </c>
      <c r="Z187" s="432" t="s">
        <v>36</v>
      </c>
      <c r="AA187" s="399" t="str">
        <f>IF(Z187="BöB","nur Freihändig mit Tipo. 13 VöB","")</f>
        <v/>
      </c>
      <c r="AB187" s="400"/>
      <c r="AC187" s="433" t="str">
        <f>IF(Z187="BöB","Ja","No")</f>
        <v>No</v>
      </c>
      <c r="AD187" s="430" t="str">
        <f>IF(Z187="BöB","Ja","No")</f>
        <v>No</v>
      </c>
      <c r="AE187" s="435" t="e">
        <f>IF(OR(AND(Z187="VöB",X181="Aktuelles Procedura secondo BöB",Y187="No"),OR(AND(Y187="Ja",X187&gt;='Valori soglia'!$D$6),AND(Y187="Ja",AE$14&gt;AE$15)),AND(Y187="Ja",Z187="BöB")),"Kontrolle","")</f>
        <v>#DIV/0!</v>
      </c>
      <c r="AF187" s="173" t="s">
        <v>44</v>
      </c>
      <c r="AG187" s="429">
        <v>85</v>
      </c>
      <c r="AH187" s="352">
        <v>0</v>
      </c>
      <c r="AI187" s="429" t="s">
        <v>43</v>
      </c>
      <c r="AJ187" s="432" t="s">
        <v>36</v>
      </c>
      <c r="AK187" s="399" t="str">
        <f>IF(AJ187="BöB","nur Freihändig mit Tipo. 13 VöB","")</f>
        <v/>
      </c>
      <c r="AL187" s="400"/>
      <c r="AM187" s="433" t="str">
        <f>IF(AJ187="BöB","Ja","No")</f>
        <v>No</v>
      </c>
      <c r="AN187" s="430" t="str">
        <f>IF(AJ187="BöB","Ja","No")</f>
        <v>No</v>
      </c>
      <c r="AO187" s="435" t="e">
        <f>IF(OR(AND(AJ187="VöB",AH181="Aktuelles Procedura secondo BöB",AI187="No"),OR(AND(AI187="Ja",AH187&gt;='Valori soglia'!$D$6),AND(AI187="Ja",AO$14&gt;AO$15)),AND(AI187="Ja",AJ187="BöB")),"Kontrolle","")</f>
        <v>#DIV/0!</v>
      </c>
      <c r="AP187" s="173" t="s">
        <v>44</v>
      </c>
      <c r="AQ187" s="429">
        <v>85</v>
      </c>
      <c r="AR187" s="352">
        <v>0</v>
      </c>
      <c r="AS187" s="429" t="s">
        <v>43</v>
      </c>
      <c r="AT187" s="432" t="s">
        <v>36</v>
      </c>
      <c r="AU187" s="399" t="str">
        <f>IF(AT187="BöB","nur Freihändig mit Tipo. 13 VöB","")</f>
        <v/>
      </c>
      <c r="AV187" s="400"/>
      <c r="AW187" s="433" t="str">
        <f>IF(AT187="BöB","Ja","No")</f>
        <v>No</v>
      </c>
      <c r="AX187" s="430" t="str">
        <f>IF(AT187="BöB","Ja","No")</f>
        <v>No</v>
      </c>
      <c r="AY187" s="435" t="e">
        <f>IF(OR(AND(AT187="VöB",AR181="Aktuelles Procedura secondo BöB",AS187="No"),OR(AND(AS187="Ja",AR187&gt;='Valori soglia'!$D$6),AND(AS187="Ja",AY$14&gt;AY$15)),AND(AS187="Ja",AT187="BöB")),"Kontrolle","")</f>
        <v>#DIV/0!</v>
      </c>
      <c r="AZ187" s="173" t="s">
        <v>44</v>
      </c>
      <c r="BA187" s="429">
        <v>85</v>
      </c>
      <c r="BB187" s="352">
        <v>0</v>
      </c>
      <c r="BC187" s="429" t="s">
        <v>43</v>
      </c>
      <c r="BD187" s="432" t="s">
        <v>36</v>
      </c>
      <c r="BE187" s="399" t="str">
        <f>IF(BD187="BöB","nur Freihändig mit Tipo. 13 VöB","")</f>
        <v/>
      </c>
      <c r="BF187" s="400"/>
      <c r="BG187" s="433" t="str">
        <f>IF(BD187="BöB","Ja","No")</f>
        <v>No</v>
      </c>
      <c r="BH187" s="430" t="str">
        <f>IF(BD187="BöB","Ja","No")</f>
        <v>No</v>
      </c>
      <c r="BI187" s="435" t="e">
        <f>IF(OR(AND(BD187="VöB",BB181="Aktuelles Procedura secondo BöB",BC187="No"),OR(AND(BC187="Ja",BB187&gt;='Valori soglia'!$D$6),AND(BC187="Ja",BI$14&gt;BI$15)),AND(BC187="Ja",BD187="BöB")),"Kontrolle","")</f>
        <v>#DIV/0!</v>
      </c>
      <c r="BJ187" s="173" t="s">
        <v>44</v>
      </c>
      <c r="BK187" s="429">
        <v>85</v>
      </c>
      <c r="BL187" s="352">
        <v>0</v>
      </c>
      <c r="BM187" s="429" t="s">
        <v>43</v>
      </c>
      <c r="BN187" s="432" t="s">
        <v>36</v>
      </c>
      <c r="BO187" s="399" t="str">
        <f>IF(BN187="BöB","nur Freihändig mit Tipo. 13 VöB","")</f>
        <v/>
      </c>
      <c r="BP187" s="400"/>
      <c r="BQ187" s="433" t="str">
        <f>IF(BN187="BöB","Ja","No")</f>
        <v>No</v>
      </c>
      <c r="BR187" s="430" t="str">
        <f>IF(BN187="BöB","Ja","No")</f>
        <v>No</v>
      </c>
      <c r="BS187" s="435" t="e">
        <f>IF(OR(AND(BN187="VöB",BL181="Aktuelles Procedura secondo BöB",BM187="No"),OR(AND(BM187="Ja",BL187&gt;='Valori soglia'!$D$6),AND(BM187="Ja",BS$14&gt;BS$15)),AND(BM187="Ja",BN187="BöB")),"Kontrolle","")</f>
        <v>#DIV/0!</v>
      </c>
      <c r="BT187" s="173" t="s">
        <v>44</v>
      </c>
      <c r="BU187" s="429">
        <v>85</v>
      </c>
      <c r="BV187" s="352">
        <v>0</v>
      </c>
      <c r="BW187" s="429" t="s">
        <v>43</v>
      </c>
      <c r="BX187" s="432" t="s">
        <v>36</v>
      </c>
      <c r="BY187" s="399" t="str">
        <f>IF(BX187="BöB","nur Freihändig mit Tipo. 13 VöB","")</f>
        <v/>
      </c>
      <c r="BZ187" s="400"/>
      <c r="CA187" s="433" t="str">
        <f>IF(BX187="BöB","Ja","No")</f>
        <v>No</v>
      </c>
      <c r="CB187" s="430" t="str">
        <f>IF(BX187="BöB","Ja","No")</f>
        <v>No</v>
      </c>
      <c r="CC187" s="435" t="e">
        <f>IF(OR(AND(BX187="VöB",BV181="Aktuelles Procedura secondo BöB",BW187="No"),OR(AND(BW187="Ja",BV187&gt;='Valori soglia'!$D$6),AND(BW187="Ja",CC$14&gt;CC$15)),AND(BW187="Ja",BX187="BöB")),"Kontrolle","")</f>
        <v>#DIV/0!</v>
      </c>
      <c r="CD187" s="173" t="s">
        <v>44</v>
      </c>
      <c r="CE187" s="429">
        <v>85</v>
      </c>
      <c r="CF187" s="352">
        <v>0</v>
      </c>
      <c r="CG187" s="429" t="s">
        <v>43</v>
      </c>
      <c r="CH187" s="432" t="s">
        <v>36</v>
      </c>
      <c r="CI187" s="399" t="str">
        <f>IF(CH187="BöB","nur Freihändig mit Tipo. 13 VöB","")</f>
        <v/>
      </c>
      <c r="CJ187" s="400"/>
      <c r="CK187" s="433" t="str">
        <f>IF(CH187="BöB","Ja","No")</f>
        <v>No</v>
      </c>
      <c r="CL187" s="430" t="str">
        <f>IF(CH187="BöB","Ja","No")</f>
        <v>No</v>
      </c>
      <c r="CM187" s="435" t="e">
        <f>IF(OR(AND(CH187="VöB",CF181="Aktuelles Procedura secondo BöB",CG187="No"),OR(AND(CG187="Ja",CF187&gt;='Valori soglia'!$D$6),AND(CG187="Ja",CM$14&gt;CM$15)),AND(CG187="Ja",CH187="BöB")),"Kontrolle","")</f>
        <v>#DIV/0!</v>
      </c>
      <c r="CN187" s="173" t="s">
        <v>44</v>
      </c>
      <c r="CO187" s="429">
        <v>85</v>
      </c>
      <c r="CP187" s="352">
        <v>0</v>
      </c>
      <c r="CQ187" s="429" t="s">
        <v>43</v>
      </c>
      <c r="CR187" s="432" t="s">
        <v>36</v>
      </c>
      <c r="CS187" s="399" t="str">
        <f>IF(CR187="BöB","nur Freihändig mit Tipo. 13 VöB","")</f>
        <v/>
      </c>
      <c r="CT187" s="400"/>
      <c r="CU187" s="433" t="str">
        <f>IF(CR187="BöB","Ja","No")</f>
        <v>No</v>
      </c>
      <c r="CV187" s="430" t="str">
        <f>IF(CR187="BöB","Ja","No")</f>
        <v>No</v>
      </c>
      <c r="CW187" s="435" t="e">
        <f>IF(OR(AND(CR187="VöB",CP181="Aktuelles Procedura secondo BöB",CQ187="No"),OR(AND(CQ187="Ja",CP187&gt;='Valori soglia'!$D$6),AND(CQ187="Ja",CW$14&gt;CW$15)),AND(CQ187="Ja",CR187="BöB")),"Kontrolle","")</f>
        <v>#DIV/0!</v>
      </c>
      <c r="CX187" s="173" t="s">
        <v>44</v>
      </c>
      <c r="CY187" s="429">
        <v>85</v>
      </c>
      <c r="CZ187" s="352">
        <v>0</v>
      </c>
      <c r="DA187" s="429" t="s">
        <v>43</v>
      </c>
      <c r="DB187" s="432" t="s">
        <v>36</v>
      </c>
      <c r="DC187" s="399" t="str">
        <f>IF(DB187="BöB","nur Freihändig mit Tipo. 13 VöB","")</f>
        <v/>
      </c>
      <c r="DD187" s="400"/>
      <c r="DE187" s="433" t="str">
        <f>IF(DB187="BöB","Ja","No")</f>
        <v>No</v>
      </c>
      <c r="DF187" s="430" t="str">
        <f>IF(DB187="BöB","Ja","No")</f>
        <v>No</v>
      </c>
      <c r="DG187" s="435" t="e">
        <f>IF(OR(AND(DB187="VöB",CZ181="Aktuelles Procedura secondo BöB",DA187="No"),OR(AND(DA187="Ja",CZ187&gt;='Valori soglia'!$D$6),AND(DA187="Ja",DG$14&gt;DG$15)),AND(DA187="Ja",DB187="BöB")),"Kontrolle","")</f>
        <v>#DIV/0!</v>
      </c>
      <c r="DH187" s="173" t="s">
        <v>44</v>
      </c>
      <c r="DI187" s="429">
        <v>85</v>
      </c>
      <c r="DJ187" s="352">
        <v>0</v>
      </c>
      <c r="DK187" s="429" t="s">
        <v>43</v>
      </c>
      <c r="DL187" s="432" t="s">
        <v>36</v>
      </c>
      <c r="DM187" s="399" t="str">
        <f>IF(DL187="BöB","nur Freihändig mit Tipo. 13 VöB","")</f>
        <v/>
      </c>
      <c r="DN187" s="400"/>
      <c r="DO187" s="433" t="str">
        <f>IF(DL187="BöB","Ja","No")</f>
        <v>No</v>
      </c>
      <c r="DP187" s="430" t="str">
        <f>IF(DL187="BöB","Ja","No")</f>
        <v>No</v>
      </c>
      <c r="DQ187" s="435" t="e">
        <f>IF(OR(AND(DL187="VöB",DJ181="Aktuelles Procedura secondo BöB",DK187="No"),OR(AND(DK187="Ja",DJ187&gt;='Valori soglia'!$D$6),AND(DK187="Ja",DQ$14&gt;DQ$15)),AND(DK187="Ja",DL187="BöB")),"Kontrolle","")</f>
        <v>#DIV/0!</v>
      </c>
      <c r="DR187" s="173" t="s">
        <v>44</v>
      </c>
      <c r="DS187" s="429">
        <v>85</v>
      </c>
      <c r="DT187" s="352">
        <v>0</v>
      </c>
      <c r="DU187" s="429" t="s">
        <v>43</v>
      </c>
      <c r="DV187" s="432" t="s">
        <v>36</v>
      </c>
      <c r="DW187" s="399" t="str">
        <f>IF(DV187="BöB","nur Freihändig mit Tipo. 13 VöB","")</f>
        <v/>
      </c>
      <c r="DX187" s="400"/>
      <c r="DY187" s="433" t="str">
        <f>IF(DV187="BöB","Ja","No")</f>
        <v>No</v>
      </c>
      <c r="DZ187" s="430" t="str">
        <f>IF(DV187="BöB","Ja","No")</f>
        <v>No</v>
      </c>
      <c r="EA187" s="435" t="e">
        <f>IF(OR(AND(DV187="VöB",DT181="Aktuelles Procedura secondo BöB",DU187="No"),OR(AND(DU187="Ja",DT187&gt;='Valori soglia'!$D$6),AND(DU187="Ja",EA$14&gt;EA$15)),AND(DU187="Ja",DV187="BöB")),"Kontrolle","")</f>
        <v>#DIV/0!</v>
      </c>
      <c r="EB187" s="173" t="s">
        <v>44</v>
      </c>
      <c r="EC187" s="429">
        <v>85</v>
      </c>
      <c r="ED187" s="352">
        <v>0</v>
      </c>
      <c r="EE187" s="429" t="s">
        <v>43</v>
      </c>
      <c r="EF187" s="432" t="s">
        <v>36</v>
      </c>
      <c r="EG187" s="399" t="str">
        <f>IF(EF187="BöB","nur Freihändig mit Tipo. 13 VöB","")</f>
        <v/>
      </c>
      <c r="EH187" s="400"/>
      <c r="EI187" s="433" t="str">
        <f>IF(EF187="BöB","Ja","No")</f>
        <v>No</v>
      </c>
      <c r="EJ187" s="430" t="str">
        <f>IF(EF187="BöB","Ja","No")</f>
        <v>No</v>
      </c>
      <c r="EK187" s="435" t="e">
        <f>IF(OR(AND(EF187="VöB",ED181="Aktuelles Procedura secondo BöB",EE187="No"),OR(AND(EE187="Ja",ED187&gt;='Valori soglia'!$D$6),AND(EE187="Ja",EK$14&gt;EK$15)),AND(EE187="Ja",EF187="BöB")),"Kontrolle","")</f>
        <v>#DIV/0!</v>
      </c>
      <c r="EL187" s="173" t="s">
        <v>44</v>
      </c>
      <c r="EM187" s="429">
        <v>85</v>
      </c>
      <c r="EN187" s="352">
        <v>0</v>
      </c>
      <c r="EO187" s="429" t="s">
        <v>43</v>
      </c>
      <c r="EP187" s="432" t="s">
        <v>36</v>
      </c>
      <c r="EQ187" s="399" t="str">
        <f>IF(EP187="BöB","nur Freihändig mit Tipo. 13 VöB","")</f>
        <v/>
      </c>
      <c r="ER187" s="400"/>
      <c r="ES187" s="433" t="str">
        <f>IF(EP187="BöB","Ja","No")</f>
        <v>No</v>
      </c>
      <c r="ET187" s="430" t="str">
        <f>IF(EP187="BöB","Ja","No")</f>
        <v>No</v>
      </c>
      <c r="EU187" s="435" t="e">
        <f>IF(OR(AND(EP187="VöB",EN181="Aktuelles Procedura secondo BöB",EO187="No"),OR(AND(EO187="Ja",EN187&gt;='Valori soglia'!$D$6),AND(EO187="Ja",EU$14&gt;EU$15)),AND(EO187="Ja",EP187="BöB")),"Kontrolle","")</f>
        <v>#DIV/0!</v>
      </c>
      <c r="EV187" s="173" t="s">
        <v>44</v>
      </c>
      <c r="EW187" s="429">
        <v>85</v>
      </c>
      <c r="EX187" s="352">
        <v>0</v>
      </c>
      <c r="EY187" s="429" t="s">
        <v>43</v>
      </c>
      <c r="EZ187" s="432" t="s">
        <v>36</v>
      </c>
      <c r="FA187" s="399" t="str">
        <f>IF(EZ187="BöB","nur Freihändig mit Tipo. 13 VöB","")</f>
        <v/>
      </c>
      <c r="FB187" s="400"/>
      <c r="FC187" s="433" t="str">
        <f>IF(EZ187="BöB","Ja","No")</f>
        <v>No</v>
      </c>
      <c r="FD187" s="430" t="str">
        <f>IF(EZ187="BöB","Ja","No")</f>
        <v>No</v>
      </c>
      <c r="FE187" s="435" t="e">
        <f>IF(OR(AND(EZ187="VöB",EX181="Aktuelles Procedura secondo BöB",EY187="No"),OR(AND(EY187="Ja",EX187&gt;='Valori soglia'!$D$6),AND(EY187="Ja",FE$14&gt;FE$15)),AND(EY187="Ja",EZ187="BöB")),"Kontrolle","")</f>
        <v>#DIV/0!</v>
      </c>
      <c r="FF187" s="173" t="s">
        <v>44</v>
      </c>
      <c r="FG187" s="429">
        <v>85</v>
      </c>
      <c r="FH187" s="352">
        <v>0</v>
      </c>
      <c r="FI187" s="429" t="s">
        <v>43</v>
      </c>
      <c r="FJ187" s="432" t="s">
        <v>36</v>
      </c>
      <c r="FK187" s="399" t="str">
        <f>IF(FJ187="BöB","nur Freihändig mit Tipo. 13 VöB","")</f>
        <v/>
      </c>
      <c r="FL187" s="400"/>
      <c r="FM187" s="433" t="str">
        <f>IF(FJ187="BöB","Ja","No")</f>
        <v>No</v>
      </c>
      <c r="FN187" s="430" t="str">
        <f>IF(FJ187="BöB","Ja","No")</f>
        <v>No</v>
      </c>
      <c r="FO187" s="435" t="e">
        <f>IF(OR(AND(FJ187="VöB",FH181="Aktuelles Procedura secondo BöB",FI187="No"),OR(AND(FI187="Ja",FH187&gt;='Valori soglia'!$D$6),AND(FI187="Ja",FO$14&gt;FO$15)),AND(FI187="Ja",FJ187="BöB")),"Kontrolle","")</f>
        <v>#DIV/0!</v>
      </c>
      <c r="FP187" s="173" t="s">
        <v>44</v>
      </c>
      <c r="FQ187" s="429">
        <v>85</v>
      </c>
      <c r="FR187" s="352">
        <v>0</v>
      </c>
      <c r="FS187" s="429" t="s">
        <v>43</v>
      </c>
      <c r="FT187" s="432" t="s">
        <v>36</v>
      </c>
      <c r="FU187" s="399" t="str">
        <f>IF(FT187="BöB","nur Freihändig mit Tipo. 13 VöB","")</f>
        <v/>
      </c>
      <c r="FV187" s="400"/>
      <c r="FW187" s="433" t="str">
        <f>IF(FT187="BöB","Ja","No")</f>
        <v>No</v>
      </c>
      <c r="FX187" s="430" t="str">
        <f>IF(FT187="BöB","Ja","No")</f>
        <v>No</v>
      </c>
      <c r="FY187" s="435" t="e">
        <f>IF(OR(AND(FT187="VöB",FR181="Aktuelles Procedura secondo BöB",FS187="No"),OR(AND(FS187="Ja",FR187&gt;='Valori soglia'!$D$6),AND(FS187="Ja",FY$14&gt;FY$15)),AND(FS187="Ja",FT187="BöB")),"Kontrolle","")</f>
        <v>#DIV/0!</v>
      </c>
      <c r="FZ187" s="173" t="s">
        <v>44</v>
      </c>
      <c r="GA187" s="429">
        <v>85</v>
      </c>
      <c r="GB187" s="352">
        <v>0</v>
      </c>
      <c r="GC187" s="429" t="s">
        <v>43</v>
      </c>
      <c r="GD187" s="432" t="s">
        <v>36</v>
      </c>
      <c r="GE187" s="399" t="str">
        <f>IF(GD187="BöB","nur Freihändig mit Tipo. 13 VöB","")</f>
        <v/>
      </c>
      <c r="GF187" s="400"/>
      <c r="GG187" s="433" t="str">
        <f>IF(GD187="BöB","Ja","No")</f>
        <v>No</v>
      </c>
      <c r="GH187" s="430" t="str">
        <f>IF(GD187="BöB","Ja","No")</f>
        <v>No</v>
      </c>
      <c r="GI187" s="435" t="e">
        <f>IF(OR(AND(GD187="VöB",GB181="Aktuelles Procedura secondo BöB",GC187="No"),OR(AND(GC187="Ja",GB187&gt;='Valori soglia'!$D$6),AND(GC187="Ja",GI$14&gt;GI$15)),AND(GC187="Ja",GD187="BöB")),"Kontrolle","")</f>
        <v>#DIV/0!</v>
      </c>
      <c r="GJ187" s="173" t="s">
        <v>44</v>
      </c>
      <c r="GK187" s="429">
        <v>85</v>
      </c>
      <c r="GL187" s="352">
        <v>0</v>
      </c>
      <c r="GM187" s="429" t="s">
        <v>43</v>
      </c>
      <c r="GN187" s="432" t="s">
        <v>36</v>
      </c>
      <c r="GO187" s="399" t="str">
        <f>IF(GN187="BöB","nur Freihändig mit Tipo. 13 VöB","")</f>
        <v/>
      </c>
      <c r="GP187" s="400"/>
      <c r="GQ187" s="433" t="str">
        <f>IF(GN187="BöB","Ja","No")</f>
        <v>No</v>
      </c>
      <c r="GR187" s="430" t="str">
        <f>IF(GN187="BöB","Ja","No")</f>
        <v>No</v>
      </c>
      <c r="GS187" s="435" t="e">
        <f>IF(OR(AND(GN187="VöB",GL181="Aktuelles Procedura secondo BöB",GM187="No"),OR(AND(GM187="Ja",GL187&gt;='Valori soglia'!$D$6),AND(GM187="Ja",GS$14&gt;GS$15)),AND(GM187="Ja",GN187="BöB")),"Kontrolle","")</f>
        <v>#DIV/0!</v>
      </c>
      <c r="GT187" s="173" t="s">
        <v>44</v>
      </c>
      <c r="GU187" s="429">
        <v>85</v>
      </c>
      <c r="GV187" s="352">
        <v>0</v>
      </c>
      <c r="GW187" s="429" t="s">
        <v>43</v>
      </c>
      <c r="GX187" s="432" t="s">
        <v>36</v>
      </c>
      <c r="GY187" s="399" t="str">
        <f>IF(GX187="BöB","nur Freihändig mit Tipo. 13 VöB","")</f>
        <v/>
      </c>
      <c r="GZ187" s="400"/>
      <c r="HA187" s="433" t="str">
        <f>IF(GX187="BöB","Ja","No")</f>
        <v>No</v>
      </c>
      <c r="HB187" s="430" t="str">
        <f>IF(GX187="BöB","Ja","No")</f>
        <v>No</v>
      </c>
      <c r="HC187" s="435" t="e">
        <f>IF(OR(AND(GX187="VöB",GV181="Aktuelles Procedura secondo BöB",GW187="No"),OR(AND(GW187="Ja",GV187&gt;='Valori soglia'!$D$6),AND(GW187="Ja",HC$14&gt;HC$15)),AND(GW187="Ja",GX187="BöB")),"Kontrolle","")</f>
        <v>#DIV/0!</v>
      </c>
      <c r="HD187" s="173" t="s">
        <v>44</v>
      </c>
      <c r="HE187" s="429">
        <v>85</v>
      </c>
      <c r="HF187" s="352">
        <v>0</v>
      </c>
      <c r="HG187" s="429" t="s">
        <v>43</v>
      </c>
      <c r="HH187" s="432" t="s">
        <v>36</v>
      </c>
      <c r="HI187" s="399" t="str">
        <f>IF(HH187="BöB","nur Freihändig mit Tipo. 13 VöB","")</f>
        <v/>
      </c>
      <c r="HJ187" s="400"/>
      <c r="HK187" s="433" t="str">
        <f>IF(HH187="BöB","Ja","No")</f>
        <v>No</v>
      </c>
      <c r="HL187" s="430" t="str">
        <f>IF(HH187="BöB","Ja","No")</f>
        <v>No</v>
      </c>
      <c r="HM187" s="435" t="e">
        <f>IF(OR(AND(HH187="VöB",HF181="Aktuelles Procedura secondo BöB",HG187="No"),OR(AND(HG187="Ja",HF187&gt;='Valori soglia'!$D$6),AND(HG187="Ja",HM$14&gt;HM$15)),AND(HG187="Ja",HH187="BöB")),"Kontrolle","")</f>
        <v>#DIV/0!</v>
      </c>
      <c r="HN187" s="19"/>
      <c r="HO187" s="19"/>
      <c r="HP187" s="19"/>
      <c r="HQ187" s="19"/>
      <c r="HR187" s="19"/>
      <c r="HS187" s="19"/>
      <c r="HT187" s="19"/>
      <c r="HU187" s="19"/>
      <c r="HV187" s="19"/>
      <c r="HW187" s="19"/>
      <c r="HX187" s="19"/>
      <c r="HY187" s="19"/>
      <c r="HZ187" s="19"/>
      <c r="IA187" s="19"/>
      <c r="IB187" s="19"/>
      <c r="IC187" s="19"/>
      <c r="ID187" s="6"/>
      <c r="IE187" s="6"/>
      <c r="IF187" s="6"/>
      <c r="IG187" s="6"/>
      <c r="IH187" s="6"/>
      <c r="II187" s="6"/>
      <c r="IJ187" s="6"/>
      <c r="IK187" s="6"/>
      <c r="IL187" s="6"/>
      <c r="IM187" s="6"/>
      <c r="IN187" s="6"/>
      <c r="IO187" s="6"/>
      <c r="IP187" s="6"/>
      <c r="IQ187" s="6"/>
      <c r="IR187" s="6"/>
      <c r="IS187" s="6"/>
      <c r="IT187" s="6"/>
      <c r="IU187" s="6"/>
      <c r="IV187" s="6"/>
      <c r="IW187" s="6"/>
      <c r="IX187" s="6"/>
      <c r="IY187" s="6"/>
      <c r="IZ187" s="6"/>
      <c r="JA187" s="6"/>
      <c r="JB187" s="6"/>
      <c r="JC187" s="6"/>
      <c r="JD187" s="6"/>
      <c r="JE187" s="6"/>
      <c r="JF187" s="6"/>
      <c r="JG187" s="6"/>
      <c r="JH187" s="6"/>
      <c r="JI187" s="6"/>
      <c r="JJ187" s="6"/>
      <c r="JK187" s="6"/>
      <c r="JL187" s="6"/>
      <c r="JM187" s="6"/>
      <c r="JN187" s="6"/>
      <c r="JO187" s="6"/>
      <c r="JP187" s="6"/>
      <c r="JQ187" s="6"/>
      <c r="JR187" s="6"/>
      <c r="JS187" s="6"/>
      <c r="JT187" s="6"/>
      <c r="JU187" s="6"/>
      <c r="JV187" s="6"/>
      <c r="JW187" s="6"/>
      <c r="JX187" s="6"/>
      <c r="JY187" s="6"/>
      <c r="JZ187" s="6"/>
      <c r="KA187" s="6"/>
      <c r="KB187" s="6"/>
      <c r="KC187" s="6"/>
      <c r="KD187" s="6"/>
      <c r="KE187" s="6"/>
      <c r="KF187" s="6"/>
      <c r="KG187" s="6"/>
      <c r="KH187" s="6"/>
      <c r="KI187" s="6"/>
      <c r="KJ187" s="6"/>
      <c r="KK187" s="6"/>
      <c r="KL187" s="6"/>
      <c r="KM187" s="6"/>
      <c r="KN187" s="6"/>
      <c r="KO187" s="6"/>
      <c r="KP187" s="6"/>
      <c r="KQ187" s="6"/>
      <c r="KR187" s="6"/>
      <c r="KS187" s="6"/>
      <c r="KT187" s="6"/>
      <c r="KU187" s="6"/>
      <c r="KV187" s="6"/>
      <c r="KW187" s="6"/>
      <c r="KX187" s="6"/>
      <c r="KY187" s="6"/>
      <c r="KZ187" s="6"/>
      <c r="LA187" s="6"/>
      <c r="LB187" s="6"/>
      <c r="LC187" s="6"/>
    </row>
    <row r="188" spans="2:315" ht="27" customHeight="1" x14ac:dyDescent="0.2">
      <c r="B188" s="174" t="s">
        <v>45</v>
      </c>
      <c r="C188" s="429"/>
      <c r="D188" s="352"/>
      <c r="E188" s="429"/>
      <c r="F188" s="432"/>
      <c r="G188" s="401" t="str">
        <f>IF(F187="VöB","Freihändig (z.B. Tipo. 36 II d VöB)","")</f>
        <v/>
      </c>
      <c r="H188" s="402"/>
      <c r="I188" s="433"/>
      <c r="J188" s="430"/>
      <c r="K188" s="435"/>
      <c r="L188" s="174" t="s">
        <v>45</v>
      </c>
      <c r="M188" s="429"/>
      <c r="N188" s="352"/>
      <c r="O188" s="429"/>
      <c r="P188" s="432"/>
      <c r="Q188" s="401" t="str">
        <f>IF(P187="VöB","Freihändig (z.B. Tipo. 36 II d VöB)","")</f>
        <v/>
      </c>
      <c r="R188" s="402"/>
      <c r="S188" s="433"/>
      <c r="T188" s="430"/>
      <c r="U188" s="435"/>
      <c r="V188" s="174" t="s">
        <v>45</v>
      </c>
      <c r="W188" s="429"/>
      <c r="X188" s="352"/>
      <c r="Y188" s="429"/>
      <c r="Z188" s="432"/>
      <c r="AA188" s="401" t="str">
        <f>IF(Z187="VöB","Freihändig (z.B. Tipo. 36 II d VöB)","")</f>
        <v/>
      </c>
      <c r="AB188" s="402"/>
      <c r="AC188" s="433"/>
      <c r="AD188" s="430"/>
      <c r="AE188" s="435"/>
      <c r="AF188" s="174" t="s">
        <v>45</v>
      </c>
      <c r="AG188" s="429"/>
      <c r="AH188" s="352"/>
      <c r="AI188" s="429"/>
      <c r="AJ188" s="432"/>
      <c r="AK188" s="401" t="str">
        <f>IF(AJ187="VöB","Freihändig (z.B. Tipo. 36 II d VöB)","")</f>
        <v/>
      </c>
      <c r="AL188" s="402"/>
      <c r="AM188" s="433"/>
      <c r="AN188" s="430"/>
      <c r="AO188" s="435"/>
      <c r="AP188" s="174" t="s">
        <v>45</v>
      </c>
      <c r="AQ188" s="429"/>
      <c r="AR188" s="352"/>
      <c r="AS188" s="429"/>
      <c r="AT188" s="432"/>
      <c r="AU188" s="401" t="str">
        <f>IF(AT187="VöB","Freihändig (z.B. Tipo. 36 II d VöB)","")</f>
        <v/>
      </c>
      <c r="AV188" s="402"/>
      <c r="AW188" s="433"/>
      <c r="AX188" s="430"/>
      <c r="AY188" s="435"/>
      <c r="AZ188" s="174" t="s">
        <v>45</v>
      </c>
      <c r="BA188" s="429"/>
      <c r="BB188" s="352"/>
      <c r="BC188" s="429"/>
      <c r="BD188" s="432"/>
      <c r="BE188" s="401" t="str">
        <f>IF(BD187="VöB","Freihändig (z.B. Tipo. 36 II d VöB)","")</f>
        <v/>
      </c>
      <c r="BF188" s="402"/>
      <c r="BG188" s="433"/>
      <c r="BH188" s="430"/>
      <c r="BI188" s="435"/>
      <c r="BJ188" s="174" t="s">
        <v>45</v>
      </c>
      <c r="BK188" s="429"/>
      <c r="BL188" s="352"/>
      <c r="BM188" s="429"/>
      <c r="BN188" s="432"/>
      <c r="BO188" s="401" t="str">
        <f>IF(BN187="VöB","Freihändig (z.B. Tipo. 36 II d VöB)","")</f>
        <v/>
      </c>
      <c r="BP188" s="402"/>
      <c r="BQ188" s="433"/>
      <c r="BR188" s="430"/>
      <c r="BS188" s="435"/>
      <c r="BT188" s="174" t="s">
        <v>45</v>
      </c>
      <c r="BU188" s="429"/>
      <c r="BV188" s="352"/>
      <c r="BW188" s="429"/>
      <c r="BX188" s="432"/>
      <c r="BY188" s="401" t="str">
        <f>IF(BX187="VöB","Freihändig (z.B. Tipo. 36 II d VöB)","")</f>
        <v/>
      </c>
      <c r="BZ188" s="402"/>
      <c r="CA188" s="433"/>
      <c r="CB188" s="430"/>
      <c r="CC188" s="435"/>
      <c r="CD188" s="174" t="s">
        <v>45</v>
      </c>
      <c r="CE188" s="429"/>
      <c r="CF188" s="352"/>
      <c r="CG188" s="429"/>
      <c r="CH188" s="432"/>
      <c r="CI188" s="401" t="str">
        <f>IF(CH187="VöB","Freihändig (z.B. Tipo. 36 II d VöB)","")</f>
        <v/>
      </c>
      <c r="CJ188" s="402"/>
      <c r="CK188" s="433"/>
      <c r="CL188" s="430"/>
      <c r="CM188" s="435"/>
      <c r="CN188" s="174" t="s">
        <v>45</v>
      </c>
      <c r="CO188" s="429"/>
      <c r="CP188" s="352"/>
      <c r="CQ188" s="429"/>
      <c r="CR188" s="432"/>
      <c r="CS188" s="401" t="str">
        <f>IF(CR187="VöB","Freihändig (z.B. Tipo. 36 II d VöB)","")</f>
        <v/>
      </c>
      <c r="CT188" s="402"/>
      <c r="CU188" s="433"/>
      <c r="CV188" s="430"/>
      <c r="CW188" s="435"/>
      <c r="CX188" s="174" t="s">
        <v>45</v>
      </c>
      <c r="CY188" s="429"/>
      <c r="CZ188" s="352"/>
      <c r="DA188" s="429"/>
      <c r="DB188" s="432"/>
      <c r="DC188" s="401" t="str">
        <f>IF(DB187="VöB","Freihändig (z.B. Tipo. 36 II d VöB)","")</f>
        <v/>
      </c>
      <c r="DD188" s="402"/>
      <c r="DE188" s="433"/>
      <c r="DF188" s="430"/>
      <c r="DG188" s="435"/>
      <c r="DH188" s="174" t="s">
        <v>45</v>
      </c>
      <c r="DI188" s="429"/>
      <c r="DJ188" s="352"/>
      <c r="DK188" s="429"/>
      <c r="DL188" s="432"/>
      <c r="DM188" s="401" t="str">
        <f>IF(DL187="VöB","Freihändig (z.B. Tipo. 36 II d VöB)","")</f>
        <v/>
      </c>
      <c r="DN188" s="402"/>
      <c r="DO188" s="433"/>
      <c r="DP188" s="430"/>
      <c r="DQ188" s="435"/>
      <c r="DR188" s="174" t="s">
        <v>45</v>
      </c>
      <c r="DS188" s="429"/>
      <c r="DT188" s="352"/>
      <c r="DU188" s="429"/>
      <c r="DV188" s="432"/>
      <c r="DW188" s="401" t="str">
        <f>IF(DV187="VöB","Freihändig (z.B. Tipo. 36 II d VöB)","")</f>
        <v/>
      </c>
      <c r="DX188" s="402"/>
      <c r="DY188" s="433"/>
      <c r="DZ188" s="430"/>
      <c r="EA188" s="435"/>
      <c r="EB188" s="174" t="s">
        <v>45</v>
      </c>
      <c r="EC188" s="429"/>
      <c r="ED188" s="352"/>
      <c r="EE188" s="429"/>
      <c r="EF188" s="432"/>
      <c r="EG188" s="401" t="str">
        <f>IF(EF187="VöB","Freihändig (z.B. Tipo. 36 II d VöB)","")</f>
        <v/>
      </c>
      <c r="EH188" s="402"/>
      <c r="EI188" s="433"/>
      <c r="EJ188" s="430"/>
      <c r="EK188" s="435"/>
      <c r="EL188" s="174" t="s">
        <v>45</v>
      </c>
      <c r="EM188" s="429"/>
      <c r="EN188" s="352"/>
      <c r="EO188" s="429"/>
      <c r="EP188" s="432"/>
      <c r="EQ188" s="401" t="str">
        <f>IF(EP187="VöB","Freihändig (z.B. Tipo. 36 II d VöB)","")</f>
        <v/>
      </c>
      <c r="ER188" s="402"/>
      <c r="ES188" s="433"/>
      <c r="ET188" s="430"/>
      <c r="EU188" s="435"/>
      <c r="EV188" s="174" t="s">
        <v>45</v>
      </c>
      <c r="EW188" s="429"/>
      <c r="EX188" s="352"/>
      <c r="EY188" s="429"/>
      <c r="EZ188" s="432"/>
      <c r="FA188" s="401" t="str">
        <f>IF(EZ187="VöB","Freihändig (z.B. Tipo. 36 II d VöB)","")</f>
        <v/>
      </c>
      <c r="FB188" s="402"/>
      <c r="FC188" s="433"/>
      <c r="FD188" s="430"/>
      <c r="FE188" s="435"/>
      <c r="FF188" s="174" t="s">
        <v>45</v>
      </c>
      <c r="FG188" s="429"/>
      <c r="FH188" s="352"/>
      <c r="FI188" s="429"/>
      <c r="FJ188" s="432"/>
      <c r="FK188" s="401" t="str">
        <f>IF(FJ187="VöB","Freihändig (z.B. Tipo. 36 II d VöB)","")</f>
        <v/>
      </c>
      <c r="FL188" s="402"/>
      <c r="FM188" s="433"/>
      <c r="FN188" s="430"/>
      <c r="FO188" s="435"/>
      <c r="FP188" s="174" t="s">
        <v>45</v>
      </c>
      <c r="FQ188" s="429"/>
      <c r="FR188" s="352"/>
      <c r="FS188" s="429"/>
      <c r="FT188" s="432"/>
      <c r="FU188" s="401" t="str">
        <f>IF(FT187="VöB","Freihändig (z.B. Tipo. 36 II d VöB)","")</f>
        <v/>
      </c>
      <c r="FV188" s="402"/>
      <c r="FW188" s="433"/>
      <c r="FX188" s="430"/>
      <c r="FY188" s="435"/>
      <c r="FZ188" s="174" t="s">
        <v>45</v>
      </c>
      <c r="GA188" s="429"/>
      <c r="GB188" s="352"/>
      <c r="GC188" s="429"/>
      <c r="GD188" s="432"/>
      <c r="GE188" s="401" t="str">
        <f>IF(GD187="VöB","Freihändig (z.B. Tipo. 36 II d VöB)","")</f>
        <v/>
      </c>
      <c r="GF188" s="402"/>
      <c r="GG188" s="433"/>
      <c r="GH188" s="430"/>
      <c r="GI188" s="435"/>
      <c r="GJ188" s="174" t="s">
        <v>45</v>
      </c>
      <c r="GK188" s="429"/>
      <c r="GL188" s="352"/>
      <c r="GM188" s="429"/>
      <c r="GN188" s="432"/>
      <c r="GO188" s="401" t="str">
        <f>IF(GN187="VöB","Freihändig (z.B. Tipo. 36 II d VöB)","")</f>
        <v/>
      </c>
      <c r="GP188" s="402"/>
      <c r="GQ188" s="433"/>
      <c r="GR188" s="430"/>
      <c r="GS188" s="435"/>
      <c r="GT188" s="174" t="s">
        <v>45</v>
      </c>
      <c r="GU188" s="429"/>
      <c r="GV188" s="352"/>
      <c r="GW188" s="429"/>
      <c r="GX188" s="432"/>
      <c r="GY188" s="401" t="str">
        <f>IF(GX187="VöB","Freihändig (z.B. Tipo. 36 II d VöB)","")</f>
        <v/>
      </c>
      <c r="GZ188" s="402"/>
      <c r="HA188" s="433"/>
      <c r="HB188" s="430"/>
      <c r="HC188" s="435"/>
      <c r="HD188" s="174" t="s">
        <v>45</v>
      </c>
      <c r="HE188" s="429"/>
      <c r="HF188" s="352"/>
      <c r="HG188" s="429"/>
      <c r="HH188" s="432"/>
      <c r="HI188" s="401" t="str">
        <f>IF(HH187="VöB","Freihändig (z.B. Tipo. 36 II d VöB)","")</f>
        <v/>
      </c>
      <c r="HJ188" s="402"/>
      <c r="HK188" s="433"/>
      <c r="HL188" s="430"/>
      <c r="HM188" s="435"/>
      <c r="HN188" s="19"/>
      <c r="HO188" s="19"/>
      <c r="HP188" s="19"/>
      <c r="HQ188" s="19"/>
      <c r="HR188" s="19"/>
      <c r="HS188" s="19"/>
      <c r="HT188" s="19"/>
      <c r="HU188" s="19"/>
      <c r="HV188" s="19"/>
      <c r="HW188" s="19"/>
      <c r="HX188" s="19"/>
      <c r="HY188" s="19"/>
      <c r="HZ188" s="19"/>
      <c r="IA188" s="19"/>
      <c r="IB188" s="19"/>
      <c r="IC188" s="19"/>
      <c r="ID188" s="6"/>
      <c r="IE188" s="6"/>
      <c r="IF188" s="6"/>
      <c r="IG188" s="6"/>
      <c r="IH188" s="6"/>
      <c r="II188" s="6"/>
      <c r="IJ188" s="6"/>
      <c r="IK188" s="6"/>
      <c r="IL188" s="6"/>
      <c r="IM188" s="6"/>
      <c r="IN188" s="6"/>
      <c r="IO188" s="6"/>
      <c r="IP188" s="6"/>
      <c r="IQ188" s="6"/>
      <c r="IR188" s="6"/>
      <c r="IS188" s="6"/>
      <c r="IT188" s="6"/>
      <c r="IU188" s="6"/>
      <c r="IV188" s="6"/>
      <c r="IW188" s="6"/>
      <c r="IX188" s="6"/>
      <c r="IY188" s="6"/>
      <c r="IZ188" s="6"/>
      <c r="JA188" s="6"/>
      <c r="JB188" s="6"/>
      <c r="JC188" s="6"/>
      <c r="JD188" s="6"/>
      <c r="JE188" s="6"/>
      <c r="JF188" s="6"/>
      <c r="JG188" s="6"/>
      <c r="JH188" s="6"/>
      <c r="JI188" s="6"/>
      <c r="JJ188" s="6"/>
      <c r="JK188" s="6"/>
      <c r="JL188" s="6"/>
      <c r="JM188" s="6"/>
      <c r="JN188" s="6"/>
      <c r="JO188" s="6"/>
      <c r="JP188" s="6"/>
      <c r="JQ188" s="6"/>
      <c r="JR188" s="6"/>
      <c r="JS188" s="6"/>
      <c r="JT188" s="6"/>
      <c r="JU188" s="6"/>
      <c r="JV188" s="6"/>
      <c r="JW188" s="6"/>
      <c r="JX188" s="6"/>
      <c r="JY188" s="6"/>
      <c r="JZ188" s="6"/>
      <c r="KA188" s="6"/>
      <c r="KB188" s="6"/>
      <c r="KC188" s="6"/>
      <c r="KD188" s="6"/>
      <c r="KE188" s="6"/>
      <c r="KF188" s="6"/>
      <c r="KG188" s="6"/>
      <c r="KH188" s="6"/>
      <c r="KI188" s="6"/>
      <c r="KJ188" s="6"/>
      <c r="KK188" s="6"/>
      <c r="KL188" s="6"/>
      <c r="KM188" s="6"/>
      <c r="KN188" s="6"/>
      <c r="KO188" s="6"/>
      <c r="KP188" s="6"/>
      <c r="KQ188" s="6"/>
      <c r="KR188" s="6"/>
      <c r="KS188" s="6"/>
      <c r="KT188" s="6"/>
      <c r="KU188" s="6"/>
      <c r="KV188" s="6"/>
      <c r="KW188" s="6"/>
      <c r="KX188" s="6"/>
      <c r="KY188" s="6"/>
      <c r="KZ188" s="6"/>
      <c r="LA188" s="6"/>
      <c r="LB188" s="6"/>
      <c r="LC188" s="6"/>
    </row>
    <row r="189" spans="2:315" ht="27" customHeight="1" x14ac:dyDescent="0.2">
      <c r="B189" s="173" t="s">
        <v>44</v>
      </c>
      <c r="C189" s="429">
        <v>86</v>
      </c>
      <c r="D189" s="352">
        <v>0</v>
      </c>
      <c r="E189" s="429" t="s">
        <v>43</v>
      </c>
      <c r="F189" s="432" t="s">
        <v>36</v>
      </c>
      <c r="G189" s="399" t="str">
        <f>IF(F189="BöB","nur Freihändig mit Tipo. 13 VöB","")</f>
        <v/>
      </c>
      <c r="H189" s="400"/>
      <c r="I189" s="433" t="str">
        <f>IF(F189="BöB","Ja","No")</f>
        <v>No</v>
      </c>
      <c r="J189" s="430" t="str">
        <f>IF(F189="BöB","Ja","No")</f>
        <v>No</v>
      </c>
      <c r="K189" s="435" t="e">
        <f>IF(OR(AND(F189="VöB",D183="Aktuelles Procedura secondo BöB",E189="No"),OR(AND(E189="Ja",D189&gt;='Valori soglia'!$D$6),AND(E189="Ja",'Riepilogo progetto'!$J$8&gt;'Riepilogo progetto'!$P$9)),AND(E189="Ja",F189="BöB")),"Kontrolle","")</f>
        <v>#DIV/0!</v>
      </c>
      <c r="L189" s="173" t="s">
        <v>44</v>
      </c>
      <c r="M189" s="429">
        <v>86</v>
      </c>
      <c r="N189" s="352">
        <v>0</v>
      </c>
      <c r="O189" s="429" t="s">
        <v>43</v>
      </c>
      <c r="P189" s="432" t="s">
        <v>36</v>
      </c>
      <c r="Q189" s="399" t="str">
        <f>IF(P189="BöB","nur Freihändig mit Tipo. 13 VöB","")</f>
        <v/>
      </c>
      <c r="R189" s="400"/>
      <c r="S189" s="433" t="str">
        <f>IF(P189="BöB","Ja","No")</f>
        <v>No</v>
      </c>
      <c r="T189" s="430" t="str">
        <f>IF(P189="BöB","Ja","No")</f>
        <v>No</v>
      </c>
      <c r="U189" s="435" t="e">
        <f>IF(OR(AND(P189="VöB",N183="Aktuelles Procedura secondo BöB",O189="No"),OR(AND(O189="Ja",N189&gt;='Valori soglia'!$D$6),AND(O189="Ja",U$14&gt;U$15)),AND(O189="Ja",P189="BöB")),"Kontrolle","")</f>
        <v>#DIV/0!</v>
      </c>
      <c r="V189" s="173" t="s">
        <v>44</v>
      </c>
      <c r="W189" s="429">
        <v>86</v>
      </c>
      <c r="X189" s="352">
        <v>0</v>
      </c>
      <c r="Y189" s="429" t="s">
        <v>43</v>
      </c>
      <c r="Z189" s="432" t="s">
        <v>36</v>
      </c>
      <c r="AA189" s="399" t="str">
        <f>IF(Z189="BöB","nur Freihändig mit Tipo. 13 VöB","")</f>
        <v/>
      </c>
      <c r="AB189" s="400"/>
      <c r="AC189" s="433" t="str">
        <f>IF(Z189="BöB","Ja","No")</f>
        <v>No</v>
      </c>
      <c r="AD189" s="430" t="str">
        <f>IF(Z189="BöB","Ja","No")</f>
        <v>No</v>
      </c>
      <c r="AE189" s="435" t="e">
        <f>IF(OR(AND(Z189="VöB",X183="Aktuelles Procedura secondo BöB",Y189="No"),OR(AND(Y189="Ja",X189&gt;='Valori soglia'!$D$6),AND(Y189="Ja",AE$14&gt;AE$15)),AND(Y189="Ja",Z189="BöB")),"Kontrolle","")</f>
        <v>#DIV/0!</v>
      </c>
      <c r="AF189" s="173" t="s">
        <v>44</v>
      </c>
      <c r="AG189" s="429">
        <v>86</v>
      </c>
      <c r="AH189" s="352">
        <v>0</v>
      </c>
      <c r="AI189" s="429" t="s">
        <v>43</v>
      </c>
      <c r="AJ189" s="432" t="s">
        <v>36</v>
      </c>
      <c r="AK189" s="399" t="str">
        <f>IF(AJ189="BöB","nur Freihändig mit Tipo. 13 VöB","")</f>
        <v/>
      </c>
      <c r="AL189" s="400"/>
      <c r="AM189" s="433" t="str">
        <f>IF(AJ189="BöB","Ja","No")</f>
        <v>No</v>
      </c>
      <c r="AN189" s="430" t="str">
        <f>IF(AJ189="BöB","Ja","No")</f>
        <v>No</v>
      </c>
      <c r="AO189" s="435" t="e">
        <f>IF(OR(AND(AJ189="VöB",AH183="Aktuelles Procedura secondo BöB",AI189="No"),OR(AND(AI189="Ja",AH189&gt;='Valori soglia'!$D$6),AND(AI189="Ja",AO$14&gt;AO$15)),AND(AI189="Ja",AJ189="BöB")),"Kontrolle","")</f>
        <v>#DIV/0!</v>
      </c>
      <c r="AP189" s="173" t="s">
        <v>44</v>
      </c>
      <c r="AQ189" s="429">
        <v>86</v>
      </c>
      <c r="AR189" s="352">
        <v>0</v>
      </c>
      <c r="AS189" s="429" t="s">
        <v>43</v>
      </c>
      <c r="AT189" s="432" t="s">
        <v>36</v>
      </c>
      <c r="AU189" s="399" t="str">
        <f>IF(AT189="BöB","nur Freihändig mit Tipo. 13 VöB","")</f>
        <v/>
      </c>
      <c r="AV189" s="400"/>
      <c r="AW189" s="433" t="str">
        <f>IF(AT189="BöB","Ja","No")</f>
        <v>No</v>
      </c>
      <c r="AX189" s="430" t="str">
        <f>IF(AT189="BöB","Ja","No")</f>
        <v>No</v>
      </c>
      <c r="AY189" s="435" t="e">
        <f>IF(OR(AND(AT189="VöB",AR183="Aktuelles Procedura secondo BöB",AS189="No"),OR(AND(AS189="Ja",AR189&gt;='Valori soglia'!$D$6),AND(AS189="Ja",AY$14&gt;AY$15)),AND(AS189="Ja",AT189="BöB")),"Kontrolle","")</f>
        <v>#DIV/0!</v>
      </c>
      <c r="AZ189" s="173" t="s">
        <v>44</v>
      </c>
      <c r="BA189" s="429">
        <v>86</v>
      </c>
      <c r="BB189" s="352">
        <v>0</v>
      </c>
      <c r="BC189" s="429" t="s">
        <v>43</v>
      </c>
      <c r="BD189" s="432" t="s">
        <v>36</v>
      </c>
      <c r="BE189" s="399" t="str">
        <f>IF(BD189="BöB","nur Freihändig mit Tipo. 13 VöB","")</f>
        <v/>
      </c>
      <c r="BF189" s="400"/>
      <c r="BG189" s="433" t="str">
        <f>IF(BD189="BöB","Ja","No")</f>
        <v>No</v>
      </c>
      <c r="BH189" s="430" t="str">
        <f>IF(BD189="BöB","Ja","No")</f>
        <v>No</v>
      </c>
      <c r="BI189" s="435" t="e">
        <f>IF(OR(AND(BD189="VöB",BB183="Aktuelles Procedura secondo BöB",BC189="No"),OR(AND(BC189="Ja",BB189&gt;='Valori soglia'!$D$6),AND(BC189="Ja",BI$14&gt;BI$15)),AND(BC189="Ja",BD189="BöB")),"Kontrolle","")</f>
        <v>#DIV/0!</v>
      </c>
      <c r="BJ189" s="173" t="s">
        <v>44</v>
      </c>
      <c r="BK189" s="429">
        <v>86</v>
      </c>
      <c r="BL189" s="352">
        <v>0</v>
      </c>
      <c r="BM189" s="429" t="s">
        <v>43</v>
      </c>
      <c r="BN189" s="432" t="s">
        <v>36</v>
      </c>
      <c r="BO189" s="399" t="str">
        <f>IF(BN189="BöB","nur Freihändig mit Tipo. 13 VöB","")</f>
        <v/>
      </c>
      <c r="BP189" s="400"/>
      <c r="BQ189" s="433" t="str">
        <f>IF(BN189="BöB","Ja","No")</f>
        <v>No</v>
      </c>
      <c r="BR189" s="430" t="str">
        <f>IF(BN189="BöB","Ja","No")</f>
        <v>No</v>
      </c>
      <c r="BS189" s="435" t="e">
        <f>IF(OR(AND(BN189="VöB",BL183="Aktuelles Procedura secondo BöB",BM189="No"),OR(AND(BM189="Ja",BL189&gt;='Valori soglia'!$D$6),AND(BM189="Ja",BS$14&gt;BS$15)),AND(BM189="Ja",BN189="BöB")),"Kontrolle","")</f>
        <v>#DIV/0!</v>
      </c>
      <c r="BT189" s="173" t="s">
        <v>44</v>
      </c>
      <c r="BU189" s="429">
        <v>86</v>
      </c>
      <c r="BV189" s="352">
        <v>0</v>
      </c>
      <c r="BW189" s="429" t="s">
        <v>43</v>
      </c>
      <c r="BX189" s="432" t="s">
        <v>36</v>
      </c>
      <c r="BY189" s="399" t="str">
        <f>IF(BX189="BöB","nur Freihändig mit Tipo. 13 VöB","")</f>
        <v/>
      </c>
      <c r="BZ189" s="400"/>
      <c r="CA189" s="433" t="str">
        <f>IF(BX189="BöB","Ja","No")</f>
        <v>No</v>
      </c>
      <c r="CB189" s="430" t="str">
        <f>IF(BX189="BöB","Ja","No")</f>
        <v>No</v>
      </c>
      <c r="CC189" s="435" t="e">
        <f>IF(OR(AND(BX189="VöB",BV183="Aktuelles Procedura secondo BöB",BW189="No"),OR(AND(BW189="Ja",BV189&gt;='Valori soglia'!$D$6),AND(BW189="Ja",CC$14&gt;CC$15)),AND(BW189="Ja",BX189="BöB")),"Kontrolle","")</f>
        <v>#DIV/0!</v>
      </c>
      <c r="CD189" s="173" t="s">
        <v>44</v>
      </c>
      <c r="CE189" s="429">
        <v>86</v>
      </c>
      <c r="CF189" s="352">
        <v>0</v>
      </c>
      <c r="CG189" s="429" t="s">
        <v>43</v>
      </c>
      <c r="CH189" s="432" t="s">
        <v>36</v>
      </c>
      <c r="CI189" s="399" t="str">
        <f>IF(CH189="BöB","nur Freihändig mit Tipo. 13 VöB","")</f>
        <v/>
      </c>
      <c r="CJ189" s="400"/>
      <c r="CK189" s="433" t="str">
        <f>IF(CH189="BöB","Ja","No")</f>
        <v>No</v>
      </c>
      <c r="CL189" s="430" t="str">
        <f>IF(CH189="BöB","Ja","No")</f>
        <v>No</v>
      </c>
      <c r="CM189" s="435" t="e">
        <f>IF(OR(AND(CH189="VöB",CF183="Aktuelles Procedura secondo BöB",CG189="No"),OR(AND(CG189="Ja",CF189&gt;='Valori soglia'!$D$6),AND(CG189="Ja",CM$14&gt;CM$15)),AND(CG189="Ja",CH189="BöB")),"Kontrolle","")</f>
        <v>#DIV/0!</v>
      </c>
      <c r="CN189" s="173" t="s">
        <v>44</v>
      </c>
      <c r="CO189" s="429">
        <v>86</v>
      </c>
      <c r="CP189" s="352">
        <v>0</v>
      </c>
      <c r="CQ189" s="429" t="s">
        <v>43</v>
      </c>
      <c r="CR189" s="432" t="s">
        <v>36</v>
      </c>
      <c r="CS189" s="399" t="str">
        <f>IF(CR189="BöB","nur Freihändig mit Tipo. 13 VöB","")</f>
        <v/>
      </c>
      <c r="CT189" s="400"/>
      <c r="CU189" s="433" t="str">
        <f>IF(CR189="BöB","Ja","No")</f>
        <v>No</v>
      </c>
      <c r="CV189" s="430" t="str">
        <f>IF(CR189="BöB","Ja","No")</f>
        <v>No</v>
      </c>
      <c r="CW189" s="435" t="e">
        <f>IF(OR(AND(CR189="VöB",CP183="Aktuelles Procedura secondo BöB",CQ189="No"),OR(AND(CQ189="Ja",CP189&gt;='Valori soglia'!$D$6),AND(CQ189="Ja",CW$14&gt;CW$15)),AND(CQ189="Ja",CR189="BöB")),"Kontrolle","")</f>
        <v>#DIV/0!</v>
      </c>
      <c r="CX189" s="173" t="s">
        <v>44</v>
      </c>
      <c r="CY189" s="429">
        <v>86</v>
      </c>
      <c r="CZ189" s="352">
        <v>0</v>
      </c>
      <c r="DA189" s="429" t="s">
        <v>43</v>
      </c>
      <c r="DB189" s="432" t="s">
        <v>36</v>
      </c>
      <c r="DC189" s="399" t="str">
        <f>IF(DB189="BöB","nur Freihändig mit Tipo. 13 VöB","")</f>
        <v/>
      </c>
      <c r="DD189" s="400"/>
      <c r="DE189" s="433" t="str">
        <f>IF(DB189="BöB","Ja","No")</f>
        <v>No</v>
      </c>
      <c r="DF189" s="430" t="str">
        <f>IF(DB189="BöB","Ja","No")</f>
        <v>No</v>
      </c>
      <c r="DG189" s="435" t="e">
        <f>IF(OR(AND(DB189="VöB",CZ183="Aktuelles Procedura secondo BöB",DA189="No"),OR(AND(DA189="Ja",CZ189&gt;='Valori soglia'!$D$6),AND(DA189="Ja",DG$14&gt;DG$15)),AND(DA189="Ja",DB189="BöB")),"Kontrolle","")</f>
        <v>#DIV/0!</v>
      </c>
      <c r="DH189" s="173" t="s">
        <v>44</v>
      </c>
      <c r="DI189" s="429">
        <v>86</v>
      </c>
      <c r="DJ189" s="352">
        <v>0</v>
      </c>
      <c r="DK189" s="429" t="s">
        <v>43</v>
      </c>
      <c r="DL189" s="432" t="s">
        <v>36</v>
      </c>
      <c r="DM189" s="399" t="str">
        <f>IF(DL189="BöB","nur Freihändig mit Tipo. 13 VöB","")</f>
        <v/>
      </c>
      <c r="DN189" s="400"/>
      <c r="DO189" s="433" t="str">
        <f>IF(DL189="BöB","Ja","No")</f>
        <v>No</v>
      </c>
      <c r="DP189" s="430" t="str">
        <f>IF(DL189="BöB","Ja","No")</f>
        <v>No</v>
      </c>
      <c r="DQ189" s="435" t="e">
        <f>IF(OR(AND(DL189="VöB",DJ183="Aktuelles Procedura secondo BöB",DK189="No"),OR(AND(DK189="Ja",DJ189&gt;='Valori soglia'!$D$6),AND(DK189="Ja",DQ$14&gt;DQ$15)),AND(DK189="Ja",DL189="BöB")),"Kontrolle","")</f>
        <v>#DIV/0!</v>
      </c>
      <c r="DR189" s="173" t="s">
        <v>44</v>
      </c>
      <c r="DS189" s="429">
        <v>86</v>
      </c>
      <c r="DT189" s="352">
        <v>0</v>
      </c>
      <c r="DU189" s="429" t="s">
        <v>43</v>
      </c>
      <c r="DV189" s="432" t="s">
        <v>36</v>
      </c>
      <c r="DW189" s="399" t="str">
        <f>IF(DV189="BöB","nur Freihändig mit Tipo. 13 VöB","")</f>
        <v/>
      </c>
      <c r="DX189" s="400"/>
      <c r="DY189" s="433" t="str">
        <f>IF(DV189="BöB","Ja","No")</f>
        <v>No</v>
      </c>
      <c r="DZ189" s="430" t="str">
        <f>IF(DV189="BöB","Ja","No")</f>
        <v>No</v>
      </c>
      <c r="EA189" s="435" t="e">
        <f>IF(OR(AND(DV189="VöB",DT183="Aktuelles Procedura secondo BöB",DU189="No"),OR(AND(DU189="Ja",DT189&gt;='Valori soglia'!$D$6),AND(DU189="Ja",EA$14&gt;EA$15)),AND(DU189="Ja",DV189="BöB")),"Kontrolle","")</f>
        <v>#DIV/0!</v>
      </c>
      <c r="EB189" s="173" t="s">
        <v>44</v>
      </c>
      <c r="EC189" s="429">
        <v>86</v>
      </c>
      <c r="ED189" s="352">
        <v>0</v>
      </c>
      <c r="EE189" s="429" t="s">
        <v>43</v>
      </c>
      <c r="EF189" s="432" t="s">
        <v>36</v>
      </c>
      <c r="EG189" s="399" t="str">
        <f>IF(EF189="BöB","nur Freihändig mit Tipo. 13 VöB","")</f>
        <v/>
      </c>
      <c r="EH189" s="400"/>
      <c r="EI189" s="433" t="str">
        <f>IF(EF189="BöB","Ja","No")</f>
        <v>No</v>
      </c>
      <c r="EJ189" s="430" t="str">
        <f>IF(EF189="BöB","Ja","No")</f>
        <v>No</v>
      </c>
      <c r="EK189" s="435" t="e">
        <f>IF(OR(AND(EF189="VöB",ED183="Aktuelles Procedura secondo BöB",EE189="No"),OR(AND(EE189="Ja",ED189&gt;='Valori soglia'!$D$6),AND(EE189="Ja",EK$14&gt;EK$15)),AND(EE189="Ja",EF189="BöB")),"Kontrolle","")</f>
        <v>#DIV/0!</v>
      </c>
      <c r="EL189" s="173" t="s">
        <v>44</v>
      </c>
      <c r="EM189" s="429">
        <v>86</v>
      </c>
      <c r="EN189" s="352">
        <v>0</v>
      </c>
      <c r="EO189" s="429" t="s">
        <v>43</v>
      </c>
      <c r="EP189" s="432" t="s">
        <v>36</v>
      </c>
      <c r="EQ189" s="399" t="str">
        <f>IF(EP189="BöB","nur Freihändig mit Tipo. 13 VöB","")</f>
        <v/>
      </c>
      <c r="ER189" s="400"/>
      <c r="ES189" s="433" t="str">
        <f>IF(EP189="BöB","Ja","No")</f>
        <v>No</v>
      </c>
      <c r="ET189" s="430" t="str">
        <f>IF(EP189="BöB","Ja","No")</f>
        <v>No</v>
      </c>
      <c r="EU189" s="435" t="e">
        <f>IF(OR(AND(EP189="VöB",EN183="Aktuelles Procedura secondo BöB",EO189="No"),OR(AND(EO189="Ja",EN189&gt;='Valori soglia'!$D$6),AND(EO189="Ja",EU$14&gt;EU$15)),AND(EO189="Ja",EP189="BöB")),"Kontrolle","")</f>
        <v>#DIV/0!</v>
      </c>
      <c r="EV189" s="173" t="s">
        <v>44</v>
      </c>
      <c r="EW189" s="429">
        <v>86</v>
      </c>
      <c r="EX189" s="352">
        <v>0</v>
      </c>
      <c r="EY189" s="429" t="s">
        <v>43</v>
      </c>
      <c r="EZ189" s="432" t="s">
        <v>36</v>
      </c>
      <c r="FA189" s="399" t="str">
        <f>IF(EZ189="BöB","nur Freihändig mit Tipo. 13 VöB","")</f>
        <v/>
      </c>
      <c r="FB189" s="400"/>
      <c r="FC189" s="433" t="str">
        <f>IF(EZ189="BöB","Ja","No")</f>
        <v>No</v>
      </c>
      <c r="FD189" s="430" t="str">
        <f>IF(EZ189="BöB","Ja","No")</f>
        <v>No</v>
      </c>
      <c r="FE189" s="435" t="e">
        <f>IF(OR(AND(EZ189="VöB",EX183="Aktuelles Procedura secondo BöB",EY189="No"),OR(AND(EY189="Ja",EX189&gt;='Valori soglia'!$D$6),AND(EY189="Ja",FE$14&gt;FE$15)),AND(EY189="Ja",EZ189="BöB")),"Kontrolle","")</f>
        <v>#DIV/0!</v>
      </c>
      <c r="FF189" s="173" t="s">
        <v>44</v>
      </c>
      <c r="FG189" s="429">
        <v>86</v>
      </c>
      <c r="FH189" s="352">
        <v>0</v>
      </c>
      <c r="FI189" s="429" t="s">
        <v>43</v>
      </c>
      <c r="FJ189" s="432" t="s">
        <v>36</v>
      </c>
      <c r="FK189" s="399" t="str">
        <f>IF(FJ189="BöB","nur Freihändig mit Tipo. 13 VöB","")</f>
        <v/>
      </c>
      <c r="FL189" s="400"/>
      <c r="FM189" s="433" t="str">
        <f>IF(FJ189="BöB","Ja","No")</f>
        <v>No</v>
      </c>
      <c r="FN189" s="430" t="str">
        <f>IF(FJ189="BöB","Ja","No")</f>
        <v>No</v>
      </c>
      <c r="FO189" s="435" t="e">
        <f>IF(OR(AND(FJ189="VöB",FH183="Aktuelles Procedura secondo BöB",FI189="No"),OR(AND(FI189="Ja",FH189&gt;='Valori soglia'!$D$6),AND(FI189="Ja",FO$14&gt;FO$15)),AND(FI189="Ja",FJ189="BöB")),"Kontrolle","")</f>
        <v>#DIV/0!</v>
      </c>
      <c r="FP189" s="173" t="s">
        <v>44</v>
      </c>
      <c r="FQ189" s="429">
        <v>86</v>
      </c>
      <c r="FR189" s="352">
        <v>0</v>
      </c>
      <c r="FS189" s="429" t="s">
        <v>43</v>
      </c>
      <c r="FT189" s="432" t="s">
        <v>36</v>
      </c>
      <c r="FU189" s="399" t="str">
        <f>IF(FT189="BöB","nur Freihändig mit Tipo. 13 VöB","")</f>
        <v/>
      </c>
      <c r="FV189" s="400"/>
      <c r="FW189" s="433" t="str">
        <f>IF(FT189="BöB","Ja","No")</f>
        <v>No</v>
      </c>
      <c r="FX189" s="430" t="str">
        <f>IF(FT189="BöB","Ja","No")</f>
        <v>No</v>
      </c>
      <c r="FY189" s="435" t="e">
        <f>IF(OR(AND(FT189="VöB",FR183="Aktuelles Procedura secondo BöB",FS189="No"),OR(AND(FS189="Ja",FR189&gt;='Valori soglia'!$D$6),AND(FS189="Ja",FY$14&gt;FY$15)),AND(FS189="Ja",FT189="BöB")),"Kontrolle","")</f>
        <v>#DIV/0!</v>
      </c>
      <c r="FZ189" s="173" t="s">
        <v>44</v>
      </c>
      <c r="GA189" s="429">
        <v>86</v>
      </c>
      <c r="GB189" s="352">
        <v>0</v>
      </c>
      <c r="GC189" s="429" t="s">
        <v>43</v>
      </c>
      <c r="GD189" s="432" t="s">
        <v>36</v>
      </c>
      <c r="GE189" s="399" t="str">
        <f>IF(GD189="BöB","nur Freihändig mit Tipo. 13 VöB","")</f>
        <v/>
      </c>
      <c r="GF189" s="400"/>
      <c r="GG189" s="433" t="str">
        <f>IF(GD189="BöB","Ja","No")</f>
        <v>No</v>
      </c>
      <c r="GH189" s="430" t="str">
        <f>IF(GD189="BöB","Ja","No")</f>
        <v>No</v>
      </c>
      <c r="GI189" s="435" t="e">
        <f>IF(OR(AND(GD189="VöB",GB183="Aktuelles Procedura secondo BöB",GC189="No"),OR(AND(GC189="Ja",GB189&gt;='Valori soglia'!$D$6),AND(GC189="Ja",GI$14&gt;GI$15)),AND(GC189="Ja",GD189="BöB")),"Kontrolle","")</f>
        <v>#DIV/0!</v>
      </c>
      <c r="GJ189" s="173" t="s">
        <v>44</v>
      </c>
      <c r="GK189" s="429">
        <v>86</v>
      </c>
      <c r="GL189" s="352">
        <v>0</v>
      </c>
      <c r="GM189" s="429" t="s">
        <v>43</v>
      </c>
      <c r="GN189" s="432" t="s">
        <v>36</v>
      </c>
      <c r="GO189" s="399" t="str">
        <f>IF(GN189="BöB","nur Freihändig mit Tipo. 13 VöB","")</f>
        <v/>
      </c>
      <c r="GP189" s="400"/>
      <c r="GQ189" s="433" t="str">
        <f>IF(GN189="BöB","Ja","No")</f>
        <v>No</v>
      </c>
      <c r="GR189" s="430" t="str">
        <f>IF(GN189="BöB","Ja","No")</f>
        <v>No</v>
      </c>
      <c r="GS189" s="435" t="e">
        <f>IF(OR(AND(GN189="VöB",GL183="Aktuelles Procedura secondo BöB",GM189="No"),OR(AND(GM189="Ja",GL189&gt;='Valori soglia'!$D$6),AND(GM189="Ja",GS$14&gt;GS$15)),AND(GM189="Ja",GN189="BöB")),"Kontrolle","")</f>
        <v>#DIV/0!</v>
      </c>
      <c r="GT189" s="173" t="s">
        <v>44</v>
      </c>
      <c r="GU189" s="429">
        <v>86</v>
      </c>
      <c r="GV189" s="352">
        <v>0</v>
      </c>
      <c r="GW189" s="429" t="s">
        <v>43</v>
      </c>
      <c r="GX189" s="432" t="s">
        <v>36</v>
      </c>
      <c r="GY189" s="399" t="str">
        <f>IF(GX189="BöB","nur Freihändig mit Tipo. 13 VöB","")</f>
        <v/>
      </c>
      <c r="GZ189" s="400"/>
      <c r="HA189" s="433" t="str">
        <f>IF(GX189="BöB","Ja","No")</f>
        <v>No</v>
      </c>
      <c r="HB189" s="430" t="str">
        <f>IF(GX189="BöB","Ja","No")</f>
        <v>No</v>
      </c>
      <c r="HC189" s="435" t="e">
        <f>IF(OR(AND(GX189="VöB",GV183="Aktuelles Procedura secondo BöB",GW189="No"),OR(AND(GW189="Ja",GV189&gt;='Valori soglia'!$D$6),AND(GW189="Ja",HC$14&gt;HC$15)),AND(GW189="Ja",GX189="BöB")),"Kontrolle","")</f>
        <v>#DIV/0!</v>
      </c>
      <c r="HD189" s="173" t="s">
        <v>44</v>
      </c>
      <c r="HE189" s="429">
        <v>86</v>
      </c>
      <c r="HF189" s="352">
        <v>0</v>
      </c>
      <c r="HG189" s="429" t="s">
        <v>43</v>
      </c>
      <c r="HH189" s="432" t="s">
        <v>36</v>
      </c>
      <c r="HI189" s="399" t="str">
        <f>IF(HH189="BöB","nur Freihändig mit Tipo. 13 VöB","")</f>
        <v/>
      </c>
      <c r="HJ189" s="400"/>
      <c r="HK189" s="433" t="str">
        <f>IF(HH189="BöB","Ja","No")</f>
        <v>No</v>
      </c>
      <c r="HL189" s="430" t="str">
        <f>IF(HH189="BöB","Ja","No")</f>
        <v>No</v>
      </c>
      <c r="HM189" s="435" t="e">
        <f>IF(OR(AND(HH189="VöB",HF183="Aktuelles Procedura secondo BöB",HG189="No"),OR(AND(HG189="Ja",HF189&gt;='Valori soglia'!$D$6),AND(HG189="Ja",HM$14&gt;HM$15)),AND(HG189="Ja",HH189="BöB")),"Kontrolle","")</f>
        <v>#DIV/0!</v>
      </c>
      <c r="HN189" s="19"/>
      <c r="HO189" s="19"/>
      <c r="HP189" s="19"/>
      <c r="HQ189" s="19"/>
      <c r="HR189" s="19"/>
      <c r="HS189" s="19"/>
      <c r="HT189" s="19"/>
      <c r="HU189" s="19"/>
      <c r="HV189" s="19"/>
      <c r="HW189" s="19"/>
      <c r="HX189" s="19"/>
      <c r="HY189" s="19"/>
      <c r="HZ189" s="19"/>
      <c r="IA189" s="19"/>
      <c r="IB189" s="19"/>
      <c r="IC189" s="19"/>
      <c r="ID189" s="6"/>
      <c r="IE189" s="6"/>
      <c r="IF189" s="6"/>
      <c r="IG189" s="6"/>
      <c r="IH189" s="6"/>
      <c r="II189" s="6"/>
      <c r="IJ189" s="6"/>
      <c r="IK189" s="6"/>
      <c r="IL189" s="6"/>
      <c r="IM189" s="6"/>
      <c r="IN189" s="6"/>
      <c r="IO189" s="6"/>
      <c r="IP189" s="6"/>
      <c r="IQ189" s="6"/>
      <c r="IR189" s="6"/>
      <c r="IS189" s="6"/>
      <c r="IT189" s="6"/>
      <c r="IU189" s="6"/>
      <c r="IV189" s="6"/>
      <c r="IW189" s="6"/>
      <c r="IX189" s="6"/>
      <c r="IY189" s="6"/>
      <c r="IZ189" s="6"/>
      <c r="JA189" s="6"/>
      <c r="JB189" s="6"/>
      <c r="JC189" s="6"/>
      <c r="JD189" s="6"/>
      <c r="JE189" s="6"/>
      <c r="JF189" s="6"/>
      <c r="JG189" s="6"/>
      <c r="JH189" s="6"/>
      <c r="JI189" s="6"/>
      <c r="JJ189" s="6"/>
      <c r="JK189" s="6"/>
      <c r="JL189" s="6"/>
      <c r="JM189" s="6"/>
      <c r="JN189" s="6"/>
      <c r="JO189" s="6"/>
      <c r="JP189" s="6"/>
      <c r="JQ189" s="6"/>
      <c r="JR189" s="6"/>
      <c r="JS189" s="6"/>
      <c r="JT189" s="6"/>
      <c r="JU189" s="6"/>
      <c r="JV189" s="6"/>
      <c r="JW189" s="6"/>
      <c r="JX189" s="6"/>
      <c r="JY189" s="6"/>
      <c r="JZ189" s="6"/>
      <c r="KA189" s="6"/>
      <c r="KB189" s="6"/>
      <c r="KC189" s="6"/>
      <c r="KD189" s="6"/>
      <c r="KE189" s="6"/>
      <c r="KF189" s="6"/>
      <c r="KG189" s="6"/>
      <c r="KH189" s="6"/>
      <c r="KI189" s="6"/>
      <c r="KJ189" s="6"/>
      <c r="KK189" s="6"/>
      <c r="KL189" s="6"/>
      <c r="KM189" s="6"/>
      <c r="KN189" s="6"/>
      <c r="KO189" s="6"/>
      <c r="KP189" s="6"/>
      <c r="KQ189" s="6"/>
      <c r="KR189" s="6"/>
      <c r="KS189" s="6"/>
      <c r="KT189" s="6"/>
      <c r="KU189" s="6"/>
      <c r="KV189" s="6"/>
      <c r="KW189" s="6"/>
      <c r="KX189" s="6"/>
      <c r="KY189" s="6"/>
      <c r="KZ189" s="6"/>
      <c r="LA189" s="6"/>
      <c r="LB189" s="6"/>
      <c r="LC189" s="6"/>
    </row>
    <row r="190" spans="2:315" ht="27" customHeight="1" x14ac:dyDescent="0.2">
      <c r="B190" s="174" t="s">
        <v>45</v>
      </c>
      <c r="C190" s="429"/>
      <c r="D190" s="352"/>
      <c r="E190" s="429"/>
      <c r="F190" s="432"/>
      <c r="G190" s="401" t="str">
        <f>IF(F189="VöB","Freihändig (z.B. Tipo. 36 II d VöB)","")</f>
        <v/>
      </c>
      <c r="H190" s="402"/>
      <c r="I190" s="433"/>
      <c r="J190" s="430"/>
      <c r="K190" s="435"/>
      <c r="L190" s="174" t="s">
        <v>45</v>
      </c>
      <c r="M190" s="429"/>
      <c r="N190" s="352"/>
      <c r="O190" s="429"/>
      <c r="P190" s="432"/>
      <c r="Q190" s="401" t="str">
        <f>IF(P189="VöB","Freihändig (z.B. Tipo. 36 II d VöB)","")</f>
        <v/>
      </c>
      <c r="R190" s="402"/>
      <c r="S190" s="433"/>
      <c r="T190" s="430"/>
      <c r="U190" s="435"/>
      <c r="V190" s="174" t="s">
        <v>45</v>
      </c>
      <c r="W190" s="429"/>
      <c r="X190" s="352"/>
      <c r="Y190" s="429"/>
      <c r="Z190" s="432"/>
      <c r="AA190" s="401" t="str">
        <f>IF(Z189="VöB","Freihändig (z.B. Tipo. 36 II d VöB)","")</f>
        <v/>
      </c>
      <c r="AB190" s="402"/>
      <c r="AC190" s="433"/>
      <c r="AD190" s="430"/>
      <c r="AE190" s="435"/>
      <c r="AF190" s="174" t="s">
        <v>45</v>
      </c>
      <c r="AG190" s="429"/>
      <c r="AH190" s="352"/>
      <c r="AI190" s="429"/>
      <c r="AJ190" s="432"/>
      <c r="AK190" s="401" t="str">
        <f>IF(AJ189="VöB","Freihändig (z.B. Tipo. 36 II d VöB)","")</f>
        <v/>
      </c>
      <c r="AL190" s="402"/>
      <c r="AM190" s="433"/>
      <c r="AN190" s="430"/>
      <c r="AO190" s="435"/>
      <c r="AP190" s="174" t="s">
        <v>45</v>
      </c>
      <c r="AQ190" s="429"/>
      <c r="AR190" s="352"/>
      <c r="AS190" s="429"/>
      <c r="AT190" s="432"/>
      <c r="AU190" s="401" t="str">
        <f>IF(AT189="VöB","Freihändig (z.B. Tipo. 36 II d VöB)","")</f>
        <v/>
      </c>
      <c r="AV190" s="402"/>
      <c r="AW190" s="433"/>
      <c r="AX190" s="430"/>
      <c r="AY190" s="435"/>
      <c r="AZ190" s="174" t="s">
        <v>45</v>
      </c>
      <c r="BA190" s="429"/>
      <c r="BB190" s="352"/>
      <c r="BC190" s="429"/>
      <c r="BD190" s="432"/>
      <c r="BE190" s="401" t="str">
        <f>IF(BD189="VöB","Freihändig (z.B. Tipo. 36 II d VöB)","")</f>
        <v/>
      </c>
      <c r="BF190" s="402"/>
      <c r="BG190" s="433"/>
      <c r="BH190" s="430"/>
      <c r="BI190" s="435"/>
      <c r="BJ190" s="174" t="s">
        <v>45</v>
      </c>
      <c r="BK190" s="429"/>
      <c r="BL190" s="352"/>
      <c r="BM190" s="429"/>
      <c r="BN190" s="432"/>
      <c r="BO190" s="401" t="str">
        <f>IF(BN189="VöB","Freihändig (z.B. Tipo. 36 II d VöB)","")</f>
        <v/>
      </c>
      <c r="BP190" s="402"/>
      <c r="BQ190" s="433"/>
      <c r="BR190" s="430"/>
      <c r="BS190" s="435"/>
      <c r="BT190" s="174" t="s">
        <v>45</v>
      </c>
      <c r="BU190" s="429"/>
      <c r="BV190" s="352"/>
      <c r="BW190" s="429"/>
      <c r="BX190" s="432"/>
      <c r="BY190" s="401" t="str">
        <f>IF(BX189="VöB","Freihändig (z.B. Tipo. 36 II d VöB)","")</f>
        <v/>
      </c>
      <c r="BZ190" s="402"/>
      <c r="CA190" s="433"/>
      <c r="CB190" s="430"/>
      <c r="CC190" s="435"/>
      <c r="CD190" s="174" t="s">
        <v>45</v>
      </c>
      <c r="CE190" s="429"/>
      <c r="CF190" s="352"/>
      <c r="CG190" s="429"/>
      <c r="CH190" s="432"/>
      <c r="CI190" s="401" t="str">
        <f>IF(CH189="VöB","Freihändig (z.B. Tipo. 36 II d VöB)","")</f>
        <v/>
      </c>
      <c r="CJ190" s="402"/>
      <c r="CK190" s="433"/>
      <c r="CL190" s="430"/>
      <c r="CM190" s="435"/>
      <c r="CN190" s="174" t="s">
        <v>45</v>
      </c>
      <c r="CO190" s="429"/>
      <c r="CP190" s="352"/>
      <c r="CQ190" s="429"/>
      <c r="CR190" s="432"/>
      <c r="CS190" s="401" t="str">
        <f>IF(CR189="VöB","Freihändig (z.B. Tipo. 36 II d VöB)","")</f>
        <v/>
      </c>
      <c r="CT190" s="402"/>
      <c r="CU190" s="433"/>
      <c r="CV190" s="430"/>
      <c r="CW190" s="435"/>
      <c r="CX190" s="174" t="s">
        <v>45</v>
      </c>
      <c r="CY190" s="429"/>
      <c r="CZ190" s="352"/>
      <c r="DA190" s="429"/>
      <c r="DB190" s="432"/>
      <c r="DC190" s="401" t="str">
        <f>IF(DB189="VöB","Freihändig (z.B. Tipo. 36 II d VöB)","")</f>
        <v/>
      </c>
      <c r="DD190" s="402"/>
      <c r="DE190" s="433"/>
      <c r="DF190" s="430"/>
      <c r="DG190" s="435"/>
      <c r="DH190" s="174" t="s">
        <v>45</v>
      </c>
      <c r="DI190" s="429"/>
      <c r="DJ190" s="352"/>
      <c r="DK190" s="429"/>
      <c r="DL190" s="432"/>
      <c r="DM190" s="401" t="str">
        <f>IF(DL189="VöB","Freihändig (z.B. Tipo. 36 II d VöB)","")</f>
        <v/>
      </c>
      <c r="DN190" s="402"/>
      <c r="DO190" s="433"/>
      <c r="DP190" s="430"/>
      <c r="DQ190" s="435"/>
      <c r="DR190" s="174" t="s">
        <v>45</v>
      </c>
      <c r="DS190" s="429"/>
      <c r="DT190" s="352"/>
      <c r="DU190" s="429"/>
      <c r="DV190" s="432"/>
      <c r="DW190" s="401" t="str">
        <f>IF(DV189="VöB","Freihändig (z.B. Tipo. 36 II d VöB)","")</f>
        <v/>
      </c>
      <c r="DX190" s="402"/>
      <c r="DY190" s="433"/>
      <c r="DZ190" s="430"/>
      <c r="EA190" s="435"/>
      <c r="EB190" s="174" t="s">
        <v>45</v>
      </c>
      <c r="EC190" s="429"/>
      <c r="ED190" s="352"/>
      <c r="EE190" s="429"/>
      <c r="EF190" s="432"/>
      <c r="EG190" s="401" t="str">
        <f>IF(EF189="VöB","Freihändig (z.B. Tipo. 36 II d VöB)","")</f>
        <v/>
      </c>
      <c r="EH190" s="402"/>
      <c r="EI190" s="433"/>
      <c r="EJ190" s="430"/>
      <c r="EK190" s="435"/>
      <c r="EL190" s="174" t="s">
        <v>45</v>
      </c>
      <c r="EM190" s="429"/>
      <c r="EN190" s="352"/>
      <c r="EO190" s="429"/>
      <c r="EP190" s="432"/>
      <c r="EQ190" s="401" t="str">
        <f>IF(EP189="VöB","Freihändig (z.B. Tipo. 36 II d VöB)","")</f>
        <v/>
      </c>
      <c r="ER190" s="402"/>
      <c r="ES190" s="433"/>
      <c r="ET190" s="430"/>
      <c r="EU190" s="435"/>
      <c r="EV190" s="174" t="s">
        <v>45</v>
      </c>
      <c r="EW190" s="429"/>
      <c r="EX190" s="352"/>
      <c r="EY190" s="429"/>
      <c r="EZ190" s="432"/>
      <c r="FA190" s="401" t="str">
        <f>IF(EZ189="VöB","Freihändig (z.B. Tipo. 36 II d VöB)","")</f>
        <v/>
      </c>
      <c r="FB190" s="402"/>
      <c r="FC190" s="433"/>
      <c r="FD190" s="430"/>
      <c r="FE190" s="435"/>
      <c r="FF190" s="174" t="s">
        <v>45</v>
      </c>
      <c r="FG190" s="429"/>
      <c r="FH190" s="352"/>
      <c r="FI190" s="429"/>
      <c r="FJ190" s="432"/>
      <c r="FK190" s="401" t="str">
        <f>IF(FJ189="VöB","Freihändig (z.B. Tipo. 36 II d VöB)","")</f>
        <v/>
      </c>
      <c r="FL190" s="402"/>
      <c r="FM190" s="433"/>
      <c r="FN190" s="430"/>
      <c r="FO190" s="435"/>
      <c r="FP190" s="174" t="s">
        <v>45</v>
      </c>
      <c r="FQ190" s="429"/>
      <c r="FR190" s="352"/>
      <c r="FS190" s="429"/>
      <c r="FT190" s="432"/>
      <c r="FU190" s="401" t="str">
        <f>IF(FT189="VöB","Freihändig (z.B. Tipo. 36 II d VöB)","")</f>
        <v/>
      </c>
      <c r="FV190" s="402"/>
      <c r="FW190" s="433"/>
      <c r="FX190" s="430"/>
      <c r="FY190" s="435"/>
      <c r="FZ190" s="174" t="s">
        <v>45</v>
      </c>
      <c r="GA190" s="429"/>
      <c r="GB190" s="352"/>
      <c r="GC190" s="429"/>
      <c r="GD190" s="432"/>
      <c r="GE190" s="401" t="str">
        <f>IF(GD189="VöB","Freihändig (z.B. Tipo. 36 II d VöB)","")</f>
        <v/>
      </c>
      <c r="GF190" s="402"/>
      <c r="GG190" s="433"/>
      <c r="GH190" s="430"/>
      <c r="GI190" s="435"/>
      <c r="GJ190" s="174" t="s">
        <v>45</v>
      </c>
      <c r="GK190" s="429"/>
      <c r="GL190" s="352"/>
      <c r="GM190" s="429"/>
      <c r="GN190" s="432"/>
      <c r="GO190" s="401" t="str">
        <f>IF(GN189="VöB","Freihändig (z.B. Tipo. 36 II d VöB)","")</f>
        <v/>
      </c>
      <c r="GP190" s="402"/>
      <c r="GQ190" s="433"/>
      <c r="GR190" s="430"/>
      <c r="GS190" s="435"/>
      <c r="GT190" s="174" t="s">
        <v>45</v>
      </c>
      <c r="GU190" s="429"/>
      <c r="GV190" s="352"/>
      <c r="GW190" s="429"/>
      <c r="GX190" s="432"/>
      <c r="GY190" s="401" t="str">
        <f>IF(GX189="VöB","Freihändig (z.B. Tipo. 36 II d VöB)","")</f>
        <v/>
      </c>
      <c r="GZ190" s="402"/>
      <c r="HA190" s="433"/>
      <c r="HB190" s="430"/>
      <c r="HC190" s="435"/>
      <c r="HD190" s="174" t="s">
        <v>45</v>
      </c>
      <c r="HE190" s="429"/>
      <c r="HF190" s="352"/>
      <c r="HG190" s="429"/>
      <c r="HH190" s="432"/>
      <c r="HI190" s="401" t="str">
        <f>IF(HH189="VöB","Freihändig (z.B. Tipo. 36 II d VöB)","")</f>
        <v/>
      </c>
      <c r="HJ190" s="402"/>
      <c r="HK190" s="433"/>
      <c r="HL190" s="430"/>
      <c r="HM190" s="435"/>
      <c r="HN190" s="19"/>
      <c r="HO190" s="19"/>
      <c r="HP190" s="19"/>
      <c r="HQ190" s="19"/>
      <c r="HR190" s="19"/>
      <c r="HS190" s="19"/>
      <c r="HT190" s="19"/>
      <c r="HU190" s="19"/>
      <c r="HV190" s="19"/>
      <c r="HW190" s="19"/>
      <c r="HX190" s="19"/>
      <c r="HY190" s="19"/>
      <c r="HZ190" s="19"/>
      <c r="IA190" s="19"/>
      <c r="IB190" s="19"/>
      <c r="IC190" s="19"/>
      <c r="ID190" s="6"/>
      <c r="IE190" s="6"/>
      <c r="IF190" s="6"/>
      <c r="IG190" s="6"/>
      <c r="IH190" s="6"/>
      <c r="II190" s="6"/>
      <c r="IJ190" s="6"/>
      <c r="IK190" s="6"/>
      <c r="IL190" s="6"/>
      <c r="IM190" s="6"/>
      <c r="IN190" s="6"/>
      <c r="IO190" s="6"/>
      <c r="IP190" s="6"/>
      <c r="IQ190" s="6"/>
      <c r="IR190" s="6"/>
      <c r="IS190" s="6"/>
      <c r="IT190" s="6"/>
      <c r="IU190" s="6"/>
      <c r="IV190" s="6"/>
      <c r="IW190" s="6"/>
      <c r="IX190" s="6"/>
      <c r="IY190" s="6"/>
      <c r="IZ190" s="6"/>
      <c r="JA190" s="6"/>
      <c r="JB190" s="6"/>
      <c r="JC190" s="6"/>
      <c r="JD190" s="6"/>
      <c r="JE190" s="6"/>
      <c r="JF190" s="6"/>
      <c r="JG190" s="6"/>
      <c r="JH190" s="6"/>
      <c r="JI190" s="6"/>
      <c r="JJ190" s="6"/>
      <c r="JK190" s="6"/>
      <c r="JL190" s="6"/>
      <c r="JM190" s="6"/>
      <c r="JN190" s="6"/>
      <c r="JO190" s="6"/>
      <c r="JP190" s="6"/>
      <c r="JQ190" s="6"/>
      <c r="JR190" s="6"/>
      <c r="JS190" s="6"/>
      <c r="JT190" s="6"/>
      <c r="JU190" s="6"/>
      <c r="JV190" s="6"/>
      <c r="JW190" s="6"/>
      <c r="JX190" s="6"/>
      <c r="JY190" s="6"/>
      <c r="JZ190" s="6"/>
      <c r="KA190" s="6"/>
      <c r="KB190" s="6"/>
      <c r="KC190" s="6"/>
      <c r="KD190" s="6"/>
      <c r="KE190" s="6"/>
      <c r="KF190" s="6"/>
      <c r="KG190" s="6"/>
      <c r="KH190" s="6"/>
      <c r="KI190" s="6"/>
      <c r="KJ190" s="6"/>
      <c r="KK190" s="6"/>
      <c r="KL190" s="6"/>
      <c r="KM190" s="6"/>
      <c r="KN190" s="6"/>
      <c r="KO190" s="6"/>
      <c r="KP190" s="6"/>
      <c r="KQ190" s="6"/>
      <c r="KR190" s="6"/>
      <c r="KS190" s="6"/>
      <c r="KT190" s="6"/>
      <c r="KU190" s="6"/>
      <c r="KV190" s="6"/>
      <c r="KW190" s="6"/>
      <c r="KX190" s="6"/>
      <c r="KY190" s="6"/>
      <c r="KZ190" s="6"/>
      <c r="LA190" s="6"/>
      <c r="LB190" s="6"/>
      <c r="LC190" s="6"/>
    </row>
    <row r="191" spans="2:315" ht="27" customHeight="1" x14ac:dyDescent="0.2">
      <c r="B191" s="173" t="s">
        <v>44</v>
      </c>
      <c r="C191" s="429">
        <v>87</v>
      </c>
      <c r="D191" s="352">
        <v>0</v>
      </c>
      <c r="E191" s="429" t="s">
        <v>43</v>
      </c>
      <c r="F191" s="432" t="s">
        <v>36</v>
      </c>
      <c r="G191" s="399" t="str">
        <f>IF(F191="BöB","nur Freihändig mit Tipo. 13 VöB","")</f>
        <v/>
      </c>
      <c r="H191" s="400"/>
      <c r="I191" s="433" t="str">
        <f>IF(F191="BöB","Ja","No")</f>
        <v>No</v>
      </c>
      <c r="J191" s="430" t="str">
        <f>IF(F191="BöB","Ja","No")</f>
        <v>No</v>
      </c>
      <c r="K191" s="435" t="e">
        <f>IF(OR(AND(F191="VöB",D185="Aktuelles Procedura secondo BöB",E191="No"),OR(AND(E191="Ja",D191&gt;='Valori soglia'!$D$6),AND(E191="Ja",'Riepilogo progetto'!$J$8&gt;'Riepilogo progetto'!$P$9)),AND(E191="Ja",F191="BöB")),"Kontrolle","")</f>
        <v>#DIV/0!</v>
      </c>
      <c r="L191" s="173" t="s">
        <v>44</v>
      </c>
      <c r="M191" s="429">
        <v>87</v>
      </c>
      <c r="N191" s="352">
        <v>0</v>
      </c>
      <c r="O191" s="429" t="s">
        <v>43</v>
      </c>
      <c r="P191" s="432" t="s">
        <v>36</v>
      </c>
      <c r="Q191" s="399" t="str">
        <f>IF(P191="BöB","nur Freihändig mit Tipo. 13 VöB","")</f>
        <v/>
      </c>
      <c r="R191" s="400"/>
      <c r="S191" s="433" t="str">
        <f>IF(P191="BöB","Ja","No")</f>
        <v>No</v>
      </c>
      <c r="T191" s="430" t="str">
        <f>IF(P191="BöB","Ja","No")</f>
        <v>No</v>
      </c>
      <c r="U191" s="435" t="e">
        <f>IF(OR(AND(P191="VöB",N185="Aktuelles Procedura secondo BöB",O191="No"),OR(AND(O191="Ja",N191&gt;='Valori soglia'!$D$6),AND(O191="Ja",U$14&gt;U$15)),AND(O191="Ja",P191="BöB")),"Kontrolle","")</f>
        <v>#DIV/0!</v>
      </c>
      <c r="V191" s="173" t="s">
        <v>44</v>
      </c>
      <c r="W191" s="429">
        <v>87</v>
      </c>
      <c r="X191" s="352">
        <v>0</v>
      </c>
      <c r="Y191" s="429" t="s">
        <v>43</v>
      </c>
      <c r="Z191" s="432" t="s">
        <v>36</v>
      </c>
      <c r="AA191" s="399" t="str">
        <f>IF(Z191="BöB","nur Freihändig mit Tipo. 13 VöB","")</f>
        <v/>
      </c>
      <c r="AB191" s="400"/>
      <c r="AC191" s="433" t="str">
        <f>IF(Z191="BöB","Ja","No")</f>
        <v>No</v>
      </c>
      <c r="AD191" s="430" t="str">
        <f>IF(Z191="BöB","Ja","No")</f>
        <v>No</v>
      </c>
      <c r="AE191" s="435" t="e">
        <f>IF(OR(AND(Z191="VöB",X185="Aktuelles Procedura secondo BöB",Y191="No"),OR(AND(Y191="Ja",X191&gt;='Valori soglia'!$D$6),AND(Y191="Ja",AE$14&gt;AE$15)),AND(Y191="Ja",Z191="BöB")),"Kontrolle","")</f>
        <v>#DIV/0!</v>
      </c>
      <c r="AF191" s="173" t="s">
        <v>44</v>
      </c>
      <c r="AG191" s="429">
        <v>87</v>
      </c>
      <c r="AH191" s="352">
        <v>0</v>
      </c>
      <c r="AI191" s="429" t="s">
        <v>43</v>
      </c>
      <c r="AJ191" s="432" t="s">
        <v>36</v>
      </c>
      <c r="AK191" s="399" t="str">
        <f>IF(AJ191="BöB","nur Freihändig mit Tipo. 13 VöB","")</f>
        <v/>
      </c>
      <c r="AL191" s="400"/>
      <c r="AM191" s="433" t="str">
        <f>IF(AJ191="BöB","Ja","No")</f>
        <v>No</v>
      </c>
      <c r="AN191" s="430" t="str">
        <f>IF(AJ191="BöB","Ja","No")</f>
        <v>No</v>
      </c>
      <c r="AO191" s="435" t="e">
        <f>IF(OR(AND(AJ191="VöB",AH185="Aktuelles Procedura secondo BöB",AI191="No"),OR(AND(AI191="Ja",AH191&gt;='Valori soglia'!$D$6),AND(AI191="Ja",AO$14&gt;AO$15)),AND(AI191="Ja",AJ191="BöB")),"Kontrolle","")</f>
        <v>#DIV/0!</v>
      </c>
      <c r="AP191" s="173" t="s">
        <v>44</v>
      </c>
      <c r="AQ191" s="429">
        <v>87</v>
      </c>
      <c r="AR191" s="352">
        <v>0</v>
      </c>
      <c r="AS191" s="429" t="s">
        <v>43</v>
      </c>
      <c r="AT191" s="432" t="s">
        <v>36</v>
      </c>
      <c r="AU191" s="399" t="str">
        <f>IF(AT191="BöB","nur Freihändig mit Tipo. 13 VöB","")</f>
        <v/>
      </c>
      <c r="AV191" s="400"/>
      <c r="AW191" s="433" t="str">
        <f>IF(AT191="BöB","Ja","No")</f>
        <v>No</v>
      </c>
      <c r="AX191" s="430" t="str">
        <f>IF(AT191="BöB","Ja","No")</f>
        <v>No</v>
      </c>
      <c r="AY191" s="435" t="e">
        <f>IF(OR(AND(AT191="VöB",AR185="Aktuelles Procedura secondo BöB",AS191="No"),OR(AND(AS191="Ja",AR191&gt;='Valori soglia'!$D$6),AND(AS191="Ja",AY$14&gt;AY$15)),AND(AS191="Ja",AT191="BöB")),"Kontrolle","")</f>
        <v>#DIV/0!</v>
      </c>
      <c r="AZ191" s="173" t="s">
        <v>44</v>
      </c>
      <c r="BA191" s="429">
        <v>87</v>
      </c>
      <c r="BB191" s="352">
        <v>0</v>
      </c>
      <c r="BC191" s="429" t="s">
        <v>43</v>
      </c>
      <c r="BD191" s="432" t="s">
        <v>36</v>
      </c>
      <c r="BE191" s="399" t="str">
        <f>IF(BD191="BöB","nur Freihändig mit Tipo. 13 VöB","")</f>
        <v/>
      </c>
      <c r="BF191" s="400"/>
      <c r="BG191" s="433" t="str">
        <f>IF(BD191="BöB","Ja","No")</f>
        <v>No</v>
      </c>
      <c r="BH191" s="430" t="str">
        <f>IF(BD191="BöB","Ja","No")</f>
        <v>No</v>
      </c>
      <c r="BI191" s="435" t="e">
        <f>IF(OR(AND(BD191="VöB",BB185="Aktuelles Procedura secondo BöB",BC191="No"),OR(AND(BC191="Ja",BB191&gt;='Valori soglia'!$D$6),AND(BC191="Ja",BI$14&gt;BI$15)),AND(BC191="Ja",BD191="BöB")),"Kontrolle","")</f>
        <v>#DIV/0!</v>
      </c>
      <c r="BJ191" s="173" t="s">
        <v>44</v>
      </c>
      <c r="BK191" s="429">
        <v>87</v>
      </c>
      <c r="BL191" s="352">
        <v>0</v>
      </c>
      <c r="BM191" s="429" t="s">
        <v>43</v>
      </c>
      <c r="BN191" s="432" t="s">
        <v>36</v>
      </c>
      <c r="BO191" s="399" t="str">
        <f>IF(BN191="BöB","nur Freihändig mit Tipo. 13 VöB","")</f>
        <v/>
      </c>
      <c r="BP191" s="400"/>
      <c r="BQ191" s="433" t="str">
        <f>IF(BN191="BöB","Ja","No")</f>
        <v>No</v>
      </c>
      <c r="BR191" s="430" t="str">
        <f>IF(BN191="BöB","Ja","No")</f>
        <v>No</v>
      </c>
      <c r="BS191" s="435" t="e">
        <f>IF(OR(AND(BN191="VöB",BL185="Aktuelles Procedura secondo BöB",BM191="No"),OR(AND(BM191="Ja",BL191&gt;='Valori soglia'!$D$6),AND(BM191="Ja",BS$14&gt;BS$15)),AND(BM191="Ja",BN191="BöB")),"Kontrolle","")</f>
        <v>#DIV/0!</v>
      </c>
      <c r="BT191" s="173" t="s">
        <v>44</v>
      </c>
      <c r="BU191" s="429">
        <v>87</v>
      </c>
      <c r="BV191" s="352">
        <v>0</v>
      </c>
      <c r="BW191" s="429" t="s">
        <v>43</v>
      </c>
      <c r="BX191" s="432" t="s">
        <v>36</v>
      </c>
      <c r="BY191" s="399" t="str">
        <f>IF(BX191="BöB","nur Freihändig mit Tipo. 13 VöB","")</f>
        <v/>
      </c>
      <c r="BZ191" s="400"/>
      <c r="CA191" s="433" t="str">
        <f>IF(BX191="BöB","Ja","No")</f>
        <v>No</v>
      </c>
      <c r="CB191" s="430" t="str">
        <f>IF(BX191="BöB","Ja","No")</f>
        <v>No</v>
      </c>
      <c r="CC191" s="435" t="e">
        <f>IF(OR(AND(BX191="VöB",BV185="Aktuelles Procedura secondo BöB",BW191="No"),OR(AND(BW191="Ja",BV191&gt;='Valori soglia'!$D$6),AND(BW191="Ja",CC$14&gt;CC$15)),AND(BW191="Ja",BX191="BöB")),"Kontrolle","")</f>
        <v>#DIV/0!</v>
      </c>
      <c r="CD191" s="173" t="s">
        <v>44</v>
      </c>
      <c r="CE191" s="429">
        <v>87</v>
      </c>
      <c r="CF191" s="352">
        <v>0</v>
      </c>
      <c r="CG191" s="429" t="s">
        <v>43</v>
      </c>
      <c r="CH191" s="432" t="s">
        <v>36</v>
      </c>
      <c r="CI191" s="399" t="str">
        <f>IF(CH191="BöB","nur Freihändig mit Tipo. 13 VöB","")</f>
        <v/>
      </c>
      <c r="CJ191" s="400"/>
      <c r="CK191" s="433" t="str">
        <f>IF(CH191="BöB","Ja","No")</f>
        <v>No</v>
      </c>
      <c r="CL191" s="430" t="str">
        <f>IF(CH191="BöB","Ja","No")</f>
        <v>No</v>
      </c>
      <c r="CM191" s="435" t="e">
        <f>IF(OR(AND(CH191="VöB",CF185="Aktuelles Procedura secondo BöB",CG191="No"),OR(AND(CG191="Ja",CF191&gt;='Valori soglia'!$D$6),AND(CG191="Ja",CM$14&gt;CM$15)),AND(CG191="Ja",CH191="BöB")),"Kontrolle","")</f>
        <v>#DIV/0!</v>
      </c>
      <c r="CN191" s="173" t="s">
        <v>44</v>
      </c>
      <c r="CO191" s="429">
        <v>87</v>
      </c>
      <c r="CP191" s="352">
        <v>0</v>
      </c>
      <c r="CQ191" s="429" t="s">
        <v>43</v>
      </c>
      <c r="CR191" s="432" t="s">
        <v>36</v>
      </c>
      <c r="CS191" s="399" t="str">
        <f>IF(CR191="BöB","nur Freihändig mit Tipo. 13 VöB","")</f>
        <v/>
      </c>
      <c r="CT191" s="400"/>
      <c r="CU191" s="433" t="str">
        <f>IF(CR191="BöB","Ja","No")</f>
        <v>No</v>
      </c>
      <c r="CV191" s="430" t="str">
        <f>IF(CR191="BöB","Ja","No")</f>
        <v>No</v>
      </c>
      <c r="CW191" s="435" t="e">
        <f>IF(OR(AND(CR191="VöB",CP185="Aktuelles Procedura secondo BöB",CQ191="No"),OR(AND(CQ191="Ja",CP191&gt;='Valori soglia'!$D$6),AND(CQ191="Ja",CW$14&gt;CW$15)),AND(CQ191="Ja",CR191="BöB")),"Kontrolle","")</f>
        <v>#DIV/0!</v>
      </c>
      <c r="CX191" s="173" t="s">
        <v>44</v>
      </c>
      <c r="CY191" s="429">
        <v>87</v>
      </c>
      <c r="CZ191" s="352">
        <v>0</v>
      </c>
      <c r="DA191" s="429" t="s">
        <v>43</v>
      </c>
      <c r="DB191" s="432" t="s">
        <v>36</v>
      </c>
      <c r="DC191" s="399" t="str">
        <f>IF(DB191="BöB","nur Freihändig mit Tipo. 13 VöB","")</f>
        <v/>
      </c>
      <c r="DD191" s="400"/>
      <c r="DE191" s="433" t="str">
        <f>IF(DB191="BöB","Ja","No")</f>
        <v>No</v>
      </c>
      <c r="DF191" s="430" t="str">
        <f>IF(DB191="BöB","Ja","No")</f>
        <v>No</v>
      </c>
      <c r="DG191" s="435" t="e">
        <f>IF(OR(AND(DB191="VöB",CZ185="Aktuelles Procedura secondo BöB",DA191="No"),OR(AND(DA191="Ja",CZ191&gt;='Valori soglia'!$D$6),AND(DA191="Ja",DG$14&gt;DG$15)),AND(DA191="Ja",DB191="BöB")),"Kontrolle","")</f>
        <v>#DIV/0!</v>
      </c>
      <c r="DH191" s="173" t="s">
        <v>44</v>
      </c>
      <c r="DI191" s="429">
        <v>87</v>
      </c>
      <c r="DJ191" s="352">
        <v>0</v>
      </c>
      <c r="DK191" s="429" t="s">
        <v>43</v>
      </c>
      <c r="DL191" s="432" t="s">
        <v>36</v>
      </c>
      <c r="DM191" s="399" t="str">
        <f>IF(DL191="BöB","nur Freihändig mit Tipo. 13 VöB","")</f>
        <v/>
      </c>
      <c r="DN191" s="400"/>
      <c r="DO191" s="433" t="str">
        <f>IF(DL191="BöB","Ja","No")</f>
        <v>No</v>
      </c>
      <c r="DP191" s="430" t="str">
        <f>IF(DL191="BöB","Ja","No")</f>
        <v>No</v>
      </c>
      <c r="DQ191" s="435" t="e">
        <f>IF(OR(AND(DL191="VöB",DJ185="Aktuelles Procedura secondo BöB",DK191="No"),OR(AND(DK191="Ja",DJ191&gt;='Valori soglia'!$D$6),AND(DK191="Ja",DQ$14&gt;DQ$15)),AND(DK191="Ja",DL191="BöB")),"Kontrolle","")</f>
        <v>#DIV/0!</v>
      </c>
      <c r="DR191" s="173" t="s">
        <v>44</v>
      </c>
      <c r="DS191" s="429">
        <v>87</v>
      </c>
      <c r="DT191" s="352">
        <v>0</v>
      </c>
      <c r="DU191" s="429" t="s">
        <v>43</v>
      </c>
      <c r="DV191" s="432" t="s">
        <v>36</v>
      </c>
      <c r="DW191" s="399" t="str">
        <f>IF(DV191="BöB","nur Freihändig mit Tipo. 13 VöB","")</f>
        <v/>
      </c>
      <c r="DX191" s="400"/>
      <c r="DY191" s="433" t="str">
        <f>IF(DV191="BöB","Ja","No")</f>
        <v>No</v>
      </c>
      <c r="DZ191" s="430" t="str">
        <f>IF(DV191="BöB","Ja","No")</f>
        <v>No</v>
      </c>
      <c r="EA191" s="435" t="e">
        <f>IF(OR(AND(DV191="VöB",DT185="Aktuelles Procedura secondo BöB",DU191="No"),OR(AND(DU191="Ja",DT191&gt;='Valori soglia'!$D$6),AND(DU191="Ja",EA$14&gt;EA$15)),AND(DU191="Ja",DV191="BöB")),"Kontrolle","")</f>
        <v>#DIV/0!</v>
      </c>
      <c r="EB191" s="173" t="s">
        <v>44</v>
      </c>
      <c r="EC191" s="429">
        <v>87</v>
      </c>
      <c r="ED191" s="352">
        <v>0</v>
      </c>
      <c r="EE191" s="429" t="s">
        <v>43</v>
      </c>
      <c r="EF191" s="432" t="s">
        <v>36</v>
      </c>
      <c r="EG191" s="399" t="str">
        <f>IF(EF191="BöB","nur Freihändig mit Tipo. 13 VöB","")</f>
        <v/>
      </c>
      <c r="EH191" s="400"/>
      <c r="EI191" s="433" t="str">
        <f>IF(EF191="BöB","Ja","No")</f>
        <v>No</v>
      </c>
      <c r="EJ191" s="430" t="str">
        <f>IF(EF191="BöB","Ja","No")</f>
        <v>No</v>
      </c>
      <c r="EK191" s="435" t="e">
        <f>IF(OR(AND(EF191="VöB",ED185="Aktuelles Procedura secondo BöB",EE191="No"),OR(AND(EE191="Ja",ED191&gt;='Valori soglia'!$D$6),AND(EE191="Ja",EK$14&gt;EK$15)),AND(EE191="Ja",EF191="BöB")),"Kontrolle","")</f>
        <v>#DIV/0!</v>
      </c>
      <c r="EL191" s="173" t="s">
        <v>44</v>
      </c>
      <c r="EM191" s="429">
        <v>87</v>
      </c>
      <c r="EN191" s="352">
        <v>0</v>
      </c>
      <c r="EO191" s="429" t="s">
        <v>43</v>
      </c>
      <c r="EP191" s="432" t="s">
        <v>36</v>
      </c>
      <c r="EQ191" s="399" t="str">
        <f>IF(EP191="BöB","nur Freihändig mit Tipo. 13 VöB","")</f>
        <v/>
      </c>
      <c r="ER191" s="400"/>
      <c r="ES191" s="433" t="str">
        <f>IF(EP191="BöB","Ja","No")</f>
        <v>No</v>
      </c>
      <c r="ET191" s="430" t="str">
        <f>IF(EP191="BöB","Ja","No")</f>
        <v>No</v>
      </c>
      <c r="EU191" s="435" t="e">
        <f>IF(OR(AND(EP191="VöB",EN185="Aktuelles Procedura secondo BöB",EO191="No"),OR(AND(EO191="Ja",EN191&gt;='Valori soglia'!$D$6),AND(EO191="Ja",EU$14&gt;EU$15)),AND(EO191="Ja",EP191="BöB")),"Kontrolle","")</f>
        <v>#DIV/0!</v>
      </c>
      <c r="EV191" s="173" t="s">
        <v>44</v>
      </c>
      <c r="EW191" s="429">
        <v>87</v>
      </c>
      <c r="EX191" s="352">
        <v>0</v>
      </c>
      <c r="EY191" s="429" t="s">
        <v>43</v>
      </c>
      <c r="EZ191" s="432" t="s">
        <v>36</v>
      </c>
      <c r="FA191" s="399" t="str">
        <f>IF(EZ191="BöB","nur Freihändig mit Tipo. 13 VöB","")</f>
        <v/>
      </c>
      <c r="FB191" s="400"/>
      <c r="FC191" s="433" t="str">
        <f>IF(EZ191="BöB","Ja","No")</f>
        <v>No</v>
      </c>
      <c r="FD191" s="430" t="str">
        <f>IF(EZ191="BöB","Ja","No")</f>
        <v>No</v>
      </c>
      <c r="FE191" s="435" t="e">
        <f>IF(OR(AND(EZ191="VöB",EX185="Aktuelles Procedura secondo BöB",EY191="No"),OR(AND(EY191="Ja",EX191&gt;='Valori soglia'!$D$6),AND(EY191="Ja",FE$14&gt;FE$15)),AND(EY191="Ja",EZ191="BöB")),"Kontrolle","")</f>
        <v>#DIV/0!</v>
      </c>
      <c r="FF191" s="173" t="s">
        <v>44</v>
      </c>
      <c r="FG191" s="429">
        <v>87</v>
      </c>
      <c r="FH191" s="352">
        <v>0</v>
      </c>
      <c r="FI191" s="429" t="s">
        <v>43</v>
      </c>
      <c r="FJ191" s="432" t="s">
        <v>36</v>
      </c>
      <c r="FK191" s="399" t="str">
        <f>IF(FJ191="BöB","nur Freihändig mit Tipo. 13 VöB","")</f>
        <v/>
      </c>
      <c r="FL191" s="400"/>
      <c r="FM191" s="433" t="str">
        <f>IF(FJ191="BöB","Ja","No")</f>
        <v>No</v>
      </c>
      <c r="FN191" s="430" t="str">
        <f>IF(FJ191="BöB","Ja","No")</f>
        <v>No</v>
      </c>
      <c r="FO191" s="435" t="e">
        <f>IF(OR(AND(FJ191="VöB",FH185="Aktuelles Procedura secondo BöB",FI191="No"),OR(AND(FI191="Ja",FH191&gt;='Valori soglia'!$D$6),AND(FI191="Ja",FO$14&gt;FO$15)),AND(FI191="Ja",FJ191="BöB")),"Kontrolle","")</f>
        <v>#DIV/0!</v>
      </c>
      <c r="FP191" s="173" t="s">
        <v>44</v>
      </c>
      <c r="FQ191" s="429">
        <v>87</v>
      </c>
      <c r="FR191" s="352">
        <v>0</v>
      </c>
      <c r="FS191" s="429" t="s">
        <v>43</v>
      </c>
      <c r="FT191" s="432" t="s">
        <v>36</v>
      </c>
      <c r="FU191" s="399" t="str">
        <f>IF(FT191="BöB","nur Freihändig mit Tipo. 13 VöB","")</f>
        <v/>
      </c>
      <c r="FV191" s="400"/>
      <c r="FW191" s="433" t="str">
        <f>IF(FT191="BöB","Ja","No")</f>
        <v>No</v>
      </c>
      <c r="FX191" s="430" t="str">
        <f>IF(FT191="BöB","Ja","No")</f>
        <v>No</v>
      </c>
      <c r="FY191" s="435" t="e">
        <f>IF(OR(AND(FT191="VöB",FR185="Aktuelles Procedura secondo BöB",FS191="No"),OR(AND(FS191="Ja",FR191&gt;='Valori soglia'!$D$6),AND(FS191="Ja",FY$14&gt;FY$15)),AND(FS191="Ja",FT191="BöB")),"Kontrolle","")</f>
        <v>#DIV/0!</v>
      </c>
      <c r="FZ191" s="173" t="s">
        <v>44</v>
      </c>
      <c r="GA191" s="429">
        <v>87</v>
      </c>
      <c r="GB191" s="352">
        <v>0</v>
      </c>
      <c r="GC191" s="429" t="s">
        <v>43</v>
      </c>
      <c r="GD191" s="432" t="s">
        <v>36</v>
      </c>
      <c r="GE191" s="399" t="str">
        <f>IF(GD191="BöB","nur Freihändig mit Tipo. 13 VöB","")</f>
        <v/>
      </c>
      <c r="GF191" s="400"/>
      <c r="GG191" s="433" t="str">
        <f>IF(GD191="BöB","Ja","No")</f>
        <v>No</v>
      </c>
      <c r="GH191" s="430" t="str">
        <f>IF(GD191="BöB","Ja","No")</f>
        <v>No</v>
      </c>
      <c r="GI191" s="435" t="e">
        <f>IF(OR(AND(GD191="VöB",GB185="Aktuelles Procedura secondo BöB",GC191="No"),OR(AND(GC191="Ja",GB191&gt;='Valori soglia'!$D$6),AND(GC191="Ja",GI$14&gt;GI$15)),AND(GC191="Ja",GD191="BöB")),"Kontrolle","")</f>
        <v>#DIV/0!</v>
      </c>
      <c r="GJ191" s="173" t="s">
        <v>44</v>
      </c>
      <c r="GK191" s="429">
        <v>87</v>
      </c>
      <c r="GL191" s="352">
        <v>0</v>
      </c>
      <c r="GM191" s="429" t="s">
        <v>43</v>
      </c>
      <c r="GN191" s="432" t="s">
        <v>36</v>
      </c>
      <c r="GO191" s="399" t="str">
        <f>IF(GN191="BöB","nur Freihändig mit Tipo. 13 VöB","")</f>
        <v/>
      </c>
      <c r="GP191" s="400"/>
      <c r="GQ191" s="433" t="str">
        <f>IF(GN191="BöB","Ja","No")</f>
        <v>No</v>
      </c>
      <c r="GR191" s="430" t="str">
        <f>IF(GN191="BöB","Ja","No")</f>
        <v>No</v>
      </c>
      <c r="GS191" s="435" t="e">
        <f>IF(OR(AND(GN191="VöB",GL185="Aktuelles Procedura secondo BöB",GM191="No"),OR(AND(GM191="Ja",GL191&gt;='Valori soglia'!$D$6),AND(GM191="Ja",GS$14&gt;GS$15)),AND(GM191="Ja",GN191="BöB")),"Kontrolle","")</f>
        <v>#DIV/0!</v>
      </c>
      <c r="GT191" s="173" t="s">
        <v>44</v>
      </c>
      <c r="GU191" s="429">
        <v>87</v>
      </c>
      <c r="GV191" s="352">
        <v>0</v>
      </c>
      <c r="GW191" s="429" t="s">
        <v>43</v>
      </c>
      <c r="GX191" s="432" t="s">
        <v>36</v>
      </c>
      <c r="GY191" s="399" t="str">
        <f>IF(GX191="BöB","nur Freihändig mit Tipo. 13 VöB","")</f>
        <v/>
      </c>
      <c r="GZ191" s="400"/>
      <c r="HA191" s="433" t="str">
        <f>IF(GX191="BöB","Ja","No")</f>
        <v>No</v>
      </c>
      <c r="HB191" s="430" t="str">
        <f>IF(GX191="BöB","Ja","No")</f>
        <v>No</v>
      </c>
      <c r="HC191" s="435" t="e">
        <f>IF(OR(AND(GX191="VöB",GV185="Aktuelles Procedura secondo BöB",GW191="No"),OR(AND(GW191="Ja",GV191&gt;='Valori soglia'!$D$6),AND(GW191="Ja",HC$14&gt;HC$15)),AND(GW191="Ja",GX191="BöB")),"Kontrolle","")</f>
        <v>#DIV/0!</v>
      </c>
      <c r="HD191" s="173" t="s">
        <v>44</v>
      </c>
      <c r="HE191" s="429">
        <v>87</v>
      </c>
      <c r="HF191" s="352">
        <v>0</v>
      </c>
      <c r="HG191" s="429" t="s">
        <v>43</v>
      </c>
      <c r="HH191" s="432" t="s">
        <v>36</v>
      </c>
      <c r="HI191" s="399" t="str">
        <f>IF(HH191="BöB","nur Freihändig mit Tipo. 13 VöB","")</f>
        <v/>
      </c>
      <c r="HJ191" s="400"/>
      <c r="HK191" s="433" t="str">
        <f>IF(HH191="BöB","Ja","No")</f>
        <v>No</v>
      </c>
      <c r="HL191" s="430" t="str">
        <f>IF(HH191="BöB","Ja","No")</f>
        <v>No</v>
      </c>
      <c r="HM191" s="435" t="e">
        <f>IF(OR(AND(HH191="VöB",HF185="Aktuelles Procedura secondo BöB",HG191="No"),OR(AND(HG191="Ja",HF191&gt;='Valori soglia'!$D$6),AND(HG191="Ja",HM$14&gt;HM$15)),AND(HG191="Ja",HH191="BöB")),"Kontrolle","")</f>
        <v>#DIV/0!</v>
      </c>
      <c r="HN191" s="19"/>
      <c r="HO191" s="19"/>
      <c r="HP191" s="19"/>
      <c r="HQ191" s="19"/>
      <c r="HR191" s="19"/>
      <c r="HS191" s="19"/>
      <c r="HT191" s="19"/>
      <c r="HU191" s="19"/>
      <c r="HV191" s="19"/>
      <c r="HW191" s="19"/>
      <c r="HX191" s="19"/>
      <c r="HY191" s="19"/>
      <c r="HZ191" s="19"/>
      <c r="IA191" s="19"/>
      <c r="IB191" s="19"/>
      <c r="IC191" s="19"/>
      <c r="ID191" s="6"/>
      <c r="IE191" s="6"/>
      <c r="IF191" s="6"/>
      <c r="IG191" s="6"/>
      <c r="IH191" s="6"/>
      <c r="II191" s="6"/>
      <c r="IJ191" s="6"/>
      <c r="IK191" s="6"/>
      <c r="IL191" s="6"/>
      <c r="IM191" s="6"/>
      <c r="IN191" s="6"/>
      <c r="IO191" s="6"/>
      <c r="IP191" s="6"/>
      <c r="IQ191" s="6"/>
      <c r="IR191" s="6"/>
      <c r="IS191" s="6"/>
      <c r="IT191" s="6"/>
      <c r="IU191" s="6"/>
      <c r="IV191" s="6"/>
      <c r="IW191" s="6"/>
      <c r="IX191" s="6"/>
      <c r="IY191" s="6"/>
      <c r="IZ191" s="6"/>
      <c r="JA191" s="6"/>
      <c r="JB191" s="6"/>
      <c r="JC191" s="6"/>
      <c r="JD191" s="6"/>
      <c r="JE191" s="6"/>
      <c r="JF191" s="6"/>
      <c r="JG191" s="6"/>
      <c r="JH191" s="6"/>
      <c r="JI191" s="6"/>
      <c r="JJ191" s="6"/>
      <c r="JK191" s="6"/>
      <c r="JL191" s="6"/>
      <c r="JM191" s="6"/>
      <c r="JN191" s="6"/>
      <c r="JO191" s="6"/>
      <c r="JP191" s="6"/>
      <c r="JQ191" s="6"/>
      <c r="JR191" s="6"/>
      <c r="JS191" s="6"/>
      <c r="JT191" s="6"/>
      <c r="JU191" s="6"/>
      <c r="JV191" s="6"/>
      <c r="JW191" s="6"/>
      <c r="JX191" s="6"/>
      <c r="JY191" s="6"/>
      <c r="JZ191" s="6"/>
      <c r="KA191" s="6"/>
      <c r="KB191" s="6"/>
      <c r="KC191" s="6"/>
      <c r="KD191" s="6"/>
      <c r="KE191" s="6"/>
      <c r="KF191" s="6"/>
      <c r="KG191" s="6"/>
      <c r="KH191" s="6"/>
      <c r="KI191" s="6"/>
      <c r="KJ191" s="6"/>
      <c r="KK191" s="6"/>
      <c r="KL191" s="6"/>
      <c r="KM191" s="6"/>
      <c r="KN191" s="6"/>
      <c r="KO191" s="6"/>
      <c r="KP191" s="6"/>
      <c r="KQ191" s="6"/>
      <c r="KR191" s="6"/>
      <c r="KS191" s="6"/>
      <c r="KT191" s="6"/>
      <c r="KU191" s="6"/>
      <c r="KV191" s="6"/>
      <c r="KW191" s="6"/>
      <c r="KX191" s="6"/>
      <c r="KY191" s="6"/>
      <c r="KZ191" s="6"/>
      <c r="LA191" s="6"/>
      <c r="LB191" s="6"/>
      <c r="LC191" s="6"/>
    </row>
    <row r="192" spans="2:315" ht="27" customHeight="1" x14ac:dyDescent="0.2">
      <c r="B192" s="174" t="s">
        <v>45</v>
      </c>
      <c r="C192" s="429"/>
      <c r="D192" s="352"/>
      <c r="E192" s="429"/>
      <c r="F192" s="432"/>
      <c r="G192" s="401" t="str">
        <f>IF(F191="VöB","Freihändig (z.B. Tipo. 36 II d VöB)","")</f>
        <v/>
      </c>
      <c r="H192" s="402"/>
      <c r="I192" s="433"/>
      <c r="J192" s="430"/>
      <c r="K192" s="435"/>
      <c r="L192" s="174" t="s">
        <v>45</v>
      </c>
      <c r="M192" s="429"/>
      <c r="N192" s="352"/>
      <c r="O192" s="429"/>
      <c r="P192" s="432"/>
      <c r="Q192" s="401" t="str">
        <f>IF(P191="VöB","Freihändig (z.B. Tipo. 36 II d VöB)","")</f>
        <v/>
      </c>
      <c r="R192" s="402"/>
      <c r="S192" s="433"/>
      <c r="T192" s="430"/>
      <c r="U192" s="435"/>
      <c r="V192" s="174" t="s">
        <v>45</v>
      </c>
      <c r="W192" s="429"/>
      <c r="X192" s="352"/>
      <c r="Y192" s="429"/>
      <c r="Z192" s="432"/>
      <c r="AA192" s="401" t="str">
        <f>IF(Z191="VöB","Freihändig (z.B. Tipo. 36 II d VöB)","")</f>
        <v/>
      </c>
      <c r="AB192" s="402"/>
      <c r="AC192" s="433"/>
      <c r="AD192" s="430"/>
      <c r="AE192" s="435"/>
      <c r="AF192" s="174" t="s">
        <v>45</v>
      </c>
      <c r="AG192" s="429"/>
      <c r="AH192" s="352"/>
      <c r="AI192" s="429"/>
      <c r="AJ192" s="432"/>
      <c r="AK192" s="401" t="str">
        <f>IF(AJ191="VöB","Freihändig (z.B. Tipo. 36 II d VöB)","")</f>
        <v/>
      </c>
      <c r="AL192" s="402"/>
      <c r="AM192" s="433"/>
      <c r="AN192" s="430"/>
      <c r="AO192" s="435"/>
      <c r="AP192" s="174" t="s">
        <v>45</v>
      </c>
      <c r="AQ192" s="429"/>
      <c r="AR192" s="352"/>
      <c r="AS192" s="429"/>
      <c r="AT192" s="432"/>
      <c r="AU192" s="401" t="str">
        <f>IF(AT191="VöB","Freihändig (z.B. Tipo. 36 II d VöB)","")</f>
        <v/>
      </c>
      <c r="AV192" s="402"/>
      <c r="AW192" s="433"/>
      <c r="AX192" s="430"/>
      <c r="AY192" s="435"/>
      <c r="AZ192" s="174" t="s">
        <v>45</v>
      </c>
      <c r="BA192" s="429"/>
      <c r="BB192" s="352"/>
      <c r="BC192" s="429"/>
      <c r="BD192" s="432"/>
      <c r="BE192" s="401" t="str">
        <f>IF(BD191="VöB","Freihändig (z.B. Tipo. 36 II d VöB)","")</f>
        <v/>
      </c>
      <c r="BF192" s="402"/>
      <c r="BG192" s="433"/>
      <c r="BH192" s="430"/>
      <c r="BI192" s="435"/>
      <c r="BJ192" s="174" t="s">
        <v>45</v>
      </c>
      <c r="BK192" s="429"/>
      <c r="BL192" s="352"/>
      <c r="BM192" s="429"/>
      <c r="BN192" s="432"/>
      <c r="BO192" s="401" t="str">
        <f>IF(BN191="VöB","Freihändig (z.B. Tipo. 36 II d VöB)","")</f>
        <v/>
      </c>
      <c r="BP192" s="402"/>
      <c r="BQ192" s="433"/>
      <c r="BR192" s="430"/>
      <c r="BS192" s="435"/>
      <c r="BT192" s="174" t="s">
        <v>45</v>
      </c>
      <c r="BU192" s="429"/>
      <c r="BV192" s="352"/>
      <c r="BW192" s="429"/>
      <c r="BX192" s="432"/>
      <c r="BY192" s="401" t="str">
        <f>IF(BX191="VöB","Freihändig (z.B. Tipo. 36 II d VöB)","")</f>
        <v/>
      </c>
      <c r="BZ192" s="402"/>
      <c r="CA192" s="433"/>
      <c r="CB192" s="430"/>
      <c r="CC192" s="435"/>
      <c r="CD192" s="174" t="s">
        <v>45</v>
      </c>
      <c r="CE192" s="429"/>
      <c r="CF192" s="352"/>
      <c r="CG192" s="429"/>
      <c r="CH192" s="432"/>
      <c r="CI192" s="401" t="str">
        <f>IF(CH191="VöB","Freihändig (z.B. Tipo. 36 II d VöB)","")</f>
        <v/>
      </c>
      <c r="CJ192" s="402"/>
      <c r="CK192" s="433"/>
      <c r="CL192" s="430"/>
      <c r="CM192" s="435"/>
      <c r="CN192" s="174" t="s">
        <v>45</v>
      </c>
      <c r="CO192" s="429"/>
      <c r="CP192" s="352"/>
      <c r="CQ192" s="429"/>
      <c r="CR192" s="432"/>
      <c r="CS192" s="401" t="str">
        <f>IF(CR191="VöB","Freihändig (z.B. Tipo. 36 II d VöB)","")</f>
        <v/>
      </c>
      <c r="CT192" s="402"/>
      <c r="CU192" s="433"/>
      <c r="CV192" s="430"/>
      <c r="CW192" s="435"/>
      <c r="CX192" s="174" t="s">
        <v>45</v>
      </c>
      <c r="CY192" s="429"/>
      <c r="CZ192" s="352"/>
      <c r="DA192" s="429"/>
      <c r="DB192" s="432"/>
      <c r="DC192" s="401" t="str">
        <f>IF(DB191="VöB","Freihändig (z.B. Tipo. 36 II d VöB)","")</f>
        <v/>
      </c>
      <c r="DD192" s="402"/>
      <c r="DE192" s="433"/>
      <c r="DF192" s="430"/>
      <c r="DG192" s="435"/>
      <c r="DH192" s="174" t="s">
        <v>45</v>
      </c>
      <c r="DI192" s="429"/>
      <c r="DJ192" s="352"/>
      <c r="DK192" s="429"/>
      <c r="DL192" s="432"/>
      <c r="DM192" s="401" t="str">
        <f>IF(DL191="VöB","Freihändig (z.B. Tipo. 36 II d VöB)","")</f>
        <v/>
      </c>
      <c r="DN192" s="402"/>
      <c r="DO192" s="433"/>
      <c r="DP192" s="430"/>
      <c r="DQ192" s="435"/>
      <c r="DR192" s="174" t="s">
        <v>45</v>
      </c>
      <c r="DS192" s="429"/>
      <c r="DT192" s="352"/>
      <c r="DU192" s="429"/>
      <c r="DV192" s="432"/>
      <c r="DW192" s="401" t="str">
        <f>IF(DV191="VöB","Freihändig (z.B. Tipo. 36 II d VöB)","")</f>
        <v/>
      </c>
      <c r="DX192" s="402"/>
      <c r="DY192" s="433"/>
      <c r="DZ192" s="430"/>
      <c r="EA192" s="435"/>
      <c r="EB192" s="174" t="s">
        <v>45</v>
      </c>
      <c r="EC192" s="429"/>
      <c r="ED192" s="352"/>
      <c r="EE192" s="429"/>
      <c r="EF192" s="432"/>
      <c r="EG192" s="401" t="str">
        <f>IF(EF191="VöB","Freihändig (z.B. Tipo. 36 II d VöB)","")</f>
        <v/>
      </c>
      <c r="EH192" s="402"/>
      <c r="EI192" s="433"/>
      <c r="EJ192" s="430"/>
      <c r="EK192" s="435"/>
      <c r="EL192" s="174" t="s">
        <v>45</v>
      </c>
      <c r="EM192" s="429"/>
      <c r="EN192" s="352"/>
      <c r="EO192" s="429"/>
      <c r="EP192" s="432"/>
      <c r="EQ192" s="401" t="str">
        <f>IF(EP191="VöB","Freihändig (z.B. Tipo. 36 II d VöB)","")</f>
        <v/>
      </c>
      <c r="ER192" s="402"/>
      <c r="ES192" s="433"/>
      <c r="ET192" s="430"/>
      <c r="EU192" s="435"/>
      <c r="EV192" s="174" t="s">
        <v>45</v>
      </c>
      <c r="EW192" s="429"/>
      <c r="EX192" s="352"/>
      <c r="EY192" s="429"/>
      <c r="EZ192" s="432"/>
      <c r="FA192" s="401" t="str">
        <f>IF(EZ191="VöB","Freihändig (z.B. Tipo. 36 II d VöB)","")</f>
        <v/>
      </c>
      <c r="FB192" s="402"/>
      <c r="FC192" s="433"/>
      <c r="FD192" s="430"/>
      <c r="FE192" s="435"/>
      <c r="FF192" s="174" t="s">
        <v>45</v>
      </c>
      <c r="FG192" s="429"/>
      <c r="FH192" s="352"/>
      <c r="FI192" s="429"/>
      <c r="FJ192" s="432"/>
      <c r="FK192" s="401" t="str">
        <f>IF(FJ191="VöB","Freihändig (z.B. Tipo. 36 II d VöB)","")</f>
        <v/>
      </c>
      <c r="FL192" s="402"/>
      <c r="FM192" s="433"/>
      <c r="FN192" s="430"/>
      <c r="FO192" s="435"/>
      <c r="FP192" s="174" t="s">
        <v>45</v>
      </c>
      <c r="FQ192" s="429"/>
      <c r="FR192" s="352"/>
      <c r="FS192" s="429"/>
      <c r="FT192" s="432"/>
      <c r="FU192" s="401" t="str">
        <f>IF(FT191="VöB","Freihändig (z.B. Tipo. 36 II d VöB)","")</f>
        <v/>
      </c>
      <c r="FV192" s="402"/>
      <c r="FW192" s="433"/>
      <c r="FX192" s="430"/>
      <c r="FY192" s="435"/>
      <c r="FZ192" s="174" t="s">
        <v>45</v>
      </c>
      <c r="GA192" s="429"/>
      <c r="GB192" s="352"/>
      <c r="GC192" s="429"/>
      <c r="GD192" s="432"/>
      <c r="GE192" s="401" t="str">
        <f>IF(GD191="VöB","Freihändig (z.B. Tipo. 36 II d VöB)","")</f>
        <v/>
      </c>
      <c r="GF192" s="402"/>
      <c r="GG192" s="433"/>
      <c r="GH192" s="430"/>
      <c r="GI192" s="435"/>
      <c r="GJ192" s="174" t="s">
        <v>45</v>
      </c>
      <c r="GK192" s="429"/>
      <c r="GL192" s="352"/>
      <c r="GM192" s="429"/>
      <c r="GN192" s="432"/>
      <c r="GO192" s="401" t="str">
        <f>IF(GN191="VöB","Freihändig (z.B. Tipo. 36 II d VöB)","")</f>
        <v/>
      </c>
      <c r="GP192" s="402"/>
      <c r="GQ192" s="433"/>
      <c r="GR192" s="430"/>
      <c r="GS192" s="435"/>
      <c r="GT192" s="174" t="s">
        <v>45</v>
      </c>
      <c r="GU192" s="429"/>
      <c r="GV192" s="352"/>
      <c r="GW192" s="429"/>
      <c r="GX192" s="432"/>
      <c r="GY192" s="401" t="str">
        <f>IF(GX191="VöB","Freihändig (z.B. Tipo. 36 II d VöB)","")</f>
        <v/>
      </c>
      <c r="GZ192" s="402"/>
      <c r="HA192" s="433"/>
      <c r="HB192" s="430"/>
      <c r="HC192" s="435"/>
      <c r="HD192" s="174" t="s">
        <v>45</v>
      </c>
      <c r="HE192" s="429"/>
      <c r="HF192" s="352"/>
      <c r="HG192" s="429"/>
      <c r="HH192" s="432"/>
      <c r="HI192" s="401" t="str">
        <f>IF(HH191="VöB","Freihändig (z.B. Tipo. 36 II d VöB)","")</f>
        <v/>
      </c>
      <c r="HJ192" s="402"/>
      <c r="HK192" s="433"/>
      <c r="HL192" s="430"/>
      <c r="HM192" s="435"/>
      <c r="HN192" s="19"/>
      <c r="HO192" s="19"/>
      <c r="HP192" s="19"/>
      <c r="HQ192" s="19"/>
      <c r="HR192" s="19"/>
      <c r="HS192" s="19"/>
      <c r="HT192" s="19"/>
      <c r="HU192" s="19"/>
      <c r="HV192" s="19"/>
      <c r="HW192" s="19"/>
      <c r="HX192" s="19"/>
      <c r="HY192" s="19"/>
      <c r="HZ192" s="19"/>
      <c r="IA192" s="19"/>
      <c r="IB192" s="19"/>
      <c r="IC192" s="19"/>
      <c r="ID192" s="6"/>
      <c r="IE192" s="6"/>
      <c r="IF192" s="6"/>
      <c r="IG192" s="6"/>
      <c r="IH192" s="6"/>
      <c r="II192" s="6"/>
      <c r="IJ192" s="6"/>
      <c r="IK192" s="6"/>
      <c r="IL192" s="6"/>
      <c r="IM192" s="6"/>
      <c r="IN192" s="6"/>
      <c r="IO192" s="6"/>
      <c r="IP192" s="6"/>
      <c r="IQ192" s="6"/>
      <c r="IR192" s="6"/>
      <c r="IS192" s="6"/>
      <c r="IT192" s="6"/>
      <c r="IU192" s="6"/>
      <c r="IV192" s="6"/>
      <c r="IW192" s="6"/>
      <c r="IX192" s="6"/>
      <c r="IY192" s="6"/>
      <c r="IZ192" s="6"/>
      <c r="JA192" s="6"/>
      <c r="JB192" s="6"/>
      <c r="JC192" s="6"/>
      <c r="JD192" s="6"/>
      <c r="JE192" s="6"/>
      <c r="JF192" s="6"/>
      <c r="JG192" s="6"/>
      <c r="JH192" s="6"/>
      <c r="JI192" s="6"/>
      <c r="JJ192" s="6"/>
      <c r="JK192" s="6"/>
      <c r="JL192" s="6"/>
      <c r="JM192" s="6"/>
      <c r="JN192" s="6"/>
      <c r="JO192" s="6"/>
      <c r="JP192" s="6"/>
      <c r="JQ192" s="6"/>
      <c r="JR192" s="6"/>
      <c r="JS192" s="6"/>
      <c r="JT192" s="6"/>
      <c r="JU192" s="6"/>
      <c r="JV192" s="6"/>
      <c r="JW192" s="6"/>
      <c r="JX192" s="6"/>
      <c r="JY192" s="6"/>
      <c r="JZ192" s="6"/>
      <c r="KA192" s="6"/>
      <c r="KB192" s="6"/>
      <c r="KC192" s="6"/>
      <c r="KD192" s="6"/>
      <c r="KE192" s="6"/>
      <c r="KF192" s="6"/>
      <c r="KG192" s="6"/>
      <c r="KH192" s="6"/>
      <c r="KI192" s="6"/>
      <c r="KJ192" s="6"/>
      <c r="KK192" s="6"/>
      <c r="KL192" s="6"/>
      <c r="KM192" s="6"/>
      <c r="KN192" s="6"/>
      <c r="KO192" s="6"/>
      <c r="KP192" s="6"/>
      <c r="KQ192" s="6"/>
      <c r="KR192" s="6"/>
      <c r="KS192" s="6"/>
      <c r="KT192" s="6"/>
      <c r="KU192" s="6"/>
      <c r="KV192" s="6"/>
      <c r="KW192" s="6"/>
      <c r="KX192" s="6"/>
      <c r="KY192" s="6"/>
      <c r="KZ192" s="6"/>
      <c r="LA192" s="6"/>
      <c r="LB192" s="6"/>
      <c r="LC192" s="6"/>
    </row>
    <row r="193" spans="2:315" ht="27" customHeight="1" x14ac:dyDescent="0.2">
      <c r="B193" s="173" t="s">
        <v>44</v>
      </c>
      <c r="C193" s="429">
        <v>88</v>
      </c>
      <c r="D193" s="352">
        <v>0</v>
      </c>
      <c r="E193" s="429" t="s">
        <v>43</v>
      </c>
      <c r="F193" s="432" t="s">
        <v>36</v>
      </c>
      <c r="G193" s="399" t="str">
        <f>IF(F193="BöB","nur Freihändig mit Tipo. 13 VöB","")</f>
        <v/>
      </c>
      <c r="H193" s="400"/>
      <c r="I193" s="433" t="str">
        <f>IF(F193="BöB","Ja","No")</f>
        <v>No</v>
      </c>
      <c r="J193" s="430" t="str">
        <f>IF(F193="BöB","Ja","No")</f>
        <v>No</v>
      </c>
      <c r="K193" s="435" t="e">
        <f>IF(OR(AND(F193="VöB",D187="Aktuelles Procedura secondo BöB",E193="No"),OR(AND(E193="Ja",D193&gt;='Valori soglia'!$D$6),AND(E193="Ja",'Riepilogo progetto'!$J$8&gt;'Riepilogo progetto'!$P$9)),AND(E193="Ja",F193="BöB")),"Kontrolle","")</f>
        <v>#DIV/0!</v>
      </c>
      <c r="L193" s="173" t="s">
        <v>44</v>
      </c>
      <c r="M193" s="429">
        <v>88</v>
      </c>
      <c r="N193" s="352">
        <v>0</v>
      </c>
      <c r="O193" s="429" t="s">
        <v>43</v>
      </c>
      <c r="P193" s="432" t="s">
        <v>36</v>
      </c>
      <c r="Q193" s="399" t="str">
        <f>IF(P193="BöB","nur Freihändig mit Tipo. 13 VöB","")</f>
        <v/>
      </c>
      <c r="R193" s="400"/>
      <c r="S193" s="433" t="str">
        <f>IF(P193="BöB","Ja","No")</f>
        <v>No</v>
      </c>
      <c r="T193" s="430" t="str">
        <f>IF(P193="BöB","Ja","No")</f>
        <v>No</v>
      </c>
      <c r="U193" s="435" t="e">
        <f>IF(OR(AND(P193="VöB",N187="Aktuelles Procedura secondo BöB",O193="No"),OR(AND(O193="Ja",N193&gt;='Valori soglia'!$D$6),AND(O193="Ja",U$14&gt;U$15)),AND(O193="Ja",P193="BöB")),"Kontrolle","")</f>
        <v>#DIV/0!</v>
      </c>
      <c r="V193" s="173" t="s">
        <v>44</v>
      </c>
      <c r="W193" s="429">
        <v>88</v>
      </c>
      <c r="X193" s="352">
        <v>0</v>
      </c>
      <c r="Y193" s="429" t="s">
        <v>43</v>
      </c>
      <c r="Z193" s="432" t="s">
        <v>36</v>
      </c>
      <c r="AA193" s="399" t="str">
        <f>IF(Z193="BöB","nur Freihändig mit Tipo. 13 VöB","")</f>
        <v/>
      </c>
      <c r="AB193" s="400"/>
      <c r="AC193" s="433" t="str">
        <f>IF(Z193="BöB","Ja","No")</f>
        <v>No</v>
      </c>
      <c r="AD193" s="430" t="str">
        <f>IF(Z193="BöB","Ja","No")</f>
        <v>No</v>
      </c>
      <c r="AE193" s="435" t="e">
        <f>IF(OR(AND(Z193="VöB",X187="Aktuelles Procedura secondo BöB",Y193="No"),OR(AND(Y193="Ja",X193&gt;='Valori soglia'!$D$6),AND(Y193="Ja",AE$14&gt;AE$15)),AND(Y193="Ja",Z193="BöB")),"Kontrolle","")</f>
        <v>#DIV/0!</v>
      </c>
      <c r="AF193" s="173" t="s">
        <v>44</v>
      </c>
      <c r="AG193" s="429">
        <v>88</v>
      </c>
      <c r="AH193" s="352">
        <v>0</v>
      </c>
      <c r="AI193" s="429" t="s">
        <v>43</v>
      </c>
      <c r="AJ193" s="432" t="s">
        <v>36</v>
      </c>
      <c r="AK193" s="399" t="str">
        <f>IF(AJ193="BöB","nur Freihändig mit Tipo. 13 VöB","")</f>
        <v/>
      </c>
      <c r="AL193" s="400"/>
      <c r="AM193" s="433" t="str">
        <f>IF(AJ193="BöB","Ja","No")</f>
        <v>No</v>
      </c>
      <c r="AN193" s="430" t="str">
        <f>IF(AJ193="BöB","Ja","No")</f>
        <v>No</v>
      </c>
      <c r="AO193" s="435" t="e">
        <f>IF(OR(AND(AJ193="VöB",AH187="Aktuelles Procedura secondo BöB",AI193="No"),OR(AND(AI193="Ja",AH193&gt;='Valori soglia'!$D$6),AND(AI193="Ja",AO$14&gt;AO$15)),AND(AI193="Ja",AJ193="BöB")),"Kontrolle","")</f>
        <v>#DIV/0!</v>
      </c>
      <c r="AP193" s="173" t="s">
        <v>44</v>
      </c>
      <c r="AQ193" s="429">
        <v>88</v>
      </c>
      <c r="AR193" s="352">
        <v>0</v>
      </c>
      <c r="AS193" s="429" t="s">
        <v>43</v>
      </c>
      <c r="AT193" s="432" t="s">
        <v>36</v>
      </c>
      <c r="AU193" s="399" t="str">
        <f>IF(AT193="BöB","nur Freihändig mit Tipo. 13 VöB","")</f>
        <v/>
      </c>
      <c r="AV193" s="400"/>
      <c r="AW193" s="433" t="str">
        <f>IF(AT193="BöB","Ja","No")</f>
        <v>No</v>
      </c>
      <c r="AX193" s="430" t="str">
        <f>IF(AT193="BöB","Ja","No")</f>
        <v>No</v>
      </c>
      <c r="AY193" s="435" t="e">
        <f>IF(OR(AND(AT193="VöB",AR187="Aktuelles Procedura secondo BöB",AS193="No"),OR(AND(AS193="Ja",AR193&gt;='Valori soglia'!$D$6),AND(AS193="Ja",AY$14&gt;AY$15)),AND(AS193="Ja",AT193="BöB")),"Kontrolle","")</f>
        <v>#DIV/0!</v>
      </c>
      <c r="AZ193" s="173" t="s">
        <v>44</v>
      </c>
      <c r="BA193" s="429">
        <v>88</v>
      </c>
      <c r="BB193" s="352">
        <v>0</v>
      </c>
      <c r="BC193" s="429" t="s">
        <v>43</v>
      </c>
      <c r="BD193" s="432" t="s">
        <v>36</v>
      </c>
      <c r="BE193" s="399" t="str">
        <f>IF(BD193="BöB","nur Freihändig mit Tipo. 13 VöB","")</f>
        <v/>
      </c>
      <c r="BF193" s="400"/>
      <c r="BG193" s="433" t="str">
        <f>IF(BD193="BöB","Ja","No")</f>
        <v>No</v>
      </c>
      <c r="BH193" s="430" t="str">
        <f>IF(BD193="BöB","Ja","No")</f>
        <v>No</v>
      </c>
      <c r="BI193" s="435" t="e">
        <f>IF(OR(AND(BD193="VöB",BB187="Aktuelles Procedura secondo BöB",BC193="No"),OR(AND(BC193="Ja",BB193&gt;='Valori soglia'!$D$6),AND(BC193="Ja",BI$14&gt;BI$15)),AND(BC193="Ja",BD193="BöB")),"Kontrolle","")</f>
        <v>#DIV/0!</v>
      </c>
      <c r="BJ193" s="173" t="s">
        <v>44</v>
      </c>
      <c r="BK193" s="429">
        <v>88</v>
      </c>
      <c r="BL193" s="352">
        <v>0</v>
      </c>
      <c r="BM193" s="429" t="s">
        <v>43</v>
      </c>
      <c r="BN193" s="432" t="s">
        <v>36</v>
      </c>
      <c r="BO193" s="399" t="str">
        <f>IF(BN193="BöB","nur Freihändig mit Tipo. 13 VöB","")</f>
        <v/>
      </c>
      <c r="BP193" s="400"/>
      <c r="BQ193" s="433" t="str">
        <f>IF(BN193="BöB","Ja","No")</f>
        <v>No</v>
      </c>
      <c r="BR193" s="430" t="str">
        <f>IF(BN193="BöB","Ja","No")</f>
        <v>No</v>
      </c>
      <c r="BS193" s="435" t="e">
        <f>IF(OR(AND(BN193="VöB",BL187="Aktuelles Procedura secondo BöB",BM193="No"),OR(AND(BM193="Ja",BL193&gt;='Valori soglia'!$D$6),AND(BM193="Ja",BS$14&gt;BS$15)),AND(BM193="Ja",BN193="BöB")),"Kontrolle","")</f>
        <v>#DIV/0!</v>
      </c>
      <c r="BT193" s="173" t="s">
        <v>44</v>
      </c>
      <c r="BU193" s="429">
        <v>88</v>
      </c>
      <c r="BV193" s="352">
        <v>0</v>
      </c>
      <c r="BW193" s="429" t="s">
        <v>43</v>
      </c>
      <c r="BX193" s="432" t="s">
        <v>36</v>
      </c>
      <c r="BY193" s="399" t="str">
        <f>IF(BX193="BöB","nur Freihändig mit Tipo. 13 VöB","")</f>
        <v/>
      </c>
      <c r="BZ193" s="400"/>
      <c r="CA193" s="433" t="str">
        <f>IF(BX193="BöB","Ja","No")</f>
        <v>No</v>
      </c>
      <c r="CB193" s="430" t="str">
        <f>IF(BX193="BöB","Ja","No")</f>
        <v>No</v>
      </c>
      <c r="CC193" s="435" t="e">
        <f>IF(OR(AND(BX193="VöB",BV187="Aktuelles Procedura secondo BöB",BW193="No"),OR(AND(BW193="Ja",BV193&gt;='Valori soglia'!$D$6),AND(BW193="Ja",CC$14&gt;CC$15)),AND(BW193="Ja",BX193="BöB")),"Kontrolle","")</f>
        <v>#DIV/0!</v>
      </c>
      <c r="CD193" s="173" t="s">
        <v>44</v>
      </c>
      <c r="CE193" s="429">
        <v>88</v>
      </c>
      <c r="CF193" s="352">
        <v>0</v>
      </c>
      <c r="CG193" s="429" t="s">
        <v>43</v>
      </c>
      <c r="CH193" s="432" t="s">
        <v>36</v>
      </c>
      <c r="CI193" s="399" t="str">
        <f>IF(CH193="BöB","nur Freihändig mit Tipo. 13 VöB","")</f>
        <v/>
      </c>
      <c r="CJ193" s="400"/>
      <c r="CK193" s="433" t="str">
        <f>IF(CH193="BöB","Ja","No")</f>
        <v>No</v>
      </c>
      <c r="CL193" s="430" t="str">
        <f>IF(CH193="BöB","Ja","No")</f>
        <v>No</v>
      </c>
      <c r="CM193" s="435" t="e">
        <f>IF(OR(AND(CH193="VöB",CF187="Aktuelles Procedura secondo BöB",CG193="No"),OR(AND(CG193="Ja",CF193&gt;='Valori soglia'!$D$6),AND(CG193="Ja",CM$14&gt;CM$15)),AND(CG193="Ja",CH193="BöB")),"Kontrolle","")</f>
        <v>#DIV/0!</v>
      </c>
      <c r="CN193" s="173" t="s">
        <v>44</v>
      </c>
      <c r="CO193" s="429">
        <v>88</v>
      </c>
      <c r="CP193" s="352">
        <v>0</v>
      </c>
      <c r="CQ193" s="429" t="s">
        <v>43</v>
      </c>
      <c r="CR193" s="432" t="s">
        <v>36</v>
      </c>
      <c r="CS193" s="399" t="str">
        <f>IF(CR193="BöB","nur Freihändig mit Tipo. 13 VöB","")</f>
        <v/>
      </c>
      <c r="CT193" s="400"/>
      <c r="CU193" s="433" t="str">
        <f>IF(CR193="BöB","Ja","No")</f>
        <v>No</v>
      </c>
      <c r="CV193" s="430" t="str">
        <f>IF(CR193="BöB","Ja","No")</f>
        <v>No</v>
      </c>
      <c r="CW193" s="435" t="e">
        <f>IF(OR(AND(CR193="VöB",CP187="Aktuelles Procedura secondo BöB",CQ193="No"),OR(AND(CQ193="Ja",CP193&gt;='Valori soglia'!$D$6),AND(CQ193="Ja",CW$14&gt;CW$15)),AND(CQ193="Ja",CR193="BöB")),"Kontrolle","")</f>
        <v>#DIV/0!</v>
      </c>
      <c r="CX193" s="173" t="s">
        <v>44</v>
      </c>
      <c r="CY193" s="429">
        <v>88</v>
      </c>
      <c r="CZ193" s="352">
        <v>0</v>
      </c>
      <c r="DA193" s="429" t="s">
        <v>43</v>
      </c>
      <c r="DB193" s="432" t="s">
        <v>36</v>
      </c>
      <c r="DC193" s="399" t="str">
        <f>IF(DB193="BöB","nur Freihändig mit Tipo. 13 VöB","")</f>
        <v/>
      </c>
      <c r="DD193" s="400"/>
      <c r="DE193" s="433" t="str">
        <f>IF(DB193="BöB","Ja","No")</f>
        <v>No</v>
      </c>
      <c r="DF193" s="430" t="str">
        <f>IF(DB193="BöB","Ja","No")</f>
        <v>No</v>
      </c>
      <c r="DG193" s="435" t="e">
        <f>IF(OR(AND(DB193="VöB",CZ187="Aktuelles Procedura secondo BöB",DA193="No"),OR(AND(DA193="Ja",CZ193&gt;='Valori soglia'!$D$6),AND(DA193="Ja",DG$14&gt;DG$15)),AND(DA193="Ja",DB193="BöB")),"Kontrolle","")</f>
        <v>#DIV/0!</v>
      </c>
      <c r="DH193" s="173" t="s">
        <v>44</v>
      </c>
      <c r="DI193" s="429">
        <v>88</v>
      </c>
      <c r="DJ193" s="352">
        <v>0</v>
      </c>
      <c r="DK193" s="429" t="s">
        <v>43</v>
      </c>
      <c r="DL193" s="432" t="s">
        <v>36</v>
      </c>
      <c r="DM193" s="399" t="str">
        <f>IF(DL193="BöB","nur Freihändig mit Tipo. 13 VöB","")</f>
        <v/>
      </c>
      <c r="DN193" s="400"/>
      <c r="DO193" s="433" t="str">
        <f>IF(DL193="BöB","Ja","No")</f>
        <v>No</v>
      </c>
      <c r="DP193" s="430" t="str">
        <f>IF(DL193="BöB","Ja","No")</f>
        <v>No</v>
      </c>
      <c r="DQ193" s="435" t="e">
        <f>IF(OR(AND(DL193="VöB",DJ187="Aktuelles Procedura secondo BöB",DK193="No"),OR(AND(DK193="Ja",DJ193&gt;='Valori soglia'!$D$6),AND(DK193="Ja",DQ$14&gt;DQ$15)),AND(DK193="Ja",DL193="BöB")),"Kontrolle","")</f>
        <v>#DIV/0!</v>
      </c>
      <c r="DR193" s="173" t="s">
        <v>44</v>
      </c>
      <c r="DS193" s="429">
        <v>88</v>
      </c>
      <c r="DT193" s="352">
        <v>0</v>
      </c>
      <c r="DU193" s="429" t="s">
        <v>43</v>
      </c>
      <c r="DV193" s="432" t="s">
        <v>36</v>
      </c>
      <c r="DW193" s="399" t="str">
        <f>IF(DV193="BöB","nur Freihändig mit Tipo. 13 VöB","")</f>
        <v/>
      </c>
      <c r="DX193" s="400"/>
      <c r="DY193" s="433" t="str">
        <f>IF(DV193="BöB","Ja","No")</f>
        <v>No</v>
      </c>
      <c r="DZ193" s="430" t="str">
        <f>IF(DV193="BöB","Ja","No")</f>
        <v>No</v>
      </c>
      <c r="EA193" s="435" t="e">
        <f>IF(OR(AND(DV193="VöB",DT187="Aktuelles Procedura secondo BöB",DU193="No"),OR(AND(DU193="Ja",DT193&gt;='Valori soglia'!$D$6),AND(DU193="Ja",EA$14&gt;EA$15)),AND(DU193="Ja",DV193="BöB")),"Kontrolle","")</f>
        <v>#DIV/0!</v>
      </c>
      <c r="EB193" s="173" t="s">
        <v>44</v>
      </c>
      <c r="EC193" s="429">
        <v>88</v>
      </c>
      <c r="ED193" s="352">
        <v>0</v>
      </c>
      <c r="EE193" s="429" t="s">
        <v>43</v>
      </c>
      <c r="EF193" s="432" t="s">
        <v>36</v>
      </c>
      <c r="EG193" s="399" t="str">
        <f>IF(EF193="BöB","nur Freihändig mit Tipo. 13 VöB","")</f>
        <v/>
      </c>
      <c r="EH193" s="400"/>
      <c r="EI193" s="433" t="str">
        <f>IF(EF193="BöB","Ja","No")</f>
        <v>No</v>
      </c>
      <c r="EJ193" s="430" t="str">
        <f>IF(EF193="BöB","Ja","No")</f>
        <v>No</v>
      </c>
      <c r="EK193" s="435" t="e">
        <f>IF(OR(AND(EF193="VöB",ED187="Aktuelles Procedura secondo BöB",EE193="No"),OR(AND(EE193="Ja",ED193&gt;='Valori soglia'!$D$6),AND(EE193="Ja",EK$14&gt;EK$15)),AND(EE193="Ja",EF193="BöB")),"Kontrolle","")</f>
        <v>#DIV/0!</v>
      </c>
      <c r="EL193" s="173" t="s">
        <v>44</v>
      </c>
      <c r="EM193" s="429">
        <v>88</v>
      </c>
      <c r="EN193" s="352">
        <v>0</v>
      </c>
      <c r="EO193" s="429" t="s">
        <v>43</v>
      </c>
      <c r="EP193" s="432" t="s">
        <v>36</v>
      </c>
      <c r="EQ193" s="399" t="str">
        <f>IF(EP193="BöB","nur Freihändig mit Tipo. 13 VöB","")</f>
        <v/>
      </c>
      <c r="ER193" s="400"/>
      <c r="ES193" s="433" t="str">
        <f>IF(EP193="BöB","Ja","No")</f>
        <v>No</v>
      </c>
      <c r="ET193" s="430" t="str">
        <f>IF(EP193="BöB","Ja","No")</f>
        <v>No</v>
      </c>
      <c r="EU193" s="435" t="e">
        <f>IF(OR(AND(EP193="VöB",EN187="Aktuelles Procedura secondo BöB",EO193="No"),OR(AND(EO193="Ja",EN193&gt;='Valori soglia'!$D$6),AND(EO193="Ja",EU$14&gt;EU$15)),AND(EO193="Ja",EP193="BöB")),"Kontrolle","")</f>
        <v>#DIV/0!</v>
      </c>
      <c r="EV193" s="173" t="s">
        <v>44</v>
      </c>
      <c r="EW193" s="429">
        <v>88</v>
      </c>
      <c r="EX193" s="352">
        <v>0</v>
      </c>
      <c r="EY193" s="429" t="s">
        <v>43</v>
      </c>
      <c r="EZ193" s="432" t="s">
        <v>36</v>
      </c>
      <c r="FA193" s="399" t="str">
        <f>IF(EZ193="BöB","nur Freihändig mit Tipo. 13 VöB","")</f>
        <v/>
      </c>
      <c r="FB193" s="400"/>
      <c r="FC193" s="433" t="str">
        <f>IF(EZ193="BöB","Ja","No")</f>
        <v>No</v>
      </c>
      <c r="FD193" s="430" t="str">
        <f>IF(EZ193="BöB","Ja","No")</f>
        <v>No</v>
      </c>
      <c r="FE193" s="435" t="e">
        <f>IF(OR(AND(EZ193="VöB",EX187="Aktuelles Procedura secondo BöB",EY193="No"),OR(AND(EY193="Ja",EX193&gt;='Valori soglia'!$D$6),AND(EY193="Ja",FE$14&gt;FE$15)),AND(EY193="Ja",EZ193="BöB")),"Kontrolle","")</f>
        <v>#DIV/0!</v>
      </c>
      <c r="FF193" s="173" t="s">
        <v>44</v>
      </c>
      <c r="FG193" s="429">
        <v>88</v>
      </c>
      <c r="FH193" s="352">
        <v>0</v>
      </c>
      <c r="FI193" s="429" t="s">
        <v>43</v>
      </c>
      <c r="FJ193" s="432" t="s">
        <v>36</v>
      </c>
      <c r="FK193" s="399" t="str">
        <f>IF(FJ193="BöB","nur Freihändig mit Tipo. 13 VöB","")</f>
        <v/>
      </c>
      <c r="FL193" s="400"/>
      <c r="FM193" s="433" t="str">
        <f>IF(FJ193="BöB","Ja","No")</f>
        <v>No</v>
      </c>
      <c r="FN193" s="430" t="str">
        <f>IF(FJ193="BöB","Ja","No")</f>
        <v>No</v>
      </c>
      <c r="FO193" s="435" t="e">
        <f>IF(OR(AND(FJ193="VöB",FH187="Aktuelles Procedura secondo BöB",FI193="No"),OR(AND(FI193="Ja",FH193&gt;='Valori soglia'!$D$6),AND(FI193="Ja",FO$14&gt;FO$15)),AND(FI193="Ja",FJ193="BöB")),"Kontrolle","")</f>
        <v>#DIV/0!</v>
      </c>
      <c r="FP193" s="173" t="s">
        <v>44</v>
      </c>
      <c r="FQ193" s="429">
        <v>88</v>
      </c>
      <c r="FR193" s="352">
        <v>0</v>
      </c>
      <c r="FS193" s="429" t="s">
        <v>43</v>
      </c>
      <c r="FT193" s="432" t="s">
        <v>36</v>
      </c>
      <c r="FU193" s="399" t="str">
        <f>IF(FT193="BöB","nur Freihändig mit Tipo. 13 VöB","")</f>
        <v/>
      </c>
      <c r="FV193" s="400"/>
      <c r="FW193" s="433" t="str">
        <f>IF(FT193="BöB","Ja","No")</f>
        <v>No</v>
      </c>
      <c r="FX193" s="430" t="str">
        <f>IF(FT193="BöB","Ja","No")</f>
        <v>No</v>
      </c>
      <c r="FY193" s="435" t="e">
        <f>IF(OR(AND(FT193="VöB",FR187="Aktuelles Procedura secondo BöB",FS193="No"),OR(AND(FS193="Ja",FR193&gt;='Valori soglia'!$D$6),AND(FS193="Ja",FY$14&gt;FY$15)),AND(FS193="Ja",FT193="BöB")),"Kontrolle","")</f>
        <v>#DIV/0!</v>
      </c>
      <c r="FZ193" s="173" t="s">
        <v>44</v>
      </c>
      <c r="GA193" s="429">
        <v>88</v>
      </c>
      <c r="GB193" s="352">
        <v>0</v>
      </c>
      <c r="GC193" s="429" t="s">
        <v>43</v>
      </c>
      <c r="GD193" s="432" t="s">
        <v>36</v>
      </c>
      <c r="GE193" s="399" t="str">
        <f>IF(GD193="BöB","nur Freihändig mit Tipo. 13 VöB","")</f>
        <v/>
      </c>
      <c r="GF193" s="400"/>
      <c r="GG193" s="433" t="str">
        <f>IF(GD193="BöB","Ja","No")</f>
        <v>No</v>
      </c>
      <c r="GH193" s="430" t="str">
        <f>IF(GD193="BöB","Ja","No")</f>
        <v>No</v>
      </c>
      <c r="GI193" s="435" t="e">
        <f>IF(OR(AND(GD193="VöB",GB187="Aktuelles Procedura secondo BöB",GC193="No"),OR(AND(GC193="Ja",GB193&gt;='Valori soglia'!$D$6),AND(GC193="Ja",GI$14&gt;GI$15)),AND(GC193="Ja",GD193="BöB")),"Kontrolle","")</f>
        <v>#DIV/0!</v>
      </c>
      <c r="GJ193" s="173" t="s">
        <v>44</v>
      </c>
      <c r="GK193" s="429">
        <v>88</v>
      </c>
      <c r="GL193" s="352">
        <v>0</v>
      </c>
      <c r="GM193" s="429" t="s">
        <v>43</v>
      </c>
      <c r="GN193" s="432" t="s">
        <v>36</v>
      </c>
      <c r="GO193" s="399" t="str">
        <f>IF(GN193="BöB","nur Freihändig mit Tipo. 13 VöB","")</f>
        <v/>
      </c>
      <c r="GP193" s="400"/>
      <c r="GQ193" s="433" t="str">
        <f>IF(GN193="BöB","Ja","No")</f>
        <v>No</v>
      </c>
      <c r="GR193" s="430" t="str">
        <f>IF(GN193="BöB","Ja","No")</f>
        <v>No</v>
      </c>
      <c r="GS193" s="435" t="e">
        <f>IF(OR(AND(GN193="VöB",GL187="Aktuelles Procedura secondo BöB",GM193="No"),OR(AND(GM193="Ja",GL193&gt;='Valori soglia'!$D$6),AND(GM193="Ja",GS$14&gt;GS$15)),AND(GM193="Ja",GN193="BöB")),"Kontrolle","")</f>
        <v>#DIV/0!</v>
      </c>
      <c r="GT193" s="173" t="s">
        <v>44</v>
      </c>
      <c r="GU193" s="429">
        <v>88</v>
      </c>
      <c r="GV193" s="352">
        <v>0</v>
      </c>
      <c r="GW193" s="429" t="s">
        <v>43</v>
      </c>
      <c r="GX193" s="432" t="s">
        <v>36</v>
      </c>
      <c r="GY193" s="399" t="str">
        <f>IF(GX193="BöB","nur Freihändig mit Tipo. 13 VöB","")</f>
        <v/>
      </c>
      <c r="GZ193" s="400"/>
      <c r="HA193" s="433" t="str">
        <f>IF(GX193="BöB","Ja","No")</f>
        <v>No</v>
      </c>
      <c r="HB193" s="430" t="str">
        <f>IF(GX193="BöB","Ja","No")</f>
        <v>No</v>
      </c>
      <c r="HC193" s="435" t="e">
        <f>IF(OR(AND(GX193="VöB",GV187="Aktuelles Procedura secondo BöB",GW193="No"),OR(AND(GW193="Ja",GV193&gt;='Valori soglia'!$D$6),AND(GW193="Ja",HC$14&gt;HC$15)),AND(GW193="Ja",GX193="BöB")),"Kontrolle","")</f>
        <v>#DIV/0!</v>
      </c>
      <c r="HD193" s="173" t="s">
        <v>44</v>
      </c>
      <c r="HE193" s="429">
        <v>88</v>
      </c>
      <c r="HF193" s="352">
        <v>0</v>
      </c>
      <c r="HG193" s="429" t="s">
        <v>43</v>
      </c>
      <c r="HH193" s="432" t="s">
        <v>36</v>
      </c>
      <c r="HI193" s="399" t="str">
        <f>IF(HH193="BöB","nur Freihändig mit Tipo. 13 VöB","")</f>
        <v/>
      </c>
      <c r="HJ193" s="400"/>
      <c r="HK193" s="433" t="str">
        <f>IF(HH193="BöB","Ja","No")</f>
        <v>No</v>
      </c>
      <c r="HL193" s="430" t="str">
        <f>IF(HH193="BöB","Ja","No")</f>
        <v>No</v>
      </c>
      <c r="HM193" s="435" t="e">
        <f>IF(OR(AND(HH193="VöB",HF187="Aktuelles Procedura secondo BöB",HG193="No"),OR(AND(HG193="Ja",HF193&gt;='Valori soglia'!$D$6),AND(HG193="Ja",HM$14&gt;HM$15)),AND(HG193="Ja",HH193="BöB")),"Kontrolle","")</f>
        <v>#DIV/0!</v>
      </c>
      <c r="HN193" s="19"/>
      <c r="HO193" s="19"/>
      <c r="HP193" s="19"/>
      <c r="HQ193" s="19"/>
      <c r="HR193" s="19"/>
      <c r="HS193" s="19"/>
      <c r="HT193" s="19"/>
      <c r="HU193" s="19"/>
      <c r="HV193" s="19"/>
      <c r="HW193" s="19"/>
      <c r="HX193" s="19"/>
      <c r="HY193" s="19"/>
      <c r="HZ193" s="19"/>
      <c r="IA193" s="19"/>
      <c r="IB193" s="19"/>
      <c r="IC193" s="19"/>
      <c r="ID193" s="6"/>
      <c r="IE193" s="6"/>
      <c r="IF193" s="6"/>
      <c r="IG193" s="6"/>
      <c r="IH193" s="6"/>
      <c r="II193" s="6"/>
      <c r="IJ193" s="6"/>
      <c r="IK193" s="6"/>
      <c r="IL193" s="6"/>
      <c r="IM193" s="6"/>
      <c r="IN193" s="6"/>
      <c r="IO193" s="6"/>
      <c r="IP193" s="6"/>
      <c r="IQ193" s="6"/>
      <c r="IR193" s="6"/>
      <c r="IS193" s="6"/>
      <c r="IT193" s="6"/>
      <c r="IU193" s="6"/>
      <c r="IV193" s="6"/>
      <c r="IW193" s="6"/>
      <c r="IX193" s="6"/>
      <c r="IY193" s="6"/>
      <c r="IZ193" s="6"/>
      <c r="JA193" s="6"/>
      <c r="JB193" s="6"/>
      <c r="JC193" s="6"/>
      <c r="JD193" s="6"/>
      <c r="JE193" s="6"/>
      <c r="JF193" s="6"/>
      <c r="JG193" s="6"/>
      <c r="JH193" s="6"/>
      <c r="JI193" s="6"/>
      <c r="JJ193" s="6"/>
      <c r="JK193" s="6"/>
      <c r="JL193" s="6"/>
      <c r="JM193" s="6"/>
      <c r="JN193" s="6"/>
      <c r="JO193" s="6"/>
      <c r="JP193" s="6"/>
      <c r="JQ193" s="6"/>
      <c r="JR193" s="6"/>
      <c r="JS193" s="6"/>
      <c r="JT193" s="6"/>
      <c r="JU193" s="6"/>
      <c r="JV193" s="6"/>
      <c r="JW193" s="6"/>
      <c r="JX193" s="6"/>
      <c r="JY193" s="6"/>
      <c r="JZ193" s="6"/>
      <c r="KA193" s="6"/>
      <c r="KB193" s="6"/>
      <c r="KC193" s="6"/>
      <c r="KD193" s="6"/>
      <c r="KE193" s="6"/>
      <c r="KF193" s="6"/>
      <c r="KG193" s="6"/>
      <c r="KH193" s="6"/>
      <c r="KI193" s="6"/>
      <c r="KJ193" s="6"/>
      <c r="KK193" s="6"/>
      <c r="KL193" s="6"/>
      <c r="KM193" s="6"/>
      <c r="KN193" s="6"/>
      <c r="KO193" s="6"/>
      <c r="KP193" s="6"/>
      <c r="KQ193" s="6"/>
      <c r="KR193" s="6"/>
      <c r="KS193" s="6"/>
      <c r="KT193" s="6"/>
      <c r="KU193" s="6"/>
      <c r="KV193" s="6"/>
      <c r="KW193" s="6"/>
      <c r="KX193" s="6"/>
      <c r="KY193" s="6"/>
      <c r="KZ193" s="6"/>
      <c r="LA193" s="6"/>
      <c r="LB193" s="6"/>
      <c r="LC193" s="6"/>
    </row>
    <row r="194" spans="2:315" ht="27" customHeight="1" x14ac:dyDescent="0.2">
      <c r="B194" s="174" t="s">
        <v>45</v>
      </c>
      <c r="C194" s="429"/>
      <c r="D194" s="352"/>
      <c r="E194" s="429"/>
      <c r="F194" s="432"/>
      <c r="G194" s="401" t="str">
        <f>IF(F193="VöB","Freihändig (z.B. Tipo. 36 II d VöB)","")</f>
        <v/>
      </c>
      <c r="H194" s="402"/>
      <c r="I194" s="433"/>
      <c r="J194" s="430"/>
      <c r="K194" s="435"/>
      <c r="L194" s="174" t="s">
        <v>45</v>
      </c>
      <c r="M194" s="429"/>
      <c r="N194" s="352"/>
      <c r="O194" s="429"/>
      <c r="P194" s="432"/>
      <c r="Q194" s="401" t="str">
        <f>IF(P193="VöB","Freihändig (z.B. Tipo. 36 II d VöB)","")</f>
        <v/>
      </c>
      <c r="R194" s="402"/>
      <c r="S194" s="433"/>
      <c r="T194" s="430"/>
      <c r="U194" s="435"/>
      <c r="V194" s="174" t="s">
        <v>45</v>
      </c>
      <c r="W194" s="429"/>
      <c r="X194" s="352"/>
      <c r="Y194" s="429"/>
      <c r="Z194" s="432"/>
      <c r="AA194" s="401" t="str">
        <f>IF(Z193="VöB","Freihändig (z.B. Tipo. 36 II d VöB)","")</f>
        <v/>
      </c>
      <c r="AB194" s="402"/>
      <c r="AC194" s="433"/>
      <c r="AD194" s="430"/>
      <c r="AE194" s="435"/>
      <c r="AF194" s="174" t="s">
        <v>45</v>
      </c>
      <c r="AG194" s="429"/>
      <c r="AH194" s="352"/>
      <c r="AI194" s="429"/>
      <c r="AJ194" s="432"/>
      <c r="AK194" s="401" t="str">
        <f>IF(AJ193="VöB","Freihändig (z.B. Tipo. 36 II d VöB)","")</f>
        <v/>
      </c>
      <c r="AL194" s="402"/>
      <c r="AM194" s="433"/>
      <c r="AN194" s="430"/>
      <c r="AO194" s="435"/>
      <c r="AP194" s="174" t="s">
        <v>45</v>
      </c>
      <c r="AQ194" s="429"/>
      <c r="AR194" s="352"/>
      <c r="AS194" s="429"/>
      <c r="AT194" s="432"/>
      <c r="AU194" s="401" t="str">
        <f>IF(AT193="VöB","Freihändig (z.B. Tipo. 36 II d VöB)","")</f>
        <v/>
      </c>
      <c r="AV194" s="402"/>
      <c r="AW194" s="433"/>
      <c r="AX194" s="430"/>
      <c r="AY194" s="435"/>
      <c r="AZ194" s="174" t="s">
        <v>45</v>
      </c>
      <c r="BA194" s="429"/>
      <c r="BB194" s="352"/>
      <c r="BC194" s="429"/>
      <c r="BD194" s="432"/>
      <c r="BE194" s="401" t="str">
        <f>IF(BD193="VöB","Freihändig (z.B. Tipo. 36 II d VöB)","")</f>
        <v/>
      </c>
      <c r="BF194" s="402"/>
      <c r="BG194" s="433"/>
      <c r="BH194" s="430"/>
      <c r="BI194" s="435"/>
      <c r="BJ194" s="174" t="s">
        <v>45</v>
      </c>
      <c r="BK194" s="429"/>
      <c r="BL194" s="352"/>
      <c r="BM194" s="429"/>
      <c r="BN194" s="432"/>
      <c r="BO194" s="401" t="str">
        <f>IF(BN193="VöB","Freihändig (z.B. Tipo. 36 II d VöB)","")</f>
        <v/>
      </c>
      <c r="BP194" s="402"/>
      <c r="BQ194" s="433"/>
      <c r="BR194" s="430"/>
      <c r="BS194" s="435"/>
      <c r="BT194" s="174" t="s">
        <v>45</v>
      </c>
      <c r="BU194" s="429"/>
      <c r="BV194" s="352"/>
      <c r="BW194" s="429"/>
      <c r="BX194" s="432"/>
      <c r="BY194" s="401" t="str">
        <f>IF(BX193="VöB","Freihändig (z.B. Tipo. 36 II d VöB)","")</f>
        <v/>
      </c>
      <c r="BZ194" s="402"/>
      <c r="CA194" s="433"/>
      <c r="CB194" s="430"/>
      <c r="CC194" s="435"/>
      <c r="CD194" s="174" t="s">
        <v>45</v>
      </c>
      <c r="CE194" s="429"/>
      <c r="CF194" s="352"/>
      <c r="CG194" s="429"/>
      <c r="CH194" s="432"/>
      <c r="CI194" s="401" t="str">
        <f>IF(CH193="VöB","Freihändig (z.B. Tipo. 36 II d VöB)","")</f>
        <v/>
      </c>
      <c r="CJ194" s="402"/>
      <c r="CK194" s="433"/>
      <c r="CL194" s="430"/>
      <c r="CM194" s="435"/>
      <c r="CN194" s="174" t="s">
        <v>45</v>
      </c>
      <c r="CO194" s="429"/>
      <c r="CP194" s="352"/>
      <c r="CQ194" s="429"/>
      <c r="CR194" s="432"/>
      <c r="CS194" s="401" t="str">
        <f>IF(CR193="VöB","Freihändig (z.B. Tipo. 36 II d VöB)","")</f>
        <v/>
      </c>
      <c r="CT194" s="402"/>
      <c r="CU194" s="433"/>
      <c r="CV194" s="430"/>
      <c r="CW194" s="435"/>
      <c r="CX194" s="174" t="s">
        <v>45</v>
      </c>
      <c r="CY194" s="429"/>
      <c r="CZ194" s="352"/>
      <c r="DA194" s="429"/>
      <c r="DB194" s="432"/>
      <c r="DC194" s="401" t="str">
        <f>IF(DB193="VöB","Freihändig (z.B. Tipo. 36 II d VöB)","")</f>
        <v/>
      </c>
      <c r="DD194" s="402"/>
      <c r="DE194" s="433"/>
      <c r="DF194" s="430"/>
      <c r="DG194" s="435"/>
      <c r="DH194" s="174" t="s">
        <v>45</v>
      </c>
      <c r="DI194" s="429"/>
      <c r="DJ194" s="352"/>
      <c r="DK194" s="429"/>
      <c r="DL194" s="432"/>
      <c r="DM194" s="401" t="str">
        <f>IF(DL193="VöB","Freihändig (z.B. Tipo. 36 II d VöB)","")</f>
        <v/>
      </c>
      <c r="DN194" s="402"/>
      <c r="DO194" s="433"/>
      <c r="DP194" s="430"/>
      <c r="DQ194" s="435"/>
      <c r="DR194" s="174" t="s">
        <v>45</v>
      </c>
      <c r="DS194" s="429"/>
      <c r="DT194" s="352"/>
      <c r="DU194" s="429"/>
      <c r="DV194" s="432"/>
      <c r="DW194" s="401" t="str">
        <f>IF(DV193="VöB","Freihändig (z.B. Tipo. 36 II d VöB)","")</f>
        <v/>
      </c>
      <c r="DX194" s="402"/>
      <c r="DY194" s="433"/>
      <c r="DZ194" s="430"/>
      <c r="EA194" s="435"/>
      <c r="EB194" s="174" t="s">
        <v>45</v>
      </c>
      <c r="EC194" s="429"/>
      <c r="ED194" s="352"/>
      <c r="EE194" s="429"/>
      <c r="EF194" s="432"/>
      <c r="EG194" s="401" t="str">
        <f>IF(EF193="VöB","Freihändig (z.B. Tipo. 36 II d VöB)","")</f>
        <v/>
      </c>
      <c r="EH194" s="402"/>
      <c r="EI194" s="433"/>
      <c r="EJ194" s="430"/>
      <c r="EK194" s="435"/>
      <c r="EL194" s="174" t="s">
        <v>45</v>
      </c>
      <c r="EM194" s="429"/>
      <c r="EN194" s="352"/>
      <c r="EO194" s="429"/>
      <c r="EP194" s="432"/>
      <c r="EQ194" s="401" t="str">
        <f>IF(EP193="VöB","Freihändig (z.B. Tipo. 36 II d VöB)","")</f>
        <v/>
      </c>
      <c r="ER194" s="402"/>
      <c r="ES194" s="433"/>
      <c r="ET194" s="430"/>
      <c r="EU194" s="435"/>
      <c r="EV194" s="174" t="s">
        <v>45</v>
      </c>
      <c r="EW194" s="429"/>
      <c r="EX194" s="352"/>
      <c r="EY194" s="429"/>
      <c r="EZ194" s="432"/>
      <c r="FA194" s="401" t="str">
        <f>IF(EZ193="VöB","Freihändig (z.B. Tipo. 36 II d VöB)","")</f>
        <v/>
      </c>
      <c r="FB194" s="402"/>
      <c r="FC194" s="433"/>
      <c r="FD194" s="430"/>
      <c r="FE194" s="435"/>
      <c r="FF194" s="174" t="s">
        <v>45</v>
      </c>
      <c r="FG194" s="429"/>
      <c r="FH194" s="352"/>
      <c r="FI194" s="429"/>
      <c r="FJ194" s="432"/>
      <c r="FK194" s="401" t="str">
        <f>IF(FJ193="VöB","Freihändig (z.B. Tipo. 36 II d VöB)","")</f>
        <v/>
      </c>
      <c r="FL194" s="402"/>
      <c r="FM194" s="433"/>
      <c r="FN194" s="430"/>
      <c r="FO194" s="435"/>
      <c r="FP194" s="174" t="s">
        <v>45</v>
      </c>
      <c r="FQ194" s="429"/>
      <c r="FR194" s="352"/>
      <c r="FS194" s="429"/>
      <c r="FT194" s="432"/>
      <c r="FU194" s="401" t="str">
        <f>IF(FT193="VöB","Freihändig (z.B. Tipo. 36 II d VöB)","")</f>
        <v/>
      </c>
      <c r="FV194" s="402"/>
      <c r="FW194" s="433"/>
      <c r="FX194" s="430"/>
      <c r="FY194" s="435"/>
      <c r="FZ194" s="174" t="s">
        <v>45</v>
      </c>
      <c r="GA194" s="429"/>
      <c r="GB194" s="352"/>
      <c r="GC194" s="429"/>
      <c r="GD194" s="432"/>
      <c r="GE194" s="401" t="str">
        <f>IF(GD193="VöB","Freihändig (z.B. Tipo. 36 II d VöB)","")</f>
        <v/>
      </c>
      <c r="GF194" s="402"/>
      <c r="GG194" s="433"/>
      <c r="GH194" s="430"/>
      <c r="GI194" s="435"/>
      <c r="GJ194" s="174" t="s">
        <v>45</v>
      </c>
      <c r="GK194" s="429"/>
      <c r="GL194" s="352"/>
      <c r="GM194" s="429"/>
      <c r="GN194" s="432"/>
      <c r="GO194" s="401" t="str">
        <f>IF(GN193="VöB","Freihändig (z.B. Tipo. 36 II d VöB)","")</f>
        <v/>
      </c>
      <c r="GP194" s="402"/>
      <c r="GQ194" s="433"/>
      <c r="GR194" s="430"/>
      <c r="GS194" s="435"/>
      <c r="GT194" s="174" t="s">
        <v>45</v>
      </c>
      <c r="GU194" s="429"/>
      <c r="GV194" s="352"/>
      <c r="GW194" s="429"/>
      <c r="GX194" s="432"/>
      <c r="GY194" s="401" t="str">
        <f>IF(GX193="VöB","Freihändig (z.B. Tipo. 36 II d VöB)","")</f>
        <v/>
      </c>
      <c r="GZ194" s="402"/>
      <c r="HA194" s="433"/>
      <c r="HB194" s="430"/>
      <c r="HC194" s="435"/>
      <c r="HD194" s="174" t="s">
        <v>45</v>
      </c>
      <c r="HE194" s="429"/>
      <c r="HF194" s="352"/>
      <c r="HG194" s="429"/>
      <c r="HH194" s="432"/>
      <c r="HI194" s="401" t="str">
        <f>IF(HH193="VöB","Freihändig (z.B. Tipo. 36 II d VöB)","")</f>
        <v/>
      </c>
      <c r="HJ194" s="402"/>
      <c r="HK194" s="433"/>
      <c r="HL194" s="430"/>
      <c r="HM194" s="435"/>
      <c r="HN194" s="19"/>
      <c r="HO194" s="19"/>
      <c r="HP194" s="19"/>
      <c r="HQ194" s="19"/>
      <c r="HR194" s="19"/>
      <c r="HS194" s="19"/>
      <c r="HT194" s="19"/>
      <c r="HU194" s="19"/>
      <c r="HV194" s="19"/>
      <c r="HW194" s="19"/>
      <c r="HX194" s="19"/>
      <c r="HY194" s="19"/>
      <c r="HZ194" s="19"/>
      <c r="IA194" s="19"/>
      <c r="IB194" s="19"/>
      <c r="IC194" s="19"/>
      <c r="ID194" s="6"/>
      <c r="IE194" s="6"/>
      <c r="IF194" s="6"/>
      <c r="IG194" s="6"/>
      <c r="IH194" s="6"/>
      <c r="II194" s="6"/>
      <c r="IJ194" s="6"/>
      <c r="IK194" s="6"/>
      <c r="IL194" s="6"/>
      <c r="IM194" s="6"/>
      <c r="IN194" s="6"/>
      <c r="IO194" s="6"/>
      <c r="IP194" s="6"/>
      <c r="IQ194" s="6"/>
      <c r="IR194" s="6"/>
      <c r="IS194" s="6"/>
      <c r="IT194" s="6"/>
      <c r="IU194" s="6"/>
      <c r="IV194" s="6"/>
      <c r="IW194" s="6"/>
      <c r="IX194" s="6"/>
      <c r="IY194" s="6"/>
      <c r="IZ194" s="6"/>
      <c r="JA194" s="6"/>
      <c r="JB194" s="6"/>
      <c r="JC194" s="6"/>
      <c r="JD194" s="6"/>
      <c r="JE194" s="6"/>
      <c r="JF194" s="6"/>
      <c r="JG194" s="6"/>
      <c r="JH194" s="6"/>
      <c r="JI194" s="6"/>
      <c r="JJ194" s="6"/>
      <c r="JK194" s="6"/>
      <c r="JL194" s="6"/>
      <c r="JM194" s="6"/>
      <c r="JN194" s="6"/>
      <c r="JO194" s="6"/>
      <c r="JP194" s="6"/>
      <c r="JQ194" s="6"/>
      <c r="JR194" s="6"/>
      <c r="JS194" s="6"/>
      <c r="JT194" s="6"/>
      <c r="JU194" s="6"/>
      <c r="JV194" s="6"/>
      <c r="JW194" s="6"/>
      <c r="JX194" s="6"/>
      <c r="JY194" s="6"/>
      <c r="JZ194" s="6"/>
      <c r="KA194" s="6"/>
      <c r="KB194" s="6"/>
      <c r="KC194" s="6"/>
      <c r="KD194" s="6"/>
      <c r="KE194" s="6"/>
      <c r="KF194" s="6"/>
      <c r="KG194" s="6"/>
      <c r="KH194" s="6"/>
      <c r="KI194" s="6"/>
      <c r="KJ194" s="6"/>
      <c r="KK194" s="6"/>
      <c r="KL194" s="6"/>
      <c r="KM194" s="6"/>
      <c r="KN194" s="6"/>
      <c r="KO194" s="6"/>
      <c r="KP194" s="6"/>
      <c r="KQ194" s="6"/>
      <c r="KR194" s="6"/>
      <c r="KS194" s="6"/>
      <c r="KT194" s="6"/>
      <c r="KU194" s="6"/>
      <c r="KV194" s="6"/>
      <c r="KW194" s="6"/>
      <c r="KX194" s="6"/>
      <c r="KY194" s="6"/>
      <c r="KZ194" s="6"/>
      <c r="LA194" s="6"/>
      <c r="LB194" s="6"/>
      <c r="LC194" s="6"/>
    </row>
    <row r="195" spans="2:315" ht="27" customHeight="1" x14ac:dyDescent="0.2">
      <c r="B195" s="173" t="s">
        <v>44</v>
      </c>
      <c r="C195" s="429">
        <v>89</v>
      </c>
      <c r="D195" s="352">
        <v>0</v>
      </c>
      <c r="E195" s="429" t="s">
        <v>43</v>
      </c>
      <c r="F195" s="432" t="s">
        <v>36</v>
      </c>
      <c r="G195" s="399" t="str">
        <f>IF(F195="BöB","nur Freihändig mit Tipo. 13 VöB","")</f>
        <v/>
      </c>
      <c r="H195" s="400"/>
      <c r="I195" s="433" t="str">
        <f>IF(F195="BöB","Ja","No")</f>
        <v>No</v>
      </c>
      <c r="J195" s="430" t="str">
        <f>IF(F195="BöB","Ja","No")</f>
        <v>No</v>
      </c>
      <c r="K195" s="435" t="e">
        <f>IF(OR(AND(F195="VöB",D189="Aktuelles Procedura secondo BöB",E195="No"),OR(AND(E195="Ja",D195&gt;='Valori soglia'!$D$6),AND(E195="Ja",'Riepilogo progetto'!$J$8&gt;'Riepilogo progetto'!$P$9)),AND(E195="Ja",F195="BöB")),"Kontrolle","")</f>
        <v>#DIV/0!</v>
      </c>
      <c r="L195" s="173" t="s">
        <v>44</v>
      </c>
      <c r="M195" s="429">
        <v>89</v>
      </c>
      <c r="N195" s="352">
        <v>0</v>
      </c>
      <c r="O195" s="429" t="s">
        <v>43</v>
      </c>
      <c r="P195" s="432" t="s">
        <v>36</v>
      </c>
      <c r="Q195" s="399" t="str">
        <f>IF(P195="BöB","nur Freihändig mit Tipo. 13 VöB","")</f>
        <v/>
      </c>
      <c r="R195" s="400"/>
      <c r="S195" s="433" t="str">
        <f>IF(P195="BöB","Ja","No")</f>
        <v>No</v>
      </c>
      <c r="T195" s="430" t="str">
        <f>IF(P195="BöB","Ja","No")</f>
        <v>No</v>
      </c>
      <c r="U195" s="435" t="e">
        <f>IF(OR(AND(P195="VöB",N189="Aktuelles Procedura secondo BöB",O195="No"),OR(AND(O195="Ja",N195&gt;='Valori soglia'!$D$6),AND(O195="Ja",U$14&gt;U$15)),AND(O195="Ja",P195="BöB")),"Kontrolle","")</f>
        <v>#DIV/0!</v>
      </c>
      <c r="V195" s="173" t="s">
        <v>44</v>
      </c>
      <c r="W195" s="429">
        <v>89</v>
      </c>
      <c r="X195" s="352">
        <v>0</v>
      </c>
      <c r="Y195" s="429" t="s">
        <v>43</v>
      </c>
      <c r="Z195" s="432" t="s">
        <v>36</v>
      </c>
      <c r="AA195" s="399" t="str">
        <f>IF(Z195="BöB","nur Freihändig mit Tipo. 13 VöB","")</f>
        <v/>
      </c>
      <c r="AB195" s="400"/>
      <c r="AC195" s="433" t="str">
        <f>IF(Z195="BöB","Ja","No")</f>
        <v>No</v>
      </c>
      <c r="AD195" s="430" t="str">
        <f>IF(Z195="BöB","Ja","No")</f>
        <v>No</v>
      </c>
      <c r="AE195" s="435" t="e">
        <f>IF(OR(AND(Z195="VöB",X189="Aktuelles Procedura secondo BöB",Y195="No"),OR(AND(Y195="Ja",X195&gt;='Valori soglia'!$D$6),AND(Y195="Ja",AE$14&gt;AE$15)),AND(Y195="Ja",Z195="BöB")),"Kontrolle","")</f>
        <v>#DIV/0!</v>
      </c>
      <c r="AF195" s="173" t="s">
        <v>44</v>
      </c>
      <c r="AG195" s="429">
        <v>89</v>
      </c>
      <c r="AH195" s="352">
        <v>0</v>
      </c>
      <c r="AI195" s="429" t="s">
        <v>43</v>
      </c>
      <c r="AJ195" s="432" t="s">
        <v>36</v>
      </c>
      <c r="AK195" s="399" t="str">
        <f>IF(AJ195="BöB","nur Freihändig mit Tipo. 13 VöB","")</f>
        <v/>
      </c>
      <c r="AL195" s="400"/>
      <c r="AM195" s="433" t="str">
        <f>IF(AJ195="BöB","Ja","No")</f>
        <v>No</v>
      </c>
      <c r="AN195" s="430" t="str">
        <f>IF(AJ195="BöB","Ja","No")</f>
        <v>No</v>
      </c>
      <c r="AO195" s="435" t="e">
        <f>IF(OR(AND(AJ195="VöB",AH189="Aktuelles Procedura secondo BöB",AI195="No"),OR(AND(AI195="Ja",AH195&gt;='Valori soglia'!$D$6),AND(AI195="Ja",AO$14&gt;AO$15)),AND(AI195="Ja",AJ195="BöB")),"Kontrolle","")</f>
        <v>#DIV/0!</v>
      </c>
      <c r="AP195" s="173" t="s">
        <v>44</v>
      </c>
      <c r="AQ195" s="429">
        <v>89</v>
      </c>
      <c r="AR195" s="352">
        <v>0</v>
      </c>
      <c r="AS195" s="429" t="s">
        <v>43</v>
      </c>
      <c r="AT195" s="432" t="s">
        <v>36</v>
      </c>
      <c r="AU195" s="399" t="str">
        <f>IF(AT195="BöB","nur Freihändig mit Tipo. 13 VöB","")</f>
        <v/>
      </c>
      <c r="AV195" s="400"/>
      <c r="AW195" s="433" t="str">
        <f>IF(AT195="BöB","Ja","No")</f>
        <v>No</v>
      </c>
      <c r="AX195" s="430" t="str">
        <f>IF(AT195="BöB","Ja","No")</f>
        <v>No</v>
      </c>
      <c r="AY195" s="435" t="e">
        <f>IF(OR(AND(AT195="VöB",AR189="Aktuelles Procedura secondo BöB",AS195="No"),OR(AND(AS195="Ja",AR195&gt;='Valori soglia'!$D$6),AND(AS195="Ja",AY$14&gt;AY$15)),AND(AS195="Ja",AT195="BöB")),"Kontrolle","")</f>
        <v>#DIV/0!</v>
      </c>
      <c r="AZ195" s="173" t="s">
        <v>44</v>
      </c>
      <c r="BA195" s="429">
        <v>89</v>
      </c>
      <c r="BB195" s="352">
        <v>0</v>
      </c>
      <c r="BC195" s="429" t="s">
        <v>43</v>
      </c>
      <c r="BD195" s="432" t="s">
        <v>36</v>
      </c>
      <c r="BE195" s="399" t="str">
        <f>IF(BD195="BöB","nur Freihändig mit Tipo. 13 VöB","")</f>
        <v/>
      </c>
      <c r="BF195" s="400"/>
      <c r="BG195" s="433" t="str">
        <f>IF(BD195="BöB","Ja","No")</f>
        <v>No</v>
      </c>
      <c r="BH195" s="430" t="str">
        <f>IF(BD195="BöB","Ja","No")</f>
        <v>No</v>
      </c>
      <c r="BI195" s="435" t="e">
        <f>IF(OR(AND(BD195="VöB",BB189="Aktuelles Procedura secondo BöB",BC195="No"),OR(AND(BC195="Ja",BB195&gt;='Valori soglia'!$D$6),AND(BC195="Ja",BI$14&gt;BI$15)),AND(BC195="Ja",BD195="BöB")),"Kontrolle","")</f>
        <v>#DIV/0!</v>
      </c>
      <c r="BJ195" s="173" t="s">
        <v>44</v>
      </c>
      <c r="BK195" s="429">
        <v>89</v>
      </c>
      <c r="BL195" s="352">
        <v>0</v>
      </c>
      <c r="BM195" s="429" t="s">
        <v>43</v>
      </c>
      <c r="BN195" s="432" t="s">
        <v>36</v>
      </c>
      <c r="BO195" s="399" t="str">
        <f>IF(BN195="BöB","nur Freihändig mit Tipo. 13 VöB","")</f>
        <v/>
      </c>
      <c r="BP195" s="400"/>
      <c r="BQ195" s="433" t="str">
        <f>IF(BN195="BöB","Ja","No")</f>
        <v>No</v>
      </c>
      <c r="BR195" s="430" t="str">
        <f>IF(BN195="BöB","Ja","No")</f>
        <v>No</v>
      </c>
      <c r="BS195" s="435" t="e">
        <f>IF(OR(AND(BN195="VöB",BL189="Aktuelles Procedura secondo BöB",BM195="No"),OR(AND(BM195="Ja",BL195&gt;='Valori soglia'!$D$6),AND(BM195="Ja",BS$14&gt;BS$15)),AND(BM195="Ja",BN195="BöB")),"Kontrolle","")</f>
        <v>#DIV/0!</v>
      </c>
      <c r="BT195" s="173" t="s">
        <v>44</v>
      </c>
      <c r="BU195" s="429">
        <v>89</v>
      </c>
      <c r="BV195" s="352">
        <v>0</v>
      </c>
      <c r="BW195" s="429" t="s">
        <v>43</v>
      </c>
      <c r="BX195" s="432" t="s">
        <v>36</v>
      </c>
      <c r="BY195" s="399" t="str">
        <f>IF(BX195="BöB","nur Freihändig mit Tipo. 13 VöB","")</f>
        <v/>
      </c>
      <c r="BZ195" s="400"/>
      <c r="CA195" s="433" t="str">
        <f>IF(BX195="BöB","Ja","No")</f>
        <v>No</v>
      </c>
      <c r="CB195" s="430" t="str">
        <f>IF(BX195="BöB","Ja","No")</f>
        <v>No</v>
      </c>
      <c r="CC195" s="435" t="e">
        <f>IF(OR(AND(BX195="VöB",BV189="Aktuelles Procedura secondo BöB",BW195="No"),OR(AND(BW195="Ja",BV195&gt;='Valori soglia'!$D$6),AND(BW195="Ja",CC$14&gt;CC$15)),AND(BW195="Ja",BX195="BöB")),"Kontrolle","")</f>
        <v>#DIV/0!</v>
      </c>
      <c r="CD195" s="173" t="s">
        <v>44</v>
      </c>
      <c r="CE195" s="429">
        <v>89</v>
      </c>
      <c r="CF195" s="352">
        <v>0</v>
      </c>
      <c r="CG195" s="429" t="s">
        <v>43</v>
      </c>
      <c r="CH195" s="432" t="s">
        <v>36</v>
      </c>
      <c r="CI195" s="399" t="str">
        <f>IF(CH195="BöB","nur Freihändig mit Tipo. 13 VöB","")</f>
        <v/>
      </c>
      <c r="CJ195" s="400"/>
      <c r="CK195" s="433" t="str">
        <f>IF(CH195="BöB","Ja","No")</f>
        <v>No</v>
      </c>
      <c r="CL195" s="430" t="str">
        <f>IF(CH195="BöB","Ja","No")</f>
        <v>No</v>
      </c>
      <c r="CM195" s="435" t="e">
        <f>IF(OR(AND(CH195="VöB",CF189="Aktuelles Procedura secondo BöB",CG195="No"),OR(AND(CG195="Ja",CF195&gt;='Valori soglia'!$D$6),AND(CG195="Ja",CM$14&gt;CM$15)),AND(CG195="Ja",CH195="BöB")),"Kontrolle","")</f>
        <v>#DIV/0!</v>
      </c>
      <c r="CN195" s="173" t="s">
        <v>44</v>
      </c>
      <c r="CO195" s="429">
        <v>89</v>
      </c>
      <c r="CP195" s="352">
        <v>0</v>
      </c>
      <c r="CQ195" s="429" t="s">
        <v>43</v>
      </c>
      <c r="CR195" s="432" t="s">
        <v>36</v>
      </c>
      <c r="CS195" s="399" t="str">
        <f>IF(CR195="BöB","nur Freihändig mit Tipo. 13 VöB","")</f>
        <v/>
      </c>
      <c r="CT195" s="400"/>
      <c r="CU195" s="433" t="str">
        <f>IF(CR195="BöB","Ja","No")</f>
        <v>No</v>
      </c>
      <c r="CV195" s="430" t="str">
        <f>IF(CR195="BöB","Ja","No")</f>
        <v>No</v>
      </c>
      <c r="CW195" s="435" t="e">
        <f>IF(OR(AND(CR195="VöB",CP189="Aktuelles Procedura secondo BöB",CQ195="No"),OR(AND(CQ195="Ja",CP195&gt;='Valori soglia'!$D$6),AND(CQ195="Ja",CW$14&gt;CW$15)),AND(CQ195="Ja",CR195="BöB")),"Kontrolle","")</f>
        <v>#DIV/0!</v>
      </c>
      <c r="CX195" s="173" t="s">
        <v>44</v>
      </c>
      <c r="CY195" s="429">
        <v>89</v>
      </c>
      <c r="CZ195" s="352">
        <v>0</v>
      </c>
      <c r="DA195" s="429" t="s">
        <v>43</v>
      </c>
      <c r="DB195" s="432" t="s">
        <v>36</v>
      </c>
      <c r="DC195" s="399" t="str">
        <f>IF(DB195="BöB","nur Freihändig mit Tipo. 13 VöB","")</f>
        <v/>
      </c>
      <c r="DD195" s="400"/>
      <c r="DE195" s="433" t="str">
        <f>IF(DB195="BöB","Ja","No")</f>
        <v>No</v>
      </c>
      <c r="DF195" s="430" t="str">
        <f>IF(DB195="BöB","Ja","No")</f>
        <v>No</v>
      </c>
      <c r="DG195" s="435" t="e">
        <f>IF(OR(AND(DB195="VöB",CZ189="Aktuelles Procedura secondo BöB",DA195="No"),OR(AND(DA195="Ja",CZ195&gt;='Valori soglia'!$D$6),AND(DA195="Ja",DG$14&gt;DG$15)),AND(DA195="Ja",DB195="BöB")),"Kontrolle","")</f>
        <v>#DIV/0!</v>
      </c>
      <c r="DH195" s="173" t="s">
        <v>44</v>
      </c>
      <c r="DI195" s="429">
        <v>89</v>
      </c>
      <c r="DJ195" s="352">
        <v>0</v>
      </c>
      <c r="DK195" s="429" t="s">
        <v>43</v>
      </c>
      <c r="DL195" s="432" t="s">
        <v>36</v>
      </c>
      <c r="DM195" s="399" t="str">
        <f>IF(DL195="BöB","nur Freihändig mit Tipo. 13 VöB","")</f>
        <v/>
      </c>
      <c r="DN195" s="400"/>
      <c r="DO195" s="433" t="str">
        <f>IF(DL195="BöB","Ja","No")</f>
        <v>No</v>
      </c>
      <c r="DP195" s="430" t="str">
        <f>IF(DL195="BöB","Ja","No")</f>
        <v>No</v>
      </c>
      <c r="DQ195" s="435" t="e">
        <f>IF(OR(AND(DL195="VöB",DJ189="Aktuelles Procedura secondo BöB",DK195="No"),OR(AND(DK195="Ja",DJ195&gt;='Valori soglia'!$D$6),AND(DK195="Ja",DQ$14&gt;DQ$15)),AND(DK195="Ja",DL195="BöB")),"Kontrolle","")</f>
        <v>#DIV/0!</v>
      </c>
      <c r="DR195" s="173" t="s">
        <v>44</v>
      </c>
      <c r="DS195" s="429">
        <v>89</v>
      </c>
      <c r="DT195" s="352">
        <v>0</v>
      </c>
      <c r="DU195" s="429" t="s">
        <v>43</v>
      </c>
      <c r="DV195" s="432" t="s">
        <v>36</v>
      </c>
      <c r="DW195" s="399" t="str">
        <f>IF(DV195="BöB","nur Freihändig mit Tipo. 13 VöB","")</f>
        <v/>
      </c>
      <c r="DX195" s="400"/>
      <c r="DY195" s="433" t="str">
        <f>IF(DV195="BöB","Ja","No")</f>
        <v>No</v>
      </c>
      <c r="DZ195" s="430" t="str">
        <f>IF(DV195="BöB","Ja","No")</f>
        <v>No</v>
      </c>
      <c r="EA195" s="435" t="e">
        <f>IF(OR(AND(DV195="VöB",DT189="Aktuelles Procedura secondo BöB",DU195="No"),OR(AND(DU195="Ja",DT195&gt;='Valori soglia'!$D$6),AND(DU195="Ja",EA$14&gt;EA$15)),AND(DU195="Ja",DV195="BöB")),"Kontrolle","")</f>
        <v>#DIV/0!</v>
      </c>
      <c r="EB195" s="173" t="s">
        <v>44</v>
      </c>
      <c r="EC195" s="429">
        <v>89</v>
      </c>
      <c r="ED195" s="352">
        <v>0</v>
      </c>
      <c r="EE195" s="429" t="s">
        <v>43</v>
      </c>
      <c r="EF195" s="432" t="s">
        <v>36</v>
      </c>
      <c r="EG195" s="399" t="str">
        <f>IF(EF195="BöB","nur Freihändig mit Tipo. 13 VöB","")</f>
        <v/>
      </c>
      <c r="EH195" s="400"/>
      <c r="EI195" s="433" t="str">
        <f>IF(EF195="BöB","Ja","No")</f>
        <v>No</v>
      </c>
      <c r="EJ195" s="430" t="str">
        <f>IF(EF195="BöB","Ja","No")</f>
        <v>No</v>
      </c>
      <c r="EK195" s="435" t="e">
        <f>IF(OR(AND(EF195="VöB",ED189="Aktuelles Procedura secondo BöB",EE195="No"),OR(AND(EE195="Ja",ED195&gt;='Valori soglia'!$D$6),AND(EE195="Ja",EK$14&gt;EK$15)),AND(EE195="Ja",EF195="BöB")),"Kontrolle","")</f>
        <v>#DIV/0!</v>
      </c>
      <c r="EL195" s="173" t="s">
        <v>44</v>
      </c>
      <c r="EM195" s="429">
        <v>89</v>
      </c>
      <c r="EN195" s="352">
        <v>0</v>
      </c>
      <c r="EO195" s="429" t="s">
        <v>43</v>
      </c>
      <c r="EP195" s="432" t="s">
        <v>36</v>
      </c>
      <c r="EQ195" s="399" t="str">
        <f>IF(EP195="BöB","nur Freihändig mit Tipo. 13 VöB","")</f>
        <v/>
      </c>
      <c r="ER195" s="400"/>
      <c r="ES195" s="433" t="str">
        <f>IF(EP195="BöB","Ja","No")</f>
        <v>No</v>
      </c>
      <c r="ET195" s="430" t="str">
        <f>IF(EP195="BöB","Ja","No")</f>
        <v>No</v>
      </c>
      <c r="EU195" s="435" t="e">
        <f>IF(OR(AND(EP195="VöB",EN189="Aktuelles Procedura secondo BöB",EO195="No"),OR(AND(EO195="Ja",EN195&gt;='Valori soglia'!$D$6),AND(EO195="Ja",EU$14&gt;EU$15)),AND(EO195="Ja",EP195="BöB")),"Kontrolle","")</f>
        <v>#DIV/0!</v>
      </c>
      <c r="EV195" s="173" t="s">
        <v>44</v>
      </c>
      <c r="EW195" s="429">
        <v>89</v>
      </c>
      <c r="EX195" s="352">
        <v>0</v>
      </c>
      <c r="EY195" s="429" t="s">
        <v>43</v>
      </c>
      <c r="EZ195" s="432" t="s">
        <v>36</v>
      </c>
      <c r="FA195" s="399" t="str">
        <f>IF(EZ195="BöB","nur Freihändig mit Tipo. 13 VöB","")</f>
        <v/>
      </c>
      <c r="FB195" s="400"/>
      <c r="FC195" s="433" t="str">
        <f>IF(EZ195="BöB","Ja","No")</f>
        <v>No</v>
      </c>
      <c r="FD195" s="430" t="str">
        <f>IF(EZ195="BöB","Ja","No")</f>
        <v>No</v>
      </c>
      <c r="FE195" s="435" t="e">
        <f>IF(OR(AND(EZ195="VöB",EX189="Aktuelles Procedura secondo BöB",EY195="No"),OR(AND(EY195="Ja",EX195&gt;='Valori soglia'!$D$6),AND(EY195="Ja",FE$14&gt;FE$15)),AND(EY195="Ja",EZ195="BöB")),"Kontrolle","")</f>
        <v>#DIV/0!</v>
      </c>
      <c r="FF195" s="173" t="s">
        <v>44</v>
      </c>
      <c r="FG195" s="429">
        <v>89</v>
      </c>
      <c r="FH195" s="352">
        <v>0</v>
      </c>
      <c r="FI195" s="429" t="s">
        <v>43</v>
      </c>
      <c r="FJ195" s="432" t="s">
        <v>36</v>
      </c>
      <c r="FK195" s="399" t="str">
        <f>IF(FJ195="BöB","nur Freihändig mit Tipo. 13 VöB","")</f>
        <v/>
      </c>
      <c r="FL195" s="400"/>
      <c r="FM195" s="433" t="str">
        <f>IF(FJ195="BöB","Ja","No")</f>
        <v>No</v>
      </c>
      <c r="FN195" s="430" t="str">
        <f>IF(FJ195="BöB","Ja","No")</f>
        <v>No</v>
      </c>
      <c r="FO195" s="435" t="e">
        <f>IF(OR(AND(FJ195="VöB",FH189="Aktuelles Procedura secondo BöB",FI195="No"),OR(AND(FI195="Ja",FH195&gt;='Valori soglia'!$D$6),AND(FI195="Ja",FO$14&gt;FO$15)),AND(FI195="Ja",FJ195="BöB")),"Kontrolle","")</f>
        <v>#DIV/0!</v>
      </c>
      <c r="FP195" s="173" t="s">
        <v>44</v>
      </c>
      <c r="FQ195" s="429">
        <v>89</v>
      </c>
      <c r="FR195" s="352">
        <v>0</v>
      </c>
      <c r="FS195" s="429" t="s">
        <v>43</v>
      </c>
      <c r="FT195" s="432" t="s">
        <v>36</v>
      </c>
      <c r="FU195" s="399" t="str">
        <f>IF(FT195="BöB","nur Freihändig mit Tipo. 13 VöB","")</f>
        <v/>
      </c>
      <c r="FV195" s="400"/>
      <c r="FW195" s="433" t="str">
        <f>IF(FT195="BöB","Ja","No")</f>
        <v>No</v>
      </c>
      <c r="FX195" s="430" t="str">
        <f>IF(FT195="BöB","Ja","No")</f>
        <v>No</v>
      </c>
      <c r="FY195" s="435" t="e">
        <f>IF(OR(AND(FT195="VöB",FR189="Aktuelles Procedura secondo BöB",FS195="No"),OR(AND(FS195="Ja",FR195&gt;='Valori soglia'!$D$6),AND(FS195="Ja",FY$14&gt;FY$15)),AND(FS195="Ja",FT195="BöB")),"Kontrolle","")</f>
        <v>#DIV/0!</v>
      </c>
      <c r="FZ195" s="173" t="s">
        <v>44</v>
      </c>
      <c r="GA195" s="429">
        <v>89</v>
      </c>
      <c r="GB195" s="352">
        <v>0</v>
      </c>
      <c r="GC195" s="429" t="s">
        <v>43</v>
      </c>
      <c r="GD195" s="432" t="s">
        <v>36</v>
      </c>
      <c r="GE195" s="399" t="str">
        <f>IF(GD195="BöB","nur Freihändig mit Tipo. 13 VöB","")</f>
        <v/>
      </c>
      <c r="GF195" s="400"/>
      <c r="GG195" s="433" t="str">
        <f>IF(GD195="BöB","Ja","No")</f>
        <v>No</v>
      </c>
      <c r="GH195" s="430" t="str">
        <f>IF(GD195="BöB","Ja","No")</f>
        <v>No</v>
      </c>
      <c r="GI195" s="435" t="e">
        <f>IF(OR(AND(GD195="VöB",GB189="Aktuelles Procedura secondo BöB",GC195="No"),OR(AND(GC195="Ja",GB195&gt;='Valori soglia'!$D$6),AND(GC195="Ja",GI$14&gt;GI$15)),AND(GC195="Ja",GD195="BöB")),"Kontrolle","")</f>
        <v>#DIV/0!</v>
      </c>
      <c r="GJ195" s="173" t="s">
        <v>44</v>
      </c>
      <c r="GK195" s="429">
        <v>89</v>
      </c>
      <c r="GL195" s="352">
        <v>0</v>
      </c>
      <c r="GM195" s="429" t="s">
        <v>43</v>
      </c>
      <c r="GN195" s="432" t="s">
        <v>36</v>
      </c>
      <c r="GO195" s="399" t="str">
        <f>IF(GN195="BöB","nur Freihändig mit Tipo. 13 VöB","")</f>
        <v/>
      </c>
      <c r="GP195" s="400"/>
      <c r="GQ195" s="433" t="str">
        <f>IF(GN195="BöB","Ja","No")</f>
        <v>No</v>
      </c>
      <c r="GR195" s="430" t="str">
        <f>IF(GN195="BöB","Ja","No")</f>
        <v>No</v>
      </c>
      <c r="GS195" s="435" t="e">
        <f>IF(OR(AND(GN195="VöB",GL189="Aktuelles Procedura secondo BöB",GM195="No"),OR(AND(GM195="Ja",GL195&gt;='Valori soglia'!$D$6),AND(GM195="Ja",GS$14&gt;GS$15)),AND(GM195="Ja",GN195="BöB")),"Kontrolle","")</f>
        <v>#DIV/0!</v>
      </c>
      <c r="GT195" s="173" t="s">
        <v>44</v>
      </c>
      <c r="GU195" s="429">
        <v>89</v>
      </c>
      <c r="GV195" s="352">
        <v>0</v>
      </c>
      <c r="GW195" s="429" t="s">
        <v>43</v>
      </c>
      <c r="GX195" s="432" t="s">
        <v>36</v>
      </c>
      <c r="GY195" s="399" t="str">
        <f>IF(GX195="BöB","nur Freihändig mit Tipo. 13 VöB","")</f>
        <v/>
      </c>
      <c r="GZ195" s="400"/>
      <c r="HA195" s="433" t="str">
        <f>IF(GX195="BöB","Ja","No")</f>
        <v>No</v>
      </c>
      <c r="HB195" s="430" t="str">
        <f>IF(GX195="BöB","Ja","No")</f>
        <v>No</v>
      </c>
      <c r="HC195" s="435" t="e">
        <f>IF(OR(AND(GX195="VöB",GV189="Aktuelles Procedura secondo BöB",GW195="No"),OR(AND(GW195="Ja",GV195&gt;='Valori soglia'!$D$6),AND(GW195="Ja",HC$14&gt;HC$15)),AND(GW195="Ja",GX195="BöB")),"Kontrolle","")</f>
        <v>#DIV/0!</v>
      </c>
      <c r="HD195" s="173" t="s">
        <v>44</v>
      </c>
      <c r="HE195" s="429">
        <v>89</v>
      </c>
      <c r="HF195" s="352">
        <v>0</v>
      </c>
      <c r="HG195" s="429" t="s">
        <v>43</v>
      </c>
      <c r="HH195" s="432" t="s">
        <v>36</v>
      </c>
      <c r="HI195" s="399" t="str">
        <f>IF(HH195="BöB","nur Freihändig mit Tipo. 13 VöB","")</f>
        <v/>
      </c>
      <c r="HJ195" s="400"/>
      <c r="HK195" s="433" t="str">
        <f>IF(HH195="BöB","Ja","No")</f>
        <v>No</v>
      </c>
      <c r="HL195" s="430" t="str">
        <f>IF(HH195="BöB","Ja","No")</f>
        <v>No</v>
      </c>
      <c r="HM195" s="435" t="e">
        <f>IF(OR(AND(HH195="VöB",HF189="Aktuelles Procedura secondo BöB",HG195="No"),OR(AND(HG195="Ja",HF195&gt;='Valori soglia'!$D$6),AND(HG195="Ja",HM$14&gt;HM$15)),AND(HG195="Ja",HH195="BöB")),"Kontrolle","")</f>
        <v>#DIV/0!</v>
      </c>
      <c r="HN195" s="19"/>
      <c r="HO195" s="19"/>
      <c r="HP195" s="19"/>
      <c r="HQ195" s="19"/>
      <c r="HR195" s="19"/>
      <c r="HS195" s="19"/>
      <c r="HT195" s="19"/>
      <c r="HU195" s="19"/>
      <c r="HV195" s="19"/>
      <c r="HW195" s="19"/>
      <c r="HX195" s="19"/>
      <c r="HY195" s="19"/>
      <c r="HZ195" s="19"/>
      <c r="IA195" s="19"/>
      <c r="IB195" s="19"/>
      <c r="IC195" s="19"/>
      <c r="ID195" s="6"/>
      <c r="IE195" s="6"/>
      <c r="IF195" s="6"/>
      <c r="IG195" s="6"/>
      <c r="IH195" s="6"/>
      <c r="II195" s="6"/>
      <c r="IJ195" s="6"/>
      <c r="IK195" s="6"/>
      <c r="IL195" s="6"/>
      <c r="IM195" s="6"/>
      <c r="IN195" s="6"/>
      <c r="IO195" s="6"/>
      <c r="IP195" s="6"/>
      <c r="IQ195" s="6"/>
      <c r="IR195" s="6"/>
      <c r="IS195" s="6"/>
      <c r="IT195" s="6"/>
      <c r="IU195" s="6"/>
      <c r="IV195" s="6"/>
      <c r="IW195" s="6"/>
      <c r="IX195" s="6"/>
      <c r="IY195" s="6"/>
      <c r="IZ195" s="6"/>
      <c r="JA195" s="6"/>
      <c r="JB195" s="6"/>
      <c r="JC195" s="6"/>
      <c r="JD195" s="6"/>
      <c r="JE195" s="6"/>
      <c r="JF195" s="6"/>
      <c r="JG195" s="6"/>
      <c r="JH195" s="6"/>
      <c r="JI195" s="6"/>
      <c r="JJ195" s="6"/>
      <c r="JK195" s="6"/>
      <c r="JL195" s="6"/>
      <c r="JM195" s="6"/>
      <c r="JN195" s="6"/>
      <c r="JO195" s="6"/>
      <c r="JP195" s="6"/>
      <c r="JQ195" s="6"/>
      <c r="JR195" s="6"/>
      <c r="JS195" s="6"/>
      <c r="JT195" s="6"/>
      <c r="JU195" s="6"/>
      <c r="JV195" s="6"/>
      <c r="JW195" s="6"/>
      <c r="JX195" s="6"/>
      <c r="JY195" s="6"/>
      <c r="JZ195" s="6"/>
      <c r="KA195" s="6"/>
      <c r="KB195" s="6"/>
      <c r="KC195" s="6"/>
      <c r="KD195" s="6"/>
      <c r="KE195" s="6"/>
      <c r="KF195" s="6"/>
      <c r="KG195" s="6"/>
      <c r="KH195" s="6"/>
      <c r="KI195" s="6"/>
      <c r="KJ195" s="6"/>
      <c r="KK195" s="6"/>
      <c r="KL195" s="6"/>
      <c r="KM195" s="6"/>
      <c r="KN195" s="6"/>
      <c r="KO195" s="6"/>
      <c r="KP195" s="6"/>
      <c r="KQ195" s="6"/>
      <c r="KR195" s="6"/>
      <c r="KS195" s="6"/>
      <c r="KT195" s="6"/>
      <c r="KU195" s="6"/>
      <c r="KV195" s="6"/>
      <c r="KW195" s="6"/>
      <c r="KX195" s="6"/>
      <c r="KY195" s="6"/>
      <c r="KZ195" s="6"/>
      <c r="LA195" s="6"/>
      <c r="LB195" s="6"/>
      <c r="LC195" s="6"/>
    </row>
    <row r="196" spans="2:315" ht="27" customHeight="1" x14ac:dyDescent="0.2">
      <c r="B196" s="174" t="s">
        <v>45</v>
      </c>
      <c r="C196" s="429"/>
      <c r="D196" s="352"/>
      <c r="E196" s="429"/>
      <c r="F196" s="432"/>
      <c r="G196" s="401" t="str">
        <f>IF(F195="VöB","Freihändig (z.B. Tipo. 36 II d VöB)","")</f>
        <v/>
      </c>
      <c r="H196" s="402"/>
      <c r="I196" s="433"/>
      <c r="J196" s="430"/>
      <c r="K196" s="435"/>
      <c r="L196" s="174" t="s">
        <v>45</v>
      </c>
      <c r="M196" s="429"/>
      <c r="N196" s="352"/>
      <c r="O196" s="429"/>
      <c r="P196" s="432"/>
      <c r="Q196" s="401" t="str">
        <f>IF(P195="VöB","Freihändig (z.B. Tipo. 36 II d VöB)","")</f>
        <v/>
      </c>
      <c r="R196" s="402"/>
      <c r="S196" s="433"/>
      <c r="T196" s="430"/>
      <c r="U196" s="435"/>
      <c r="V196" s="174" t="s">
        <v>45</v>
      </c>
      <c r="W196" s="429"/>
      <c r="X196" s="352"/>
      <c r="Y196" s="429"/>
      <c r="Z196" s="432"/>
      <c r="AA196" s="401" t="str">
        <f>IF(Z195="VöB","Freihändig (z.B. Tipo. 36 II d VöB)","")</f>
        <v/>
      </c>
      <c r="AB196" s="402"/>
      <c r="AC196" s="433"/>
      <c r="AD196" s="430"/>
      <c r="AE196" s="435"/>
      <c r="AF196" s="174" t="s">
        <v>45</v>
      </c>
      <c r="AG196" s="429"/>
      <c r="AH196" s="352"/>
      <c r="AI196" s="429"/>
      <c r="AJ196" s="432"/>
      <c r="AK196" s="401" t="str">
        <f>IF(AJ195="VöB","Freihändig (z.B. Tipo. 36 II d VöB)","")</f>
        <v/>
      </c>
      <c r="AL196" s="402"/>
      <c r="AM196" s="433"/>
      <c r="AN196" s="430"/>
      <c r="AO196" s="435"/>
      <c r="AP196" s="174" t="s">
        <v>45</v>
      </c>
      <c r="AQ196" s="429"/>
      <c r="AR196" s="352"/>
      <c r="AS196" s="429"/>
      <c r="AT196" s="432"/>
      <c r="AU196" s="401" t="str">
        <f>IF(AT195="VöB","Freihändig (z.B. Tipo. 36 II d VöB)","")</f>
        <v/>
      </c>
      <c r="AV196" s="402"/>
      <c r="AW196" s="433"/>
      <c r="AX196" s="430"/>
      <c r="AY196" s="435"/>
      <c r="AZ196" s="174" t="s">
        <v>45</v>
      </c>
      <c r="BA196" s="429"/>
      <c r="BB196" s="352"/>
      <c r="BC196" s="429"/>
      <c r="BD196" s="432"/>
      <c r="BE196" s="401" t="str">
        <f>IF(BD195="VöB","Freihändig (z.B. Tipo. 36 II d VöB)","")</f>
        <v/>
      </c>
      <c r="BF196" s="402"/>
      <c r="BG196" s="433"/>
      <c r="BH196" s="430"/>
      <c r="BI196" s="435"/>
      <c r="BJ196" s="174" t="s">
        <v>45</v>
      </c>
      <c r="BK196" s="429"/>
      <c r="BL196" s="352"/>
      <c r="BM196" s="429"/>
      <c r="BN196" s="432"/>
      <c r="BO196" s="401" t="str">
        <f>IF(BN195="VöB","Freihändig (z.B. Tipo. 36 II d VöB)","")</f>
        <v/>
      </c>
      <c r="BP196" s="402"/>
      <c r="BQ196" s="433"/>
      <c r="BR196" s="430"/>
      <c r="BS196" s="435"/>
      <c r="BT196" s="174" t="s">
        <v>45</v>
      </c>
      <c r="BU196" s="429"/>
      <c r="BV196" s="352"/>
      <c r="BW196" s="429"/>
      <c r="BX196" s="432"/>
      <c r="BY196" s="401" t="str">
        <f>IF(BX195="VöB","Freihändig (z.B. Tipo. 36 II d VöB)","")</f>
        <v/>
      </c>
      <c r="BZ196" s="402"/>
      <c r="CA196" s="433"/>
      <c r="CB196" s="430"/>
      <c r="CC196" s="435"/>
      <c r="CD196" s="174" t="s">
        <v>45</v>
      </c>
      <c r="CE196" s="429"/>
      <c r="CF196" s="352"/>
      <c r="CG196" s="429"/>
      <c r="CH196" s="432"/>
      <c r="CI196" s="401" t="str">
        <f>IF(CH195="VöB","Freihändig (z.B. Tipo. 36 II d VöB)","")</f>
        <v/>
      </c>
      <c r="CJ196" s="402"/>
      <c r="CK196" s="433"/>
      <c r="CL196" s="430"/>
      <c r="CM196" s="435"/>
      <c r="CN196" s="174" t="s">
        <v>45</v>
      </c>
      <c r="CO196" s="429"/>
      <c r="CP196" s="352"/>
      <c r="CQ196" s="429"/>
      <c r="CR196" s="432"/>
      <c r="CS196" s="401" t="str">
        <f>IF(CR195="VöB","Freihändig (z.B. Tipo. 36 II d VöB)","")</f>
        <v/>
      </c>
      <c r="CT196" s="402"/>
      <c r="CU196" s="433"/>
      <c r="CV196" s="430"/>
      <c r="CW196" s="435"/>
      <c r="CX196" s="174" t="s">
        <v>45</v>
      </c>
      <c r="CY196" s="429"/>
      <c r="CZ196" s="352"/>
      <c r="DA196" s="429"/>
      <c r="DB196" s="432"/>
      <c r="DC196" s="401" t="str">
        <f>IF(DB195="VöB","Freihändig (z.B. Tipo. 36 II d VöB)","")</f>
        <v/>
      </c>
      <c r="DD196" s="402"/>
      <c r="DE196" s="433"/>
      <c r="DF196" s="430"/>
      <c r="DG196" s="435"/>
      <c r="DH196" s="174" t="s">
        <v>45</v>
      </c>
      <c r="DI196" s="429"/>
      <c r="DJ196" s="352"/>
      <c r="DK196" s="429"/>
      <c r="DL196" s="432"/>
      <c r="DM196" s="401" t="str">
        <f>IF(DL195="VöB","Freihändig (z.B. Tipo. 36 II d VöB)","")</f>
        <v/>
      </c>
      <c r="DN196" s="402"/>
      <c r="DO196" s="433"/>
      <c r="DP196" s="430"/>
      <c r="DQ196" s="435"/>
      <c r="DR196" s="174" t="s">
        <v>45</v>
      </c>
      <c r="DS196" s="429"/>
      <c r="DT196" s="352"/>
      <c r="DU196" s="429"/>
      <c r="DV196" s="432"/>
      <c r="DW196" s="401" t="str">
        <f>IF(DV195="VöB","Freihändig (z.B. Tipo. 36 II d VöB)","")</f>
        <v/>
      </c>
      <c r="DX196" s="402"/>
      <c r="DY196" s="433"/>
      <c r="DZ196" s="430"/>
      <c r="EA196" s="435"/>
      <c r="EB196" s="174" t="s">
        <v>45</v>
      </c>
      <c r="EC196" s="429"/>
      <c r="ED196" s="352"/>
      <c r="EE196" s="429"/>
      <c r="EF196" s="432"/>
      <c r="EG196" s="401" t="str">
        <f>IF(EF195="VöB","Freihändig (z.B. Tipo. 36 II d VöB)","")</f>
        <v/>
      </c>
      <c r="EH196" s="402"/>
      <c r="EI196" s="433"/>
      <c r="EJ196" s="430"/>
      <c r="EK196" s="435"/>
      <c r="EL196" s="174" t="s">
        <v>45</v>
      </c>
      <c r="EM196" s="429"/>
      <c r="EN196" s="352"/>
      <c r="EO196" s="429"/>
      <c r="EP196" s="432"/>
      <c r="EQ196" s="401" t="str">
        <f>IF(EP195="VöB","Freihändig (z.B. Tipo. 36 II d VöB)","")</f>
        <v/>
      </c>
      <c r="ER196" s="402"/>
      <c r="ES196" s="433"/>
      <c r="ET196" s="430"/>
      <c r="EU196" s="435"/>
      <c r="EV196" s="174" t="s">
        <v>45</v>
      </c>
      <c r="EW196" s="429"/>
      <c r="EX196" s="352"/>
      <c r="EY196" s="429"/>
      <c r="EZ196" s="432"/>
      <c r="FA196" s="401" t="str">
        <f>IF(EZ195="VöB","Freihändig (z.B. Tipo. 36 II d VöB)","")</f>
        <v/>
      </c>
      <c r="FB196" s="402"/>
      <c r="FC196" s="433"/>
      <c r="FD196" s="430"/>
      <c r="FE196" s="435"/>
      <c r="FF196" s="174" t="s">
        <v>45</v>
      </c>
      <c r="FG196" s="429"/>
      <c r="FH196" s="352"/>
      <c r="FI196" s="429"/>
      <c r="FJ196" s="432"/>
      <c r="FK196" s="401" t="str">
        <f>IF(FJ195="VöB","Freihändig (z.B. Tipo. 36 II d VöB)","")</f>
        <v/>
      </c>
      <c r="FL196" s="402"/>
      <c r="FM196" s="433"/>
      <c r="FN196" s="430"/>
      <c r="FO196" s="435"/>
      <c r="FP196" s="174" t="s">
        <v>45</v>
      </c>
      <c r="FQ196" s="429"/>
      <c r="FR196" s="352"/>
      <c r="FS196" s="429"/>
      <c r="FT196" s="432"/>
      <c r="FU196" s="401" t="str">
        <f>IF(FT195="VöB","Freihändig (z.B. Tipo. 36 II d VöB)","")</f>
        <v/>
      </c>
      <c r="FV196" s="402"/>
      <c r="FW196" s="433"/>
      <c r="FX196" s="430"/>
      <c r="FY196" s="435"/>
      <c r="FZ196" s="174" t="s">
        <v>45</v>
      </c>
      <c r="GA196" s="429"/>
      <c r="GB196" s="352"/>
      <c r="GC196" s="429"/>
      <c r="GD196" s="432"/>
      <c r="GE196" s="401" t="str">
        <f>IF(GD195="VöB","Freihändig (z.B. Tipo. 36 II d VöB)","")</f>
        <v/>
      </c>
      <c r="GF196" s="402"/>
      <c r="GG196" s="433"/>
      <c r="GH196" s="430"/>
      <c r="GI196" s="435"/>
      <c r="GJ196" s="174" t="s">
        <v>45</v>
      </c>
      <c r="GK196" s="429"/>
      <c r="GL196" s="352"/>
      <c r="GM196" s="429"/>
      <c r="GN196" s="432"/>
      <c r="GO196" s="401" t="str">
        <f>IF(GN195="VöB","Freihändig (z.B. Tipo. 36 II d VöB)","")</f>
        <v/>
      </c>
      <c r="GP196" s="402"/>
      <c r="GQ196" s="433"/>
      <c r="GR196" s="430"/>
      <c r="GS196" s="435"/>
      <c r="GT196" s="174" t="s">
        <v>45</v>
      </c>
      <c r="GU196" s="429"/>
      <c r="GV196" s="352"/>
      <c r="GW196" s="429"/>
      <c r="GX196" s="432"/>
      <c r="GY196" s="401" t="str">
        <f>IF(GX195="VöB","Freihändig (z.B. Tipo. 36 II d VöB)","")</f>
        <v/>
      </c>
      <c r="GZ196" s="402"/>
      <c r="HA196" s="433"/>
      <c r="HB196" s="430"/>
      <c r="HC196" s="435"/>
      <c r="HD196" s="174" t="s">
        <v>45</v>
      </c>
      <c r="HE196" s="429"/>
      <c r="HF196" s="352"/>
      <c r="HG196" s="429"/>
      <c r="HH196" s="432"/>
      <c r="HI196" s="401" t="str">
        <f>IF(HH195="VöB","Freihändig (z.B. Tipo. 36 II d VöB)","")</f>
        <v/>
      </c>
      <c r="HJ196" s="402"/>
      <c r="HK196" s="433"/>
      <c r="HL196" s="430"/>
      <c r="HM196" s="435"/>
      <c r="HN196" s="19"/>
      <c r="HO196" s="19"/>
      <c r="HP196" s="19"/>
      <c r="HQ196" s="19"/>
      <c r="HR196" s="19"/>
      <c r="HS196" s="19"/>
      <c r="HT196" s="19"/>
      <c r="HU196" s="19"/>
      <c r="HV196" s="19"/>
      <c r="HW196" s="19"/>
      <c r="HX196" s="19"/>
      <c r="HY196" s="19"/>
      <c r="HZ196" s="19"/>
      <c r="IA196" s="19"/>
      <c r="IB196" s="19"/>
      <c r="IC196" s="19"/>
      <c r="ID196" s="6"/>
      <c r="IE196" s="6"/>
      <c r="IF196" s="6"/>
      <c r="IG196" s="6"/>
      <c r="IH196" s="6"/>
      <c r="II196" s="6"/>
      <c r="IJ196" s="6"/>
      <c r="IK196" s="6"/>
      <c r="IL196" s="6"/>
      <c r="IM196" s="6"/>
      <c r="IN196" s="6"/>
      <c r="IO196" s="6"/>
      <c r="IP196" s="6"/>
      <c r="IQ196" s="6"/>
      <c r="IR196" s="6"/>
      <c r="IS196" s="6"/>
      <c r="IT196" s="6"/>
      <c r="IU196" s="6"/>
      <c r="IV196" s="6"/>
      <c r="IW196" s="6"/>
      <c r="IX196" s="6"/>
      <c r="IY196" s="6"/>
      <c r="IZ196" s="6"/>
      <c r="JA196" s="6"/>
      <c r="JB196" s="6"/>
      <c r="JC196" s="6"/>
      <c r="JD196" s="6"/>
      <c r="JE196" s="6"/>
      <c r="JF196" s="6"/>
      <c r="JG196" s="6"/>
      <c r="JH196" s="6"/>
      <c r="JI196" s="6"/>
      <c r="JJ196" s="6"/>
      <c r="JK196" s="6"/>
      <c r="JL196" s="6"/>
      <c r="JM196" s="6"/>
      <c r="JN196" s="6"/>
      <c r="JO196" s="6"/>
      <c r="JP196" s="6"/>
      <c r="JQ196" s="6"/>
      <c r="JR196" s="6"/>
      <c r="JS196" s="6"/>
      <c r="JT196" s="6"/>
      <c r="JU196" s="6"/>
      <c r="JV196" s="6"/>
      <c r="JW196" s="6"/>
      <c r="JX196" s="6"/>
      <c r="JY196" s="6"/>
      <c r="JZ196" s="6"/>
      <c r="KA196" s="6"/>
      <c r="KB196" s="6"/>
      <c r="KC196" s="6"/>
      <c r="KD196" s="6"/>
      <c r="KE196" s="6"/>
      <c r="KF196" s="6"/>
      <c r="KG196" s="6"/>
      <c r="KH196" s="6"/>
      <c r="KI196" s="6"/>
      <c r="KJ196" s="6"/>
      <c r="KK196" s="6"/>
      <c r="KL196" s="6"/>
      <c r="KM196" s="6"/>
      <c r="KN196" s="6"/>
      <c r="KO196" s="6"/>
      <c r="KP196" s="6"/>
      <c r="KQ196" s="6"/>
      <c r="KR196" s="6"/>
      <c r="KS196" s="6"/>
      <c r="KT196" s="6"/>
      <c r="KU196" s="6"/>
      <c r="KV196" s="6"/>
      <c r="KW196" s="6"/>
      <c r="KX196" s="6"/>
      <c r="KY196" s="6"/>
      <c r="KZ196" s="6"/>
      <c r="LA196" s="6"/>
      <c r="LB196" s="6"/>
      <c r="LC196" s="6"/>
    </row>
    <row r="197" spans="2:315" ht="27" customHeight="1" x14ac:dyDescent="0.2">
      <c r="B197" s="173" t="s">
        <v>44</v>
      </c>
      <c r="C197" s="429">
        <v>90</v>
      </c>
      <c r="D197" s="352">
        <v>0</v>
      </c>
      <c r="E197" s="429" t="s">
        <v>43</v>
      </c>
      <c r="F197" s="432" t="s">
        <v>36</v>
      </c>
      <c r="G197" s="399" t="str">
        <f>IF(F197="BöB","nur Freihändig mit Tipo. 13 VöB","")</f>
        <v/>
      </c>
      <c r="H197" s="400"/>
      <c r="I197" s="433" t="str">
        <f>IF(F197="BöB","Ja","No")</f>
        <v>No</v>
      </c>
      <c r="J197" s="430" t="str">
        <f>IF(F197="BöB","Ja","No")</f>
        <v>No</v>
      </c>
      <c r="K197" s="435" t="e">
        <f>IF(OR(AND(F197="VöB",D191="Aktuelles Procedura secondo BöB",E197="No"),OR(AND(E197="Ja",D197&gt;='Valori soglia'!$D$6),AND(E197="Ja",'Riepilogo progetto'!$J$8&gt;'Riepilogo progetto'!$P$9)),AND(E197="Ja",F197="BöB")),"Kontrolle","")</f>
        <v>#DIV/0!</v>
      </c>
      <c r="L197" s="173" t="s">
        <v>44</v>
      </c>
      <c r="M197" s="429">
        <v>90</v>
      </c>
      <c r="N197" s="352">
        <v>0</v>
      </c>
      <c r="O197" s="429" t="s">
        <v>43</v>
      </c>
      <c r="P197" s="432" t="s">
        <v>36</v>
      </c>
      <c r="Q197" s="399" t="str">
        <f>IF(P197="BöB","nur Freihändig mit Tipo. 13 VöB","")</f>
        <v/>
      </c>
      <c r="R197" s="400"/>
      <c r="S197" s="433" t="str">
        <f>IF(P197="BöB","Ja","No")</f>
        <v>No</v>
      </c>
      <c r="T197" s="430" t="str">
        <f>IF(P197="BöB","Ja","No")</f>
        <v>No</v>
      </c>
      <c r="U197" s="435" t="e">
        <f>IF(OR(AND(P197="VöB",N191="Aktuelles Procedura secondo BöB",O197="No"),OR(AND(O197="Ja",N197&gt;='Valori soglia'!$D$6),AND(O197="Ja",U$14&gt;U$15)),AND(O197="Ja",P197="BöB")),"Kontrolle","")</f>
        <v>#DIV/0!</v>
      </c>
      <c r="V197" s="173" t="s">
        <v>44</v>
      </c>
      <c r="W197" s="429">
        <v>90</v>
      </c>
      <c r="X197" s="352">
        <v>0</v>
      </c>
      <c r="Y197" s="429" t="s">
        <v>43</v>
      </c>
      <c r="Z197" s="432" t="s">
        <v>36</v>
      </c>
      <c r="AA197" s="399" t="str">
        <f>IF(Z197="BöB","nur Freihändig mit Tipo. 13 VöB","")</f>
        <v/>
      </c>
      <c r="AB197" s="400"/>
      <c r="AC197" s="433" t="str">
        <f>IF(Z197="BöB","Ja","No")</f>
        <v>No</v>
      </c>
      <c r="AD197" s="430" t="str">
        <f>IF(Z197="BöB","Ja","No")</f>
        <v>No</v>
      </c>
      <c r="AE197" s="435" t="e">
        <f>IF(OR(AND(Z197="VöB",X191="Aktuelles Procedura secondo BöB",Y197="No"),OR(AND(Y197="Ja",X197&gt;='Valori soglia'!$D$6),AND(Y197="Ja",AE$14&gt;AE$15)),AND(Y197="Ja",Z197="BöB")),"Kontrolle","")</f>
        <v>#DIV/0!</v>
      </c>
      <c r="AF197" s="173" t="s">
        <v>44</v>
      </c>
      <c r="AG197" s="429">
        <v>90</v>
      </c>
      <c r="AH197" s="352">
        <v>0</v>
      </c>
      <c r="AI197" s="429" t="s">
        <v>43</v>
      </c>
      <c r="AJ197" s="432" t="s">
        <v>36</v>
      </c>
      <c r="AK197" s="399" t="str">
        <f>IF(AJ197="BöB","nur Freihändig mit Tipo. 13 VöB","")</f>
        <v/>
      </c>
      <c r="AL197" s="400"/>
      <c r="AM197" s="433" t="str">
        <f>IF(AJ197="BöB","Ja","No")</f>
        <v>No</v>
      </c>
      <c r="AN197" s="430" t="str">
        <f>IF(AJ197="BöB","Ja","No")</f>
        <v>No</v>
      </c>
      <c r="AO197" s="435" t="e">
        <f>IF(OR(AND(AJ197="VöB",AH191="Aktuelles Procedura secondo BöB",AI197="No"),OR(AND(AI197="Ja",AH197&gt;='Valori soglia'!$D$6),AND(AI197="Ja",AO$14&gt;AO$15)),AND(AI197="Ja",AJ197="BöB")),"Kontrolle","")</f>
        <v>#DIV/0!</v>
      </c>
      <c r="AP197" s="173" t="s">
        <v>44</v>
      </c>
      <c r="AQ197" s="429">
        <v>90</v>
      </c>
      <c r="AR197" s="352">
        <v>0</v>
      </c>
      <c r="AS197" s="429" t="s">
        <v>43</v>
      </c>
      <c r="AT197" s="432" t="s">
        <v>36</v>
      </c>
      <c r="AU197" s="399" t="str">
        <f>IF(AT197="BöB","nur Freihändig mit Tipo. 13 VöB","")</f>
        <v/>
      </c>
      <c r="AV197" s="400"/>
      <c r="AW197" s="433" t="str">
        <f>IF(AT197="BöB","Ja","No")</f>
        <v>No</v>
      </c>
      <c r="AX197" s="430" t="str">
        <f>IF(AT197="BöB","Ja","No")</f>
        <v>No</v>
      </c>
      <c r="AY197" s="435" t="e">
        <f>IF(OR(AND(AT197="VöB",AR191="Aktuelles Procedura secondo BöB",AS197="No"),OR(AND(AS197="Ja",AR197&gt;='Valori soglia'!$D$6),AND(AS197="Ja",AY$14&gt;AY$15)),AND(AS197="Ja",AT197="BöB")),"Kontrolle","")</f>
        <v>#DIV/0!</v>
      </c>
      <c r="AZ197" s="173" t="s">
        <v>44</v>
      </c>
      <c r="BA197" s="429">
        <v>90</v>
      </c>
      <c r="BB197" s="352">
        <v>0</v>
      </c>
      <c r="BC197" s="429" t="s">
        <v>43</v>
      </c>
      <c r="BD197" s="432" t="s">
        <v>36</v>
      </c>
      <c r="BE197" s="399" t="str">
        <f>IF(BD197="BöB","nur Freihändig mit Tipo. 13 VöB","")</f>
        <v/>
      </c>
      <c r="BF197" s="400"/>
      <c r="BG197" s="433" t="str">
        <f>IF(BD197="BöB","Ja","No")</f>
        <v>No</v>
      </c>
      <c r="BH197" s="430" t="str">
        <f>IF(BD197="BöB","Ja","No")</f>
        <v>No</v>
      </c>
      <c r="BI197" s="435" t="e">
        <f>IF(OR(AND(BD197="VöB",BB191="Aktuelles Procedura secondo BöB",BC197="No"),OR(AND(BC197="Ja",BB197&gt;='Valori soglia'!$D$6),AND(BC197="Ja",BI$14&gt;BI$15)),AND(BC197="Ja",BD197="BöB")),"Kontrolle","")</f>
        <v>#DIV/0!</v>
      </c>
      <c r="BJ197" s="173" t="s">
        <v>44</v>
      </c>
      <c r="BK197" s="429">
        <v>90</v>
      </c>
      <c r="BL197" s="352">
        <v>0</v>
      </c>
      <c r="BM197" s="429" t="s">
        <v>43</v>
      </c>
      <c r="BN197" s="432" t="s">
        <v>36</v>
      </c>
      <c r="BO197" s="399" t="str">
        <f>IF(BN197="BöB","nur Freihändig mit Tipo. 13 VöB","")</f>
        <v/>
      </c>
      <c r="BP197" s="400"/>
      <c r="BQ197" s="433" t="str">
        <f>IF(BN197="BöB","Ja","No")</f>
        <v>No</v>
      </c>
      <c r="BR197" s="430" t="str">
        <f>IF(BN197="BöB","Ja","No")</f>
        <v>No</v>
      </c>
      <c r="BS197" s="435" t="e">
        <f>IF(OR(AND(BN197="VöB",BL191="Aktuelles Procedura secondo BöB",BM197="No"),OR(AND(BM197="Ja",BL197&gt;='Valori soglia'!$D$6),AND(BM197="Ja",BS$14&gt;BS$15)),AND(BM197="Ja",BN197="BöB")),"Kontrolle","")</f>
        <v>#DIV/0!</v>
      </c>
      <c r="BT197" s="173" t="s">
        <v>44</v>
      </c>
      <c r="BU197" s="429">
        <v>90</v>
      </c>
      <c r="BV197" s="352">
        <v>0</v>
      </c>
      <c r="BW197" s="429" t="s">
        <v>43</v>
      </c>
      <c r="BX197" s="432" t="s">
        <v>36</v>
      </c>
      <c r="BY197" s="399" t="str">
        <f>IF(BX197="BöB","nur Freihändig mit Tipo. 13 VöB","")</f>
        <v/>
      </c>
      <c r="BZ197" s="400"/>
      <c r="CA197" s="433" t="str">
        <f>IF(BX197="BöB","Ja","No")</f>
        <v>No</v>
      </c>
      <c r="CB197" s="430" t="str">
        <f>IF(BX197="BöB","Ja","No")</f>
        <v>No</v>
      </c>
      <c r="CC197" s="435" t="e">
        <f>IF(OR(AND(BX197="VöB",BV191="Aktuelles Procedura secondo BöB",BW197="No"),OR(AND(BW197="Ja",BV197&gt;='Valori soglia'!$D$6),AND(BW197="Ja",CC$14&gt;CC$15)),AND(BW197="Ja",BX197="BöB")),"Kontrolle","")</f>
        <v>#DIV/0!</v>
      </c>
      <c r="CD197" s="173" t="s">
        <v>44</v>
      </c>
      <c r="CE197" s="429">
        <v>90</v>
      </c>
      <c r="CF197" s="352">
        <v>0</v>
      </c>
      <c r="CG197" s="429" t="s">
        <v>43</v>
      </c>
      <c r="CH197" s="432" t="s">
        <v>36</v>
      </c>
      <c r="CI197" s="399" t="str">
        <f>IF(CH197="BöB","nur Freihändig mit Tipo. 13 VöB","")</f>
        <v/>
      </c>
      <c r="CJ197" s="400"/>
      <c r="CK197" s="433" t="str">
        <f>IF(CH197="BöB","Ja","No")</f>
        <v>No</v>
      </c>
      <c r="CL197" s="430" t="str">
        <f>IF(CH197="BöB","Ja","No")</f>
        <v>No</v>
      </c>
      <c r="CM197" s="435" t="e">
        <f>IF(OR(AND(CH197="VöB",CF191="Aktuelles Procedura secondo BöB",CG197="No"),OR(AND(CG197="Ja",CF197&gt;='Valori soglia'!$D$6),AND(CG197="Ja",CM$14&gt;CM$15)),AND(CG197="Ja",CH197="BöB")),"Kontrolle","")</f>
        <v>#DIV/0!</v>
      </c>
      <c r="CN197" s="173" t="s">
        <v>44</v>
      </c>
      <c r="CO197" s="429">
        <v>90</v>
      </c>
      <c r="CP197" s="352">
        <v>0</v>
      </c>
      <c r="CQ197" s="429" t="s">
        <v>43</v>
      </c>
      <c r="CR197" s="432" t="s">
        <v>36</v>
      </c>
      <c r="CS197" s="399" t="str">
        <f>IF(CR197="BöB","nur Freihändig mit Tipo. 13 VöB","")</f>
        <v/>
      </c>
      <c r="CT197" s="400"/>
      <c r="CU197" s="433" t="str">
        <f>IF(CR197="BöB","Ja","No")</f>
        <v>No</v>
      </c>
      <c r="CV197" s="430" t="str">
        <f>IF(CR197="BöB","Ja","No")</f>
        <v>No</v>
      </c>
      <c r="CW197" s="435" t="e">
        <f>IF(OR(AND(CR197="VöB",CP191="Aktuelles Procedura secondo BöB",CQ197="No"),OR(AND(CQ197="Ja",CP197&gt;='Valori soglia'!$D$6),AND(CQ197="Ja",CW$14&gt;CW$15)),AND(CQ197="Ja",CR197="BöB")),"Kontrolle","")</f>
        <v>#DIV/0!</v>
      </c>
      <c r="CX197" s="173" t="s">
        <v>44</v>
      </c>
      <c r="CY197" s="429">
        <v>90</v>
      </c>
      <c r="CZ197" s="352">
        <v>0</v>
      </c>
      <c r="DA197" s="429" t="s">
        <v>43</v>
      </c>
      <c r="DB197" s="432" t="s">
        <v>36</v>
      </c>
      <c r="DC197" s="399" t="str">
        <f>IF(DB197="BöB","nur Freihändig mit Tipo. 13 VöB","")</f>
        <v/>
      </c>
      <c r="DD197" s="400"/>
      <c r="DE197" s="433" t="str">
        <f>IF(DB197="BöB","Ja","No")</f>
        <v>No</v>
      </c>
      <c r="DF197" s="430" t="str">
        <f>IF(DB197="BöB","Ja","No")</f>
        <v>No</v>
      </c>
      <c r="DG197" s="435" t="e">
        <f>IF(OR(AND(DB197="VöB",CZ191="Aktuelles Procedura secondo BöB",DA197="No"),OR(AND(DA197="Ja",CZ197&gt;='Valori soglia'!$D$6),AND(DA197="Ja",DG$14&gt;DG$15)),AND(DA197="Ja",DB197="BöB")),"Kontrolle","")</f>
        <v>#DIV/0!</v>
      </c>
      <c r="DH197" s="173" t="s">
        <v>44</v>
      </c>
      <c r="DI197" s="429">
        <v>90</v>
      </c>
      <c r="DJ197" s="352">
        <v>0</v>
      </c>
      <c r="DK197" s="429" t="s">
        <v>43</v>
      </c>
      <c r="DL197" s="432" t="s">
        <v>36</v>
      </c>
      <c r="DM197" s="399" t="str">
        <f>IF(DL197="BöB","nur Freihändig mit Tipo. 13 VöB","")</f>
        <v/>
      </c>
      <c r="DN197" s="400"/>
      <c r="DO197" s="433" t="str">
        <f>IF(DL197="BöB","Ja","No")</f>
        <v>No</v>
      </c>
      <c r="DP197" s="430" t="str">
        <f>IF(DL197="BöB","Ja","No")</f>
        <v>No</v>
      </c>
      <c r="DQ197" s="435" t="e">
        <f>IF(OR(AND(DL197="VöB",DJ191="Aktuelles Procedura secondo BöB",DK197="No"),OR(AND(DK197="Ja",DJ197&gt;='Valori soglia'!$D$6),AND(DK197="Ja",DQ$14&gt;DQ$15)),AND(DK197="Ja",DL197="BöB")),"Kontrolle","")</f>
        <v>#DIV/0!</v>
      </c>
      <c r="DR197" s="173" t="s">
        <v>44</v>
      </c>
      <c r="DS197" s="429">
        <v>90</v>
      </c>
      <c r="DT197" s="352">
        <v>0</v>
      </c>
      <c r="DU197" s="429" t="s">
        <v>43</v>
      </c>
      <c r="DV197" s="432" t="s">
        <v>36</v>
      </c>
      <c r="DW197" s="399" t="str">
        <f>IF(DV197="BöB","nur Freihändig mit Tipo. 13 VöB","")</f>
        <v/>
      </c>
      <c r="DX197" s="400"/>
      <c r="DY197" s="433" t="str">
        <f>IF(DV197="BöB","Ja","No")</f>
        <v>No</v>
      </c>
      <c r="DZ197" s="430" t="str">
        <f>IF(DV197="BöB","Ja","No")</f>
        <v>No</v>
      </c>
      <c r="EA197" s="435" t="e">
        <f>IF(OR(AND(DV197="VöB",DT191="Aktuelles Procedura secondo BöB",DU197="No"),OR(AND(DU197="Ja",DT197&gt;='Valori soglia'!$D$6),AND(DU197="Ja",EA$14&gt;EA$15)),AND(DU197="Ja",DV197="BöB")),"Kontrolle","")</f>
        <v>#DIV/0!</v>
      </c>
      <c r="EB197" s="173" t="s">
        <v>44</v>
      </c>
      <c r="EC197" s="429">
        <v>90</v>
      </c>
      <c r="ED197" s="352">
        <v>0</v>
      </c>
      <c r="EE197" s="429" t="s">
        <v>43</v>
      </c>
      <c r="EF197" s="432" t="s">
        <v>36</v>
      </c>
      <c r="EG197" s="399" t="str">
        <f>IF(EF197="BöB","nur Freihändig mit Tipo. 13 VöB","")</f>
        <v/>
      </c>
      <c r="EH197" s="400"/>
      <c r="EI197" s="433" t="str">
        <f>IF(EF197="BöB","Ja","No")</f>
        <v>No</v>
      </c>
      <c r="EJ197" s="430" t="str">
        <f>IF(EF197="BöB","Ja","No")</f>
        <v>No</v>
      </c>
      <c r="EK197" s="435" t="e">
        <f>IF(OR(AND(EF197="VöB",ED191="Aktuelles Procedura secondo BöB",EE197="No"),OR(AND(EE197="Ja",ED197&gt;='Valori soglia'!$D$6),AND(EE197="Ja",EK$14&gt;EK$15)),AND(EE197="Ja",EF197="BöB")),"Kontrolle","")</f>
        <v>#DIV/0!</v>
      </c>
      <c r="EL197" s="173" t="s">
        <v>44</v>
      </c>
      <c r="EM197" s="429">
        <v>90</v>
      </c>
      <c r="EN197" s="352">
        <v>0</v>
      </c>
      <c r="EO197" s="429" t="s">
        <v>43</v>
      </c>
      <c r="EP197" s="432" t="s">
        <v>36</v>
      </c>
      <c r="EQ197" s="399" t="str">
        <f>IF(EP197="BöB","nur Freihändig mit Tipo. 13 VöB","")</f>
        <v/>
      </c>
      <c r="ER197" s="400"/>
      <c r="ES197" s="433" t="str">
        <f>IF(EP197="BöB","Ja","No")</f>
        <v>No</v>
      </c>
      <c r="ET197" s="430" t="str">
        <f>IF(EP197="BöB","Ja","No")</f>
        <v>No</v>
      </c>
      <c r="EU197" s="435" t="e">
        <f>IF(OR(AND(EP197="VöB",EN191="Aktuelles Procedura secondo BöB",EO197="No"),OR(AND(EO197="Ja",EN197&gt;='Valori soglia'!$D$6),AND(EO197="Ja",EU$14&gt;EU$15)),AND(EO197="Ja",EP197="BöB")),"Kontrolle","")</f>
        <v>#DIV/0!</v>
      </c>
      <c r="EV197" s="173" t="s">
        <v>44</v>
      </c>
      <c r="EW197" s="429">
        <v>90</v>
      </c>
      <c r="EX197" s="352">
        <v>0</v>
      </c>
      <c r="EY197" s="429" t="s">
        <v>43</v>
      </c>
      <c r="EZ197" s="432" t="s">
        <v>36</v>
      </c>
      <c r="FA197" s="399" t="str">
        <f>IF(EZ197="BöB","nur Freihändig mit Tipo. 13 VöB","")</f>
        <v/>
      </c>
      <c r="FB197" s="400"/>
      <c r="FC197" s="433" t="str">
        <f>IF(EZ197="BöB","Ja","No")</f>
        <v>No</v>
      </c>
      <c r="FD197" s="430" t="str">
        <f>IF(EZ197="BöB","Ja","No")</f>
        <v>No</v>
      </c>
      <c r="FE197" s="435" t="e">
        <f>IF(OR(AND(EZ197="VöB",EX191="Aktuelles Procedura secondo BöB",EY197="No"),OR(AND(EY197="Ja",EX197&gt;='Valori soglia'!$D$6),AND(EY197="Ja",FE$14&gt;FE$15)),AND(EY197="Ja",EZ197="BöB")),"Kontrolle","")</f>
        <v>#DIV/0!</v>
      </c>
      <c r="FF197" s="173" t="s">
        <v>44</v>
      </c>
      <c r="FG197" s="429">
        <v>90</v>
      </c>
      <c r="FH197" s="352">
        <v>0</v>
      </c>
      <c r="FI197" s="429" t="s">
        <v>43</v>
      </c>
      <c r="FJ197" s="432" t="s">
        <v>36</v>
      </c>
      <c r="FK197" s="399" t="str">
        <f>IF(FJ197="BöB","nur Freihändig mit Tipo. 13 VöB","")</f>
        <v/>
      </c>
      <c r="FL197" s="400"/>
      <c r="FM197" s="433" t="str">
        <f>IF(FJ197="BöB","Ja","No")</f>
        <v>No</v>
      </c>
      <c r="FN197" s="430" t="str">
        <f>IF(FJ197="BöB","Ja","No")</f>
        <v>No</v>
      </c>
      <c r="FO197" s="435" t="e">
        <f>IF(OR(AND(FJ197="VöB",FH191="Aktuelles Procedura secondo BöB",FI197="No"),OR(AND(FI197="Ja",FH197&gt;='Valori soglia'!$D$6),AND(FI197="Ja",FO$14&gt;FO$15)),AND(FI197="Ja",FJ197="BöB")),"Kontrolle","")</f>
        <v>#DIV/0!</v>
      </c>
      <c r="FP197" s="173" t="s">
        <v>44</v>
      </c>
      <c r="FQ197" s="429">
        <v>90</v>
      </c>
      <c r="FR197" s="352">
        <v>0</v>
      </c>
      <c r="FS197" s="429" t="s">
        <v>43</v>
      </c>
      <c r="FT197" s="432" t="s">
        <v>36</v>
      </c>
      <c r="FU197" s="399" t="str">
        <f>IF(FT197="BöB","nur Freihändig mit Tipo. 13 VöB","")</f>
        <v/>
      </c>
      <c r="FV197" s="400"/>
      <c r="FW197" s="433" t="str">
        <f>IF(FT197="BöB","Ja","No")</f>
        <v>No</v>
      </c>
      <c r="FX197" s="430" t="str">
        <f>IF(FT197="BöB","Ja","No")</f>
        <v>No</v>
      </c>
      <c r="FY197" s="435" t="e">
        <f>IF(OR(AND(FT197="VöB",FR191="Aktuelles Procedura secondo BöB",FS197="No"),OR(AND(FS197="Ja",FR197&gt;='Valori soglia'!$D$6),AND(FS197="Ja",FY$14&gt;FY$15)),AND(FS197="Ja",FT197="BöB")),"Kontrolle","")</f>
        <v>#DIV/0!</v>
      </c>
      <c r="FZ197" s="173" t="s">
        <v>44</v>
      </c>
      <c r="GA197" s="429">
        <v>90</v>
      </c>
      <c r="GB197" s="352">
        <v>0</v>
      </c>
      <c r="GC197" s="429" t="s">
        <v>43</v>
      </c>
      <c r="GD197" s="432" t="s">
        <v>36</v>
      </c>
      <c r="GE197" s="399" t="str">
        <f>IF(GD197="BöB","nur Freihändig mit Tipo. 13 VöB","")</f>
        <v/>
      </c>
      <c r="GF197" s="400"/>
      <c r="GG197" s="433" t="str">
        <f>IF(GD197="BöB","Ja","No")</f>
        <v>No</v>
      </c>
      <c r="GH197" s="430" t="str">
        <f>IF(GD197="BöB","Ja","No")</f>
        <v>No</v>
      </c>
      <c r="GI197" s="435" t="e">
        <f>IF(OR(AND(GD197="VöB",GB191="Aktuelles Procedura secondo BöB",GC197="No"),OR(AND(GC197="Ja",GB197&gt;='Valori soglia'!$D$6),AND(GC197="Ja",GI$14&gt;GI$15)),AND(GC197="Ja",GD197="BöB")),"Kontrolle","")</f>
        <v>#DIV/0!</v>
      </c>
      <c r="GJ197" s="173" t="s">
        <v>44</v>
      </c>
      <c r="GK197" s="429">
        <v>90</v>
      </c>
      <c r="GL197" s="352">
        <v>0</v>
      </c>
      <c r="GM197" s="429" t="s">
        <v>43</v>
      </c>
      <c r="GN197" s="432" t="s">
        <v>36</v>
      </c>
      <c r="GO197" s="399" t="str">
        <f>IF(GN197="BöB","nur Freihändig mit Tipo. 13 VöB","")</f>
        <v/>
      </c>
      <c r="GP197" s="400"/>
      <c r="GQ197" s="433" t="str">
        <f>IF(GN197="BöB","Ja","No")</f>
        <v>No</v>
      </c>
      <c r="GR197" s="430" t="str">
        <f>IF(GN197="BöB","Ja","No")</f>
        <v>No</v>
      </c>
      <c r="GS197" s="435" t="e">
        <f>IF(OR(AND(GN197="VöB",GL191="Aktuelles Procedura secondo BöB",GM197="No"),OR(AND(GM197="Ja",GL197&gt;='Valori soglia'!$D$6),AND(GM197="Ja",GS$14&gt;GS$15)),AND(GM197="Ja",GN197="BöB")),"Kontrolle","")</f>
        <v>#DIV/0!</v>
      </c>
      <c r="GT197" s="173" t="s">
        <v>44</v>
      </c>
      <c r="GU197" s="429">
        <v>90</v>
      </c>
      <c r="GV197" s="352">
        <v>0</v>
      </c>
      <c r="GW197" s="429" t="s">
        <v>43</v>
      </c>
      <c r="GX197" s="432" t="s">
        <v>36</v>
      </c>
      <c r="GY197" s="399" t="str">
        <f>IF(GX197="BöB","nur Freihändig mit Tipo. 13 VöB","")</f>
        <v/>
      </c>
      <c r="GZ197" s="400"/>
      <c r="HA197" s="433" t="str">
        <f>IF(GX197="BöB","Ja","No")</f>
        <v>No</v>
      </c>
      <c r="HB197" s="430" t="str">
        <f>IF(GX197="BöB","Ja","No")</f>
        <v>No</v>
      </c>
      <c r="HC197" s="435" t="e">
        <f>IF(OR(AND(GX197="VöB",GV191="Aktuelles Procedura secondo BöB",GW197="No"),OR(AND(GW197="Ja",GV197&gt;='Valori soglia'!$D$6),AND(GW197="Ja",HC$14&gt;HC$15)),AND(GW197="Ja",GX197="BöB")),"Kontrolle","")</f>
        <v>#DIV/0!</v>
      </c>
      <c r="HD197" s="173" t="s">
        <v>44</v>
      </c>
      <c r="HE197" s="429">
        <v>90</v>
      </c>
      <c r="HF197" s="352">
        <v>0</v>
      </c>
      <c r="HG197" s="429" t="s">
        <v>43</v>
      </c>
      <c r="HH197" s="432" t="s">
        <v>36</v>
      </c>
      <c r="HI197" s="399" t="str">
        <f>IF(HH197="BöB","nur Freihändig mit Tipo. 13 VöB","")</f>
        <v/>
      </c>
      <c r="HJ197" s="400"/>
      <c r="HK197" s="433" t="str">
        <f>IF(HH197="BöB","Ja","No")</f>
        <v>No</v>
      </c>
      <c r="HL197" s="430" t="str">
        <f>IF(HH197="BöB","Ja","No")</f>
        <v>No</v>
      </c>
      <c r="HM197" s="435" t="e">
        <f>IF(OR(AND(HH197="VöB",HF191="Aktuelles Procedura secondo BöB",HG197="No"),OR(AND(HG197="Ja",HF197&gt;='Valori soglia'!$D$6),AND(HG197="Ja",HM$14&gt;HM$15)),AND(HG197="Ja",HH197="BöB")),"Kontrolle","")</f>
        <v>#DIV/0!</v>
      </c>
      <c r="HN197" s="19"/>
      <c r="HO197" s="19"/>
      <c r="HP197" s="19"/>
      <c r="HQ197" s="19"/>
      <c r="HR197" s="19"/>
      <c r="HS197" s="19"/>
      <c r="HT197" s="19"/>
      <c r="HU197" s="19"/>
      <c r="HV197" s="19"/>
      <c r="HW197" s="19"/>
      <c r="HX197" s="19"/>
      <c r="HY197" s="19"/>
      <c r="HZ197" s="19"/>
      <c r="IA197" s="19"/>
      <c r="IB197" s="19"/>
      <c r="IC197" s="19"/>
      <c r="ID197" s="6"/>
      <c r="IE197" s="6"/>
      <c r="IF197" s="6"/>
      <c r="IG197" s="6"/>
      <c r="IH197" s="6"/>
      <c r="II197" s="6"/>
      <c r="IJ197" s="6"/>
      <c r="IK197" s="6"/>
      <c r="IL197" s="6"/>
      <c r="IM197" s="6"/>
      <c r="IN197" s="6"/>
      <c r="IO197" s="6"/>
      <c r="IP197" s="6"/>
      <c r="IQ197" s="6"/>
      <c r="IR197" s="6"/>
      <c r="IS197" s="6"/>
      <c r="IT197" s="6"/>
      <c r="IU197" s="6"/>
      <c r="IV197" s="6"/>
      <c r="IW197" s="6"/>
      <c r="IX197" s="6"/>
      <c r="IY197" s="6"/>
      <c r="IZ197" s="6"/>
      <c r="JA197" s="6"/>
      <c r="JB197" s="6"/>
      <c r="JC197" s="6"/>
      <c r="JD197" s="6"/>
      <c r="JE197" s="6"/>
      <c r="JF197" s="6"/>
      <c r="JG197" s="6"/>
      <c r="JH197" s="6"/>
      <c r="JI197" s="6"/>
      <c r="JJ197" s="6"/>
      <c r="JK197" s="6"/>
      <c r="JL197" s="6"/>
      <c r="JM197" s="6"/>
      <c r="JN197" s="6"/>
      <c r="JO197" s="6"/>
      <c r="JP197" s="6"/>
      <c r="JQ197" s="6"/>
      <c r="JR197" s="6"/>
      <c r="JS197" s="6"/>
      <c r="JT197" s="6"/>
      <c r="JU197" s="6"/>
      <c r="JV197" s="6"/>
      <c r="JW197" s="6"/>
      <c r="JX197" s="6"/>
      <c r="JY197" s="6"/>
      <c r="JZ197" s="6"/>
      <c r="KA197" s="6"/>
      <c r="KB197" s="6"/>
      <c r="KC197" s="6"/>
      <c r="KD197" s="6"/>
      <c r="KE197" s="6"/>
      <c r="KF197" s="6"/>
      <c r="KG197" s="6"/>
      <c r="KH197" s="6"/>
      <c r="KI197" s="6"/>
      <c r="KJ197" s="6"/>
      <c r="KK197" s="6"/>
      <c r="KL197" s="6"/>
      <c r="KM197" s="6"/>
      <c r="KN197" s="6"/>
      <c r="KO197" s="6"/>
      <c r="KP197" s="6"/>
      <c r="KQ197" s="6"/>
      <c r="KR197" s="6"/>
      <c r="KS197" s="6"/>
      <c r="KT197" s="6"/>
      <c r="KU197" s="6"/>
      <c r="KV197" s="6"/>
      <c r="KW197" s="6"/>
      <c r="KX197" s="6"/>
      <c r="KY197" s="6"/>
      <c r="KZ197" s="6"/>
      <c r="LA197" s="6"/>
      <c r="LB197" s="6"/>
      <c r="LC197" s="6"/>
    </row>
    <row r="198" spans="2:315" ht="27" customHeight="1" x14ac:dyDescent="0.2">
      <c r="B198" s="174" t="s">
        <v>45</v>
      </c>
      <c r="C198" s="429"/>
      <c r="D198" s="352"/>
      <c r="E198" s="429"/>
      <c r="F198" s="432"/>
      <c r="G198" s="401" t="str">
        <f>IF(F197="VöB","Freihändig (z.B. Tipo. 36 II d VöB)","")</f>
        <v/>
      </c>
      <c r="H198" s="402"/>
      <c r="I198" s="433"/>
      <c r="J198" s="430"/>
      <c r="K198" s="435"/>
      <c r="L198" s="174" t="s">
        <v>45</v>
      </c>
      <c r="M198" s="429"/>
      <c r="N198" s="352"/>
      <c r="O198" s="429"/>
      <c r="P198" s="432"/>
      <c r="Q198" s="401" t="str">
        <f>IF(P197="VöB","Freihändig (z.B. Tipo. 36 II d VöB)","")</f>
        <v/>
      </c>
      <c r="R198" s="402"/>
      <c r="S198" s="433"/>
      <c r="T198" s="430"/>
      <c r="U198" s="435"/>
      <c r="V198" s="174" t="s">
        <v>45</v>
      </c>
      <c r="W198" s="429"/>
      <c r="X198" s="352"/>
      <c r="Y198" s="429"/>
      <c r="Z198" s="432"/>
      <c r="AA198" s="401" t="str">
        <f>IF(Z197="VöB","Freihändig (z.B. Tipo. 36 II d VöB)","")</f>
        <v/>
      </c>
      <c r="AB198" s="402"/>
      <c r="AC198" s="433"/>
      <c r="AD198" s="430"/>
      <c r="AE198" s="435"/>
      <c r="AF198" s="174" t="s">
        <v>45</v>
      </c>
      <c r="AG198" s="429"/>
      <c r="AH198" s="352"/>
      <c r="AI198" s="429"/>
      <c r="AJ198" s="432"/>
      <c r="AK198" s="401" t="str">
        <f>IF(AJ197="VöB","Freihändig (z.B. Tipo. 36 II d VöB)","")</f>
        <v/>
      </c>
      <c r="AL198" s="402"/>
      <c r="AM198" s="433"/>
      <c r="AN198" s="430"/>
      <c r="AO198" s="435"/>
      <c r="AP198" s="174" t="s">
        <v>45</v>
      </c>
      <c r="AQ198" s="429"/>
      <c r="AR198" s="352"/>
      <c r="AS198" s="429"/>
      <c r="AT198" s="432"/>
      <c r="AU198" s="401" t="str">
        <f>IF(AT197="VöB","Freihändig (z.B. Tipo. 36 II d VöB)","")</f>
        <v/>
      </c>
      <c r="AV198" s="402"/>
      <c r="AW198" s="433"/>
      <c r="AX198" s="430"/>
      <c r="AY198" s="435"/>
      <c r="AZ198" s="174" t="s">
        <v>45</v>
      </c>
      <c r="BA198" s="429"/>
      <c r="BB198" s="352"/>
      <c r="BC198" s="429"/>
      <c r="BD198" s="432"/>
      <c r="BE198" s="401" t="str">
        <f>IF(BD197="VöB","Freihändig (z.B. Tipo. 36 II d VöB)","")</f>
        <v/>
      </c>
      <c r="BF198" s="402"/>
      <c r="BG198" s="433"/>
      <c r="BH198" s="430"/>
      <c r="BI198" s="435"/>
      <c r="BJ198" s="174" t="s">
        <v>45</v>
      </c>
      <c r="BK198" s="429"/>
      <c r="BL198" s="352"/>
      <c r="BM198" s="429"/>
      <c r="BN198" s="432"/>
      <c r="BO198" s="401" t="str">
        <f>IF(BN197="VöB","Freihändig (z.B. Tipo. 36 II d VöB)","")</f>
        <v/>
      </c>
      <c r="BP198" s="402"/>
      <c r="BQ198" s="433"/>
      <c r="BR198" s="430"/>
      <c r="BS198" s="435"/>
      <c r="BT198" s="174" t="s">
        <v>45</v>
      </c>
      <c r="BU198" s="429"/>
      <c r="BV198" s="352"/>
      <c r="BW198" s="429"/>
      <c r="BX198" s="432"/>
      <c r="BY198" s="401" t="str">
        <f>IF(BX197="VöB","Freihändig (z.B. Tipo. 36 II d VöB)","")</f>
        <v/>
      </c>
      <c r="BZ198" s="402"/>
      <c r="CA198" s="433"/>
      <c r="CB198" s="430"/>
      <c r="CC198" s="435"/>
      <c r="CD198" s="174" t="s">
        <v>45</v>
      </c>
      <c r="CE198" s="429"/>
      <c r="CF198" s="352"/>
      <c r="CG198" s="429"/>
      <c r="CH198" s="432"/>
      <c r="CI198" s="401" t="str">
        <f>IF(CH197="VöB","Freihändig (z.B. Tipo. 36 II d VöB)","")</f>
        <v/>
      </c>
      <c r="CJ198" s="402"/>
      <c r="CK198" s="433"/>
      <c r="CL198" s="430"/>
      <c r="CM198" s="435"/>
      <c r="CN198" s="174" t="s">
        <v>45</v>
      </c>
      <c r="CO198" s="429"/>
      <c r="CP198" s="352"/>
      <c r="CQ198" s="429"/>
      <c r="CR198" s="432"/>
      <c r="CS198" s="401" t="str">
        <f>IF(CR197="VöB","Freihändig (z.B. Tipo. 36 II d VöB)","")</f>
        <v/>
      </c>
      <c r="CT198" s="402"/>
      <c r="CU198" s="433"/>
      <c r="CV198" s="430"/>
      <c r="CW198" s="435"/>
      <c r="CX198" s="174" t="s">
        <v>45</v>
      </c>
      <c r="CY198" s="429"/>
      <c r="CZ198" s="352"/>
      <c r="DA198" s="429"/>
      <c r="DB198" s="432"/>
      <c r="DC198" s="401" t="str">
        <f>IF(DB197="VöB","Freihändig (z.B. Tipo. 36 II d VöB)","")</f>
        <v/>
      </c>
      <c r="DD198" s="402"/>
      <c r="DE198" s="433"/>
      <c r="DF198" s="430"/>
      <c r="DG198" s="435"/>
      <c r="DH198" s="174" t="s">
        <v>45</v>
      </c>
      <c r="DI198" s="429"/>
      <c r="DJ198" s="352"/>
      <c r="DK198" s="429"/>
      <c r="DL198" s="432"/>
      <c r="DM198" s="401" t="str">
        <f>IF(DL197="VöB","Freihändig (z.B. Tipo. 36 II d VöB)","")</f>
        <v/>
      </c>
      <c r="DN198" s="402"/>
      <c r="DO198" s="433"/>
      <c r="DP198" s="430"/>
      <c r="DQ198" s="435"/>
      <c r="DR198" s="174" t="s">
        <v>45</v>
      </c>
      <c r="DS198" s="429"/>
      <c r="DT198" s="352"/>
      <c r="DU198" s="429"/>
      <c r="DV198" s="432"/>
      <c r="DW198" s="401" t="str">
        <f>IF(DV197="VöB","Freihändig (z.B. Tipo. 36 II d VöB)","")</f>
        <v/>
      </c>
      <c r="DX198" s="402"/>
      <c r="DY198" s="433"/>
      <c r="DZ198" s="430"/>
      <c r="EA198" s="435"/>
      <c r="EB198" s="174" t="s">
        <v>45</v>
      </c>
      <c r="EC198" s="429"/>
      <c r="ED198" s="352"/>
      <c r="EE198" s="429"/>
      <c r="EF198" s="432"/>
      <c r="EG198" s="401" t="str">
        <f>IF(EF197="VöB","Freihändig (z.B. Tipo. 36 II d VöB)","")</f>
        <v/>
      </c>
      <c r="EH198" s="402"/>
      <c r="EI198" s="433"/>
      <c r="EJ198" s="430"/>
      <c r="EK198" s="435"/>
      <c r="EL198" s="174" t="s">
        <v>45</v>
      </c>
      <c r="EM198" s="429"/>
      <c r="EN198" s="352"/>
      <c r="EO198" s="429"/>
      <c r="EP198" s="432"/>
      <c r="EQ198" s="401" t="str">
        <f>IF(EP197="VöB","Freihändig (z.B. Tipo. 36 II d VöB)","")</f>
        <v/>
      </c>
      <c r="ER198" s="402"/>
      <c r="ES198" s="433"/>
      <c r="ET198" s="430"/>
      <c r="EU198" s="435"/>
      <c r="EV198" s="174" t="s">
        <v>45</v>
      </c>
      <c r="EW198" s="429"/>
      <c r="EX198" s="352"/>
      <c r="EY198" s="429"/>
      <c r="EZ198" s="432"/>
      <c r="FA198" s="401" t="str">
        <f>IF(EZ197="VöB","Freihändig (z.B. Tipo. 36 II d VöB)","")</f>
        <v/>
      </c>
      <c r="FB198" s="402"/>
      <c r="FC198" s="433"/>
      <c r="FD198" s="430"/>
      <c r="FE198" s="435"/>
      <c r="FF198" s="174" t="s">
        <v>45</v>
      </c>
      <c r="FG198" s="429"/>
      <c r="FH198" s="352"/>
      <c r="FI198" s="429"/>
      <c r="FJ198" s="432"/>
      <c r="FK198" s="401" t="str">
        <f>IF(FJ197="VöB","Freihändig (z.B. Tipo. 36 II d VöB)","")</f>
        <v/>
      </c>
      <c r="FL198" s="402"/>
      <c r="FM198" s="433"/>
      <c r="FN198" s="430"/>
      <c r="FO198" s="435"/>
      <c r="FP198" s="174" t="s">
        <v>45</v>
      </c>
      <c r="FQ198" s="429"/>
      <c r="FR198" s="352"/>
      <c r="FS198" s="429"/>
      <c r="FT198" s="432"/>
      <c r="FU198" s="401" t="str">
        <f>IF(FT197="VöB","Freihändig (z.B. Tipo. 36 II d VöB)","")</f>
        <v/>
      </c>
      <c r="FV198" s="402"/>
      <c r="FW198" s="433"/>
      <c r="FX198" s="430"/>
      <c r="FY198" s="435"/>
      <c r="FZ198" s="174" t="s">
        <v>45</v>
      </c>
      <c r="GA198" s="429"/>
      <c r="GB198" s="352"/>
      <c r="GC198" s="429"/>
      <c r="GD198" s="432"/>
      <c r="GE198" s="401" t="str">
        <f>IF(GD197="VöB","Freihändig (z.B. Tipo. 36 II d VöB)","")</f>
        <v/>
      </c>
      <c r="GF198" s="402"/>
      <c r="GG198" s="433"/>
      <c r="GH198" s="430"/>
      <c r="GI198" s="435"/>
      <c r="GJ198" s="174" t="s">
        <v>45</v>
      </c>
      <c r="GK198" s="429"/>
      <c r="GL198" s="352"/>
      <c r="GM198" s="429"/>
      <c r="GN198" s="432"/>
      <c r="GO198" s="401" t="str">
        <f>IF(GN197="VöB","Freihändig (z.B. Tipo. 36 II d VöB)","")</f>
        <v/>
      </c>
      <c r="GP198" s="402"/>
      <c r="GQ198" s="433"/>
      <c r="GR198" s="430"/>
      <c r="GS198" s="435"/>
      <c r="GT198" s="174" t="s">
        <v>45</v>
      </c>
      <c r="GU198" s="429"/>
      <c r="GV198" s="352"/>
      <c r="GW198" s="429"/>
      <c r="GX198" s="432"/>
      <c r="GY198" s="401" t="str">
        <f>IF(GX197="VöB","Freihändig (z.B. Tipo. 36 II d VöB)","")</f>
        <v/>
      </c>
      <c r="GZ198" s="402"/>
      <c r="HA198" s="433"/>
      <c r="HB198" s="430"/>
      <c r="HC198" s="435"/>
      <c r="HD198" s="174" t="s">
        <v>45</v>
      </c>
      <c r="HE198" s="429"/>
      <c r="HF198" s="352"/>
      <c r="HG198" s="429"/>
      <c r="HH198" s="432"/>
      <c r="HI198" s="401" t="str">
        <f>IF(HH197="VöB","Freihändig (z.B. Tipo. 36 II d VöB)","")</f>
        <v/>
      </c>
      <c r="HJ198" s="402"/>
      <c r="HK198" s="433"/>
      <c r="HL198" s="430"/>
      <c r="HM198" s="435"/>
      <c r="HN198" s="19"/>
      <c r="HO198" s="19"/>
      <c r="HP198" s="19"/>
      <c r="HQ198" s="19"/>
      <c r="HR198" s="19"/>
      <c r="HS198" s="19"/>
      <c r="HT198" s="19"/>
      <c r="HU198" s="19"/>
      <c r="HV198" s="19"/>
      <c r="HW198" s="19"/>
      <c r="HX198" s="19"/>
      <c r="HY198" s="19"/>
      <c r="HZ198" s="19"/>
      <c r="IA198" s="19"/>
      <c r="IB198" s="19"/>
      <c r="IC198" s="19"/>
      <c r="ID198" s="6"/>
      <c r="IE198" s="6"/>
      <c r="IF198" s="6"/>
      <c r="IG198" s="6"/>
      <c r="IH198" s="6"/>
      <c r="II198" s="6"/>
      <c r="IJ198" s="6"/>
      <c r="IK198" s="6"/>
      <c r="IL198" s="6"/>
      <c r="IM198" s="6"/>
      <c r="IN198" s="6"/>
      <c r="IO198" s="6"/>
      <c r="IP198" s="6"/>
      <c r="IQ198" s="6"/>
      <c r="IR198" s="6"/>
      <c r="IS198" s="6"/>
      <c r="IT198" s="6"/>
      <c r="IU198" s="6"/>
      <c r="IV198" s="6"/>
      <c r="IW198" s="6"/>
      <c r="IX198" s="6"/>
      <c r="IY198" s="6"/>
      <c r="IZ198" s="6"/>
      <c r="JA198" s="6"/>
      <c r="JB198" s="6"/>
      <c r="JC198" s="6"/>
      <c r="JD198" s="6"/>
      <c r="JE198" s="6"/>
      <c r="JF198" s="6"/>
      <c r="JG198" s="6"/>
      <c r="JH198" s="6"/>
      <c r="JI198" s="6"/>
      <c r="JJ198" s="6"/>
      <c r="JK198" s="6"/>
      <c r="JL198" s="6"/>
      <c r="JM198" s="6"/>
      <c r="JN198" s="6"/>
      <c r="JO198" s="6"/>
      <c r="JP198" s="6"/>
      <c r="JQ198" s="6"/>
      <c r="JR198" s="6"/>
      <c r="JS198" s="6"/>
      <c r="JT198" s="6"/>
      <c r="JU198" s="6"/>
      <c r="JV198" s="6"/>
      <c r="JW198" s="6"/>
      <c r="JX198" s="6"/>
      <c r="JY198" s="6"/>
      <c r="JZ198" s="6"/>
      <c r="KA198" s="6"/>
      <c r="KB198" s="6"/>
      <c r="KC198" s="6"/>
      <c r="KD198" s="6"/>
      <c r="KE198" s="6"/>
      <c r="KF198" s="6"/>
      <c r="KG198" s="6"/>
      <c r="KH198" s="6"/>
      <c r="KI198" s="6"/>
      <c r="KJ198" s="6"/>
      <c r="KK198" s="6"/>
      <c r="KL198" s="6"/>
      <c r="KM198" s="6"/>
      <c r="KN198" s="6"/>
      <c r="KO198" s="6"/>
      <c r="KP198" s="6"/>
      <c r="KQ198" s="6"/>
      <c r="KR198" s="6"/>
      <c r="KS198" s="6"/>
      <c r="KT198" s="6"/>
      <c r="KU198" s="6"/>
      <c r="KV198" s="6"/>
      <c r="KW198" s="6"/>
      <c r="KX198" s="6"/>
      <c r="KY198" s="6"/>
      <c r="KZ198" s="6"/>
      <c r="LA198" s="6"/>
      <c r="LB198" s="6"/>
      <c r="LC198" s="6"/>
    </row>
    <row r="199" spans="2:315" ht="27" customHeight="1" x14ac:dyDescent="0.2">
      <c r="B199" s="173" t="s">
        <v>44</v>
      </c>
      <c r="C199" s="429">
        <v>91</v>
      </c>
      <c r="D199" s="352">
        <v>0</v>
      </c>
      <c r="E199" s="429" t="s">
        <v>43</v>
      </c>
      <c r="F199" s="432" t="s">
        <v>36</v>
      </c>
      <c r="G199" s="399" t="str">
        <f>IF(F199="BöB","nur Freihändig mit Tipo. 13 VöB","")</f>
        <v/>
      </c>
      <c r="H199" s="400"/>
      <c r="I199" s="433" t="str">
        <f>IF(F199="BöB","Ja","No")</f>
        <v>No</v>
      </c>
      <c r="J199" s="430" t="str">
        <f>IF(F199="BöB","Ja","No")</f>
        <v>No</v>
      </c>
      <c r="K199" s="435" t="e">
        <f>IF(OR(AND(F199="VöB",D193="Aktuelles Procedura secondo BöB",E199="No"),OR(AND(E199="Ja",D199&gt;='Valori soglia'!$D$6),AND(E199="Ja",'Riepilogo progetto'!$J$8&gt;'Riepilogo progetto'!$P$9)),AND(E199="Ja",F199="BöB")),"Kontrolle","")</f>
        <v>#DIV/0!</v>
      </c>
      <c r="L199" s="173" t="s">
        <v>44</v>
      </c>
      <c r="M199" s="429">
        <v>91</v>
      </c>
      <c r="N199" s="352">
        <v>0</v>
      </c>
      <c r="O199" s="429" t="s">
        <v>43</v>
      </c>
      <c r="P199" s="432" t="s">
        <v>36</v>
      </c>
      <c r="Q199" s="399" t="str">
        <f>IF(P199="BöB","nur Freihändig mit Tipo. 13 VöB","")</f>
        <v/>
      </c>
      <c r="R199" s="400"/>
      <c r="S199" s="433" t="str">
        <f>IF(P199="BöB","Ja","No")</f>
        <v>No</v>
      </c>
      <c r="T199" s="430" t="str">
        <f>IF(P199="BöB","Ja","No")</f>
        <v>No</v>
      </c>
      <c r="U199" s="435" t="e">
        <f>IF(OR(AND(P199="VöB",N193="Aktuelles Procedura secondo BöB",O199="No"),OR(AND(O199="Ja",N199&gt;='Valori soglia'!$D$6),AND(O199="Ja",U$14&gt;U$15)),AND(O199="Ja",P199="BöB")),"Kontrolle","")</f>
        <v>#DIV/0!</v>
      </c>
      <c r="V199" s="173" t="s">
        <v>44</v>
      </c>
      <c r="W199" s="429">
        <v>91</v>
      </c>
      <c r="X199" s="352">
        <v>0</v>
      </c>
      <c r="Y199" s="429" t="s">
        <v>43</v>
      </c>
      <c r="Z199" s="432" t="s">
        <v>36</v>
      </c>
      <c r="AA199" s="399" t="str">
        <f>IF(Z199="BöB","nur Freihändig mit Tipo. 13 VöB","")</f>
        <v/>
      </c>
      <c r="AB199" s="400"/>
      <c r="AC199" s="433" t="str">
        <f>IF(Z199="BöB","Ja","No")</f>
        <v>No</v>
      </c>
      <c r="AD199" s="430" t="str">
        <f>IF(Z199="BöB","Ja","No")</f>
        <v>No</v>
      </c>
      <c r="AE199" s="435" t="e">
        <f>IF(OR(AND(Z199="VöB",X193="Aktuelles Procedura secondo BöB",Y199="No"),OR(AND(Y199="Ja",X199&gt;='Valori soglia'!$D$6),AND(Y199="Ja",AE$14&gt;AE$15)),AND(Y199="Ja",Z199="BöB")),"Kontrolle","")</f>
        <v>#DIV/0!</v>
      </c>
      <c r="AF199" s="173" t="s">
        <v>44</v>
      </c>
      <c r="AG199" s="429">
        <v>91</v>
      </c>
      <c r="AH199" s="352">
        <v>0</v>
      </c>
      <c r="AI199" s="429" t="s">
        <v>43</v>
      </c>
      <c r="AJ199" s="432" t="s">
        <v>36</v>
      </c>
      <c r="AK199" s="399" t="str">
        <f>IF(AJ199="BöB","nur Freihändig mit Tipo. 13 VöB","")</f>
        <v/>
      </c>
      <c r="AL199" s="400"/>
      <c r="AM199" s="433" t="str">
        <f>IF(AJ199="BöB","Ja","No")</f>
        <v>No</v>
      </c>
      <c r="AN199" s="430" t="str">
        <f>IF(AJ199="BöB","Ja","No")</f>
        <v>No</v>
      </c>
      <c r="AO199" s="435" t="e">
        <f>IF(OR(AND(AJ199="VöB",AH193="Aktuelles Procedura secondo BöB",AI199="No"),OR(AND(AI199="Ja",AH199&gt;='Valori soglia'!$D$6),AND(AI199="Ja",AO$14&gt;AO$15)),AND(AI199="Ja",AJ199="BöB")),"Kontrolle","")</f>
        <v>#DIV/0!</v>
      </c>
      <c r="AP199" s="173" t="s">
        <v>44</v>
      </c>
      <c r="AQ199" s="429">
        <v>91</v>
      </c>
      <c r="AR199" s="352">
        <v>0</v>
      </c>
      <c r="AS199" s="429" t="s">
        <v>43</v>
      </c>
      <c r="AT199" s="432" t="s">
        <v>36</v>
      </c>
      <c r="AU199" s="399" t="str">
        <f>IF(AT199="BöB","nur Freihändig mit Tipo. 13 VöB","")</f>
        <v/>
      </c>
      <c r="AV199" s="400"/>
      <c r="AW199" s="433" t="str">
        <f>IF(AT199="BöB","Ja","No")</f>
        <v>No</v>
      </c>
      <c r="AX199" s="430" t="str">
        <f>IF(AT199="BöB","Ja","No")</f>
        <v>No</v>
      </c>
      <c r="AY199" s="435" t="e">
        <f>IF(OR(AND(AT199="VöB",AR193="Aktuelles Procedura secondo BöB",AS199="No"),OR(AND(AS199="Ja",AR199&gt;='Valori soglia'!$D$6),AND(AS199="Ja",AY$14&gt;AY$15)),AND(AS199="Ja",AT199="BöB")),"Kontrolle","")</f>
        <v>#DIV/0!</v>
      </c>
      <c r="AZ199" s="173" t="s">
        <v>44</v>
      </c>
      <c r="BA199" s="429">
        <v>91</v>
      </c>
      <c r="BB199" s="352">
        <v>0</v>
      </c>
      <c r="BC199" s="429" t="s">
        <v>43</v>
      </c>
      <c r="BD199" s="432" t="s">
        <v>36</v>
      </c>
      <c r="BE199" s="399" t="str">
        <f>IF(BD199="BöB","nur Freihändig mit Tipo. 13 VöB","")</f>
        <v/>
      </c>
      <c r="BF199" s="400"/>
      <c r="BG199" s="433" t="str">
        <f>IF(BD199="BöB","Ja","No")</f>
        <v>No</v>
      </c>
      <c r="BH199" s="430" t="str">
        <f>IF(BD199="BöB","Ja","No")</f>
        <v>No</v>
      </c>
      <c r="BI199" s="435" t="e">
        <f>IF(OR(AND(BD199="VöB",BB193="Aktuelles Procedura secondo BöB",BC199="No"),OR(AND(BC199="Ja",BB199&gt;='Valori soglia'!$D$6),AND(BC199="Ja",BI$14&gt;BI$15)),AND(BC199="Ja",BD199="BöB")),"Kontrolle","")</f>
        <v>#DIV/0!</v>
      </c>
      <c r="BJ199" s="173" t="s">
        <v>44</v>
      </c>
      <c r="BK199" s="429">
        <v>91</v>
      </c>
      <c r="BL199" s="352">
        <v>0</v>
      </c>
      <c r="BM199" s="429" t="s">
        <v>43</v>
      </c>
      <c r="BN199" s="432" t="s">
        <v>36</v>
      </c>
      <c r="BO199" s="399" t="str">
        <f>IF(BN199="BöB","nur Freihändig mit Tipo. 13 VöB","")</f>
        <v/>
      </c>
      <c r="BP199" s="400"/>
      <c r="BQ199" s="433" t="str">
        <f>IF(BN199="BöB","Ja","No")</f>
        <v>No</v>
      </c>
      <c r="BR199" s="430" t="str">
        <f>IF(BN199="BöB","Ja","No")</f>
        <v>No</v>
      </c>
      <c r="BS199" s="435" t="e">
        <f>IF(OR(AND(BN199="VöB",BL193="Aktuelles Procedura secondo BöB",BM199="No"),OR(AND(BM199="Ja",BL199&gt;='Valori soglia'!$D$6),AND(BM199="Ja",BS$14&gt;BS$15)),AND(BM199="Ja",BN199="BöB")),"Kontrolle","")</f>
        <v>#DIV/0!</v>
      </c>
      <c r="BT199" s="173" t="s">
        <v>44</v>
      </c>
      <c r="BU199" s="429">
        <v>91</v>
      </c>
      <c r="BV199" s="352">
        <v>0</v>
      </c>
      <c r="BW199" s="429" t="s">
        <v>43</v>
      </c>
      <c r="BX199" s="432" t="s">
        <v>36</v>
      </c>
      <c r="BY199" s="399" t="str">
        <f>IF(BX199="BöB","nur Freihändig mit Tipo. 13 VöB","")</f>
        <v/>
      </c>
      <c r="BZ199" s="400"/>
      <c r="CA199" s="433" t="str">
        <f>IF(BX199="BöB","Ja","No")</f>
        <v>No</v>
      </c>
      <c r="CB199" s="430" t="str">
        <f>IF(BX199="BöB","Ja","No")</f>
        <v>No</v>
      </c>
      <c r="CC199" s="435" t="e">
        <f>IF(OR(AND(BX199="VöB",BV193="Aktuelles Procedura secondo BöB",BW199="No"),OR(AND(BW199="Ja",BV199&gt;='Valori soglia'!$D$6),AND(BW199="Ja",CC$14&gt;CC$15)),AND(BW199="Ja",BX199="BöB")),"Kontrolle","")</f>
        <v>#DIV/0!</v>
      </c>
      <c r="CD199" s="173" t="s">
        <v>44</v>
      </c>
      <c r="CE199" s="429">
        <v>91</v>
      </c>
      <c r="CF199" s="352">
        <v>0</v>
      </c>
      <c r="CG199" s="429" t="s">
        <v>43</v>
      </c>
      <c r="CH199" s="432" t="s">
        <v>36</v>
      </c>
      <c r="CI199" s="399" t="str">
        <f>IF(CH199="BöB","nur Freihändig mit Tipo. 13 VöB","")</f>
        <v/>
      </c>
      <c r="CJ199" s="400"/>
      <c r="CK199" s="433" t="str">
        <f>IF(CH199="BöB","Ja","No")</f>
        <v>No</v>
      </c>
      <c r="CL199" s="430" t="str">
        <f>IF(CH199="BöB","Ja","No")</f>
        <v>No</v>
      </c>
      <c r="CM199" s="435" t="e">
        <f>IF(OR(AND(CH199="VöB",CF193="Aktuelles Procedura secondo BöB",CG199="No"),OR(AND(CG199="Ja",CF199&gt;='Valori soglia'!$D$6),AND(CG199="Ja",CM$14&gt;CM$15)),AND(CG199="Ja",CH199="BöB")),"Kontrolle","")</f>
        <v>#DIV/0!</v>
      </c>
      <c r="CN199" s="173" t="s">
        <v>44</v>
      </c>
      <c r="CO199" s="429">
        <v>91</v>
      </c>
      <c r="CP199" s="352">
        <v>0</v>
      </c>
      <c r="CQ199" s="429" t="s">
        <v>43</v>
      </c>
      <c r="CR199" s="432" t="s">
        <v>36</v>
      </c>
      <c r="CS199" s="399" t="str">
        <f>IF(CR199="BöB","nur Freihändig mit Tipo. 13 VöB","")</f>
        <v/>
      </c>
      <c r="CT199" s="400"/>
      <c r="CU199" s="433" t="str">
        <f>IF(CR199="BöB","Ja","No")</f>
        <v>No</v>
      </c>
      <c r="CV199" s="430" t="str">
        <f>IF(CR199="BöB","Ja","No")</f>
        <v>No</v>
      </c>
      <c r="CW199" s="435" t="e">
        <f>IF(OR(AND(CR199="VöB",CP193="Aktuelles Procedura secondo BöB",CQ199="No"),OR(AND(CQ199="Ja",CP199&gt;='Valori soglia'!$D$6),AND(CQ199="Ja",CW$14&gt;CW$15)),AND(CQ199="Ja",CR199="BöB")),"Kontrolle","")</f>
        <v>#DIV/0!</v>
      </c>
      <c r="CX199" s="173" t="s">
        <v>44</v>
      </c>
      <c r="CY199" s="429">
        <v>91</v>
      </c>
      <c r="CZ199" s="352">
        <v>0</v>
      </c>
      <c r="DA199" s="429" t="s">
        <v>43</v>
      </c>
      <c r="DB199" s="432" t="s">
        <v>36</v>
      </c>
      <c r="DC199" s="399" t="str">
        <f>IF(DB199="BöB","nur Freihändig mit Tipo. 13 VöB","")</f>
        <v/>
      </c>
      <c r="DD199" s="400"/>
      <c r="DE199" s="433" t="str">
        <f>IF(DB199="BöB","Ja","No")</f>
        <v>No</v>
      </c>
      <c r="DF199" s="430" t="str">
        <f>IF(DB199="BöB","Ja","No")</f>
        <v>No</v>
      </c>
      <c r="DG199" s="435" t="e">
        <f>IF(OR(AND(DB199="VöB",CZ193="Aktuelles Procedura secondo BöB",DA199="No"),OR(AND(DA199="Ja",CZ199&gt;='Valori soglia'!$D$6),AND(DA199="Ja",DG$14&gt;DG$15)),AND(DA199="Ja",DB199="BöB")),"Kontrolle","")</f>
        <v>#DIV/0!</v>
      </c>
      <c r="DH199" s="173" t="s">
        <v>44</v>
      </c>
      <c r="DI199" s="429">
        <v>91</v>
      </c>
      <c r="DJ199" s="352">
        <v>0</v>
      </c>
      <c r="DK199" s="429" t="s">
        <v>43</v>
      </c>
      <c r="DL199" s="432" t="s">
        <v>36</v>
      </c>
      <c r="DM199" s="399" t="str">
        <f>IF(DL199="BöB","nur Freihändig mit Tipo. 13 VöB","")</f>
        <v/>
      </c>
      <c r="DN199" s="400"/>
      <c r="DO199" s="433" t="str">
        <f>IF(DL199="BöB","Ja","No")</f>
        <v>No</v>
      </c>
      <c r="DP199" s="430" t="str">
        <f>IF(DL199="BöB","Ja","No")</f>
        <v>No</v>
      </c>
      <c r="DQ199" s="435" t="e">
        <f>IF(OR(AND(DL199="VöB",DJ193="Aktuelles Procedura secondo BöB",DK199="No"),OR(AND(DK199="Ja",DJ199&gt;='Valori soglia'!$D$6),AND(DK199="Ja",DQ$14&gt;DQ$15)),AND(DK199="Ja",DL199="BöB")),"Kontrolle","")</f>
        <v>#DIV/0!</v>
      </c>
      <c r="DR199" s="173" t="s">
        <v>44</v>
      </c>
      <c r="DS199" s="429">
        <v>91</v>
      </c>
      <c r="DT199" s="352">
        <v>0</v>
      </c>
      <c r="DU199" s="429" t="s">
        <v>43</v>
      </c>
      <c r="DV199" s="432" t="s">
        <v>36</v>
      </c>
      <c r="DW199" s="399" t="str">
        <f>IF(DV199="BöB","nur Freihändig mit Tipo. 13 VöB","")</f>
        <v/>
      </c>
      <c r="DX199" s="400"/>
      <c r="DY199" s="433" t="str">
        <f>IF(DV199="BöB","Ja","No")</f>
        <v>No</v>
      </c>
      <c r="DZ199" s="430" t="str">
        <f>IF(DV199="BöB","Ja","No")</f>
        <v>No</v>
      </c>
      <c r="EA199" s="435" t="e">
        <f>IF(OR(AND(DV199="VöB",DT193="Aktuelles Procedura secondo BöB",DU199="No"),OR(AND(DU199="Ja",DT199&gt;='Valori soglia'!$D$6),AND(DU199="Ja",EA$14&gt;EA$15)),AND(DU199="Ja",DV199="BöB")),"Kontrolle","")</f>
        <v>#DIV/0!</v>
      </c>
      <c r="EB199" s="173" t="s">
        <v>44</v>
      </c>
      <c r="EC199" s="429">
        <v>91</v>
      </c>
      <c r="ED199" s="352">
        <v>0</v>
      </c>
      <c r="EE199" s="429" t="s">
        <v>43</v>
      </c>
      <c r="EF199" s="432" t="s">
        <v>36</v>
      </c>
      <c r="EG199" s="399" t="str">
        <f>IF(EF199="BöB","nur Freihändig mit Tipo. 13 VöB","")</f>
        <v/>
      </c>
      <c r="EH199" s="400"/>
      <c r="EI199" s="433" t="str">
        <f>IF(EF199="BöB","Ja","No")</f>
        <v>No</v>
      </c>
      <c r="EJ199" s="430" t="str">
        <f>IF(EF199="BöB","Ja","No")</f>
        <v>No</v>
      </c>
      <c r="EK199" s="435" t="e">
        <f>IF(OR(AND(EF199="VöB",ED193="Aktuelles Procedura secondo BöB",EE199="No"),OR(AND(EE199="Ja",ED199&gt;='Valori soglia'!$D$6),AND(EE199="Ja",EK$14&gt;EK$15)),AND(EE199="Ja",EF199="BöB")),"Kontrolle","")</f>
        <v>#DIV/0!</v>
      </c>
      <c r="EL199" s="173" t="s">
        <v>44</v>
      </c>
      <c r="EM199" s="429">
        <v>91</v>
      </c>
      <c r="EN199" s="352">
        <v>0</v>
      </c>
      <c r="EO199" s="429" t="s">
        <v>43</v>
      </c>
      <c r="EP199" s="432" t="s">
        <v>36</v>
      </c>
      <c r="EQ199" s="399" t="str">
        <f>IF(EP199="BöB","nur Freihändig mit Tipo. 13 VöB","")</f>
        <v/>
      </c>
      <c r="ER199" s="400"/>
      <c r="ES199" s="433" t="str">
        <f>IF(EP199="BöB","Ja","No")</f>
        <v>No</v>
      </c>
      <c r="ET199" s="430" t="str">
        <f>IF(EP199="BöB","Ja","No")</f>
        <v>No</v>
      </c>
      <c r="EU199" s="435" t="e">
        <f>IF(OR(AND(EP199="VöB",EN193="Aktuelles Procedura secondo BöB",EO199="No"),OR(AND(EO199="Ja",EN199&gt;='Valori soglia'!$D$6),AND(EO199="Ja",EU$14&gt;EU$15)),AND(EO199="Ja",EP199="BöB")),"Kontrolle","")</f>
        <v>#DIV/0!</v>
      </c>
      <c r="EV199" s="173" t="s">
        <v>44</v>
      </c>
      <c r="EW199" s="429">
        <v>91</v>
      </c>
      <c r="EX199" s="352">
        <v>0</v>
      </c>
      <c r="EY199" s="429" t="s">
        <v>43</v>
      </c>
      <c r="EZ199" s="432" t="s">
        <v>36</v>
      </c>
      <c r="FA199" s="399" t="str">
        <f>IF(EZ199="BöB","nur Freihändig mit Tipo. 13 VöB","")</f>
        <v/>
      </c>
      <c r="FB199" s="400"/>
      <c r="FC199" s="433" t="str">
        <f>IF(EZ199="BöB","Ja","No")</f>
        <v>No</v>
      </c>
      <c r="FD199" s="430" t="str">
        <f>IF(EZ199="BöB","Ja","No")</f>
        <v>No</v>
      </c>
      <c r="FE199" s="435" t="e">
        <f>IF(OR(AND(EZ199="VöB",EX193="Aktuelles Procedura secondo BöB",EY199="No"),OR(AND(EY199="Ja",EX199&gt;='Valori soglia'!$D$6),AND(EY199="Ja",FE$14&gt;FE$15)),AND(EY199="Ja",EZ199="BöB")),"Kontrolle","")</f>
        <v>#DIV/0!</v>
      </c>
      <c r="FF199" s="173" t="s">
        <v>44</v>
      </c>
      <c r="FG199" s="429">
        <v>91</v>
      </c>
      <c r="FH199" s="352">
        <v>0</v>
      </c>
      <c r="FI199" s="429" t="s">
        <v>43</v>
      </c>
      <c r="FJ199" s="432" t="s">
        <v>36</v>
      </c>
      <c r="FK199" s="399" t="str">
        <f>IF(FJ199="BöB","nur Freihändig mit Tipo. 13 VöB","")</f>
        <v/>
      </c>
      <c r="FL199" s="400"/>
      <c r="FM199" s="433" t="str">
        <f>IF(FJ199="BöB","Ja","No")</f>
        <v>No</v>
      </c>
      <c r="FN199" s="430" t="str">
        <f>IF(FJ199="BöB","Ja","No")</f>
        <v>No</v>
      </c>
      <c r="FO199" s="435" t="e">
        <f>IF(OR(AND(FJ199="VöB",FH193="Aktuelles Procedura secondo BöB",FI199="No"),OR(AND(FI199="Ja",FH199&gt;='Valori soglia'!$D$6),AND(FI199="Ja",FO$14&gt;FO$15)),AND(FI199="Ja",FJ199="BöB")),"Kontrolle","")</f>
        <v>#DIV/0!</v>
      </c>
      <c r="FP199" s="173" t="s">
        <v>44</v>
      </c>
      <c r="FQ199" s="429">
        <v>91</v>
      </c>
      <c r="FR199" s="352">
        <v>0</v>
      </c>
      <c r="FS199" s="429" t="s">
        <v>43</v>
      </c>
      <c r="FT199" s="432" t="s">
        <v>36</v>
      </c>
      <c r="FU199" s="399" t="str">
        <f>IF(FT199="BöB","nur Freihändig mit Tipo. 13 VöB","")</f>
        <v/>
      </c>
      <c r="FV199" s="400"/>
      <c r="FW199" s="433" t="str">
        <f>IF(FT199="BöB","Ja","No")</f>
        <v>No</v>
      </c>
      <c r="FX199" s="430" t="str">
        <f>IF(FT199="BöB","Ja","No")</f>
        <v>No</v>
      </c>
      <c r="FY199" s="435" t="e">
        <f>IF(OR(AND(FT199="VöB",FR193="Aktuelles Procedura secondo BöB",FS199="No"),OR(AND(FS199="Ja",FR199&gt;='Valori soglia'!$D$6),AND(FS199="Ja",FY$14&gt;FY$15)),AND(FS199="Ja",FT199="BöB")),"Kontrolle","")</f>
        <v>#DIV/0!</v>
      </c>
      <c r="FZ199" s="173" t="s">
        <v>44</v>
      </c>
      <c r="GA199" s="429">
        <v>91</v>
      </c>
      <c r="GB199" s="352">
        <v>0</v>
      </c>
      <c r="GC199" s="429" t="s">
        <v>43</v>
      </c>
      <c r="GD199" s="432" t="s">
        <v>36</v>
      </c>
      <c r="GE199" s="399" t="str">
        <f>IF(GD199="BöB","nur Freihändig mit Tipo. 13 VöB","")</f>
        <v/>
      </c>
      <c r="GF199" s="400"/>
      <c r="GG199" s="433" t="str">
        <f>IF(GD199="BöB","Ja","No")</f>
        <v>No</v>
      </c>
      <c r="GH199" s="430" t="str">
        <f>IF(GD199="BöB","Ja","No")</f>
        <v>No</v>
      </c>
      <c r="GI199" s="435" t="e">
        <f>IF(OR(AND(GD199="VöB",GB193="Aktuelles Procedura secondo BöB",GC199="No"),OR(AND(GC199="Ja",GB199&gt;='Valori soglia'!$D$6),AND(GC199="Ja",GI$14&gt;GI$15)),AND(GC199="Ja",GD199="BöB")),"Kontrolle","")</f>
        <v>#DIV/0!</v>
      </c>
      <c r="GJ199" s="173" t="s">
        <v>44</v>
      </c>
      <c r="GK199" s="429">
        <v>91</v>
      </c>
      <c r="GL199" s="352">
        <v>0</v>
      </c>
      <c r="GM199" s="429" t="s">
        <v>43</v>
      </c>
      <c r="GN199" s="432" t="s">
        <v>36</v>
      </c>
      <c r="GO199" s="399" t="str">
        <f>IF(GN199="BöB","nur Freihändig mit Tipo. 13 VöB","")</f>
        <v/>
      </c>
      <c r="GP199" s="400"/>
      <c r="GQ199" s="433" t="str">
        <f>IF(GN199="BöB","Ja","No")</f>
        <v>No</v>
      </c>
      <c r="GR199" s="430" t="str">
        <f>IF(GN199="BöB","Ja","No")</f>
        <v>No</v>
      </c>
      <c r="GS199" s="435" t="e">
        <f>IF(OR(AND(GN199="VöB",GL193="Aktuelles Procedura secondo BöB",GM199="No"),OR(AND(GM199="Ja",GL199&gt;='Valori soglia'!$D$6),AND(GM199="Ja",GS$14&gt;GS$15)),AND(GM199="Ja",GN199="BöB")),"Kontrolle","")</f>
        <v>#DIV/0!</v>
      </c>
      <c r="GT199" s="173" t="s">
        <v>44</v>
      </c>
      <c r="GU199" s="429">
        <v>91</v>
      </c>
      <c r="GV199" s="352">
        <v>0</v>
      </c>
      <c r="GW199" s="429" t="s">
        <v>43</v>
      </c>
      <c r="GX199" s="432" t="s">
        <v>36</v>
      </c>
      <c r="GY199" s="399" t="str">
        <f>IF(GX199="BöB","nur Freihändig mit Tipo. 13 VöB","")</f>
        <v/>
      </c>
      <c r="GZ199" s="400"/>
      <c r="HA199" s="433" t="str">
        <f>IF(GX199="BöB","Ja","No")</f>
        <v>No</v>
      </c>
      <c r="HB199" s="430" t="str">
        <f>IF(GX199="BöB","Ja","No")</f>
        <v>No</v>
      </c>
      <c r="HC199" s="435" t="e">
        <f>IF(OR(AND(GX199="VöB",GV193="Aktuelles Procedura secondo BöB",GW199="No"),OR(AND(GW199="Ja",GV199&gt;='Valori soglia'!$D$6),AND(GW199="Ja",HC$14&gt;HC$15)),AND(GW199="Ja",GX199="BöB")),"Kontrolle","")</f>
        <v>#DIV/0!</v>
      </c>
      <c r="HD199" s="173" t="s">
        <v>44</v>
      </c>
      <c r="HE199" s="429">
        <v>91</v>
      </c>
      <c r="HF199" s="352">
        <v>0</v>
      </c>
      <c r="HG199" s="429" t="s">
        <v>43</v>
      </c>
      <c r="HH199" s="432" t="s">
        <v>36</v>
      </c>
      <c r="HI199" s="399" t="str">
        <f>IF(HH199="BöB","nur Freihändig mit Tipo. 13 VöB","")</f>
        <v/>
      </c>
      <c r="HJ199" s="400"/>
      <c r="HK199" s="433" t="str">
        <f>IF(HH199="BöB","Ja","No")</f>
        <v>No</v>
      </c>
      <c r="HL199" s="430" t="str">
        <f>IF(HH199="BöB","Ja","No")</f>
        <v>No</v>
      </c>
      <c r="HM199" s="435" t="e">
        <f>IF(OR(AND(HH199="VöB",HF193="Aktuelles Procedura secondo BöB",HG199="No"),OR(AND(HG199="Ja",HF199&gt;='Valori soglia'!$D$6),AND(HG199="Ja",HM$14&gt;HM$15)),AND(HG199="Ja",HH199="BöB")),"Kontrolle","")</f>
        <v>#DIV/0!</v>
      </c>
      <c r="HN199" s="19"/>
      <c r="HO199" s="19"/>
      <c r="HP199" s="19"/>
      <c r="HQ199" s="19"/>
      <c r="HR199" s="19"/>
      <c r="HS199" s="19"/>
      <c r="HT199" s="19"/>
      <c r="HU199" s="19"/>
      <c r="HV199" s="19"/>
      <c r="HW199" s="19"/>
      <c r="HX199" s="19"/>
      <c r="HY199" s="19"/>
      <c r="HZ199" s="19"/>
      <c r="IA199" s="19"/>
      <c r="IB199" s="19"/>
      <c r="IC199" s="19"/>
      <c r="ID199" s="6"/>
      <c r="IE199" s="6"/>
      <c r="IF199" s="6"/>
      <c r="IG199" s="6"/>
      <c r="IH199" s="6"/>
      <c r="II199" s="6"/>
      <c r="IJ199" s="6"/>
      <c r="IK199" s="6"/>
      <c r="IL199" s="6"/>
      <c r="IM199" s="6"/>
      <c r="IN199" s="6"/>
      <c r="IO199" s="6"/>
      <c r="IP199" s="6"/>
      <c r="IQ199" s="6"/>
      <c r="IR199" s="6"/>
      <c r="IS199" s="6"/>
      <c r="IT199" s="6"/>
      <c r="IU199" s="6"/>
      <c r="IV199" s="6"/>
      <c r="IW199" s="6"/>
      <c r="IX199" s="6"/>
      <c r="IY199" s="6"/>
      <c r="IZ199" s="6"/>
      <c r="JA199" s="6"/>
      <c r="JB199" s="6"/>
      <c r="JC199" s="6"/>
      <c r="JD199" s="6"/>
      <c r="JE199" s="6"/>
      <c r="JF199" s="6"/>
      <c r="JG199" s="6"/>
      <c r="JH199" s="6"/>
      <c r="JI199" s="6"/>
      <c r="JJ199" s="6"/>
      <c r="JK199" s="6"/>
      <c r="JL199" s="6"/>
      <c r="JM199" s="6"/>
      <c r="JN199" s="6"/>
      <c r="JO199" s="6"/>
      <c r="JP199" s="6"/>
      <c r="JQ199" s="6"/>
      <c r="JR199" s="6"/>
      <c r="JS199" s="6"/>
      <c r="JT199" s="6"/>
      <c r="JU199" s="6"/>
      <c r="JV199" s="6"/>
      <c r="JW199" s="6"/>
      <c r="JX199" s="6"/>
      <c r="JY199" s="6"/>
      <c r="JZ199" s="6"/>
      <c r="KA199" s="6"/>
      <c r="KB199" s="6"/>
      <c r="KC199" s="6"/>
      <c r="KD199" s="6"/>
      <c r="KE199" s="6"/>
      <c r="KF199" s="6"/>
      <c r="KG199" s="6"/>
      <c r="KH199" s="6"/>
      <c r="KI199" s="6"/>
      <c r="KJ199" s="6"/>
      <c r="KK199" s="6"/>
      <c r="KL199" s="6"/>
      <c r="KM199" s="6"/>
      <c r="KN199" s="6"/>
      <c r="KO199" s="6"/>
      <c r="KP199" s="6"/>
      <c r="KQ199" s="6"/>
      <c r="KR199" s="6"/>
      <c r="KS199" s="6"/>
      <c r="KT199" s="6"/>
      <c r="KU199" s="6"/>
      <c r="KV199" s="6"/>
      <c r="KW199" s="6"/>
      <c r="KX199" s="6"/>
      <c r="KY199" s="6"/>
      <c r="KZ199" s="6"/>
      <c r="LA199" s="6"/>
      <c r="LB199" s="6"/>
      <c r="LC199" s="6"/>
    </row>
    <row r="200" spans="2:315" ht="27" customHeight="1" x14ac:dyDescent="0.2">
      <c r="B200" s="174" t="s">
        <v>45</v>
      </c>
      <c r="C200" s="429"/>
      <c r="D200" s="352"/>
      <c r="E200" s="429"/>
      <c r="F200" s="432"/>
      <c r="G200" s="401" t="str">
        <f>IF(F199="VöB","Freihändig (z.B. Tipo. 36 II d VöB)","")</f>
        <v/>
      </c>
      <c r="H200" s="402"/>
      <c r="I200" s="433"/>
      <c r="J200" s="430"/>
      <c r="K200" s="435"/>
      <c r="L200" s="174" t="s">
        <v>45</v>
      </c>
      <c r="M200" s="429"/>
      <c r="N200" s="352"/>
      <c r="O200" s="429"/>
      <c r="P200" s="432"/>
      <c r="Q200" s="401" t="str">
        <f>IF(P199="VöB","Freihändig (z.B. Tipo. 36 II d VöB)","")</f>
        <v/>
      </c>
      <c r="R200" s="402"/>
      <c r="S200" s="433"/>
      <c r="T200" s="430"/>
      <c r="U200" s="435"/>
      <c r="V200" s="174" t="s">
        <v>45</v>
      </c>
      <c r="W200" s="429"/>
      <c r="X200" s="352"/>
      <c r="Y200" s="429"/>
      <c r="Z200" s="432"/>
      <c r="AA200" s="401" t="str">
        <f>IF(Z199="VöB","Freihändig (z.B. Tipo. 36 II d VöB)","")</f>
        <v/>
      </c>
      <c r="AB200" s="402"/>
      <c r="AC200" s="433"/>
      <c r="AD200" s="430"/>
      <c r="AE200" s="435"/>
      <c r="AF200" s="174" t="s">
        <v>45</v>
      </c>
      <c r="AG200" s="429"/>
      <c r="AH200" s="352"/>
      <c r="AI200" s="429"/>
      <c r="AJ200" s="432"/>
      <c r="AK200" s="401" t="str">
        <f>IF(AJ199="VöB","Freihändig (z.B. Tipo. 36 II d VöB)","")</f>
        <v/>
      </c>
      <c r="AL200" s="402"/>
      <c r="AM200" s="433"/>
      <c r="AN200" s="430"/>
      <c r="AO200" s="435"/>
      <c r="AP200" s="174" t="s">
        <v>45</v>
      </c>
      <c r="AQ200" s="429"/>
      <c r="AR200" s="352"/>
      <c r="AS200" s="429"/>
      <c r="AT200" s="432"/>
      <c r="AU200" s="401" t="str">
        <f>IF(AT199="VöB","Freihändig (z.B. Tipo. 36 II d VöB)","")</f>
        <v/>
      </c>
      <c r="AV200" s="402"/>
      <c r="AW200" s="433"/>
      <c r="AX200" s="430"/>
      <c r="AY200" s="435"/>
      <c r="AZ200" s="174" t="s">
        <v>45</v>
      </c>
      <c r="BA200" s="429"/>
      <c r="BB200" s="352"/>
      <c r="BC200" s="429"/>
      <c r="BD200" s="432"/>
      <c r="BE200" s="401" t="str">
        <f>IF(BD199="VöB","Freihändig (z.B. Tipo. 36 II d VöB)","")</f>
        <v/>
      </c>
      <c r="BF200" s="402"/>
      <c r="BG200" s="433"/>
      <c r="BH200" s="430"/>
      <c r="BI200" s="435"/>
      <c r="BJ200" s="174" t="s">
        <v>45</v>
      </c>
      <c r="BK200" s="429"/>
      <c r="BL200" s="352"/>
      <c r="BM200" s="429"/>
      <c r="BN200" s="432"/>
      <c r="BO200" s="401" t="str">
        <f>IF(BN199="VöB","Freihändig (z.B. Tipo. 36 II d VöB)","")</f>
        <v/>
      </c>
      <c r="BP200" s="402"/>
      <c r="BQ200" s="433"/>
      <c r="BR200" s="430"/>
      <c r="BS200" s="435"/>
      <c r="BT200" s="174" t="s">
        <v>45</v>
      </c>
      <c r="BU200" s="429"/>
      <c r="BV200" s="352"/>
      <c r="BW200" s="429"/>
      <c r="BX200" s="432"/>
      <c r="BY200" s="401" t="str">
        <f>IF(BX199="VöB","Freihändig (z.B. Tipo. 36 II d VöB)","")</f>
        <v/>
      </c>
      <c r="BZ200" s="402"/>
      <c r="CA200" s="433"/>
      <c r="CB200" s="430"/>
      <c r="CC200" s="435"/>
      <c r="CD200" s="174" t="s">
        <v>45</v>
      </c>
      <c r="CE200" s="429"/>
      <c r="CF200" s="352"/>
      <c r="CG200" s="429"/>
      <c r="CH200" s="432"/>
      <c r="CI200" s="401" t="str">
        <f>IF(CH199="VöB","Freihändig (z.B. Tipo. 36 II d VöB)","")</f>
        <v/>
      </c>
      <c r="CJ200" s="402"/>
      <c r="CK200" s="433"/>
      <c r="CL200" s="430"/>
      <c r="CM200" s="435"/>
      <c r="CN200" s="174" t="s">
        <v>45</v>
      </c>
      <c r="CO200" s="429"/>
      <c r="CP200" s="352"/>
      <c r="CQ200" s="429"/>
      <c r="CR200" s="432"/>
      <c r="CS200" s="401" t="str">
        <f>IF(CR199="VöB","Freihändig (z.B. Tipo. 36 II d VöB)","")</f>
        <v/>
      </c>
      <c r="CT200" s="402"/>
      <c r="CU200" s="433"/>
      <c r="CV200" s="430"/>
      <c r="CW200" s="435"/>
      <c r="CX200" s="174" t="s">
        <v>45</v>
      </c>
      <c r="CY200" s="429"/>
      <c r="CZ200" s="352"/>
      <c r="DA200" s="429"/>
      <c r="DB200" s="432"/>
      <c r="DC200" s="401" t="str">
        <f>IF(DB199="VöB","Freihändig (z.B. Tipo. 36 II d VöB)","")</f>
        <v/>
      </c>
      <c r="DD200" s="402"/>
      <c r="DE200" s="433"/>
      <c r="DF200" s="430"/>
      <c r="DG200" s="435"/>
      <c r="DH200" s="174" t="s">
        <v>45</v>
      </c>
      <c r="DI200" s="429"/>
      <c r="DJ200" s="352"/>
      <c r="DK200" s="429"/>
      <c r="DL200" s="432"/>
      <c r="DM200" s="401" t="str">
        <f>IF(DL199="VöB","Freihändig (z.B. Tipo. 36 II d VöB)","")</f>
        <v/>
      </c>
      <c r="DN200" s="402"/>
      <c r="DO200" s="433"/>
      <c r="DP200" s="430"/>
      <c r="DQ200" s="435"/>
      <c r="DR200" s="174" t="s">
        <v>45</v>
      </c>
      <c r="DS200" s="429"/>
      <c r="DT200" s="352"/>
      <c r="DU200" s="429"/>
      <c r="DV200" s="432"/>
      <c r="DW200" s="401" t="str">
        <f>IF(DV199="VöB","Freihändig (z.B. Tipo. 36 II d VöB)","")</f>
        <v/>
      </c>
      <c r="DX200" s="402"/>
      <c r="DY200" s="433"/>
      <c r="DZ200" s="430"/>
      <c r="EA200" s="435"/>
      <c r="EB200" s="174" t="s">
        <v>45</v>
      </c>
      <c r="EC200" s="429"/>
      <c r="ED200" s="352"/>
      <c r="EE200" s="429"/>
      <c r="EF200" s="432"/>
      <c r="EG200" s="401" t="str">
        <f>IF(EF199="VöB","Freihändig (z.B. Tipo. 36 II d VöB)","")</f>
        <v/>
      </c>
      <c r="EH200" s="402"/>
      <c r="EI200" s="433"/>
      <c r="EJ200" s="430"/>
      <c r="EK200" s="435"/>
      <c r="EL200" s="174" t="s">
        <v>45</v>
      </c>
      <c r="EM200" s="429"/>
      <c r="EN200" s="352"/>
      <c r="EO200" s="429"/>
      <c r="EP200" s="432"/>
      <c r="EQ200" s="401" t="str">
        <f>IF(EP199="VöB","Freihändig (z.B. Tipo. 36 II d VöB)","")</f>
        <v/>
      </c>
      <c r="ER200" s="402"/>
      <c r="ES200" s="433"/>
      <c r="ET200" s="430"/>
      <c r="EU200" s="435"/>
      <c r="EV200" s="174" t="s">
        <v>45</v>
      </c>
      <c r="EW200" s="429"/>
      <c r="EX200" s="352"/>
      <c r="EY200" s="429"/>
      <c r="EZ200" s="432"/>
      <c r="FA200" s="401" t="str">
        <f>IF(EZ199="VöB","Freihändig (z.B. Tipo. 36 II d VöB)","")</f>
        <v/>
      </c>
      <c r="FB200" s="402"/>
      <c r="FC200" s="433"/>
      <c r="FD200" s="430"/>
      <c r="FE200" s="435"/>
      <c r="FF200" s="174" t="s">
        <v>45</v>
      </c>
      <c r="FG200" s="429"/>
      <c r="FH200" s="352"/>
      <c r="FI200" s="429"/>
      <c r="FJ200" s="432"/>
      <c r="FK200" s="401" t="str">
        <f>IF(FJ199="VöB","Freihändig (z.B. Tipo. 36 II d VöB)","")</f>
        <v/>
      </c>
      <c r="FL200" s="402"/>
      <c r="FM200" s="433"/>
      <c r="FN200" s="430"/>
      <c r="FO200" s="435"/>
      <c r="FP200" s="174" t="s">
        <v>45</v>
      </c>
      <c r="FQ200" s="429"/>
      <c r="FR200" s="352"/>
      <c r="FS200" s="429"/>
      <c r="FT200" s="432"/>
      <c r="FU200" s="401" t="str">
        <f>IF(FT199="VöB","Freihändig (z.B. Tipo. 36 II d VöB)","")</f>
        <v/>
      </c>
      <c r="FV200" s="402"/>
      <c r="FW200" s="433"/>
      <c r="FX200" s="430"/>
      <c r="FY200" s="435"/>
      <c r="FZ200" s="174" t="s">
        <v>45</v>
      </c>
      <c r="GA200" s="429"/>
      <c r="GB200" s="352"/>
      <c r="GC200" s="429"/>
      <c r="GD200" s="432"/>
      <c r="GE200" s="401" t="str">
        <f>IF(GD199="VöB","Freihändig (z.B. Tipo. 36 II d VöB)","")</f>
        <v/>
      </c>
      <c r="GF200" s="402"/>
      <c r="GG200" s="433"/>
      <c r="GH200" s="430"/>
      <c r="GI200" s="435"/>
      <c r="GJ200" s="174" t="s">
        <v>45</v>
      </c>
      <c r="GK200" s="429"/>
      <c r="GL200" s="352"/>
      <c r="GM200" s="429"/>
      <c r="GN200" s="432"/>
      <c r="GO200" s="401" t="str">
        <f>IF(GN199="VöB","Freihändig (z.B. Tipo. 36 II d VöB)","")</f>
        <v/>
      </c>
      <c r="GP200" s="402"/>
      <c r="GQ200" s="433"/>
      <c r="GR200" s="430"/>
      <c r="GS200" s="435"/>
      <c r="GT200" s="174" t="s">
        <v>45</v>
      </c>
      <c r="GU200" s="429"/>
      <c r="GV200" s="352"/>
      <c r="GW200" s="429"/>
      <c r="GX200" s="432"/>
      <c r="GY200" s="401" t="str">
        <f>IF(GX199="VöB","Freihändig (z.B. Tipo. 36 II d VöB)","")</f>
        <v/>
      </c>
      <c r="GZ200" s="402"/>
      <c r="HA200" s="433"/>
      <c r="HB200" s="430"/>
      <c r="HC200" s="435"/>
      <c r="HD200" s="174" t="s">
        <v>45</v>
      </c>
      <c r="HE200" s="429"/>
      <c r="HF200" s="352"/>
      <c r="HG200" s="429"/>
      <c r="HH200" s="432"/>
      <c r="HI200" s="401" t="str">
        <f>IF(HH199="VöB","Freihändig (z.B. Tipo. 36 II d VöB)","")</f>
        <v/>
      </c>
      <c r="HJ200" s="402"/>
      <c r="HK200" s="433"/>
      <c r="HL200" s="430"/>
      <c r="HM200" s="435"/>
      <c r="HN200" s="19"/>
      <c r="HO200" s="19"/>
      <c r="HP200" s="19"/>
      <c r="HQ200" s="19"/>
      <c r="HR200" s="19"/>
      <c r="HS200" s="19"/>
      <c r="HT200" s="19"/>
      <c r="HU200" s="19"/>
      <c r="HV200" s="19"/>
      <c r="HW200" s="19"/>
      <c r="HX200" s="19"/>
      <c r="HY200" s="19"/>
      <c r="HZ200" s="19"/>
      <c r="IA200" s="19"/>
      <c r="IB200" s="19"/>
      <c r="IC200" s="19"/>
      <c r="ID200" s="6"/>
      <c r="IE200" s="6"/>
      <c r="IF200" s="6"/>
      <c r="IG200" s="6"/>
      <c r="IH200" s="6"/>
      <c r="II200" s="6"/>
      <c r="IJ200" s="6"/>
      <c r="IK200" s="6"/>
      <c r="IL200" s="6"/>
      <c r="IM200" s="6"/>
      <c r="IN200" s="6"/>
      <c r="IO200" s="6"/>
      <c r="IP200" s="6"/>
      <c r="IQ200" s="6"/>
      <c r="IR200" s="6"/>
      <c r="IS200" s="6"/>
      <c r="IT200" s="6"/>
      <c r="IU200" s="6"/>
      <c r="IV200" s="6"/>
      <c r="IW200" s="6"/>
      <c r="IX200" s="6"/>
      <c r="IY200" s="6"/>
      <c r="IZ200" s="6"/>
      <c r="JA200" s="6"/>
      <c r="JB200" s="6"/>
      <c r="JC200" s="6"/>
      <c r="JD200" s="6"/>
      <c r="JE200" s="6"/>
      <c r="JF200" s="6"/>
      <c r="JG200" s="6"/>
      <c r="JH200" s="6"/>
      <c r="JI200" s="6"/>
      <c r="JJ200" s="6"/>
      <c r="JK200" s="6"/>
      <c r="JL200" s="6"/>
      <c r="JM200" s="6"/>
      <c r="JN200" s="6"/>
      <c r="JO200" s="6"/>
      <c r="JP200" s="6"/>
      <c r="JQ200" s="6"/>
      <c r="JR200" s="6"/>
      <c r="JS200" s="6"/>
      <c r="JT200" s="6"/>
      <c r="JU200" s="6"/>
      <c r="JV200" s="6"/>
      <c r="JW200" s="6"/>
      <c r="JX200" s="6"/>
      <c r="JY200" s="6"/>
      <c r="JZ200" s="6"/>
      <c r="KA200" s="6"/>
      <c r="KB200" s="6"/>
      <c r="KC200" s="6"/>
      <c r="KD200" s="6"/>
      <c r="KE200" s="6"/>
      <c r="KF200" s="6"/>
      <c r="KG200" s="6"/>
      <c r="KH200" s="6"/>
      <c r="KI200" s="6"/>
      <c r="KJ200" s="6"/>
      <c r="KK200" s="6"/>
      <c r="KL200" s="6"/>
      <c r="KM200" s="6"/>
      <c r="KN200" s="6"/>
      <c r="KO200" s="6"/>
      <c r="KP200" s="6"/>
      <c r="KQ200" s="6"/>
      <c r="KR200" s="6"/>
      <c r="KS200" s="6"/>
      <c r="KT200" s="6"/>
      <c r="KU200" s="6"/>
      <c r="KV200" s="6"/>
      <c r="KW200" s="6"/>
      <c r="KX200" s="6"/>
      <c r="KY200" s="6"/>
      <c r="KZ200" s="6"/>
      <c r="LA200" s="6"/>
      <c r="LB200" s="6"/>
      <c r="LC200" s="6"/>
    </row>
    <row r="201" spans="2:315" ht="27" customHeight="1" x14ac:dyDescent="0.2">
      <c r="B201" s="173" t="s">
        <v>44</v>
      </c>
      <c r="C201" s="429">
        <v>92</v>
      </c>
      <c r="D201" s="352">
        <v>0</v>
      </c>
      <c r="E201" s="429" t="s">
        <v>43</v>
      </c>
      <c r="F201" s="432" t="s">
        <v>36</v>
      </c>
      <c r="G201" s="399" t="str">
        <f>IF(F201="BöB","nur Freihändig mit Tipo. 13 VöB","")</f>
        <v/>
      </c>
      <c r="H201" s="400"/>
      <c r="I201" s="433" t="str">
        <f>IF(F201="BöB","Ja","No")</f>
        <v>No</v>
      </c>
      <c r="J201" s="430" t="str">
        <f>IF(F201="BöB","Ja","No")</f>
        <v>No</v>
      </c>
      <c r="K201" s="435" t="e">
        <f>IF(OR(AND(F201="VöB",D195="Aktuelles Procedura secondo BöB",E201="No"),OR(AND(E201="Ja",D201&gt;='Valori soglia'!$D$6),AND(E201="Ja",'Riepilogo progetto'!$J$8&gt;'Riepilogo progetto'!$P$9)),AND(E201="Ja",F201="BöB")),"Kontrolle","")</f>
        <v>#DIV/0!</v>
      </c>
      <c r="L201" s="173" t="s">
        <v>44</v>
      </c>
      <c r="M201" s="429">
        <v>92</v>
      </c>
      <c r="N201" s="352">
        <v>0</v>
      </c>
      <c r="O201" s="429" t="s">
        <v>43</v>
      </c>
      <c r="P201" s="432" t="s">
        <v>36</v>
      </c>
      <c r="Q201" s="399" t="str">
        <f>IF(P201="BöB","nur Freihändig mit Tipo. 13 VöB","")</f>
        <v/>
      </c>
      <c r="R201" s="400"/>
      <c r="S201" s="433" t="str">
        <f>IF(P201="BöB","Ja","No")</f>
        <v>No</v>
      </c>
      <c r="T201" s="430" t="str">
        <f>IF(P201="BöB","Ja","No")</f>
        <v>No</v>
      </c>
      <c r="U201" s="435" t="e">
        <f>IF(OR(AND(P201="VöB",N195="Aktuelles Procedura secondo BöB",O201="No"),OR(AND(O201="Ja",N201&gt;='Valori soglia'!$D$6),AND(O201="Ja",U$14&gt;U$15)),AND(O201="Ja",P201="BöB")),"Kontrolle","")</f>
        <v>#DIV/0!</v>
      </c>
      <c r="V201" s="173" t="s">
        <v>44</v>
      </c>
      <c r="W201" s="429">
        <v>92</v>
      </c>
      <c r="X201" s="352">
        <v>0</v>
      </c>
      <c r="Y201" s="429" t="s">
        <v>43</v>
      </c>
      <c r="Z201" s="432" t="s">
        <v>36</v>
      </c>
      <c r="AA201" s="399" t="str">
        <f>IF(Z201="BöB","nur Freihändig mit Tipo. 13 VöB","")</f>
        <v/>
      </c>
      <c r="AB201" s="400"/>
      <c r="AC201" s="433" t="str">
        <f>IF(Z201="BöB","Ja","No")</f>
        <v>No</v>
      </c>
      <c r="AD201" s="430" t="str">
        <f>IF(Z201="BöB","Ja","No")</f>
        <v>No</v>
      </c>
      <c r="AE201" s="435" t="e">
        <f>IF(OR(AND(Z201="VöB",X195="Aktuelles Procedura secondo BöB",Y201="No"),OR(AND(Y201="Ja",X201&gt;='Valori soglia'!$D$6),AND(Y201="Ja",AE$14&gt;AE$15)),AND(Y201="Ja",Z201="BöB")),"Kontrolle","")</f>
        <v>#DIV/0!</v>
      </c>
      <c r="AF201" s="173" t="s">
        <v>44</v>
      </c>
      <c r="AG201" s="429">
        <v>92</v>
      </c>
      <c r="AH201" s="352">
        <v>0</v>
      </c>
      <c r="AI201" s="429" t="s">
        <v>43</v>
      </c>
      <c r="AJ201" s="432" t="s">
        <v>36</v>
      </c>
      <c r="AK201" s="399" t="str">
        <f>IF(AJ201="BöB","nur Freihändig mit Tipo. 13 VöB","")</f>
        <v/>
      </c>
      <c r="AL201" s="400"/>
      <c r="AM201" s="433" t="str">
        <f>IF(AJ201="BöB","Ja","No")</f>
        <v>No</v>
      </c>
      <c r="AN201" s="430" t="str">
        <f>IF(AJ201="BöB","Ja","No")</f>
        <v>No</v>
      </c>
      <c r="AO201" s="435" t="e">
        <f>IF(OR(AND(AJ201="VöB",AH195="Aktuelles Procedura secondo BöB",AI201="No"),OR(AND(AI201="Ja",AH201&gt;='Valori soglia'!$D$6),AND(AI201="Ja",AO$14&gt;AO$15)),AND(AI201="Ja",AJ201="BöB")),"Kontrolle","")</f>
        <v>#DIV/0!</v>
      </c>
      <c r="AP201" s="173" t="s">
        <v>44</v>
      </c>
      <c r="AQ201" s="429">
        <v>92</v>
      </c>
      <c r="AR201" s="352">
        <v>0</v>
      </c>
      <c r="AS201" s="429" t="s">
        <v>43</v>
      </c>
      <c r="AT201" s="432" t="s">
        <v>36</v>
      </c>
      <c r="AU201" s="399" t="str">
        <f>IF(AT201="BöB","nur Freihändig mit Tipo. 13 VöB","")</f>
        <v/>
      </c>
      <c r="AV201" s="400"/>
      <c r="AW201" s="433" t="str">
        <f>IF(AT201="BöB","Ja","No")</f>
        <v>No</v>
      </c>
      <c r="AX201" s="430" t="str">
        <f>IF(AT201="BöB","Ja","No")</f>
        <v>No</v>
      </c>
      <c r="AY201" s="435" t="e">
        <f>IF(OR(AND(AT201="VöB",AR195="Aktuelles Procedura secondo BöB",AS201="No"),OR(AND(AS201="Ja",AR201&gt;='Valori soglia'!$D$6),AND(AS201="Ja",AY$14&gt;AY$15)),AND(AS201="Ja",AT201="BöB")),"Kontrolle","")</f>
        <v>#DIV/0!</v>
      </c>
      <c r="AZ201" s="173" t="s">
        <v>44</v>
      </c>
      <c r="BA201" s="429">
        <v>92</v>
      </c>
      <c r="BB201" s="352">
        <v>0</v>
      </c>
      <c r="BC201" s="429" t="s">
        <v>43</v>
      </c>
      <c r="BD201" s="432" t="s">
        <v>36</v>
      </c>
      <c r="BE201" s="399" t="str">
        <f>IF(BD201="BöB","nur Freihändig mit Tipo. 13 VöB","")</f>
        <v/>
      </c>
      <c r="BF201" s="400"/>
      <c r="BG201" s="433" t="str">
        <f>IF(BD201="BöB","Ja","No")</f>
        <v>No</v>
      </c>
      <c r="BH201" s="430" t="str">
        <f>IF(BD201="BöB","Ja","No")</f>
        <v>No</v>
      </c>
      <c r="BI201" s="435" t="e">
        <f>IF(OR(AND(BD201="VöB",BB195="Aktuelles Procedura secondo BöB",BC201="No"),OR(AND(BC201="Ja",BB201&gt;='Valori soglia'!$D$6),AND(BC201="Ja",BI$14&gt;BI$15)),AND(BC201="Ja",BD201="BöB")),"Kontrolle","")</f>
        <v>#DIV/0!</v>
      </c>
      <c r="BJ201" s="173" t="s">
        <v>44</v>
      </c>
      <c r="BK201" s="429">
        <v>92</v>
      </c>
      <c r="BL201" s="352">
        <v>0</v>
      </c>
      <c r="BM201" s="429" t="s">
        <v>43</v>
      </c>
      <c r="BN201" s="432" t="s">
        <v>36</v>
      </c>
      <c r="BO201" s="399" t="str">
        <f>IF(BN201="BöB","nur Freihändig mit Tipo. 13 VöB","")</f>
        <v/>
      </c>
      <c r="BP201" s="400"/>
      <c r="BQ201" s="433" t="str">
        <f>IF(BN201="BöB","Ja","No")</f>
        <v>No</v>
      </c>
      <c r="BR201" s="430" t="str">
        <f>IF(BN201="BöB","Ja","No")</f>
        <v>No</v>
      </c>
      <c r="BS201" s="435" t="e">
        <f>IF(OR(AND(BN201="VöB",BL195="Aktuelles Procedura secondo BöB",BM201="No"),OR(AND(BM201="Ja",BL201&gt;='Valori soglia'!$D$6),AND(BM201="Ja",BS$14&gt;BS$15)),AND(BM201="Ja",BN201="BöB")),"Kontrolle","")</f>
        <v>#DIV/0!</v>
      </c>
      <c r="BT201" s="173" t="s">
        <v>44</v>
      </c>
      <c r="BU201" s="429">
        <v>92</v>
      </c>
      <c r="BV201" s="352">
        <v>0</v>
      </c>
      <c r="BW201" s="429" t="s">
        <v>43</v>
      </c>
      <c r="BX201" s="432" t="s">
        <v>36</v>
      </c>
      <c r="BY201" s="399" t="str">
        <f>IF(BX201="BöB","nur Freihändig mit Tipo. 13 VöB","")</f>
        <v/>
      </c>
      <c r="BZ201" s="400"/>
      <c r="CA201" s="433" t="str">
        <f>IF(BX201="BöB","Ja","No")</f>
        <v>No</v>
      </c>
      <c r="CB201" s="430" t="str">
        <f>IF(BX201="BöB","Ja","No")</f>
        <v>No</v>
      </c>
      <c r="CC201" s="435" t="e">
        <f>IF(OR(AND(BX201="VöB",BV195="Aktuelles Procedura secondo BöB",BW201="No"),OR(AND(BW201="Ja",BV201&gt;='Valori soglia'!$D$6),AND(BW201="Ja",CC$14&gt;CC$15)),AND(BW201="Ja",BX201="BöB")),"Kontrolle","")</f>
        <v>#DIV/0!</v>
      </c>
      <c r="CD201" s="173" t="s">
        <v>44</v>
      </c>
      <c r="CE201" s="429">
        <v>92</v>
      </c>
      <c r="CF201" s="352">
        <v>0</v>
      </c>
      <c r="CG201" s="429" t="s">
        <v>43</v>
      </c>
      <c r="CH201" s="432" t="s">
        <v>36</v>
      </c>
      <c r="CI201" s="399" t="str">
        <f>IF(CH201="BöB","nur Freihändig mit Tipo. 13 VöB","")</f>
        <v/>
      </c>
      <c r="CJ201" s="400"/>
      <c r="CK201" s="433" t="str">
        <f>IF(CH201="BöB","Ja","No")</f>
        <v>No</v>
      </c>
      <c r="CL201" s="430" t="str">
        <f>IF(CH201="BöB","Ja","No")</f>
        <v>No</v>
      </c>
      <c r="CM201" s="435" t="e">
        <f>IF(OR(AND(CH201="VöB",CF195="Aktuelles Procedura secondo BöB",CG201="No"),OR(AND(CG201="Ja",CF201&gt;='Valori soglia'!$D$6),AND(CG201="Ja",CM$14&gt;CM$15)),AND(CG201="Ja",CH201="BöB")),"Kontrolle","")</f>
        <v>#DIV/0!</v>
      </c>
      <c r="CN201" s="173" t="s">
        <v>44</v>
      </c>
      <c r="CO201" s="429">
        <v>92</v>
      </c>
      <c r="CP201" s="352">
        <v>0</v>
      </c>
      <c r="CQ201" s="429" t="s">
        <v>43</v>
      </c>
      <c r="CR201" s="432" t="s">
        <v>36</v>
      </c>
      <c r="CS201" s="399" t="str">
        <f>IF(CR201="BöB","nur Freihändig mit Tipo. 13 VöB","")</f>
        <v/>
      </c>
      <c r="CT201" s="400"/>
      <c r="CU201" s="433" t="str">
        <f>IF(CR201="BöB","Ja","No")</f>
        <v>No</v>
      </c>
      <c r="CV201" s="430" t="str">
        <f>IF(CR201="BöB","Ja","No")</f>
        <v>No</v>
      </c>
      <c r="CW201" s="435" t="e">
        <f>IF(OR(AND(CR201="VöB",CP195="Aktuelles Procedura secondo BöB",CQ201="No"),OR(AND(CQ201="Ja",CP201&gt;='Valori soglia'!$D$6),AND(CQ201="Ja",CW$14&gt;CW$15)),AND(CQ201="Ja",CR201="BöB")),"Kontrolle","")</f>
        <v>#DIV/0!</v>
      </c>
      <c r="CX201" s="173" t="s">
        <v>44</v>
      </c>
      <c r="CY201" s="429">
        <v>92</v>
      </c>
      <c r="CZ201" s="352">
        <v>0</v>
      </c>
      <c r="DA201" s="429" t="s">
        <v>43</v>
      </c>
      <c r="DB201" s="432" t="s">
        <v>36</v>
      </c>
      <c r="DC201" s="399" t="str">
        <f>IF(DB201="BöB","nur Freihändig mit Tipo. 13 VöB","")</f>
        <v/>
      </c>
      <c r="DD201" s="400"/>
      <c r="DE201" s="433" t="str">
        <f>IF(DB201="BöB","Ja","No")</f>
        <v>No</v>
      </c>
      <c r="DF201" s="430" t="str">
        <f>IF(DB201="BöB","Ja","No")</f>
        <v>No</v>
      </c>
      <c r="DG201" s="435" t="e">
        <f>IF(OR(AND(DB201="VöB",CZ195="Aktuelles Procedura secondo BöB",DA201="No"),OR(AND(DA201="Ja",CZ201&gt;='Valori soglia'!$D$6),AND(DA201="Ja",DG$14&gt;DG$15)),AND(DA201="Ja",DB201="BöB")),"Kontrolle","")</f>
        <v>#DIV/0!</v>
      </c>
      <c r="DH201" s="173" t="s">
        <v>44</v>
      </c>
      <c r="DI201" s="429">
        <v>92</v>
      </c>
      <c r="DJ201" s="352">
        <v>0</v>
      </c>
      <c r="DK201" s="429" t="s">
        <v>43</v>
      </c>
      <c r="DL201" s="432" t="s">
        <v>36</v>
      </c>
      <c r="DM201" s="399" t="str">
        <f>IF(DL201="BöB","nur Freihändig mit Tipo. 13 VöB","")</f>
        <v/>
      </c>
      <c r="DN201" s="400"/>
      <c r="DO201" s="433" t="str">
        <f>IF(DL201="BöB","Ja","No")</f>
        <v>No</v>
      </c>
      <c r="DP201" s="430" t="str">
        <f>IF(DL201="BöB","Ja","No")</f>
        <v>No</v>
      </c>
      <c r="DQ201" s="435" t="e">
        <f>IF(OR(AND(DL201="VöB",DJ195="Aktuelles Procedura secondo BöB",DK201="No"),OR(AND(DK201="Ja",DJ201&gt;='Valori soglia'!$D$6),AND(DK201="Ja",DQ$14&gt;DQ$15)),AND(DK201="Ja",DL201="BöB")),"Kontrolle","")</f>
        <v>#DIV/0!</v>
      </c>
      <c r="DR201" s="173" t="s">
        <v>44</v>
      </c>
      <c r="DS201" s="429">
        <v>92</v>
      </c>
      <c r="DT201" s="352">
        <v>0</v>
      </c>
      <c r="DU201" s="429" t="s">
        <v>43</v>
      </c>
      <c r="DV201" s="432" t="s">
        <v>36</v>
      </c>
      <c r="DW201" s="399" t="str">
        <f>IF(DV201="BöB","nur Freihändig mit Tipo. 13 VöB","")</f>
        <v/>
      </c>
      <c r="DX201" s="400"/>
      <c r="DY201" s="433" t="str">
        <f>IF(DV201="BöB","Ja","No")</f>
        <v>No</v>
      </c>
      <c r="DZ201" s="430" t="str">
        <f>IF(DV201="BöB","Ja","No")</f>
        <v>No</v>
      </c>
      <c r="EA201" s="435" t="e">
        <f>IF(OR(AND(DV201="VöB",DT195="Aktuelles Procedura secondo BöB",DU201="No"),OR(AND(DU201="Ja",DT201&gt;='Valori soglia'!$D$6),AND(DU201="Ja",EA$14&gt;EA$15)),AND(DU201="Ja",DV201="BöB")),"Kontrolle","")</f>
        <v>#DIV/0!</v>
      </c>
      <c r="EB201" s="173" t="s">
        <v>44</v>
      </c>
      <c r="EC201" s="429">
        <v>92</v>
      </c>
      <c r="ED201" s="352">
        <v>0</v>
      </c>
      <c r="EE201" s="429" t="s">
        <v>43</v>
      </c>
      <c r="EF201" s="432" t="s">
        <v>36</v>
      </c>
      <c r="EG201" s="399" t="str">
        <f>IF(EF201="BöB","nur Freihändig mit Tipo. 13 VöB","")</f>
        <v/>
      </c>
      <c r="EH201" s="400"/>
      <c r="EI201" s="433" t="str">
        <f>IF(EF201="BöB","Ja","No")</f>
        <v>No</v>
      </c>
      <c r="EJ201" s="430" t="str">
        <f>IF(EF201="BöB","Ja","No")</f>
        <v>No</v>
      </c>
      <c r="EK201" s="435" t="e">
        <f>IF(OR(AND(EF201="VöB",ED195="Aktuelles Procedura secondo BöB",EE201="No"),OR(AND(EE201="Ja",ED201&gt;='Valori soglia'!$D$6),AND(EE201="Ja",EK$14&gt;EK$15)),AND(EE201="Ja",EF201="BöB")),"Kontrolle","")</f>
        <v>#DIV/0!</v>
      </c>
      <c r="EL201" s="173" t="s">
        <v>44</v>
      </c>
      <c r="EM201" s="429">
        <v>92</v>
      </c>
      <c r="EN201" s="352">
        <v>0</v>
      </c>
      <c r="EO201" s="429" t="s">
        <v>43</v>
      </c>
      <c r="EP201" s="432" t="s">
        <v>36</v>
      </c>
      <c r="EQ201" s="399" t="str">
        <f>IF(EP201="BöB","nur Freihändig mit Tipo. 13 VöB","")</f>
        <v/>
      </c>
      <c r="ER201" s="400"/>
      <c r="ES201" s="433" t="str">
        <f>IF(EP201="BöB","Ja","No")</f>
        <v>No</v>
      </c>
      <c r="ET201" s="430" t="str">
        <f>IF(EP201="BöB","Ja","No")</f>
        <v>No</v>
      </c>
      <c r="EU201" s="435" t="e">
        <f>IF(OR(AND(EP201="VöB",EN195="Aktuelles Procedura secondo BöB",EO201="No"),OR(AND(EO201="Ja",EN201&gt;='Valori soglia'!$D$6),AND(EO201="Ja",EU$14&gt;EU$15)),AND(EO201="Ja",EP201="BöB")),"Kontrolle","")</f>
        <v>#DIV/0!</v>
      </c>
      <c r="EV201" s="173" t="s">
        <v>44</v>
      </c>
      <c r="EW201" s="429">
        <v>92</v>
      </c>
      <c r="EX201" s="352">
        <v>0</v>
      </c>
      <c r="EY201" s="429" t="s">
        <v>43</v>
      </c>
      <c r="EZ201" s="432" t="s">
        <v>36</v>
      </c>
      <c r="FA201" s="399" t="str">
        <f>IF(EZ201="BöB","nur Freihändig mit Tipo. 13 VöB","")</f>
        <v/>
      </c>
      <c r="FB201" s="400"/>
      <c r="FC201" s="433" t="str">
        <f>IF(EZ201="BöB","Ja","No")</f>
        <v>No</v>
      </c>
      <c r="FD201" s="430" t="str">
        <f>IF(EZ201="BöB","Ja","No")</f>
        <v>No</v>
      </c>
      <c r="FE201" s="435" t="e">
        <f>IF(OR(AND(EZ201="VöB",EX195="Aktuelles Procedura secondo BöB",EY201="No"),OR(AND(EY201="Ja",EX201&gt;='Valori soglia'!$D$6),AND(EY201="Ja",FE$14&gt;FE$15)),AND(EY201="Ja",EZ201="BöB")),"Kontrolle","")</f>
        <v>#DIV/0!</v>
      </c>
      <c r="FF201" s="173" t="s">
        <v>44</v>
      </c>
      <c r="FG201" s="429">
        <v>92</v>
      </c>
      <c r="FH201" s="352">
        <v>0</v>
      </c>
      <c r="FI201" s="429" t="s">
        <v>43</v>
      </c>
      <c r="FJ201" s="432" t="s">
        <v>36</v>
      </c>
      <c r="FK201" s="399" t="str">
        <f>IF(FJ201="BöB","nur Freihändig mit Tipo. 13 VöB","")</f>
        <v/>
      </c>
      <c r="FL201" s="400"/>
      <c r="FM201" s="433" t="str">
        <f>IF(FJ201="BöB","Ja","No")</f>
        <v>No</v>
      </c>
      <c r="FN201" s="430" t="str">
        <f>IF(FJ201="BöB","Ja","No")</f>
        <v>No</v>
      </c>
      <c r="FO201" s="435" t="e">
        <f>IF(OR(AND(FJ201="VöB",FH195="Aktuelles Procedura secondo BöB",FI201="No"),OR(AND(FI201="Ja",FH201&gt;='Valori soglia'!$D$6),AND(FI201="Ja",FO$14&gt;FO$15)),AND(FI201="Ja",FJ201="BöB")),"Kontrolle","")</f>
        <v>#DIV/0!</v>
      </c>
      <c r="FP201" s="173" t="s">
        <v>44</v>
      </c>
      <c r="FQ201" s="429">
        <v>92</v>
      </c>
      <c r="FR201" s="352">
        <v>0</v>
      </c>
      <c r="FS201" s="429" t="s">
        <v>43</v>
      </c>
      <c r="FT201" s="432" t="s">
        <v>36</v>
      </c>
      <c r="FU201" s="399" t="str">
        <f>IF(FT201="BöB","nur Freihändig mit Tipo. 13 VöB","")</f>
        <v/>
      </c>
      <c r="FV201" s="400"/>
      <c r="FW201" s="433" t="str">
        <f>IF(FT201="BöB","Ja","No")</f>
        <v>No</v>
      </c>
      <c r="FX201" s="430" t="str">
        <f>IF(FT201="BöB","Ja","No")</f>
        <v>No</v>
      </c>
      <c r="FY201" s="435" t="e">
        <f>IF(OR(AND(FT201="VöB",FR195="Aktuelles Procedura secondo BöB",FS201="No"),OR(AND(FS201="Ja",FR201&gt;='Valori soglia'!$D$6),AND(FS201="Ja",FY$14&gt;FY$15)),AND(FS201="Ja",FT201="BöB")),"Kontrolle","")</f>
        <v>#DIV/0!</v>
      </c>
      <c r="FZ201" s="173" t="s">
        <v>44</v>
      </c>
      <c r="GA201" s="429">
        <v>92</v>
      </c>
      <c r="GB201" s="352">
        <v>0</v>
      </c>
      <c r="GC201" s="429" t="s">
        <v>43</v>
      </c>
      <c r="GD201" s="432" t="s">
        <v>36</v>
      </c>
      <c r="GE201" s="399" t="str">
        <f>IF(GD201="BöB","nur Freihändig mit Tipo. 13 VöB","")</f>
        <v/>
      </c>
      <c r="GF201" s="400"/>
      <c r="GG201" s="433" t="str">
        <f>IF(GD201="BöB","Ja","No")</f>
        <v>No</v>
      </c>
      <c r="GH201" s="430" t="str">
        <f>IF(GD201="BöB","Ja","No")</f>
        <v>No</v>
      </c>
      <c r="GI201" s="435" t="e">
        <f>IF(OR(AND(GD201="VöB",GB195="Aktuelles Procedura secondo BöB",GC201="No"),OR(AND(GC201="Ja",GB201&gt;='Valori soglia'!$D$6),AND(GC201="Ja",GI$14&gt;GI$15)),AND(GC201="Ja",GD201="BöB")),"Kontrolle","")</f>
        <v>#DIV/0!</v>
      </c>
      <c r="GJ201" s="173" t="s">
        <v>44</v>
      </c>
      <c r="GK201" s="429">
        <v>92</v>
      </c>
      <c r="GL201" s="352">
        <v>0</v>
      </c>
      <c r="GM201" s="429" t="s">
        <v>43</v>
      </c>
      <c r="GN201" s="432" t="s">
        <v>36</v>
      </c>
      <c r="GO201" s="399" t="str">
        <f>IF(GN201="BöB","nur Freihändig mit Tipo. 13 VöB","")</f>
        <v/>
      </c>
      <c r="GP201" s="400"/>
      <c r="GQ201" s="433" t="str">
        <f>IF(GN201="BöB","Ja","No")</f>
        <v>No</v>
      </c>
      <c r="GR201" s="430" t="str">
        <f>IF(GN201="BöB","Ja","No")</f>
        <v>No</v>
      </c>
      <c r="GS201" s="435" t="e">
        <f>IF(OR(AND(GN201="VöB",GL195="Aktuelles Procedura secondo BöB",GM201="No"),OR(AND(GM201="Ja",GL201&gt;='Valori soglia'!$D$6),AND(GM201="Ja",GS$14&gt;GS$15)),AND(GM201="Ja",GN201="BöB")),"Kontrolle","")</f>
        <v>#DIV/0!</v>
      </c>
      <c r="GT201" s="173" t="s">
        <v>44</v>
      </c>
      <c r="GU201" s="429">
        <v>92</v>
      </c>
      <c r="GV201" s="352">
        <v>0</v>
      </c>
      <c r="GW201" s="429" t="s">
        <v>43</v>
      </c>
      <c r="GX201" s="432" t="s">
        <v>36</v>
      </c>
      <c r="GY201" s="399" t="str">
        <f>IF(GX201="BöB","nur Freihändig mit Tipo. 13 VöB","")</f>
        <v/>
      </c>
      <c r="GZ201" s="400"/>
      <c r="HA201" s="433" t="str">
        <f>IF(GX201="BöB","Ja","No")</f>
        <v>No</v>
      </c>
      <c r="HB201" s="430" t="str">
        <f>IF(GX201="BöB","Ja","No")</f>
        <v>No</v>
      </c>
      <c r="HC201" s="435" t="e">
        <f>IF(OR(AND(GX201="VöB",GV195="Aktuelles Procedura secondo BöB",GW201="No"),OR(AND(GW201="Ja",GV201&gt;='Valori soglia'!$D$6),AND(GW201="Ja",HC$14&gt;HC$15)),AND(GW201="Ja",GX201="BöB")),"Kontrolle","")</f>
        <v>#DIV/0!</v>
      </c>
      <c r="HD201" s="173" t="s">
        <v>44</v>
      </c>
      <c r="HE201" s="429">
        <v>92</v>
      </c>
      <c r="HF201" s="352">
        <v>0</v>
      </c>
      <c r="HG201" s="429" t="s">
        <v>43</v>
      </c>
      <c r="HH201" s="432" t="s">
        <v>36</v>
      </c>
      <c r="HI201" s="399" t="str">
        <f>IF(HH201="BöB","nur Freihändig mit Tipo. 13 VöB","")</f>
        <v/>
      </c>
      <c r="HJ201" s="400"/>
      <c r="HK201" s="433" t="str">
        <f>IF(HH201="BöB","Ja","No")</f>
        <v>No</v>
      </c>
      <c r="HL201" s="430" t="str">
        <f>IF(HH201="BöB","Ja","No")</f>
        <v>No</v>
      </c>
      <c r="HM201" s="435" t="e">
        <f>IF(OR(AND(HH201="VöB",HF195="Aktuelles Procedura secondo BöB",HG201="No"),OR(AND(HG201="Ja",HF201&gt;='Valori soglia'!$D$6),AND(HG201="Ja",HM$14&gt;HM$15)),AND(HG201="Ja",HH201="BöB")),"Kontrolle","")</f>
        <v>#DIV/0!</v>
      </c>
      <c r="HN201" s="19"/>
      <c r="HO201" s="19"/>
      <c r="HP201" s="19"/>
      <c r="HQ201" s="19"/>
      <c r="HR201" s="19"/>
      <c r="HS201" s="19"/>
      <c r="HT201" s="19"/>
      <c r="HU201" s="19"/>
      <c r="HV201" s="19"/>
      <c r="HW201" s="19"/>
      <c r="HX201" s="19"/>
      <c r="HY201" s="19"/>
      <c r="HZ201" s="19"/>
      <c r="IA201" s="19"/>
      <c r="IB201" s="19"/>
      <c r="IC201" s="19"/>
      <c r="ID201" s="6"/>
      <c r="IE201" s="6"/>
      <c r="IF201" s="6"/>
      <c r="IG201" s="6"/>
      <c r="IH201" s="6"/>
      <c r="II201" s="6"/>
      <c r="IJ201" s="6"/>
      <c r="IK201" s="6"/>
      <c r="IL201" s="6"/>
      <c r="IM201" s="6"/>
      <c r="IN201" s="6"/>
      <c r="IO201" s="6"/>
      <c r="IP201" s="6"/>
      <c r="IQ201" s="6"/>
      <c r="IR201" s="6"/>
      <c r="IS201" s="6"/>
      <c r="IT201" s="6"/>
      <c r="IU201" s="6"/>
      <c r="IV201" s="6"/>
      <c r="IW201" s="6"/>
      <c r="IX201" s="6"/>
      <c r="IY201" s="6"/>
      <c r="IZ201" s="6"/>
      <c r="JA201" s="6"/>
      <c r="JB201" s="6"/>
      <c r="JC201" s="6"/>
      <c r="JD201" s="6"/>
      <c r="JE201" s="6"/>
      <c r="JF201" s="6"/>
      <c r="JG201" s="6"/>
      <c r="JH201" s="6"/>
      <c r="JI201" s="6"/>
      <c r="JJ201" s="6"/>
      <c r="JK201" s="6"/>
      <c r="JL201" s="6"/>
      <c r="JM201" s="6"/>
      <c r="JN201" s="6"/>
      <c r="JO201" s="6"/>
      <c r="JP201" s="6"/>
      <c r="JQ201" s="6"/>
      <c r="JR201" s="6"/>
      <c r="JS201" s="6"/>
      <c r="JT201" s="6"/>
      <c r="JU201" s="6"/>
      <c r="JV201" s="6"/>
      <c r="JW201" s="6"/>
      <c r="JX201" s="6"/>
      <c r="JY201" s="6"/>
      <c r="JZ201" s="6"/>
      <c r="KA201" s="6"/>
      <c r="KB201" s="6"/>
      <c r="KC201" s="6"/>
      <c r="KD201" s="6"/>
      <c r="KE201" s="6"/>
      <c r="KF201" s="6"/>
      <c r="KG201" s="6"/>
      <c r="KH201" s="6"/>
      <c r="KI201" s="6"/>
      <c r="KJ201" s="6"/>
      <c r="KK201" s="6"/>
      <c r="KL201" s="6"/>
      <c r="KM201" s="6"/>
      <c r="KN201" s="6"/>
      <c r="KO201" s="6"/>
      <c r="KP201" s="6"/>
      <c r="KQ201" s="6"/>
      <c r="KR201" s="6"/>
      <c r="KS201" s="6"/>
      <c r="KT201" s="6"/>
      <c r="KU201" s="6"/>
      <c r="KV201" s="6"/>
      <c r="KW201" s="6"/>
      <c r="KX201" s="6"/>
      <c r="KY201" s="6"/>
      <c r="KZ201" s="6"/>
      <c r="LA201" s="6"/>
      <c r="LB201" s="6"/>
      <c r="LC201" s="6"/>
    </row>
    <row r="202" spans="2:315" ht="27" customHeight="1" x14ac:dyDescent="0.2">
      <c r="B202" s="174" t="s">
        <v>45</v>
      </c>
      <c r="C202" s="429"/>
      <c r="D202" s="352"/>
      <c r="E202" s="429"/>
      <c r="F202" s="432"/>
      <c r="G202" s="401" t="str">
        <f>IF(F201="VöB","Freihändig (z.B. Tipo. 36 II d VöB)","")</f>
        <v/>
      </c>
      <c r="H202" s="402"/>
      <c r="I202" s="433"/>
      <c r="J202" s="430"/>
      <c r="K202" s="435"/>
      <c r="L202" s="174" t="s">
        <v>45</v>
      </c>
      <c r="M202" s="429"/>
      <c r="N202" s="352"/>
      <c r="O202" s="429"/>
      <c r="P202" s="432"/>
      <c r="Q202" s="401" t="str">
        <f>IF(P201="VöB","Freihändig (z.B. Tipo. 36 II d VöB)","")</f>
        <v/>
      </c>
      <c r="R202" s="402"/>
      <c r="S202" s="433"/>
      <c r="T202" s="430"/>
      <c r="U202" s="435"/>
      <c r="V202" s="174" t="s">
        <v>45</v>
      </c>
      <c r="W202" s="429"/>
      <c r="X202" s="352"/>
      <c r="Y202" s="429"/>
      <c r="Z202" s="432"/>
      <c r="AA202" s="401" t="str">
        <f>IF(Z201="VöB","Freihändig (z.B. Tipo. 36 II d VöB)","")</f>
        <v/>
      </c>
      <c r="AB202" s="402"/>
      <c r="AC202" s="433"/>
      <c r="AD202" s="430"/>
      <c r="AE202" s="435"/>
      <c r="AF202" s="174" t="s">
        <v>45</v>
      </c>
      <c r="AG202" s="429"/>
      <c r="AH202" s="352"/>
      <c r="AI202" s="429"/>
      <c r="AJ202" s="432"/>
      <c r="AK202" s="401" t="str">
        <f>IF(AJ201="VöB","Freihändig (z.B. Tipo. 36 II d VöB)","")</f>
        <v/>
      </c>
      <c r="AL202" s="402"/>
      <c r="AM202" s="433"/>
      <c r="AN202" s="430"/>
      <c r="AO202" s="435"/>
      <c r="AP202" s="174" t="s">
        <v>45</v>
      </c>
      <c r="AQ202" s="429"/>
      <c r="AR202" s="352"/>
      <c r="AS202" s="429"/>
      <c r="AT202" s="432"/>
      <c r="AU202" s="401" t="str">
        <f>IF(AT201="VöB","Freihändig (z.B. Tipo. 36 II d VöB)","")</f>
        <v/>
      </c>
      <c r="AV202" s="402"/>
      <c r="AW202" s="433"/>
      <c r="AX202" s="430"/>
      <c r="AY202" s="435"/>
      <c r="AZ202" s="174" t="s">
        <v>45</v>
      </c>
      <c r="BA202" s="429"/>
      <c r="BB202" s="352"/>
      <c r="BC202" s="429"/>
      <c r="BD202" s="432"/>
      <c r="BE202" s="401" t="str">
        <f>IF(BD201="VöB","Freihändig (z.B. Tipo. 36 II d VöB)","")</f>
        <v/>
      </c>
      <c r="BF202" s="402"/>
      <c r="BG202" s="433"/>
      <c r="BH202" s="430"/>
      <c r="BI202" s="435"/>
      <c r="BJ202" s="174" t="s">
        <v>45</v>
      </c>
      <c r="BK202" s="429"/>
      <c r="BL202" s="352"/>
      <c r="BM202" s="429"/>
      <c r="BN202" s="432"/>
      <c r="BO202" s="401" t="str">
        <f>IF(BN201="VöB","Freihändig (z.B. Tipo. 36 II d VöB)","")</f>
        <v/>
      </c>
      <c r="BP202" s="402"/>
      <c r="BQ202" s="433"/>
      <c r="BR202" s="430"/>
      <c r="BS202" s="435"/>
      <c r="BT202" s="174" t="s">
        <v>45</v>
      </c>
      <c r="BU202" s="429"/>
      <c r="BV202" s="352"/>
      <c r="BW202" s="429"/>
      <c r="BX202" s="432"/>
      <c r="BY202" s="401" t="str">
        <f>IF(BX201="VöB","Freihändig (z.B. Tipo. 36 II d VöB)","")</f>
        <v/>
      </c>
      <c r="BZ202" s="402"/>
      <c r="CA202" s="433"/>
      <c r="CB202" s="430"/>
      <c r="CC202" s="435"/>
      <c r="CD202" s="174" t="s">
        <v>45</v>
      </c>
      <c r="CE202" s="429"/>
      <c r="CF202" s="352"/>
      <c r="CG202" s="429"/>
      <c r="CH202" s="432"/>
      <c r="CI202" s="401" t="str">
        <f>IF(CH201="VöB","Freihändig (z.B. Tipo. 36 II d VöB)","")</f>
        <v/>
      </c>
      <c r="CJ202" s="402"/>
      <c r="CK202" s="433"/>
      <c r="CL202" s="430"/>
      <c r="CM202" s="435"/>
      <c r="CN202" s="174" t="s">
        <v>45</v>
      </c>
      <c r="CO202" s="429"/>
      <c r="CP202" s="352"/>
      <c r="CQ202" s="429"/>
      <c r="CR202" s="432"/>
      <c r="CS202" s="401" t="str">
        <f>IF(CR201="VöB","Freihändig (z.B. Tipo. 36 II d VöB)","")</f>
        <v/>
      </c>
      <c r="CT202" s="402"/>
      <c r="CU202" s="433"/>
      <c r="CV202" s="430"/>
      <c r="CW202" s="435"/>
      <c r="CX202" s="174" t="s">
        <v>45</v>
      </c>
      <c r="CY202" s="429"/>
      <c r="CZ202" s="352"/>
      <c r="DA202" s="429"/>
      <c r="DB202" s="432"/>
      <c r="DC202" s="401" t="str">
        <f>IF(DB201="VöB","Freihändig (z.B. Tipo. 36 II d VöB)","")</f>
        <v/>
      </c>
      <c r="DD202" s="402"/>
      <c r="DE202" s="433"/>
      <c r="DF202" s="430"/>
      <c r="DG202" s="435"/>
      <c r="DH202" s="174" t="s">
        <v>45</v>
      </c>
      <c r="DI202" s="429"/>
      <c r="DJ202" s="352"/>
      <c r="DK202" s="429"/>
      <c r="DL202" s="432"/>
      <c r="DM202" s="401" t="str">
        <f>IF(DL201="VöB","Freihändig (z.B. Tipo. 36 II d VöB)","")</f>
        <v/>
      </c>
      <c r="DN202" s="402"/>
      <c r="DO202" s="433"/>
      <c r="DP202" s="430"/>
      <c r="DQ202" s="435"/>
      <c r="DR202" s="174" t="s">
        <v>45</v>
      </c>
      <c r="DS202" s="429"/>
      <c r="DT202" s="352"/>
      <c r="DU202" s="429"/>
      <c r="DV202" s="432"/>
      <c r="DW202" s="401" t="str">
        <f>IF(DV201="VöB","Freihändig (z.B. Tipo. 36 II d VöB)","")</f>
        <v/>
      </c>
      <c r="DX202" s="402"/>
      <c r="DY202" s="433"/>
      <c r="DZ202" s="430"/>
      <c r="EA202" s="435"/>
      <c r="EB202" s="174" t="s">
        <v>45</v>
      </c>
      <c r="EC202" s="429"/>
      <c r="ED202" s="352"/>
      <c r="EE202" s="429"/>
      <c r="EF202" s="432"/>
      <c r="EG202" s="401" t="str">
        <f>IF(EF201="VöB","Freihändig (z.B. Tipo. 36 II d VöB)","")</f>
        <v/>
      </c>
      <c r="EH202" s="402"/>
      <c r="EI202" s="433"/>
      <c r="EJ202" s="430"/>
      <c r="EK202" s="435"/>
      <c r="EL202" s="174" t="s">
        <v>45</v>
      </c>
      <c r="EM202" s="429"/>
      <c r="EN202" s="352"/>
      <c r="EO202" s="429"/>
      <c r="EP202" s="432"/>
      <c r="EQ202" s="401" t="str">
        <f>IF(EP201="VöB","Freihändig (z.B. Tipo. 36 II d VöB)","")</f>
        <v/>
      </c>
      <c r="ER202" s="402"/>
      <c r="ES202" s="433"/>
      <c r="ET202" s="430"/>
      <c r="EU202" s="435"/>
      <c r="EV202" s="174" t="s">
        <v>45</v>
      </c>
      <c r="EW202" s="429"/>
      <c r="EX202" s="352"/>
      <c r="EY202" s="429"/>
      <c r="EZ202" s="432"/>
      <c r="FA202" s="401" t="str">
        <f>IF(EZ201="VöB","Freihändig (z.B. Tipo. 36 II d VöB)","")</f>
        <v/>
      </c>
      <c r="FB202" s="402"/>
      <c r="FC202" s="433"/>
      <c r="FD202" s="430"/>
      <c r="FE202" s="435"/>
      <c r="FF202" s="174" t="s">
        <v>45</v>
      </c>
      <c r="FG202" s="429"/>
      <c r="FH202" s="352"/>
      <c r="FI202" s="429"/>
      <c r="FJ202" s="432"/>
      <c r="FK202" s="401" t="str">
        <f>IF(FJ201="VöB","Freihändig (z.B. Tipo. 36 II d VöB)","")</f>
        <v/>
      </c>
      <c r="FL202" s="402"/>
      <c r="FM202" s="433"/>
      <c r="FN202" s="430"/>
      <c r="FO202" s="435"/>
      <c r="FP202" s="174" t="s">
        <v>45</v>
      </c>
      <c r="FQ202" s="429"/>
      <c r="FR202" s="352"/>
      <c r="FS202" s="429"/>
      <c r="FT202" s="432"/>
      <c r="FU202" s="401" t="str">
        <f>IF(FT201="VöB","Freihändig (z.B. Tipo. 36 II d VöB)","")</f>
        <v/>
      </c>
      <c r="FV202" s="402"/>
      <c r="FW202" s="433"/>
      <c r="FX202" s="430"/>
      <c r="FY202" s="435"/>
      <c r="FZ202" s="174" t="s">
        <v>45</v>
      </c>
      <c r="GA202" s="429"/>
      <c r="GB202" s="352"/>
      <c r="GC202" s="429"/>
      <c r="GD202" s="432"/>
      <c r="GE202" s="401" t="str">
        <f>IF(GD201="VöB","Freihändig (z.B. Tipo. 36 II d VöB)","")</f>
        <v/>
      </c>
      <c r="GF202" s="402"/>
      <c r="GG202" s="433"/>
      <c r="GH202" s="430"/>
      <c r="GI202" s="435"/>
      <c r="GJ202" s="174" t="s">
        <v>45</v>
      </c>
      <c r="GK202" s="429"/>
      <c r="GL202" s="352"/>
      <c r="GM202" s="429"/>
      <c r="GN202" s="432"/>
      <c r="GO202" s="401" t="str">
        <f>IF(GN201="VöB","Freihändig (z.B. Tipo. 36 II d VöB)","")</f>
        <v/>
      </c>
      <c r="GP202" s="402"/>
      <c r="GQ202" s="433"/>
      <c r="GR202" s="430"/>
      <c r="GS202" s="435"/>
      <c r="GT202" s="174" t="s">
        <v>45</v>
      </c>
      <c r="GU202" s="429"/>
      <c r="GV202" s="352"/>
      <c r="GW202" s="429"/>
      <c r="GX202" s="432"/>
      <c r="GY202" s="401" t="str">
        <f>IF(GX201="VöB","Freihändig (z.B. Tipo. 36 II d VöB)","")</f>
        <v/>
      </c>
      <c r="GZ202" s="402"/>
      <c r="HA202" s="433"/>
      <c r="HB202" s="430"/>
      <c r="HC202" s="435"/>
      <c r="HD202" s="174" t="s">
        <v>45</v>
      </c>
      <c r="HE202" s="429"/>
      <c r="HF202" s="352"/>
      <c r="HG202" s="429"/>
      <c r="HH202" s="432"/>
      <c r="HI202" s="401" t="str">
        <f>IF(HH201="VöB","Freihändig (z.B. Tipo. 36 II d VöB)","")</f>
        <v/>
      </c>
      <c r="HJ202" s="402"/>
      <c r="HK202" s="433"/>
      <c r="HL202" s="430"/>
      <c r="HM202" s="435"/>
      <c r="HN202" s="19"/>
      <c r="HO202" s="19"/>
      <c r="HP202" s="19"/>
      <c r="HQ202" s="19"/>
      <c r="HR202" s="19"/>
      <c r="HS202" s="19"/>
      <c r="HT202" s="19"/>
      <c r="HU202" s="19"/>
      <c r="HV202" s="19"/>
      <c r="HW202" s="19"/>
      <c r="HX202" s="19"/>
      <c r="HY202" s="19"/>
      <c r="HZ202" s="19"/>
      <c r="IA202" s="19"/>
      <c r="IB202" s="19"/>
      <c r="IC202" s="19"/>
      <c r="ID202" s="6"/>
      <c r="IE202" s="6"/>
      <c r="IF202" s="6"/>
      <c r="IG202" s="6"/>
      <c r="IH202" s="6"/>
      <c r="II202" s="6"/>
      <c r="IJ202" s="6"/>
      <c r="IK202" s="6"/>
      <c r="IL202" s="6"/>
      <c r="IM202" s="6"/>
      <c r="IN202" s="6"/>
      <c r="IO202" s="6"/>
      <c r="IP202" s="6"/>
      <c r="IQ202" s="6"/>
      <c r="IR202" s="6"/>
      <c r="IS202" s="6"/>
      <c r="IT202" s="6"/>
      <c r="IU202" s="6"/>
      <c r="IV202" s="6"/>
      <c r="IW202" s="6"/>
      <c r="IX202" s="6"/>
      <c r="IY202" s="6"/>
      <c r="IZ202" s="6"/>
      <c r="JA202" s="6"/>
      <c r="JB202" s="6"/>
      <c r="JC202" s="6"/>
      <c r="JD202" s="6"/>
      <c r="JE202" s="6"/>
      <c r="JF202" s="6"/>
      <c r="JG202" s="6"/>
      <c r="JH202" s="6"/>
      <c r="JI202" s="6"/>
      <c r="JJ202" s="6"/>
      <c r="JK202" s="6"/>
      <c r="JL202" s="6"/>
      <c r="JM202" s="6"/>
      <c r="JN202" s="6"/>
      <c r="JO202" s="6"/>
      <c r="JP202" s="6"/>
      <c r="JQ202" s="6"/>
      <c r="JR202" s="6"/>
      <c r="JS202" s="6"/>
      <c r="JT202" s="6"/>
      <c r="JU202" s="6"/>
      <c r="JV202" s="6"/>
      <c r="JW202" s="6"/>
      <c r="JX202" s="6"/>
      <c r="JY202" s="6"/>
      <c r="JZ202" s="6"/>
      <c r="KA202" s="6"/>
      <c r="KB202" s="6"/>
      <c r="KC202" s="6"/>
      <c r="KD202" s="6"/>
      <c r="KE202" s="6"/>
      <c r="KF202" s="6"/>
      <c r="KG202" s="6"/>
      <c r="KH202" s="6"/>
      <c r="KI202" s="6"/>
      <c r="KJ202" s="6"/>
      <c r="KK202" s="6"/>
      <c r="KL202" s="6"/>
      <c r="KM202" s="6"/>
      <c r="KN202" s="6"/>
      <c r="KO202" s="6"/>
      <c r="KP202" s="6"/>
      <c r="KQ202" s="6"/>
      <c r="KR202" s="6"/>
      <c r="KS202" s="6"/>
      <c r="KT202" s="6"/>
      <c r="KU202" s="6"/>
      <c r="KV202" s="6"/>
      <c r="KW202" s="6"/>
      <c r="KX202" s="6"/>
      <c r="KY202" s="6"/>
      <c r="KZ202" s="6"/>
      <c r="LA202" s="6"/>
      <c r="LB202" s="6"/>
      <c r="LC202" s="6"/>
    </row>
    <row r="203" spans="2:315" ht="27" customHeight="1" x14ac:dyDescent="0.2">
      <c r="B203" s="173" t="s">
        <v>44</v>
      </c>
      <c r="C203" s="429">
        <v>93</v>
      </c>
      <c r="D203" s="352">
        <v>0</v>
      </c>
      <c r="E203" s="429" t="s">
        <v>43</v>
      </c>
      <c r="F203" s="432" t="s">
        <v>36</v>
      </c>
      <c r="G203" s="399" t="str">
        <f>IF(F203="BöB","nur Freihändig mit Tipo. 13 VöB","")</f>
        <v/>
      </c>
      <c r="H203" s="400"/>
      <c r="I203" s="433" t="str">
        <f>IF(F203="BöB","Ja","No")</f>
        <v>No</v>
      </c>
      <c r="J203" s="430" t="str">
        <f>IF(F203="BöB","Ja","No")</f>
        <v>No</v>
      </c>
      <c r="K203" s="435" t="e">
        <f>IF(OR(AND(F203="VöB",D197="Aktuelles Procedura secondo BöB",E203="No"),OR(AND(E203="Ja",D203&gt;='Valori soglia'!$D$6),AND(E203="Ja",'Riepilogo progetto'!$J$8&gt;'Riepilogo progetto'!$P$9)),AND(E203="Ja",F203="BöB")),"Kontrolle","")</f>
        <v>#DIV/0!</v>
      </c>
      <c r="L203" s="173" t="s">
        <v>44</v>
      </c>
      <c r="M203" s="429">
        <v>93</v>
      </c>
      <c r="N203" s="352">
        <v>0</v>
      </c>
      <c r="O203" s="429" t="s">
        <v>43</v>
      </c>
      <c r="P203" s="432" t="s">
        <v>36</v>
      </c>
      <c r="Q203" s="399" t="str">
        <f>IF(P203="BöB","nur Freihändig mit Tipo. 13 VöB","")</f>
        <v/>
      </c>
      <c r="R203" s="400"/>
      <c r="S203" s="433" t="str">
        <f>IF(P203="BöB","Ja","No")</f>
        <v>No</v>
      </c>
      <c r="T203" s="430" t="str">
        <f>IF(P203="BöB","Ja","No")</f>
        <v>No</v>
      </c>
      <c r="U203" s="435" t="e">
        <f>IF(OR(AND(P203="VöB",N197="Aktuelles Procedura secondo BöB",O203="No"),OR(AND(O203="Ja",N203&gt;='Valori soglia'!$D$6),AND(O203="Ja",U$14&gt;U$15)),AND(O203="Ja",P203="BöB")),"Kontrolle","")</f>
        <v>#DIV/0!</v>
      </c>
      <c r="V203" s="173" t="s">
        <v>44</v>
      </c>
      <c r="W203" s="429">
        <v>93</v>
      </c>
      <c r="X203" s="352">
        <v>0</v>
      </c>
      <c r="Y203" s="429" t="s">
        <v>43</v>
      </c>
      <c r="Z203" s="432" t="s">
        <v>36</v>
      </c>
      <c r="AA203" s="399" t="str">
        <f>IF(Z203="BöB","nur Freihändig mit Tipo. 13 VöB","")</f>
        <v/>
      </c>
      <c r="AB203" s="400"/>
      <c r="AC203" s="433" t="str">
        <f>IF(Z203="BöB","Ja","No")</f>
        <v>No</v>
      </c>
      <c r="AD203" s="430" t="str">
        <f>IF(Z203="BöB","Ja","No")</f>
        <v>No</v>
      </c>
      <c r="AE203" s="435" t="e">
        <f>IF(OR(AND(Z203="VöB",X197="Aktuelles Procedura secondo BöB",Y203="No"),OR(AND(Y203="Ja",X203&gt;='Valori soglia'!$D$6),AND(Y203="Ja",AE$14&gt;AE$15)),AND(Y203="Ja",Z203="BöB")),"Kontrolle","")</f>
        <v>#DIV/0!</v>
      </c>
      <c r="AF203" s="173" t="s">
        <v>44</v>
      </c>
      <c r="AG203" s="429">
        <v>93</v>
      </c>
      <c r="AH203" s="352">
        <v>0</v>
      </c>
      <c r="AI203" s="429" t="s">
        <v>43</v>
      </c>
      <c r="AJ203" s="432" t="s">
        <v>36</v>
      </c>
      <c r="AK203" s="399" t="str">
        <f>IF(AJ203="BöB","nur Freihändig mit Tipo. 13 VöB","")</f>
        <v/>
      </c>
      <c r="AL203" s="400"/>
      <c r="AM203" s="433" t="str">
        <f>IF(AJ203="BöB","Ja","No")</f>
        <v>No</v>
      </c>
      <c r="AN203" s="430" t="str">
        <f>IF(AJ203="BöB","Ja","No")</f>
        <v>No</v>
      </c>
      <c r="AO203" s="435" t="e">
        <f>IF(OR(AND(AJ203="VöB",AH197="Aktuelles Procedura secondo BöB",AI203="No"),OR(AND(AI203="Ja",AH203&gt;='Valori soglia'!$D$6),AND(AI203="Ja",AO$14&gt;AO$15)),AND(AI203="Ja",AJ203="BöB")),"Kontrolle","")</f>
        <v>#DIV/0!</v>
      </c>
      <c r="AP203" s="173" t="s">
        <v>44</v>
      </c>
      <c r="AQ203" s="429">
        <v>93</v>
      </c>
      <c r="AR203" s="352">
        <v>0</v>
      </c>
      <c r="AS203" s="429" t="s">
        <v>43</v>
      </c>
      <c r="AT203" s="432" t="s">
        <v>36</v>
      </c>
      <c r="AU203" s="399" t="str">
        <f>IF(AT203="BöB","nur Freihändig mit Tipo. 13 VöB","")</f>
        <v/>
      </c>
      <c r="AV203" s="400"/>
      <c r="AW203" s="433" t="str">
        <f>IF(AT203="BöB","Ja","No")</f>
        <v>No</v>
      </c>
      <c r="AX203" s="430" t="str">
        <f>IF(AT203="BöB","Ja","No")</f>
        <v>No</v>
      </c>
      <c r="AY203" s="435" t="e">
        <f>IF(OR(AND(AT203="VöB",AR197="Aktuelles Procedura secondo BöB",AS203="No"),OR(AND(AS203="Ja",AR203&gt;='Valori soglia'!$D$6),AND(AS203="Ja",AY$14&gt;AY$15)),AND(AS203="Ja",AT203="BöB")),"Kontrolle","")</f>
        <v>#DIV/0!</v>
      </c>
      <c r="AZ203" s="173" t="s">
        <v>44</v>
      </c>
      <c r="BA203" s="429">
        <v>93</v>
      </c>
      <c r="BB203" s="352">
        <v>0</v>
      </c>
      <c r="BC203" s="429" t="s">
        <v>43</v>
      </c>
      <c r="BD203" s="432" t="s">
        <v>36</v>
      </c>
      <c r="BE203" s="399" t="str">
        <f>IF(BD203="BöB","nur Freihändig mit Tipo. 13 VöB","")</f>
        <v/>
      </c>
      <c r="BF203" s="400"/>
      <c r="BG203" s="433" t="str">
        <f>IF(BD203="BöB","Ja","No")</f>
        <v>No</v>
      </c>
      <c r="BH203" s="430" t="str">
        <f>IF(BD203="BöB","Ja","No")</f>
        <v>No</v>
      </c>
      <c r="BI203" s="435" t="e">
        <f>IF(OR(AND(BD203="VöB",BB197="Aktuelles Procedura secondo BöB",BC203="No"),OR(AND(BC203="Ja",BB203&gt;='Valori soglia'!$D$6),AND(BC203="Ja",BI$14&gt;BI$15)),AND(BC203="Ja",BD203="BöB")),"Kontrolle","")</f>
        <v>#DIV/0!</v>
      </c>
      <c r="BJ203" s="173" t="s">
        <v>44</v>
      </c>
      <c r="BK203" s="429">
        <v>93</v>
      </c>
      <c r="BL203" s="352">
        <v>0</v>
      </c>
      <c r="BM203" s="429" t="s">
        <v>43</v>
      </c>
      <c r="BN203" s="432" t="s">
        <v>36</v>
      </c>
      <c r="BO203" s="399" t="str">
        <f>IF(BN203="BöB","nur Freihändig mit Tipo. 13 VöB","")</f>
        <v/>
      </c>
      <c r="BP203" s="400"/>
      <c r="BQ203" s="433" t="str">
        <f>IF(BN203="BöB","Ja","No")</f>
        <v>No</v>
      </c>
      <c r="BR203" s="430" t="str">
        <f>IF(BN203="BöB","Ja","No")</f>
        <v>No</v>
      </c>
      <c r="BS203" s="435" t="e">
        <f>IF(OR(AND(BN203="VöB",BL197="Aktuelles Procedura secondo BöB",BM203="No"),OR(AND(BM203="Ja",BL203&gt;='Valori soglia'!$D$6),AND(BM203="Ja",BS$14&gt;BS$15)),AND(BM203="Ja",BN203="BöB")),"Kontrolle","")</f>
        <v>#DIV/0!</v>
      </c>
      <c r="BT203" s="173" t="s">
        <v>44</v>
      </c>
      <c r="BU203" s="429">
        <v>93</v>
      </c>
      <c r="BV203" s="352">
        <v>0</v>
      </c>
      <c r="BW203" s="429" t="s">
        <v>43</v>
      </c>
      <c r="BX203" s="432" t="s">
        <v>36</v>
      </c>
      <c r="BY203" s="399" t="str">
        <f>IF(BX203="BöB","nur Freihändig mit Tipo. 13 VöB","")</f>
        <v/>
      </c>
      <c r="BZ203" s="400"/>
      <c r="CA203" s="433" t="str">
        <f>IF(BX203="BöB","Ja","No")</f>
        <v>No</v>
      </c>
      <c r="CB203" s="430" t="str">
        <f>IF(BX203="BöB","Ja","No")</f>
        <v>No</v>
      </c>
      <c r="CC203" s="435" t="e">
        <f>IF(OR(AND(BX203="VöB",BV197="Aktuelles Procedura secondo BöB",BW203="No"),OR(AND(BW203="Ja",BV203&gt;='Valori soglia'!$D$6),AND(BW203="Ja",CC$14&gt;CC$15)),AND(BW203="Ja",BX203="BöB")),"Kontrolle","")</f>
        <v>#DIV/0!</v>
      </c>
      <c r="CD203" s="173" t="s">
        <v>44</v>
      </c>
      <c r="CE203" s="429">
        <v>93</v>
      </c>
      <c r="CF203" s="352">
        <v>0</v>
      </c>
      <c r="CG203" s="429" t="s">
        <v>43</v>
      </c>
      <c r="CH203" s="432" t="s">
        <v>36</v>
      </c>
      <c r="CI203" s="399" t="str">
        <f>IF(CH203="BöB","nur Freihändig mit Tipo. 13 VöB","")</f>
        <v/>
      </c>
      <c r="CJ203" s="400"/>
      <c r="CK203" s="433" t="str">
        <f>IF(CH203="BöB","Ja","No")</f>
        <v>No</v>
      </c>
      <c r="CL203" s="430" t="str">
        <f>IF(CH203="BöB","Ja","No")</f>
        <v>No</v>
      </c>
      <c r="CM203" s="435" t="e">
        <f>IF(OR(AND(CH203="VöB",CF197="Aktuelles Procedura secondo BöB",CG203="No"),OR(AND(CG203="Ja",CF203&gt;='Valori soglia'!$D$6),AND(CG203="Ja",CM$14&gt;CM$15)),AND(CG203="Ja",CH203="BöB")),"Kontrolle","")</f>
        <v>#DIV/0!</v>
      </c>
      <c r="CN203" s="173" t="s">
        <v>44</v>
      </c>
      <c r="CO203" s="429">
        <v>93</v>
      </c>
      <c r="CP203" s="352">
        <v>0</v>
      </c>
      <c r="CQ203" s="429" t="s">
        <v>43</v>
      </c>
      <c r="CR203" s="432" t="s">
        <v>36</v>
      </c>
      <c r="CS203" s="399" t="str">
        <f>IF(CR203="BöB","nur Freihändig mit Tipo. 13 VöB","")</f>
        <v/>
      </c>
      <c r="CT203" s="400"/>
      <c r="CU203" s="433" t="str">
        <f>IF(CR203="BöB","Ja","No")</f>
        <v>No</v>
      </c>
      <c r="CV203" s="430" t="str">
        <f>IF(CR203="BöB","Ja","No")</f>
        <v>No</v>
      </c>
      <c r="CW203" s="435" t="e">
        <f>IF(OR(AND(CR203="VöB",CP197="Aktuelles Procedura secondo BöB",CQ203="No"),OR(AND(CQ203="Ja",CP203&gt;='Valori soglia'!$D$6),AND(CQ203="Ja",CW$14&gt;CW$15)),AND(CQ203="Ja",CR203="BöB")),"Kontrolle","")</f>
        <v>#DIV/0!</v>
      </c>
      <c r="CX203" s="173" t="s">
        <v>44</v>
      </c>
      <c r="CY203" s="429">
        <v>93</v>
      </c>
      <c r="CZ203" s="352">
        <v>0</v>
      </c>
      <c r="DA203" s="429" t="s">
        <v>43</v>
      </c>
      <c r="DB203" s="432" t="s">
        <v>36</v>
      </c>
      <c r="DC203" s="399" t="str">
        <f>IF(DB203="BöB","nur Freihändig mit Tipo. 13 VöB","")</f>
        <v/>
      </c>
      <c r="DD203" s="400"/>
      <c r="DE203" s="433" t="str">
        <f>IF(DB203="BöB","Ja","No")</f>
        <v>No</v>
      </c>
      <c r="DF203" s="430" t="str">
        <f>IF(DB203="BöB","Ja","No")</f>
        <v>No</v>
      </c>
      <c r="DG203" s="435" t="e">
        <f>IF(OR(AND(DB203="VöB",CZ197="Aktuelles Procedura secondo BöB",DA203="No"),OR(AND(DA203="Ja",CZ203&gt;='Valori soglia'!$D$6),AND(DA203="Ja",DG$14&gt;DG$15)),AND(DA203="Ja",DB203="BöB")),"Kontrolle","")</f>
        <v>#DIV/0!</v>
      </c>
      <c r="DH203" s="173" t="s">
        <v>44</v>
      </c>
      <c r="DI203" s="429">
        <v>93</v>
      </c>
      <c r="DJ203" s="352">
        <v>0</v>
      </c>
      <c r="DK203" s="429" t="s">
        <v>43</v>
      </c>
      <c r="DL203" s="432" t="s">
        <v>36</v>
      </c>
      <c r="DM203" s="399" t="str">
        <f>IF(DL203="BöB","nur Freihändig mit Tipo. 13 VöB","")</f>
        <v/>
      </c>
      <c r="DN203" s="400"/>
      <c r="DO203" s="433" t="str">
        <f>IF(DL203="BöB","Ja","No")</f>
        <v>No</v>
      </c>
      <c r="DP203" s="430" t="str">
        <f>IF(DL203="BöB","Ja","No")</f>
        <v>No</v>
      </c>
      <c r="DQ203" s="435" t="e">
        <f>IF(OR(AND(DL203="VöB",DJ197="Aktuelles Procedura secondo BöB",DK203="No"),OR(AND(DK203="Ja",DJ203&gt;='Valori soglia'!$D$6),AND(DK203="Ja",DQ$14&gt;DQ$15)),AND(DK203="Ja",DL203="BöB")),"Kontrolle","")</f>
        <v>#DIV/0!</v>
      </c>
      <c r="DR203" s="173" t="s">
        <v>44</v>
      </c>
      <c r="DS203" s="429">
        <v>93</v>
      </c>
      <c r="DT203" s="352">
        <v>0</v>
      </c>
      <c r="DU203" s="429" t="s">
        <v>43</v>
      </c>
      <c r="DV203" s="432" t="s">
        <v>36</v>
      </c>
      <c r="DW203" s="399" t="str">
        <f>IF(DV203="BöB","nur Freihändig mit Tipo. 13 VöB","")</f>
        <v/>
      </c>
      <c r="DX203" s="400"/>
      <c r="DY203" s="433" t="str">
        <f>IF(DV203="BöB","Ja","No")</f>
        <v>No</v>
      </c>
      <c r="DZ203" s="430" t="str">
        <f>IF(DV203="BöB","Ja","No")</f>
        <v>No</v>
      </c>
      <c r="EA203" s="435" t="e">
        <f>IF(OR(AND(DV203="VöB",DT197="Aktuelles Procedura secondo BöB",DU203="No"),OR(AND(DU203="Ja",DT203&gt;='Valori soglia'!$D$6),AND(DU203="Ja",EA$14&gt;EA$15)),AND(DU203="Ja",DV203="BöB")),"Kontrolle","")</f>
        <v>#DIV/0!</v>
      </c>
      <c r="EB203" s="173" t="s">
        <v>44</v>
      </c>
      <c r="EC203" s="429">
        <v>93</v>
      </c>
      <c r="ED203" s="352">
        <v>0</v>
      </c>
      <c r="EE203" s="429" t="s">
        <v>43</v>
      </c>
      <c r="EF203" s="432" t="s">
        <v>36</v>
      </c>
      <c r="EG203" s="399" t="str">
        <f>IF(EF203="BöB","nur Freihändig mit Tipo. 13 VöB","")</f>
        <v/>
      </c>
      <c r="EH203" s="400"/>
      <c r="EI203" s="433" t="str">
        <f>IF(EF203="BöB","Ja","No")</f>
        <v>No</v>
      </c>
      <c r="EJ203" s="430" t="str">
        <f>IF(EF203="BöB","Ja","No")</f>
        <v>No</v>
      </c>
      <c r="EK203" s="435" t="e">
        <f>IF(OR(AND(EF203="VöB",ED197="Aktuelles Procedura secondo BöB",EE203="No"),OR(AND(EE203="Ja",ED203&gt;='Valori soglia'!$D$6),AND(EE203="Ja",EK$14&gt;EK$15)),AND(EE203="Ja",EF203="BöB")),"Kontrolle","")</f>
        <v>#DIV/0!</v>
      </c>
      <c r="EL203" s="173" t="s">
        <v>44</v>
      </c>
      <c r="EM203" s="429">
        <v>93</v>
      </c>
      <c r="EN203" s="352">
        <v>0</v>
      </c>
      <c r="EO203" s="429" t="s">
        <v>43</v>
      </c>
      <c r="EP203" s="432" t="s">
        <v>36</v>
      </c>
      <c r="EQ203" s="399" t="str">
        <f>IF(EP203="BöB","nur Freihändig mit Tipo. 13 VöB","")</f>
        <v/>
      </c>
      <c r="ER203" s="400"/>
      <c r="ES203" s="433" t="str">
        <f>IF(EP203="BöB","Ja","No")</f>
        <v>No</v>
      </c>
      <c r="ET203" s="430" t="str">
        <f>IF(EP203="BöB","Ja","No")</f>
        <v>No</v>
      </c>
      <c r="EU203" s="435" t="e">
        <f>IF(OR(AND(EP203="VöB",EN197="Aktuelles Procedura secondo BöB",EO203="No"),OR(AND(EO203="Ja",EN203&gt;='Valori soglia'!$D$6),AND(EO203="Ja",EU$14&gt;EU$15)),AND(EO203="Ja",EP203="BöB")),"Kontrolle","")</f>
        <v>#DIV/0!</v>
      </c>
      <c r="EV203" s="173" t="s">
        <v>44</v>
      </c>
      <c r="EW203" s="429">
        <v>93</v>
      </c>
      <c r="EX203" s="352">
        <v>0</v>
      </c>
      <c r="EY203" s="429" t="s">
        <v>43</v>
      </c>
      <c r="EZ203" s="432" t="s">
        <v>36</v>
      </c>
      <c r="FA203" s="399" t="str">
        <f>IF(EZ203="BöB","nur Freihändig mit Tipo. 13 VöB","")</f>
        <v/>
      </c>
      <c r="FB203" s="400"/>
      <c r="FC203" s="433" t="str">
        <f>IF(EZ203="BöB","Ja","No")</f>
        <v>No</v>
      </c>
      <c r="FD203" s="430" t="str">
        <f>IF(EZ203="BöB","Ja","No")</f>
        <v>No</v>
      </c>
      <c r="FE203" s="435" t="e">
        <f>IF(OR(AND(EZ203="VöB",EX197="Aktuelles Procedura secondo BöB",EY203="No"),OR(AND(EY203="Ja",EX203&gt;='Valori soglia'!$D$6),AND(EY203="Ja",FE$14&gt;FE$15)),AND(EY203="Ja",EZ203="BöB")),"Kontrolle","")</f>
        <v>#DIV/0!</v>
      </c>
      <c r="FF203" s="173" t="s">
        <v>44</v>
      </c>
      <c r="FG203" s="429">
        <v>93</v>
      </c>
      <c r="FH203" s="352">
        <v>0</v>
      </c>
      <c r="FI203" s="429" t="s">
        <v>43</v>
      </c>
      <c r="FJ203" s="432" t="s">
        <v>36</v>
      </c>
      <c r="FK203" s="399" t="str">
        <f>IF(FJ203="BöB","nur Freihändig mit Tipo. 13 VöB","")</f>
        <v/>
      </c>
      <c r="FL203" s="400"/>
      <c r="FM203" s="433" t="str">
        <f>IF(FJ203="BöB","Ja","No")</f>
        <v>No</v>
      </c>
      <c r="FN203" s="430" t="str">
        <f>IF(FJ203="BöB","Ja","No")</f>
        <v>No</v>
      </c>
      <c r="FO203" s="435" t="e">
        <f>IF(OR(AND(FJ203="VöB",FH197="Aktuelles Procedura secondo BöB",FI203="No"),OR(AND(FI203="Ja",FH203&gt;='Valori soglia'!$D$6),AND(FI203="Ja",FO$14&gt;FO$15)),AND(FI203="Ja",FJ203="BöB")),"Kontrolle","")</f>
        <v>#DIV/0!</v>
      </c>
      <c r="FP203" s="173" t="s">
        <v>44</v>
      </c>
      <c r="FQ203" s="429">
        <v>93</v>
      </c>
      <c r="FR203" s="352">
        <v>0</v>
      </c>
      <c r="FS203" s="429" t="s">
        <v>43</v>
      </c>
      <c r="FT203" s="432" t="s">
        <v>36</v>
      </c>
      <c r="FU203" s="399" t="str">
        <f>IF(FT203="BöB","nur Freihändig mit Tipo. 13 VöB","")</f>
        <v/>
      </c>
      <c r="FV203" s="400"/>
      <c r="FW203" s="433" t="str">
        <f>IF(FT203="BöB","Ja","No")</f>
        <v>No</v>
      </c>
      <c r="FX203" s="430" t="str">
        <f>IF(FT203="BöB","Ja","No")</f>
        <v>No</v>
      </c>
      <c r="FY203" s="435" t="e">
        <f>IF(OR(AND(FT203="VöB",FR197="Aktuelles Procedura secondo BöB",FS203="No"),OR(AND(FS203="Ja",FR203&gt;='Valori soglia'!$D$6),AND(FS203="Ja",FY$14&gt;FY$15)),AND(FS203="Ja",FT203="BöB")),"Kontrolle","")</f>
        <v>#DIV/0!</v>
      </c>
      <c r="FZ203" s="173" t="s">
        <v>44</v>
      </c>
      <c r="GA203" s="429">
        <v>93</v>
      </c>
      <c r="GB203" s="352">
        <v>0</v>
      </c>
      <c r="GC203" s="429" t="s">
        <v>43</v>
      </c>
      <c r="GD203" s="432" t="s">
        <v>36</v>
      </c>
      <c r="GE203" s="399" t="str">
        <f>IF(GD203="BöB","nur Freihändig mit Tipo. 13 VöB","")</f>
        <v/>
      </c>
      <c r="GF203" s="400"/>
      <c r="GG203" s="433" t="str">
        <f>IF(GD203="BöB","Ja","No")</f>
        <v>No</v>
      </c>
      <c r="GH203" s="430" t="str">
        <f>IF(GD203="BöB","Ja","No")</f>
        <v>No</v>
      </c>
      <c r="GI203" s="435" t="e">
        <f>IF(OR(AND(GD203="VöB",GB197="Aktuelles Procedura secondo BöB",GC203="No"),OR(AND(GC203="Ja",GB203&gt;='Valori soglia'!$D$6),AND(GC203="Ja",GI$14&gt;GI$15)),AND(GC203="Ja",GD203="BöB")),"Kontrolle","")</f>
        <v>#DIV/0!</v>
      </c>
      <c r="GJ203" s="173" t="s">
        <v>44</v>
      </c>
      <c r="GK203" s="429">
        <v>93</v>
      </c>
      <c r="GL203" s="352">
        <v>0</v>
      </c>
      <c r="GM203" s="429" t="s">
        <v>43</v>
      </c>
      <c r="GN203" s="432" t="s">
        <v>36</v>
      </c>
      <c r="GO203" s="399" t="str">
        <f>IF(GN203="BöB","nur Freihändig mit Tipo. 13 VöB","")</f>
        <v/>
      </c>
      <c r="GP203" s="400"/>
      <c r="GQ203" s="433" t="str">
        <f>IF(GN203="BöB","Ja","No")</f>
        <v>No</v>
      </c>
      <c r="GR203" s="430" t="str">
        <f>IF(GN203="BöB","Ja","No")</f>
        <v>No</v>
      </c>
      <c r="GS203" s="435" t="e">
        <f>IF(OR(AND(GN203="VöB",GL197="Aktuelles Procedura secondo BöB",GM203="No"),OR(AND(GM203="Ja",GL203&gt;='Valori soglia'!$D$6),AND(GM203="Ja",GS$14&gt;GS$15)),AND(GM203="Ja",GN203="BöB")),"Kontrolle","")</f>
        <v>#DIV/0!</v>
      </c>
      <c r="GT203" s="173" t="s">
        <v>44</v>
      </c>
      <c r="GU203" s="429">
        <v>93</v>
      </c>
      <c r="GV203" s="352">
        <v>0</v>
      </c>
      <c r="GW203" s="429" t="s">
        <v>43</v>
      </c>
      <c r="GX203" s="432" t="s">
        <v>36</v>
      </c>
      <c r="GY203" s="399" t="str">
        <f>IF(GX203="BöB","nur Freihändig mit Tipo. 13 VöB","")</f>
        <v/>
      </c>
      <c r="GZ203" s="400"/>
      <c r="HA203" s="433" t="str">
        <f>IF(GX203="BöB","Ja","No")</f>
        <v>No</v>
      </c>
      <c r="HB203" s="430" t="str">
        <f>IF(GX203="BöB","Ja","No")</f>
        <v>No</v>
      </c>
      <c r="HC203" s="435" t="e">
        <f>IF(OR(AND(GX203="VöB",GV197="Aktuelles Procedura secondo BöB",GW203="No"),OR(AND(GW203="Ja",GV203&gt;='Valori soglia'!$D$6),AND(GW203="Ja",HC$14&gt;HC$15)),AND(GW203="Ja",GX203="BöB")),"Kontrolle","")</f>
        <v>#DIV/0!</v>
      </c>
      <c r="HD203" s="173" t="s">
        <v>44</v>
      </c>
      <c r="HE203" s="429">
        <v>93</v>
      </c>
      <c r="HF203" s="352">
        <v>0</v>
      </c>
      <c r="HG203" s="429" t="s">
        <v>43</v>
      </c>
      <c r="HH203" s="432" t="s">
        <v>36</v>
      </c>
      <c r="HI203" s="399" t="str">
        <f>IF(HH203="BöB","nur Freihändig mit Tipo. 13 VöB","")</f>
        <v/>
      </c>
      <c r="HJ203" s="400"/>
      <c r="HK203" s="433" t="str">
        <f>IF(HH203="BöB","Ja","No")</f>
        <v>No</v>
      </c>
      <c r="HL203" s="430" t="str">
        <f>IF(HH203="BöB","Ja","No")</f>
        <v>No</v>
      </c>
      <c r="HM203" s="435" t="e">
        <f>IF(OR(AND(HH203="VöB",HF197="Aktuelles Procedura secondo BöB",HG203="No"),OR(AND(HG203="Ja",HF203&gt;='Valori soglia'!$D$6),AND(HG203="Ja",HM$14&gt;HM$15)),AND(HG203="Ja",HH203="BöB")),"Kontrolle","")</f>
        <v>#DIV/0!</v>
      </c>
      <c r="HN203" s="19"/>
      <c r="HO203" s="19"/>
      <c r="HP203" s="19"/>
      <c r="HQ203" s="19"/>
      <c r="HR203" s="19"/>
      <c r="HS203" s="19"/>
      <c r="HT203" s="19"/>
      <c r="HU203" s="19"/>
      <c r="HV203" s="19"/>
      <c r="HW203" s="19"/>
      <c r="HX203" s="19"/>
      <c r="HY203" s="19"/>
      <c r="HZ203" s="19"/>
      <c r="IA203" s="19"/>
      <c r="IB203" s="19"/>
      <c r="IC203" s="19"/>
      <c r="ID203" s="6"/>
      <c r="IE203" s="6"/>
      <c r="IF203" s="6"/>
      <c r="IG203" s="6"/>
      <c r="IH203" s="6"/>
      <c r="II203" s="6"/>
      <c r="IJ203" s="6"/>
      <c r="IK203" s="6"/>
      <c r="IL203" s="6"/>
      <c r="IM203" s="6"/>
      <c r="IN203" s="6"/>
      <c r="IO203" s="6"/>
      <c r="IP203" s="6"/>
      <c r="IQ203" s="6"/>
      <c r="IR203" s="6"/>
      <c r="IS203" s="6"/>
      <c r="IT203" s="6"/>
      <c r="IU203" s="6"/>
      <c r="IV203" s="6"/>
      <c r="IW203" s="6"/>
      <c r="IX203" s="6"/>
      <c r="IY203" s="6"/>
      <c r="IZ203" s="6"/>
      <c r="JA203" s="6"/>
      <c r="JB203" s="6"/>
      <c r="JC203" s="6"/>
      <c r="JD203" s="6"/>
      <c r="JE203" s="6"/>
      <c r="JF203" s="6"/>
      <c r="JG203" s="6"/>
      <c r="JH203" s="6"/>
      <c r="JI203" s="6"/>
      <c r="JJ203" s="6"/>
      <c r="JK203" s="6"/>
      <c r="JL203" s="6"/>
      <c r="JM203" s="6"/>
      <c r="JN203" s="6"/>
      <c r="JO203" s="6"/>
      <c r="JP203" s="6"/>
      <c r="JQ203" s="6"/>
      <c r="JR203" s="6"/>
      <c r="JS203" s="6"/>
      <c r="JT203" s="6"/>
      <c r="JU203" s="6"/>
      <c r="JV203" s="6"/>
      <c r="JW203" s="6"/>
      <c r="JX203" s="6"/>
      <c r="JY203" s="6"/>
      <c r="JZ203" s="6"/>
      <c r="KA203" s="6"/>
      <c r="KB203" s="6"/>
      <c r="KC203" s="6"/>
      <c r="KD203" s="6"/>
      <c r="KE203" s="6"/>
      <c r="KF203" s="6"/>
      <c r="KG203" s="6"/>
      <c r="KH203" s="6"/>
      <c r="KI203" s="6"/>
      <c r="KJ203" s="6"/>
      <c r="KK203" s="6"/>
      <c r="KL203" s="6"/>
      <c r="KM203" s="6"/>
      <c r="KN203" s="6"/>
      <c r="KO203" s="6"/>
      <c r="KP203" s="6"/>
      <c r="KQ203" s="6"/>
      <c r="KR203" s="6"/>
      <c r="KS203" s="6"/>
      <c r="KT203" s="6"/>
      <c r="KU203" s="6"/>
      <c r="KV203" s="6"/>
      <c r="KW203" s="6"/>
      <c r="KX203" s="6"/>
      <c r="KY203" s="6"/>
      <c r="KZ203" s="6"/>
      <c r="LA203" s="6"/>
      <c r="LB203" s="6"/>
      <c r="LC203" s="6"/>
    </row>
    <row r="204" spans="2:315" ht="27" customHeight="1" x14ac:dyDescent="0.2">
      <c r="B204" s="174" t="s">
        <v>45</v>
      </c>
      <c r="C204" s="429"/>
      <c r="D204" s="352"/>
      <c r="E204" s="429"/>
      <c r="F204" s="432"/>
      <c r="G204" s="401" t="str">
        <f>IF(F203="VöB","Freihändig (z.B. Tipo. 36 II d VöB)","")</f>
        <v/>
      </c>
      <c r="H204" s="402"/>
      <c r="I204" s="433"/>
      <c r="J204" s="430"/>
      <c r="K204" s="435"/>
      <c r="L204" s="174" t="s">
        <v>45</v>
      </c>
      <c r="M204" s="429"/>
      <c r="N204" s="352"/>
      <c r="O204" s="429"/>
      <c r="P204" s="432"/>
      <c r="Q204" s="401" t="str">
        <f>IF(P203="VöB","Freihändig (z.B. Tipo. 36 II d VöB)","")</f>
        <v/>
      </c>
      <c r="R204" s="402"/>
      <c r="S204" s="433"/>
      <c r="T204" s="430"/>
      <c r="U204" s="435"/>
      <c r="V204" s="174" t="s">
        <v>45</v>
      </c>
      <c r="W204" s="429"/>
      <c r="X204" s="352"/>
      <c r="Y204" s="429"/>
      <c r="Z204" s="432"/>
      <c r="AA204" s="401" t="str">
        <f>IF(Z203="VöB","Freihändig (z.B. Tipo. 36 II d VöB)","")</f>
        <v/>
      </c>
      <c r="AB204" s="402"/>
      <c r="AC204" s="433"/>
      <c r="AD204" s="430"/>
      <c r="AE204" s="435"/>
      <c r="AF204" s="174" t="s">
        <v>45</v>
      </c>
      <c r="AG204" s="429"/>
      <c r="AH204" s="352"/>
      <c r="AI204" s="429"/>
      <c r="AJ204" s="432"/>
      <c r="AK204" s="401" t="str">
        <f>IF(AJ203="VöB","Freihändig (z.B. Tipo. 36 II d VöB)","")</f>
        <v/>
      </c>
      <c r="AL204" s="402"/>
      <c r="AM204" s="433"/>
      <c r="AN204" s="430"/>
      <c r="AO204" s="435"/>
      <c r="AP204" s="174" t="s">
        <v>45</v>
      </c>
      <c r="AQ204" s="429"/>
      <c r="AR204" s="352"/>
      <c r="AS204" s="429"/>
      <c r="AT204" s="432"/>
      <c r="AU204" s="401" t="str">
        <f>IF(AT203="VöB","Freihändig (z.B. Tipo. 36 II d VöB)","")</f>
        <v/>
      </c>
      <c r="AV204" s="402"/>
      <c r="AW204" s="433"/>
      <c r="AX204" s="430"/>
      <c r="AY204" s="435"/>
      <c r="AZ204" s="174" t="s">
        <v>45</v>
      </c>
      <c r="BA204" s="429"/>
      <c r="BB204" s="352"/>
      <c r="BC204" s="429"/>
      <c r="BD204" s="432"/>
      <c r="BE204" s="401" t="str">
        <f>IF(BD203="VöB","Freihändig (z.B. Tipo. 36 II d VöB)","")</f>
        <v/>
      </c>
      <c r="BF204" s="402"/>
      <c r="BG204" s="433"/>
      <c r="BH204" s="430"/>
      <c r="BI204" s="435"/>
      <c r="BJ204" s="174" t="s">
        <v>45</v>
      </c>
      <c r="BK204" s="429"/>
      <c r="BL204" s="352"/>
      <c r="BM204" s="429"/>
      <c r="BN204" s="432"/>
      <c r="BO204" s="401" t="str">
        <f>IF(BN203="VöB","Freihändig (z.B. Tipo. 36 II d VöB)","")</f>
        <v/>
      </c>
      <c r="BP204" s="402"/>
      <c r="BQ204" s="433"/>
      <c r="BR204" s="430"/>
      <c r="BS204" s="435"/>
      <c r="BT204" s="174" t="s">
        <v>45</v>
      </c>
      <c r="BU204" s="429"/>
      <c r="BV204" s="352"/>
      <c r="BW204" s="429"/>
      <c r="BX204" s="432"/>
      <c r="BY204" s="401" t="str">
        <f>IF(BX203="VöB","Freihändig (z.B. Tipo. 36 II d VöB)","")</f>
        <v/>
      </c>
      <c r="BZ204" s="402"/>
      <c r="CA204" s="433"/>
      <c r="CB204" s="430"/>
      <c r="CC204" s="435"/>
      <c r="CD204" s="174" t="s">
        <v>45</v>
      </c>
      <c r="CE204" s="429"/>
      <c r="CF204" s="352"/>
      <c r="CG204" s="429"/>
      <c r="CH204" s="432"/>
      <c r="CI204" s="401" t="str">
        <f>IF(CH203="VöB","Freihändig (z.B. Tipo. 36 II d VöB)","")</f>
        <v/>
      </c>
      <c r="CJ204" s="402"/>
      <c r="CK204" s="433"/>
      <c r="CL204" s="430"/>
      <c r="CM204" s="435"/>
      <c r="CN204" s="174" t="s">
        <v>45</v>
      </c>
      <c r="CO204" s="429"/>
      <c r="CP204" s="352"/>
      <c r="CQ204" s="429"/>
      <c r="CR204" s="432"/>
      <c r="CS204" s="401" t="str">
        <f>IF(CR203="VöB","Freihändig (z.B. Tipo. 36 II d VöB)","")</f>
        <v/>
      </c>
      <c r="CT204" s="402"/>
      <c r="CU204" s="433"/>
      <c r="CV204" s="430"/>
      <c r="CW204" s="435"/>
      <c r="CX204" s="174" t="s">
        <v>45</v>
      </c>
      <c r="CY204" s="429"/>
      <c r="CZ204" s="352"/>
      <c r="DA204" s="429"/>
      <c r="DB204" s="432"/>
      <c r="DC204" s="401" t="str">
        <f>IF(DB203="VöB","Freihändig (z.B. Tipo. 36 II d VöB)","")</f>
        <v/>
      </c>
      <c r="DD204" s="402"/>
      <c r="DE204" s="433"/>
      <c r="DF204" s="430"/>
      <c r="DG204" s="435"/>
      <c r="DH204" s="174" t="s">
        <v>45</v>
      </c>
      <c r="DI204" s="429"/>
      <c r="DJ204" s="352"/>
      <c r="DK204" s="429"/>
      <c r="DL204" s="432"/>
      <c r="DM204" s="401" t="str">
        <f>IF(DL203="VöB","Freihändig (z.B. Tipo. 36 II d VöB)","")</f>
        <v/>
      </c>
      <c r="DN204" s="402"/>
      <c r="DO204" s="433"/>
      <c r="DP204" s="430"/>
      <c r="DQ204" s="435"/>
      <c r="DR204" s="174" t="s">
        <v>45</v>
      </c>
      <c r="DS204" s="429"/>
      <c r="DT204" s="352"/>
      <c r="DU204" s="429"/>
      <c r="DV204" s="432"/>
      <c r="DW204" s="401" t="str">
        <f>IF(DV203="VöB","Freihändig (z.B. Tipo. 36 II d VöB)","")</f>
        <v/>
      </c>
      <c r="DX204" s="402"/>
      <c r="DY204" s="433"/>
      <c r="DZ204" s="430"/>
      <c r="EA204" s="435"/>
      <c r="EB204" s="174" t="s">
        <v>45</v>
      </c>
      <c r="EC204" s="429"/>
      <c r="ED204" s="352"/>
      <c r="EE204" s="429"/>
      <c r="EF204" s="432"/>
      <c r="EG204" s="401" t="str">
        <f>IF(EF203="VöB","Freihändig (z.B. Tipo. 36 II d VöB)","")</f>
        <v/>
      </c>
      <c r="EH204" s="402"/>
      <c r="EI204" s="433"/>
      <c r="EJ204" s="430"/>
      <c r="EK204" s="435"/>
      <c r="EL204" s="174" t="s">
        <v>45</v>
      </c>
      <c r="EM204" s="429"/>
      <c r="EN204" s="352"/>
      <c r="EO204" s="429"/>
      <c r="EP204" s="432"/>
      <c r="EQ204" s="401" t="str">
        <f>IF(EP203="VöB","Freihändig (z.B. Tipo. 36 II d VöB)","")</f>
        <v/>
      </c>
      <c r="ER204" s="402"/>
      <c r="ES204" s="433"/>
      <c r="ET204" s="430"/>
      <c r="EU204" s="435"/>
      <c r="EV204" s="174" t="s">
        <v>45</v>
      </c>
      <c r="EW204" s="429"/>
      <c r="EX204" s="352"/>
      <c r="EY204" s="429"/>
      <c r="EZ204" s="432"/>
      <c r="FA204" s="401" t="str">
        <f>IF(EZ203="VöB","Freihändig (z.B. Tipo. 36 II d VöB)","")</f>
        <v/>
      </c>
      <c r="FB204" s="402"/>
      <c r="FC204" s="433"/>
      <c r="FD204" s="430"/>
      <c r="FE204" s="435"/>
      <c r="FF204" s="174" t="s">
        <v>45</v>
      </c>
      <c r="FG204" s="429"/>
      <c r="FH204" s="352"/>
      <c r="FI204" s="429"/>
      <c r="FJ204" s="432"/>
      <c r="FK204" s="401" t="str">
        <f>IF(FJ203="VöB","Freihändig (z.B. Tipo. 36 II d VöB)","")</f>
        <v/>
      </c>
      <c r="FL204" s="402"/>
      <c r="FM204" s="433"/>
      <c r="FN204" s="430"/>
      <c r="FO204" s="435"/>
      <c r="FP204" s="174" t="s">
        <v>45</v>
      </c>
      <c r="FQ204" s="429"/>
      <c r="FR204" s="352"/>
      <c r="FS204" s="429"/>
      <c r="FT204" s="432"/>
      <c r="FU204" s="401" t="str">
        <f>IF(FT203="VöB","Freihändig (z.B. Tipo. 36 II d VöB)","")</f>
        <v/>
      </c>
      <c r="FV204" s="402"/>
      <c r="FW204" s="433"/>
      <c r="FX204" s="430"/>
      <c r="FY204" s="435"/>
      <c r="FZ204" s="174" t="s">
        <v>45</v>
      </c>
      <c r="GA204" s="429"/>
      <c r="GB204" s="352"/>
      <c r="GC204" s="429"/>
      <c r="GD204" s="432"/>
      <c r="GE204" s="401" t="str">
        <f>IF(GD203="VöB","Freihändig (z.B. Tipo. 36 II d VöB)","")</f>
        <v/>
      </c>
      <c r="GF204" s="402"/>
      <c r="GG204" s="433"/>
      <c r="GH204" s="430"/>
      <c r="GI204" s="435"/>
      <c r="GJ204" s="174" t="s">
        <v>45</v>
      </c>
      <c r="GK204" s="429"/>
      <c r="GL204" s="352"/>
      <c r="GM204" s="429"/>
      <c r="GN204" s="432"/>
      <c r="GO204" s="401" t="str">
        <f>IF(GN203="VöB","Freihändig (z.B. Tipo. 36 II d VöB)","")</f>
        <v/>
      </c>
      <c r="GP204" s="402"/>
      <c r="GQ204" s="433"/>
      <c r="GR204" s="430"/>
      <c r="GS204" s="435"/>
      <c r="GT204" s="174" t="s">
        <v>45</v>
      </c>
      <c r="GU204" s="429"/>
      <c r="GV204" s="352"/>
      <c r="GW204" s="429"/>
      <c r="GX204" s="432"/>
      <c r="GY204" s="401" t="str">
        <f>IF(GX203="VöB","Freihändig (z.B. Tipo. 36 II d VöB)","")</f>
        <v/>
      </c>
      <c r="GZ204" s="402"/>
      <c r="HA204" s="433"/>
      <c r="HB204" s="430"/>
      <c r="HC204" s="435"/>
      <c r="HD204" s="174" t="s">
        <v>45</v>
      </c>
      <c r="HE204" s="429"/>
      <c r="HF204" s="352"/>
      <c r="HG204" s="429"/>
      <c r="HH204" s="432"/>
      <c r="HI204" s="401" t="str">
        <f>IF(HH203="VöB","Freihändig (z.B. Tipo. 36 II d VöB)","")</f>
        <v/>
      </c>
      <c r="HJ204" s="402"/>
      <c r="HK204" s="433"/>
      <c r="HL204" s="430"/>
      <c r="HM204" s="435"/>
      <c r="HN204" s="19"/>
      <c r="HO204" s="19"/>
      <c r="HP204" s="19"/>
      <c r="HQ204" s="19"/>
      <c r="HR204" s="19"/>
      <c r="HS204" s="19"/>
      <c r="HT204" s="19"/>
      <c r="HU204" s="19"/>
      <c r="HV204" s="19"/>
      <c r="HW204" s="19"/>
      <c r="HX204" s="19"/>
      <c r="HY204" s="19"/>
      <c r="HZ204" s="19"/>
      <c r="IA204" s="19"/>
      <c r="IB204" s="19"/>
      <c r="IC204" s="19"/>
      <c r="ID204" s="6"/>
      <c r="IE204" s="6"/>
      <c r="IF204" s="6"/>
      <c r="IG204" s="6"/>
      <c r="IH204" s="6"/>
      <c r="II204" s="6"/>
      <c r="IJ204" s="6"/>
      <c r="IK204" s="6"/>
      <c r="IL204" s="6"/>
      <c r="IM204" s="6"/>
      <c r="IN204" s="6"/>
      <c r="IO204" s="6"/>
      <c r="IP204" s="6"/>
      <c r="IQ204" s="6"/>
      <c r="IR204" s="6"/>
      <c r="IS204" s="6"/>
      <c r="IT204" s="6"/>
      <c r="IU204" s="6"/>
      <c r="IV204" s="6"/>
      <c r="IW204" s="6"/>
      <c r="IX204" s="6"/>
      <c r="IY204" s="6"/>
      <c r="IZ204" s="6"/>
      <c r="JA204" s="6"/>
      <c r="JB204" s="6"/>
      <c r="JC204" s="6"/>
      <c r="JD204" s="6"/>
      <c r="JE204" s="6"/>
      <c r="JF204" s="6"/>
      <c r="JG204" s="6"/>
      <c r="JH204" s="6"/>
      <c r="JI204" s="6"/>
      <c r="JJ204" s="6"/>
      <c r="JK204" s="6"/>
      <c r="JL204" s="6"/>
      <c r="JM204" s="6"/>
      <c r="JN204" s="6"/>
      <c r="JO204" s="6"/>
      <c r="JP204" s="6"/>
      <c r="JQ204" s="6"/>
      <c r="JR204" s="6"/>
      <c r="JS204" s="6"/>
      <c r="JT204" s="6"/>
      <c r="JU204" s="6"/>
      <c r="JV204" s="6"/>
      <c r="JW204" s="6"/>
      <c r="JX204" s="6"/>
      <c r="JY204" s="6"/>
      <c r="JZ204" s="6"/>
      <c r="KA204" s="6"/>
      <c r="KB204" s="6"/>
      <c r="KC204" s="6"/>
      <c r="KD204" s="6"/>
      <c r="KE204" s="6"/>
      <c r="KF204" s="6"/>
      <c r="KG204" s="6"/>
      <c r="KH204" s="6"/>
      <c r="KI204" s="6"/>
      <c r="KJ204" s="6"/>
      <c r="KK204" s="6"/>
      <c r="KL204" s="6"/>
      <c r="KM204" s="6"/>
      <c r="KN204" s="6"/>
      <c r="KO204" s="6"/>
      <c r="KP204" s="6"/>
      <c r="KQ204" s="6"/>
      <c r="KR204" s="6"/>
      <c r="KS204" s="6"/>
      <c r="KT204" s="6"/>
      <c r="KU204" s="6"/>
      <c r="KV204" s="6"/>
      <c r="KW204" s="6"/>
      <c r="KX204" s="6"/>
      <c r="KY204" s="6"/>
      <c r="KZ204" s="6"/>
      <c r="LA204" s="6"/>
      <c r="LB204" s="6"/>
      <c r="LC204" s="6"/>
    </row>
    <row r="205" spans="2:315" ht="27" customHeight="1" x14ac:dyDescent="0.2">
      <c r="B205" s="173" t="s">
        <v>44</v>
      </c>
      <c r="C205" s="429">
        <v>94</v>
      </c>
      <c r="D205" s="352">
        <v>0</v>
      </c>
      <c r="E205" s="429" t="s">
        <v>43</v>
      </c>
      <c r="F205" s="432" t="s">
        <v>36</v>
      </c>
      <c r="G205" s="399" t="str">
        <f>IF(F205="BöB","nur Freihändig mit Tipo. 13 VöB","")</f>
        <v/>
      </c>
      <c r="H205" s="400"/>
      <c r="I205" s="433" t="str">
        <f>IF(F205="BöB","Ja","No")</f>
        <v>No</v>
      </c>
      <c r="J205" s="430" t="str">
        <f>IF(F205="BöB","Ja","No")</f>
        <v>No</v>
      </c>
      <c r="K205" s="435" t="e">
        <f>IF(OR(AND(F205="VöB",D199="Aktuelles Procedura secondo BöB",E205="No"),OR(AND(E205="Ja",D205&gt;='Valori soglia'!$D$6),AND(E205="Ja",'Riepilogo progetto'!$J$8&gt;'Riepilogo progetto'!$P$9)),AND(E205="Ja",F205="BöB")),"Kontrolle","")</f>
        <v>#DIV/0!</v>
      </c>
      <c r="L205" s="173" t="s">
        <v>44</v>
      </c>
      <c r="M205" s="429">
        <v>94</v>
      </c>
      <c r="N205" s="352">
        <v>0</v>
      </c>
      <c r="O205" s="429" t="s">
        <v>43</v>
      </c>
      <c r="P205" s="432" t="s">
        <v>36</v>
      </c>
      <c r="Q205" s="399" t="str">
        <f>IF(P205="BöB","nur Freihändig mit Tipo. 13 VöB","")</f>
        <v/>
      </c>
      <c r="R205" s="400"/>
      <c r="S205" s="433" t="str">
        <f>IF(P205="BöB","Ja","No")</f>
        <v>No</v>
      </c>
      <c r="T205" s="430" t="str">
        <f>IF(P205="BöB","Ja","No")</f>
        <v>No</v>
      </c>
      <c r="U205" s="435" t="e">
        <f>IF(OR(AND(P205="VöB",N199="Aktuelles Procedura secondo BöB",O205="No"),OR(AND(O205="Ja",N205&gt;='Valori soglia'!$D$6),AND(O205="Ja",U$14&gt;U$15)),AND(O205="Ja",P205="BöB")),"Kontrolle","")</f>
        <v>#DIV/0!</v>
      </c>
      <c r="V205" s="173" t="s">
        <v>44</v>
      </c>
      <c r="W205" s="429">
        <v>94</v>
      </c>
      <c r="X205" s="352">
        <v>0</v>
      </c>
      <c r="Y205" s="429" t="s">
        <v>43</v>
      </c>
      <c r="Z205" s="432" t="s">
        <v>36</v>
      </c>
      <c r="AA205" s="399" t="str">
        <f>IF(Z205="BöB","nur Freihändig mit Tipo. 13 VöB","")</f>
        <v/>
      </c>
      <c r="AB205" s="400"/>
      <c r="AC205" s="433" t="str">
        <f>IF(Z205="BöB","Ja","No")</f>
        <v>No</v>
      </c>
      <c r="AD205" s="430" t="str">
        <f>IF(Z205="BöB","Ja","No")</f>
        <v>No</v>
      </c>
      <c r="AE205" s="435" t="e">
        <f>IF(OR(AND(Z205="VöB",X199="Aktuelles Procedura secondo BöB",Y205="No"),OR(AND(Y205="Ja",X205&gt;='Valori soglia'!$D$6),AND(Y205="Ja",AE$14&gt;AE$15)),AND(Y205="Ja",Z205="BöB")),"Kontrolle","")</f>
        <v>#DIV/0!</v>
      </c>
      <c r="AF205" s="173" t="s">
        <v>44</v>
      </c>
      <c r="AG205" s="429">
        <v>94</v>
      </c>
      <c r="AH205" s="352">
        <v>0</v>
      </c>
      <c r="AI205" s="429" t="s">
        <v>43</v>
      </c>
      <c r="AJ205" s="432" t="s">
        <v>36</v>
      </c>
      <c r="AK205" s="399" t="str">
        <f>IF(AJ205="BöB","nur Freihändig mit Tipo. 13 VöB","")</f>
        <v/>
      </c>
      <c r="AL205" s="400"/>
      <c r="AM205" s="433" t="str">
        <f>IF(AJ205="BöB","Ja","No")</f>
        <v>No</v>
      </c>
      <c r="AN205" s="430" t="str">
        <f>IF(AJ205="BöB","Ja","No")</f>
        <v>No</v>
      </c>
      <c r="AO205" s="435" t="e">
        <f>IF(OR(AND(AJ205="VöB",AH199="Aktuelles Procedura secondo BöB",AI205="No"),OR(AND(AI205="Ja",AH205&gt;='Valori soglia'!$D$6),AND(AI205="Ja",AO$14&gt;AO$15)),AND(AI205="Ja",AJ205="BöB")),"Kontrolle","")</f>
        <v>#DIV/0!</v>
      </c>
      <c r="AP205" s="173" t="s">
        <v>44</v>
      </c>
      <c r="AQ205" s="429">
        <v>94</v>
      </c>
      <c r="AR205" s="352">
        <v>0</v>
      </c>
      <c r="AS205" s="429" t="s">
        <v>43</v>
      </c>
      <c r="AT205" s="432" t="s">
        <v>36</v>
      </c>
      <c r="AU205" s="399" t="str">
        <f>IF(AT205="BöB","nur Freihändig mit Tipo. 13 VöB","")</f>
        <v/>
      </c>
      <c r="AV205" s="400"/>
      <c r="AW205" s="433" t="str">
        <f>IF(AT205="BöB","Ja","No")</f>
        <v>No</v>
      </c>
      <c r="AX205" s="430" t="str">
        <f>IF(AT205="BöB","Ja","No")</f>
        <v>No</v>
      </c>
      <c r="AY205" s="435" t="e">
        <f>IF(OR(AND(AT205="VöB",AR199="Aktuelles Procedura secondo BöB",AS205="No"),OR(AND(AS205="Ja",AR205&gt;='Valori soglia'!$D$6),AND(AS205="Ja",AY$14&gt;AY$15)),AND(AS205="Ja",AT205="BöB")),"Kontrolle","")</f>
        <v>#DIV/0!</v>
      </c>
      <c r="AZ205" s="173" t="s">
        <v>44</v>
      </c>
      <c r="BA205" s="429">
        <v>94</v>
      </c>
      <c r="BB205" s="352">
        <v>0</v>
      </c>
      <c r="BC205" s="429" t="s">
        <v>43</v>
      </c>
      <c r="BD205" s="432" t="s">
        <v>36</v>
      </c>
      <c r="BE205" s="399" t="str">
        <f>IF(BD205="BöB","nur Freihändig mit Tipo. 13 VöB","")</f>
        <v/>
      </c>
      <c r="BF205" s="400"/>
      <c r="BG205" s="433" t="str">
        <f>IF(BD205="BöB","Ja","No")</f>
        <v>No</v>
      </c>
      <c r="BH205" s="430" t="str">
        <f>IF(BD205="BöB","Ja","No")</f>
        <v>No</v>
      </c>
      <c r="BI205" s="435" t="e">
        <f>IF(OR(AND(BD205="VöB",BB199="Aktuelles Procedura secondo BöB",BC205="No"),OR(AND(BC205="Ja",BB205&gt;='Valori soglia'!$D$6),AND(BC205="Ja",BI$14&gt;BI$15)),AND(BC205="Ja",BD205="BöB")),"Kontrolle","")</f>
        <v>#DIV/0!</v>
      </c>
      <c r="BJ205" s="173" t="s">
        <v>44</v>
      </c>
      <c r="BK205" s="429">
        <v>94</v>
      </c>
      <c r="BL205" s="352">
        <v>0</v>
      </c>
      <c r="BM205" s="429" t="s">
        <v>43</v>
      </c>
      <c r="BN205" s="432" t="s">
        <v>36</v>
      </c>
      <c r="BO205" s="399" t="str">
        <f>IF(BN205="BöB","nur Freihändig mit Tipo. 13 VöB","")</f>
        <v/>
      </c>
      <c r="BP205" s="400"/>
      <c r="BQ205" s="433" t="str">
        <f>IF(BN205="BöB","Ja","No")</f>
        <v>No</v>
      </c>
      <c r="BR205" s="430" t="str">
        <f>IF(BN205="BöB","Ja","No")</f>
        <v>No</v>
      </c>
      <c r="BS205" s="435" t="e">
        <f>IF(OR(AND(BN205="VöB",BL199="Aktuelles Procedura secondo BöB",BM205="No"),OR(AND(BM205="Ja",BL205&gt;='Valori soglia'!$D$6),AND(BM205="Ja",BS$14&gt;BS$15)),AND(BM205="Ja",BN205="BöB")),"Kontrolle","")</f>
        <v>#DIV/0!</v>
      </c>
      <c r="BT205" s="173" t="s">
        <v>44</v>
      </c>
      <c r="BU205" s="429">
        <v>94</v>
      </c>
      <c r="BV205" s="352">
        <v>0</v>
      </c>
      <c r="BW205" s="429" t="s">
        <v>43</v>
      </c>
      <c r="BX205" s="432" t="s">
        <v>36</v>
      </c>
      <c r="BY205" s="399" t="str">
        <f>IF(BX205="BöB","nur Freihändig mit Tipo. 13 VöB","")</f>
        <v/>
      </c>
      <c r="BZ205" s="400"/>
      <c r="CA205" s="433" t="str">
        <f>IF(BX205="BöB","Ja","No")</f>
        <v>No</v>
      </c>
      <c r="CB205" s="430" t="str">
        <f>IF(BX205="BöB","Ja","No")</f>
        <v>No</v>
      </c>
      <c r="CC205" s="435" t="e">
        <f>IF(OR(AND(BX205="VöB",BV199="Aktuelles Procedura secondo BöB",BW205="No"),OR(AND(BW205="Ja",BV205&gt;='Valori soglia'!$D$6),AND(BW205="Ja",CC$14&gt;CC$15)),AND(BW205="Ja",BX205="BöB")),"Kontrolle","")</f>
        <v>#DIV/0!</v>
      </c>
      <c r="CD205" s="173" t="s">
        <v>44</v>
      </c>
      <c r="CE205" s="429">
        <v>94</v>
      </c>
      <c r="CF205" s="352">
        <v>0</v>
      </c>
      <c r="CG205" s="429" t="s">
        <v>43</v>
      </c>
      <c r="CH205" s="432" t="s">
        <v>36</v>
      </c>
      <c r="CI205" s="399" t="str">
        <f>IF(CH205="BöB","nur Freihändig mit Tipo. 13 VöB","")</f>
        <v/>
      </c>
      <c r="CJ205" s="400"/>
      <c r="CK205" s="433" t="str">
        <f>IF(CH205="BöB","Ja","No")</f>
        <v>No</v>
      </c>
      <c r="CL205" s="430" t="str">
        <f>IF(CH205="BöB","Ja","No")</f>
        <v>No</v>
      </c>
      <c r="CM205" s="435" t="e">
        <f>IF(OR(AND(CH205="VöB",CF199="Aktuelles Procedura secondo BöB",CG205="No"),OR(AND(CG205="Ja",CF205&gt;='Valori soglia'!$D$6),AND(CG205="Ja",CM$14&gt;CM$15)),AND(CG205="Ja",CH205="BöB")),"Kontrolle","")</f>
        <v>#DIV/0!</v>
      </c>
      <c r="CN205" s="173" t="s">
        <v>44</v>
      </c>
      <c r="CO205" s="429">
        <v>94</v>
      </c>
      <c r="CP205" s="352">
        <v>0</v>
      </c>
      <c r="CQ205" s="429" t="s">
        <v>43</v>
      </c>
      <c r="CR205" s="432" t="s">
        <v>36</v>
      </c>
      <c r="CS205" s="399" t="str">
        <f>IF(CR205="BöB","nur Freihändig mit Tipo. 13 VöB","")</f>
        <v/>
      </c>
      <c r="CT205" s="400"/>
      <c r="CU205" s="433" t="str">
        <f>IF(CR205="BöB","Ja","No")</f>
        <v>No</v>
      </c>
      <c r="CV205" s="430" t="str">
        <f>IF(CR205="BöB","Ja","No")</f>
        <v>No</v>
      </c>
      <c r="CW205" s="435" t="e">
        <f>IF(OR(AND(CR205="VöB",CP199="Aktuelles Procedura secondo BöB",CQ205="No"),OR(AND(CQ205="Ja",CP205&gt;='Valori soglia'!$D$6),AND(CQ205="Ja",CW$14&gt;CW$15)),AND(CQ205="Ja",CR205="BöB")),"Kontrolle","")</f>
        <v>#DIV/0!</v>
      </c>
      <c r="CX205" s="173" t="s">
        <v>44</v>
      </c>
      <c r="CY205" s="429">
        <v>94</v>
      </c>
      <c r="CZ205" s="352">
        <v>0</v>
      </c>
      <c r="DA205" s="429" t="s">
        <v>43</v>
      </c>
      <c r="DB205" s="432" t="s">
        <v>36</v>
      </c>
      <c r="DC205" s="399" t="str">
        <f>IF(DB205="BöB","nur Freihändig mit Tipo. 13 VöB","")</f>
        <v/>
      </c>
      <c r="DD205" s="400"/>
      <c r="DE205" s="433" t="str">
        <f>IF(DB205="BöB","Ja","No")</f>
        <v>No</v>
      </c>
      <c r="DF205" s="430" t="str">
        <f>IF(DB205="BöB","Ja","No")</f>
        <v>No</v>
      </c>
      <c r="DG205" s="435" t="e">
        <f>IF(OR(AND(DB205="VöB",CZ199="Aktuelles Procedura secondo BöB",DA205="No"),OR(AND(DA205="Ja",CZ205&gt;='Valori soglia'!$D$6),AND(DA205="Ja",DG$14&gt;DG$15)),AND(DA205="Ja",DB205="BöB")),"Kontrolle","")</f>
        <v>#DIV/0!</v>
      </c>
      <c r="DH205" s="173" t="s">
        <v>44</v>
      </c>
      <c r="DI205" s="429">
        <v>94</v>
      </c>
      <c r="DJ205" s="352">
        <v>0</v>
      </c>
      <c r="DK205" s="429" t="s">
        <v>43</v>
      </c>
      <c r="DL205" s="432" t="s">
        <v>36</v>
      </c>
      <c r="DM205" s="399" t="str">
        <f>IF(DL205="BöB","nur Freihändig mit Tipo. 13 VöB","")</f>
        <v/>
      </c>
      <c r="DN205" s="400"/>
      <c r="DO205" s="433" t="str">
        <f>IF(DL205="BöB","Ja","No")</f>
        <v>No</v>
      </c>
      <c r="DP205" s="430" t="str">
        <f>IF(DL205="BöB","Ja","No")</f>
        <v>No</v>
      </c>
      <c r="DQ205" s="435" t="e">
        <f>IF(OR(AND(DL205="VöB",DJ199="Aktuelles Procedura secondo BöB",DK205="No"),OR(AND(DK205="Ja",DJ205&gt;='Valori soglia'!$D$6),AND(DK205="Ja",DQ$14&gt;DQ$15)),AND(DK205="Ja",DL205="BöB")),"Kontrolle","")</f>
        <v>#DIV/0!</v>
      </c>
      <c r="DR205" s="173" t="s">
        <v>44</v>
      </c>
      <c r="DS205" s="429">
        <v>94</v>
      </c>
      <c r="DT205" s="352">
        <v>0</v>
      </c>
      <c r="DU205" s="429" t="s">
        <v>43</v>
      </c>
      <c r="DV205" s="432" t="s">
        <v>36</v>
      </c>
      <c r="DW205" s="399" t="str">
        <f>IF(DV205="BöB","nur Freihändig mit Tipo. 13 VöB","")</f>
        <v/>
      </c>
      <c r="DX205" s="400"/>
      <c r="DY205" s="433" t="str">
        <f>IF(DV205="BöB","Ja","No")</f>
        <v>No</v>
      </c>
      <c r="DZ205" s="430" t="str">
        <f>IF(DV205="BöB","Ja","No")</f>
        <v>No</v>
      </c>
      <c r="EA205" s="435" t="e">
        <f>IF(OR(AND(DV205="VöB",DT199="Aktuelles Procedura secondo BöB",DU205="No"),OR(AND(DU205="Ja",DT205&gt;='Valori soglia'!$D$6),AND(DU205="Ja",EA$14&gt;EA$15)),AND(DU205="Ja",DV205="BöB")),"Kontrolle","")</f>
        <v>#DIV/0!</v>
      </c>
      <c r="EB205" s="173" t="s">
        <v>44</v>
      </c>
      <c r="EC205" s="429">
        <v>94</v>
      </c>
      <c r="ED205" s="352">
        <v>0</v>
      </c>
      <c r="EE205" s="429" t="s">
        <v>43</v>
      </c>
      <c r="EF205" s="432" t="s">
        <v>36</v>
      </c>
      <c r="EG205" s="399" t="str">
        <f>IF(EF205="BöB","nur Freihändig mit Tipo. 13 VöB","")</f>
        <v/>
      </c>
      <c r="EH205" s="400"/>
      <c r="EI205" s="433" t="str">
        <f>IF(EF205="BöB","Ja","No")</f>
        <v>No</v>
      </c>
      <c r="EJ205" s="430" t="str">
        <f>IF(EF205="BöB","Ja","No")</f>
        <v>No</v>
      </c>
      <c r="EK205" s="435" t="e">
        <f>IF(OR(AND(EF205="VöB",ED199="Aktuelles Procedura secondo BöB",EE205="No"),OR(AND(EE205="Ja",ED205&gt;='Valori soglia'!$D$6),AND(EE205="Ja",EK$14&gt;EK$15)),AND(EE205="Ja",EF205="BöB")),"Kontrolle","")</f>
        <v>#DIV/0!</v>
      </c>
      <c r="EL205" s="173" t="s">
        <v>44</v>
      </c>
      <c r="EM205" s="429">
        <v>94</v>
      </c>
      <c r="EN205" s="352">
        <v>0</v>
      </c>
      <c r="EO205" s="429" t="s">
        <v>43</v>
      </c>
      <c r="EP205" s="432" t="s">
        <v>36</v>
      </c>
      <c r="EQ205" s="399" t="str">
        <f>IF(EP205="BöB","nur Freihändig mit Tipo. 13 VöB","")</f>
        <v/>
      </c>
      <c r="ER205" s="400"/>
      <c r="ES205" s="433" t="str">
        <f>IF(EP205="BöB","Ja","No")</f>
        <v>No</v>
      </c>
      <c r="ET205" s="430" t="str">
        <f>IF(EP205="BöB","Ja","No")</f>
        <v>No</v>
      </c>
      <c r="EU205" s="435" t="e">
        <f>IF(OR(AND(EP205="VöB",EN199="Aktuelles Procedura secondo BöB",EO205="No"),OR(AND(EO205="Ja",EN205&gt;='Valori soglia'!$D$6),AND(EO205="Ja",EU$14&gt;EU$15)),AND(EO205="Ja",EP205="BöB")),"Kontrolle","")</f>
        <v>#DIV/0!</v>
      </c>
      <c r="EV205" s="173" t="s">
        <v>44</v>
      </c>
      <c r="EW205" s="429">
        <v>94</v>
      </c>
      <c r="EX205" s="352">
        <v>0</v>
      </c>
      <c r="EY205" s="429" t="s">
        <v>43</v>
      </c>
      <c r="EZ205" s="432" t="s">
        <v>36</v>
      </c>
      <c r="FA205" s="399" t="str">
        <f>IF(EZ205="BöB","nur Freihändig mit Tipo. 13 VöB","")</f>
        <v/>
      </c>
      <c r="FB205" s="400"/>
      <c r="FC205" s="433" t="str">
        <f>IF(EZ205="BöB","Ja","No")</f>
        <v>No</v>
      </c>
      <c r="FD205" s="430" t="str">
        <f>IF(EZ205="BöB","Ja","No")</f>
        <v>No</v>
      </c>
      <c r="FE205" s="435" t="e">
        <f>IF(OR(AND(EZ205="VöB",EX199="Aktuelles Procedura secondo BöB",EY205="No"),OR(AND(EY205="Ja",EX205&gt;='Valori soglia'!$D$6),AND(EY205="Ja",FE$14&gt;FE$15)),AND(EY205="Ja",EZ205="BöB")),"Kontrolle","")</f>
        <v>#DIV/0!</v>
      </c>
      <c r="FF205" s="173" t="s">
        <v>44</v>
      </c>
      <c r="FG205" s="429">
        <v>94</v>
      </c>
      <c r="FH205" s="352">
        <v>0</v>
      </c>
      <c r="FI205" s="429" t="s">
        <v>43</v>
      </c>
      <c r="FJ205" s="432" t="s">
        <v>36</v>
      </c>
      <c r="FK205" s="399" t="str">
        <f>IF(FJ205="BöB","nur Freihändig mit Tipo. 13 VöB","")</f>
        <v/>
      </c>
      <c r="FL205" s="400"/>
      <c r="FM205" s="433" t="str">
        <f>IF(FJ205="BöB","Ja","No")</f>
        <v>No</v>
      </c>
      <c r="FN205" s="430" t="str">
        <f>IF(FJ205="BöB","Ja","No")</f>
        <v>No</v>
      </c>
      <c r="FO205" s="435" t="e">
        <f>IF(OR(AND(FJ205="VöB",FH199="Aktuelles Procedura secondo BöB",FI205="No"),OR(AND(FI205="Ja",FH205&gt;='Valori soglia'!$D$6),AND(FI205="Ja",FO$14&gt;FO$15)),AND(FI205="Ja",FJ205="BöB")),"Kontrolle","")</f>
        <v>#DIV/0!</v>
      </c>
      <c r="FP205" s="173" t="s">
        <v>44</v>
      </c>
      <c r="FQ205" s="429">
        <v>94</v>
      </c>
      <c r="FR205" s="352">
        <v>0</v>
      </c>
      <c r="FS205" s="429" t="s">
        <v>43</v>
      </c>
      <c r="FT205" s="432" t="s">
        <v>36</v>
      </c>
      <c r="FU205" s="399" t="str">
        <f>IF(FT205="BöB","nur Freihändig mit Tipo. 13 VöB","")</f>
        <v/>
      </c>
      <c r="FV205" s="400"/>
      <c r="FW205" s="433" t="str">
        <f>IF(FT205="BöB","Ja","No")</f>
        <v>No</v>
      </c>
      <c r="FX205" s="430" t="str">
        <f>IF(FT205="BöB","Ja","No")</f>
        <v>No</v>
      </c>
      <c r="FY205" s="435" t="e">
        <f>IF(OR(AND(FT205="VöB",FR199="Aktuelles Procedura secondo BöB",FS205="No"),OR(AND(FS205="Ja",FR205&gt;='Valori soglia'!$D$6),AND(FS205="Ja",FY$14&gt;FY$15)),AND(FS205="Ja",FT205="BöB")),"Kontrolle","")</f>
        <v>#DIV/0!</v>
      </c>
      <c r="FZ205" s="173" t="s">
        <v>44</v>
      </c>
      <c r="GA205" s="429">
        <v>94</v>
      </c>
      <c r="GB205" s="352">
        <v>0</v>
      </c>
      <c r="GC205" s="429" t="s">
        <v>43</v>
      </c>
      <c r="GD205" s="432" t="s">
        <v>36</v>
      </c>
      <c r="GE205" s="399" t="str">
        <f>IF(GD205="BöB","nur Freihändig mit Tipo. 13 VöB","")</f>
        <v/>
      </c>
      <c r="GF205" s="400"/>
      <c r="GG205" s="433" t="str">
        <f>IF(GD205="BöB","Ja","No")</f>
        <v>No</v>
      </c>
      <c r="GH205" s="430" t="str">
        <f>IF(GD205="BöB","Ja","No")</f>
        <v>No</v>
      </c>
      <c r="GI205" s="435" t="e">
        <f>IF(OR(AND(GD205="VöB",GB199="Aktuelles Procedura secondo BöB",GC205="No"),OR(AND(GC205="Ja",GB205&gt;='Valori soglia'!$D$6),AND(GC205="Ja",GI$14&gt;GI$15)),AND(GC205="Ja",GD205="BöB")),"Kontrolle","")</f>
        <v>#DIV/0!</v>
      </c>
      <c r="GJ205" s="173" t="s">
        <v>44</v>
      </c>
      <c r="GK205" s="429">
        <v>94</v>
      </c>
      <c r="GL205" s="352">
        <v>0</v>
      </c>
      <c r="GM205" s="429" t="s">
        <v>43</v>
      </c>
      <c r="GN205" s="432" t="s">
        <v>36</v>
      </c>
      <c r="GO205" s="399" t="str">
        <f>IF(GN205="BöB","nur Freihändig mit Tipo. 13 VöB","")</f>
        <v/>
      </c>
      <c r="GP205" s="400"/>
      <c r="GQ205" s="433" t="str">
        <f>IF(GN205="BöB","Ja","No")</f>
        <v>No</v>
      </c>
      <c r="GR205" s="430" t="str">
        <f>IF(GN205="BöB","Ja","No")</f>
        <v>No</v>
      </c>
      <c r="GS205" s="435" t="e">
        <f>IF(OR(AND(GN205="VöB",GL199="Aktuelles Procedura secondo BöB",GM205="No"),OR(AND(GM205="Ja",GL205&gt;='Valori soglia'!$D$6),AND(GM205="Ja",GS$14&gt;GS$15)),AND(GM205="Ja",GN205="BöB")),"Kontrolle","")</f>
        <v>#DIV/0!</v>
      </c>
      <c r="GT205" s="173" t="s">
        <v>44</v>
      </c>
      <c r="GU205" s="429">
        <v>94</v>
      </c>
      <c r="GV205" s="352">
        <v>0</v>
      </c>
      <c r="GW205" s="429" t="s">
        <v>43</v>
      </c>
      <c r="GX205" s="432" t="s">
        <v>36</v>
      </c>
      <c r="GY205" s="399" t="str">
        <f>IF(GX205="BöB","nur Freihändig mit Tipo. 13 VöB","")</f>
        <v/>
      </c>
      <c r="GZ205" s="400"/>
      <c r="HA205" s="433" t="str">
        <f>IF(GX205="BöB","Ja","No")</f>
        <v>No</v>
      </c>
      <c r="HB205" s="430" t="str">
        <f>IF(GX205="BöB","Ja","No")</f>
        <v>No</v>
      </c>
      <c r="HC205" s="435" t="e">
        <f>IF(OR(AND(GX205="VöB",GV199="Aktuelles Procedura secondo BöB",GW205="No"),OR(AND(GW205="Ja",GV205&gt;='Valori soglia'!$D$6),AND(GW205="Ja",HC$14&gt;HC$15)),AND(GW205="Ja",GX205="BöB")),"Kontrolle","")</f>
        <v>#DIV/0!</v>
      </c>
      <c r="HD205" s="173" t="s">
        <v>44</v>
      </c>
      <c r="HE205" s="429">
        <v>94</v>
      </c>
      <c r="HF205" s="352">
        <v>0</v>
      </c>
      <c r="HG205" s="429" t="s">
        <v>43</v>
      </c>
      <c r="HH205" s="432" t="s">
        <v>36</v>
      </c>
      <c r="HI205" s="399" t="str">
        <f>IF(HH205="BöB","nur Freihändig mit Tipo. 13 VöB","")</f>
        <v/>
      </c>
      <c r="HJ205" s="400"/>
      <c r="HK205" s="433" t="str">
        <f>IF(HH205="BöB","Ja","No")</f>
        <v>No</v>
      </c>
      <c r="HL205" s="430" t="str">
        <f>IF(HH205="BöB","Ja","No")</f>
        <v>No</v>
      </c>
      <c r="HM205" s="435" t="e">
        <f>IF(OR(AND(HH205="VöB",HF199="Aktuelles Procedura secondo BöB",HG205="No"),OR(AND(HG205="Ja",HF205&gt;='Valori soglia'!$D$6),AND(HG205="Ja",HM$14&gt;HM$15)),AND(HG205="Ja",HH205="BöB")),"Kontrolle","")</f>
        <v>#DIV/0!</v>
      </c>
      <c r="HN205" s="19"/>
      <c r="HO205" s="19"/>
      <c r="HP205" s="19"/>
      <c r="HQ205" s="19"/>
      <c r="HR205" s="19"/>
      <c r="HS205" s="19"/>
      <c r="HT205" s="19"/>
      <c r="HU205" s="19"/>
      <c r="HV205" s="19"/>
      <c r="HW205" s="19"/>
      <c r="HX205" s="19"/>
      <c r="HY205" s="19"/>
      <c r="HZ205" s="19"/>
      <c r="IA205" s="19"/>
      <c r="IB205" s="19"/>
      <c r="IC205" s="19"/>
      <c r="ID205" s="6"/>
      <c r="IE205" s="6"/>
      <c r="IF205" s="6"/>
      <c r="IG205" s="6"/>
      <c r="IH205" s="6"/>
      <c r="II205" s="6"/>
      <c r="IJ205" s="6"/>
      <c r="IK205" s="6"/>
      <c r="IL205" s="6"/>
      <c r="IM205" s="6"/>
      <c r="IN205" s="6"/>
      <c r="IO205" s="6"/>
      <c r="IP205" s="6"/>
      <c r="IQ205" s="6"/>
      <c r="IR205" s="6"/>
      <c r="IS205" s="6"/>
      <c r="IT205" s="6"/>
      <c r="IU205" s="6"/>
      <c r="IV205" s="6"/>
      <c r="IW205" s="6"/>
      <c r="IX205" s="6"/>
      <c r="IY205" s="6"/>
      <c r="IZ205" s="6"/>
      <c r="JA205" s="6"/>
      <c r="JB205" s="6"/>
      <c r="JC205" s="6"/>
      <c r="JD205" s="6"/>
      <c r="JE205" s="6"/>
      <c r="JF205" s="6"/>
      <c r="JG205" s="6"/>
      <c r="JH205" s="6"/>
      <c r="JI205" s="6"/>
      <c r="JJ205" s="6"/>
      <c r="JK205" s="6"/>
      <c r="JL205" s="6"/>
      <c r="JM205" s="6"/>
      <c r="JN205" s="6"/>
      <c r="JO205" s="6"/>
      <c r="JP205" s="6"/>
      <c r="JQ205" s="6"/>
      <c r="JR205" s="6"/>
      <c r="JS205" s="6"/>
      <c r="JT205" s="6"/>
      <c r="JU205" s="6"/>
      <c r="JV205" s="6"/>
      <c r="JW205" s="6"/>
      <c r="JX205" s="6"/>
      <c r="JY205" s="6"/>
      <c r="JZ205" s="6"/>
      <c r="KA205" s="6"/>
      <c r="KB205" s="6"/>
      <c r="KC205" s="6"/>
      <c r="KD205" s="6"/>
      <c r="KE205" s="6"/>
      <c r="KF205" s="6"/>
      <c r="KG205" s="6"/>
      <c r="KH205" s="6"/>
      <c r="KI205" s="6"/>
      <c r="KJ205" s="6"/>
      <c r="KK205" s="6"/>
      <c r="KL205" s="6"/>
      <c r="KM205" s="6"/>
      <c r="KN205" s="6"/>
      <c r="KO205" s="6"/>
      <c r="KP205" s="6"/>
      <c r="KQ205" s="6"/>
      <c r="KR205" s="6"/>
      <c r="KS205" s="6"/>
      <c r="KT205" s="6"/>
      <c r="KU205" s="6"/>
      <c r="KV205" s="6"/>
      <c r="KW205" s="6"/>
      <c r="KX205" s="6"/>
      <c r="KY205" s="6"/>
      <c r="KZ205" s="6"/>
      <c r="LA205" s="6"/>
      <c r="LB205" s="6"/>
      <c r="LC205" s="6"/>
    </row>
    <row r="206" spans="2:315" ht="27" customHeight="1" x14ac:dyDescent="0.2">
      <c r="B206" s="174" t="s">
        <v>45</v>
      </c>
      <c r="C206" s="429"/>
      <c r="D206" s="352"/>
      <c r="E206" s="429"/>
      <c r="F206" s="432"/>
      <c r="G206" s="401" t="str">
        <f>IF(F205="VöB","Freihändig (z.B. Tipo. 36 II d VöB)","")</f>
        <v/>
      </c>
      <c r="H206" s="402"/>
      <c r="I206" s="433"/>
      <c r="J206" s="430"/>
      <c r="K206" s="435"/>
      <c r="L206" s="174" t="s">
        <v>45</v>
      </c>
      <c r="M206" s="429"/>
      <c r="N206" s="352"/>
      <c r="O206" s="429"/>
      <c r="P206" s="432"/>
      <c r="Q206" s="401" t="str">
        <f>IF(P205="VöB","Freihändig (z.B. Tipo. 36 II d VöB)","")</f>
        <v/>
      </c>
      <c r="R206" s="402"/>
      <c r="S206" s="433"/>
      <c r="T206" s="430"/>
      <c r="U206" s="435"/>
      <c r="V206" s="174" t="s">
        <v>45</v>
      </c>
      <c r="W206" s="429"/>
      <c r="X206" s="352"/>
      <c r="Y206" s="429"/>
      <c r="Z206" s="432"/>
      <c r="AA206" s="401" t="str">
        <f>IF(Z205="VöB","Freihändig (z.B. Tipo. 36 II d VöB)","")</f>
        <v/>
      </c>
      <c r="AB206" s="402"/>
      <c r="AC206" s="433"/>
      <c r="AD206" s="430"/>
      <c r="AE206" s="435"/>
      <c r="AF206" s="174" t="s">
        <v>45</v>
      </c>
      <c r="AG206" s="429"/>
      <c r="AH206" s="352"/>
      <c r="AI206" s="429"/>
      <c r="AJ206" s="432"/>
      <c r="AK206" s="401" t="str">
        <f>IF(AJ205="VöB","Freihändig (z.B. Tipo. 36 II d VöB)","")</f>
        <v/>
      </c>
      <c r="AL206" s="402"/>
      <c r="AM206" s="433"/>
      <c r="AN206" s="430"/>
      <c r="AO206" s="435"/>
      <c r="AP206" s="174" t="s">
        <v>45</v>
      </c>
      <c r="AQ206" s="429"/>
      <c r="AR206" s="352"/>
      <c r="AS206" s="429"/>
      <c r="AT206" s="432"/>
      <c r="AU206" s="401" t="str">
        <f>IF(AT205="VöB","Freihändig (z.B. Tipo. 36 II d VöB)","")</f>
        <v/>
      </c>
      <c r="AV206" s="402"/>
      <c r="AW206" s="433"/>
      <c r="AX206" s="430"/>
      <c r="AY206" s="435"/>
      <c r="AZ206" s="174" t="s">
        <v>45</v>
      </c>
      <c r="BA206" s="429"/>
      <c r="BB206" s="352"/>
      <c r="BC206" s="429"/>
      <c r="BD206" s="432"/>
      <c r="BE206" s="401" t="str">
        <f>IF(BD205="VöB","Freihändig (z.B. Tipo. 36 II d VöB)","")</f>
        <v/>
      </c>
      <c r="BF206" s="402"/>
      <c r="BG206" s="433"/>
      <c r="BH206" s="430"/>
      <c r="BI206" s="435"/>
      <c r="BJ206" s="174" t="s">
        <v>45</v>
      </c>
      <c r="BK206" s="429"/>
      <c r="BL206" s="352"/>
      <c r="BM206" s="429"/>
      <c r="BN206" s="432"/>
      <c r="BO206" s="401" t="str">
        <f>IF(BN205="VöB","Freihändig (z.B. Tipo. 36 II d VöB)","")</f>
        <v/>
      </c>
      <c r="BP206" s="402"/>
      <c r="BQ206" s="433"/>
      <c r="BR206" s="430"/>
      <c r="BS206" s="435"/>
      <c r="BT206" s="174" t="s">
        <v>45</v>
      </c>
      <c r="BU206" s="429"/>
      <c r="BV206" s="352"/>
      <c r="BW206" s="429"/>
      <c r="BX206" s="432"/>
      <c r="BY206" s="401" t="str">
        <f>IF(BX205="VöB","Freihändig (z.B. Tipo. 36 II d VöB)","")</f>
        <v/>
      </c>
      <c r="BZ206" s="402"/>
      <c r="CA206" s="433"/>
      <c r="CB206" s="430"/>
      <c r="CC206" s="435"/>
      <c r="CD206" s="174" t="s">
        <v>45</v>
      </c>
      <c r="CE206" s="429"/>
      <c r="CF206" s="352"/>
      <c r="CG206" s="429"/>
      <c r="CH206" s="432"/>
      <c r="CI206" s="401" t="str">
        <f>IF(CH205="VöB","Freihändig (z.B. Tipo. 36 II d VöB)","")</f>
        <v/>
      </c>
      <c r="CJ206" s="402"/>
      <c r="CK206" s="433"/>
      <c r="CL206" s="430"/>
      <c r="CM206" s="435"/>
      <c r="CN206" s="174" t="s">
        <v>45</v>
      </c>
      <c r="CO206" s="429"/>
      <c r="CP206" s="352"/>
      <c r="CQ206" s="429"/>
      <c r="CR206" s="432"/>
      <c r="CS206" s="401" t="str">
        <f>IF(CR205="VöB","Freihändig (z.B. Tipo. 36 II d VöB)","")</f>
        <v/>
      </c>
      <c r="CT206" s="402"/>
      <c r="CU206" s="433"/>
      <c r="CV206" s="430"/>
      <c r="CW206" s="435"/>
      <c r="CX206" s="174" t="s">
        <v>45</v>
      </c>
      <c r="CY206" s="429"/>
      <c r="CZ206" s="352"/>
      <c r="DA206" s="429"/>
      <c r="DB206" s="432"/>
      <c r="DC206" s="401" t="str">
        <f>IF(DB205="VöB","Freihändig (z.B. Tipo. 36 II d VöB)","")</f>
        <v/>
      </c>
      <c r="DD206" s="402"/>
      <c r="DE206" s="433"/>
      <c r="DF206" s="430"/>
      <c r="DG206" s="435"/>
      <c r="DH206" s="174" t="s">
        <v>45</v>
      </c>
      <c r="DI206" s="429"/>
      <c r="DJ206" s="352"/>
      <c r="DK206" s="429"/>
      <c r="DL206" s="432"/>
      <c r="DM206" s="401" t="str">
        <f>IF(DL205="VöB","Freihändig (z.B. Tipo. 36 II d VöB)","")</f>
        <v/>
      </c>
      <c r="DN206" s="402"/>
      <c r="DO206" s="433"/>
      <c r="DP206" s="430"/>
      <c r="DQ206" s="435"/>
      <c r="DR206" s="174" t="s">
        <v>45</v>
      </c>
      <c r="DS206" s="429"/>
      <c r="DT206" s="352"/>
      <c r="DU206" s="429"/>
      <c r="DV206" s="432"/>
      <c r="DW206" s="401" t="str">
        <f>IF(DV205="VöB","Freihändig (z.B. Tipo. 36 II d VöB)","")</f>
        <v/>
      </c>
      <c r="DX206" s="402"/>
      <c r="DY206" s="433"/>
      <c r="DZ206" s="430"/>
      <c r="EA206" s="435"/>
      <c r="EB206" s="174" t="s">
        <v>45</v>
      </c>
      <c r="EC206" s="429"/>
      <c r="ED206" s="352"/>
      <c r="EE206" s="429"/>
      <c r="EF206" s="432"/>
      <c r="EG206" s="401" t="str">
        <f>IF(EF205="VöB","Freihändig (z.B. Tipo. 36 II d VöB)","")</f>
        <v/>
      </c>
      <c r="EH206" s="402"/>
      <c r="EI206" s="433"/>
      <c r="EJ206" s="430"/>
      <c r="EK206" s="435"/>
      <c r="EL206" s="174" t="s">
        <v>45</v>
      </c>
      <c r="EM206" s="429"/>
      <c r="EN206" s="352"/>
      <c r="EO206" s="429"/>
      <c r="EP206" s="432"/>
      <c r="EQ206" s="401" t="str">
        <f>IF(EP205="VöB","Freihändig (z.B. Tipo. 36 II d VöB)","")</f>
        <v/>
      </c>
      <c r="ER206" s="402"/>
      <c r="ES206" s="433"/>
      <c r="ET206" s="430"/>
      <c r="EU206" s="435"/>
      <c r="EV206" s="174" t="s">
        <v>45</v>
      </c>
      <c r="EW206" s="429"/>
      <c r="EX206" s="352"/>
      <c r="EY206" s="429"/>
      <c r="EZ206" s="432"/>
      <c r="FA206" s="401" t="str">
        <f>IF(EZ205="VöB","Freihändig (z.B. Tipo. 36 II d VöB)","")</f>
        <v/>
      </c>
      <c r="FB206" s="402"/>
      <c r="FC206" s="433"/>
      <c r="FD206" s="430"/>
      <c r="FE206" s="435"/>
      <c r="FF206" s="174" t="s">
        <v>45</v>
      </c>
      <c r="FG206" s="429"/>
      <c r="FH206" s="352"/>
      <c r="FI206" s="429"/>
      <c r="FJ206" s="432"/>
      <c r="FK206" s="401" t="str">
        <f>IF(FJ205="VöB","Freihändig (z.B. Tipo. 36 II d VöB)","")</f>
        <v/>
      </c>
      <c r="FL206" s="402"/>
      <c r="FM206" s="433"/>
      <c r="FN206" s="430"/>
      <c r="FO206" s="435"/>
      <c r="FP206" s="174" t="s">
        <v>45</v>
      </c>
      <c r="FQ206" s="429"/>
      <c r="FR206" s="352"/>
      <c r="FS206" s="429"/>
      <c r="FT206" s="432"/>
      <c r="FU206" s="401" t="str">
        <f>IF(FT205="VöB","Freihändig (z.B. Tipo. 36 II d VöB)","")</f>
        <v/>
      </c>
      <c r="FV206" s="402"/>
      <c r="FW206" s="433"/>
      <c r="FX206" s="430"/>
      <c r="FY206" s="435"/>
      <c r="FZ206" s="174" t="s">
        <v>45</v>
      </c>
      <c r="GA206" s="429"/>
      <c r="GB206" s="352"/>
      <c r="GC206" s="429"/>
      <c r="GD206" s="432"/>
      <c r="GE206" s="401" t="str">
        <f>IF(GD205="VöB","Freihändig (z.B. Tipo. 36 II d VöB)","")</f>
        <v/>
      </c>
      <c r="GF206" s="402"/>
      <c r="GG206" s="433"/>
      <c r="GH206" s="430"/>
      <c r="GI206" s="435"/>
      <c r="GJ206" s="174" t="s">
        <v>45</v>
      </c>
      <c r="GK206" s="429"/>
      <c r="GL206" s="352"/>
      <c r="GM206" s="429"/>
      <c r="GN206" s="432"/>
      <c r="GO206" s="401" t="str">
        <f>IF(GN205="VöB","Freihändig (z.B. Tipo. 36 II d VöB)","")</f>
        <v/>
      </c>
      <c r="GP206" s="402"/>
      <c r="GQ206" s="433"/>
      <c r="GR206" s="430"/>
      <c r="GS206" s="435"/>
      <c r="GT206" s="174" t="s">
        <v>45</v>
      </c>
      <c r="GU206" s="429"/>
      <c r="GV206" s="352"/>
      <c r="GW206" s="429"/>
      <c r="GX206" s="432"/>
      <c r="GY206" s="401" t="str">
        <f>IF(GX205="VöB","Freihändig (z.B. Tipo. 36 II d VöB)","")</f>
        <v/>
      </c>
      <c r="GZ206" s="402"/>
      <c r="HA206" s="433"/>
      <c r="HB206" s="430"/>
      <c r="HC206" s="435"/>
      <c r="HD206" s="174" t="s">
        <v>45</v>
      </c>
      <c r="HE206" s="429"/>
      <c r="HF206" s="352"/>
      <c r="HG206" s="429"/>
      <c r="HH206" s="432"/>
      <c r="HI206" s="401" t="str">
        <f>IF(HH205="VöB","Freihändig (z.B. Tipo. 36 II d VöB)","")</f>
        <v/>
      </c>
      <c r="HJ206" s="402"/>
      <c r="HK206" s="433"/>
      <c r="HL206" s="430"/>
      <c r="HM206" s="435"/>
      <c r="HN206" s="19"/>
      <c r="HO206" s="19"/>
      <c r="HP206" s="19"/>
      <c r="HQ206" s="19"/>
      <c r="HR206" s="19"/>
      <c r="HS206" s="19"/>
      <c r="HT206" s="19"/>
      <c r="HU206" s="19"/>
      <c r="HV206" s="19"/>
      <c r="HW206" s="19"/>
      <c r="HX206" s="19"/>
      <c r="HY206" s="19"/>
      <c r="HZ206" s="19"/>
      <c r="IA206" s="19"/>
      <c r="IB206" s="19"/>
      <c r="IC206" s="19"/>
      <c r="ID206" s="6"/>
      <c r="IE206" s="6"/>
      <c r="IF206" s="6"/>
      <c r="IG206" s="6"/>
      <c r="IH206" s="6"/>
      <c r="II206" s="6"/>
      <c r="IJ206" s="6"/>
      <c r="IK206" s="6"/>
      <c r="IL206" s="6"/>
      <c r="IM206" s="6"/>
      <c r="IN206" s="6"/>
      <c r="IO206" s="6"/>
      <c r="IP206" s="6"/>
      <c r="IQ206" s="6"/>
      <c r="IR206" s="6"/>
      <c r="IS206" s="6"/>
      <c r="IT206" s="6"/>
      <c r="IU206" s="6"/>
      <c r="IV206" s="6"/>
      <c r="IW206" s="6"/>
      <c r="IX206" s="6"/>
      <c r="IY206" s="6"/>
      <c r="IZ206" s="6"/>
      <c r="JA206" s="6"/>
      <c r="JB206" s="6"/>
      <c r="JC206" s="6"/>
      <c r="JD206" s="6"/>
      <c r="JE206" s="6"/>
      <c r="JF206" s="6"/>
      <c r="JG206" s="6"/>
      <c r="JH206" s="6"/>
      <c r="JI206" s="6"/>
      <c r="JJ206" s="6"/>
      <c r="JK206" s="6"/>
      <c r="JL206" s="6"/>
      <c r="JM206" s="6"/>
      <c r="JN206" s="6"/>
      <c r="JO206" s="6"/>
      <c r="JP206" s="6"/>
      <c r="JQ206" s="6"/>
      <c r="JR206" s="6"/>
      <c r="JS206" s="6"/>
      <c r="JT206" s="6"/>
      <c r="JU206" s="6"/>
      <c r="JV206" s="6"/>
      <c r="JW206" s="6"/>
      <c r="JX206" s="6"/>
      <c r="JY206" s="6"/>
      <c r="JZ206" s="6"/>
      <c r="KA206" s="6"/>
      <c r="KB206" s="6"/>
      <c r="KC206" s="6"/>
      <c r="KD206" s="6"/>
      <c r="KE206" s="6"/>
      <c r="KF206" s="6"/>
      <c r="KG206" s="6"/>
      <c r="KH206" s="6"/>
      <c r="KI206" s="6"/>
      <c r="KJ206" s="6"/>
      <c r="KK206" s="6"/>
      <c r="KL206" s="6"/>
      <c r="KM206" s="6"/>
      <c r="KN206" s="6"/>
      <c r="KO206" s="6"/>
      <c r="KP206" s="6"/>
      <c r="KQ206" s="6"/>
      <c r="KR206" s="6"/>
      <c r="KS206" s="6"/>
      <c r="KT206" s="6"/>
      <c r="KU206" s="6"/>
      <c r="KV206" s="6"/>
      <c r="KW206" s="6"/>
      <c r="KX206" s="6"/>
      <c r="KY206" s="6"/>
      <c r="KZ206" s="6"/>
      <c r="LA206" s="6"/>
      <c r="LB206" s="6"/>
      <c r="LC206" s="6"/>
    </row>
    <row r="207" spans="2:315" ht="27" customHeight="1" x14ac:dyDescent="0.2">
      <c r="B207" s="173" t="s">
        <v>44</v>
      </c>
      <c r="C207" s="429">
        <v>95</v>
      </c>
      <c r="D207" s="352">
        <v>0</v>
      </c>
      <c r="E207" s="429" t="s">
        <v>43</v>
      </c>
      <c r="F207" s="432" t="s">
        <v>36</v>
      </c>
      <c r="G207" s="399" t="str">
        <f>IF(F207="BöB","nur Freihändig mit Tipo. 13 VöB","")</f>
        <v/>
      </c>
      <c r="H207" s="400"/>
      <c r="I207" s="433" t="str">
        <f>IF(F207="BöB","Ja","No")</f>
        <v>No</v>
      </c>
      <c r="J207" s="430" t="str">
        <f>IF(F207="BöB","Ja","No")</f>
        <v>No</v>
      </c>
      <c r="K207" s="435" t="e">
        <f>IF(OR(AND(F207="VöB",D201="Aktuelles Procedura secondo BöB",E207="No"),OR(AND(E207="Ja",D207&gt;='Valori soglia'!$D$6),AND(E207="Ja",'Riepilogo progetto'!$J$8&gt;'Riepilogo progetto'!$P$9)),AND(E207="Ja",F207="BöB")),"Kontrolle","")</f>
        <v>#DIV/0!</v>
      </c>
      <c r="L207" s="173" t="s">
        <v>44</v>
      </c>
      <c r="M207" s="429">
        <v>95</v>
      </c>
      <c r="N207" s="352">
        <v>0</v>
      </c>
      <c r="O207" s="429" t="s">
        <v>43</v>
      </c>
      <c r="P207" s="432" t="s">
        <v>36</v>
      </c>
      <c r="Q207" s="399" t="str">
        <f>IF(P207="BöB","nur Freihändig mit Tipo. 13 VöB","")</f>
        <v/>
      </c>
      <c r="R207" s="400"/>
      <c r="S207" s="433" t="str">
        <f>IF(P207="BöB","Ja","No")</f>
        <v>No</v>
      </c>
      <c r="T207" s="430" t="str">
        <f>IF(P207="BöB","Ja","No")</f>
        <v>No</v>
      </c>
      <c r="U207" s="435" t="e">
        <f>IF(OR(AND(P207="VöB",N201="Aktuelles Procedura secondo BöB",O207="No"),OR(AND(O207="Ja",N207&gt;='Valori soglia'!$D$6),AND(O207="Ja",U$14&gt;U$15)),AND(O207="Ja",P207="BöB")),"Kontrolle","")</f>
        <v>#DIV/0!</v>
      </c>
      <c r="V207" s="173" t="s">
        <v>44</v>
      </c>
      <c r="W207" s="429">
        <v>95</v>
      </c>
      <c r="X207" s="352">
        <v>0</v>
      </c>
      <c r="Y207" s="429" t="s">
        <v>43</v>
      </c>
      <c r="Z207" s="432" t="s">
        <v>36</v>
      </c>
      <c r="AA207" s="399" t="str">
        <f>IF(Z207="BöB","nur Freihändig mit Tipo. 13 VöB","")</f>
        <v/>
      </c>
      <c r="AB207" s="400"/>
      <c r="AC207" s="433" t="str">
        <f>IF(Z207="BöB","Ja","No")</f>
        <v>No</v>
      </c>
      <c r="AD207" s="430" t="str">
        <f>IF(Z207="BöB","Ja","No")</f>
        <v>No</v>
      </c>
      <c r="AE207" s="435" t="e">
        <f>IF(OR(AND(Z207="VöB",X201="Aktuelles Procedura secondo BöB",Y207="No"),OR(AND(Y207="Ja",X207&gt;='Valori soglia'!$D$6),AND(Y207="Ja",AE$14&gt;AE$15)),AND(Y207="Ja",Z207="BöB")),"Kontrolle","")</f>
        <v>#DIV/0!</v>
      </c>
      <c r="AF207" s="173" t="s">
        <v>44</v>
      </c>
      <c r="AG207" s="429">
        <v>95</v>
      </c>
      <c r="AH207" s="352">
        <v>0</v>
      </c>
      <c r="AI207" s="429" t="s">
        <v>43</v>
      </c>
      <c r="AJ207" s="432" t="s">
        <v>36</v>
      </c>
      <c r="AK207" s="399" t="str">
        <f>IF(AJ207="BöB","nur Freihändig mit Tipo. 13 VöB","")</f>
        <v/>
      </c>
      <c r="AL207" s="400"/>
      <c r="AM207" s="433" t="str">
        <f>IF(AJ207="BöB","Ja","No")</f>
        <v>No</v>
      </c>
      <c r="AN207" s="430" t="str">
        <f>IF(AJ207="BöB","Ja","No")</f>
        <v>No</v>
      </c>
      <c r="AO207" s="435" t="e">
        <f>IF(OR(AND(AJ207="VöB",AH201="Aktuelles Procedura secondo BöB",AI207="No"),OR(AND(AI207="Ja",AH207&gt;='Valori soglia'!$D$6),AND(AI207="Ja",AO$14&gt;AO$15)),AND(AI207="Ja",AJ207="BöB")),"Kontrolle","")</f>
        <v>#DIV/0!</v>
      </c>
      <c r="AP207" s="173" t="s">
        <v>44</v>
      </c>
      <c r="AQ207" s="429">
        <v>95</v>
      </c>
      <c r="AR207" s="352">
        <v>0</v>
      </c>
      <c r="AS207" s="429" t="s">
        <v>43</v>
      </c>
      <c r="AT207" s="432" t="s">
        <v>36</v>
      </c>
      <c r="AU207" s="399" t="str">
        <f>IF(AT207="BöB","nur Freihändig mit Tipo. 13 VöB","")</f>
        <v/>
      </c>
      <c r="AV207" s="400"/>
      <c r="AW207" s="433" t="str">
        <f>IF(AT207="BöB","Ja","No")</f>
        <v>No</v>
      </c>
      <c r="AX207" s="430" t="str">
        <f>IF(AT207="BöB","Ja","No")</f>
        <v>No</v>
      </c>
      <c r="AY207" s="435" t="e">
        <f>IF(OR(AND(AT207="VöB",AR201="Aktuelles Procedura secondo BöB",AS207="No"),OR(AND(AS207="Ja",AR207&gt;='Valori soglia'!$D$6),AND(AS207="Ja",AY$14&gt;AY$15)),AND(AS207="Ja",AT207="BöB")),"Kontrolle","")</f>
        <v>#DIV/0!</v>
      </c>
      <c r="AZ207" s="173" t="s">
        <v>44</v>
      </c>
      <c r="BA207" s="429">
        <v>95</v>
      </c>
      <c r="BB207" s="352">
        <v>0</v>
      </c>
      <c r="BC207" s="429" t="s">
        <v>43</v>
      </c>
      <c r="BD207" s="432" t="s">
        <v>36</v>
      </c>
      <c r="BE207" s="399" t="str">
        <f>IF(BD207="BöB","nur Freihändig mit Tipo. 13 VöB","")</f>
        <v/>
      </c>
      <c r="BF207" s="400"/>
      <c r="BG207" s="433" t="str">
        <f>IF(BD207="BöB","Ja","No")</f>
        <v>No</v>
      </c>
      <c r="BH207" s="430" t="str">
        <f>IF(BD207="BöB","Ja","No")</f>
        <v>No</v>
      </c>
      <c r="BI207" s="435" t="e">
        <f>IF(OR(AND(BD207="VöB",BB201="Aktuelles Procedura secondo BöB",BC207="No"),OR(AND(BC207="Ja",BB207&gt;='Valori soglia'!$D$6),AND(BC207="Ja",BI$14&gt;BI$15)),AND(BC207="Ja",BD207="BöB")),"Kontrolle","")</f>
        <v>#DIV/0!</v>
      </c>
      <c r="BJ207" s="173" t="s">
        <v>44</v>
      </c>
      <c r="BK207" s="429">
        <v>95</v>
      </c>
      <c r="BL207" s="352">
        <v>0</v>
      </c>
      <c r="BM207" s="429" t="s">
        <v>43</v>
      </c>
      <c r="BN207" s="432" t="s">
        <v>36</v>
      </c>
      <c r="BO207" s="399" t="str">
        <f>IF(BN207="BöB","nur Freihändig mit Tipo. 13 VöB","")</f>
        <v/>
      </c>
      <c r="BP207" s="400"/>
      <c r="BQ207" s="433" t="str">
        <f>IF(BN207="BöB","Ja","No")</f>
        <v>No</v>
      </c>
      <c r="BR207" s="430" t="str">
        <f>IF(BN207="BöB","Ja","No")</f>
        <v>No</v>
      </c>
      <c r="BS207" s="435" t="e">
        <f>IF(OR(AND(BN207="VöB",BL201="Aktuelles Procedura secondo BöB",BM207="No"),OR(AND(BM207="Ja",BL207&gt;='Valori soglia'!$D$6),AND(BM207="Ja",BS$14&gt;BS$15)),AND(BM207="Ja",BN207="BöB")),"Kontrolle","")</f>
        <v>#DIV/0!</v>
      </c>
      <c r="BT207" s="173" t="s">
        <v>44</v>
      </c>
      <c r="BU207" s="429">
        <v>95</v>
      </c>
      <c r="BV207" s="352">
        <v>0</v>
      </c>
      <c r="BW207" s="429" t="s">
        <v>43</v>
      </c>
      <c r="BX207" s="432" t="s">
        <v>36</v>
      </c>
      <c r="BY207" s="399" t="str">
        <f>IF(BX207="BöB","nur Freihändig mit Tipo. 13 VöB","")</f>
        <v/>
      </c>
      <c r="BZ207" s="400"/>
      <c r="CA207" s="433" t="str">
        <f>IF(BX207="BöB","Ja","No")</f>
        <v>No</v>
      </c>
      <c r="CB207" s="430" t="str">
        <f>IF(BX207="BöB","Ja","No")</f>
        <v>No</v>
      </c>
      <c r="CC207" s="435" t="e">
        <f>IF(OR(AND(BX207="VöB",BV201="Aktuelles Procedura secondo BöB",BW207="No"),OR(AND(BW207="Ja",BV207&gt;='Valori soglia'!$D$6),AND(BW207="Ja",CC$14&gt;CC$15)),AND(BW207="Ja",BX207="BöB")),"Kontrolle","")</f>
        <v>#DIV/0!</v>
      </c>
      <c r="CD207" s="173" t="s">
        <v>44</v>
      </c>
      <c r="CE207" s="429">
        <v>95</v>
      </c>
      <c r="CF207" s="352">
        <v>0</v>
      </c>
      <c r="CG207" s="429" t="s">
        <v>43</v>
      </c>
      <c r="CH207" s="432" t="s">
        <v>36</v>
      </c>
      <c r="CI207" s="399" t="str">
        <f>IF(CH207="BöB","nur Freihändig mit Tipo. 13 VöB","")</f>
        <v/>
      </c>
      <c r="CJ207" s="400"/>
      <c r="CK207" s="433" t="str">
        <f>IF(CH207="BöB","Ja","No")</f>
        <v>No</v>
      </c>
      <c r="CL207" s="430" t="str">
        <f>IF(CH207="BöB","Ja","No")</f>
        <v>No</v>
      </c>
      <c r="CM207" s="435" t="e">
        <f>IF(OR(AND(CH207="VöB",CF201="Aktuelles Procedura secondo BöB",CG207="No"),OR(AND(CG207="Ja",CF207&gt;='Valori soglia'!$D$6),AND(CG207="Ja",CM$14&gt;CM$15)),AND(CG207="Ja",CH207="BöB")),"Kontrolle","")</f>
        <v>#DIV/0!</v>
      </c>
      <c r="CN207" s="173" t="s">
        <v>44</v>
      </c>
      <c r="CO207" s="429">
        <v>95</v>
      </c>
      <c r="CP207" s="352">
        <v>0</v>
      </c>
      <c r="CQ207" s="429" t="s">
        <v>43</v>
      </c>
      <c r="CR207" s="432" t="s">
        <v>36</v>
      </c>
      <c r="CS207" s="399" t="str">
        <f>IF(CR207="BöB","nur Freihändig mit Tipo. 13 VöB","")</f>
        <v/>
      </c>
      <c r="CT207" s="400"/>
      <c r="CU207" s="433" t="str">
        <f>IF(CR207="BöB","Ja","No")</f>
        <v>No</v>
      </c>
      <c r="CV207" s="430" t="str">
        <f>IF(CR207="BöB","Ja","No")</f>
        <v>No</v>
      </c>
      <c r="CW207" s="435" t="e">
        <f>IF(OR(AND(CR207="VöB",CP201="Aktuelles Procedura secondo BöB",CQ207="No"),OR(AND(CQ207="Ja",CP207&gt;='Valori soglia'!$D$6),AND(CQ207="Ja",CW$14&gt;CW$15)),AND(CQ207="Ja",CR207="BöB")),"Kontrolle","")</f>
        <v>#DIV/0!</v>
      </c>
      <c r="CX207" s="173" t="s">
        <v>44</v>
      </c>
      <c r="CY207" s="429">
        <v>95</v>
      </c>
      <c r="CZ207" s="352">
        <v>0</v>
      </c>
      <c r="DA207" s="429" t="s">
        <v>43</v>
      </c>
      <c r="DB207" s="432" t="s">
        <v>36</v>
      </c>
      <c r="DC207" s="399" t="str">
        <f>IF(DB207="BöB","nur Freihändig mit Tipo. 13 VöB","")</f>
        <v/>
      </c>
      <c r="DD207" s="400"/>
      <c r="DE207" s="433" t="str">
        <f>IF(DB207="BöB","Ja","No")</f>
        <v>No</v>
      </c>
      <c r="DF207" s="430" t="str">
        <f>IF(DB207="BöB","Ja","No")</f>
        <v>No</v>
      </c>
      <c r="DG207" s="435" t="e">
        <f>IF(OR(AND(DB207="VöB",CZ201="Aktuelles Procedura secondo BöB",DA207="No"),OR(AND(DA207="Ja",CZ207&gt;='Valori soglia'!$D$6),AND(DA207="Ja",DG$14&gt;DG$15)),AND(DA207="Ja",DB207="BöB")),"Kontrolle","")</f>
        <v>#DIV/0!</v>
      </c>
      <c r="DH207" s="173" t="s">
        <v>44</v>
      </c>
      <c r="DI207" s="429">
        <v>95</v>
      </c>
      <c r="DJ207" s="352">
        <v>0</v>
      </c>
      <c r="DK207" s="429" t="s">
        <v>43</v>
      </c>
      <c r="DL207" s="432" t="s">
        <v>36</v>
      </c>
      <c r="DM207" s="399" t="str">
        <f>IF(DL207="BöB","nur Freihändig mit Tipo. 13 VöB","")</f>
        <v/>
      </c>
      <c r="DN207" s="400"/>
      <c r="DO207" s="433" t="str">
        <f>IF(DL207="BöB","Ja","No")</f>
        <v>No</v>
      </c>
      <c r="DP207" s="430" t="str">
        <f>IF(DL207="BöB","Ja","No")</f>
        <v>No</v>
      </c>
      <c r="DQ207" s="435" t="e">
        <f>IF(OR(AND(DL207="VöB",DJ201="Aktuelles Procedura secondo BöB",DK207="No"),OR(AND(DK207="Ja",DJ207&gt;='Valori soglia'!$D$6),AND(DK207="Ja",DQ$14&gt;DQ$15)),AND(DK207="Ja",DL207="BöB")),"Kontrolle","")</f>
        <v>#DIV/0!</v>
      </c>
      <c r="DR207" s="173" t="s">
        <v>44</v>
      </c>
      <c r="DS207" s="429">
        <v>95</v>
      </c>
      <c r="DT207" s="352">
        <v>0</v>
      </c>
      <c r="DU207" s="429" t="s">
        <v>43</v>
      </c>
      <c r="DV207" s="432" t="s">
        <v>36</v>
      </c>
      <c r="DW207" s="399" t="str">
        <f>IF(DV207="BöB","nur Freihändig mit Tipo. 13 VöB","")</f>
        <v/>
      </c>
      <c r="DX207" s="400"/>
      <c r="DY207" s="433" t="str">
        <f>IF(DV207="BöB","Ja","No")</f>
        <v>No</v>
      </c>
      <c r="DZ207" s="430" t="str">
        <f>IF(DV207="BöB","Ja","No")</f>
        <v>No</v>
      </c>
      <c r="EA207" s="435" t="e">
        <f>IF(OR(AND(DV207="VöB",DT201="Aktuelles Procedura secondo BöB",DU207="No"),OR(AND(DU207="Ja",DT207&gt;='Valori soglia'!$D$6),AND(DU207="Ja",EA$14&gt;EA$15)),AND(DU207="Ja",DV207="BöB")),"Kontrolle","")</f>
        <v>#DIV/0!</v>
      </c>
      <c r="EB207" s="173" t="s">
        <v>44</v>
      </c>
      <c r="EC207" s="429">
        <v>95</v>
      </c>
      <c r="ED207" s="352">
        <v>0</v>
      </c>
      <c r="EE207" s="429" t="s">
        <v>43</v>
      </c>
      <c r="EF207" s="432" t="s">
        <v>36</v>
      </c>
      <c r="EG207" s="399" t="str">
        <f>IF(EF207="BöB","nur Freihändig mit Tipo. 13 VöB","")</f>
        <v/>
      </c>
      <c r="EH207" s="400"/>
      <c r="EI207" s="433" t="str">
        <f>IF(EF207="BöB","Ja","No")</f>
        <v>No</v>
      </c>
      <c r="EJ207" s="430" t="str">
        <f>IF(EF207="BöB","Ja","No")</f>
        <v>No</v>
      </c>
      <c r="EK207" s="435" t="e">
        <f>IF(OR(AND(EF207="VöB",ED201="Aktuelles Procedura secondo BöB",EE207="No"),OR(AND(EE207="Ja",ED207&gt;='Valori soglia'!$D$6),AND(EE207="Ja",EK$14&gt;EK$15)),AND(EE207="Ja",EF207="BöB")),"Kontrolle","")</f>
        <v>#DIV/0!</v>
      </c>
      <c r="EL207" s="173" t="s">
        <v>44</v>
      </c>
      <c r="EM207" s="429">
        <v>95</v>
      </c>
      <c r="EN207" s="352">
        <v>0</v>
      </c>
      <c r="EO207" s="429" t="s">
        <v>43</v>
      </c>
      <c r="EP207" s="432" t="s">
        <v>36</v>
      </c>
      <c r="EQ207" s="399" t="str">
        <f>IF(EP207="BöB","nur Freihändig mit Tipo. 13 VöB","")</f>
        <v/>
      </c>
      <c r="ER207" s="400"/>
      <c r="ES207" s="433" t="str">
        <f>IF(EP207="BöB","Ja","No")</f>
        <v>No</v>
      </c>
      <c r="ET207" s="430" t="str">
        <f>IF(EP207="BöB","Ja","No")</f>
        <v>No</v>
      </c>
      <c r="EU207" s="435" t="e">
        <f>IF(OR(AND(EP207="VöB",EN201="Aktuelles Procedura secondo BöB",EO207="No"),OR(AND(EO207="Ja",EN207&gt;='Valori soglia'!$D$6),AND(EO207="Ja",EU$14&gt;EU$15)),AND(EO207="Ja",EP207="BöB")),"Kontrolle","")</f>
        <v>#DIV/0!</v>
      </c>
      <c r="EV207" s="173" t="s">
        <v>44</v>
      </c>
      <c r="EW207" s="429">
        <v>95</v>
      </c>
      <c r="EX207" s="352">
        <v>0</v>
      </c>
      <c r="EY207" s="429" t="s">
        <v>43</v>
      </c>
      <c r="EZ207" s="432" t="s">
        <v>36</v>
      </c>
      <c r="FA207" s="399" t="str">
        <f>IF(EZ207="BöB","nur Freihändig mit Tipo. 13 VöB","")</f>
        <v/>
      </c>
      <c r="FB207" s="400"/>
      <c r="FC207" s="433" t="str">
        <f>IF(EZ207="BöB","Ja","No")</f>
        <v>No</v>
      </c>
      <c r="FD207" s="430" t="str">
        <f>IF(EZ207="BöB","Ja","No")</f>
        <v>No</v>
      </c>
      <c r="FE207" s="435" t="e">
        <f>IF(OR(AND(EZ207="VöB",EX201="Aktuelles Procedura secondo BöB",EY207="No"),OR(AND(EY207="Ja",EX207&gt;='Valori soglia'!$D$6),AND(EY207="Ja",FE$14&gt;FE$15)),AND(EY207="Ja",EZ207="BöB")),"Kontrolle","")</f>
        <v>#DIV/0!</v>
      </c>
      <c r="FF207" s="173" t="s">
        <v>44</v>
      </c>
      <c r="FG207" s="429">
        <v>95</v>
      </c>
      <c r="FH207" s="352">
        <v>0</v>
      </c>
      <c r="FI207" s="429" t="s">
        <v>43</v>
      </c>
      <c r="FJ207" s="432" t="s">
        <v>36</v>
      </c>
      <c r="FK207" s="399" t="str">
        <f>IF(FJ207="BöB","nur Freihändig mit Tipo. 13 VöB","")</f>
        <v/>
      </c>
      <c r="FL207" s="400"/>
      <c r="FM207" s="433" t="str">
        <f>IF(FJ207="BöB","Ja","No")</f>
        <v>No</v>
      </c>
      <c r="FN207" s="430" t="str">
        <f>IF(FJ207="BöB","Ja","No")</f>
        <v>No</v>
      </c>
      <c r="FO207" s="435" t="e">
        <f>IF(OR(AND(FJ207="VöB",FH201="Aktuelles Procedura secondo BöB",FI207="No"),OR(AND(FI207="Ja",FH207&gt;='Valori soglia'!$D$6),AND(FI207="Ja",FO$14&gt;FO$15)),AND(FI207="Ja",FJ207="BöB")),"Kontrolle","")</f>
        <v>#DIV/0!</v>
      </c>
      <c r="FP207" s="173" t="s">
        <v>44</v>
      </c>
      <c r="FQ207" s="429">
        <v>95</v>
      </c>
      <c r="FR207" s="352">
        <v>0</v>
      </c>
      <c r="FS207" s="429" t="s">
        <v>43</v>
      </c>
      <c r="FT207" s="432" t="s">
        <v>36</v>
      </c>
      <c r="FU207" s="399" t="str">
        <f>IF(FT207="BöB","nur Freihändig mit Tipo. 13 VöB","")</f>
        <v/>
      </c>
      <c r="FV207" s="400"/>
      <c r="FW207" s="433" t="str">
        <f>IF(FT207="BöB","Ja","No")</f>
        <v>No</v>
      </c>
      <c r="FX207" s="430" t="str">
        <f>IF(FT207="BöB","Ja","No")</f>
        <v>No</v>
      </c>
      <c r="FY207" s="435" t="e">
        <f>IF(OR(AND(FT207="VöB",FR201="Aktuelles Procedura secondo BöB",FS207="No"),OR(AND(FS207="Ja",FR207&gt;='Valori soglia'!$D$6),AND(FS207="Ja",FY$14&gt;FY$15)),AND(FS207="Ja",FT207="BöB")),"Kontrolle","")</f>
        <v>#DIV/0!</v>
      </c>
      <c r="FZ207" s="173" t="s">
        <v>44</v>
      </c>
      <c r="GA207" s="429">
        <v>95</v>
      </c>
      <c r="GB207" s="352">
        <v>0</v>
      </c>
      <c r="GC207" s="429" t="s">
        <v>43</v>
      </c>
      <c r="GD207" s="432" t="s">
        <v>36</v>
      </c>
      <c r="GE207" s="399" t="str">
        <f>IF(GD207="BöB","nur Freihändig mit Tipo. 13 VöB","")</f>
        <v/>
      </c>
      <c r="GF207" s="400"/>
      <c r="GG207" s="433" t="str">
        <f>IF(GD207="BöB","Ja","No")</f>
        <v>No</v>
      </c>
      <c r="GH207" s="430" t="str">
        <f>IF(GD207="BöB","Ja","No")</f>
        <v>No</v>
      </c>
      <c r="GI207" s="435" t="e">
        <f>IF(OR(AND(GD207="VöB",GB201="Aktuelles Procedura secondo BöB",GC207="No"),OR(AND(GC207="Ja",GB207&gt;='Valori soglia'!$D$6),AND(GC207="Ja",GI$14&gt;GI$15)),AND(GC207="Ja",GD207="BöB")),"Kontrolle","")</f>
        <v>#DIV/0!</v>
      </c>
      <c r="GJ207" s="173" t="s">
        <v>44</v>
      </c>
      <c r="GK207" s="429">
        <v>95</v>
      </c>
      <c r="GL207" s="352">
        <v>0</v>
      </c>
      <c r="GM207" s="429" t="s">
        <v>43</v>
      </c>
      <c r="GN207" s="432" t="s">
        <v>36</v>
      </c>
      <c r="GO207" s="399" t="str">
        <f>IF(GN207="BöB","nur Freihändig mit Tipo. 13 VöB","")</f>
        <v/>
      </c>
      <c r="GP207" s="400"/>
      <c r="GQ207" s="433" t="str">
        <f>IF(GN207="BöB","Ja","No")</f>
        <v>No</v>
      </c>
      <c r="GR207" s="430" t="str">
        <f>IF(GN207="BöB","Ja","No")</f>
        <v>No</v>
      </c>
      <c r="GS207" s="435" t="e">
        <f>IF(OR(AND(GN207="VöB",GL201="Aktuelles Procedura secondo BöB",GM207="No"),OR(AND(GM207="Ja",GL207&gt;='Valori soglia'!$D$6),AND(GM207="Ja",GS$14&gt;GS$15)),AND(GM207="Ja",GN207="BöB")),"Kontrolle","")</f>
        <v>#DIV/0!</v>
      </c>
      <c r="GT207" s="173" t="s">
        <v>44</v>
      </c>
      <c r="GU207" s="429">
        <v>95</v>
      </c>
      <c r="GV207" s="352">
        <v>0</v>
      </c>
      <c r="GW207" s="429" t="s">
        <v>43</v>
      </c>
      <c r="GX207" s="432" t="s">
        <v>36</v>
      </c>
      <c r="GY207" s="399" t="str">
        <f>IF(GX207="BöB","nur Freihändig mit Tipo. 13 VöB","")</f>
        <v/>
      </c>
      <c r="GZ207" s="400"/>
      <c r="HA207" s="433" t="str">
        <f>IF(GX207="BöB","Ja","No")</f>
        <v>No</v>
      </c>
      <c r="HB207" s="430" t="str">
        <f>IF(GX207="BöB","Ja","No")</f>
        <v>No</v>
      </c>
      <c r="HC207" s="435" t="e">
        <f>IF(OR(AND(GX207="VöB",GV201="Aktuelles Procedura secondo BöB",GW207="No"),OR(AND(GW207="Ja",GV207&gt;='Valori soglia'!$D$6),AND(GW207="Ja",HC$14&gt;HC$15)),AND(GW207="Ja",GX207="BöB")),"Kontrolle","")</f>
        <v>#DIV/0!</v>
      </c>
      <c r="HD207" s="173" t="s">
        <v>44</v>
      </c>
      <c r="HE207" s="429">
        <v>95</v>
      </c>
      <c r="HF207" s="352">
        <v>0</v>
      </c>
      <c r="HG207" s="429" t="s">
        <v>43</v>
      </c>
      <c r="HH207" s="432" t="s">
        <v>36</v>
      </c>
      <c r="HI207" s="399" t="str">
        <f>IF(HH207="BöB","nur Freihändig mit Tipo. 13 VöB","")</f>
        <v/>
      </c>
      <c r="HJ207" s="400"/>
      <c r="HK207" s="433" t="str">
        <f>IF(HH207="BöB","Ja","No")</f>
        <v>No</v>
      </c>
      <c r="HL207" s="430" t="str">
        <f>IF(HH207="BöB","Ja","No")</f>
        <v>No</v>
      </c>
      <c r="HM207" s="435" t="e">
        <f>IF(OR(AND(HH207="VöB",HF201="Aktuelles Procedura secondo BöB",HG207="No"),OR(AND(HG207="Ja",HF207&gt;='Valori soglia'!$D$6),AND(HG207="Ja",HM$14&gt;HM$15)),AND(HG207="Ja",HH207="BöB")),"Kontrolle","")</f>
        <v>#DIV/0!</v>
      </c>
      <c r="HN207" s="19"/>
      <c r="HO207" s="19"/>
      <c r="HP207" s="19"/>
      <c r="HQ207" s="19"/>
      <c r="HR207" s="19"/>
      <c r="HS207" s="19"/>
      <c r="HT207" s="19"/>
      <c r="HU207" s="19"/>
      <c r="HV207" s="19"/>
      <c r="HW207" s="19"/>
      <c r="HX207" s="19"/>
      <c r="HY207" s="19"/>
      <c r="HZ207" s="19"/>
      <c r="IA207" s="19"/>
      <c r="IB207" s="19"/>
      <c r="IC207" s="19"/>
      <c r="ID207" s="6"/>
      <c r="IE207" s="6"/>
      <c r="IF207" s="6"/>
      <c r="IG207" s="6"/>
      <c r="IH207" s="6"/>
      <c r="II207" s="6"/>
      <c r="IJ207" s="6"/>
      <c r="IK207" s="6"/>
      <c r="IL207" s="6"/>
      <c r="IM207" s="6"/>
      <c r="IN207" s="6"/>
      <c r="IO207" s="6"/>
      <c r="IP207" s="6"/>
      <c r="IQ207" s="6"/>
      <c r="IR207" s="6"/>
      <c r="IS207" s="6"/>
      <c r="IT207" s="6"/>
      <c r="IU207" s="6"/>
      <c r="IV207" s="6"/>
      <c r="IW207" s="6"/>
      <c r="IX207" s="6"/>
      <c r="IY207" s="6"/>
      <c r="IZ207" s="6"/>
      <c r="JA207" s="6"/>
      <c r="JB207" s="6"/>
      <c r="JC207" s="6"/>
      <c r="JD207" s="6"/>
      <c r="JE207" s="6"/>
      <c r="JF207" s="6"/>
      <c r="JG207" s="6"/>
      <c r="JH207" s="6"/>
      <c r="JI207" s="6"/>
      <c r="JJ207" s="6"/>
      <c r="JK207" s="6"/>
      <c r="JL207" s="6"/>
      <c r="JM207" s="6"/>
      <c r="JN207" s="6"/>
      <c r="JO207" s="6"/>
      <c r="JP207" s="6"/>
      <c r="JQ207" s="6"/>
      <c r="JR207" s="6"/>
      <c r="JS207" s="6"/>
      <c r="JT207" s="6"/>
      <c r="JU207" s="6"/>
      <c r="JV207" s="6"/>
      <c r="JW207" s="6"/>
      <c r="JX207" s="6"/>
      <c r="JY207" s="6"/>
      <c r="JZ207" s="6"/>
      <c r="KA207" s="6"/>
      <c r="KB207" s="6"/>
      <c r="KC207" s="6"/>
      <c r="KD207" s="6"/>
      <c r="KE207" s="6"/>
      <c r="KF207" s="6"/>
      <c r="KG207" s="6"/>
      <c r="KH207" s="6"/>
      <c r="KI207" s="6"/>
      <c r="KJ207" s="6"/>
      <c r="KK207" s="6"/>
      <c r="KL207" s="6"/>
      <c r="KM207" s="6"/>
      <c r="KN207" s="6"/>
      <c r="KO207" s="6"/>
      <c r="KP207" s="6"/>
      <c r="KQ207" s="6"/>
      <c r="KR207" s="6"/>
      <c r="KS207" s="6"/>
      <c r="KT207" s="6"/>
      <c r="KU207" s="6"/>
      <c r="KV207" s="6"/>
      <c r="KW207" s="6"/>
      <c r="KX207" s="6"/>
      <c r="KY207" s="6"/>
      <c r="KZ207" s="6"/>
      <c r="LA207" s="6"/>
      <c r="LB207" s="6"/>
      <c r="LC207" s="6"/>
    </row>
    <row r="208" spans="2:315" ht="27" customHeight="1" x14ac:dyDescent="0.2">
      <c r="B208" s="174" t="s">
        <v>45</v>
      </c>
      <c r="C208" s="429"/>
      <c r="D208" s="352"/>
      <c r="E208" s="429"/>
      <c r="F208" s="432"/>
      <c r="G208" s="401" t="str">
        <f>IF(F207="VöB","Freihändig (z.B. Tipo. 36 II d VöB)","")</f>
        <v/>
      </c>
      <c r="H208" s="402"/>
      <c r="I208" s="433"/>
      <c r="J208" s="430"/>
      <c r="K208" s="435"/>
      <c r="L208" s="174" t="s">
        <v>45</v>
      </c>
      <c r="M208" s="429"/>
      <c r="N208" s="352"/>
      <c r="O208" s="429"/>
      <c r="P208" s="432"/>
      <c r="Q208" s="401" t="str">
        <f>IF(P207="VöB","Freihändig (z.B. Tipo. 36 II d VöB)","")</f>
        <v/>
      </c>
      <c r="R208" s="402"/>
      <c r="S208" s="433"/>
      <c r="T208" s="430"/>
      <c r="U208" s="435"/>
      <c r="V208" s="174" t="s">
        <v>45</v>
      </c>
      <c r="W208" s="429"/>
      <c r="X208" s="352"/>
      <c r="Y208" s="429"/>
      <c r="Z208" s="432"/>
      <c r="AA208" s="401" t="str">
        <f>IF(Z207="VöB","Freihändig (z.B. Tipo. 36 II d VöB)","")</f>
        <v/>
      </c>
      <c r="AB208" s="402"/>
      <c r="AC208" s="433"/>
      <c r="AD208" s="430"/>
      <c r="AE208" s="435"/>
      <c r="AF208" s="174" t="s">
        <v>45</v>
      </c>
      <c r="AG208" s="429"/>
      <c r="AH208" s="352"/>
      <c r="AI208" s="429"/>
      <c r="AJ208" s="432"/>
      <c r="AK208" s="401" t="str">
        <f>IF(AJ207="VöB","Freihändig (z.B. Tipo. 36 II d VöB)","")</f>
        <v/>
      </c>
      <c r="AL208" s="402"/>
      <c r="AM208" s="433"/>
      <c r="AN208" s="430"/>
      <c r="AO208" s="435"/>
      <c r="AP208" s="174" t="s">
        <v>45</v>
      </c>
      <c r="AQ208" s="429"/>
      <c r="AR208" s="352"/>
      <c r="AS208" s="429"/>
      <c r="AT208" s="432"/>
      <c r="AU208" s="401" t="str">
        <f>IF(AT207="VöB","Freihändig (z.B. Tipo. 36 II d VöB)","")</f>
        <v/>
      </c>
      <c r="AV208" s="402"/>
      <c r="AW208" s="433"/>
      <c r="AX208" s="430"/>
      <c r="AY208" s="435"/>
      <c r="AZ208" s="174" t="s">
        <v>45</v>
      </c>
      <c r="BA208" s="429"/>
      <c r="BB208" s="352"/>
      <c r="BC208" s="429"/>
      <c r="BD208" s="432"/>
      <c r="BE208" s="401" t="str">
        <f>IF(BD207="VöB","Freihändig (z.B. Tipo. 36 II d VöB)","")</f>
        <v/>
      </c>
      <c r="BF208" s="402"/>
      <c r="BG208" s="433"/>
      <c r="BH208" s="430"/>
      <c r="BI208" s="435"/>
      <c r="BJ208" s="174" t="s">
        <v>45</v>
      </c>
      <c r="BK208" s="429"/>
      <c r="BL208" s="352"/>
      <c r="BM208" s="429"/>
      <c r="BN208" s="432"/>
      <c r="BO208" s="401" t="str">
        <f>IF(BN207="VöB","Freihändig (z.B. Tipo. 36 II d VöB)","")</f>
        <v/>
      </c>
      <c r="BP208" s="402"/>
      <c r="BQ208" s="433"/>
      <c r="BR208" s="430"/>
      <c r="BS208" s="435"/>
      <c r="BT208" s="174" t="s">
        <v>45</v>
      </c>
      <c r="BU208" s="429"/>
      <c r="BV208" s="352"/>
      <c r="BW208" s="429"/>
      <c r="BX208" s="432"/>
      <c r="BY208" s="401" t="str">
        <f>IF(BX207="VöB","Freihändig (z.B. Tipo. 36 II d VöB)","")</f>
        <v/>
      </c>
      <c r="BZ208" s="402"/>
      <c r="CA208" s="433"/>
      <c r="CB208" s="430"/>
      <c r="CC208" s="435"/>
      <c r="CD208" s="174" t="s">
        <v>45</v>
      </c>
      <c r="CE208" s="429"/>
      <c r="CF208" s="352"/>
      <c r="CG208" s="429"/>
      <c r="CH208" s="432"/>
      <c r="CI208" s="401" t="str">
        <f>IF(CH207="VöB","Freihändig (z.B. Tipo. 36 II d VöB)","")</f>
        <v/>
      </c>
      <c r="CJ208" s="402"/>
      <c r="CK208" s="433"/>
      <c r="CL208" s="430"/>
      <c r="CM208" s="435"/>
      <c r="CN208" s="174" t="s">
        <v>45</v>
      </c>
      <c r="CO208" s="429"/>
      <c r="CP208" s="352"/>
      <c r="CQ208" s="429"/>
      <c r="CR208" s="432"/>
      <c r="CS208" s="401" t="str">
        <f>IF(CR207="VöB","Freihändig (z.B. Tipo. 36 II d VöB)","")</f>
        <v/>
      </c>
      <c r="CT208" s="402"/>
      <c r="CU208" s="433"/>
      <c r="CV208" s="430"/>
      <c r="CW208" s="435"/>
      <c r="CX208" s="174" t="s">
        <v>45</v>
      </c>
      <c r="CY208" s="429"/>
      <c r="CZ208" s="352"/>
      <c r="DA208" s="429"/>
      <c r="DB208" s="432"/>
      <c r="DC208" s="401" t="str">
        <f>IF(DB207="VöB","Freihändig (z.B. Tipo. 36 II d VöB)","")</f>
        <v/>
      </c>
      <c r="DD208" s="402"/>
      <c r="DE208" s="433"/>
      <c r="DF208" s="430"/>
      <c r="DG208" s="435"/>
      <c r="DH208" s="174" t="s">
        <v>45</v>
      </c>
      <c r="DI208" s="429"/>
      <c r="DJ208" s="352"/>
      <c r="DK208" s="429"/>
      <c r="DL208" s="432"/>
      <c r="DM208" s="401" t="str">
        <f>IF(DL207="VöB","Freihändig (z.B. Tipo. 36 II d VöB)","")</f>
        <v/>
      </c>
      <c r="DN208" s="402"/>
      <c r="DO208" s="433"/>
      <c r="DP208" s="430"/>
      <c r="DQ208" s="435"/>
      <c r="DR208" s="174" t="s">
        <v>45</v>
      </c>
      <c r="DS208" s="429"/>
      <c r="DT208" s="352"/>
      <c r="DU208" s="429"/>
      <c r="DV208" s="432"/>
      <c r="DW208" s="401" t="str">
        <f>IF(DV207="VöB","Freihändig (z.B. Tipo. 36 II d VöB)","")</f>
        <v/>
      </c>
      <c r="DX208" s="402"/>
      <c r="DY208" s="433"/>
      <c r="DZ208" s="430"/>
      <c r="EA208" s="435"/>
      <c r="EB208" s="174" t="s">
        <v>45</v>
      </c>
      <c r="EC208" s="429"/>
      <c r="ED208" s="352"/>
      <c r="EE208" s="429"/>
      <c r="EF208" s="432"/>
      <c r="EG208" s="401" t="str">
        <f>IF(EF207="VöB","Freihändig (z.B. Tipo. 36 II d VöB)","")</f>
        <v/>
      </c>
      <c r="EH208" s="402"/>
      <c r="EI208" s="433"/>
      <c r="EJ208" s="430"/>
      <c r="EK208" s="435"/>
      <c r="EL208" s="174" t="s">
        <v>45</v>
      </c>
      <c r="EM208" s="429"/>
      <c r="EN208" s="352"/>
      <c r="EO208" s="429"/>
      <c r="EP208" s="432"/>
      <c r="EQ208" s="401" t="str">
        <f>IF(EP207="VöB","Freihändig (z.B. Tipo. 36 II d VöB)","")</f>
        <v/>
      </c>
      <c r="ER208" s="402"/>
      <c r="ES208" s="433"/>
      <c r="ET208" s="430"/>
      <c r="EU208" s="435"/>
      <c r="EV208" s="174" t="s">
        <v>45</v>
      </c>
      <c r="EW208" s="429"/>
      <c r="EX208" s="352"/>
      <c r="EY208" s="429"/>
      <c r="EZ208" s="432"/>
      <c r="FA208" s="401" t="str">
        <f>IF(EZ207="VöB","Freihändig (z.B. Tipo. 36 II d VöB)","")</f>
        <v/>
      </c>
      <c r="FB208" s="402"/>
      <c r="FC208" s="433"/>
      <c r="FD208" s="430"/>
      <c r="FE208" s="435"/>
      <c r="FF208" s="174" t="s">
        <v>45</v>
      </c>
      <c r="FG208" s="429"/>
      <c r="FH208" s="352"/>
      <c r="FI208" s="429"/>
      <c r="FJ208" s="432"/>
      <c r="FK208" s="401" t="str">
        <f>IF(FJ207="VöB","Freihändig (z.B. Tipo. 36 II d VöB)","")</f>
        <v/>
      </c>
      <c r="FL208" s="402"/>
      <c r="FM208" s="433"/>
      <c r="FN208" s="430"/>
      <c r="FO208" s="435"/>
      <c r="FP208" s="174" t="s">
        <v>45</v>
      </c>
      <c r="FQ208" s="429"/>
      <c r="FR208" s="352"/>
      <c r="FS208" s="429"/>
      <c r="FT208" s="432"/>
      <c r="FU208" s="401" t="str">
        <f>IF(FT207="VöB","Freihändig (z.B. Tipo. 36 II d VöB)","")</f>
        <v/>
      </c>
      <c r="FV208" s="402"/>
      <c r="FW208" s="433"/>
      <c r="FX208" s="430"/>
      <c r="FY208" s="435"/>
      <c r="FZ208" s="174" t="s">
        <v>45</v>
      </c>
      <c r="GA208" s="429"/>
      <c r="GB208" s="352"/>
      <c r="GC208" s="429"/>
      <c r="GD208" s="432"/>
      <c r="GE208" s="401" t="str">
        <f>IF(GD207="VöB","Freihändig (z.B. Tipo. 36 II d VöB)","")</f>
        <v/>
      </c>
      <c r="GF208" s="402"/>
      <c r="GG208" s="433"/>
      <c r="GH208" s="430"/>
      <c r="GI208" s="435"/>
      <c r="GJ208" s="174" t="s">
        <v>45</v>
      </c>
      <c r="GK208" s="429"/>
      <c r="GL208" s="352"/>
      <c r="GM208" s="429"/>
      <c r="GN208" s="432"/>
      <c r="GO208" s="401" t="str">
        <f>IF(GN207="VöB","Freihändig (z.B. Tipo. 36 II d VöB)","")</f>
        <v/>
      </c>
      <c r="GP208" s="402"/>
      <c r="GQ208" s="433"/>
      <c r="GR208" s="430"/>
      <c r="GS208" s="435"/>
      <c r="GT208" s="174" t="s">
        <v>45</v>
      </c>
      <c r="GU208" s="429"/>
      <c r="GV208" s="352"/>
      <c r="GW208" s="429"/>
      <c r="GX208" s="432"/>
      <c r="GY208" s="401" t="str">
        <f>IF(GX207="VöB","Freihändig (z.B. Tipo. 36 II d VöB)","")</f>
        <v/>
      </c>
      <c r="GZ208" s="402"/>
      <c r="HA208" s="433"/>
      <c r="HB208" s="430"/>
      <c r="HC208" s="435"/>
      <c r="HD208" s="174" t="s">
        <v>45</v>
      </c>
      <c r="HE208" s="429"/>
      <c r="HF208" s="352"/>
      <c r="HG208" s="429"/>
      <c r="HH208" s="432"/>
      <c r="HI208" s="401" t="str">
        <f>IF(HH207="VöB","Freihändig (z.B. Tipo. 36 II d VöB)","")</f>
        <v/>
      </c>
      <c r="HJ208" s="402"/>
      <c r="HK208" s="433"/>
      <c r="HL208" s="430"/>
      <c r="HM208" s="435"/>
      <c r="HN208" s="19"/>
      <c r="HO208" s="19"/>
      <c r="HP208" s="19"/>
      <c r="HQ208" s="19"/>
      <c r="HR208" s="19"/>
      <c r="HS208" s="19"/>
      <c r="HT208" s="19"/>
      <c r="HU208" s="19"/>
      <c r="HV208" s="19"/>
      <c r="HW208" s="19"/>
      <c r="HX208" s="19"/>
      <c r="HY208" s="19"/>
      <c r="HZ208" s="19"/>
      <c r="IA208" s="19"/>
      <c r="IB208" s="19"/>
      <c r="IC208" s="19"/>
      <c r="ID208" s="6"/>
      <c r="IE208" s="6"/>
      <c r="IF208" s="6"/>
      <c r="IG208" s="6"/>
      <c r="IH208" s="6"/>
      <c r="II208" s="6"/>
      <c r="IJ208" s="6"/>
      <c r="IK208" s="6"/>
      <c r="IL208" s="6"/>
      <c r="IM208" s="6"/>
      <c r="IN208" s="6"/>
      <c r="IO208" s="6"/>
      <c r="IP208" s="6"/>
      <c r="IQ208" s="6"/>
      <c r="IR208" s="6"/>
      <c r="IS208" s="6"/>
      <c r="IT208" s="6"/>
      <c r="IU208" s="6"/>
      <c r="IV208" s="6"/>
      <c r="IW208" s="6"/>
      <c r="IX208" s="6"/>
      <c r="IY208" s="6"/>
      <c r="IZ208" s="6"/>
      <c r="JA208" s="6"/>
      <c r="JB208" s="6"/>
      <c r="JC208" s="6"/>
      <c r="JD208" s="6"/>
      <c r="JE208" s="6"/>
      <c r="JF208" s="6"/>
      <c r="JG208" s="6"/>
      <c r="JH208" s="6"/>
      <c r="JI208" s="6"/>
      <c r="JJ208" s="6"/>
      <c r="JK208" s="6"/>
      <c r="JL208" s="6"/>
      <c r="JM208" s="6"/>
      <c r="JN208" s="6"/>
      <c r="JO208" s="6"/>
      <c r="JP208" s="6"/>
      <c r="JQ208" s="6"/>
      <c r="JR208" s="6"/>
      <c r="JS208" s="6"/>
      <c r="JT208" s="6"/>
      <c r="JU208" s="6"/>
      <c r="JV208" s="6"/>
      <c r="JW208" s="6"/>
      <c r="JX208" s="6"/>
      <c r="JY208" s="6"/>
      <c r="JZ208" s="6"/>
      <c r="KA208" s="6"/>
      <c r="KB208" s="6"/>
      <c r="KC208" s="6"/>
      <c r="KD208" s="6"/>
      <c r="KE208" s="6"/>
      <c r="KF208" s="6"/>
      <c r="KG208" s="6"/>
      <c r="KH208" s="6"/>
      <c r="KI208" s="6"/>
      <c r="KJ208" s="6"/>
      <c r="KK208" s="6"/>
      <c r="KL208" s="6"/>
      <c r="KM208" s="6"/>
      <c r="KN208" s="6"/>
      <c r="KO208" s="6"/>
      <c r="KP208" s="6"/>
      <c r="KQ208" s="6"/>
      <c r="KR208" s="6"/>
      <c r="KS208" s="6"/>
      <c r="KT208" s="6"/>
      <c r="KU208" s="6"/>
      <c r="KV208" s="6"/>
      <c r="KW208" s="6"/>
      <c r="KX208" s="6"/>
      <c r="KY208" s="6"/>
      <c r="KZ208" s="6"/>
      <c r="LA208" s="6"/>
      <c r="LB208" s="6"/>
      <c r="LC208" s="6"/>
    </row>
    <row r="209" spans="2:315" ht="27" customHeight="1" x14ac:dyDescent="0.2">
      <c r="B209" s="173" t="s">
        <v>44</v>
      </c>
      <c r="C209" s="429">
        <v>96</v>
      </c>
      <c r="D209" s="352">
        <v>0</v>
      </c>
      <c r="E209" s="429" t="s">
        <v>43</v>
      </c>
      <c r="F209" s="432" t="s">
        <v>36</v>
      </c>
      <c r="G209" s="399" t="str">
        <f>IF(F209="BöB","nur Freihändig mit Tipo. 13 VöB","")</f>
        <v/>
      </c>
      <c r="H209" s="400"/>
      <c r="I209" s="433" t="str">
        <f>IF(F209="BöB","Ja","No")</f>
        <v>No</v>
      </c>
      <c r="J209" s="430" t="str">
        <f>IF(F209="BöB","Ja","No")</f>
        <v>No</v>
      </c>
      <c r="K209" s="435" t="e">
        <f>IF(OR(AND(F209="VöB",D203="Aktuelles Procedura secondo BöB",E209="No"),OR(AND(E209="Ja",D209&gt;='Valori soglia'!$D$6),AND(E209="Ja",'Riepilogo progetto'!$J$8&gt;'Riepilogo progetto'!$P$9)),AND(E209="Ja",F209="BöB")),"Kontrolle","")</f>
        <v>#DIV/0!</v>
      </c>
      <c r="L209" s="173" t="s">
        <v>44</v>
      </c>
      <c r="M209" s="429">
        <v>96</v>
      </c>
      <c r="N209" s="352">
        <v>0</v>
      </c>
      <c r="O209" s="429" t="s">
        <v>43</v>
      </c>
      <c r="P209" s="432" t="s">
        <v>36</v>
      </c>
      <c r="Q209" s="399" t="str">
        <f>IF(P209="BöB","nur Freihändig mit Tipo. 13 VöB","")</f>
        <v/>
      </c>
      <c r="R209" s="400"/>
      <c r="S209" s="433" t="str">
        <f>IF(P209="BöB","Ja","No")</f>
        <v>No</v>
      </c>
      <c r="T209" s="430" t="str">
        <f>IF(P209="BöB","Ja","No")</f>
        <v>No</v>
      </c>
      <c r="U209" s="435" t="e">
        <f>IF(OR(AND(P209="VöB",N203="Aktuelles Procedura secondo BöB",O209="No"),OR(AND(O209="Ja",N209&gt;='Valori soglia'!$D$6),AND(O209="Ja",U$14&gt;U$15)),AND(O209="Ja",P209="BöB")),"Kontrolle","")</f>
        <v>#DIV/0!</v>
      </c>
      <c r="V209" s="173" t="s">
        <v>44</v>
      </c>
      <c r="W209" s="429">
        <v>96</v>
      </c>
      <c r="X209" s="352">
        <v>0</v>
      </c>
      <c r="Y209" s="429" t="s">
        <v>43</v>
      </c>
      <c r="Z209" s="432" t="s">
        <v>36</v>
      </c>
      <c r="AA209" s="399" t="str">
        <f>IF(Z209="BöB","nur Freihändig mit Tipo. 13 VöB","")</f>
        <v/>
      </c>
      <c r="AB209" s="400"/>
      <c r="AC209" s="433" t="str">
        <f>IF(Z209="BöB","Ja","No")</f>
        <v>No</v>
      </c>
      <c r="AD209" s="430" t="str">
        <f>IF(Z209="BöB","Ja","No")</f>
        <v>No</v>
      </c>
      <c r="AE209" s="435" t="e">
        <f>IF(OR(AND(Z209="VöB",X203="Aktuelles Procedura secondo BöB",Y209="No"),OR(AND(Y209="Ja",X209&gt;='Valori soglia'!$D$6),AND(Y209="Ja",AE$14&gt;AE$15)),AND(Y209="Ja",Z209="BöB")),"Kontrolle","")</f>
        <v>#DIV/0!</v>
      </c>
      <c r="AF209" s="173" t="s">
        <v>44</v>
      </c>
      <c r="AG209" s="429">
        <v>96</v>
      </c>
      <c r="AH209" s="352">
        <v>0</v>
      </c>
      <c r="AI209" s="429" t="s">
        <v>43</v>
      </c>
      <c r="AJ209" s="432" t="s">
        <v>36</v>
      </c>
      <c r="AK209" s="399" t="str">
        <f>IF(AJ209="BöB","nur Freihändig mit Tipo. 13 VöB","")</f>
        <v/>
      </c>
      <c r="AL209" s="400"/>
      <c r="AM209" s="433" t="str">
        <f>IF(AJ209="BöB","Ja","No")</f>
        <v>No</v>
      </c>
      <c r="AN209" s="430" t="str">
        <f>IF(AJ209="BöB","Ja","No")</f>
        <v>No</v>
      </c>
      <c r="AO209" s="435" t="e">
        <f>IF(OR(AND(AJ209="VöB",AH203="Aktuelles Procedura secondo BöB",AI209="No"),OR(AND(AI209="Ja",AH209&gt;='Valori soglia'!$D$6),AND(AI209="Ja",AO$14&gt;AO$15)),AND(AI209="Ja",AJ209="BöB")),"Kontrolle","")</f>
        <v>#DIV/0!</v>
      </c>
      <c r="AP209" s="173" t="s">
        <v>44</v>
      </c>
      <c r="AQ209" s="429">
        <v>96</v>
      </c>
      <c r="AR209" s="352">
        <v>0</v>
      </c>
      <c r="AS209" s="429" t="s">
        <v>43</v>
      </c>
      <c r="AT209" s="432" t="s">
        <v>36</v>
      </c>
      <c r="AU209" s="399" t="str">
        <f>IF(AT209="BöB","nur Freihändig mit Tipo. 13 VöB","")</f>
        <v/>
      </c>
      <c r="AV209" s="400"/>
      <c r="AW209" s="433" t="str">
        <f>IF(AT209="BöB","Ja","No")</f>
        <v>No</v>
      </c>
      <c r="AX209" s="430" t="str">
        <f>IF(AT209="BöB","Ja","No")</f>
        <v>No</v>
      </c>
      <c r="AY209" s="435" t="e">
        <f>IF(OR(AND(AT209="VöB",AR203="Aktuelles Procedura secondo BöB",AS209="No"),OR(AND(AS209="Ja",AR209&gt;='Valori soglia'!$D$6),AND(AS209="Ja",AY$14&gt;AY$15)),AND(AS209="Ja",AT209="BöB")),"Kontrolle","")</f>
        <v>#DIV/0!</v>
      </c>
      <c r="AZ209" s="173" t="s">
        <v>44</v>
      </c>
      <c r="BA209" s="429">
        <v>96</v>
      </c>
      <c r="BB209" s="352">
        <v>0</v>
      </c>
      <c r="BC209" s="429" t="s">
        <v>43</v>
      </c>
      <c r="BD209" s="432" t="s">
        <v>36</v>
      </c>
      <c r="BE209" s="399" t="str">
        <f>IF(BD209="BöB","nur Freihändig mit Tipo. 13 VöB","")</f>
        <v/>
      </c>
      <c r="BF209" s="400"/>
      <c r="BG209" s="433" t="str">
        <f>IF(BD209="BöB","Ja","No")</f>
        <v>No</v>
      </c>
      <c r="BH209" s="430" t="str">
        <f>IF(BD209="BöB","Ja","No")</f>
        <v>No</v>
      </c>
      <c r="BI209" s="435" t="e">
        <f>IF(OR(AND(BD209="VöB",BB203="Aktuelles Procedura secondo BöB",BC209="No"),OR(AND(BC209="Ja",BB209&gt;='Valori soglia'!$D$6),AND(BC209="Ja",BI$14&gt;BI$15)),AND(BC209="Ja",BD209="BöB")),"Kontrolle","")</f>
        <v>#DIV/0!</v>
      </c>
      <c r="BJ209" s="173" t="s">
        <v>44</v>
      </c>
      <c r="BK209" s="429">
        <v>96</v>
      </c>
      <c r="BL209" s="352">
        <v>0</v>
      </c>
      <c r="BM209" s="429" t="s">
        <v>43</v>
      </c>
      <c r="BN209" s="432" t="s">
        <v>36</v>
      </c>
      <c r="BO209" s="399" t="str">
        <f>IF(BN209="BöB","nur Freihändig mit Tipo. 13 VöB","")</f>
        <v/>
      </c>
      <c r="BP209" s="400"/>
      <c r="BQ209" s="433" t="str">
        <f>IF(BN209="BöB","Ja","No")</f>
        <v>No</v>
      </c>
      <c r="BR209" s="430" t="str">
        <f>IF(BN209="BöB","Ja","No")</f>
        <v>No</v>
      </c>
      <c r="BS209" s="435" t="e">
        <f>IF(OR(AND(BN209="VöB",BL203="Aktuelles Procedura secondo BöB",BM209="No"),OR(AND(BM209="Ja",BL209&gt;='Valori soglia'!$D$6),AND(BM209="Ja",BS$14&gt;BS$15)),AND(BM209="Ja",BN209="BöB")),"Kontrolle","")</f>
        <v>#DIV/0!</v>
      </c>
      <c r="BT209" s="173" t="s">
        <v>44</v>
      </c>
      <c r="BU209" s="429">
        <v>96</v>
      </c>
      <c r="BV209" s="352">
        <v>0</v>
      </c>
      <c r="BW209" s="429" t="s">
        <v>43</v>
      </c>
      <c r="BX209" s="432" t="s">
        <v>36</v>
      </c>
      <c r="BY209" s="399" t="str">
        <f>IF(BX209="BöB","nur Freihändig mit Tipo. 13 VöB","")</f>
        <v/>
      </c>
      <c r="BZ209" s="400"/>
      <c r="CA209" s="433" t="str">
        <f>IF(BX209="BöB","Ja","No")</f>
        <v>No</v>
      </c>
      <c r="CB209" s="430" t="str">
        <f>IF(BX209="BöB","Ja","No")</f>
        <v>No</v>
      </c>
      <c r="CC209" s="435" t="e">
        <f>IF(OR(AND(BX209="VöB",BV203="Aktuelles Procedura secondo BöB",BW209="No"),OR(AND(BW209="Ja",BV209&gt;='Valori soglia'!$D$6),AND(BW209="Ja",CC$14&gt;CC$15)),AND(BW209="Ja",BX209="BöB")),"Kontrolle","")</f>
        <v>#DIV/0!</v>
      </c>
      <c r="CD209" s="173" t="s">
        <v>44</v>
      </c>
      <c r="CE209" s="429">
        <v>96</v>
      </c>
      <c r="CF209" s="352">
        <v>0</v>
      </c>
      <c r="CG209" s="429" t="s">
        <v>43</v>
      </c>
      <c r="CH209" s="432" t="s">
        <v>36</v>
      </c>
      <c r="CI209" s="399" t="str">
        <f>IF(CH209="BöB","nur Freihändig mit Tipo. 13 VöB","")</f>
        <v/>
      </c>
      <c r="CJ209" s="400"/>
      <c r="CK209" s="433" t="str">
        <f>IF(CH209="BöB","Ja","No")</f>
        <v>No</v>
      </c>
      <c r="CL209" s="430" t="str">
        <f>IF(CH209="BöB","Ja","No")</f>
        <v>No</v>
      </c>
      <c r="CM209" s="435" t="e">
        <f>IF(OR(AND(CH209="VöB",CF203="Aktuelles Procedura secondo BöB",CG209="No"),OR(AND(CG209="Ja",CF209&gt;='Valori soglia'!$D$6),AND(CG209="Ja",CM$14&gt;CM$15)),AND(CG209="Ja",CH209="BöB")),"Kontrolle","")</f>
        <v>#DIV/0!</v>
      </c>
      <c r="CN209" s="173" t="s">
        <v>44</v>
      </c>
      <c r="CO209" s="429">
        <v>96</v>
      </c>
      <c r="CP209" s="352">
        <v>0</v>
      </c>
      <c r="CQ209" s="429" t="s">
        <v>43</v>
      </c>
      <c r="CR209" s="432" t="s">
        <v>36</v>
      </c>
      <c r="CS209" s="399" t="str">
        <f>IF(CR209="BöB","nur Freihändig mit Tipo. 13 VöB","")</f>
        <v/>
      </c>
      <c r="CT209" s="400"/>
      <c r="CU209" s="433" t="str">
        <f>IF(CR209="BöB","Ja","No")</f>
        <v>No</v>
      </c>
      <c r="CV209" s="430" t="str">
        <f>IF(CR209="BöB","Ja","No")</f>
        <v>No</v>
      </c>
      <c r="CW209" s="435" t="e">
        <f>IF(OR(AND(CR209="VöB",CP203="Aktuelles Procedura secondo BöB",CQ209="No"),OR(AND(CQ209="Ja",CP209&gt;='Valori soglia'!$D$6),AND(CQ209="Ja",CW$14&gt;CW$15)),AND(CQ209="Ja",CR209="BöB")),"Kontrolle","")</f>
        <v>#DIV/0!</v>
      </c>
      <c r="CX209" s="173" t="s">
        <v>44</v>
      </c>
      <c r="CY209" s="429">
        <v>96</v>
      </c>
      <c r="CZ209" s="352">
        <v>0</v>
      </c>
      <c r="DA209" s="429" t="s">
        <v>43</v>
      </c>
      <c r="DB209" s="432" t="s">
        <v>36</v>
      </c>
      <c r="DC209" s="399" t="str">
        <f>IF(DB209="BöB","nur Freihändig mit Tipo. 13 VöB","")</f>
        <v/>
      </c>
      <c r="DD209" s="400"/>
      <c r="DE209" s="433" t="str">
        <f>IF(DB209="BöB","Ja","No")</f>
        <v>No</v>
      </c>
      <c r="DF209" s="430" t="str">
        <f>IF(DB209="BöB","Ja","No")</f>
        <v>No</v>
      </c>
      <c r="DG209" s="435" t="e">
        <f>IF(OR(AND(DB209="VöB",CZ203="Aktuelles Procedura secondo BöB",DA209="No"),OR(AND(DA209="Ja",CZ209&gt;='Valori soglia'!$D$6),AND(DA209="Ja",DG$14&gt;DG$15)),AND(DA209="Ja",DB209="BöB")),"Kontrolle","")</f>
        <v>#DIV/0!</v>
      </c>
      <c r="DH209" s="173" t="s">
        <v>44</v>
      </c>
      <c r="DI209" s="429">
        <v>96</v>
      </c>
      <c r="DJ209" s="352">
        <v>0</v>
      </c>
      <c r="DK209" s="429" t="s">
        <v>43</v>
      </c>
      <c r="DL209" s="432" t="s">
        <v>36</v>
      </c>
      <c r="DM209" s="399" t="str">
        <f>IF(DL209="BöB","nur Freihändig mit Tipo. 13 VöB","")</f>
        <v/>
      </c>
      <c r="DN209" s="400"/>
      <c r="DO209" s="433" t="str">
        <f>IF(DL209="BöB","Ja","No")</f>
        <v>No</v>
      </c>
      <c r="DP209" s="430" t="str">
        <f>IF(DL209="BöB","Ja","No")</f>
        <v>No</v>
      </c>
      <c r="DQ209" s="435" t="e">
        <f>IF(OR(AND(DL209="VöB",DJ203="Aktuelles Procedura secondo BöB",DK209="No"),OR(AND(DK209="Ja",DJ209&gt;='Valori soglia'!$D$6),AND(DK209="Ja",DQ$14&gt;DQ$15)),AND(DK209="Ja",DL209="BöB")),"Kontrolle","")</f>
        <v>#DIV/0!</v>
      </c>
      <c r="DR209" s="173" t="s">
        <v>44</v>
      </c>
      <c r="DS209" s="429">
        <v>96</v>
      </c>
      <c r="DT209" s="352">
        <v>0</v>
      </c>
      <c r="DU209" s="429" t="s">
        <v>43</v>
      </c>
      <c r="DV209" s="432" t="s">
        <v>36</v>
      </c>
      <c r="DW209" s="399" t="str">
        <f>IF(DV209="BöB","nur Freihändig mit Tipo. 13 VöB","")</f>
        <v/>
      </c>
      <c r="DX209" s="400"/>
      <c r="DY209" s="433" t="str">
        <f>IF(DV209="BöB","Ja","No")</f>
        <v>No</v>
      </c>
      <c r="DZ209" s="430" t="str">
        <f>IF(DV209="BöB","Ja","No")</f>
        <v>No</v>
      </c>
      <c r="EA209" s="435" t="e">
        <f>IF(OR(AND(DV209="VöB",DT203="Aktuelles Procedura secondo BöB",DU209="No"),OR(AND(DU209="Ja",DT209&gt;='Valori soglia'!$D$6),AND(DU209="Ja",EA$14&gt;EA$15)),AND(DU209="Ja",DV209="BöB")),"Kontrolle","")</f>
        <v>#DIV/0!</v>
      </c>
      <c r="EB209" s="173" t="s">
        <v>44</v>
      </c>
      <c r="EC209" s="429">
        <v>96</v>
      </c>
      <c r="ED209" s="352">
        <v>0</v>
      </c>
      <c r="EE209" s="429" t="s">
        <v>43</v>
      </c>
      <c r="EF209" s="432" t="s">
        <v>36</v>
      </c>
      <c r="EG209" s="399" t="str">
        <f>IF(EF209="BöB","nur Freihändig mit Tipo. 13 VöB","")</f>
        <v/>
      </c>
      <c r="EH209" s="400"/>
      <c r="EI209" s="433" t="str">
        <f>IF(EF209="BöB","Ja","No")</f>
        <v>No</v>
      </c>
      <c r="EJ209" s="430" t="str">
        <f>IF(EF209="BöB","Ja","No")</f>
        <v>No</v>
      </c>
      <c r="EK209" s="435" t="e">
        <f>IF(OR(AND(EF209="VöB",ED203="Aktuelles Procedura secondo BöB",EE209="No"),OR(AND(EE209="Ja",ED209&gt;='Valori soglia'!$D$6),AND(EE209="Ja",EK$14&gt;EK$15)),AND(EE209="Ja",EF209="BöB")),"Kontrolle","")</f>
        <v>#DIV/0!</v>
      </c>
      <c r="EL209" s="173" t="s">
        <v>44</v>
      </c>
      <c r="EM209" s="429">
        <v>96</v>
      </c>
      <c r="EN209" s="352">
        <v>0</v>
      </c>
      <c r="EO209" s="429" t="s">
        <v>43</v>
      </c>
      <c r="EP209" s="432" t="s">
        <v>36</v>
      </c>
      <c r="EQ209" s="399" t="str">
        <f>IF(EP209="BöB","nur Freihändig mit Tipo. 13 VöB","")</f>
        <v/>
      </c>
      <c r="ER209" s="400"/>
      <c r="ES209" s="433" t="str">
        <f>IF(EP209="BöB","Ja","No")</f>
        <v>No</v>
      </c>
      <c r="ET209" s="430" t="str">
        <f>IF(EP209="BöB","Ja","No")</f>
        <v>No</v>
      </c>
      <c r="EU209" s="435" t="e">
        <f>IF(OR(AND(EP209="VöB",EN203="Aktuelles Procedura secondo BöB",EO209="No"),OR(AND(EO209="Ja",EN209&gt;='Valori soglia'!$D$6),AND(EO209="Ja",EU$14&gt;EU$15)),AND(EO209="Ja",EP209="BöB")),"Kontrolle","")</f>
        <v>#DIV/0!</v>
      </c>
      <c r="EV209" s="173" t="s">
        <v>44</v>
      </c>
      <c r="EW209" s="429">
        <v>96</v>
      </c>
      <c r="EX209" s="352">
        <v>0</v>
      </c>
      <c r="EY209" s="429" t="s">
        <v>43</v>
      </c>
      <c r="EZ209" s="432" t="s">
        <v>36</v>
      </c>
      <c r="FA209" s="399" t="str">
        <f>IF(EZ209="BöB","nur Freihändig mit Tipo. 13 VöB","")</f>
        <v/>
      </c>
      <c r="FB209" s="400"/>
      <c r="FC209" s="433" t="str">
        <f>IF(EZ209="BöB","Ja","No")</f>
        <v>No</v>
      </c>
      <c r="FD209" s="430" t="str">
        <f>IF(EZ209="BöB","Ja","No")</f>
        <v>No</v>
      </c>
      <c r="FE209" s="435" t="e">
        <f>IF(OR(AND(EZ209="VöB",EX203="Aktuelles Procedura secondo BöB",EY209="No"),OR(AND(EY209="Ja",EX209&gt;='Valori soglia'!$D$6),AND(EY209="Ja",FE$14&gt;FE$15)),AND(EY209="Ja",EZ209="BöB")),"Kontrolle","")</f>
        <v>#DIV/0!</v>
      </c>
      <c r="FF209" s="173" t="s">
        <v>44</v>
      </c>
      <c r="FG209" s="429">
        <v>96</v>
      </c>
      <c r="FH209" s="352">
        <v>0</v>
      </c>
      <c r="FI209" s="429" t="s">
        <v>43</v>
      </c>
      <c r="FJ209" s="432" t="s">
        <v>36</v>
      </c>
      <c r="FK209" s="399" t="str">
        <f>IF(FJ209="BöB","nur Freihändig mit Tipo. 13 VöB","")</f>
        <v/>
      </c>
      <c r="FL209" s="400"/>
      <c r="FM209" s="433" t="str">
        <f>IF(FJ209="BöB","Ja","No")</f>
        <v>No</v>
      </c>
      <c r="FN209" s="430" t="str">
        <f>IF(FJ209="BöB","Ja","No")</f>
        <v>No</v>
      </c>
      <c r="FO209" s="435" t="e">
        <f>IF(OR(AND(FJ209="VöB",FH203="Aktuelles Procedura secondo BöB",FI209="No"),OR(AND(FI209="Ja",FH209&gt;='Valori soglia'!$D$6),AND(FI209="Ja",FO$14&gt;FO$15)),AND(FI209="Ja",FJ209="BöB")),"Kontrolle","")</f>
        <v>#DIV/0!</v>
      </c>
      <c r="FP209" s="173" t="s">
        <v>44</v>
      </c>
      <c r="FQ209" s="429">
        <v>96</v>
      </c>
      <c r="FR209" s="352">
        <v>0</v>
      </c>
      <c r="FS209" s="429" t="s">
        <v>43</v>
      </c>
      <c r="FT209" s="432" t="s">
        <v>36</v>
      </c>
      <c r="FU209" s="399" t="str">
        <f>IF(FT209="BöB","nur Freihändig mit Tipo. 13 VöB","")</f>
        <v/>
      </c>
      <c r="FV209" s="400"/>
      <c r="FW209" s="433" t="str">
        <f>IF(FT209="BöB","Ja","No")</f>
        <v>No</v>
      </c>
      <c r="FX209" s="430" t="str">
        <f>IF(FT209="BöB","Ja","No")</f>
        <v>No</v>
      </c>
      <c r="FY209" s="435" t="e">
        <f>IF(OR(AND(FT209="VöB",FR203="Aktuelles Procedura secondo BöB",FS209="No"),OR(AND(FS209="Ja",FR209&gt;='Valori soglia'!$D$6),AND(FS209="Ja",FY$14&gt;FY$15)),AND(FS209="Ja",FT209="BöB")),"Kontrolle","")</f>
        <v>#DIV/0!</v>
      </c>
      <c r="FZ209" s="173" t="s">
        <v>44</v>
      </c>
      <c r="GA209" s="429">
        <v>96</v>
      </c>
      <c r="GB209" s="352">
        <v>0</v>
      </c>
      <c r="GC209" s="429" t="s">
        <v>43</v>
      </c>
      <c r="GD209" s="432" t="s">
        <v>36</v>
      </c>
      <c r="GE209" s="399" t="str">
        <f>IF(GD209="BöB","nur Freihändig mit Tipo. 13 VöB","")</f>
        <v/>
      </c>
      <c r="GF209" s="400"/>
      <c r="GG209" s="433" t="str">
        <f>IF(GD209="BöB","Ja","No")</f>
        <v>No</v>
      </c>
      <c r="GH209" s="430" t="str">
        <f>IF(GD209="BöB","Ja","No")</f>
        <v>No</v>
      </c>
      <c r="GI209" s="435" t="e">
        <f>IF(OR(AND(GD209="VöB",GB203="Aktuelles Procedura secondo BöB",GC209="No"),OR(AND(GC209="Ja",GB209&gt;='Valori soglia'!$D$6),AND(GC209="Ja",GI$14&gt;GI$15)),AND(GC209="Ja",GD209="BöB")),"Kontrolle","")</f>
        <v>#DIV/0!</v>
      </c>
      <c r="GJ209" s="173" t="s">
        <v>44</v>
      </c>
      <c r="GK209" s="429">
        <v>96</v>
      </c>
      <c r="GL209" s="352">
        <v>0</v>
      </c>
      <c r="GM209" s="429" t="s">
        <v>43</v>
      </c>
      <c r="GN209" s="432" t="s">
        <v>36</v>
      </c>
      <c r="GO209" s="399" t="str">
        <f>IF(GN209="BöB","nur Freihändig mit Tipo. 13 VöB","")</f>
        <v/>
      </c>
      <c r="GP209" s="400"/>
      <c r="GQ209" s="433" t="str">
        <f>IF(GN209="BöB","Ja","No")</f>
        <v>No</v>
      </c>
      <c r="GR209" s="430" t="str">
        <f>IF(GN209="BöB","Ja","No")</f>
        <v>No</v>
      </c>
      <c r="GS209" s="435" t="e">
        <f>IF(OR(AND(GN209="VöB",GL203="Aktuelles Procedura secondo BöB",GM209="No"),OR(AND(GM209="Ja",GL209&gt;='Valori soglia'!$D$6),AND(GM209="Ja",GS$14&gt;GS$15)),AND(GM209="Ja",GN209="BöB")),"Kontrolle","")</f>
        <v>#DIV/0!</v>
      </c>
      <c r="GT209" s="173" t="s">
        <v>44</v>
      </c>
      <c r="GU209" s="429">
        <v>96</v>
      </c>
      <c r="GV209" s="352">
        <v>0</v>
      </c>
      <c r="GW209" s="429" t="s">
        <v>43</v>
      </c>
      <c r="GX209" s="432" t="s">
        <v>36</v>
      </c>
      <c r="GY209" s="399" t="str">
        <f>IF(GX209="BöB","nur Freihändig mit Tipo. 13 VöB","")</f>
        <v/>
      </c>
      <c r="GZ209" s="400"/>
      <c r="HA209" s="433" t="str">
        <f>IF(GX209="BöB","Ja","No")</f>
        <v>No</v>
      </c>
      <c r="HB209" s="430" t="str">
        <f>IF(GX209="BöB","Ja","No")</f>
        <v>No</v>
      </c>
      <c r="HC209" s="435" t="e">
        <f>IF(OR(AND(GX209="VöB",GV203="Aktuelles Procedura secondo BöB",GW209="No"),OR(AND(GW209="Ja",GV209&gt;='Valori soglia'!$D$6),AND(GW209="Ja",HC$14&gt;HC$15)),AND(GW209="Ja",GX209="BöB")),"Kontrolle","")</f>
        <v>#DIV/0!</v>
      </c>
      <c r="HD209" s="173" t="s">
        <v>44</v>
      </c>
      <c r="HE209" s="429">
        <v>96</v>
      </c>
      <c r="HF209" s="352">
        <v>0</v>
      </c>
      <c r="HG209" s="429" t="s">
        <v>43</v>
      </c>
      <c r="HH209" s="432" t="s">
        <v>36</v>
      </c>
      <c r="HI209" s="399" t="str">
        <f>IF(HH209="BöB","nur Freihändig mit Tipo. 13 VöB","")</f>
        <v/>
      </c>
      <c r="HJ209" s="400"/>
      <c r="HK209" s="433" t="str">
        <f>IF(HH209="BöB","Ja","No")</f>
        <v>No</v>
      </c>
      <c r="HL209" s="430" t="str">
        <f>IF(HH209="BöB","Ja","No")</f>
        <v>No</v>
      </c>
      <c r="HM209" s="435" t="e">
        <f>IF(OR(AND(HH209="VöB",HF203="Aktuelles Procedura secondo BöB",HG209="No"),OR(AND(HG209="Ja",HF209&gt;='Valori soglia'!$D$6),AND(HG209="Ja",HM$14&gt;HM$15)),AND(HG209="Ja",HH209="BöB")),"Kontrolle","")</f>
        <v>#DIV/0!</v>
      </c>
      <c r="HN209" s="19"/>
      <c r="HO209" s="19"/>
      <c r="HP209" s="19"/>
      <c r="HQ209" s="19"/>
      <c r="HR209" s="19"/>
      <c r="HS209" s="19"/>
      <c r="HT209" s="19"/>
      <c r="HU209" s="19"/>
      <c r="HV209" s="19"/>
      <c r="HW209" s="19"/>
      <c r="HX209" s="19"/>
      <c r="HY209" s="19"/>
      <c r="HZ209" s="19"/>
      <c r="IA209" s="19"/>
      <c r="IB209" s="19"/>
      <c r="IC209" s="19"/>
      <c r="ID209" s="6"/>
      <c r="IE209" s="6"/>
      <c r="IF209" s="6"/>
      <c r="IG209" s="6"/>
      <c r="IH209" s="6"/>
      <c r="II209" s="6"/>
      <c r="IJ209" s="6"/>
      <c r="IK209" s="6"/>
      <c r="IL209" s="6"/>
      <c r="IM209" s="6"/>
      <c r="IN209" s="6"/>
      <c r="IO209" s="6"/>
      <c r="IP209" s="6"/>
      <c r="IQ209" s="6"/>
      <c r="IR209" s="6"/>
      <c r="IS209" s="6"/>
      <c r="IT209" s="6"/>
      <c r="IU209" s="6"/>
      <c r="IV209" s="6"/>
      <c r="IW209" s="6"/>
      <c r="IX209" s="6"/>
      <c r="IY209" s="6"/>
      <c r="IZ209" s="6"/>
      <c r="JA209" s="6"/>
      <c r="JB209" s="6"/>
      <c r="JC209" s="6"/>
      <c r="JD209" s="6"/>
      <c r="JE209" s="6"/>
      <c r="JF209" s="6"/>
      <c r="JG209" s="6"/>
      <c r="JH209" s="6"/>
      <c r="JI209" s="6"/>
      <c r="JJ209" s="6"/>
      <c r="JK209" s="6"/>
      <c r="JL209" s="6"/>
      <c r="JM209" s="6"/>
      <c r="JN209" s="6"/>
      <c r="JO209" s="6"/>
      <c r="JP209" s="6"/>
      <c r="JQ209" s="6"/>
      <c r="JR209" s="6"/>
      <c r="JS209" s="6"/>
      <c r="JT209" s="6"/>
      <c r="JU209" s="6"/>
      <c r="JV209" s="6"/>
      <c r="JW209" s="6"/>
      <c r="JX209" s="6"/>
      <c r="JY209" s="6"/>
      <c r="JZ209" s="6"/>
      <c r="KA209" s="6"/>
      <c r="KB209" s="6"/>
      <c r="KC209" s="6"/>
      <c r="KD209" s="6"/>
      <c r="KE209" s="6"/>
      <c r="KF209" s="6"/>
      <c r="KG209" s="6"/>
      <c r="KH209" s="6"/>
      <c r="KI209" s="6"/>
      <c r="KJ209" s="6"/>
      <c r="KK209" s="6"/>
      <c r="KL209" s="6"/>
      <c r="KM209" s="6"/>
      <c r="KN209" s="6"/>
      <c r="KO209" s="6"/>
      <c r="KP209" s="6"/>
      <c r="KQ209" s="6"/>
      <c r="KR209" s="6"/>
      <c r="KS209" s="6"/>
      <c r="KT209" s="6"/>
      <c r="KU209" s="6"/>
      <c r="KV209" s="6"/>
      <c r="KW209" s="6"/>
      <c r="KX209" s="6"/>
      <c r="KY209" s="6"/>
      <c r="KZ209" s="6"/>
      <c r="LA209" s="6"/>
      <c r="LB209" s="6"/>
      <c r="LC209" s="6"/>
    </row>
    <row r="210" spans="2:315" ht="27" customHeight="1" x14ac:dyDescent="0.2">
      <c r="B210" s="174" t="s">
        <v>45</v>
      </c>
      <c r="C210" s="429"/>
      <c r="D210" s="352"/>
      <c r="E210" s="429"/>
      <c r="F210" s="432"/>
      <c r="G210" s="401" t="str">
        <f>IF(F209="VöB","Freihändig (z.B. Tipo. 36 II d VöB)","")</f>
        <v/>
      </c>
      <c r="H210" s="402"/>
      <c r="I210" s="433"/>
      <c r="J210" s="430"/>
      <c r="K210" s="435"/>
      <c r="L210" s="174" t="s">
        <v>45</v>
      </c>
      <c r="M210" s="429"/>
      <c r="N210" s="352"/>
      <c r="O210" s="429"/>
      <c r="P210" s="432"/>
      <c r="Q210" s="401" t="str">
        <f>IF(P209="VöB","Freihändig (z.B. Tipo. 36 II d VöB)","")</f>
        <v/>
      </c>
      <c r="R210" s="402"/>
      <c r="S210" s="433"/>
      <c r="T210" s="430"/>
      <c r="U210" s="435"/>
      <c r="V210" s="174" t="s">
        <v>45</v>
      </c>
      <c r="W210" s="429"/>
      <c r="X210" s="352"/>
      <c r="Y210" s="429"/>
      <c r="Z210" s="432"/>
      <c r="AA210" s="401" t="str">
        <f>IF(Z209="VöB","Freihändig (z.B. Tipo. 36 II d VöB)","")</f>
        <v/>
      </c>
      <c r="AB210" s="402"/>
      <c r="AC210" s="433"/>
      <c r="AD210" s="430"/>
      <c r="AE210" s="435"/>
      <c r="AF210" s="174" t="s">
        <v>45</v>
      </c>
      <c r="AG210" s="429"/>
      <c r="AH210" s="352"/>
      <c r="AI210" s="429"/>
      <c r="AJ210" s="432"/>
      <c r="AK210" s="401" t="str">
        <f>IF(AJ209="VöB","Freihändig (z.B. Tipo. 36 II d VöB)","")</f>
        <v/>
      </c>
      <c r="AL210" s="402"/>
      <c r="AM210" s="433"/>
      <c r="AN210" s="430"/>
      <c r="AO210" s="435"/>
      <c r="AP210" s="174" t="s">
        <v>45</v>
      </c>
      <c r="AQ210" s="429"/>
      <c r="AR210" s="352"/>
      <c r="AS210" s="429"/>
      <c r="AT210" s="432"/>
      <c r="AU210" s="401" t="str">
        <f>IF(AT209="VöB","Freihändig (z.B. Tipo. 36 II d VöB)","")</f>
        <v/>
      </c>
      <c r="AV210" s="402"/>
      <c r="AW210" s="433"/>
      <c r="AX210" s="430"/>
      <c r="AY210" s="435"/>
      <c r="AZ210" s="174" t="s">
        <v>45</v>
      </c>
      <c r="BA210" s="429"/>
      <c r="BB210" s="352"/>
      <c r="BC210" s="429"/>
      <c r="BD210" s="432"/>
      <c r="BE210" s="401" t="str">
        <f>IF(BD209="VöB","Freihändig (z.B. Tipo. 36 II d VöB)","")</f>
        <v/>
      </c>
      <c r="BF210" s="402"/>
      <c r="BG210" s="433"/>
      <c r="BH210" s="430"/>
      <c r="BI210" s="435"/>
      <c r="BJ210" s="174" t="s">
        <v>45</v>
      </c>
      <c r="BK210" s="429"/>
      <c r="BL210" s="352"/>
      <c r="BM210" s="429"/>
      <c r="BN210" s="432"/>
      <c r="BO210" s="401" t="str">
        <f>IF(BN209="VöB","Freihändig (z.B. Tipo. 36 II d VöB)","")</f>
        <v/>
      </c>
      <c r="BP210" s="402"/>
      <c r="BQ210" s="433"/>
      <c r="BR210" s="430"/>
      <c r="BS210" s="435"/>
      <c r="BT210" s="174" t="s">
        <v>45</v>
      </c>
      <c r="BU210" s="429"/>
      <c r="BV210" s="352"/>
      <c r="BW210" s="429"/>
      <c r="BX210" s="432"/>
      <c r="BY210" s="401" t="str">
        <f>IF(BX209="VöB","Freihändig (z.B. Tipo. 36 II d VöB)","")</f>
        <v/>
      </c>
      <c r="BZ210" s="402"/>
      <c r="CA210" s="433"/>
      <c r="CB210" s="430"/>
      <c r="CC210" s="435"/>
      <c r="CD210" s="174" t="s">
        <v>45</v>
      </c>
      <c r="CE210" s="429"/>
      <c r="CF210" s="352"/>
      <c r="CG210" s="429"/>
      <c r="CH210" s="432"/>
      <c r="CI210" s="401" t="str">
        <f>IF(CH209="VöB","Freihändig (z.B. Tipo. 36 II d VöB)","")</f>
        <v/>
      </c>
      <c r="CJ210" s="402"/>
      <c r="CK210" s="433"/>
      <c r="CL210" s="430"/>
      <c r="CM210" s="435"/>
      <c r="CN210" s="174" t="s">
        <v>45</v>
      </c>
      <c r="CO210" s="429"/>
      <c r="CP210" s="352"/>
      <c r="CQ210" s="429"/>
      <c r="CR210" s="432"/>
      <c r="CS210" s="401" t="str">
        <f>IF(CR209="VöB","Freihändig (z.B. Tipo. 36 II d VöB)","")</f>
        <v/>
      </c>
      <c r="CT210" s="402"/>
      <c r="CU210" s="433"/>
      <c r="CV210" s="430"/>
      <c r="CW210" s="435"/>
      <c r="CX210" s="174" t="s">
        <v>45</v>
      </c>
      <c r="CY210" s="429"/>
      <c r="CZ210" s="352"/>
      <c r="DA210" s="429"/>
      <c r="DB210" s="432"/>
      <c r="DC210" s="401" t="str">
        <f>IF(DB209="VöB","Freihändig (z.B. Tipo. 36 II d VöB)","")</f>
        <v/>
      </c>
      <c r="DD210" s="402"/>
      <c r="DE210" s="433"/>
      <c r="DF210" s="430"/>
      <c r="DG210" s="435"/>
      <c r="DH210" s="174" t="s">
        <v>45</v>
      </c>
      <c r="DI210" s="429"/>
      <c r="DJ210" s="352"/>
      <c r="DK210" s="429"/>
      <c r="DL210" s="432"/>
      <c r="DM210" s="401" t="str">
        <f>IF(DL209="VöB","Freihändig (z.B. Tipo. 36 II d VöB)","")</f>
        <v/>
      </c>
      <c r="DN210" s="402"/>
      <c r="DO210" s="433"/>
      <c r="DP210" s="430"/>
      <c r="DQ210" s="435"/>
      <c r="DR210" s="174" t="s">
        <v>45</v>
      </c>
      <c r="DS210" s="429"/>
      <c r="DT210" s="352"/>
      <c r="DU210" s="429"/>
      <c r="DV210" s="432"/>
      <c r="DW210" s="401" t="str">
        <f>IF(DV209="VöB","Freihändig (z.B. Tipo. 36 II d VöB)","")</f>
        <v/>
      </c>
      <c r="DX210" s="402"/>
      <c r="DY210" s="433"/>
      <c r="DZ210" s="430"/>
      <c r="EA210" s="435"/>
      <c r="EB210" s="174" t="s">
        <v>45</v>
      </c>
      <c r="EC210" s="429"/>
      <c r="ED210" s="352"/>
      <c r="EE210" s="429"/>
      <c r="EF210" s="432"/>
      <c r="EG210" s="401" t="str">
        <f>IF(EF209="VöB","Freihändig (z.B. Tipo. 36 II d VöB)","")</f>
        <v/>
      </c>
      <c r="EH210" s="402"/>
      <c r="EI210" s="433"/>
      <c r="EJ210" s="430"/>
      <c r="EK210" s="435"/>
      <c r="EL210" s="174" t="s">
        <v>45</v>
      </c>
      <c r="EM210" s="429"/>
      <c r="EN210" s="352"/>
      <c r="EO210" s="429"/>
      <c r="EP210" s="432"/>
      <c r="EQ210" s="401" t="str">
        <f>IF(EP209="VöB","Freihändig (z.B. Tipo. 36 II d VöB)","")</f>
        <v/>
      </c>
      <c r="ER210" s="402"/>
      <c r="ES210" s="433"/>
      <c r="ET210" s="430"/>
      <c r="EU210" s="435"/>
      <c r="EV210" s="174" t="s">
        <v>45</v>
      </c>
      <c r="EW210" s="429"/>
      <c r="EX210" s="352"/>
      <c r="EY210" s="429"/>
      <c r="EZ210" s="432"/>
      <c r="FA210" s="401" t="str">
        <f>IF(EZ209="VöB","Freihändig (z.B. Tipo. 36 II d VöB)","")</f>
        <v/>
      </c>
      <c r="FB210" s="402"/>
      <c r="FC210" s="433"/>
      <c r="FD210" s="430"/>
      <c r="FE210" s="435"/>
      <c r="FF210" s="174" t="s">
        <v>45</v>
      </c>
      <c r="FG210" s="429"/>
      <c r="FH210" s="352"/>
      <c r="FI210" s="429"/>
      <c r="FJ210" s="432"/>
      <c r="FK210" s="401" t="str">
        <f>IF(FJ209="VöB","Freihändig (z.B. Tipo. 36 II d VöB)","")</f>
        <v/>
      </c>
      <c r="FL210" s="402"/>
      <c r="FM210" s="433"/>
      <c r="FN210" s="430"/>
      <c r="FO210" s="435"/>
      <c r="FP210" s="174" t="s">
        <v>45</v>
      </c>
      <c r="FQ210" s="429"/>
      <c r="FR210" s="352"/>
      <c r="FS210" s="429"/>
      <c r="FT210" s="432"/>
      <c r="FU210" s="401" t="str">
        <f>IF(FT209="VöB","Freihändig (z.B. Tipo. 36 II d VöB)","")</f>
        <v/>
      </c>
      <c r="FV210" s="402"/>
      <c r="FW210" s="433"/>
      <c r="FX210" s="430"/>
      <c r="FY210" s="435"/>
      <c r="FZ210" s="174" t="s">
        <v>45</v>
      </c>
      <c r="GA210" s="429"/>
      <c r="GB210" s="352"/>
      <c r="GC210" s="429"/>
      <c r="GD210" s="432"/>
      <c r="GE210" s="401" t="str">
        <f>IF(GD209="VöB","Freihändig (z.B. Tipo. 36 II d VöB)","")</f>
        <v/>
      </c>
      <c r="GF210" s="402"/>
      <c r="GG210" s="433"/>
      <c r="GH210" s="430"/>
      <c r="GI210" s="435"/>
      <c r="GJ210" s="174" t="s">
        <v>45</v>
      </c>
      <c r="GK210" s="429"/>
      <c r="GL210" s="352"/>
      <c r="GM210" s="429"/>
      <c r="GN210" s="432"/>
      <c r="GO210" s="401" t="str">
        <f>IF(GN209="VöB","Freihändig (z.B. Tipo. 36 II d VöB)","")</f>
        <v/>
      </c>
      <c r="GP210" s="402"/>
      <c r="GQ210" s="433"/>
      <c r="GR210" s="430"/>
      <c r="GS210" s="435"/>
      <c r="GT210" s="174" t="s">
        <v>45</v>
      </c>
      <c r="GU210" s="429"/>
      <c r="GV210" s="352"/>
      <c r="GW210" s="429"/>
      <c r="GX210" s="432"/>
      <c r="GY210" s="401" t="str">
        <f>IF(GX209="VöB","Freihändig (z.B. Tipo. 36 II d VöB)","")</f>
        <v/>
      </c>
      <c r="GZ210" s="402"/>
      <c r="HA210" s="433"/>
      <c r="HB210" s="430"/>
      <c r="HC210" s="435"/>
      <c r="HD210" s="174" t="s">
        <v>45</v>
      </c>
      <c r="HE210" s="429"/>
      <c r="HF210" s="352"/>
      <c r="HG210" s="429"/>
      <c r="HH210" s="432"/>
      <c r="HI210" s="401" t="str">
        <f>IF(HH209="VöB","Freihändig (z.B. Tipo. 36 II d VöB)","")</f>
        <v/>
      </c>
      <c r="HJ210" s="402"/>
      <c r="HK210" s="433"/>
      <c r="HL210" s="430"/>
      <c r="HM210" s="435"/>
      <c r="HN210" s="19"/>
      <c r="HO210" s="19"/>
      <c r="HP210" s="19"/>
      <c r="HQ210" s="19"/>
      <c r="HR210" s="19"/>
      <c r="HS210" s="19"/>
      <c r="HT210" s="19"/>
      <c r="HU210" s="19"/>
      <c r="HV210" s="19"/>
      <c r="HW210" s="19"/>
      <c r="HX210" s="19"/>
      <c r="HY210" s="19"/>
      <c r="HZ210" s="19"/>
      <c r="IA210" s="19"/>
      <c r="IB210" s="19"/>
      <c r="IC210" s="19"/>
      <c r="ID210" s="6"/>
      <c r="IE210" s="6"/>
      <c r="IF210" s="6"/>
      <c r="IG210" s="6"/>
      <c r="IH210" s="6"/>
      <c r="II210" s="6"/>
      <c r="IJ210" s="6"/>
      <c r="IK210" s="6"/>
      <c r="IL210" s="6"/>
      <c r="IM210" s="6"/>
      <c r="IN210" s="6"/>
      <c r="IO210" s="6"/>
      <c r="IP210" s="6"/>
      <c r="IQ210" s="6"/>
      <c r="IR210" s="6"/>
      <c r="IS210" s="6"/>
      <c r="IT210" s="6"/>
      <c r="IU210" s="6"/>
      <c r="IV210" s="6"/>
      <c r="IW210" s="6"/>
      <c r="IX210" s="6"/>
      <c r="IY210" s="6"/>
      <c r="IZ210" s="6"/>
      <c r="JA210" s="6"/>
      <c r="JB210" s="6"/>
      <c r="JC210" s="6"/>
      <c r="JD210" s="6"/>
      <c r="JE210" s="6"/>
      <c r="JF210" s="6"/>
      <c r="JG210" s="6"/>
      <c r="JH210" s="6"/>
      <c r="JI210" s="6"/>
      <c r="JJ210" s="6"/>
      <c r="JK210" s="6"/>
      <c r="JL210" s="6"/>
      <c r="JM210" s="6"/>
      <c r="JN210" s="6"/>
      <c r="JO210" s="6"/>
      <c r="JP210" s="6"/>
      <c r="JQ210" s="6"/>
      <c r="JR210" s="6"/>
      <c r="JS210" s="6"/>
      <c r="JT210" s="6"/>
      <c r="JU210" s="6"/>
      <c r="JV210" s="6"/>
      <c r="JW210" s="6"/>
      <c r="JX210" s="6"/>
      <c r="JY210" s="6"/>
      <c r="JZ210" s="6"/>
      <c r="KA210" s="6"/>
      <c r="KB210" s="6"/>
      <c r="KC210" s="6"/>
      <c r="KD210" s="6"/>
      <c r="KE210" s="6"/>
      <c r="KF210" s="6"/>
      <c r="KG210" s="6"/>
      <c r="KH210" s="6"/>
      <c r="KI210" s="6"/>
      <c r="KJ210" s="6"/>
      <c r="KK210" s="6"/>
      <c r="KL210" s="6"/>
      <c r="KM210" s="6"/>
      <c r="KN210" s="6"/>
      <c r="KO210" s="6"/>
      <c r="KP210" s="6"/>
      <c r="KQ210" s="6"/>
      <c r="KR210" s="6"/>
      <c r="KS210" s="6"/>
      <c r="KT210" s="6"/>
      <c r="KU210" s="6"/>
      <c r="KV210" s="6"/>
      <c r="KW210" s="6"/>
      <c r="KX210" s="6"/>
      <c r="KY210" s="6"/>
      <c r="KZ210" s="6"/>
      <c r="LA210" s="6"/>
      <c r="LB210" s="6"/>
      <c r="LC210" s="6"/>
    </row>
    <row r="211" spans="2:315" ht="27" customHeight="1" x14ac:dyDescent="0.2">
      <c r="B211" s="173" t="s">
        <v>44</v>
      </c>
      <c r="C211" s="429">
        <v>97</v>
      </c>
      <c r="D211" s="352">
        <v>0</v>
      </c>
      <c r="E211" s="429" t="s">
        <v>43</v>
      </c>
      <c r="F211" s="432" t="s">
        <v>36</v>
      </c>
      <c r="G211" s="399" t="str">
        <f>IF(F211="BöB","nur Freihändig mit Tipo. 13 VöB","")</f>
        <v/>
      </c>
      <c r="H211" s="400"/>
      <c r="I211" s="433" t="str">
        <f>IF(F211="BöB","Ja","No")</f>
        <v>No</v>
      </c>
      <c r="J211" s="430" t="str">
        <f>IF(F211="BöB","Ja","No")</f>
        <v>No</v>
      </c>
      <c r="K211" s="435" t="e">
        <f>IF(OR(AND(F211="VöB",D205="Aktuelles Procedura secondo BöB",E211="No"),OR(AND(E211="Ja",D211&gt;='Valori soglia'!$D$6),AND(E211="Ja",'Riepilogo progetto'!$J$8&gt;'Riepilogo progetto'!$P$9)),AND(E211="Ja",F211="BöB")),"Kontrolle","")</f>
        <v>#DIV/0!</v>
      </c>
      <c r="L211" s="173" t="s">
        <v>44</v>
      </c>
      <c r="M211" s="429">
        <v>97</v>
      </c>
      <c r="N211" s="352">
        <v>0</v>
      </c>
      <c r="O211" s="429" t="s">
        <v>43</v>
      </c>
      <c r="P211" s="432" t="s">
        <v>36</v>
      </c>
      <c r="Q211" s="399" t="str">
        <f>IF(P211="BöB","nur Freihändig mit Tipo. 13 VöB","")</f>
        <v/>
      </c>
      <c r="R211" s="400"/>
      <c r="S211" s="433" t="str">
        <f>IF(P211="BöB","Ja","No")</f>
        <v>No</v>
      </c>
      <c r="T211" s="430" t="str">
        <f>IF(P211="BöB","Ja","No")</f>
        <v>No</v>
      </c>
      <c r="U211" s="435" t="e">
        <f>IF(OR(AND(P211="VöB",N205="Aktuelles Procedura secondo BöB",O211="No"),OR(AND(O211="Ja",N211&gt;='Valori soglia'!$D$6),AND(O211="Ja",U$14&gt;U$15)),AND(O211="Ja",P211="BöB")),"Kontrolle","")</f>
        <v>#DIV/0!</v>
      </c>
      <c r="V211" s="173" t="s">
        <v>44</v>
      </c>
      <c r="W211" s="429">
        <v>97</v>
      </c>
      <c r="X211" s="352">
        <v>0</v>
      </c>
      <c r="Y211" s="429" t="s">
        <v>43</v>
      </c>
      <c r="Z211" s="432" t="s">
        <v>36</v>
      </c>
      <c r="AA211" s="399" t="str">
        <f>IF(Z211="BöB","nur Freihändig mit Tipo. 13 VöB","")</f>
        <v/>
      </c>
      <c r="AB211" s="400"/>
      <c r="AC211" s="433" t="str">
        <f>IF(Z211="BöB","Ja","No")</f>
        <v>No</v>
      </c>
      <c r="AD211" s="430" t="str">
        <f>IF(Z211="BöB","Ja","No")</f>
        <v>No</v>
      </c>
      <c r="AE211" s="435" t="e">
        <f>IF(OR(AND(Z211="VöB",X205="Aktuelles Procedura secondo BöB",Y211="No"),OR(AND(Y211="Ja",X211&gt;='Valori soglia'!$D$6),AND(Y211="Ja",AE$14&gt;AE$15)),AND(Y211="Ja",Z211="BöB")),"Kontrolle","")</f>
        <v>#DIV/0!</v>
      </c>
      <c r="AF211" s="173" t="s">
        <v>44</v>
      </c>
      <c r="AG211" s="429">
        <v>97</v>
      </c>
      <c r="AH211" s="352">
        <v>0</v>
      </c>
      <c r="AI211" s="429" t="s">
        <v>43</v>
      </c>
      <c r="AJ211" s="432" t="s">
        <v>36</v>
      </c>
      <c r="AK211" s="399" t="str">
        <f>IF(AJ211="BöB","nur Freihändig mit Tipo. 13 VöB","")</f>
        <v/>
      </c>
      <c r="AL211" s="400"/>
      <c r="AM211" s="433" t="str">
        <f>IF(AJ211="BöB","Ja","No")</f>
        <v>No</v>
      </c>
      <c r="AN211" s="430" t="str">
        <f>IF(AJ211="BöB","Ja","No")</f>
        <v>No</v>
      </c>
      <c r="AO211" s="435" t="e">
        <f>IF(OR(AND(AJ211="VöB",AH205="Aktuelles Procedura secondo BöB",AI211="No"),OR(AND(AI211="Ja",AH211&gt;='Valori soglia'!$D$6),AND(AI211="Ja",AO$14&gt;AO$15)),AND(AI211="Ja",AJ211="BöB")),"Kontrolle","")</f>
        <v>#DIV/0!</v>
      </c>
      <c r="AP211" s="173" t="s">
        <v>44</v>
      </c>
      <c r="AQ211" s="429">
        <v>97</v>
      </c>
      <c r="AR211" s="352">
        <v>0</v>
      </c>
      <c r="AS211" s="429" t="s">
        <v>43</v>
      </c>
      <c r="AT211" s="432" t="s">
        <v>36</v>
      </c>
      <c r="AU211" s="399" t="str">
        <f>IF(AT211="BöB","nur Freihändig mit Tipo. 13 VöB","")</f>
        <v/>
      </c>
      <c r="AV211" s="400"/>
      <c r="AW211" s="433" t="str">
        <f>IF(AT211="BöB","Ja","No")</f>
        <v>No</v>
      </c>
      <c r="AX211" s="430" t="str">
        <f>IF(AT211="BöB","Ja","No")</f>
        <v>No</v>
      </c>
      <c r="AY211" s="435" t="e">
        <f>IF(OR(AND(AT211="VöB",AR205="Aktuelles Procedura secondo BöB",AS211="No"),OR(AND(AS211="Ja",AR211&gt;='Valori soglia'!$D$6),AND(AS211="Ja",AY$14&gt;AY$15)),AND(AS211="Ja",AT211="BöB")),"Kontrolle","")</f>
        <v>#DIV/0!</v>
      </c>
      <c r="AZ211" s="173" t="s">
        <v>44</v>
      </c>
      <c r="BA211" s="429">
        <v>97</v>
      </c>
      <c r="BB211" s="352">
        <v>0</v>
      </c>
      <c r="BC211" s="429" t="s">
        <v>43</v>
      </c>
      <c r="BD211" s="432" t="s">
        <v>36</v>
      </c>
      <c r="BE211" s="399" t="str">
        <f>IF(BD211="BöB","nur Freihändig mit Tipo. 13 VöB","")</f>
        <v/>
      </c>
      <c r="BF211" s="400"/>
      <c r="BG211" s="433" t="str">
        <f>IF(BD211="BöB","Ja","No")</f>
        <v>No</v>
      </c>
      <c r="BH211" s="430" t="str">
        <f>IF(BD211="BöB","Ja","No")</f>
        <v>No</v>
      </c>
      <c r="BI211" s="435" t="e">
        <f>IF(OR(AND(BD211="VöB",BB205="Aktuelles Procedura secondo BöB",BC211="No"),OR(AND(BC211="Ja",BB211&gt;='Valori soglia'!$D$6),AND(BC211="Ja",BI$14&gt;BI$15)),AND(BC211="Ja",BD211="BöB")),"Kontrolle","")</f>
        <v>#DIV/0!</v>
      </c>
      <c r="BJ211" s="173" t="s">
        <v>44</v>
      </c>
      <c r="BK211" s="429">
        <v>97</v>
      </c>
      <c r="BL211" s="352">
        <v>0</v>
      </c>
      <c r="BM211" s="429" t="s">
        <v>43</v>
      </c>
      <c r="BN211" s="432" t="s">
        <v>36</v>
      </c>
      <c r="BO211" s="399" t="str">
        <f>IF(BN211="BöB","nur Freihändig mit Tipo. 13 VöB","")</f>
        <v/>
      </c>
      <c r="BP211" s="400"/>
      <c r="BQ211" s="433" t="str">
        <f>IF(BN211="BöB","Ja","No")</f>
        <v>No</v>
      </c>
      <c r="BR211" s="430" t="str">
        <f>IF(BN211="BöB","Ja","No")</f>
        <v>No</v>
      </c>
      <c r="BS211" s="435" t="e">
        <f>IF(OR(AND(BN211="VöB",BL205="Aktuelles Procedura secondo BöB",BM211="No"),OR(AND(BM211="Ja",BL211&gt;='Valori soglia'!$D$6),AND(BM211="Ja",BS$14&gt;BS$15)),AND(BM211="Ja",BN211="BöB")),"Kontrolle","")</f>
        <v>#DIV/0!</v>
      </c>
      <c r="BT211" s="173" t="s">
        <v>44</v>
      </c>
      <c r="BU211" s="429">
        <v>97</v>
      </c>
      <c r="BV211" s="352">
        <v>0</v>
      </c>
      <c r="BW211" s="429" t="s">
        <v>43</v>
      </c>
      <c r="BX211" s="432" t="s">
        <v>36</v>
      </c>
      <c r="BY211" s="399" t="str">
        <f>IF(BX211="BöB","nur Freihändig mit Tipo. 13 VöB","")</f>
        <v/>
      </c>
      <c r="BZ211" s="400"/>
      <c r="CA211" s="433" t="str">
        <f>IF(BX211="BöB","Ja","No")</f>
        <v>No</v>
      </c>
      <c r="CB211" s="430" t="str">
        <f>IF(BX211="BöB","Ja","No")</f>
        <v>No</v>
      </c>
      <c r="CC211" s="435" t="e">
        <f>IF(OR(AND(BX211="VöB",BV205="Aktuelles Procedura secondo BöB",BW211="No"),OR(AND(BW211="Ja",BV211&gt;='Valori soglia'!$D$6),AND(BW211="Ja",CC$14&gt;CC$15)),AND(BW211="Ja",BX211="BöB")),"Kontrolle","")</f>
        <v>#DIV/0!</v>
      </c>
      <c r="CD211" s="173" t="s">
        <v>44</v>
      </c>
      <c r="CE211" s="429">
        <v>97</v>
      </c>
      <c r="CF211" s="352">
        <v>0</v>
      </c>
      <c r="CG211" s="429" t="s">
        <v>43</v>
      </c>
      <c r="CH211" s="432" t="s">
        <v>36</v>
      </c>
      <c r="CI211" s="399" t="str">
        <f>IF(CH211="BöB","nur Freihändig mit Tipo. 13 VöB","")</f>
        <v/>
      </c>
      <c r="CJ211" s="400"/>
      <c r="CK211" s="433" t="str">
        <f>IF(CH211="BöB","Ja","No")</f>
        <v>No</v>
      </c>
      <c r="CL211" s="430" t="str">
        <f>IF(CH211="BöB","Ja","No")</f>
        <v>No</v>
      </c>
      <c r="CM211" s="435" t="e">
        <f>IF(OR(AND(CH211="VöB",CF205="Aktuelles Procedura secondo BöB",CG211="No"),OR(AND(CG211="Ja",CF211&gt;='Valori soglia'!$D$6),AND(CG211="Ja",CM$14&gt;CM$15)),AND(CG211="Ja",CH211="BöB")),"Kontrolle","")</f>
        <v>#DIV/0!</v>
      </c>
      <c r="CN211" s="173" t="s">
        <v>44</v>
      </c>
      <c r="CO211" s="429">
        <v>97</v>
      </c>
      <c r="CP211" s="352">
        <v>0</v>
      </c>
      <c r="CQ211" s="429" t="s">
        <v>43</v>
      </c>
      <c r="CR211" s="432" t="s">
        <v>36</v>
      </c>
      <c r="CS211" s="399" t="str">
        <f>IF(CR211="BöB","nur Freihändig mit Tipo. 13 VöB","")</f>
        <v/>
      </c>
      <c r="CT211" s="400"/>
      <c r="CU211" s="433" t="str">
        <f>IF(CR211="BöB","Ja","No")</f>
        <v>No</v>
      </c>
      <c r="CV211" s="430" t="str">
        <f>IF(CR211="BöB","Ja","No")</f>
        <v>No</v>
      </c>
      <c r="CW211" s="435" t="e">
        <f>IF(OR(AND(CR211="VöB",CP205="Aktuelles Procedura secondo BöB",CQ211="No"),OR(AND(CQ211="Ja",CP211&gt;='Valori soglia'!$D$6),AND(CQ211="Ja",CW$14&gt;CW$15)),AND(CQ211="Ja",CR211="BöB")),"Kontrolle","")</f>
        <v>#DIV/0!</v>
      </c>
      <c r="CX211" s="173" t="s">
        <v>44</v>
      </c>
      <c r="CY211" s="429">
        <v>97</v>
      </c>
      <c r="CZ211" s="352">
        <v>0</v>
      </c>
      <c r="DA211" s="429" t="s">
        <v>43</v>
      </c>
      <c r="DB211" s="432" t="s">
        <v>36</v>
      </c>
      <c r="DC211" s="399" t="str">
        <f>IF(DB211="BöB","nur Freihändig mit Tipo. 13 VöB","")</f>
        <v/>
      </c>
      <c r="DD211" s="400"/>
      <c r="DE211" s="433" t="str">
        <f>IF(DB211="BöB","Ja","No")</f>
        <v>No</v>
      </c>
      <c r="DF211" s="430" t="str">
        <f>IF(DB211="BöB","Ja","No")</f>
        <v>No</v>
      </c>
      <c r="DG211" s="435" t="e">
        <f>IF(OR(AND(DB211="VöB",CZ205="Aktuelles Procedura secondo BöB",DA211="No"),OR(AND(DA211="Ja",CZ211&gt;='Valori soglia'!$D$6),AND(DA211="Ja",DG$14&gt;DG$15)),AND(DA211="Ja",DB211="BöB")),"Kontrolle","")</f>
        <v>#DIV/0!</v>
      </c>
      <c r="DH211" s="173" t="s">
        <v>44</v>
      </c>
      <c r="DI211" s="429">
        <v>97</v>
      </c>
      <c r="DJ211" s="352">
        <v>0</v>
      </c>
      <c r="DK211" s="429" t="s">
        <v>43</v>
      </c>
      <c r="DL211" s="432" t="s">
        <v>36</v>
      </c>
      <c r="DM211" s="399" t="str">
        <f>IF(DL211="BöB","nur Freihändig mit Tipo. 13 VöB","")</f>
        <v/>
      </c>
      <c r="DN211" s="400"/>
      <c r="DO211" s="433" t="str">
        <f>IF(DL211="BöB","Ja","No")</f>
        <v>No</v>
      </c>
      <c r="DP211" s="430" t="str">
        <f>IF(DL211="BöB","Ja","No")</f>
        <v>No</v>
      </c>
      <c r="DQ211" s="435" t="e">
        <f>IF(OR(AND(DL211="VöB",DJ205="Aktuelles Procedura secondo BöB",DK211="No"),OR(AND(DK211="Ja",DJ211&gt;='Valori soglia'!$D$6),AND(DK211="Ja",DQ$14&gt;DQ$15)),AND(DK211="Ja",DL211="BöB")),"Kontrolle","")</f>
        <v>#DIV/0!</v>
      </c>
      <c r="DR211" s="173" t="s">
        <v>44</v>
      </c>
      <c r="DS211" s="429">
        <v>97</v>
      </c>
      <c r="DT211" s="352">
        <v>0</v>
      </c>
      <c r="DU211" s="429" t="s">
        <v>43</v>
      </c>
      <c r="DV211" s="432" t="s">
        <v>36</v>
      </c>
      <c r="DW211" s="399" t="str">
        <f>IF(DV211="BöB","nur Freihändig mit Tipo. 13 VöB","")</f>
        <v/>
      </c>
      <c r="DX211" s="400"/>
      <c r="DY211" s="433" t="str">
        <f>IF(DV211="BöB","Ja","No")</f>
        <v>No</v>
      </c>
      <c r="DZ211" s="430" t="str">
        <f>IF(DV211="BöB","Ja","No")</f>
        <v>No</v>
      </c>
      <c r="EA211" s="435" t="e">
        <f>IF(OR(AND(DV211="VöB",DT205="Aktuelles Procedura secondo BöB",DU211="No"),OR(AND(DU211="Ja",DT211&gt;='Valori soglia'!$D$6),AND(DU211="Ja",EA$14&gt;EA$15)),AND(DU211="Ja",DV211="BöB")),"Kontrolle","")</f>
        <v>#DIV/0!</v>
      </c>
      <c r="EB211" s="173" t="s">
        <v>44</v>
      </c>
      <c r="EC211" s="429">
        <v>97</v>
      </c>
      <c r="ED211" s="352">
        <v>0</v>
      </c>
      <c r="EE211" s="429" t="s">
        <v>43</v>
      </c>
      <c r="EF211" s="432" t="s">
        <v>36</v>
      </c>
      <c r="EG211" s="399" t="str">
        <f>IF(EF211="BöB","nur Freihändig mit Tipo. 13 VöB","")</f>
        <v/>
      </c>
      <c r="EH211" s="400"/>
      <c r="EI211" s="433" t="str">
        <f>IF(EF211="BöB","Ja","No")</f>
        <v>No</v>
      </c>
      <c r="EJ211" s="430" t="str">
        <f>IF(EF211="BöB","Ja","No")</f>
        <v>No</v>
      </c>
      <c r="EK211" s="435" t="e">
        <f>IF(OR(AND(EF211="VöB",ED205="Aktuelles Procedura secondo BöB",EE211="No"),OR(AND(EE211="Ja",ED211&gt;='Valori soglia'!$D$6),AND(EE211="Ja",EK$14&gt;EK$15)),AND(EE211="Ja",EF211="BöB")),"Kontrolle","")</f>
        <v>#DIV/0!</v>
      </c>
      <c r="EL211" s="173" t="s">
        <v>44</v>
      </c>
      <c r="EM211" s="429">
        <v>97</v>
      </c>
      <c r="EN211" s="352">
        <v>0</v>
      </c>
      <c r="EO211" s="429" t="s">
        <v>43</v>
      </c>
      <c r="EP211" s="432" t="s">
        <v>36</v>
      </c>
      <c r="EQ211" s="399" t="str">
        <f>IF(EP211="BöB","nur Freihändig mit Tipo. 13 VöB","")</f>
        <v/>
      </c>
      <c r="ER211" s="400"/>
      <c r="ES211" s="433" t="str">
        <f>IF(EP211="BöB","Ja","No")</f>
        <v>No</v>
      </c>
      <c r="ET211" s="430" t="str">
        <f>IF(EP211="BöB","Ja","No")</f>
        <v>No</v>
      </c>
      <c r="EU211" s="435" t="e">
        <f>IF(OR(AND(EP211="VöB",EN205="Aktuelles Procedura secondo BöB",EO211="No"),OR(AND(EO211="Ja",EN211&gt;='Valori soglia'!$D$6),AND(EO211="Ja",EU$14&gt;EU$15)),AND(EO211="Ja",EP211="BöB")),"Kontrolle","")</f>
        <v>#DIV/0!</v>
      </c>
      <c r="EV211" s="173" t="s">
        <v>44</v>
      </c>
      <c r="EW211" s="429">
        <v>97</v>
      </c>
      <c r="EX211" s="352">
        <v>0</v>
      </c>
      <c r="EY211" s="429" t="s">
        <v>43</v>
      </c>
      <c r="EZ211" s="432" t="s">
        <v>36</v>
      </c>
      <c r="FA211" s="399" t="str">
        <f>IF(EZ211="BöB","nur Freihändig mit Tipo. 13 VöB","")</f>
        <v/>
      </c>
      <c r="FB211" s="400"/>
      <c r="FC211" s="433" t="str">
        <f>IF(EZ211="BöB","Ja","No")</f>
        <v>No</v>
      </c>
      <c r="FD211" s="430" t="str">
        <f>IF(EZ211="BöB","Ja","No")</f>
        <v>No</v>
      </c>
      <c r="FE211" s="435" t="e">
        <f>IF(OR(AND(EZ211="VöB",EX205="Aktuelles Procedura secondo BöB",EY211="No"),OR(AND(EY211="Ja",EX211&gt;='Valori soglia'!$D$6),AND(EY211="Ja",FE$14&gt;FE$15)),AND(EY211="Ja",EZ211="BöB")),"Kontrolle","")</f>
        <v>#DIV/0!</v>
      </c>
      <c r="FF211" s="173" t="s">
        <v>44</v>
      </c>
      <c r="FG211" s="429">
        <v>97</v>
      </c>
      <c r="FH211" s="352">
        <v>0</v>
      </c>
      <c r="FI211" s="429" t="s">
        <v>43</v>
      </c>
      <c r="FJ211" s="432" t="s">
        <v>36</v>
      </c>
      <c r="FK211" s="399" t="str">
        <f>IF(FJ211="BöB","nur Freihändig mit Tipo. 13 VöB","")</f>
        <v/>
      </c>
      <c r="FL211" s="400"/>
      <c r="FM211" s="433" t="str">
        <f>IF(FJ211="BöB","Ja","No")</f>
        <v>No</v>
      </c>
      <c r="FN211" s="430" t="str">
        <f>IF(FJ211="BöB","Ja","No")</f>
        <v>No</v>
      </c>
      <c r="FO211" s="435" t="e">
        <f>IF(OR(AND(FJ211="VöB",FH205="Aktuelles Procedura secondo BöB",FI211="No"),OR(AND(FI211="Ja",FH211&gt;='Valori soglia'!$D$6),AND(FI211="Ja",FO$14&gt;FO$15)),AND(FI211="Ja",FJ211="BöB")),"Kontrolle","")</f>
        <v>#DIV/0!</v>
      </c>
      <c r="FP211" s="173" t="s">
        <v>44</v>
      </c>
      <c r="FQ211" s="429">
        <v>97</v>
      </c>
      <c r="FR211" s="352">
        <v>0</v>
      </c>
      <c r="FS211" s="429" t="s">
        <v>43</v>
      </c>
      <c r="FT211" s="432" t="s">
        <v>36</v>
      </c>
      <c r="FU211" s="399" t="str">
        <f>IF(FT211="BöB","nur Freihändig mit Tipo. 13 VöB","")</f>
        <v/>
      </c>
      <c r="FV211" s="400"/>
      <c r="FW211" s="433" t="str">
        <f>IF(FT211="BöB","Ja","No")</f>
        <v>No</v>
      </c>
      <c r="FX211" s="430" t="str">
        <f>IF(FT211="BöB","Ja","No")</f>
        <v>No</v>
      </c>
      <c r="FY211" s="435" t="e">
        <f>IF(OR(AND(FT211="VöB",FR205="Aktuelles Procedura secondo BöB",FS211="No"),OR(AND(FS211="Ja",FR211&gt;='Valori soglia'!$D$6),AND(FS211="Ja",FY$14&gt;FY$15)),AND(FS211="Ja",FT211="BöB")),"Kontrolle","")</f>
        <v>#DIV/0!</v>
      </c>
      <c r="FZ211" s="173" t="s">
        <v>44</v>
      </c>
      <c r="GA211" s="429">
        <v>97</v>
      </c>
      <c r="GB211" s="352">
        <v>0</v>
      </c>
      <c r="GC211" s="429" t="s">
        <v>43</v>
      </c>
      <c r="GD211" s="432" t="s">
        <v>36</v>
      </c>
      <c r="GE211" s="399" t="str">
        <f>IF(GD211="BöB","nur Freihändig mit Tipo. 13 VöB","")</f>
        <v/>
      </c>
      <c r="GF211" s="400"/>
      <c r="GG211" s="433" t="str">
        <f>IF(GD211="BöB","Ja","No")</f>
        <v>No</v>
      </c>
      <c r="GH211" s="430" t="str">
        <f>IF(GD211="BöB","Ja","No")</f>
        <v>No</v>
      </c>
      <c r="GI211" s="435" t="e">
        <f>IF(OR(AND(GD211="VöB",GB205="Aktuelles Procedura secondo BöB",GC211="No"),OR(AND(GC211="Ja",GB211&gt;='Valori soglia'!$D$6),AND(GC211="Ja",GI$14&gt;GI$15)),AND(GC211="Ja",GD211="BöB")),"Kontrolle","")</f>
        <v>#DIV/0!</v>
      </c>
      <c r="GJ211" s="173" t="s">
        <v>44</v>
      </c>
      <c r="GK211" s="429">
        <v>97</v>
      </c>
      <c r="GL211" s="352">
        <v>0</v>
      </c>
      <c r="GM211" s="429" t="s">
        <v>43</v>
      </c>
      <c r="GN211" s="432" t="s">
        <v>36</v>
      </c>
      <c r="GO211" s="399" t="str">
        <f>IF(GN211="BöB","nur Freihändig mit Tipo. 13 VöB","")</f>
        <v/>
      </c>
      <c r="GP211" s="400"/>
      <c r="GQ211" s="433" t="str">
        <f>IF(GN211="BöB","Ja","No")</f>
        <v>No</v>
      </c>
      <c r="GR211" s="430" t="str">
        <f>IF(GN211="BöB","Ja","No")</f>
        <v>No</v>
      </c>
      <c r="GS211" s="435" t="e">
        <f>IF(OR(AND(GN211="VöB",GL205="Aktuelles Procedura secondo BöB",GM211="No"),OR(AND(GM211="Ja",GL211&gt;='Valori soglia'!$D$6),AND(GM211="Ja",GS$14&gt;GS$15)),AND(GM211="Ja",GN211="BöB")),"Kontrolle","")</f>
        <v>#DIV/0!</v>
      </c>
      <c r="GT211" s="173" t="s">
        <v>44</v>
      </c>
      <c r="GU211" s="429">
        <v>97</v>
      </c>
      <c r="GV211" s="352">
        <v>0</v>
      </c>
      <c r="GW211" s="429" t="s">
        <v>43</v>
      </c>
      <c r="GX211" s="432" t="s">
        <v>36</v>
      </c>
      <c r="GY211" s="399" t="str">
        <f>IF(GX211="BöB","nur Freihändig mit Tipo. 13 VöB","")</f>
        <v/>
      </c>
      <c r="GZ211" s="400"/>
      <c r="HA211" s="433" t="str">
        <f>IF(GX211="BöB","Ja","No")</f>
        <v>No</v>
      </c>
      <c r="HB211" s="430" t="str">
        <f>IF(GX211="BöB","Ja","No")</f>
        <v>No</v>
      </c>
      <c r="HC211" s="435" t="e">
        <f>IF(OR(AND(GX211="VöB",GV205="Aktuelles Procedura secondo BöB",GW211="No"),OR(AND(GW211="Ja",GV211&gt;='Valori soglia'!$D$6),AND(GW211="Ja",HC$14&gt;HC$15)),AND(GW211="Ja",GX211="BöB")),"Kontrolle","")</f>
        <v>#DIV/0!</v>
      </c>
      <c r="HD211" s="173" t="s">
        <v>44</v>
      </c>
      <c r="HE211" s="429">
        <v>97</v>
      </c>
      <c r="HF211" s="352">
        <v>0</v>
      </c>
      <c r="HG211" s="429" t="s">
        <v>43</v>
      </c>
      <c r="HH211" s="432" t="s">
        <v>36</v>
      </c>
      <c r="HI211" s="399" t="str">
        <f>IF(HH211="BöB","nur Freihändig mit Tipo. 13 VöB","")</f>
        <v/>
      </c>
      <c r="HJ211" s="400"/>
      <c r="HK211" s="433" t="str">
        <f>IF(HH211="BöB","Ja","No")</f>
        <v>No</v>
      </c>
      <c r="HL211" s="430" t="str">
        <f>IF(HH211="BöB","Ja","No")</f>
        <v>No</v>
      </c>
      <c r="HM211" s="435" t="e">
        <f>IF(OR(AND(HH211="VöB",HF205="Aktuelles Procedura secondo BöB",HG211="No"),OR(AND(HG211="Ja",HF211&gt;='Valori soglia'!$D$6),AND(HG211="Ja",HM$14&gt;HM$15)),AND(HG211="Ja",HH211="BöB")),"Kontrolle","")</f>
        <v>#DIV/0!</v>
      </c>
      <c r="HN211" s="19"/>
      <c r="HO211" s="19"/>
      <c r="HP211" s="19"/>
      <c r="HQ211" s="19"/>
      <c r="HR211" s="19"/>
      <c r="HS211" s="19"/>
      <c r="HT211" s="19"/>
      <c r="HU211" s="19"/>
      <c r="HV211" s="19"/>
      <c r="HW211" s="19"/>
      <c r="HX211" s="19"/>
      <c r="HY211" s="19"/>
      <c r="HZ211" s="19"/>
      <c r="IA211" s="19"/>
      <c r="IB211" s="19"/>
      <c r="IC211" s="19"/>
      <c r="ID211" s="6"/>
      <c r="IE211" s="6"/>
      <c r="IF211" s="6"/>
      <c r="IG211" s="6"/>
      <c r="IH211" s="6"/>
      <c r="II211" s="6"/>
      <c r="IJ211" s="6"/>
      <c r="IK211" s="6"/>
      <c r="IL211" s="6"/>
      <c r="IM211" s="6"/>
      <c r="IN211" s="6"/>
      <c r="IO211" s="6"/>
      <c r="IP211" s="6"/>
      <c r="IQ211" s="6"/>
      <c r="IR211" s="6"/>
      <c r="IS211" s="6"/>
      <c r="IT211" s="6"/>
      <c r="IU211" s="6"/>
      <c r="IV211" s="6"/>
      <c r="IW211" s="6"/>
      <c r="IX211" s="6"/>
      <c r="IY211" s="6"/>
      <c r="IZ211" s="6"/>
      <c r="JA211" s="6"/>
      <c r="JB211" s="6"/>
      <c r="JC211" s="6"/>
      <c r="JD211" s="6"/>
      <c r="JE211" s="6"/>
      <c r="JF211" s="6"/>
      <c r="JG211" s="6"/>
      <c r="JH211" s="6"/>
      <c r="JI211" s="6"/>
      <c r="JJ211" s="6"/>
      <c r="JK211" s="6"/>
      <c r="JL211" s="6"/>
      <c r="JM211" s="6"/>
      <c r="JN211" s="6"/>
      <c r="JO211" s="6"/>
      <c r="JP211" s="6"/>
      <c r="JQ211" s="6"/>
      <c r="JR211" s="6"/>
      <c r="JS211" s="6"/>
      <c r="JT211" s="6"/>
      <c r="JU211" s="6"/>
      <c r="JV211" s="6"/>
      <c r="JW211" s="6"/>
      <c r="JX211" s="6"/>
      <c r="JY211" s="6"/>
      <c r="JZ211" s="6"/>
      <c r="KA211" s="6"/>
      <c r="KB211" s="6"/>
      <c r="KC211" s="6"/>
      <c r="KD211" s="6"/>
      <c r="KE211" s="6"/>
      <c r="KF211" s="6"/>
      <c r="KG211" s="6"/>
      <c r="KH211" s="6"/>
      <c r="KI211" s="6"/>
      <c r="KJ211" s="6"/>
      <c r="KK211" s="6"/>
      <c r="KL211" s="6"/>
      <c r="KM211" s="6"/>
      <c r="KN211" s="6"/>
      <c r="KO211" s="6"/>
      <c r="KP211" s="6"/>
      <c r="KQ211" s="6"/>
      <c r="KR211" s="6"/>
      <c r="KS211" s="6"/>
      <c r="KT211" s="6"/>
      <c r="KU211" s="6"/>
      <c r="KV211" s="6"/>
      <c r="KW211" s="6"/>
      <c r="KX211" s="6"/>
      <c r="KY211" s="6"/>
      <c r="KZ211" s="6"/>
      <c r="LA211" s="6"/>
      <c r="LB211" s="6"/>
      <c r="LC211" s="6"/>
    </row>
    <row r="212" spans="2:315" ht="27" customHeight="1" x14ac:dyDescent="0.2">
      <c r="B212" s="174" t="s">
        <v>45</v>
      </c>
      <c r="C212" s="429"/>
      <c r="D212" s="352"/>
      <c r="E212" s="429"/>
      <c r="F212" s="432"/>
      <c r="G212" s="401" t="str">
        <f>IF(F211="VöB","Freihändig (z.B. Tipo. 36 II d VöB)","")</f>
        <v/>
      </c>
      <c r="H212" s="402"/>
      <c r="I212" s="433"/>
      <c r="J212" s="430"/>
      <c r="K212" s="435"/>
      <c r="L212" s="174" t="s">
        <v>45</v>
      </c>
      <c r="M212" s="429"/>
      <c r="N212" s="352"/>
      <c r="O212" s="429"/>
      <c r="P212" s="432"/>
      <c r="Q212" s="401" t="str">
        <f>IF(P211="VöB","Freihändig (z.B. Tipo. 36 II d VöB)","")</f>
        <v/>
      </c>
      <c r="R212" s="402"/>
      <c r="S212" s="433"/>
      <c r="T212" s="430"/>
      <c r="U212" s="435"/>
      <c r="V212" s="174" t="s">
        <v>45</v>
      </c>
      <c r="W212" s="429"/>
      <c r="X212" s="352"/>
      <c r="Y212" s="429"/>
      <c r="Z212" s="432"/>
      <c r="AA212" s="401" t="str">
        <f>IF(Z211="VöB","Freihändig (z.B. Tipo. 36 II d VöB)","")</f>
        <v/>
      </c>
      <c r="AB212" s="402"/>
      <c r="AC212" s="433"/>
      <c r="AD212" s="430"/>
      <c r="AE212" s="435"/>
      <c r="AF212" s="174" t="s">
        <v>45</v>
      </c>
      <c r="AG212" s="429"/>
      <c r="AH212" s="352"/>
      <c r="AI212" s="429"/>
      <c r="AJ212" s="432"/>
      <c r="AK212" s="401" t="str">
        <f>IF(AJ211="VöB","Freihändig (z.B. Tipo. 36 II d VöB)","")</f>
        <v/>
      </c>
      <c r="AL212" s="402"/>
      <c r="AM212" s="433"/>
      <c r="AN212" s="430"/>
      <c r="AO212" s="435"/>
      <c r="AP212" s="174" t="s">
        <v>45</v>
      </c>
      <c r="AQ212" s="429"/>
      <c r="AR212" s="352"/>
      <c r="AS212" s="429"/>
      <c r="AT212" s="432"/>
      <c r="AU212" s="401" t="str">
        <f>IF(AT211="VöB","Freihändig (z.B. Tipo. 36 II d VöB)","")</f>
        <v/>
      </c>
      <c r="AV212" s="402"/>
      <c r="AW212" s="433"/>
      <c r="AX212" s="430"/>
      <c r="AY212" s="435"/>
      <c r="AZ212" s="174" t="s">
        <v>45</v>
      </c>
      <c r="BA212" s="429"/>
      <c r="BB212" s="352"/>
      <c r="BC212" s="429"/>
      <c r="BD212" s="432"/>
      <c r="BE212" s="401" t="str">
        <f>IF(BD211="VöB","Freihändig (z.B. Tipo. 36 II d VöB)","")</f>
        <v/>
      </c>
      <c r="BF212" s="402"/>
      <c r="BG212" s="433"/>
      <c r="BH212" s="430"/>
      <c r="BI212" s="435"/>
      <c r="BJ212" s="174" t="s">
        <v>45</v>
      </c>
      <c r="BK212" s="429"/>
      <c r="BL212" s="352"/>
      <c r="BM212" s="429"/>
      <c r="BN212" s="432"/>
      <c r="BO212" s="401" t="str">
        <f>IF(BN211="VöB","Freihändig (z.B. Tipo. 36 II d VöB)","")</f>
        <v/>
      </c>
      <c r="BP212" s="402"/>
      <c r="BQ212" s="433"/>
      <c r="BR212" s="430"/>
      <c r="BS212" s="435"/>
      <c r="BT212" s="174" t="s">
        <v>45</v>
      </c>
      <c r="BU212" s="429"/>
      <c r="BV212" s="352"/>
      <c r="BW212" s="429"/>
      <c r="BX212" s="432"/>
      <c r="BY212" s="401" t="str">
        <f>IF(BX211="VöB","Freihändig (z.B. Tipo. 36 II d VöB)","")</f>
        <v/>
      </c>
      <c r="BZ212" s="402"/>
      <c r="CA212" s="433"/>
      <c r="CB212" s="430"/>
      <c r="CC212" s="435"/>
      <c r="CD212" s="174" t="s">
        <v>45</v>
      </c>
      <c r="CE212" s="429"/>
      <c r="CF212" s="352"/>
      <c r="CG212" s="429"/>
      <c r="CH212" s="432"/>
      <c r="CI212" s="401" t="str">
        <f>IF(CH211="VöB","Freihändig (z.B. Tipo. 36 II d VöB)","")</f>
        <v/>
      </c>
      <c r="CJ212" s="402"/>
      <c r="CK212" s="433"/>
      <c r="CL212" s="430"/>
      <c r="CM212" s="435"/>
      <c r="CN212" s="174" t="s">
        <v>45</v>
      </c>
      <c r="CO212" s="429"/>
      <c r="CP212" s="352"/>
      <c r="CQ212" s="429"/>
      <c r="CR212" s="432"/>
      <c r="CS212" s="401" t="str">
        <f>IF(CR211="VöB","Freihändig (z.B. Tipo. 36 II d VöB)","")</f>
        <v/>
      </c>
      <c r="CT212" s="402"/>
      <c r="CU212" s="433"/>
      <c r="CV212" s="430"/>
      <c r="CW212" s="435"/>
      <c r="CX212" s="174" t="s">
        <v>45</v>
      </c>
      <c r="CY212" s="429"/>
      <c r="CZ212" s="352"/>
      <c r="DA212" s="429"/>
      <c r="DB212" s="432"/>
      <c r="DC212" s="401" t="str">
        <f>IF(DB211="VöB","Freihändig (z.B. Tipo. 36 II d VöB)","")</f>
        <v/>
      </c>
      <c r="DD212" s="402"/>
      <c r="DE212" s="433"/>
      <c r="DF212" s="430"/>
      <c r="DG212" s="435"/>
      <c r="DH212" s="174" t="s">
        <v>45</v>
      </c>
      <c r="DI212" s="429"/>
      <c r="DJ212" s="352"/>
      <c r="DK212" s="429"/>
      <c r="DL212" s="432"/>
      <c r="DM212" s="401" t="str">
        <f>IF(DL211="VöB","Freihändig (z.B. Tipo. 36 II d VöB)","")</f>
        <v/>
      </c>
      <c r="DN212" s="402"/>
      <c r="DO212" s="433"/>
      <c r="DP212" s="430"/>
      <c r="DQ212" s="435"/>
      <c r="DR212" s="174" t="s">
        <v>45</v>
      </c>
      <c r="DS212" s="429"/>
      <c r="DT212" s="352"/>
      <c r="DU212" s="429"/>
      <c r="DV212" s="432"/>
      <c r="DW212" s="401" t="str">
        <f>IF(DV211="VöB","Freihändig (z.B. Tipo. 36 II d VöB)","")</f>
        <v/>
      </c>
      <c r="DX212" s="402"/>
      <c r="DY212" s="433"/>
      <c r="DZ212" s="430"/>
      <c r="EA212" s="435"/>
      <c r="EB212" s="174" t="s">
        <v>45</v>
      </c>
      <c r="EC212" s="429"/>
      <c r="ED212" s="352"/>
      <c r="EE212" s="429"/>
      <c r="EF212" s="432"/>
      <c r="EG212" s="401" t="str">
        <f>IF(EF211="VöB","Freihändig (z.B. Tipo. 36 II d VöB)","")</f>
        <v/>
      </c>
      <c r="EH212" s="402"/>
      <c r="EI212" s="433"/>
      <c r="EJ212" s="430"/>
      <c r="EK212" s="435"/>
      <c r="EL212" s="174" t="s">
        <v>45</v>
      </c>
      <c r="EM212" s="429"/>
      <c r="EN212" s="352"/>
      <c r="EO212" s="429"/>
      <c r="EP212" s="432"/>
      <c r="EQ212" s="401" t="str">
        <f>IF(EP211="VöB","Freihändig (z.B. Tipo. 36 II d VöB)","")</f>
        <v/>
      </c>
      <c r="ER212" s="402"/>
      <c r="ES212" s="433"/>
      <c r="ET212" s="430"/>
      <c r="EU212" s="435"/>
      <c r="EV212" s="174" t="s">
        <v>45</v>
      </c>
      <c r="EW212" s="429"/>
      <c r="EX212" s="352"/>
      <c r="EY212" s="429"/>
      <c r="EZ212" s="432"/>
      <c r="FA212" s="401" t="str">
        <f>IF(EZ211="VöB","Freihändig (z.B. Tipo. 36 II d VöB)","")</f>
        <v/>
      </c>
      <c r="FB212" s="402"/>
      <c r="FC212" s="433"/>
      <c r="FD212" s="430"/>
      <c r="FE212" s="435"/>
      <c r="FF212" s="174" t="s">
        <v>45</v>
      </c>
      <c r="FG212" s="429"/>
      <c r="FH212" s="352"/>
      <c r="FI212" s="429"/>
      <c r="FJ212" s="432"/>
      <c r="FK212" s="401" t="str">
        <f>IF(FJ211="VöB","Freihändig (z.B. Tipo. 36 II d VöB)","")</f>
        <v/>
      </c>
      <c r="FL212" s="402"/>
      <c r="FM212" s="433"/>
      <c r="FN212" s="430"/>
      <c r="FO212" s="435"/>
      <c r="FP212" s="174" t="s">
        <v>45</v>
      </c>
      <c r="FQ212" s="429"/>
      <c r="FR212" s="352"/>
      <c r="FS212" s="429"/>
      <c r="FT212" s="432"/>
      <c r="FU212" s="401" t="str">
        <f>IF(FT211="VöB","Freihändig (z.B. Tipo. 36 II d VöB)","")</f>
        <v/>
      </c>
      <c r="FV212" s="402"/>
      <c r="FW212" s="433"/>
      <c r="FX212" s="430"/>
      <c r="FY212" s="435"/>
      <c r="FZ212" s="174" t="s">
        <v>45</v>
      </c>
      <c r="GA212" s="429"/>
      <c r="GB212" s="352"/>
      <c r="GC212" s="429"/>
      <c r="GD212" s="432"/>
      <c r="GE212" s="401" t="str">
        <f>IF(GD211="VöB","Freihändig (z.B. Tipo. 36 II d VöB)","")</f>
        <v/>
      </c>
      <c r="GF212" s="402"/>
      <c r="GG212" s="433"/>
      <c r="GH212" s="430"/>
      <c r="GI212" s="435"/>
      <c r="GJ212" s="174" t="s">
        <v>45</v>
      </c>
      <c r="GK212" s="429"/>
      <c r="GL212" s="352"/>
      <c r="GM212" s="429"/>
      <c r="GN212" s="432"/>
      <c r="GO212" s="401" t="str">
        <f>IF(GN211="VöB","Freihändig (z.B. Tipo. 36 II d VöB)","")</f>
        <v/>
      </c>
      <c r="GP212" s="402"/>
      <c r="GQ212" s="433"/>
      <c r="GR212" s="430"/>
      <c r="GS212" s="435"/>
      <c r="GT212" s="174" t="s">
        <v>45</v>
      </c>
      <c r="GU212" s="429"/>
      <c r="GV212" s="352"/>
      <c r="GW212" s="429"/>
      <c r="GX212" s="432"/>
      <c r="GY212" s="401" t="str">
        <f>IF(GX211="VöB","Freihändig (z.B. Tipo. 36 II d VöB)","")</f>
        <v/>
      </c>
      <c r="GZ212" s="402"/>
      <c r="HA212" s="433"/>
      <c r="HB212" s="430"/>
      <c r="HC212" s="435"/>
      <c r="HD212" s="174" t="s">
        <v>45</v>
      </c>
      <c r="HE212" s="429"/>
      <c r="HF212" s="352"/>
      <c r="HG212" s="429"/>
      <c r="HH212" s="432"/>
      <c r="HI212" s="401" t="str">
        <f>IF(HH211="VöB","Freihändig (z.B. Tipo. 36 II d VöB)","")</f>
        <v/>
      </c>
      <c r="HJ212" s="402"/>
      <c r="HK212" s="433"/>
      <c r="HL212" s="430"/>
      <c r="HM212" s="435"/>
      <c r="HN212" s="19"/>
      <c r="HO212" s="19"/>
      <c r="HP212" s="19"/>
      <c r="HQ212" s="19"/>
      <c r="HR212" s="19"/>
      <c r="HS212" s="19"/>
      <c r="HT212" s="19"/>
      <c r="HU212" s="19"/>
      <c r="HV212" s="19"/>
      <c r="HW212" s="19"/>
      <c r="HX212" s="19"/>
      <c r="HY212" s="19"/>
      <c r="HZ212" s="19"/>
      <c r="IA212" s="19"/>
      <c r="IB212" s="19"/>
      <c r="IC212" s="19"/>
      <c r="ID212" s="6"/>
      <c r="IE212" s="6"/>
      <c r="IF212" s="6"/>
      <c r="IG212" s="6"/>
      <c r="IH212" s="6"/>
      <c r="II212" s="6"/>
      <c r="IJ212" s="6"/>
      <c r="IK212" s="6"/>
      <c r="IL212" s="6"/>
      <c r="IM212" s="6"/>
      <c r="IN212" s="6"/>
      <c r="IO212" s="6"/>
      <c r="IP212" s="6"/>
      <c r="IQ212" s="6"/>
      <c r="IR212" s="6"/>
      <c r="IS212" s="6"/>
      <c r="IT212" s="6"/>
      <c r="IU212" s="6"/>
      <c r="IV212" s="6"/>
      <c r="IW212" s="6"/>
      <c r="IX212" s="6"/>
      <c r="IY212" s="6"/>
      <c r="IZ212" s="6"/>
      <c r="JA212" s="6"/>
      <c r="JB212" s="6"/>
      <c r="JC212" s="6"/>
      <c r="JD212" s="6"/>
      <c r="JE212" s="6"/>
      <c r="JF212" s="6"/>
      <c r="JG212" s="6"/>
      <c r="JH212" s="6"/>
      <c r="JI212" s="6"/>
      <c r="JJ212" s="6"/>
      <c r="JK212" s="6"/>
      <c r="JL212" s="6"/>
      <c r="JM212" s="6"/>
      <c r="JN212" s="6"/>
      <c r="JO212" s="6"/>
      <c r="JP212" s="6"/>
      <c r="JQ212" s="6"/>
      <c r="JR212" s="6"/>
      <c r="JS212" s="6"/>
      <c r="JT212" s="6"/>
      <c r="JU212" s="6"/>
      <c r="JV212" s="6"/>
      <c r="JW212" s="6"/>
      <c r="JX212" s="6"/>
      <c r="JY212" s="6"/>
      <c r="JZ212" s="6"/>
      <c r="KA212" s="6"/>
      <c r="KB212" s="6"/>
      <c r="KC212" s="6"/>
      <c r="KD212" s="6"/>
      <c r="KE212" s="6"/>
      <c r="KF212" s="6"/>
      <c r="KG212" s="6"/>
      <c r="KH212" s="6"/>
      <c r="KI212" s="6"/>
      <c r="KJ212" s="6"/>
      <c r="KK212" s="6"/>
      <c r="KL212" s="6"/>
      <c r="KM212" s="6"/>
      <c r="KN212" s="6"/>
      <c r="KO212" s="6"/>
      <c r="KP212" s="6"/>
      <c r="KQ212" s="6"/>
      <c r="KR212" s="6"/>
      <c r="KS212" s="6"/>
      <c r="KT212" s="6"/>
      <c r="KU212" s="6"/>
      <c r="KV212" s="6"/>
      <c r="KW212" s="6"/>
      <c r="KX212" s="6"/>
      <c r="KY212" s="6"/>
      <c r="KZ212" s="6"/>
      <c r="LA212" s="6"/>
      <c r="LB212" s="6"/>
      <c r="LC212" s="6"/>
    </row>
    <row r="213" spans="2:315" ht="27" customHeight="1" x14ac:dyDescent="0.2">
      <c r="B213" s="173" t="s">
        <v>44</v>
      </c>
      <c r="C213" s="429">
        <v>98</v>
      </c>
      <c r="D213" s="352">
        <v>0</v>
      </c>
      <c r="E213" s="429" t="s">
        <v>43</v>
      </c>
      <c r="F213" s="432" t="s">
        <v>36</v>
      </c>
      <c r="G213" s="399" t="str">
        <f>IF(F213="BöB","nur Freihändig mit Tipo. 13 VöB","")</f>
        <v/>
      </c>
      <c r="H213" s="400"/>
      <c r="I213" s="433" t="str">
        <f>IF(F213="BöB","Ja","No")</f>
        <v>No</v>
      </c>
      <c r="J213" s="430" t="str">
        <f>IF(F213="BöB","Ja","No")</f>
        <v>No</v>
      </c>
      <c r="K213" s="435" t="e">
        <f>IF(OR(AND(F213="VöB",D207="Aktuelles Procedura secondo BöB",E213="No"),OR(AND(E213="Ja",D213&gt;='Valori soglia'!$D$6),AND(E213="Ja",'Riepilogo progetto'!$J$8&gt;'Riepilogo progetto'!$P$9)),AND(E213="Ja",F213="BöB")),"Kontrolle","")</f>
        <v>#DIV/0!</v>
      </c>
      <c r="L213" s="173" t="s">
        <v>44</v>
      </c>
      <c r="M213" s="429">
        <v>98</v>
      </c>
      <c r="N213" s="352">
        <v>0</v>
      </c>
      <c r="O213" s="429" t="s">
        <v>43</v>
      </c>
      <c r="P213" s="432" t="s">
        <v>36</v>
      </c>
      <c r="Q213" s="399" t="str">
        <f>IF(P213="BöB","nur Freihändig mit Tipo. 13 VöB","")</f>
        <v/>
      </c>
      <c r="R213" s="400"/>
      <c r="S213" s="433" t="str">
        <f>IF(P213="BöB","Ja","No")</f>
        <v>No</v>
      </c>
      <c r="T213" s="430" t="str">
        <f>IF(P213="BöB","Ja","No")</f>
        <v>No</v>
      </c>
      <c r="U213" s="435" t="e">
        <f>IF(OR(AND(P213="VöB",N207="Aktuelles Procedura secondo BöB",O213="No"),OR(AND(O213="Ja",N213&gt;='Valori soglia'!$D$6),AND(O213="Ja",U$14&gt;U$15)),AND(O213="Ja",P213="BöB")),"Kontrolle","")</f>
        <v>#DIV/0!</v>
      </c>
      <c r="V213" s="173" t="s">
        <v>44</v>
      </c>
      <c r="W213" s="429">
        <v>98</v>
      </c>
      <c r="X213" s="352">
        <v>0</v>
      </c>
      <c r="Y213" s="429" t="s">
        <v>43</v>
      </c>
      <c r="Z213" s="432" t="s">
        <v>36</v>
      </c>
      <c r="AA213" s="399" t="str">
        <f>IF(Z213="BöB","nur Freihändig mit Tipo. 13 VöB","")</f>
        <v/>
      </c>
      <c r="AB213" s="400"/>
      <c r="AC213" s="433" t="str">
        <f>IF(Z213="BöB","Ja","No")</f>
        <v>No</v>
      </c>
      <c r="AD213" s="430" t="str">
        <f>IF(Z213="BöB","Ja","No")</f>
        <v>No</v>
      </c>
      <c r="AE213" s="435" t="e">
        <f>IF(OR(AND(Z213="VöB",X207="Aktuelles Procedura secondo BöB",Y213="No"),OR(AND(Y213="Ja",X213&gt;='Valori soglia'!$D$6),AND(Y213="Ja",AE$14&gt;AE$15)),AND(Y213="Ja",Z213="BöB")),"Kontrolle","")</f>
        <v>#DIV/0!</v>
      </c>
      <c r="AF213" s="173" t="s">
        <v>44</v>
      </c>
      <c r="AG213" s="429">
        <v>98</v>
      </c>
      <c r="AH213" s="352">
        <v>0</v>
      </c>
      <c r="AI213" s="429" t="s">
        <v>43</v>
      </c>
      <c r="AJ213" s="432" t="s">
        <v>36</v>
      </c>
      <c r="AK213" s="399" t="str">
        <f>IF(AJ213="BöB","nur Freihändig mit Tipo. 13 VöB","")</f>
        <v/>
      </c>
      <c r="AL213" s="400"/>
      <c r="AM213" s="433" t="str">
        <f>IF(AJ213="BöB","Ja","No")</f>
        <v>No</v>
      </c>
      <c r="AN213" s="430" t="str">
        <f>IF(AJ213="BöB","Ja","No")</f>
        <v>No</v>
      </c>
      <c r="AO213" s="435" t="e">
        <f>IF(OR(AND(AJ213="VöB",AH207="Aktuelles Procedura secondo BöB",AI213="No"),OR(AND(AI213="Ja",AH213&gt;='Valori soglia'!$D$6),AND(AI213="Ja",AO$14&gt;AO$15)),AND(AI213="Ja",AJ213="BöB")),"Kontrolle","")</f>
        <v>#DIV/0!</v>
      </c>
      <c r="AP213" s="173" t="s">
        <v>44</v>
      </c>
      <c r="AQ213" s="429">
        <v>98</v>
      </c>
      <c r="AR213" s="352">
        <v>0</v>
      </c>
      <c r="AS213" s="429" t="s">
        <v>43</v>
      </c>
      <c r="AT213" s="432" t="s">
        <v>36</v>
      </c>
      <c r="AU213" s="399" t="str">
        <f>IF(AT213="BöB","nur Freihändig mit Tipo. 13 VöB","")</f>
        <v/>
      </c>
      <c r="AV213" s="400"/>
      <c r="AW213" s="433" t="str">
        <f>IF(AT213="BöB","Ja","No")</f>
        <v>No</v>
      </c>
      <c r="AX213" s="430" t="str">
        <f>IF(AT213="BöB","Ja","No")</f>
        <v>No</v>
      </c>
      <c r="AY213" s="435" t="e">
        <f>IF(OR(AND(AT213="VöB",AR207="Aktuelles Procedura secondo BöB",AS213="No"),OR(AND(AS213="Ja",AR213&gt;='Valori soglia'!$D$6),AND(AS213="Ja",AY$14&gt;AY$15)),AND(AS213="Ja",AT213="BöB")),"Kontrolle","")</f>
        <v>#DIV/0!</v>
      </c>
      <c r="AZ213" s="173" t="s">
        <v>44</v>
      </c>
      <c r="BA213" s="429">
        <v>98</v>
      </c>
      <c r="BB213" s="352">
        <v>0</v>
      </c>
      <c r="BC213" s="429" t="s">
        <v>43</v>
      </c>
      <c r="BD213" s="432" t="s">
        <v>36</v>
      </c>
      <c r="BE213" s="399" t="str">
        <f>IF(BD213="BöB","nur Freihändig mit Tipo. 13 VöB","")</f>
        <v/>
      </c>
      <c r="BF213" s="400"/>
      <c r="BG213" s="433" t="str">
        <f>IF(BD213="BöB","Ja","No")</f>
        <v>No</v>
      </c>
      <c r="BH213" s="430" t="str">
        <f>IF(BD213="BöB","Ja","No")</f>
        <v>No</v>
      </c>
      <c r="BI213" s="435" t="e">
        <f>IF(OR(AND(BD213="VöB",BB207="Aktuelles Procedura secondo BöB",BC213="No"),OR(AND(BC213="Ja",BB213&gt;='Valori soglia'!$D$6),AND(BC213="Ja",BI$14&gt;BI$15)),AND(BC213="Ja",BD213="BöB")),"Kontrolle","")</f>
        <v>#DIV/0!</v>
      </c>
      <c r="BJ213" s="173" t="s">
        <v>44</v>
      </c>
      <c r="BK213" s="429">
        <v>98</v>
      </c>
      <c r="BL213" s="352">
        <v>0</v>
      </c>
      <c r="BM213" s="429" t="s">
        <v>43</v>
      </c>
      <c r="BN213" s="432" t="s">
        <v>36</v>
      </c>
      <c r="BO213" s="399" t="str">
        <f>IF(BN213="BöB","nur Freihändig mit Tipo. 13 VöB","")</f>
        <v/>
      </c>
      <c r="BP213" s="400"/>
      <c r="BQ213" s="433" t="str">
        <f>IF(BN213="BöB","Ja","No")</f>
        <v>No</v>
      </c>
      <c r="BR213" s="430" t="str">
        <f>IF(BN213="BöB","Ja","No")</f>
        <v>No</v>
      </c>
      <c r="BS213" s="435" t="e">
        <f>IF(OR(AND(BN213="VöB",BL207="Aktuelles Procedura secondo BöB",BM213="No"),OR(AND(BM213="Ja",BL213&gt;='Valori soglia'!$D$6),AND(BM213="Ja",BS$14&gt;BS$15)),AND(BM213="Ja",BN213="BöB")),"Kontrolle","")</f>
        <v>#DIV/0!</v>
      </c>
      <c r="BT213" s="173" t="s">
        <v>44</v>
      </c>
      <c r="BU213" s="429">
        <v>98</v>
      </c>
      <c r="BV213" s="352">
        <v>0</v>
      </c>
      <c r="BW213" s="429" t="s">
        <v>43</v>
      </c>
      <c r="BX213" s="432" t="s">
        <v>36</v>
      </c>
      <c r="BY213" s="399" t="str">
        <f>IF(BX213="BöB","nur Freihändig mit Tipo. 13 VöB","")</f>
        <v/>
      </c>
      <c r="BZ213" s="400"/>
      <c r="CA213" s="433" t="str">
        <f>IF(BX213="BöB","Ja","No")</f>
        <v>No</v>
      </c>
      <c r="CB213" s="430" t="str">
        <f>IF(BX213="BöB","Ja","No")</f>
        <v>No</v>
      </c>
      <c r="CC213" s="435" t="e">
        <f>IF(OR(AND(BX213="VöB",BV207="Aktuelles Procedura secondo BöB",BW213="No"),OR(AND(BW213="Ja",BV213&gt;='Valori soglia'!$D$6),AND(BW213="Ja",CC$14&gt;CC$15)),AND(BW213="Ja",BX213="BöB")),"Kontrolle","")</f>
        <v>#DIV/0!</v>
      </c>
      <c r="CD213" s="173" t="s">
        <v>44</v>
      </c>
      <c r="CE213" s="429">
        <v>98</v>
      </c>
      <c r="CF213" s="352">
        <v>0</v>
      </c>
      <c r="CG213" s="429" t="s">
        <v>43</v>
      </c>
      <c r="CH213" s="432" t="s">
        <v>36</v>
      </c>
      <c r="CI213" s="399" t="str">
        <f>IF(CH213="BöB","nur Freihändig mit Tipo. 13 VöB","")</f>
        <v/>
      </c>
      <c r="CJ213" s="400"/>
      <c r="CK213" s="433" t="str">
        <f>IF(CH213="BöB","Ja","No")</f>
        <v>No</v>
      </c>
      <c r="CL213" s="430" t="str">
        <f>IF(CH213="BöB","Ja","No")</f>
        <v>No</v>
      </c>
      <c r="CM213" s="435" t="e">
        <f>IF(OR(AND(CH213="VöB",CF207="Aktuelles Procedura secondo BöB",CG213="No"),OR(AND(CG213="Ja",CF213&gt;='Valori soglia'!$D$6),AND(CG213="Ja",CM$14&gt;CM$15)),AND(CG213="Ja",CH213="BöB")),"Kontrolle","")</f>
        <v>#DIV/0!</v>
      </c>
      <c r="CN213" s="173" t="s">
        <v>44</v>
      </c>
      <c r="CO213" s="429">
        <v>98</v>
      </c>
      <c r="CP213" s="352">
        <v>0</v>
      </c>
      <c r="CQ213" s="429" t="s">
        <v>43</v>
      </c>
      <c r="CR213" s="432" t="s">
        <v>36</v>
      </c>
      <c r="CS213" s="399" t="str">
        <f>IF(CR213="BöB","nur Freihändig mit Tipo. 13 VöB","")</f>
        <v/>
      </c>
      <c r="CT213" s="400"/>
      <c r="CU213" s="433" t="str">
        <f>IF(CR213="BöB","Ja","No")</f>
        <v>No</v>
      </c>
      <c r="CV213" s="430" t="str">
        <f>IF(CR213="BöB","Ja","No")</f>
        <v>No</v>
      </c>
      <c r="CW213" s="435" t="e">
        <f>IF(OR(AND(CR213="VöB",CP207="Aktuelles Procedura secondo BöB",CQ213="No"),OR(AND(CQ213="Ja",CP213&gt;='Valori soglia'!$D$6),AND(CQ213="Ja",CW$14&gt;CW$15)),AND(CQ213="Ja",CR213="BöB")),"Kontrolle","")</f>
        <v>#DIV/0!</v>
      </c>
      <c r="CX213" s="173" t="s">
        <v>44</v>
      </c>
      <c r="CY213" s="429">
        <v>98</v>
      </c>
      <c r="CZ213" s="352">
        <v>0</v>
      </c>
      <c r="DA213" s="429" t="s">
        <v>43</v>
      </c>
      <c r="DB213" s="432" t="s">
        <v>36</v>
      </c>
      <c r="DC213" s="399" t="str">
        <f>IF(DB213="BöB","nur Freihändig mit Tipo. 13 VöB","")</f>
        <v/>
      </c>
      <c r="DD213" s="400"/>
      <c r="DE213" s="433" t="str">
        <f>IF(DB213="BöB","Ja","No")</f>
        <v>No</v>
      </c>
      <c r="DF213" s="430" t="str">
        <f>IF(DB213="BöB","Ja","No")</f>
        <v>No</v>
      </c>
      <c r="DG213" s="435" t="e">
        <f>IF(OR(AND(DB213="VöB",CZ207="Aktuelles Procedura secondo BöB",DA213="No"),OR(AND(DA213="Ja",CZ213&gt;='Valori soglia'!$D$6),AND(DA213="Ja",DG$14&gt;DG$15)),AND(DA213="Ja",DB213="BöB")),"Kontrolle","")</f>
        <v>#DIV/0!</v>
      </c>
      <c r="DH213" s="173" t="s">
        <v>44</v>
      </c>
      <c r="DI213" s="429">
        <v>98</v>
      </c>
      <c r="DJ213" s="352">
        <v>0</v>
      </c>
      <c r="DK213" s="429" t="s">
        <v>43</v>
      </c>
      <c r="DL213" s="432" t="s">
        <v>36</v>
      </c>
      <c r="DM213" s="399" t="str">
        <f>IF(DL213="BöB","nur Freihändig mit Tipo. 13 VöB","")</f>
        <v/>
      </c>
      <c r="DN213" s="400"/>
      <c r="DO213" s="433" t="str">
        <f>IF(DL213="BöB","Ja","No")</f>
        <v>No</v>
      </c>
      <c r="DP213" s="430" t="str">
        <f>IF(DL213="BöB","Ja","No")</f>
        <v>No</v>
      </c>
      <c r="DQ213" s="435" t="e">
        <f>IF(OR(AND(DL213="VöB",DJ207="Aktuelles Procedura secondo BöB",DK213="No"),OR(AND(DK213="Ja",DJ213&gt;='Valori soglia'!$D$6),AND(DK213="Ja",DQ$14&gt;DQ$15)),AND(DK213="Ja",DL213="BöB")),"Kontrolle","")</f>
        <v>#DIV/0!</v>
      </c>
      <c r="DR213" s="173" t="s">
        <v>44</v>
      </c>
      <c r="DS213" s="429">
        <v>98</v>
      </c>
      <c r="DT213" s="352">
        <v>0</v>
      </c>
      <c r="DU213" s="429" t="s">
        <v>43</v>
      </c>
      <c r="DV213" s="432" t="s">
        <v>36</v>
      </c>
      <c r="DW213" s="399" t="str">
        <f>IF(DV213="BöB","nur Freihändig mit Tipo. 13 VöB","")</f>
        <v/>
      </c>
      <c r="DX213" s="400"/>
      <c r="DY213" s="433" t="str">
        <f>IF(DV213="BöB","Ja","No")</f>
        <v>No</v>
      </c>
      <c r="DZ213" s="430" t="str">
        <f>IF(DV213="BöB","Ja","No")</f>
        <v>No</v>
      </c>
      <c r="EA213" s="435" t="e">
        <f>IF(OR(AND(DV213="VöB",DT207="Aktuelles Procedura secondo BöB",DU213="No"),OR(AND(DU213="Ja",DT213&gt;='Valori soglia'!$D$6),AND(DU213="Ja",EA$14&gt;EA$15)),AND(DU213="Ja",DV213="BöB")),"Kontrolle","")</f>
        <v>#DIV/0!</v>
      </c>
      <c r="EB213" s="173" t="s">
        <v>44</v>
      </c>
      <c r="EC213" s="429">
        <v>98</v>
      </c>
      <c r="ED213" s="352">
        <v>0</v>
      </c>
      <c r="EE213" s="429" t="s">
        <v>43</v>
      </c>
      <c r="EF213" s="432" t="s">
        <v>36</v>
      </c>
      <c r="EG213" s="399" t="str">
        <f>IF(EF213="BöB","nur Freihändig mit Tipo. 13 VöB","")</f>
        <v/>
      </c>
      <c r="EH213" s="400"/>
      <c r="EI213" s="433" t="str">
        <f>IF(EF213="BöB","Ja","No")</f>
        <v>No</v>
      </c>
      <c r="EJ213" s="430" t="str">
        <f>IF(EF213="BöB","Ja","No")</f>
        <v>No</v>
      </c>
      <c r="EK213" s="435" t="e">
        <f>IF(OR(AND(EF213="VöB",ED207="Aktuelles Procedura secondo BöB",EE213="No"),OR(AND(EE213="Ja",ED213&gt;='Valori soglia'!$D$6),AND(EE213="Ja",EK$14&gt;EK$15)),AND(EE213="Ja",EF213="BöB")),"Kontrolle","")</f>
        <v>#DIV/0!</v>
      </c>
      <c r="EL213" s="173" t="s">
        <v>44</v>
      </c>
      <c r="EM213" s="429">
        <v>98</v>
      </c>
      <c r="EN213" s="352">
        <v>0</v>
      </c>
      <c r="EO213" s="429" t="s">
        <v>43</v>
      </c>
      <c r="EP213" s="432" t="s">
        <v>36</v>
      </c>
      <c r="EQ213" s="399" t="str">
        <f>IF(EP213="BöB","nur Freihändig mit Tipo. 13 VöB","")</f>
        <v/>
      </c>
      <c r="ER213" s="400"/>
      <c r="ES213" s="433" t="str">
        <f>IF(EP213="BöB","Ja","No")</f>
        <v>No</v>
      </c>
      <c r="ET213" s="430" t="str">
        <f>IF(EP213="BöB","Ja","No")</f>
        <v>No</v>
      </c>
      <c r="EU213" s="435" t="e">
        <f>IF(OR(AND(EP213="VöB",EN207="Aktuelles Procedura secondo BöB",EO213="No"),OR(AND(EO213="Ja",EN213&gt;='Valori soglia'!$D$6),AND(EO213="Ja",EU$14&gt;EU$15)),AND(EO213="Ja",EP213="BöB")),"Kontrolle","")</f>
        <v>#DIV/0!</v>
      </c>
      <c r="EV213" s="173" t="s">
        <v>44</v>
      </c>
      <c r="EW213" s="429">
        <v>98</v>
      </c>
      <c r="EX213" s="352">
        <v>0</v>
      </c>
      <c r="EY213" s="429" t="s">
        <v>43</v>
      </c>
      <c r="EZ213" s="432" t="s">
        <v>36</v>
      </c>
      <c r="FA213" s="399" t="str">
        <f>IF(EZ213="BöB","nur Freihändig mit Tipo. 13 VöB","")</f>
        <v/>
      </c>
      <c r="FB213" s="400"/>
      <c r="FC213" s="433" t="str">
        <f>IF(EZ213="BöB","Ja","No")</f>
        <v>No</v>
      </c>
      <c r="FD213" s="430" t="str">
        <f>IF(EZ213="BöB","Ja","No")</f>
        <v>No</v>
      </c>
      <c r="FE213" s="435" t="e">
        <f>IF(OR(AND(EZ213="VöB",EX207="Aktuelles Procedura secondo BöB",EY213="No"),OR(AND(EY213="Ja",EX213&gt;='Valori soglia'!$D$6),AND(EY213="Ja",FE$14&gt;FE$15)),AND(EY213="Ja",EZ213="BöB")),"Kontrolle","")</f>
        <v>#DIV/0!</v>
      </c>
      <c r="FF213" s="173" t="s">
        <v>44</v>
      </c>
      <c r="FG213" s="429">
        <v>98</v>
      </c>
      <c r="FH213" s="352">
        <v>0</v>
      </c>
      <c r="FI213" s="429" t="s">
        <v>43</v>
      </c>
      <c r="FJ213" s="432" t="s">
        <v>36</v>
      </c>
      <c r="FK213" s="399" t="str">
        <f>IF(FJ213="BöB","nur Freihändig mit Tipo. 13 VöB","")</f>
        <v/>
      </c>
      <c r="FL213" s="400"/>
      <c r="FM213" s="433" t="str">
        <f>IF(FJ213="BöB","Ja","No")</f>
        <v>No</v>
      </c>
      <c r="FN213" s="430" t="str">
        <f>IF(FJ213="BöB","Ja","No")</f>
        <v>No</v>
      </c>
      <c r="FO213" s="435" t="e">
        <f>IF(OR(AND(FJ213="VöB",FH207="Aktuelles Procedura secondo BöB",FI213="No"),OR(AND(FI213="Ja",FH213&gt;='Valori soglia'!$D$6),AND(FI213="Ja",FO$14&gt;FO$15)),AND(FI213="Ja",FJ213="BöB")),"Kontrolle","")</f>
        <v>#DIV/0!</v>
      </c>
      <c r="FP213" s="173" t="s">
        <v>44</v>
      </c>
      <c r="FQ213" s="429">
        <v>98</v>
      </c>
      <c r="FR213" s="352">
        <v>0</v>
      </c>
      <c r="FS213" s="429" t="s">
        <v>43</v>
      </c>
      <c r="FT213" s="432" t="s">
        <v>36</v>
      </c>
      <c r="FU213" s="399" t="str">
        <f>IF(FT213="BöB","nur Freihändig mit Tipo. 13 VöB","")</f>
        <v/>
      </c>
      <c r="FV213" s="400"/>
      <c r="FW213" s="433" t="str">
        <f>IF(FT213="BöB","Ja","No")</f>
        <v>No</v>
      </c>
      <c r="FX213" s="430" t="str">
        <f>IF(FT213="BöB","Ja","No")</f>
        <v>No</v>
      </c>
      <c r="FY213" s="435" t="e">
        <f>IF(OR(AND(FT213="VöB",FR207="Aktuelles Procedura secondo BöB",FS213="No"),OR(AND(FS213="Ja",FR213&gt;='Valori soglia'!$D$6),AND(FS213="Ja",FY$14&gt;FY$15)),AND(FS213="Ja",FT213="BöB")),"Kontrolle","")</f>
        <v>#DIV/0!</v>
      </c>
      <c r="FZ213" s="173" t="s">
        <v>44</v>
      </c>
      <c r="GA213" s="429">
        <v>98</v>
      </c>
      <c r="GB213" s="352">
        <v>0</v>
      </c>
      <c r="GC213" s="429" t="s">
        <v>43</v>
      </c>
      <c r="GD213" s="432" t="s">
        <v>36</v>
      </c>
      <c r="GE213" s="399" t="str">
        <f>IF(GD213="BöB","nur Freihändig mit Tipo. 13 VöB","")</f>
        <v/>
      </c>
      <c r="GF213" s="400"/>
      <c r="GG213" s="433" t="str">
        <f>IF(GD213="BöB","Ja","No")</f>
        <v>No</v>
      </c>
      <c r="GH213" s="430" t="str">
        <f>IF(GD213="BöB","Ja","No")</f>
        <v>No</v>
      </c>
      <c r="GI213" s="435" t="e">
        <f>IF(OR(AND(GD213="VöB",GB207="Aktuelles Procedura secondo BöB",GC213="No"),OR(AND(GC213="Ja",GB213&gt;='Valori soglia'!$D$6),AND(GC213="Ja",GI$14&gt;GI$15)),AND(GC213="Ja",GD213="BöB")),"Kontrolle","")</f>
        <v>#DIV/0!</v>
      </c>
      <c r="GJ213" s="173" t="s">
        <v>44</v>
      </c>
      <c r="GK213" s="429">
        <v>98</v>
      </c>
      <c r="GL213" s="352">
        <v>0</v>
      </c>
      <c r="GM213" s="429" t="s">
        <v>43</v>
      </c>
      <c r="GN213" s="432" t="s">
        <v>36</v>
      </c>
      <c r="GO213" s="399" t="str">
        <f>IF(GN213="BöB","nur Freihändig mit Tipo. 13 VöB","")</f>
        <v/>
      </c>
      <c r="GP213" s="400"/>
      <c r="GQ213" s="433" t="str">
        <f>IF(GN213="BöB","Ja","No")</f>
        <v>No</v>
      </c>
      <c r="GR213" s="430" t="str">
        <f>IF(GN213="BöB","Ja","No")</f>
        <v>No</v>
      </c>
      <c r="GS213" s="435" t="e">
        <f>IF(OR(AND(GN213="VöB",GL207="Aktuelles Procedura secondo BöB",GM213="No"),OR(AND(GM213="Ja",GL213&gt;='Valori soglia'!$D$6),AND(GM213="Ja",GS$14&gt;GS$15)),AND(GM213="Ja",GN213="BöB")),"Kontrolle","")</f>
        <v>#DIV/0!</v>
      </c>
      <c r="GT213" s="173" t="s">
        <v>44</v>
      </c>
      <c r="GU213" s="429">
        <v>98</v>
      </c>
      <c r="GV213" s="352">
        <v>0</v>
      </c>
      <c r="GW213" s="429" t="s">
        <v>43</v>
      </c>
      <c r="GX213" s="432" t="s">
        <v>36</v>
      </c>
      <c r="GY213" s="399" t="str">
        <f>IF(GX213="BöB","nur Freihändig mit Tipo. 13 VöB","")</f>
        <v/>
      </c>
      <c r="GZ213" s="400"/>
      <c r="HA213" s="433" t="str">
        <f>IF(GX213="BöB","Ja","No")</f>
        <v>No</v>
      </c>
      <c r="HB213" s="430" t="str">
        <f>IF(GX213="BöB","Ja","No")</f>
        <v>No</v>
      </c>
      <c r="HC213" s="435" t="e">
        <f>IF(OR(AND(GX213="VöB",GV207="Aktuelles Procedura secondo BöB",GW213="No"),OR(AND(GW213="Ja",GV213&gt;='Valori soglia'!$D$6),AND(GW213="Ja",HC$14&gt;HC$15)),AND(GW213="Ja",GX213="BöB")),"Kontrolle","")</f>
        <v>#DIV/0!</v>
      </c>
      <c r="HD213" s="173" t="s">
        <v>44</v>
      </c>
      <c r="HE213" s="429">
        <v>98</v>
      </c>
      <c r="HF213" s="352">
        <v>0</v>
      </c>
      <c r="HG213" s="429" t="s">
        <v>43</v>
      </c>
      <c r="HH213" s="432" t="s">
        <v>36</v>
      </c>
      <c r="HI213" s="399" t="str">
        <f>IF(HH213="BöB","nur Freihändig mit Tipo. 13 VöB","")</f>
        <v/>
      </c>
      <c r="HJ213" s="400"/>
      <c r="HK213" s="433" t="str">
        <f>IF(HH213="BöB","Ja","No")</f>
        <v>No</v>
      </c>
      <c r="HL213" s="430" t="str">
        <f>IF(HH213="BöB","Ja","No")</f>
        <v>No</v>
      </c>
      <c r="HM213" s="435" t="e">
        <f>IF(OR(AND(HH213="VöB",HF207="Aktuelles Procedura secondo BöB",HG213="No"),OR(AND(HG213="Ja",HF213&gt;='Valori soglia'!$D$6),AND(HG213="Ja",HM$14&gt;HM$15)),AND(HG213="Ja",HH213="BöB")),"Kontrolle","")</f>
        <v>#DIV/0!</v>
      </c>
      <c r="HN213" s="19"/>
      <c r="HO213" s="19"/>
      <c r="HP213" s="19"/>
      <c r="HQ213" s="19"/>
      <c r="HR213" s="19"/>
      <c r="HS213" s="19"/>
      <c r="HT213" s="19"/>
      <c r="HU213" s="19"/>
      <c r="HV213" s="19"/>
      <c r="HW213" s="19"/>
      <c r="HX213" s="19"/>
      <c r="HY213" s="19"/>
      <c r="HZ213" s="19"/>
      <c r="IA213" s="19"/>
      <c r="IB213" s="19"/>
      <c r="IC213" s="19"/>
      <c r="ID213" s="6"/>
      <c r="IE213" s="6"/>
      <c r="IF213" s="6"/>
      <c r="IG213" s="6"/>
      <c r="IH213" s="6"/>
      <c r="II213" s="6"/>
      <c r="IJ213" s="6"/>
      <c r="IK213" s="6"/>
      <c r="IL213" s="6"/>
      <c r="IM213" s="6"/>
      <c r="IN213" s="6"/>
      <c r="IO213" s="6"/>
      <c r="IP213" s="6"/>
      <c r="IQ213" s="6"/>
      <c r="IR213" s="6"/>
      <c r="IS213" s="6"/>
      <c r="IT213" s="6"/>
      <c r="IU213" s="6"/>
      <c r="IV213" s="6"/>
      <c r="IW213" s="6"/>
      <c r="IX213" s="6"/>
      <c r="IY213" s="6"/>
      <c r="IZ213" s="6"/>
      <c r="JA213" s="6"/>
      <c r="JB213" s="6"/>
      <c r="JC213" s="6"/>
      <c r="JD213" s="6"/>
      <c r="JE213" s="6"/>
      <c r="JF213" s="6"/>
      <c r="JG213" s="6"/>
      <c r="JH213" s="6"/>
      <c r="JI213" s="6"/>
      <c r="JJ213" s="6"/>
      <c r="JK213" s="6"/>
      <c r="JL213" s="6"/>
      <c r="JM213" s="6"/>
      <c r="JN213" s="6"/>
      <c r="JO213" s="6"/>
      <c r="JP213" s="6"/>
      <c r="JQ213" s="6"/>
      <c r="JR213" s="6"/>
      <c r="JS213" s="6"/>
      <c r="JT213" s="6"/>
      <c r="JU213" s="6"/>
      <c r="JV213" s="6"/>
      <c r="JW213" s="6"/>
      <c r="JX213" s="6"/>
      <c r="JY213" s="6"/>
      <c r="JZ213" s="6"/>
      <c r="KA213" s="6"/>
      <c r="KB213" s="6"/>
      <c r="KC213" s="6"/>
      <c r="KD213" s="6"/>
      <c r="KE213" s="6"/>
      <c r="KF213" s="6"/>
      <c r="KG213" s="6"/>
      <c r="KH213" s="6"/>
      <c r="KI213" s="6"/>
      <c r="KJ213" s="6"/>
      <c r="KK213" s="6"/>
      <c r="KL213" s="6"/>
      <c r="KM213" s="6"/>
      <c r="KN213" s="6"/>
      <c r="KO213" s="6"/>
      <c r="KP213" s="6"/>
      <c r="KQ213" s="6"/>
      <c r="KR213" s="6"/>
      <c r="KS213" s="6"/>
      <c r="KT213" s="6"/>
      <c r="KU213" s="6"/>
      <c r="KV213" s="6"/>
      <c r="KW213" s="6"/>
      <c r="KX213" s="6"/>
      <c r="KY213" s="6"/>
      <c r="KZ213" s="6"/>
      <c r="LA213" s="6"/>
      <c r="LB213" s="6"/>
      <c r="LC213" s="6"/>
    </row>
    <row r="214" spans="2:315" ht="27" customHeight="1" x14ac:dyDescent="0.2">
      <c r="B214" s="174" t="s">
        <v>45</v>
      </c>
      <c r="C214" s="429"/>
      <c r="D214" s="352"/>
      <c r="E214" s="429"/>
      <c r="F214" s="432"/>
      <c r="G214" s="401" t="str">
        <f>IF(F213="VöB","Freihändig (z.B. Tipo. 36 II d VöB)","")</f>
        <v/>
      </c>
      <c r="H214" s="402"/>
      <c r="I214" s="433"/>
      <c r="J214" s="430"/>
      <c r="K214" s="435"/>
      <c r="L214" s="174" t="s">
        <v>45</v>
      </c>
      <c r="M214" s="429"/>
      <c r="N214" s="352"/>
      <c r="O214" s="429"/>
      <c r="P214" s="432"/>
      <c r="Q214" s="401" t="str">
        <f>IF(P213="VöB","Freihändig (z.B. Tipo. 36 II d VöB)","")</f>
        <v/>
      </c>
      <c r="R214" s="402"/>
      <c r="S214" s="433"/>
      <c r="T214" s="430"/>
      <c r="U214" s="435"/>
      <c r="V214" s="174" t="s">
        <v>45</v>
      </c>
      <c r="W214" s="429"/>
      <c r="X214" s="352"/>
      <c r="Y214" s="429"/>
      <c r="Z214" s="432"/>
      <c r="AA214" s="401" t="str">
        <f>IF(Z213="VöB","Freihändig (z.B. Tipo. 36 II d VöB)","")</f>
        <v/>
      </c>
      <c r="AB214" s="402"/>
      <c r="AC214" s="433"/>
      <c r="AD214" s="430"/>
      <c r="AE214" s="435"/>
      <c r="AF214" s="174" t="s">
        <v>45</v>
      </c>
      <c r="AG214" s="429"/>
      <c r="AH214" s="352"/>
      <c r="AI214" s="429"/>
      <c r="AJ214" s="432"/>
      <c r="AK214" s="401" t="str">
        <f>IF(AJ213="VöB","Freihändig (z.B. Tipo. 36 II d VöB)","")</f>
        <v/>
      </c>
      <c r="AL214" s="402"/>
      <c r="AM214" s="433"/>
      <c r="AN214" s="430"/>
      <c r="AO214" s="435"/>
      <c r="AP214" s="174" t="s">
        <v>45</v>
      </c>
      <c r="AQ214" s="429"/>
      <c r="AR214" s="352"/>
      <c r="AS214" s="429"/>
      <c r="AT214" s="432"/>
      <c r="AU214" s="401" t="str">
        <f>IF(AT213="VöB","Freihändig (z.B. Tipo. 36 II d VöB)","")</f>
        <v/>
      </c>
      <c r="AV214" s="402"/>
      <c r="AW214" s="433"/>
      <c r="AX214" s="430"/>
      <c r="AY214" s="435"/>
      <c r="AZ214" s="174" t="s">
        <v>45</v>
      </c>
      <c r="BA214" s="429"/>
      <c r="BB214" s="352"/>
      <c r="BC214" s="429"/>
      <c r="BD214" s="432"/>
      <c r="BE214" s="401" t="str">
        <f>IF(BD213="VöB","Freihändig (z.B. Tipo. 36 II d VöB)","")</f>
        <v/>
      </c>
      <c r="BF214" s="402"/>
      <c r="BG214" s="433"/>
      <c r="BH214" s="430"/>
      <c r="BI214" s="435"/>
      <c r="BJ214" s="174" t="s">
        <v>45</v>
      </c>
      <c r="BK214" s="429"/>
      <c r="BL214" s="352"/>
      <c r="BM214" s="429"/>
      <c r="BN214" s="432"/>
      <c r="BO214" s="401" t="str">
        <f>IF(BN213="VöB","Freihändig (z.B. Tipo. 36 II d VöB)","")</f>
        <v/>
      </c>
      <c r="BP214" s="402"/>
      <c r="BQ214" s="433"/>
      <c r="BR214" s="430"/>
      <c r="BS214" s="435"/>
      <c r="BT214" s="174" t="s">
        <v>45</v>
      </c>
      <c r="BU214" s="429"/>
      <c r="BV214" s="352"/>
      <c r="BW214" s="429"/>
      <c r="BX214" s="432"/>
      <c r="BY214" s="401" t="str">
        <f>IF(BX213="VöB","Freihändig (z.B. Tipo. 36 II d VöB)","")</f>
        <v/>
      </c>
      <c r="BZ214" s="402"/>
      <c r="CA214" s="433"/>
      <c r="CB214" s="430"/>
      <c r="CC214" s="435"/>
      <c r="CD214" s="174" t="s">
        <v>45</v>
      </c>
      <c r="CE214" s="429"/>
      <c r="CF214" s="352"/>
      <c r="CG214" s="429"/>
      <c r="CH214" s="432"/>
      <c r="CI214" s="401" t="str">
        <f>IF(CH213="VöB","Freihändig (z.B. Tipo. 36 II d VöB)","")</f>
        <v/>
      </c>
      <c r="CJ214" s="402"/>
      <c r="CK214" s="433"/>
      <c r="CL214" s="430"/>
      <c r="CM214" s="435"/>
      <c r="CN214" s="174" t="s">
        <v>45</v>
      </c>
      <c r="CO214" s="429"/>
      <c r="CP214" s="352"/>
      <c r="CQ214" s="429"/>
      <c r="CR214" s="432"/>
      <c r="CS214" s="401" t="str">
        <f>IF(CR213="VöB","Freihändig (z.B. Tipo. 36 II d VöB)","")</f>
        <v/>
      </c>
      <c r="CT214" s="402"/>
      <c r="CU214" s="433"/>
      <c r="CV214" s="430"/>
      <c r="CW214" s="435"/>
      <c r="CX214" s="174" t="s">
        <v>45</v>
      </c>
      <c r="CY214" s="429"/>
      <c r="CZ214" s="352"/>
      <c r="DA214" s="429"/>
      <c r="DB214" s="432"/>
      <c r="DC214" s="401" t="str">
        <f>IF(DB213="VöB","Freihändig (z.B. Tipo. 36 II d VöB)","")</f>
        <v/>
      </c>
      <c r="DD214" s="402"/>
      <c r="DE214" s="433"/>
      <c r="DF214" s="430"/>
      <c r="DG214" s="435"/>
      <c r="DH214" s="174" t="s">
        <v>45</v>
      </c>
      <c r="DI214" s="429"/>
      <c r="DJ214" s="352"/>
      <c r="DK214" s="429"/>
      <c r="DL214" s="432"/>
      <c r="DM214" s="401" t="str">
        <f>IF(DL213="VöB","Freihändig (z.B. Tipo. 36 II d VöB)","")</f>
        <v/>
      </c>
      <c r="DN214" s="402"/>
      <c r="DO214" s="433"/>
      <c r="DP214" s="430"/>
      <c r="DQ214" s="435"/>
      <c r="DR214" s="174" t="s">
        <v>45</v>
      </c>
      <c r="DS214" s="429"/>
      <c r="DT214" s="352"/>
      <c r="DU214" s="429"/>
      <c r="DV214" s="432"/>
      <c r="DW214" s="401" t="str">
        <f>IF(DV213="VöB","Freihändig (z.B. Tipo. 36 II d VöB)","")</f>
        <v/>
      </c>
      <c r="DX214" s="402"/>
      <c r="DY214" s="433"/>
      <c r="DZ214" s="430"/>
      <c r="EA214" s="435"/>
      <c r="EB214" s="174" t="s">
        <v>45</v>
      </c>
      <c r="EC214" s="429"/>
      <c r="ED214" s="352"/>
      <c r="EE214" s="429"/>
      <c r="EF214" s="432"/>
      <c r="EG214" s="401" t="str">
        <f>IF(EF213="VöB","Freihändig (z.B. Tipo. 36 II d VöB)","")</f>
        <v/>
      </c>
      <c r="EH214" s="402"/>
      <c r="EI214" s="433"/>
      <c r="EJ214" s="430"/>
      <c r="EK214" s="435"/>
      <c r="EL214" s="174" t="s">
        <v>45</v>
      </c>
      <c r="EM214" s="429"/>
      <c r="EN214" s="352"/>
      <c r="EO214" s="429"/>
      <c r="EP214" s="432"/>
      <c r="EQ214" s="401" t="str">
        <f>IF(EP213="VöB","Freihändig (z.B. Tipo. 36 II d VöB)","")</f>
        <v/>
      </c>
      <c r="ER214" s="402"/>
      <c r="ES214" s="433"/>
      <c r="ET214" s="430"/>
      <c r="EU214" s="435"/>
      <c r="EV214" s="174" t="s">
        <v>45</v>
      </c>
      <c r="EW214" s="429"/>
      <c r="EX214" s="352"/>
      <c r="EY214" s="429"/>
      <c r="EZ214" s="432"/>
      <c r="FA214" s="401" t="str">
        <f>IF(EZ213="VöB","Freihändig (z.B. Tipo. 36 II d VöB)","")</f>
        <v/>
      </c>
      <c r="FB214" s="402"/>
      <c r="FC214" s="433"/>
      <c r="FD214" s="430"/>
      <c r="FE214" s="435"/>
      <c r="FF214" s="174" t="s">
        <v>45</v>
      </c>
      <c r="FG214" s="429"/>
      <c r="FH214" s="352"/>
      <c r="FI214" s="429"/>
      <c r="FJ214" s="432"/>
      <c r="FK214" s="401" t="str">
        <f>IF(FJ213="VöB","Freihändig (z.B. Tipo. 36 II d VöB)","")</f>
        <v/>
      </c>
      <c r="FL214" s="402"/>
      <c r="FM214" s="433"/>
      <c r="FN214" s="430"/>
      <c r="FO214" s="435"/>
      <c r="FP214" s="174" t="s">
        <v>45</v>
      </c>
      <c r="FQ214" s="429"/>
      <c r="FR214" s="352"/>
      <c r="FS214" s="429"/>
      <c r="FT214" s="432"/>
      <c r="FU214" s="401" t="str">
        <f>IF(FT213="VöB","Freihändig (z.B. Tipo. 36 II d VöB)","")</f>
        <v/>
      </c>
      <c r="FV214" s="402"/>
      <c r="FW214" s="433"/>
      <c r="FX214" s="430"/>
      <c r="FY214" s="435"/>
      <c r="FZ214" s="174" t="s">
        <v>45</v>
      </c>
      <c r="GA214" s="429"/>
      <c r="GB214" s="352"/>
      <c r="GC214" s="429"/>
      <c r="GD214" s="432"/>
      <c r="GE214" s="401" t="str">
        <f>IF(GD213="VöB","Freihändig (z.B. Tipo. 36 II d VöB)","")</f>
        <v/>
      </c>
      <c r="GF214" s="402"/>
      <c r="GG214" s="433"/>
      <c r="GH214" s="430"/>
      <c r="GI214" s="435"/>
      <c r="GJ214" s="174" t="s">
        <v>45</v>
      </c>
      <c r="GK214" s="429"/>
      <c r="GL214" s="352"/>
      <c r="GM214" s="429"/>
      <c r="GN214" s="432"/>
      <c r="GO214" s="401" t="str">
        <f>IF(GN213="VöB","Freihändig (z.B. Tipo. 36 II d VöB)","")</f>
        <v/>
      </c>
      <c r="GP214" s="402"/>
      <c r="GQ214" s="433"/>
      <c r="GR214" s="430"/>
      <c r="GS214" s="435"/>
      <c r="GT214" s="174" t="s">
        <v>45</v>
      </c>
      <c r="GU214" s="429"/>
      <c r="GV214" s="352"/>
      <c r="GW214" s="429"/>
      <c r="GX214" s="432"/>
      <c r="GY214" s="401" t="str">
        <f>IF(GX213="VöB","Freihändig (z.B. Tipo. 36 II d VöB)","")</f>
        <v/>
      </c>
      <c r="GZ214" s="402"/>
      <c r="HA214" s="433"/>
      <c r="HB214" s="430"/>
      <c r="HC214" s="435"/>
      <c r="HD214" s="174" t="s">
        <v>45</v>
      </c>
      <c r="HE214" s="429"/>
      <c r="HF214" s="352"/>
      <c r="HG214" s="429"/>
      <c r="HH214" s="432"/>
      <c r="HI214" s="401" t="str">
        <f>IF(HH213="VöB","Freihändig (z.B. Tipo. 36 II d VöB)","")</f>
        <v/>
      </c>
      <c r="HJ214" s="402"/>
      <c r="HK214" s="433"/>
      <c r="HL214" s="430"/>
      <c r="HM214" s="435"/>
      <c r="HN214" s="19"/>
      <c r="HO214" s="19"/>
      <c r="HP214" s="19"/>
      <c r="HQ214" s="19"/>
      <c r="HR214" s="19"/>
      <c r="HS214" s="19"/>
      <c r="HT214" s="19"/>
      <c r="HU214" s="19"/>
      <c r="HV214" s="19"/>
      <c r="HW214" s="19"/>
      <c r="HX214" s="19"/>
      <c r="HY214" s="19"/>
      <c r="HZ214" s="19"/>
      <c r="IA214" s="19"/>
      <c r="IB214" s="19"/>
      <c r="IC214" s="19"/>
      <c r="ID214" s="6"/>
      <c r="IE214" s="6"/>
      <c r="IF214" s="6"/>
      <c r="IG214" s="6"/>
      <c r="IH214" s="6"/>
      <c r="II214" s="6"/>
      <c r="IJ214" s="6"/>
      <c r="IK214" s="6"/>
      <c r="IL214" s="6"/>
      <c r="IM214" s="6"/>
      <c r="IN214" s="6"/>
      <c r="IO214" s="6"/>
      <c r="IP214" s="6"/>
      <c r="IQ214" s="6"/>
      <c r="IR214" s="6"/>
      <c r="IS214" s="6"/>
      <c r="IT214" s="6"/>
      <c r="IU214" s="6"/>
      <c r="IV214" s="6"/>
      <c r="IW214" s="6"/>
      <c r="IX214" s="6"/>
      <c r="IY214" s="6"/>
      <c r="IZ214" s="6"/>
      <c r="JA214" s="6"/>
      <c r="JB214" s="6"/>
      <c r="JC214" s="6"/>
      <c r="JD214" s="6"/>
      <c r="JE214" s="6"/>
      <c r="JF214" s="6"/>
      <c r="JG214" s="6"/>
      <c r="JH214" s="6"/>
      <c r="JI214" s="6"/>
      <c r="JJ214" s="6"/>
      <c r="JK214" s="6"/>
      <c r="JL214" s="6"/>
      <c r="JM214" s="6"/>
      <c r="JN214" s="6"/>
      <c r="JO214" s="6"/>
      <c r="JP214" s="6"/>
      <c r="JQ214" s="6"/>
      <c r="JR214" s="6"/>
      <c r="JS214" s="6"/>
      <c r="JT214" s="6"/>
      <c r="JU214" s="6"/>
      <c r="JV214" s="6"/>
      <c r="JW214" s="6"/>
      <c r="JX214" s="6"/>
      <c r="JY214" s="6"/>
      <c r="JZ214" s="6"/>
      <c r="KA214" s="6"/>
      <c r="KB214" s="6"/>
      <c r="KC214" s="6"/>
      <c r="KD214" s="6"/>
      <c r="KE214" s="6"/>
      <c r="KF214" s="6"/>
      <c r="KG214" s="6"/>
      <c r="KH214" s="6"/>
      <c r="KI214" s="6"/>
      <c r="KJ214" s="6"/>
      <c r="KK214" s="6"/>
      <c r="KL214" s="6"/>
      <c r="KM214" s="6"/>
      <c r="KN214" s="6"/>
      <c r="KO214" s="6"/>
      <c r="KP214" s="6"/>
      <c r="KQ214" s="6"/>
      <c r="KR214" s="6"/>
      <c r="KS214" s="6"/>
      <c r="KT214" s="6"/>
      <c r="KU214" s="6"/>
      <c r="KV214" s="6"/>
      <c r="KW214" s="6"/>
      <c r="KX214" s="6"/>
      <c r="KY214" s="6"/>
      <c r="KZ214" s="6"/>
      <c r="LA214" s="6"/>
      <c r="LB214" s="6"/>
      <c r="LC214" s="6"/>
    </row>
    <row r="215" spans="2:315" ht="27" customHeight="1" x14ac:dyDescent="0.2">
      <c r="B215" s="173" t="s">
        <v>44</v>
      </c>
      <c r="C215" s="429">
        <v>99</v>
      </c>
      <c r="D215" s="352">
        <v>0</v>
      </c>
      <c r="E215" s="429" t="s">
        <v>43</v>
      </c>
      <c r="F215" s="432" t="s">
        <v>36</v>
      </c>
      <c r="G215" s="399" t="str">
        <f>IF(F215="BöB","nur Freihändig mit Tipo. 13 VöB","")</f>
        <v/>
      </c>
      <c r="H215" s="400"/>
      <c r="I215" s="433" t="str">
        <f>IF(F215="BöB","Ja","No")</f>
        <v>No</v>
      </c>
      <c r="J215" s="430" t="str">
        <f>IF(F215="BöB","Ja","No")</f>
        <v>No</v>
      </c>
      <c r="K215" s="435" t="e">
        <f>IF(OR(AND(F215="VöB",D209="Aktuelles Procedura secondo BöB",E215="No"),OR(AND(E215="Ja",D215&gt;='Valori soglia'!$D$6),AND(E215="Ja",'Riepilogo progetto'!$J$8&gt;'Riepilogo progetto'!$P$9)),AND(E215="Ja",F215="BöB")),"Kontrolle","")</f>
        <v>#DIV/0!</v>
      </c>
      <c r="L215" s="173" t="s">
        <v>44</v>
      </c>
      <c r="M215" s="429">
        <v>99</v>
      </c>
      <c r="N215" s="352">
        <v>0</v>
      </c>
      <c r="O215" s="429" t="s">
        <v>43</v>
      </c>
      <c r="P215" s="432" t="s">
        <v>36</v>
      </c>
      <c r="Q215" s="399" t="str">
        <f>IF(P215="BöB","nur Freihändig mit Tipo. 13 VöB","")</f>
        <v/>
      </c>
      <c r="R215" s="400"/>
      <c r="S215" s="433" t="str">
        <f>IF(P215="BöB","Ja","No")</f>
        <v>No</v>
      </c>
      <c r="T215" s="430" t="str">
        <f>IF(P215="BöB","Ja","No")</f>
        <v>No</v>
      </c>
      <c r="U215" s="435" t="e">
        <f>IF(OR(AND(P215="VöB",N209="Aktuelles Procedura secondo BöB",O215="No"),OR(AND(O215="Ja",N215&gt;='Valori soglia'!$D$6),AND(O215="Ja",U$14&gt;U$15)),AND(O215="Ja",P215="BöB")),"Kontrolle","")</f>
        <v>#DIV/0!</v>
      </c>
      <c r="V215" s="173" t="s">
        <v>44</v>
      </c>
      <c r="W215" s="429">
        <v>99</v>
      </c>
      <c r="X215" s="352">
        <v>0</v>
      </c>
      <c r="Y215" s="429" t="s">
        <v>43</v>
      </c>
      <c r="Z215" s="432" t="s">
        <v>36</v>
      </c>
      <c r="AA215" s="399" t="str">
        <f>IF(Z215="BöB","nur Freihändig mit Tipo. 13 VöB","")</f>
        <v/>
      </c>
      <c r="AB215" s="400"/>
      <c r="AC215" s="433" t="str">
        <f>IF(Z215="BöB","Ja","No")</f>
        <v>No</v>
      </c>
      <c r="AD215" s="430" t="str">
        <f>IF(Z215="BöB","Ja","No")</f>
        <v>No</v>
      </c>
      <c r="AE215" s="435" t="e">
        <f>IF(OR(AND(Z215="VöB",X209="Aktuelles Procedura secondo BöB",Y215="No"),OR(AND(Y215="Ja",X215&gt;='Valori soglia'!$D$6),AND(Y215="Ja",AE$14&gt;AE$15)),AND(Y215="Ja",Z215="BöB")),"Kontrolle","")</f>
        <v>#DIV/0!</v>
      </c>
      <c r="AF215" s="173" t="s">
        <v>44</v>
      </c>
      <c r="AG215" s="429">
        <v>99</v>
      </c>
      <c r="AH215" s="352">
        <v>0</v>
      </c>
      <c r="AI215" s="429" t="s">
        <v>43</v>
      </c>
      <c r="AJ215" s="432" t="s">
        <v>36</v>
      </c>
      <c r="AK215" s="399" t="str">
        <f>IF(AJ215="BöB","nur Freihändig mit Tipo. 13 VöB","")</f>
        <v/>
      </c>
      <c r="AL215" s="400"/>
      <c r="AM215" s="433" t="str">
        <f>IF(AJ215="BöB","Ja","No")</f>
        <v>No</v>
      </c>
      <c r="AN215" s="430" t="str">
        <f>IF(AJ215="BöB","Ja","No")</f>
        <v>No</v>
      </c>
      <c r="AO215" s="435" t="e">
        <f>IF(OR(AND(AJ215="VöB",AH209="Aktuelles Procedura secondo BöB",AI215="No"),OR(AND(AI215="Ja",AH215&gt;='Valori soglia'!$D$6),AND(AI215="Ja",AO$14&gt;AO$15)),AND(AI215="Ja",AJ215="BöB")),"Kontrolle","")</f>
        <v>#DIV/0!</v>
      </c>
      <c r="AP215" s="173" t="s">
        <v>44</v>
      </c>
      <c r="AQ215" s="429">
        <v>99</v>
      </c>
      <c r="AR215" s="352">
        <v>0</v>
      </c>
      <c r="AS215" s="429" t="s">
        <v>43</v>
      </c>
      <c r="AT215" s="432" t="s">
        <v>36</v>
      </c>
      <c r="AU215" s="399" t="str">
        <f>IF(AT215="BöB","nur Freihändig mit Tipo. 13 VöB","")</f>
        <v/>
      </c>
      <c r="AV215" s="400"/>
      <c r="AW215" s="433" t="str">
        <f>IF(AT215="BöB","Ja","No")</f>
        <v>No</v>
      </c>
      <c r="AX215" s="430" t="str">
        <f>IF(AT215="BöB","Ja","No")</f>
        <v>No</v>
      </c>
      <c r="AY215" s="435" t="e">
        <f>IF(OR(AND(AT215="VöB",AR209="Aktuelles Procedura secondo BöB",AS215="No"),OR(AND(AS215="Ja",AR215&gt;='Valori soglia'!$D$6),AND(AS215="Ja",AY$14&gt;AY$15)),AND(AS215="Ja",AT215="BöB")),"Kontrolle","")</f>
        <v>#DIV/0!</v>
      </c>
      <c r="AZ215" s="173" t="s">
        <v>44</v>
      </c>
      <c r="BA215" s="429">
        <v>99</v>
      </c>
      <c r="BB215" s="352">
        <v>0</v>
      </c>
      <c r="BC215" s="429" t="s">
        <v>43</v>
      </c>
      <c r="BD215" s="432" t="s">
        <v>36</v>
      </c>
      <c r="BE215" s="399" t="str">
        <f>IF(BD215="BöB","nur Freihändig mit Tipo. 13 VöB","")</f>
        <v/>
      </c>
      <c r="BF215" s="400"/>
      <c r="BG215" s="433" t="str">
        <f>IF(BD215="BöB","Ja","No")</f>
        <v>No</v>
      </c>
      <c r="BH215" s="430" t="str">
        <f>IF(BD215="BöB","Ja","No")</f>
        <v>No</v>
      </c>
      <c r="BI215" s="435" t="e">
        <f>IF(OR(AND(BD215="VöB",BB209="Aktuelles Procedura secondo BöB",BC215="No"),OR(AND(BC215="Ja",BB215&gt;='Valori soglia'!$D$6),AND(BC215="Ja",BI$14&gt;BI$15)),AND(BC215="Ja",BD215="BöB")),"Kontrolle","")</f>
        <v>#DIV/0!</v>
      </c>
      <c r="BJ215" s="173" t="s">
        <v>44</v>
      </c>
      <c r="BK215" s="429">
        <v>99</v>
      </c>
      <c r="BL215" s="352">
        <v>0</v>
      </c>
      <c r="BM215" s="429" t="s">
        <v>43</v>
      </c>
      <c r="BN215" s="432" t="s">
        <v>36</v>
      </c>
      <c r="BO215" s="399" t="str">
        <f>IF(BN215="BöB","nur Freihändig mit Tipo. 13 VöB","")</f>
        <v/>
      </c>
      <c r="BP215" s="400"/>
      <c r="BQ215" s="433" t="str">
        <f>IF(BN215="BöB","Ja","No")</f>
        <v>No</v>
      </c>
      <c r="BR215" s="430" t="str">
        <f>IF(BN215="BöB","Ja","No")</f>
        <v>No</v>
      </c>
      <c r="BS215" s="435" t="e">
        <f>IF(OR(AND(BN215="VöB",BL209="Aktuelles Procedura secondo BöB",BM215="No"),OR(AND(BM215="Ja",BL215&gt;='Valori soglia'!$D$6),AND(BM215="Ja",BS$14&gt;BS$15)),AND(BM215="Ja",BN215="BöB")),"Kontrolle","")</f>
        <v>#DIV/0!</v>
      </c>
      <c r="BT215" s="173" t="s">
        <v>44</v>
      </c>
      <c r="BU215" s="429">
        <v>99</v>
      </c>
      <c r="BV215" s="352">
        <v>0</v>
      </c>
      <c r="BW215" s="429" t="s">
        <v>43</v>
      </c>
      <c r="BX215" s="432" t="s">
        <v>36</v>
      </c>
      <c r="BY215" s="399" t="str">
        <f>IF(BX215="BöB","nur Freihändig mit Tipo. 13 VöB","")</f>
        <v/>
      </c>
      <c r="BZ215" s="400"/>
      <c r="CA215" s="433" t="str">
        <f>IF(BX215="BöB","Ja","No")</f>
        <v>No</v>
      </c>
      <c r="CB215" s="430" t="str">
        <f>IF(BX215="BöB","Ja","No")</f>
        <v>No</v>
      </c>
      <c r="CC215" s="435" t="e">
        <f>IF(OR(AND(BX215="VöB",BV209="Aktuelles Procedura secondo BöB",BW215="No"),OR(AND(BW215="Ja",BV215&gt;='Valori soglia'!$D$6),AND(BW215="Ja",CC$14&gt;CC$15)),AND(BW215="Ja",BX215="BöB")),"Kontrolle","")</f>
        <v>#DIV/0!</v>
      </c>
      <c r="CD215" s="173" t="s">
        <v>44</v>
      </c>
      <c r="CE215" s="429">
        <v>99</v>
      </c>
      <c r="CF215" s="352">
        <v>0</v>
      </c>
      <c r="CG215" s="429" t="s">
        <v>43</v>
      </c>
      <c r="CH215" s="432" t="s">
        <v>36</v>
      </c>
      <c r="CI215" s="399" t="str">
        <f>IF(CH215="BöB","nur Freihändig mit Tipo. 13 VöB","")</f>
        <v/>
      </c>
      <c r="CJ215" s="400"/>
      <c r="CK215" s="433" t="str">
        <f>IF(CH215="BöB","Ja","No")</f>
        <v>No</v>
      </c>
      <c r="CL215" s="430" t="str">
        <f>IF(CH215="BöB","Ja","No")</f>
        <v>No</v>
      </c>
      <c r="CM215" s="435" t="e">
        <f>IF(OR(AND(CH215="VöB",CF209="Aktuelles Procedura secondo BöB",CG215="No"),OR(AND(CG215="Ja",CF215&gt;='Valori soglia'!$D$6),AND(CG215="Ja",CM$14&gt;CM$15)),AND(CG215="Ja",CH215="BöB")),"Kontrolle","")</f>
        <v>#DIV/0!</v>
      </c>
      <c r="CN215" s="173" t="s">
        <v>44</v>
      </c>
      <c r="CO215" s="429">
        <v>99</v>
      </c>
      <c r="CP215" s="352">
        <v>0</v>
      </c>
      <c r="CQ215" s="429" t="s">
        <v>43</v>
      </c>
      <c r="CR215" s="432" t="s">
        <v>36</v>
      </c>
      <c r="CS215" s="399" t="str">
        <f>IF(CR215="BöB","nur Freihändig mit Tipo. 13 VöB","")</f>
        <v/>
      </c>
      <c r="CT215" s="400"/>
      <c r="CU215" s="433" t="str">
        <f>IF(CR215="BöB","Ja","No")</f>
        <v>No</v>
      </c>
      <c r="CV215" s="430" t="str">
        <f>IF(CR215="BöB","Ja","No")</f>
        <v>No</v>
      </c>
      <c r="CW215" s="435" t="e">
        <f>IF(OR(AND(CR215="VöB",CP209="Aktuelles Procedura secondo BöB",CQ215="No"),OR(AND(CQ215="Ja",CP215&gt;='Valori soglia'!$D$6),AND(CQ215="Ja",CW$14&gt;CW$15)),AND(CQ215="Ja",CR215="BöB")),"Kontrolle","")</f>
        <v>#DIV/0!</v>
      </c>
      <c r="CX215" s="173" t="s">
        <v>44</v>
      </c>
      <c r="CY215" s="429">
        <v>99</v>
      </c>
      <c r="CZ215" s="352">
        <v>0</v>
      </c>
      <c r="DA215" s="429" t="s">
        <v>43</v>
      </c>
      <c r="DB215" s="432" t="s">
        <v>36</v>
      </c>
      <c r="DC215" s="399" t="str">
        <f>IF(DB215="BöB","nur Freihändig mit Tipo. 13 VöB","")</f>
        <v/>
      </c>
      <c r="DD215" s="400"/>
      <c r="DE215" s="433" t="str">
        <f>IF(DB215="BöB","Ja","No")</f>
        <v>No</v>
      </c>
      <c r="DF215" s="430" t="str">
        <f>IF(DB215="BöB","Ja","No")</f>
        <v>No</v>
      </c>
      <c r="DG215" s="435" t="e">
        <f>IF(OR(AND(DB215="VöB",CZ209="Aktuelles Procedura secondo BöB",DA215="No"),OR(AND(DA215="Ja",CZ215&gt;='Valori soglia'!$D$6),AND(DA215="Ja",DG$14&gt;DG$15)),AND(DA215="Ja",DB215="BöB")),"Kontrolle","")</f>
        <v>#DIV/0!</v>
      </c>
      <c r="DH215" s="173" t="s">
        <v>44</v>
      </c>
      <c r="DI215" s="429">
        <v>99</v>
      </c>
      <c r="DJ215" s="352">
        <v>0</v>
      </c>
      <c r="DK215" s="429" t="s">
        <v>43</v>
      </c>
      <c r="DL215" s="432" t="s">
        <v>36</v>
      </c>
      <c r="DM215" s="399" t="str">
        <f>IF(DL215="BöB","nur Freihändig mit Tipo. 13 VöB","")</f>
        <v/>
      </c>
      <c r="DN215" s="400"/>
      <c r="DO215" s="433" t="str">
        <f>IF(DL215="BöB","Ja","No")</f>
        <v>No</v>
      </c>
      <c r="DP215" s="430" t="str">
        <f>IF(DL215="BöB","Ja","No")</f>
        <v>No</v>
      </c>
      <c r="DQ215" s="435" t="e">
        <f>IF(OR(AND(DL215="VöB",DJ209="Aktuelles Procedura secondo BöB",DK215="No"),OR(AND(DK215="Ja",DJ215&gt;='Valori soglia'!$D$6),AND(DK215="Ja",DQ$14&gt;DQ$15)),AND(DK215="Ja",DL215="BöB")),"Kontrolle","")</f>
        <v>#DIV/0!</v>
      </c>
      <c r="DR215" s="173" t="s">
        <v>44</v>
      </c>
      <c r="DS215" s="429">
        <v>99</v>
      </c>
      <c r="DT215" s="352">
        <v>0</v>
      </c>
      <c r="DU215" s="429" t="s">
        <v>43</v>
      </c>
      <c r="DV215" s="432" t="s">
        <v>36</v>
      </c>
      <c r="DW215" s="399" t="str">
        <f>IF(DV215="BöB","nur Freihändig mit Tipo. 13 VöB","")</f>
        <v/>
      </c>
      <c r="DX215" s="400"/>
      <c r="DY215" s="433" t="str">
        <f>IF(DV215="BöB","Ja","No")</f>
        <v>No</v>
      </c>
      <c r="DZ215" s="430" t="str">
        <f>IF(DV215="BöB","Ja","No")</f>
        <v>No</v>
      </c>
      <c r="EA215" s="435" t="e">
        <f>IF(OR(AND(DV215="VöB",DT209="Aktuelles Procedura secondo BöB",DU215="No"),OR(AND(DU215="Ja",DT215&gt;='Valori soglia'!$D$6),AND(DU215="Ja",EA$14&gt;EA$15)),AND(DU215="Ja",DV215="BöB")),"Kontrolle","")</f>
        <v>#DIV/0!</v>
      </c>
      <c r="EB215" s="173" t="s">
        <v>44</v>
      </c>
      <c r="EC215" s="429">
        <v>99</v>
      </c>
      <c r="ED215" s="352">
        <v>0</v>
      </c>
      <c r="EE215" s="429" t="s">
        <v>43</v>
      </c>
      <c r="EF215" s="432" t="s">
        <v>36</v>
      </c>
      <c r="EG215" s="399" t="str">
        <f>IF(EF215="BöB","nur Freihändig mit Tipo. 13 VöB","")</f>
        <v/>
      </c>
      <c r="EH215" s="400"/>
      <c r="EI215" s="433" t="str">
        <f>IF(EF215="BöB","Ja","No")</f>
        <v>No</v>
      </c>
      <c r="EJ215" s="430" t="str">
        <f>IF(EF215="BöB","Ja","No")</f>
        <v>No</v>
      </c>
      <c r="EK215" s="435" t="e">
        <f>IF(OR(AND(EF215="VöB",ED209="Aktuelles Procedura secondo BöB",EE215="No"),OR(AND(EE215="Ja",ED215&gt;='Valori soglia'!$D$6),AND(EE215="Ja",EK$14&gt;EK$15)),AND(EE215="Ja",EF215="BöB")),"Kontrolle","")</f>
        <v>#DIV/0!</v>
      </c>
      <c r="EL215" s="173" t="s">
        <v>44</v>
      </c>
      <c r="EM215" s="429">
        <v>99</v>
      </c>
      <c r="EN215" s="352">
        <v>0</v>
      </c>
      <c r="EO215" s="429" t="s">
        <v>43</v>
      </c>
      <c r="EP215" s="432" t="s">
        <v>36</v>
      </c>
      <c r="EQ215" s="399" t="str">
        <f>IF(EP215="BöB","nur Freihändig mit Tipo. 13 VöB","")</f>
        <v/>
      </c>
      <c r="ER215" s="400"/>
      <c r="ES215" s="433" t="str">
        <f>IF(EP215="BöB","Ja","No")</f>
        <v>No</v>
      </c>
      <c r="ET215" s="430" t="str">
        <f>IF(EP215="BöB","Ja","No")</f>
        <v>No</v>
      </c>
      <c r="EU215" s="435" t="e">
        <f>IF(OR(AND(EP215="VöB",EN209="Aktuelles Procedura secondo BöB",EO215="No"),OR(AND(EO215="Ja",EN215&gt;='Valori soglia'!$D$6),AND(EO215="Ja",EU$14&gt;EU$15)),AND(EO215="Ja",EP215="BöB")),"Kontrolle","")</f>
        <v>#DIV/0!</v>
      </c>
      <c r="EV215" s="173" t="s">
        <v>44</v>
      </c>
      <c r="EW215" s="429">
        <v>99</v>
      </c>
      <c r="EX215" s="352">
        <v>0</v>
      </c>
      <c r="EY215" s="429" t="s">
        <v>43</v>
      </c>
      <c r="EZ215" s="432" t="s">
        <v>36</v>
      </c>
      <c r="FA215" s="399" t="str">
        <f>IF(EZ215="BöB","nur Freihändig mit Tipo. 13 VöB","")</f>
        <v/>
      </c>
      <c r="FB215" s="400"/>
      <c r="FC215" s="433" t="str">
        <f>IF(EZ215="BöB","Ja","No")</f>
        <v>No</v>
      </c>
      <c r="FD215" s="430" t="str">
        <f>IF(EZ215="BöB","Ja","No")</f>
        <v>No</v>
      </c>
      <c r="FE215" s="435" t="e">
        <f>IF(OR(AND(EZ215="VöB",EX209="Aktuelles Procedura secondo BöB",EY215="No"),OR(AND(EY215="Ja",EX215&gt;='Valori soglia'!$D$6),AND(EY215="Ja",FE$14&gt;FE$15)),AND(EY215="Ja",EZ215="BöB")),"Kontrolle","")</f>
        <v>#DIV/0!</v>
      </c>
      <c r="FF215" s="173" t="s">
        <v>44</v>
      </c>
      <c r="FG215" s="429">
        <v>99</v>
      </c>
      <c r="FH215" s="352">
        <v>0</v>
      </c>
      <c r="FI215" s="429" t="s">
        <v>43</v>
      </c>
      <c r="FJ215" s="432" t="s">
        <v>36</v>
      </c>
      <c r="FK215" s="399" t="str">
        <f>IF(FJ215="BöB","nur Freihändig mit Tipo. 13 VöB","")</f>
        <v/>
      </c>
      <c r="FL215" s="400"/>
      <c r="FM215" s="433" t="str">
        <f>IF(FJ215="BöB","Ja","No")</f>
        <v>No</v>
      </c>
      <c r="FN215" s="430" t="str">
        <f>IF(FJ215="BöB","Ja","No")</f>
        <v>No</v>
      </c>
      <c r="FO215" s="435" t="e">
        <f>IF(OR(AND(FJ215="VöB",FH209="Aktuelles Procedura secondo BöB",FI215="No"),OR(AND(FI215="Ja",FH215&gt;='Valori soglia'!$D$6),AND(FI215="Ja",FO$14&gt;FO$15)),AND(FI215="Ja",FJ215="BöB")),"Kontrolle","")</f>
        <v>#DIV/0!</v>
      </c>
      <c r="FP215" s="173" t="s">
        <v>44</v>
      </c>
      <c r="FQ215" s="429">
        <v>99</v>
      </c>
      <c r="FR215" s="352">
        <v>0</v>
      </c>
      <c r="FS215" s="429" t="s">
        <v>43</v>
      </c>
      <c r="FT215" s="432" t="s">
        <v>36</v>
      </c>
      <c r="FU215" s="399" t="str">
        <f>IF(FT215="BöB","nur Freihändig mit Tipo. 13 VöB","")</f>
        <v/>
      </c>
      <c r="FV215" s="400"/>
      <c r="FW215" s="433" t="str">
        <f>IF(FT215="BöB","Ja","No")</f>
        <v>No</v>
      </c>
      <c r="FX215" s="430" t="str">
        <f>IF(FT215="BöB","Ja","No")</f>
        <v>No</v>
      </c>
      <c r="FY215" s="435" t="e">
        <f>IF(OR(AND(FT215="VöB",FR209="Aktuelles Procedura secondo BöB",FS215="No"),OR(AND(FS215="Ja",FR215&gt;='Valori soglia'!$D$6),AND(FS215="Ja",FY$14&gt;FY$15)),AND(FS215="Ja",FT215="BöB")),"Kontrolle","")</f>
        <v>#DIV/0!</v>
      </c>
      <c r="FZ215" s="173" t="s">
        <v>44</v>
      </c>
      <c r="GA215" s="429">
        <v>99</v>
      </c>
      <c r="GB215" s="352">
        <v>0</v>
      </c>
      <c r="GC215" s="429" t="s">
        <v>43</v>
      </c>
      <c r="GD215" s="432" t="s">
        <v>36</v>
      </c>
      <c r="GE215" s="399" t="str">
        <f>IF(GD215="BöB","nur Freihändig mit Tipo. 13 VöB","")</f>
        <v/>
      </c>
      <c r="GF215" s="400"/>
      <c r="GG215" s="433" t="str">
        <f>IF(GD215="BöB","Ja","No")</f>
        <v>No</v>
      </c>
      <c r="GH215" s="430" t="str">
        <f>IF(GD215="BöB","Ja","No")</f>
        <v>No</v>
      </c>
      <c r="GI215" s="435" t="e">
        <f>IF(OR(AND(GD215="VöB",GB209="Aktuelles Procedura secondo BöB",GC215="No"),OR(AND(GC215="Ja",GB215&gt;='Valori soglia'!$D$6),AND(GC215="Ja",GI$14&gt;GI$15)),AND(GC215="Ja",GD215="BöB")),"Kontrolle","")</f>
        <v>#DIV/0!</v>
      </c>
      <c r="GJ215" s="173" t="s">
        <v>44</v>
      </c>
      <c r="GK215" s="429">
        <v>99</v>
      </c>
      <c r="GL215" s="352">
        <v>0</v>
      </c>
      <c r="GM215" s="429" t="s">
        <v>43</v>
      </c>
      <c r="GN215" s="432" t="s">
        <v>36</v>
      </c>
      <c r="GO215" s="399" t="str">
        <f>IF(GN215="BöB","nur Freihändig mit Tipo. 13 VöB","")</f>
        <v/>
      </c>
      <c r="GP215" s="400"/>
      <c r="GQ215" s="433" t="str">
        <f>IF(GN215="BöB","Ja","No")</f>
        <v>No</v>
      </c>
      <c r="GR215" s="430" t="str">
        <f>IF(GN215="BöB","Ja","No")</f>
        <v>No</v>
      </c>
      <c r="GS215" s="435" t="e">
        <f>IF(OR(AND(GN215="VöB",GL209="Aktuelles Procedura secondo BöB",GM215="No"),OR(AND(GM215="Ja",GL215&gt;='Valori soglia'!$D$6),AND(GM215="Ja",GS$14&gt;GS$15)),AND(GM215="Ja",GN215="BöB")),"Kontrolle","")</f>
        <v>#DIV/0!</v>
      </c>
      <c r="GT215" s="173" t="s">
        <v>44</v>
      </c>
      <c r="GU215" s="429">
        <v>99</v>
      </c>
      <c r="GV215" s="352">
        <v>0</v>
      </c>
      <c r="GW215" s="429" t="s">
        <v>43</v>
      </c>
      <c r="GX215" s="432" t="s">
        <v>36</v>
      </c>
      <c r="GY215" s="399" t="str">
        <f>IF(GX215="BöB","nur Freihändig mit Tipo. 13 VöB","")</f>
        <v/>
      </c>
      <c r="GZ215" s="400"/>
      <c r="HA215" s="433" t="str">
        <f>IF(GX215="BöB","Ja","No")</f>
        <v>No</v>
      </c>
      <c r="HB215" s="430" t="str">
        <f>IF(GX215="BöB","Ja","No")</f>
        <v>No</v>
      </c>
      <c r="HC215" s="435" t="e">
        <f>IF(OR(AND(GX215="VöB",GV209="Aktuelles Procedura secondo BöB",GW215="No"),OR(AND(GW215="Ja",GV215&gt;='Valori soglia'!$D$6),AND(GW215="Ja",HC$14&gt;HC$15)),AND(GW215="Ja",GX215="BöB")),"Kontrolle","")</f>
        <v>#DIV/0!</v>
      </c>
      <c r="HD215" s="173" t="s">
        <v>44</v>
      </c>
      <c r="HE215" s="429">
        <v>99</v>
      </c>
      <c r="HF215" s="352">
        <v>0</v>
      </c>
      <c r="HG215" s="429" t="s">
        <v>43</v>
      </c>
      <c r="HH215" s="432" t="s">
        <v>36</v>
      </c>
      <c r="HI215" s="399" t="str">
        <f>IF(HH215="BöB","nur Freihändig mit Tipo. 13 VöB","")</f>
        <v/>
      </c>
      <c r="HJ215" s="400"/>
      <c r="HK215" s="433" t="str">
        <f>IF(HH215="BöB","Ja","No")</f>
        <v>No</v>
      </c>
      <c r="HL215" s="430" t="str">
        <f>IF(HH215="BöB","Ja","No")</f>
        <v>No</v>
      </c>
      <c r="HM215" s="435" t="e">
        <f>IF(OR(AND(HH215="VöB",HF209="Aktuelles Procedura secondo BöB",HG215="No"),OR(AND(HG215="Ja",HF215&gt;='Valori soglia'!$D$6),AND(HG215="Ja",HM$14&gt;HM$15)),AND(HG215="Ja",HH215="BöB")),"Kontrolle","")</f>
        <v>#DIV/0!</v>
      </c>
      <c r="HN215" s="19"/>
      <c r="HO215" s="19"/>
      <c r="HP215" s="19"/>
      <c r="HQ215" s="19"/>
      <c r="HR215" s="19"/>
      <c r="HS215" s="19"/>
      <c r="HT215" s="19"/>
      <c r="HU215" s="19"/>
      <c r="HV215" s="19"/>
      <c r="HW215" s="19"/>
      <c r="HX215" s="19"/>
      <c r="HY215" s="19"/>
      <c r="HZ215" s="19"/>
      <c r="IA215" s="19"/>
      <c r="IB215" s="19"/>
      <c r="IC215" s="19"/>
      <c r="ID215" s="6"/>
      <c r="IE215" s="6"/>
      <c r="IF215" s="6"/>
      <c r="IG215" s="6"/>
      <c r="IH215" s="6"/>
      <c r="II215" s="6"/>
      <c r="IJ215" s="6"/>
      <c r="IK215" s="6"/>
      <c r="IL215" s="6"/>
      <c r="IM215" s="6"/>
      <c r="IN215" s="6"/>
      <c r="IO215" s="6"/>
      <c r="IP215" s="6"/>
      <c r="IQ215" s="6"/>
      <c r="IR215" s="6"/>
      <c r="IS215" s="6"/>
      <c r="IT215" s="6"/>
      <c r="IU215" s="6"/>
      <c r="IV215" s="6"/>
      <c r="IW215" s="6"/>
      <c r="IX215" s="6"/>
      <c r="IY215" s="6"/>
      <c r="IZ215" s="6"/>
      <c r="JA215" s="6"/>
      <c r="JB215" s="6"/>
      <c r="JC215" s="6"/>
      <c r="JD215" s="6"/>
      <c r="JE215" s="6"/>
      <c r="JF215" s="6"/>
      <c r="JG215" s="6"/>
      <c r="JH215" s="6"/>
      <c r="JI215" s="6"/>
      <c r="JJ215" s="6"/>
      <c r="JK215" s="6"/>
      <c r="JL215" s="6"/>
      <c r="JM215" s="6"/>
      <c r="JN215" s="6"/>
      <c r="JO215" s="6"/>
      <c r="JP215" s="6"/>
      <c r="JQ215" s="6"/>
      <c r="JR215" s="6"/>
      <c r="JS215" s="6"/>
      <c r="JT215" s="6"/>
      <c r="JU215" s="6"/>
      <c r="JV215" s="6"/>
      <c r="JW215" s="6"/>
      <c r="JX215" s="6"/>
      <c r="JY215" s="6"/>
      <c r="JZ215" s="6"/>
      <c r="KA215" s="6"/>
      <c r="KB215" s="6"/>
      <c r="KC215" s="6"/>
      <c r="KD215" s="6"/>
      <c r="KE215" s="6"/>
      <c r="KF215" s="6"/>
      <c r="KG215" s="6"/>
      <c r="KH215" s="6"/>
      <c r="KI215" s="6"/>
      <c r="KJ215" s="6"/>
      <c r="KK215" s="6"/>
      <c r="KL215" s="6"/>
      <c r="KM215" s="6"/>
      <c r="KN215" s="6"/>
      <c r="KO215" s="6"/>
      <c r="KP215" s="6"/>
      <c r="KQ215" s="6"/>
      <c r="KR215" s="6"/>
      <c r="KS215" s="6"/>
      <c r="KT215" s="6"/>
      <c r="KU215" s="6"/>
      <c r="KV215" s="6"/>
      <c r="KW215" s="6"/>
      <c r="KX215" s="6"/>
      <c r="KY215" s="6"/>
      <c r="KZ215" s="6"/>
      <c r="LA215" s="6"/>
      <c r="LB215" s="6"/>
      <c r="LC215" s="6"/>
    </row>
    <row r="216" spans="2:315" ht="27" customHeight="1" x14ac:dyDescent="0.2">
      <c r="B216" s="174" t="s">
        <v>45</v>
      </c>
      <c r="C216" s="429"/>
      <c r="D216" s="352"/>
      <c r="E216" s="429"/>
      <c r="F216" s="432"/>
      <c r="G216" s="401" t="str">
        <f>IF(F215="VöB","Freihändig (z.B. Tipo. 36 II d VöB)","")</f>
        <v/>
      </c>
      <c r="H216" s="402"/>
      <c r="I216" s="433"/>
      <c r="J216" s="430"/>
      <c r="K216" s="435"/>
      <c r="L216" s="174" t="s">
        <v>45</v>
      </c>
      <c r="M216" s="429"/>
      <c r="N216" s="352"/>
      <c r="O216" s="429"/>
      <c r="P216" s="432"/>
      <c r="Q216" s="401" t="str">
        <f>IF(P215="VöB","Freihändig (z.B. Tipo. 36 II d VöB)","")</f>
        <v/>
      </c>
      <c r="R216" s="402"/>
      <c r="S216" s="433"/>
      <c r="T216" s="430"/>
      <c r="U216" s="435"/>
      <c r="V216" s="174" t="s">
        <v>45</v>
      </c>
      <c r="W216" s="429"/>
      <c r="X216" s="352"/>
      <c r="Y216" s="429"/>
      <c r="Z216" s="432"/>
      <c r="AA216" s="401" t="str">
        <f>IF(Z215="VöB","Freihändig (z.B. Tipo. 36 II d VöB)","")</f>
        <v/>
      </c>
      <c r="AB216" s="402"/>
      <c r="AC216" s="433"/>
      <c r="AD216" s="430"/>
      <c r="AE216" s="435"/>
      <c r="AF216" s="174" t="s">
        <v>45</v>
      </c>
      <c r="AG216" s="429"/>
      <c r="AH216" s="352"/>
      <c r="AI216" s="429"/>
      <c r="AJ216" s="432"/>
      <c r="AK216" s="401" t="str">
        <f>IF(AJ215="VöB","Freihändig (z.B. Tipo. 36 II d VöB)","")</f>
        <v/>
      </c>
      <c r="AL216" s="402"/>
      <c r="AM216" s="433"/>
      <c r="AN216" s="430"/>
      <c r="AO216" s="435"/>
      <c r="AP216" s="174" t="s">
        <v>45</v>
      </c>
      <c r="AQ216" s="429"/>
      <c r="AR216" s="352"/>
      <c r="AS216" s="429"/>
      <c r="AT216" s="432"/>
      <c r="AU216" s="401" t="str">
        <f>IF(AT215="VöB","Freihändig (z.B. Tipo. 36 II d VöB)","")</f>
        <v/>
      </c>
      <c r="AV216" s="402"/>
      <c r="AW216" s="433"/>
      <c r="AX216" s="430"/>
      <c r="AY216" s="435"/>
      <c r="AZ216" s="174" t="s">
        <v>45</v>
      </c>
      <c r="BA216" s="429"/>
      <c r="BB216" s="352"/>
      <c r="BC216" s="429"/>
      <c r="BD216" s="432"/>
      <c r="BE216" s="401" t="str">
        <f>IF(BD215="VöB","Freihändig (z.B. Tipo. 36 II d VöB)","")</f>
        <v/>
      </c>
      <c r="BF216" s="402"/>
      <c r="BG216" s="433"/>
      <c r="BH216" s="430"/>
      <c r="BI216" s="435"/>
      <c r="BJ216" s="174" t="s">
        <v>45</v>
      </c>
      <c r="BK216" s="429"/>
      <c r="BL216" s="352"/>
      <c r="BM216" s="429"/>
      <c r="BN216" s="432"/>
      <c r="BO216" s="401" t="str">
        <f>IF(BN215="VöB","Freihändig (z.B. Tipo. 36 II d VöB)","")</f>
        <v/>
      </c>
      <c r="BP216" s="402"/>
      <c r="BQ216" s="433"/>
      <c r="BR216" s="430"/>
      <c r="BS216" s="435"/>
      <c r="BT216" s="174" t="s">
        <v>45</v>
      </c>
      <c r="BU216" s="429"/>
      <c r="BV216" s="352"/>
      <c r="BW216" s="429"/>
      <c r="BX216" s="432"/>
      <c r="BY216" s="401" t="str">
        <f>IF(BX215="VöB","Freihändig (z.B. Tipo. 36 II d VöB)","")</f>
        <v/>
      </c>
      <c r="BZ216" s="402"/>
      <c r="CA216" s="433"/>
      <c r="CB216" s="430"/>
      <c r="CC216" s="435"/>
      <c r="CD216" s="174" t="s">
        <v>45</v>
      </c>
      <c r="CE216" s="429"/>
      <c r="CF216" s="352"/>
      <c r="CG216" s="429"/>
      <c r="CH216" s="432"/>
      <c r="CI216" s="401" t="str">
        <f>IF(CH215="VöB","Freihändig (z.B. Tipo. 36 II d VöB)","")</f>
        <v/>
      </c>
      <c r="CJ216" s="402"/>
      <c r="CK216" s="433"/>
      <c r="CL216" s="430"/>
      <c r="CM216" s="435"/>
      <c r="CN216" s="174" t="s">
        <v>45</v>
      </c>
      <c r="CO216" s="429"/>
      <c r="CP216" s="352"/>
      <c r="CQ216" s="429"/>
      <c r="CR216" s="432"/>
      <c r="CS216" s="401" t="str">
        <f>IF(CR215="VöB","Freihändig (z.B. Tipo. 36 II d VöB)","")</f>
        <v/>
      </c>
      <c r="CT216" s="402"/>
      <c r="CU216" s="433"/>
      <c r="CV216" s="430"/>
      <c r="CW216" s="435"/>
      <c r="CX216" s="174" t="s">
        <v>45</v>
      </c>
      <c r="CY216" s="429"/>
      <c r="CZ216" s="352"/>
      <c r="DA216" s="429"/>
      <c r="DB216" s="432"/>
      <c r="DC216" s="401" t="str">
        <f>IF(DB215="VöB","Freihändig (z.B. Tipo. 36 II d VöB)","")</f>
        <v/>
      </c>
      <c r="DD216" s="402"/>
      <c r="DE216" s="433"/>
      <c r="DF216" s="430"/>
      <c r="DG216" s="435"/>
      <c r="DH216" s="174" t="s">
        <v>45</v>
      </c>
      <c r="DI216" s="429"/>
      <c r="DJ216" s="352"/>
      <c r="DK216" s="429"/>
      <c r="DL216" s="432"/>
      <c r="DM216" s="401" t="str">
        <f>IF(DL215="VöB","Freihändig (z.B. Tipo. 36 II d VöB)","")</f>
        <v/>
      </c>
      <c r="DN216" s="402"/>
      <c r="DO216" s="433"/>
      <c r="DP216" s="430"/>
      <c r="DQ216" s="435"/>
      <c r="DR216" s="174" t="s">
        <v>45</v>
      </c>
      <c r="DS216" s="429"/>
      <c r="DT216" s="352"/>
      <c r="DU216" s="429"/>
      <c r="DV216" s="432"/>
      <c r="DW216" s="401" t="str">
        <f>IF(DV215="VöB","Freihändig (z.B. Tipo. 36 II d VöB)","")</f>
        <v/>
      </c>
      <c r="DX216" s="402"/>
      <c r="DY216" s="433"/>
      <c r="DZ216" s="430"/>
      <c r="EA216" s="435"/>
      <c r="EB216" s="174" t="s">
        <v>45</v>
      </c>
      <c r="EC216" s="429"/>
      <c r="ED216" s="352"/>
      <c r="EE216" s="429"/>
      <c r="EF216" s="432"/>
      <c r="EG216" s="401" t="str">
        <f>IF(EF215="VöB","Freihändig (z.B. Tipo. 36 II d VöB)","")</f>
        <v/>
      </c>
      <c r="EH216" s="402"/>
      <c r="EI216" s="433"/>
      <c r="EJ216" s="430"/>
      <c r="EK216" s="435"/>
      <c r="EL216" s="174" t="s">
        <v>45</v>
      </c>
      <c r="EM216" s="429"/>
      <c r="EN216" s="352"/>
      <c r="EO216" s="429"/>
      <c r="EP216" s="432"/>
      <c r="EQ216" s="401" t="str">
        <f>IF(EP215="VöB","Freihändig (z.B. Tipo. 36 II d VöB)","")</f>
        <v/>
      </c>
      <c r="ER216" s="402"/>
      <c r="ES216" s="433"/>
      <c r="ET216" s="430"/>
      <c r="EU216" s="435"/>
      <c r="EV216" s="174" t="s">
        <v>45</v>
      </c>
      <c r="EW216" s="429"/>
      <c r="EX216" s="352"/>
      <c r="EY216" s="429"/>
      <c r="EZ216" s="432"/>
      <c r="FA216" s="401" t="str">
        <f>IF(EZ215="VöB","Freihändig (z.B. Tipo. 36 II d VöB)","")</f>
        <v/>
      </c>
      <c r="FB216" s="402"/>
      <c r="FC216" s="433"/>
      <c r="FD216" s="430"/>
      <c r="FE216" s="435"/>
      <c r="FF216" s="174" t="s">
        <v>45</v>
      </c>
      <c r="FG216" s="429"/>
      <c r="FH216" s="352"/>
      <c r="FI216" s="429"/>
      <c r="FJ216" s="432"/>
      <c r="FK216" s="401" t="str">
        <f>IF(FJ215="VöB","Freihändig (z.B. Tipo. 36 II d VöB)","")</f>
        <v/>
      </c>
      <c r="FL216" s="402"/>
      <c r="FM216" s="433"/>
      <c r="FN216" s="430"/>
      <c r="FO216" s="435"/>
      <c r="FP216" s="174" t="s">
        <v>45</v>
      </c>
      <c r="FQ216" s="429"/>
      <c r="FR216" s="352"/>
      <c r="FS216" s="429"/>
      <c r="FT216" s="432"/>
      <c r="FU216" s="401" t="str">
        <f>IF(FT215="VöB","Freihändig (z.B. Tipo. 36 II d VöB)","")</f>
        <v/>
      </c>
      <c r="FV216" s="402"/>
      <c r="FW216" s="433"/>
      <c r="FX216" s="430"/>
      <c r="FY216" s="435"/>
      <c r="FZ216" s="174" t="s">
        <v>45</v>
      </c>
      <c r="GA216" s="429"/>
      <c r="GB216" s="352"/>
      <c r="GC216" s="429"/>
      <c r="GD216" s="432"/>
      <c r="GE216" s="401" t="str">
        <f>IF(GD215="VöB","Freihändig (z.B. Tipo. 36 II d VöB)","")</f>
        <v/>
      </c>
      <c r="GF216" s="402"/>
      <c r="GG216" s="433"/>
      <c r="GH216" s="430"/>
      <c r="GI216" s="435"/>
      <c r="GJ216" s="174" t="s">
        <v>45</v>
      </c>
      <c r="GK216" s="429"/>
      <c r="GL216" s="352"/>
      <c r="GM216" s="429"/>
      <c r="GN216" s="432"/>
      <c r="GO216" s="401" t="str">
        <f>IF(GN215="VöB","Freihändig (z.B. Tipo. 36 II d VöB)","")</f>
        <v/>
      </c>
      <c r="GP216" s="402"/>
      <c r="GQ216" s="433"/>
      <c r="GR216" s="430"/>
      <c r="GS216" s="435"/>
      <c r="GT216" s="174" t="s">
        <v>45</v>
      </c>
      <c r="GU216" s="429"/>
      <c r="GV216" s="352"/>
      <c r="GW216" s="429"/>
      <c r="GX216" s="432"/>
      <c r="GY216" s="401" t="str">
        <f>IF(GX215="VöB","Freihändig (z.B. Tipo. 36 II d VöB)","")</f>
        <v/>
      </c>
      <c r="GZ216" s="402"/>
      <c r="HA216" s="433"/>
      <c r="HB216" s="430"/>
      <c r="HC216" s="435"/>
      <c r="HD216" s="174" t="s">
        <v>45</v>
      </c>
      <c r="HE216" s="429"/>
      <c r="HF216" s="352"/>
      <c r="HG216" s="429"/>
      <c r="HH216" s="432"/>
      <c r="HI216" s="401" t="str">
        <f>IF(HH215="VöB","Freihändig (z.B. Tipo. 36 II d VöB)","")</f>
        <v/>
      </c>
      <c r="HJ216" s="402"/>
      <c r="HK216" s="433"/>
      <c r="HL216" s="430"/>
      <c r="HM216" s="435"/>
      <c r="HN216" s="19"/>
      <c r="HO216" s="19"/>
      <c r="HP216" s="19"/>
      <c r="HQ216" s="19"/>
      <c r="HR216" s="19"/>
      <c r="HS216" s="19"/>
      <c r="HT216" s="19"/>
      <c r="HU216" s="19"/>
      <c r="HV216" s="19"/>
      <c r="HW216" s="19"/>
      <c r="HX216" s="19"/>
      <c r="HY216" s="19"/>
      <c r="HZ216" s="19"/>
      <c r="IA216" s="19"/>
      <c r="IB216" s="19"/>
      <c r="IC216" s="19"/>
      <c r="ID216" s="6"/>
      <c r="IE216" s="6"/>
      <c r="IF216" s="6"/>
      <c r="IG216" s="6"/>
      <c r="IH216" s="6"/>
      <c r="II216" s="6"/>
      <c r="IJ216" s="6"/>
      <c r="IK216" s="6"/>
      <c r="IL216" s="6"/>
      <c r="IM216" s="6"/>
      <c r="IN216" s="6"/>
      <c r="IO216" s="6"/>
      <c r="IP216" s="6"/>
      <c r="IQ216" s="6"/>
      <c r="IR216" s="6"/>
      <c r="IS216" s="6"/>
      <c r="IT216" s="6"/>
      <c r="IU216" s="6"/>
      <c r="IV216" s="6"/>
      <c r="IW216" s="6"/>
      <c r="IX216" s="6"/>
      <c r="IY216" s="6"/>
      <c r="IZ216" s="6"/>
      <c r="JA216" s="6"/>
      <c r="JB216" s="6"/>
      <c r="JC216" s="6"/>
      <c r="JD216" s="6"/>
      <c r="JE216" s="6"/>
      <c r="JF216" s="6"/>
      <c r="JG216" s="6"/>
      <c r="JH216" s="6"/>
      <c r="JI216" s="6"/>
      <c r="JJ216" s="6"/>
      <c r="JK216" s="6"/>
      <c r="JL216" s="6"/>
      <c r="JM216" s="6"/>
      <c r="JN216" s="6"/>
      <c r="JO216" s="6"/>
      <c r="JP216" s="6"/>
      <c r="JQ216" s="6"/>
      <c r="JR216" s="6"/>
      <c r="JS216" s="6"/>
      <c r="JT216" s="6"/>
      <c r="JU216" s="6"/>
      <c r="JV216" s="6"/>
      <c r="JW216" s="6"/>
      <c r="JX216" s="6"/>
      <c r="JY216" s="6"/>
      <c r="JZ216" s="6"/>
      <c r="KA216" s="6"/>
      <c r="KB216" s="6"/>
      <c r="KC216" s="6"/>
      <c r="KD216" s="6"/>
      <c r="KE216" s="6"/>
      <c r="KF216" s="6"/>
      <c r="KG216" s="6"/>
      <c r="KH216" s="6"/>
      <c r="KI216" s="6"/>
      <c r="KJ216" s="6"/>
      <c r="KK216" s="6"/>
      <c r="KL216" s="6"/>
      <c r="KM216" s="6"/>
      <c r="KN216" s="6"/>
      <c r="KO216" s="6"/>
      <c r="KP216" s="6"/>
      <c r="KQ216" s="6"/>
      <c r="KR216" s="6"/>
      <c r="KS216" s="6"/>
      <c r="KT216" s="6"/>
      <c r="KU216" s="6"/>
      <c r="KV216" s="6"/>
      <c r="KW216" s="6"/>
      <c r="KX216" s="6"/>
      <c r="KY216" s="6"/>
      <c r="KZ216" s="6"/>
      <c r="LA216" s="6"/>
      <c r="LB216" s="6"/>
      <c r="LC216" s="6"/>
    </row>
    <row r="217" spans="2:315" ht="27" customHeight="1" x14ac:dyDescent="0.2">
      <c r="B217" s="173" t="s">
        <v>44</v>
      </c>
      <c r="C217" s="429">
        <v>100</v>
      </c>
      <c r="D217" s="352">
        <v>0</v>
      </c>
      <c r="E217" s="429" t="s">
        <v>43</v>
      </c>
      <c r="F217" s="432" t="s">
        <v>36</v>
      </c>
      <c r="G217" s="399" t="str">
        <f>IF(F217="BöB","nur Freihändig mit Tipo. 13 VöB","")</f>
        <v/>
      </c>
      <c r="H217" s="400"/>
      <c r="I217" s="433" t="str">
        <f>IF(F217="BöB","Ja","No")</f>
        <v>No</v>
      </c>
      <c r="J217" s="430" t="str">
        <f>IF(F217="BöB","Ja","No")</f>
        <v>No</v>
      </c>
      <c r="K217" s="435" t="e">
        <f>IF(OR(AND(F217="VöB",D211="Aktuelles Procedura secondo BöB",E217="No"),OR(AND(E217="Ja",D217&gt;='Valori soglia'!$D$6),AND(E217="Ja",'Riepilogo progetto'!$J$8&gt;'Riepilogo progetto'!$P$9)),AND(E217="Ja",F217="BöB")),"Kontrolle","")</f>
        <v>#DIV/0!</v>
      </c>
      <c r="L217" s="173" t="s">
        <v>44</v>
      </c>
      <c r="M217" s="429">
        <v>100</v>
      </c>
      <c r="N217" s="352">
        <v>0</v>
      </c>
      <c r="O217" s="429" t="s">
        <v>43</v>
      </c>
      <c r="P217" s="432" t="s">
        <v>36</v>
      </c>
      <c r="Q217" s="399" t="str">
        <f>IF(P217="BöB","nur Freihändig mit Tipo. 13 VöB","")</f>
        <v/>
      </c>
      <c r="R217" s="400"/>
      <c r="S217" s="433" t="str">
        <f>IF(P217="BöB","Ja","No")</f>
        <v>No</v>
      </c>
      <c r="T217" s="430" t="str">
        <f>IF(P217="BöB","Ja","No")</f>
        <v>No</v>
      </c>
      <c r="U217" s="435" t="e">
        <f>IF(OR(AND(P217="VöB",N211="Aktuelles Procedura secondo BöB",O217="No"),OR(AND(O217="Ja",N217&gt;='Valori soglia'!$D$6),AND(O217="Ja",U$14&gt;U$15)),AND(O217="Ja",P217="BöB")),"Kontrolle","")</f>
        <v>#DIV/0!</v>
      </c>
      <c r="V217" s="173" t="s">
        <v>44</v>
      </c>
      <c r="W217" s="429">
        <v>100</v>
      </c>
      <c r="X217" s="352">
        <v>0</v>
      </c>
      <c r="Y217" s="429" t="s">
        <v>43</v>
      </c>
      <c r="Z217" s="432" t="s">
        <v>36</v>
      </c>
      <c r="AA217" s="399" t="str">
        <f>IF(Z217="BöB","nur Freihändig mit Tipo. 13 VöB","")</f>
        <v/>
      </c>
      <c r="AB217" s="400"/>
      <c r="AC217" s="433" t="str">
        <f>IF(Z217="BöB","Ja","No")</f>
        <v>No</v>
      </c>
      <c r="AD217" s="430" t="str">
        <f>IF(Z217="BöB","Ja","No")</f>
        <v>No</v>
      </c>
      <c r="AE217" s="435" t="e">
        <f>IF(OR(AND(Z217="VöB",X211="Aktuelles Procedura secondo BöB",Y217="No"),OR(AND(Y217="Ja",X217&gt;='Valori soglia'!$D$6),AND(Y217="Ja",AE$14&gt;AE$15)),AND(Y217="Ja",Z217="BöB")),"Kontrolle","")</f>
        <v>#DIV/0!</v>
      </c>
      <c r="AF217" s="173" t="s">
        <v>44</v>
      </c>
      <c r="AG217" s="429">
        <v>100</v>
      </c>
      <c r="AH217" s="352">
        <v>0</v>
      </c>
      <c r="AI217" s="429" t="s">
        <v>43</v>
      </c>
      <c r="AJ217" s="432" t="s">
        <v>36</v>
      </c>
      <c r="AK217" s="399" t="str">
        <f>IF(AJ217="BöB","nur Freihändig mit Tipo. 13 VöB","")</f>
        <v/>
      </c>
      <c r="AL217" s="400"/>
      <c r="AM217" s="433" t="str">
        <f>IF(AJ217="BöB","Ja","No")</f>
        <v>No</v>
      </c>
      <c r="AN217" s="430" t="str">
        <f>IF(AJ217="BöB","Ja","No")</f>
        <v>No</v>
      </c>
      <c r="AO217" s="435" t="e">
        <f>IF(OR(AND(AJ217="VöB",AH211="Aktuelles Procedura secondo BöB",AI217="No"),OR(AND(AI217="Ja",AH217&gt;='Valori soglia'!$D$6),AND(AI217="Ja",AO$14&gt;AO$15)),AND(AI217="Ja",AJ217="BöB")),"Kontrolle","")</f>
        <v>#DIV/0!</v>
      </c>
      <c r="AP217" s="173" t="s">
        <v>44</v>
      </c>
      <c r="AQ217" s="429">
        <v>100</v>
      </c>
      <c r="AR217" s="352">
        <v>0</v>
      </c>
      <c r="AS217" s="429" t="s">
        <v>43</v>
      </c>
      <c r="AT217" s="432" t="s">
        <v>36</v>
      </c>
      <c r="AU217" s="399" t="str">
        <f>IF(AT217="BöB","nur Freihändig mit Tipo. 13 VöB","")</f>
        <v/>
      </c>
      <c r="AV217" s="400"/>
      <c r="AW217" s="433" t="str">
        <f>IF(AT217="BöB","Ja","No")</f>
        <v>No</v>
      </c>
      <c r="AX217" s="430" t="str">
        <f>IF(AT217="BöB","Ja","No")</f>
        <v>No</v>
      </c>
      <c r="AY217" s="435" t="e">
        <f>IF(OR(AND(AT217="VöB",AR211="Aktuelles Procedura secondo BöB",AS217="No"),OR(AND(AS217="Ja",AR217&gt;='Valori soglia'!$D$6),AND(AS217="Ja",AY$14&gt;AY$15)),AND(AS217="Ja",AT217="BöB")),"Kontrolle","")</f>
        <v>#DIV/0!</v>
      </c>
      <c r="AZ217" s="173" t="s">
        <v>44</v>
      </c>
      <c r="BA217" s="429">
        <v>100</v>
      </c>
      <c r="BB217" s="352">
        <v>0</v>
      </c>
      <c r="BC217" s="429" t="s">
        <v>43</v>
      </c>
      <c r="BD217" s="432" t="s">
        <v>36</v>
      </c>
      <c r="BE217" s="399" t="str">
        <f>IF(BD217="BöB","nur Freihändig mit Tipo. 13 VöB","")</f>
        <v/>
      </c>
      <c r="BF217" s="400"/>
      <c r="BG217" s="433" t="str">
        <f>IF(BD217="BöB","Ja","No")</f>
        <v>No</v>
      </c>
      <c r="BH217" s="430" t="str">
        <f>IF(BD217="BöB","Ja","No")</f>
        <v>No</v>
      </c>
      <c r="BI217" s="435" t="e">
        <f>IF(OR(AND(BD217="VöB",BB211="Aktuelles Procedura secondo BöB",BC217="No"),OR(AND(BC217="Ja",BB217&gt;='Valori soglia'!$D$6),AND(BC217="Ja",BI$14&gt;BI$15)),AND(BC217="Ja",BD217="BöB")),"Kontrolle","")</f>
        <v>#DIV/0!</v>
      </c>
      <c r="BJ217" s="173" t="s">
        <v>44</v>
      </c>
      <c r="BK217" s="429">
        <v>100</v>
      </c>
      <c r="BL217" s="352">
        <v>0</v>
      </c>
      <c r="BM217" s="429" t="s">
        <v>43</v>
      </c>
      <c r="BN217" s="432" t="s">
        <v>36</v>
      </c>
      <c r="BO217" s="399" t="str">
        <f>IF(BN217="BöB","nur Freihändig mit Tipo. 13 VöB","")</f>
        <v/>
      </c>
      <c r="BP217" s="400"/>
      <c r="BQ217" s="433" t="str">
        <f>IF(BN217="BöB","Ja","No")</f>
        <v>No</v>
      </c>
      <c r="BR217" s="430" t="str">
        <f>IF(BN217="BöB","Ja","No")</f>
        <v>No</v>
      </c>
      <c r="BS217" s="435" t="e">
        <f>IF(OR(AND(BN217="VöB",BL211="Aktuelles Procedura secondo BöB",BM217="No"),OR(AND(BM217="Ja",BL217&gt;='Valori soglia'!$D$6),AND(BM217="Ja",BS$14&gt;BS$15)),AND(BM217="Ja",BN217="BöB")),"Kontrolle","")</f>
        <v>#DIV/0!</v>
      </c>
      <c r="BT217" s="173" t="s">
        <v>44</v>
      </c>
      <c r="BU217" s="429">
        <v>100</v>
      </c>
      <c r="BV217" s="352">
        <v>0</v>
      </c>
      <c r="BW217" s="429" t="s">
        <v>43</v>
      </c>
      <c r="BX217" s="432" t="s">
        <v>36</v>
      </c>
      <c r="BY217" s="399" t="str">
        <f>IF(BX217="BöB","nur Freihändig mit Tipo. 13 VöB","")</f>
        <v/>
      </c>
      <c r="BZ217" s="400"/>
      <c r="CA217" s="433" t="str">
        <f>IF(BX217="BöB","Ja","No")</f>
        <v>No</v>
      </c>
      <c r="CB217" s="430" t="str">
        <f>IF(BX217="BöB","Ja","No")</f>
        <v>No</v>
      </c>
      <c r="CC217" s="435" t="e">
        <f>IF(OR(AND(BX217="VöB",BV211="Aktuelles Procedura secondo BöB",BW217="No"),OR(AND(BW217="Ja",BV217&gt;='Valori soglia'!$D$6),AND(BW217="Ja",CC$14&gt;CC$15)),AND(BW217="Ja",BX217="BöB")),"Kontrolle","")</f>
        <v>#DIV/0!</v>
      </c>
      <c r="CD217" s="173" t="s">
        <v>44</v>
      </c>
      <c r="CE217" s="429">
        <v>100</v>
      </c>
      <c r="CF217" s="352">
        <v>0</v>
      </c>
      <c r="CG217" s="429" t="s">
        <v>43</v>
      </c>
      <c r="CH217" s="432" t="s">
        <v>36</v>
      </c>
      <c r="CI217" s="399" t="str">
        <f>IF(CH217="BöB","nur Freihändig mit Tipo. 13 VöB","")</f>
        <v/>
      </c>
      <c r="CJ217" s="400"/>
      <c r="CK217" s="433" t="str">
        <f>IF(CH217="BöB","Ja","No")</f>
        <v>No</v>
      </c>
      <c r="CL217" s="430" t="str">
        <f>IF(CH217="BöB","Ja","No")</f>
        <v>No</v>
      </c>
      <c r="CM217" s="435" t="e">
        <f>IF(OR(AND(CH217="VöB",CF211="Aktuelles Procedura secondo BöB",CG217="No"),OR(AND(CG217="Ja",CF217&gt;='Valori soglia'!$D$6),AND(CG217="Ja",CM$14&gt;CM$15)),AND(CG217="Ja",CH217="BöB")),"Kontrolle","")</f>
        <v>#DIV/0!</v>
      </c>
      <c r="CN217" s="173" t="s">
        <v>44</v>
      </c>
      <c r="CO217" s="429">
        <v>100</v>
      </c>
      <c r="CP217" s="352">
        <v>0</v>
      </c>
      <c r="CQ217" s="429" t="s">
        <v>43</v>
      </c>
      <c r="CR217" s="432" t="s">
        <v>36</v>
      </c>
      <c r="CS217" s="399" t="str">
        <f>IF(CR217="BöB","nur Freihändig mit Tipo. 13 VöB","")</f>
        <v/>
      </c>
      <c r="CT217" s="400"/>
      <c r="CU217" s="433" t="str">
        <f>IF(CR217="BöB","Ja","No")</f>
        <v>No</v>
      </c>
      <c r="CV217" s="430" t="str">
        <f>IF(CR217="BöB","Ja","No")</f>
        <v>No</v>
      </c>
      <c r="CW217" s="435" t="e">
        <f>IF(OR(AND(CR217="VöB",CP211="Aktuelles Procedura secondo BöB",CQ217="No"),OR(AND(CQ217="Ja",CP217&gt;='Valori soglia'!$D$6),AND(CQ217="Ja",CW$14&gt;CW$15)),AND(CQ217="Ja",CR217="BöB")),"Kontrolle","")</f>
        <v>#DIV/0!</v>
      </c>
      <c r="CX217" s="173" t="s">
        <v>44</v>
      </c>
      <c r="CY217" s="429">
        <v>100</v>
      </c>
      <c r="CZ217" s="352">
        <v>0</v>
      </c>
      <c r="DA217" s="429" t="s">
        <v>43</v>
      </c>
      <c r="DB217" s="432" t="s">
        <v>36</v>
      </c>
      <c r="DC217" s="399" t="str">
        <f>IF(DB217="BöB","nur Freihändig mit Tipo. 13 VöB","")</f>
        <v/>
      </c>
      <c r="DD217" s="400"/>
      <c r="DE217" s="433" t="str">
        <f>IF(DB217="BöB","Ja","No")</f>
        <v>No</v>
      </c>
      <c r="DF217" s="430" t="str">
        <f>IF(DB217="BöB","Ja","No")</f>
        <v>No</v>
      </c>
      <c r="DG217" s="435" t="e">
        <f>IF(OR(AND(DB217="VöB",CZ211="Aktuelles Procedura secondo BöB",DA217="No"),OR(AND(DA217="Ja",CZ217&gt;='Valori soglia'!$D$6),AND(DA217="Ja",DG$14&gt;DG$15)),AND(DA217="Ja",DB217="BöB")),"Kontrolle","")</f>
        <v>#DIV/0!</v>
      </c>
      <c r="DH217" s="173" t="s">
        <v>44</v>
      </c>
      <c r="DI217" s="429">
        <v>100</v>
      </c>
      <c r="DJ217" s="352">
        <v>0</v>
      </c>
      <c r="DK217" s="429" t="s">
        <v>43</v>
      </c>
      <c r="DL217" s="432" t="s">
        <v>36</v>
      </c>
      <c r="DM217" s="399" t="str">
        <f>IF(DL217="BöB","nur Freihändig mit Tipo. 13 VöB","")</f>
        <v/>
      </c>
      <c r="DN217" s="400"/>
      <c r="DO217" s="433" t="str">
        <f>IF(DL217="BöB","Ja","No")</f>
        <v>No</v>
      </c>
      <c r="DP217" s="430" t="str">
        <f>IF(DL217="BöB","Ja","No")</f>
        <v>No</v>
      </c>
      <c r="DQ217" s="435" t="e">
        <f>IF(OR(AND(DL217="VöB",DJ211="Aktuelles Procedura secondo BöB",DK217="No"),OR(AND(DK217="Ja",DJ217&gt;='Valori soglia'!$D$6),AND(DK217="Ja",DQ$14&gt;DQ$15)),AND(DK217="Ja",DL217="BöB")),"Kontrolle","")</f>
        <v>#DIV/0!</v>
      </c>
      <c r="DR217" s="173" t="s">
        <v>44</v>
      </c>
      <c r="DS217" s="429">
        <v>100</v>
      </c>
      <c r="DT217" s="352">
        <v>0</v>
      </c>
      <c r="DU217" s="429" t="s">
        <v>43</v>
      </c>
      <c r="DV217" s="432" t="s">
        <v>36</v>
      </c>
      <c r="DW217" s="399" t="str">
        <f>IF(DV217="BöB","nur Freihändig mit Tipo. 13 VöB","")</f>
        <v/>
      </c>
      <c r="DX217" s="400"/>
      <c r="DY217" s="433" t="str">
        <f>IF(DV217="BöB","Ja","No")</f>
        <v>No</v>
      </c>
      <c r="DZ217" s="430" t="str">
        <f>IF(DV217="BöB","Ja","No")</f>
        <v>No</v>
      </c>
      <c r="EA217" s="435" t="e">
        <f>IF(OR(AND(DV217="VöB",DT211="Aktuelles Procedura secondo BöB",DU217="No"),OR(AND(DU217="Ja",DT217&gt;='Valori soglia'!$D$6),AND(DU217="Ja",EA$14&gt;EA$15)),AND(DU217="Ja",DV217="BöB")),"Kontrolle","")</f>
        <v>#DIV/0!</v>
      </c>
      <c r="EB217" s="173" t="s">
        <v>44</v>
      </c>
      <c r="EC217" s="429">
        <v>100</v>
      </c>
      <c r="ED217" s="352">
        <v>0</v>
      </c>
      <c r="EE217" s="429" t="s">
        <v>43</v>
      </c>
      <c r="EF217" s="432" t="s">
        <v>36</v>
      </c>
      <c r="EG217" s="399" t="str">
        <f>IF(EF217="BöB","nur Freihändig mit Tipo. 13 VöB","")</f>
        <v/>
      </c>
      <c r="EH217" s="400"/>
      <c r="EI217" s="433" t="str">
        <f>IF(EF217="BöB","Ja","No")</f>
        <v>No</v>
      </c>
      <c r="EJ217" s="430" t="str">
        <f>IF(EF217="BöB","Ja","No")</f>
        <v>No</v>
      </c>
      <c r="EK217" s="435" t="e">
        <f>IF(OR(AND(EF217="VöB",ED211="Aktuelles Procedura secondo BöB",EE217="No"),OR(AND(EE217="Ja",ED217&gt;='Valori soglia'!$D$6),AND(EE217="Ja",EK$14&gt;EK$15)),AND(EE217="Ja",EF217="BöB")),"Kontrolle","")</f>
        <v>#DIV/0!</v>
      </c>
      <c r="EL217" s="173" t="s">
        <v>44</v>
      </c>
      <c r="EM217" s="429">
        <v>100</v>
      </c>
      <c r="EN217" s="352">
        <v>0</v>
      </c>
      <c r="EO217" s="429" t="s">
        <v>43</v>
      </c>
      <c r="EP217" s="432" t="s">
        <v>36</v>
      </c>
      <c r="EQ217" s="399" t="str">
        <f>IF(EP217="BöB","nur Freihändig mit Tipo. 13 VöB","")</f>
        <v/>
      </c>
      <c r="ER217" s="400"/>
      <c r="ES217" s="433" t="str">
        <f>IF(EP217="BöB","Ja","No")</f>
        <v>No</v>
      </c>
      <c r="ET217" s="430" t="str">
        <f>IF(EP217="BöB","Ja","No")</f>
        <v>No</v>
      </c>
      <c r="EU217" s="435" t="e">
        <f>IF(OR(AND(EP217="VöB",EN211="Aktuelles Procedura secondo BöB",EO217="No"),OR(AND(EO217="Ja",EN217&gt;='Valori soglia'!$D$6),AND(EO217="Ja",EU$14&gt;EU$15)),AND(EO217="Ja",EP217="BöB")),"Kontrolle","")</f>
        <v>#DIV/0!</v>
      </c>
      <c r="EV217" s="173" t="s">
        <v>44</v>
      </c>
      <c r="EW217" s="429">
        <v>100</v>
      </c>
      <c r="EX217" s="352">
        <v>0</v>
      </c>
      <c r="EY217" s="429" t="s">
        <v>43</v>
      </c>
      <c r="EZ217" s="432" t="s">
        <v>36</v>
      </c>
      <c r="FA217" s="399" t="str">
        <f>IF(EZ217="BöB","nur Freihändig mit Tipo. 13 VöB","")</f>
        <v/>
      </c>
      <c r="FB217" s="400"/>
      <c r="FC217" s="433" t="str">
        <f>IF(EZ217="BöB","Ja","No")</f>
        <v>No</v>
      </c>
      <c r="FD217" s="430" t="str">
        <f>IF(EZ217="BöB","Ja","No")</f>
        <v>No</v>
      </c>
      <c r="FE217" s="435" t="e">
        <f>IF(OR(AND(EZ217="VöB",EX211="Aktuelles Procedura secondo BöB",EY217="No"),OR(AND(EY217="Ja",EX217&gt;='Valori soglia'!$D$6),AND(EY217="Ja",FE$14&gt;FE$15)),AND(EY217="Ja",EZ217="BöB")),"Kontrolle","")</f>
        <v>#DIV/0!</v>
      </c>
      <c r="FF217" s="173" t="s">
        <v>44</v>
      </c>
      <c r="FG217" s="429">
        <v>100</v>
      </c>
      <c r="FH217" s="352">
        <v>0</v>
      </c>
      <c r="FI217" s="429" t="s">
        <v>43</v>
      </c>
      <c r="FJ217" s="432" t="s">
        <v>36</v>
      </c>
      <c r="FK217" s="399" t="str">
        <f>IF(FJ217="BöB","nur Freihändig mit Tipo. 13 VöB","")</f>
        <v/>
      </c>
      <c r="FL217" s="400"/>
      <c r="FM217" s="433" t="str">
        <f>IF(FJ217="BöB","Ja","No")</f>
        <v>No</v>
      </c>
      <c r="FN217" s="430" t="str">
        <f>IF(FJ217="BöB","Ja","No")</f>
        <v>No</v>
      </c>
      <c r="FO217" s="435" t="e">
        <f>IF(OR(AND(FJ217="VöB",FH211="Aktuelles Procedura secondo BöB",FI217="No"),OR(AND(FI217="Ja",FH217&gt;='Valori soglia'!$D$6),AND(FI217="Ja",FO$14&gt;FO$15)),AND(FI217="Ja",FJ217="BöB")),"Kontrolle","")</f>
        <v>#DIV/0!</v>
      </c>
      <c r="FP217" s="173" t="s">
        <v>44</v>
      </c>
      <c r="FQ217" s="429">
        <v>100</v>
      </c>
      <c r="FR217" s="352">
        <v>0</v>
      </c>
      <c r="FS217" s="429" t="s">
        <v>43</v>
      </c>
      <c r="FT217" s="432" t="s">
        <v>36</v>
      </c>
      <c r="FU217" s="399" t="str">
        <f>IF(FT217="BöB","nur Freihändig mit Tipo. 13 VöB","")</f>
        <v/>
      </c>
      <c r="FV217" s="400"/>
      <c r="FW217" s="433" t="str">
        <f>IF(FT217="BöB","Ja","No")</f>
        <v>No</v>
      </c>
      <c r="FX217" s="430" t="str">
        <f>IF(FT217="BöB","Ja","No")</f>
        <v>No</v>
      </c>
      <c r="FY217" s="435" t="e">
        <f>IF(OR(AND(FT217="VöB",FR211="Aktuelles Procedura secondo BöB",FS217="No"),OR(AND(FS217="Ja",FR217&gt;='Valori soglia'!$D$6),AND(FS217="Ja",FY$14&gt;FY$15)),AND(FS217="Ja",FT217="BöB")),"Kontrolle","")</f>
        <v>#DIV/0!</v>
      </c>
      <c r="FZ217" s="173" t="s">
        <v>44</v>
      </c>
      <c r="GA217" s="429">
        <v>100</v>
      </c>
      <c r="GB217" s="352">
        <v>0</v>
      </c>
      <c r="GC217" s="429" t="s">
        <v>43</v>
      </c>
      <c r="GD217" s="432" t="s">
        <v>36</v>
      </c>
      <c r="GE217" s="399" t="str">
        <f>IF(GD217="BöB","nur Freihändig mit Tipo. 13 VöB","")</f>
        <v/>
      </c>
      <c r="GF217" s="400"/>
      <c r="GG217" s="433" t="str">
        <f>IF(GD217="BöB","Ja","No")</f>
        <v>No</v>
      </c>
      <c r="GH217" s="430" t="str">
        <f>IF(GD217="BöB","Ja","No")</f>
        <v>No</v>
      </c>
      <c r="GI217" s="435" t="e">
        <f>IF(OR(AND(GD217="VöB",GB211="Aktuelles Procedura secondo BöB",GC217="No"),OR(AND(GC217="Ja",GB217&gt;='Valori soglia'!$D$6),AND(GC217="Ja",GI$14&gt;GI$15)),AND(GC217="Ja",GD217="BöB")),"Kontrolle","")</f>
        <v>#DIV/0!</v>
      </c>
      <c r="GJ217" s="173" t="s">
        <v>44</v>
      </c>
      <c r="GK217" s="429">
        <v>100</v>
      </c>
      <c r="GL217" s="352">
        <v>0</v>
      </c>
      <c r="GM217" s="429" t="s">
        <v>43</v>
      </c>
      <c r="GN217" s="432" t="s">
        <v>36</v>
      </c>
      <c r="GO217" s="399" t="str">
        <f>IF(GN217="BöB","nur Freihändig mit Tipo. 13 VöB","")</f>
        <v/>
      </c>
      <c r="GP217" s="400"/>
      <c r="GQ217" s="433" t="str">
        <f>IF(GN217="BöB","Ja","No")</f>
        <v>No</v>
      </c>
      <c r="GR217" s="430" t="str">
        <f>IF(GN217="BöB","Ja","No")</f>
        <v>No</v>
      </c>
      <c r="GS217" s="435" t="e">
        <f>IF(OR(AND(GN217="VöB",GL211="Aktuelles Procedura secondo BöB",GM217="No"),OR(AND(GM217="Ja",GL217&gt;='Valori soglia'!$D$6),AND(GM217="Ja",GS$14&gt;GS$15)),AND(GM217="Ja",GN217="BöB")),"Kontrolle","")</f>
        <v>#DIV/0!</v>
      </c>
      <c r="GT217" s="173" t="s">
        <v>44</v>
      </c>
      <c r="GU217" s="429">
        <v>100</v>
      </c>
      <c r="GV217" s="352">
        <v>0</v>
      </c>
      <c r="GW217" s="429" t="s">
        <v>43</v>
      </c>
      <c r="GX217" s="432" t="s">
        <v>36</v>
      </c>
      <c r="GY217" s="399" t="str">
        <f>IF(GX217="BöB","nur Freihändig mit Tipo. 13 VöB","")</f>
        <v/>
      </c>
      <c r="GZ217" s="400"/>
      <c r="HA217" s="433" t="str">
        <f>IF(GX217="BöB","Ja","No")</f>
        <v>No</v>
      </c>
      <c r="HB217" s="430" t="str">
        <f>IF(GX217="BöB","Ja","No")</f>
        <v>No</v>
      </c>
      <c r="HC217" s="435" t="e">
        <f>IF(OR(AND(GX217="VöB",GV211="Aktuelles Procedura secondo BöB",GW217="No"),OR(AND(GW217="Ja",GV217&gt;='Valori soglia'!$D$6),AND(GW217="Ja",HC$14&gt;HC$15)),AND(GW217="Ja",GX217="BöB")),"Kontrolle","")</f>
        <v>#DIV/0!</v>
      </c>
      <c r="HD217" s="173" t="s">
        <v>44</v>
      </c>
      <c r="HE217" s="429">
        <v>100</v>
      </c>
      <c r="HF217" s="352">
        <v>0</v>
      </c>
      <c r="HG217" s="429" t="s">
        <v>43</v>
      </c>
      <c r="HH217" s="432" t="s">
        <v>36</v>
      </c>
      <c r="HI217" s="399" t="str">
        <f>IF(HH217="BöB","nur Freihändig mit Tipo. 13 VöB","")</f>
        <v/>
      </c>
      <c r="HJ217" s="400"/>
      <c r="HK217" s="433" t="str">
        <f>IF(HH217="BöB","Ja","No")</f>
        <v>No</v>
      </c>
      <c r="HL217" s="430" t="str">
        <f>IF(HH217="BöB","Ja","No")</f>
        <v>No</v>
      </c>
      <c r="HM217" s="435" t="e">
        <f>IF(OR(AND(HH217="VöB",HF211="Aktuelles Procedura secondo BöB",HG217="No"),OR(AND(HG217="Ja",HF217&gt;='Valori soglia'!$D$6),AND(HG217="Ja",HM$14&gt;HM$15)),AND(HG217="Ja",HH217="BöB")),"Kontrolle","")</f>
        <v>#DIV/0!</v>
      </c>
      <c r="HN217" s="19"/>
      <c r="HO217" s="19"/>
      <c r="HP217" s="19"/>
      <c r="HQ217" s="19"/>
      <c r="HR217" s="19"/>
      <c r="HS217" s="19"/>
      <c r="HT217" s="19"/>
      <c r="HU217" s="19"/>
      <c r="HV217" s="19"/>
      <c r="HW217" s="19"/>
      <c r="HX217" s="19"/>
      <c r="HY217" s="19"/>
      <c r="HZ217" s="19"/>
      <c r="IA217" s="19"/>
      <c r="IB217" s="19"/>
      <c r="IC217" s="19"/>
      <c r="ID217" s="6"/>
      <c r="IE217" s="6"/>
      <c r="IF217" s="6"/>
      <c r="IG217" s="6"/>
      <c r="IH217" s="6"/>
      <c r="II217" s="6"/>
      <c r="IJ217" s="6"/>
      <c r="IK217" s="6"/>
      <c r="IL217" s="6"/>
      <c r="IM217" s="6"/>
      <c r="IN217" s="6"/>
      <c r="IO217" s="6"/>
      <c r="IP217" s="6"/>
      <c r="IQ217" s="6"/>
      <c r="IR217" s="6"/>
      <c r="IS217" s="6"/>
      <c r="IT217" s="6"/>
      <c r="IU217" s="6"/>
      <c r="IV217" s="6"/>
      <c r="IW217" s="6"/>
      <c r="IX217" s="6"/>
      <c r="IY217" s="6"/>
      <c r="IZ217" s="6"/>
      <c r="JA217" s="6"/>
      <c r="JB217" s="6"/>
      <c r="JC217" s="6"/>
      <c r="JD217" s="6"/>
      <c r="JE217" s="6"/>
      <c r="JF217" s="6"/>
      <c r="JG217" s="6"/>
      <c r="JH217" s="6"/>
      <c r="JI217" s="6"/>
      <c r="JJ217" s="6"/>
      <c r="JK217" s="6"/>
      <c r="JL217" s="6"/>
      <c r="JM217" s="6"/>
      <c r="JN217" s="6"/>
      <c r="JO217" s="6"/>
      <c r="JP217" s="6"/>
      <c r="JQ217" s="6"/>
      <c r="JR217" s="6"/>
      <c r="JS217" s="6"/>
      <c r="JT217" s="6"/>
      <c r="JU217" s="6"/>
      <c r="JV217" s="6"/>
      <c r="JW217" s="6"/>
      <c r="JX217" s="6"/>
      <c r="JY217" s="6"/>
      <c r="JZ217" s="6"/>
      <c r="KA217" s="6"/>
      <c r="KB217" s="6"/>
      <c r="KC217" s="6"/>
      <c r="KD217" s="6"/>
      <c r="KE217" s="6"/>
      <c r="KF217" s="6"/>
      <c r="KG217" s="6"/>
      <c r="KH217" s="6"/>
      <c r="KI217" s="6"/>
      <c r="KJ217" s="6"/>
      <c r="KK217" s="6"/>
      <c r="KL217" s="6"/>
      <c r="KM217" s="6"/>
      <c r="KN217" s="6"/>
      <c r="KO217" s="6"/>
      <c r="KP217" s="6"/>
      <c r="KQ217" s="6"/>
      <c r="KR217" s="6"/>
      <c r="KS217" s="6"/>
      <c r="KT217" s="6"/>
      <c r="KU217" s="6"/>
      <c r="KV217" s="6"/>
      <c r="KW217" s="6"/>
      <c r="KX217" s="6"/>
      <c r="KY217" s="6"/>
      <c r="KZ217" s="6"/>
      <c r="LA217" s="6"/>
      <c r="LB217" s="6"/>
      <c r="LC217" s="6"/>
    </row>
    <row r="218" spans="2:315" ht="27" customHeight="1" x14ac:dyDescent="0.2">
      <c r="B218" s="174" t="s">
        <v>45</v>
      </c>
      <c r="C218" s="429"/>
      <c r="D218" s="352"/>
      <c r="E218" s="429"/>
      <c r="F218" s="432"/>
      <c r="G218" s="401" t="str">
        <f>IF(F217="VöB","Freihändig (z.B. Tipo. 36 II d VöB)","")</f>
        <v/>
      </c>
      <c r="H218" s="402"/>
      <c r="I218" s="433"/>
      <c r="J218" s="430"/>
      <c r="K218" s="435"/>
      <c r="L218" s="174" t="s">
        <v>45</v>
      </c>
      <c r="M218" s="429"/>
      <c r="N218" s="352"/>
      <c r="O218" s="429"/>
      <c r="P218" s="432"/>
      <c r="Q218" s="401" t="str">
        <f>IF(P217="VöB","Freihändig (z.B. Tipo. 36 II d VöB)","")</f>
        <v/>
      </c>
      <c r="R218" s="402"/>
      <c r="S218" s="433"/>
      <c r="T218" s="430"/>
      <c r="U218" s="435"/>
      <c r="V218" s="174" t="s">
        <v>45</v>
      </c>
      <c r="W218" s="429"/>
      <c r="X218" s="352"/>
      <c r="Y218" s="429"/>
      <c r="Z218" s="432"/>
      <c r="AA218" s="401" t="str">
        <f>IF(Z217="VöB","Freihändig (z.B. Tipo. 36 II d VöB)","")</f>
        <v/>
      </c>
      <c r="AB218" s="402"/>
      <c r="AC218" s="433"/>
      <c r="AD218" s="430"/>
      <c r="AE218" s="435"/>
      <c r="AF218" s="174" t="s">
        <v>45</v>
      </c>
      <c r="AG218" s="429"/>
      <c r="AH218" s="352"/>
      <c r="AI218" s="429"/>
      <c r="AJ218" s="432"/>
      <c r="AK218" s="401" t="str">
        <f>IF(AJ217="VöB","Freihändig (z.B. Tipo. 36 II d VöB)","")</f>
        <v/>
      </c>
      <c r="AL218" s="402"/>
      <c r="AM218" s="433"/>
      <c r="AN218" s="430"/>
      <c r="AO218" s="435"/>
      <c r="AP218" s="174" t="s">
        <v>45</v>
      </c>
      <c r="AQ218" s="429"/>
      <c r="AR218" s="352"/>
      <c r="AS218" s="429"/>
      <c r="AT218" s="432"/>
      <c r="AU218" s="401" t="str">
        <f>IF(AT217="VöB","Freihändig (z.B. Tipo. 36 II d VöB)","")</f>
        <v/>
      </c>
      <c r="AV218" s="402"/>
      <c r="AW218" s="433"/>
      <c r="AX218" s="430"/>
      <c r="AY218" s="435"/>
      <c r="AZ218" s="174" t="s">
        <v>45</v>
      </c>
      <c r="BA218" s="429"/>
      <c r="BB218" s="352"/>
      <c r="BC218" s="429"/>
      <c r="BD218" s="432"/>
      <c r="BE218" s="401" t="str">
        <f>IF(BD217="VöB","Freihändig (z.B. Tipo. 36 II d VöB)","")</f>
        <v/>
      </c>
      <c r="BF218" s="402"/>
      <c r="BG218" s="433"/>
      <c r="BH218" s="430"/>
      <c r="BI218" s="435"/>
      <c r="BJ218" s="174" t="s">
        <v>45</v>
      </c>
      <c r="BK218" s="429"/>
      <c r="BL218" s="352"/>
      <c r="BM218" s="429"/>
      <c r="BN218" s="432"/>
      <c r="BO218" s="401" t="str">
        <f>IF(BN217="VöB","Freihändig (z.B. Tipo. 36 II d VöB)","")</f>
        <v/>
      </c>
      <c r="BP218" s="402"/>
      <c r="BQ218" s="433"/>
      <c r="BR218" s="430"/>
      <c r="BS218" s="435"/>
      <c r="BT218" s="174" t="s">
        <v>45</v>
      </c>
      <c r="BU218" s="429"/>
      <c r="BV218" s="352"/>
      <c r="BW218" s="429"/>
      <c r="BX218" s="432"/>
      <c r="BY218" s="401" t="str">
        <f>IF(BX217="VöB","Freihändig (z.B. Tipo. 36 II d VöB)","")</f>
        <v/>
      </c>
      <c r="BZ218" s="402"/>
      <c r="CA218" s="433"/>
      <c r="CB218" s="430"/>
      <c r="CC218" s="435"/>
      <c r="CD218" s="174" t="s">
        <v>45</v>
      </c>
      <c r="CE218" s="429"/>
      <c r="CF218" s="352"/>
      <c r="CG218" s="429"/>
      <c r="CH218" s="432"/>
      <c r="CI218" s="401" t="str">
        <f>IF(CH217="VöB","Freihändig (z.B. Tipo. 36 II d VöB)","")</f>
        <v/>
      </c>
      <c r="CJ218" s="402"/>
      <c r="CK218" s="433"/>
      <c r="CL218" s="430"/>
      <c r="CM218" s="435"/>
      <c r="CN218" s="174" t="s">
        <v>45</v>
      </c>
      <c r="CO218" s="429"/>
      <c r="CP218" s="352"/>
      <c r="CQ218" s="429"/>
      <c r="CR218" s="432"/>
      <c r="CS218" s="401" t="str">
        <f>IF(CR217="VöB","Freihändig (z.B. Tipo. 36 II d VöB)","")</f>
        <v/>
      </c>
      <c r="CT218" s="402"/>
      <c r="CU218" s="433"/>
      <c r="CV218" s="430"/>
      <c r="CW218" s="435"/>
      <c r="CX218" s="174" t="s">
        <v>45</v>
      </c>
      <c r="CY218" s="429"/>
      <c r="CZ218" s="352"/>
      <c r="DA218" s="429"/>
      <c r="DB218" s="432"/>
      <c r="DC218" s="401" t="str">
        <f>IF(DB217="VöB","Freihändig (z.B. Tipo. 36 II d VöB)","")</f>
        <v/>
      </c>
      <c r="DD218" s="402"/>
      <c r="DE218" s="433"/>
      <c r="DF218" s="430"/>
      <c r="DG218" s="435"/>
      <c r="DH218" s="174" t="s">
        <v>45</v>
      </c>
      <c r="DI218" s="429"/>
      <c r="DJ218" s="352"/>
      <c r="DK218" s="429"/>
      <c r="DL218" s="432"/>
      <c r="DM218" s="401" t="str">
        <f>IF(DL217="VöB","Freihändig (z.B. Tipo. 36 II d VöB)","")</f>
        <v/>
      </c>
      <c r="DN218" s="402"/>
      <c r="DO218" s="433"/>
      <c r="DP218" s="430"/>
      <c r="DQ218" s="435"/>
      <c r="DR218" s="174" t="s">
        <v>45</v>
      </c>
      <c r="DS218" s="429"/>
      <c r="DT218" s="352"/>
      <c r="DU218" s="429"/>
      <c r="DV218" s="432"/>
      <c r="DW218" s="401" t="str">
        <f>IF(DV217="VöB","Freihändig (z.B. Tipo. 36 II d VöB)","")</f>
        <v/>
      </c>
      <c r="DX218" s="402"/>
      <c r="DY218" s="433"/>
      <c r="DZ218" s="430"/>
      <c r="EA218" s="435"/>
      <c r="EB218" s="174" t="s">
        <v>45</v>
      </c>
      <c r="EC218" s="429"/>
      <c r="ED218" s="352"/>
      <c r="EE218" s="429"/>
      <c r="EF218" s="432"/>
      <c r="EG218" s="401" t="str">
        <f>IF(EF217="VöB","Freihändig (z.B. Tipo. 36 II d VöB)","")</f>
        <v/>
      </c>
      <c r="EH218" s="402"/>
      <c r="EI218" s="433"/>
      <c r="EJ218" s="430"/>
      <c r="EK218" s="435"/>
      <c r="EL218" s="174" t="s">
        <v>45</v>
      </c>
      <c r="EM218" s="429"/>
      <c r="EN218" s="352"/>
      <c r="EO218" s="429"/>
      <c r="EP218" s="432"/>
      <c r="EQ218" s="401" t="str">
        <f>IF(EP217="VöB","Freihändig (z.B. Tipo. 36 II d VöB)","")</f>
        <v/>
      </c>
      <c r="ER218" s="402"/>
      <c r="ES218" s="433"/>
      <c r="ET218" s="430"/>
      <c r="EU218" s="435"/>
      <c r="EV218" s="174" t="s">
        <v>45</v>
      </c>
      <c r="EW218" s="429"/>
      <c r="EX218" s="352"/>
      <c r="EY218" s="429"/>
      <c r="EZ218" s="432"/>
      <c r="FA218" s="401" t="str">
        <f>IF(EZ217="VöB","Freihändig (z.B. Tipo. 36 II d VöB)","")</f>
        <v/>
      </c>
      <c r="FB218" s="402"/>
      <c r="FC218" s="433"/>
      <c r="FD218" s="430"/>
      <c r="FE218" s="435"/>
      <c r="FF218" s="174" t="s">
        <v>45</v>
      </c>
      <c r="FG218" s="429"/>
      <c r="FH218" s="352"/>
      <c r="FI218" s="429"/>
      <c r="FJ218" s="432"/>
      <c r="FK218" s="401" t="str">
        <f>IF(FJ217="VöB","Freihändig (z.B. Tipo. 36 II d VöB)","")</f>
        <v/>
      </c>
      <c r="FL218" s="402"/>
      <c r="FM218" s="433"/>
      <c r="FN218" s="430"/>
      <c r="FO218" s="435"/>
      <c r="FP218" s="174" t="s">
        <v>45</v>
      </c>
      <c r="FQ218" s="429"/>
      <c r="FR218" s="352"/>
      <c r="FS218" s="429"/>
      <c r="FT218" s="432"/>
      <c r="FU218" s="401" t="str">
        <f>IF(FT217="VöB","Freihändig (z.B. Tipo. 36 II d VöB)","")</f>
        <v/>
      </c>
      <c r="FV218" s="402"/>
      <c r="FW218" s="433"/>
      <c r="FX218" s="430"/>
      <c r="FY218" s="435"/>
      <c r="FZ218" s="174" t="s">
        <v>45</v>
      </c>
      <c r="GA218" s="429"/>
      <c r="GB218" s="352"/>
      <c r="GC218" s="429"/>
      <c r="GD218" s="432"/>
      <c r="GE218" s="401" t="str">
        <f>IF(GD217="VöB","Freihändig (z.B. Tipo. 36 II d VöB)","")</f>
        <v/>
      </c>
      <c r="GF218" s="402"/>
      <c r="GG218" s="433"/>
      <c r="GH218" s="430"/>
      <c r="GI218" s="435"/>
      <c r="GJ218" s="174" t="s">
        <v>45</v>
      </c>
      <c r="GK218" s="429"/>
      <c r="GL218" s="352"/>
      <c r="GM218" s="429"/>
      <c r="GN218" s="432"/>
      <c r="GO218" s="401" t="str">
        <f>IF(GN217="VöB","Freihändig (z.B. Tipo. 36 II d VöB)","")</f>
        <v/>
      </c>
      <c r="GP218" s="402"/>
      <c r="GQ218" s="433"/>
      <c r="GR218" s="430"/>
      <c r="GS218" s="435"/>
      <c r="GT218" s="174" t="s">
        <v>45</v>
      </c>
      <c r="GU218" s="429"/>
      <c r="GV218" s="352"/>
      <c r="GW218" s="429"/>
      <c r="GX218" s="432"/>
      <c r="GY218" s="401" t="str">
        <f>IF(GX217="VöB","Freihändig (z.B. Tipo. 36 II d VöB)","")</f>
        <v/>
      </c>
      <c r="GZ218" s="402"/>
      <c r="HA218" s="433"/>
      <c r="HB218" s="430"/>
      <c r="HC218" s="435"/>
      <c r="HD218" s="174" t="s">
        <v>45</v>
      </c>
      <c r="HE218" s="429"/>
      <c r="HF218" s="352"/>
      <c r="HG218" s="429"/>
      <c r="HH218" s="432"/>
      <c r="HI218" s="401" t="str">
        <f>IF(HH217="VöB","Freihändig (z.B. Tipo. 36 II d VöB)","")</f>
        <v/>
      </c>
      <c r="HJ218" s="402"/>
      <c r="HK218" s="433"/>
      <c r="HL218" s="430"/>
      <c r="HM218" s="435"/>
      <c r="HN218" s="19"/>
      <c r="HO218" s="19"/>
      <c r="HP218" s="19"/>
      <c r="HQ218" s="19"/>
      <c r="HR218" s="19"/>
      <c r="HS218" s="19"/>
      <c r="HT218" s="19"/>
      <c r="HU218" s="19"/>
      <c r="HV218" s="19"/>
      <c r="HW218" s="19"/>
      <c r="HX218" s="19"/>
      <c r="HY218" s="19"/>
      <c r="HZ218" s="19"/>
      <c r="IA218" s="19"/>
      <c r="IB218" s="19"/>
      <c r="IC218" s="19"/>
      <c r="ID218" s="6"/>
      <c r="IE218" s="6"/>
      <c r="IF218" s="6"/>
      <c r="IG218" s="6"/>
      <c r="IH218" s="6"/>
      <c r="II218" s="6"/>
      <c r="IJ218" s="6"/>
      <c r="IK218" s="6"/>
      <c r="IL218" s="6"/>
      <c r="IM218" s="6"/>
      <c r="IN218" s="6"/>
      <c r="IO218" s="6"/>
      <c r="IP218" s="6"/>
      <c r="IQ218" s="6"/>
      <c r="IR218" s="6"/>
      <c r="IS218" s="6"/>
      <c r="IT218" s="6"/>
      <c r="IU218" s="6"/>
      <c r="IV218" s="6"/>
      <c r="IW218" s="6"/>
      <c r="IX218" s="6"/>
      <c r="IY218" s="6"/>
      <c r="IZ218" s="6"/>
      <c r="JA218" s="6"/>
      <c r="JB218" s="6"/>
      <c r="JC218" s="6"/>
      <c r="JD218" s="6"/>
      <c r="JE218" s="6"/>
      <c r="JF218" s="6"/>
      <c r="JG218" s="6"/>
      <c r="JH218" s="6"/>
      <c r="JI218" s="6"/>
      <c r="JJ218" s="6"/>
      <c r="JK218" s="6"/>
      <c r="JL218" s="6"/>
      <c r="JM218" s="6"/>
      <c r="JN218" s="6"/>
      <c r="JO218" s="6"/>
      <c r="JP218" s="6"/>
      <c r="JQ218" s="6"/>
      <c r="JR218" s="6"/>
      <c r="JS218" s="6"/>
      <c r="JT218" s="6"/>
      <c r="JU218" s="6"/>
      <c r="JV218" s="6"/>
      <c r="JW218" s="6"/>
      <c r="JX218" s="6"/>
      <c r="JY218" s="6"/>
      <c r="JZ218" s="6"/>
      <c r="KA218" s="6"/>
      <c r="KB218" s="6"/>
      <c r="KC218" s="6"/>
      <c r="KD218" s="6"/>
      <c r="KE218" s="6"/>
      <c r="KF218" s="6"/>
      <c r="KG218" s="6"/>
      <c r="KH218" s="6"/>
      <c r="KI218" s="6"/>
      <c r="KJ218" s="6"/>
      <c r="KK218" s="6"/>
      <c r="KL218" s="6"/>
      <c r="KM218" s="6"/>
      <c r="KN218" s="6"/>
      <c r="KO218" s="6"/>
      <c r="KP218" s="6"/>
      <c r="KQ218" s="6"/>
      <c r="KR218" s="6"/>
      <c r="KS218" s="6"/>
      <c r="KT218" s="6"/>
      <c r="KU218" s="6"/>
      <c r="KV218" s="6"/>
      <c r="KW218" s="6"/>
      <c r="KX218" s="6"/>
      <c r="KY218" s="6"/>
      <c r="KZ218" s="6"/>
      <c r="LA218" s="6"/>
      <c r="LB218" s="6"/>
      <c r="LC218" s="6"/>
    </row>
    <row r="219" spans="2:315" ht="27" customHeight="1" x14ac:dyDescent="0.2">
      <c r="B219" s="173" t="s">
        <v>44</v>
      </c>
      <c r="C219" s="429">
        <v>101</v>
      </c>
      <c r="D219" s="352">
        <v>0</v>
      </c>
      <c r="E219" s="429" t="s">
        <v>43</v>
      </c>
      <c r="F219" s="432" t="s">
        <v>36</v>
      </c>
      <c r="G219" s="399" t="str">
        <f>IF(F219="BöB","nur Freihändig mit Tipo. 13 VöB","")</f>
        <v/>
      </c>
      <c r="H219" s="400"/>
      <c r="I219" s="433" t="str">
        <f>IF(F219="BöB","Ja","No")</f>
        <v>No</v>
      </c>
      <c r="J219" s="430" t="str">
        <f>IF(F219="BöB","Ja","No")</f>
        <v>No</v>
      </c>
      <c r="K219" s="435" t="e">
        <f>IF(OR(AND(F219="VöB",D213="Aktuelles Procedura secondo BöB",E219="No"),OR(AND(E219="Ja",D219&gt;='Valori soglia'!$D$6),AND(E219="Ja",'Riepilogo progetto'!$J$8&gt;'Riepilogo progetto'!$P$9)),AND(E219="Ja",F219="BöB")),"Kontrolle","")</f>
        <v>#DIV/0!</v>
      </c>
      <c r="L219" s="173" t="s">
        <v>44</v>
      </c>
      <c r="M219" s="429">
        <v>101</v>
      </c>
      <c r="N219" s="352">
        <v>0</v>
      </c>
      <c r="O219" s="429" t="s">
        <v>43</v>
      </c>
      <c r="P219" s="432" t="s">
        <v>36</v>
      </c>
      <c r="Q219" s="399" t="str">
        <f>IF(P219="BöB","nur Freihändig mit Tipo. 13 VöB","")</f>
        <v/>
      </c>
      <c r="R219" s="400"/>
      <c r="S219" s="433" t="str">
        <f>IF(P219="BöB","Ja","No")</f>
        <v>No</v>
      </c>
      <c r="T219" s="430" t="str">
        <f>IF(P219="BöB","Ja","No")</f>
        <v>No</v>
      </c>
      <c r="U219" s="435" t="e">
        <f>IF(OR(AND(P219="VöB",N213="Aktuelles Procedura secondo BöB",O219="No"),OR(AND(O219="Ja",N219&gt;='Valori soglia'!$D$6),AND(O219="Ja",U$14&gt;U$15)),AND(O219="Ja",P219="BöB")),"Kontrolle","")</f>
        <v>#DIV/0!</v>
      </c>
      <c r="V219" s="173" t="s">
        <v>44</v>
      </c>
      <c r="W219" s="429">
        <v>101</v>
      </c>
      <c r="X219" s="352">
        <v>0</v>
      </c>
      <c r="Y219" s="429" t="s">
        <v>43</v>
      </c>
      <c r="Z219" s="432" t="s">
        <v>36</v>
      </c>
      <c r="AA219" s="399" t="str">
        <f>IF(Z219="BöB","nur Freihändig mit Tipo. 13 VöB","")</f>
        <v/>
      </c>
      <c r="AB219" s="400"/>
      <c r="AC219" s="433" t="str">
        <f>IF(Z219="BöB","Ja","No")</f>
        <v>No</v>
      </c>
      <c r="AD219" s="430" t="str">
        <f>IF(Z219="BöB","Ja","No")</f>
        <v>No</v>
      </c>
      <c r="AE219" s="435" t="e">
        <f>IF(OR(AND(Z219="VöB",X213="Aktuelles Procedura secondo BöB",Y219="No"),OR(AND(Y219="Ja",X219&gt;='Valori soglia'!$D$6),AND(Y219="Ja",AE$14&gt;AE$15)),AND(Y219="Ja",Z219="BöB")),"Kontrolle","")</f>
        <v>#DIV/0!</v>
      </c>
      <c r="AF219" s="173" t="s">
        <v>44</v>
      </c>
      <c r="AG219" s="429">
        <v>101</v>
      </c>
      <c r="AH219" s="352">
        <v>0</v>
      </c>
      <c r="AI219" s="429" t="s">
        <v>43</v>
      </c>
      <c r="AJ219" s="432" t="s">
        <v>36</v>
      </c>
      <c r="AK219" s="399" t="str">
        <f>IF(AJ219="BöB","nur Freihändig mit Tipo. 13 VöB","")</f>
        <v/>
      </c>
      <c r="AL219" s="400"/>
      <c r="AM219" s="433" t="str">
        <f>IF(AJ219="BöB","Ja","No")</f>
        <v>No</v>
      </c>
      <c r="AN219" s="430" t="str">
        <f>IF(AJ219="BöB","Ja","No")</f>
        <v>No</v>
      </c>
      <c r="AO219" s="435" t="e">
        <f>IF(OR(AND(AJ219="VöB",AH213="Aktuelles Procedura secondo BöB",AI219="No"),OR(AND(AI219="Ja",AH219&gt;='Valori soglia'!$D$6),AND(AI219="Ja",AO$14&gt;AO$15)),AND(AI219="Ja",AJ219="BöB")),"Kontrolle","")</f>
        <v>#DIV/0!</v>
      </c>
      <c r="AP219" s="173" t="s">
        <v>44</v>
      </c>
      <c r="AQ219" s="429">
        <v>101</v>
      </c>
      <c r="AR219" s="352">
        <v>0</v>
      </c>
      <c r="AS219" s="429" t="s">
        <v>43</v>
      </c>
      <c r="AT219" s="432" t="s">
        <v>36</v>
      </c>
      <c r="AU219" s="399" t="str">
        <f>IF(AT219="BöB","nur Freihändig mit Tipo. 13 VöB","")</f>
        <v/>
      </c>
      <c r="AV219" s="400"/>
      <c r="AW219" s="433" t="str">
        <f>IF(AT219="BöB","Ja","No")</f>
        <v>No</v>
      </c>
      <c r="AX219" s="430" t="str">
        <f>IF(AT219="BöB","Ja","No")</f>
        <v>No</v>
      </c>
      <c r="AY219" s="435" t="e">
        <f>IF(OR(AND(AT219="VöB",AR213="Aktuelles Procedura secondo BöB",AS219="No"),OR(AND(AS219="Ja",AR219&gt;='Valori soglia'!$D$6),AND(AS219="Ja",AY$14&gt;AY$15)),AND(AS219="Ja",AT219="BöB")),"Kontrolle","")</f>
        <v>#DIV/0!</v>
      </c>
      <c r="AZ219" s="173" t="s">
        <v>44</v>
      </c>
      <c r="BA219" s="429">
        <v>101</v>
      </c>
      <c r="BB219" s="352">
        <v>0</v>
      </c>
      <c r="BC219" s="429" t="s">
        <v>43</v>
      </c>
      <c r="BD219" s="432" t="s">
        <v>36</v>
      </c>
      <c r="BE219" s="399" t="str">
        <f>IF(BD219="BöB","nur Freihändig mit Tipo. 13 VöB","")</f>
        <v/>
      </c>
      <c r="BF219" s="400"/>
      <c r="BG219" s="433" t="str">
        <f>IF(BD219="BöB","Ja","No")</f>
        <v>No</v>
      </c>
      <c r="BH219" s="430" t="str">
        <f>IF(BD219="BöB","Ja","No")</f>
        <v>No</v>
      </c>
      <c r="BI219" s="435" t="e">
        <f>IF(OR(AND(BD219="VöB",BB213="Aktuelles Procedura secondo BöB",BC219="No"),OR(AND(BC219="Ja",BB219&gt;='Valori soglia'!$D$6),AND(BC219="Ja",BI$14&gt;BI$15)),AND(BC219="Ja",BD219="BöB")),"Kontrolle","")</f>
        <v>#DIV/0!</v>
      </c>
      <c r="BJ219" s="173" t="s">
        <v>44</v>
      </c>
      <c r="BK219" s="429">
        <v>101</v>
      </c>
      <c r="BL219" s="352">
        <v>0</v>
      </c>
      <c r="BM219" s="429" t="s">
        <v>43</v>
      </c>
      <c r="BN219" s="432" t="s">
        <v>36</v>
      </c>
      <c r="BO219" s="399" t="str">
        <f>IF(BN219="BöB","nur Freihändig mit Tipo. 13 VöB","")</f>
        <v/>
      </c>
      <c r="BP219" s="400"/>
      <c r="BQ219" s="433" t="str">
        <f>IF(BN219="BöB","Ja","No")</f>
        <v>No</v>
      </c>
      <c r="BR219" s="430" t="str">
        <f>IF(BN219="BöB","Ja","No")</f>
        <v>No</v>
      </c>
      <c r="BS219" s="435" t="e">
        <f>IF(OR(AND(BN219="VöB",BL213="Aktuelles Procedura secondo BöB",BM219="No"),OR(AND(BM219="Ja",BL219&gt;='Valori soglia'!$D$6),AND(BM219="Ja",BS$14&gt;BS$15)),AND(BM219="Ja",BN219="BöB")),"Kontrolle","")</f>
        <v>#DIV/0!</v>
      </c>
      <c r="BT219" s="173" t="s">
        <v>44</v>
      </c>
      <c r="BU219" s="429">
        <v>101</v>
      </c>
      <c r="BV219" s="352">
        <v>0</v>
      </c>
      <c r="BW219" s="429" t="s">
        <v>43</v>
      </c>
      <c r="BX219" s="432" t="s">
        <v>36</v>
      </c>
      <c r="BY219" s="399" t="str">
        <f>IF(BX219="BöB","nur Freihändig mit Tipo. 13 VöB","")</f>
        <v/>
      </c>
      <c r="BZ219" s="400"/>
      <c r="CA219" s="433" t="str">
        <f>IF(BX219="BöB","Ja","No")</f>
        <v>No</v>
      </c>
      <c r="CB219" s="430" t="str">
        <f>IF(BX219="BöB","Ja","No")</f>
        <v>No</v>
      </c>
      <c r="CC219" s="435" t="e">
        <f>IF(OR(AND(BX219="VöB",BV213="Aktuelles Procedura secondo BöB",BW219="No"),OR(AND(BW219="Ja",BV219&gt;='Valori soglia'!$D$6),AND(BW219="Ja",CC$14&gt;CC$15)),AND(BW219="Ja",BX219="BöB")),"Kontrolle","")</f>
        <v>#DIV/0!</v>
      </c>
      <c r="CD219" s="173" t="s">
        <v>44</v>
      </c>
      <c r="CE219" s="429">
        <v>101</v>
      </c>
      <c r="CF219" s="352">
        <v>0</v>
      </c>
      <c r="CG219" s="429" t="s">
        <v>43</v>
      </c>
      <c r="CH219" s="432" t="s">
        <v>36</v>
      </c>
      <c r="CI219" s="399" t="str">
        <f>IF(CH219="BöB","nur Freihändig mit Tipo. 13 VöB","")</f>
        <v/>
      </c>
      <c r="CJ219" s="400"/>
      <c r="CK219" s="433" t="str">
        <f>IF(CH219="BöB","Ja","No")</f>
        <v>No</v>
      </c>
      <c r="CL219" s="430" t="str">
        <f>IF(CH219="BöB","Ja","No")</f>
        <v>No</v>
      </c>
      <c r="CM219" s="435" t="e">
        <f>IF(OR(AND(CH219="VöB",CF213="Aktuelles Procedura secondo BöB",CG219="No"),OR(AND(CG219="Ja",CF219&gt;='Valori soglia'!$D$6),AND(CG219="Ja",CM$14&gt;CM$15)),AND(CG219="Ja",CH219="BöB")),"Kontrolle","")</f>
        <v>#DIV/0!</v>
      </c>
      <c r="CN219" s="173" t="s">
        <v>44</v>
      </c>
      <c r="CO219" s="429">
        <v>101</v>
      </c>
      <c r="CP219" s="352">
        <v>0</v>
      </c>
      <c r="CQ219" s="429" t="s">
        <v>43</v>
      </c>
      <c r="CR219" s="432" t="s">
        <v>36</v>
      </c>
      <c r="CS219" s="399" t="str">
        <f>IF(CR219="BöB","nur Freihändig mit Tipo. 13 VöB","")</f>
        <v/>
      </c>
      <c r="CT219" s="400"/>
      <c r="CU219" s="433" t="str">
        <f>IF(CR219="BöB","Ja","No")</f>
        <v>No</v>
      </c>
      <c r="CV219" s="430" t="str">
        <f>IF(CR219="BöB","Ja","No")</f>
        <v>No</v>
      </c>
      <c r="CW219" s="435" t="e">
        <f>IF(OR(AND(CR219="VöB",CP213="Aktuelles Procedura secondo BöB",CQ219="No"),OR(AND(CQ219="Ja",CP219&gt;='Valori soglia'!$D$6),AND(CQ219="Ja",CW$14&gt;CW$15)),AND(CQ219="Ja",CR219="BöB")),"Kontrolle","")</f>
        <v>#DIV/0!</v>
      </c>
      <c r="CX219" s="173" t="s">
        <v>44</v>
      </c>
      <c r="CY219" s="429">
        <v>101</v>
      </c>
      <c r="CZ219" s="352">
        <v>0</v>
      </c>
      <c r="DA219" s="429" t="s">
        <v>43</v>
      </c>
      <c r="DB219" s="432" t="s">
        <v>36</v>
      </c>
      <c r="DC219" s="399" t="str">
        <f>IF(DB219="BöB","nur Freihändig mit Tipo. 13 VöB","")</f>
        <v/>
      </c>
      <c r="DD219" s="400"/>
      <c r="DE219" s="433" t="str">
        <f>IF(DB219="BöB","Ja","No")</f>
        <v>No</v>
      </c>
      <c r="DF219" s="430" t="str">
        <f>IF(DB219="BöB","Ja","No")</f>
        <v>No</v>
      </c>
      <c r="DG219" s="435" t="e">
        <f>IF(OR(AND(DB219="VöB",CZ213="Aktuelles Procedura secondo BöB",DA219="No"),OR(AND(DA219="Ja",CZ219&gt;='Valori soglia'!$D$6),AND(DA219="Ja",DG$14&gt;DG$15)),AND(DA219="Ja",DB219="BöB")),"Kontrolle","")</f>
        <v>#DIV/0!</v>
      </c>
      <c r="DH219" s="173" t="s">
        <v>44</v>
      </c>
      <c r="DI219" s="429">
        <v>101</v>
      </c>
      <c r="DJ219" s="352">
        <v>0</v>
      </c>
      <c r="DK219" s="429" t="s">
        <v>43</v>
      </c>
      <c r="DL219" s="432" t="s">
        <v>36</v>
      </c>
      <c r="DM219" s="399" t="str">
        <f>IF(DL219="BöB","nur Freihändig mit Tipo. 13 VöB","")</f>
        <v/>
      </c>
      <c r="DN219" s="400"/>
      <c r="DO219" s="433" t="str">
        <f>IF(DL219="BöB","Ja","No")</f>
        <v>No</v>
      </c>
      <c r="DP219" s="430" t="str">
        <f>IF(DL219="BöB","Ja","No")</f>
        <v>No</v>
      </c>
      <c r="DQ219" s="435" t="e">
        <f>IF(OR(AND(DL219="VöB",DJ213="Aktuelles Procedura secondo BöB",DK219="No"),OR(AND(DK219="Ja",DJ219&gt;='Valori soglia'!$D$6),AND(DK219="Ja",DQ$14&gt;DQ$15)),AND(DK219="Ja",DL219="BöB")),"Kontrolle","")</f>
        <v>#DIV/0!</v>
      </c>
      <c r="DR219" s="173" t="s">
        <v>44</v>
      </c>
      <c r="DS219" s="429">
        <v>101</v>
      </c>
      <c r="DT219" s="352">
        <v>0</v>
      </c>
      <c r="DU219" s="429" t="s">
        <v>43</v>
      </c>
      <c r="DV219" s="432" t="s">
        <v>36</v>
      </c>
      <c r="DW219" s="399" t="str">
        <f>IF(DV219="BöB","nur Freihändig mit Tipo. 13 VöB","")</f>
        <v/>
      </c>
      <c r="DX219" s="400"/>
      <c r="DY219" s="433" t="str">
        <f>IF(DV219="BöB","Ja","No")</f>
        <v>No</v>
      </c>
      <c r="DZ219" s="430" t="str">
        <f>IF(DV219="BöB","Ja","No")</f>
        <v>No</v>
      </c>
      <c r="EA219" s="435" t="e">
        <f>IF(OR(AND(DV219="VöB",DT213="Aktuelles Procedura secondo BöB",DU219="No"),OR(AND(DU219="Ja",DT219&gt;='Valori soglia'!$D$6),AND(DU219="Ja",EA$14&gt;EA$15)),AND(DU219="Ja",DV219="BöB")),"Kontrolle","")</f>
        <v>#DIV/0!</v>
      </c>
      <c r="EB219" s="173" t="s">
        <v>44</v>
      </c>
      <c r="EC219" s="429">
        <v>101</v>
      </c>
      <c r="ED219" s="352">
        <v>0</v>
      </c>
      <c r="EE219" s="429" t="s">
        <v>43</v>
      </c>
      <c r="EF219" s="432" t="s">
        <v>36</v>
      </c>
      <c r="EG219" s="399" t="str">
        <f>IF(EF219="BöB","nur Freihändig mit Tipo. 13 VöB","")</f>
        <v/>
      </c>
      <c r="EH219" s="400"/>
      <c r="EI219" s="433" t="str">
        <f>IF(EF219="BöB","Ja","No")</f>
        <v>No</v>
      </c>
      <c r="EJ219" s="430" t="str">
        <f>IF(EF219="BöB","Ja","No")</f>
        <v>No</v>
      </c>
      <c r="EK219" s="435" t="e">
        <f>IF(OR(AND(EF219="VöB",ED213="Aktuelles Procedura secondo BöB",EE219="No"),OR(AND(EE219="Ja",ED219&gt;='Valori soglia'!$D$6),AND(EE219="Ja",EK$14&gt;EK$15)),AND(EE219="Ja",EF219="BöB")),"Kontrolle","")</f>
        <v>#DIV/0!</v>
      </c>
      <c r="EL219" s="173" t="s">
        <v>44</v>
      </c>
      <c r="EM219" s="429">
        <v>101</v>
      </c>
      <c r="EN219" s="352">
        <v>0</v>
      </c>
      <c r="EO219" s="429" t="s">
        <v>43</v>
      </c>
      <c r="EP219" s="432" t="s">
        <v>36</v>
      </c>
      <c r="EQ219" s="399" t="str">
        <f>IF(EP219="BöB","nur Freihändig mit Tipo. 13 VöB","")</f>
        <v/>
      </c>
      <c r="ER219" s="400"/>
      <c r="ES219" s="433" t="str">
        <f>IF(EP219="BöB","Ja","No")</f>
        <v>No</v>
      </c>
      <c r="ET219" s="430" t="str">
        <f>IF(EP219="BöB","Ja","No")</f>
        <v>No</v>
      </c>
      <c r="EU219" s="435" t="e">
        <f>IF(OR(AND(EP219="VöB",EN213="Aktuelles Procedura secondo BöB",EO219="No"),OR(AND(EO219="Ja",EN219&gt;='Valori soglia'!$D$6),AND(EO219="Ja",EU$14&gt;EU$15)),AND(EO219="Ja",EP219="BöB")),"Kontrolle","")</f>
        <v>#DIV/0!</v>
      </c>
      <c r="EV219" s="173" t="s">
        <v>44</v>
      </c>
      <c r="EW219" s="429">
        <v>101</v>
      </c>
      <c r="EX219" s="352">
        <v>0</v>
      </c>
      <c r="EY219" s="429" t="s">
        <v>43</v>
      </c>
      <c r="EZ219" s="432" t="s">
        <v>36</v>
      </c>
      <c r="FA219" s="399" t="str">
        <f>IF(EZ219="BöB","nur Freihändig mit Tipo. 13 VöB","")</f>
        <v/>
      </c>
      <c r="FB219" s="400"/>
      <c r="FC219" s="433" t="str">
        <f>IF(EZ219="BöB","Ja","No")</f>
        <v>No</v>
      </c>
      <c r="FD219" s="430" t="str">
        <f>IF(EZ219="BöB","Ja","No")</f>
        <v>No</v>
      </c>
      <c r="FE219" s="435" t="e">
        <f>IF(OR(AND(EZ219="VöB",EX213="Aktuelles Procedura secondo BöB",EY219="No"),OR(AND(EY219="Ja",EX219&gt;='Valori soglia'!$D$6),AND(EY219="Ja",FE$14&gt;FE$15)),AND(EY219="Ja",EZ219="BöB")),"Kontrolle","")</f>
        <v>#DIV/0!</v>
      </c>
      <c r="FF219" s="173" t="s">
        <v>44</v>
      </c>
      <c r="FG219" s="429">
        <v>101</v>
      </c>
      <c r="FH219" s="352">
        <v>0</v>
      </c>
      <c r="FI219" s="429" t="s">
        <v>43</v>
      </c>
      <c r="FJ219" s="432" t="s">
        <v>36</v>
      </c>
      <c r="FK219" s="399" t="str">
        <f>IF(FJ219="BöB","nur Freihändig mit Tipo. 13 VöB","")</f>
        <v/>
      </c>
      <c r="FL219" s="400"/>
      <c r="FM219" s="433" t="str">
        <f>IF(FJ219="BöB","Ja","No")</f>
        <v>No</v>
      </c>
      <c r="FN219" s="430" t="str">
        <f>IF(FJ219="BöB","Ja","No")</f>
        <v>No</v>
      </c>
      <c r="FO219" s="435" t="e">
        <f>IF(OR(AND(FJ219="VöB",FH213="Aktuelles Procedura secondo BöB",FI219="No"),OR(AND(FI219="Ja",FH219&gt;='Valori soglia'!$D$6),AND(FI219="Ja",FO$14&gt;FO$15)),AND(FI219="Ja",FJ219="BöB")),"Kontrolle","")</f>
        <v>#DIV/0!</v>
      </c>
      <c r="FP219" s="173" t="s">
        <v>44</v>
      </c>
      <c r="FQ219" s="429">
        <v>101</v>
      </c>
      <c r="FR219" s="352">
        <v>0</v>
      </c>
      <c r="FS219" s="429" t="s">
        <v>43</v>
      </c>
      <c r="FT219" s="432" t="s">
        <v>36</v>
      </c>
      <c r="FU219" s="399" t="str">
        <f>IF(FT219="BöB","nur Freihändig mit Tipo. 13 VöB","")</f>
        <v/>
      </c>
      <c r="FV219" s="400"/>
      <c r="FW219" s="433" t="str">
        <f>IF(FT219="BöB","Ja","No")</f>
        <v>No</v>
      </c>
      <c r="FX219" s="430" t="str">
        <f>IF(FT219="BöB","Ja","No")</f>
        <v>No</v>
      </c>
      <c r="FY219" s="435" t="e">
        <f>IF(OR(AND(FT219="VöB",FR213="Aktuelles Procedura secondo BöB",FS219="No"),OR(AND(FS219="Ja",FR219&gt;='Valori soglia'!$D$6),AND(FS219="Ja",FY$14&gt;FY$15)),AND(FS219="Ja",FT219="BöB")),"Kontrolle","")</f>
        <v>#DIV/0!</v>
      </c>
      <c r="FZ219" s="173" t="s">
        <v>44</v>
      </c>
      <c r="GA219" s="429">
        <v>101</v>
      </c>
      <c r="GB219" s="352">
        <v>0</v>
      </c>
      <c r="GC219" s="429" t="s">
        <v>43</v>
      </c>
      <c r="GD219" s="432" t="s">
        <v>36</v>
      </c>
      <c r="GE219" s="399" t="str">
        <f>IF(GD219="BöB","nur Freihändig mit Tipo. 13 VöB","")</f>
        <v/>
      </c>
      <c r="GF219" s="400"/>
      <c r="GG219" s="433" t="str">
        <f>IF(GD219="BöB","Ja","No")</f>
        <v>No</v>
      </c>
      <c r="GH219" s="430" t="str">
        <f>IF(GD219="BöB","Ja","No")</f>
        <v>No</v>
      </c>
      <c r="GI219" s="435" t="e">
        <f>IF(OR(AND(GD219="VöB",GB213="Aktuelles Procedura secondo BöB",GC219="No"),OR(AND(GC219="Ja",GB219&gt;='Valori soglia'!$D$6),AND(GC219="Ja",GI$14&gt;GI$15)),AND(GC219="Ja",GD219="BöB")),"Kontrolle","")</f>
        <v>#DIV/0!</v>
      </c>
      <c r="GJ219" s="173" t="s">
        <v>44</v>
      </c>
      <c r="GK219" s="429">
        <v>101</v>
      </c>
      <c r="GL219" s="352">
        <v>0</v>
      </c>
      <c r="GM219" s="429" t="s">
        <v>43</v>
      </c>
      <c r="GN219" s="432" t="s">
        <v>36</v>
      </c>
      <c r="GO219" s="399" t="str">
        <f>IF(GN219="BöB","nur Freihändig mit Tipo. 13 VöB","")</f>
        <v/>
      </c>
      <c r="GP219" s="400"/>
      <c r="GQ219" s="433" t="str">
        <f>IF(GN219="BöB","Ja","No")</f>
        <v>No</v>
      </c>
      <c r="GR219" s="430" t="str">
        <f>IF(GN219="BöB","Ja","No")</f>
        <v>No</v>
      </c>
      <c r="GS219" s="435" t="e">
        <f>IF(OR(AND(GN219="VöB",GL213="Aktuelles Procedura secondo BöB",GM219="No"),OR(AND(GM219="Ja",GL219&gt;='Valori soglia'!$D$6),AND(GM219="Ja",GS$14&gt;GS$15)),AND(GM219="Ja",GN219="BöB")),"Kontrolle","")</f>
        <v>#DIV/0!</v>
      </c>
      <c r="GT219" s="173" t="s">
        <v>44</v>
      </c>
      <c r="GU219" s="429">
        <v>101</v>
      </c>
      <c r="GV219" s="352">
        <v>0</v>
      </c>
      <c r="GW219" s="429" t="s">
        <v>43</v>
      </c>
      <c r="GX219" s="432" t="s">
        <v>36</v>
      </c>
      <c r="GY219" s="399" t="str">
        <f>IF(GX219="BöB","nur Freihändig mit Tipo. 13 VöB","")</f>
        <v/>
      </c>
      <c r="GZ219" s="400"/>
      <c r="HA219" s="433" t="str">
        <f>IF(GX219="BöB","Ja","No")</f>
        <v>No</v>
      </c>
      <c r="HB219" s="430" t="str">
        <f>IF(GX219="BöB","Ja","No")</f>
        <v>No</v>
      </c>
      <c r="HC219" s="435" t="e">
        <f>IF(OR(AND(GX219="VöB",GV213="Aktuelles Procedura secondo BöB",GW219="No"),OR(AND(GW219="Ja",GV219&gt;='Valori soglia'!$D$6),AND(GW219="Ja",HC$14&gt;HC$15)),AND(GW219="Ja",GX219="BöB")),"Kontrolle","")</f>
        <v>#DIV/0!</v>
      </c>
      <c r="HD219" s="173" t="s">
        <v>44</v>
      </c>
      <c r="HE219" s="429">
        <v>101</v>
      </c>
      <c r="HF219" s="352">
        <v>0</v>
      </c>
      <c r="HG219" s="429" t="s">
        <v>43</v>
      </c>
      <c r="HH219" s="432" t="s">
        <v>36</v>
      </c>
      <c r="HI219" s="399" t="str">
        <f>IF(HH219="BöB","nur Freihändig mit Tipo. 13 VöB","")</f>
        <v/>
      </c>
      <c r="HJ219" s="400"/>
      <c r="HK219" s="433" t="str">
        <f>IF(HH219="BöB","Ja","No")</f>
        <v>No</v>
      </c>
      <c r="HL219" s="430" t="str">
        <f>IF(HH219="BöB","Ja","No")</f>
        <v>No</v>
      </c>
      <c r="HM219" s="435" t="e">
        <f>IF(OR(AND(HH219="VöB",HF213="Aktuelles Procedura secondo BöB",HG219="No"),OR(AND(HG219="Ja",HF219&gt;='Valori soglia'!$D$6),AND(HG219="Ja",HM$14&gt;HM$15)),AND(HG219="Ja",HH219="BöB")),"Kontrolle","")</f>
        <v>#DIV/0!</v>
      </c>
      <c r="HN219" s="19"/>
      <c r="HO219" s="19"/>
      <c r="HP219" s="19"/>
      <c r="HQ219" s="19"/>
      <c r="HR219" s="19"/>
      <c r="HS219" s="19"/>
      <c r="HT219" s="19"/>
      <c r="HU219" s="19"/>
      <c r="HV219" s="19"/>
      <c r="HW219" s="19"/>
      <c r="HX219" s="19"/>
      <c r="HY219" s="19"/>
      <c r="HZ219" s="19"/>
      <c r="IA219" s="19"/>
      <c r="IB219" s="19"/>
      <c r="IC219" s="19"/>
      <c r="ID219" s="6"/>
      <c r="IE219" s="6"/>
      <c r="IF219" s="6"/>
      <c r="IG219" s="6"/>
      <c r="IH219" s="6"/>
      <c r="II219" s="6"/>
      <c r="IJ219" s="6"/>
      <c r="IK219" s="6"/>
      <c r="IL219" s="6"/>
      <c r="IM219" s="6"/>
      <c r="IN219" s="6"/>
      <c r="IO219" s="6"/>
      <c r="IP219" s="6"/>
      <c r="IQ219" s="6"/>
      <c r="IR219" s="6"/>
      <c r="IS219" s="6"/>
      <c r="IT219" s="6"/>
      <c r="IU219" s="6"/>
      <c r="IV219" s="6"/>
      <c r="IW219" s="6"/>
      <c r="IX219" s="6"/>
      <c r="IY219" s="6"/>
      <c r="IZ219" s="6"/>
      <c r="JA219" s="6"/>
      <c r="JB219" s="6"/>
      <c r="JC219" s="6"/>
      <c r="JD219" s="6"/>
      <c r="JE219" s="6"/>
      <c r="JF219" s="6"/>
      <c r="JG219" s="6"/>
      <c r="JH219" s="6"/>
      <c r="JI219" s="6"/>
      <c r="JJ219" s="6"/>
      <c r="JK219" s="6"/>
      <c r="JL219" s="6"/>
      <c r="JM219" s="6"/>
      <c r="JN219" s="6"/>
      <c r="JO219" s="6"/>
      <c r="JP219" s="6"/>
      <c r="JQ219" s="6"/>
      <c r="JR219" s="6"/>
      <c r="JS219" s="6"/>
      <c r="JT219" s="6"/>
      <c r="JU219" s="6"/>
      <c r="JV219" s="6"/>
      <c r="JW219" s="6"/>
      <c r="JX219" s="6"/>
      <c r="JY219" s="6"/>
      <c r="JZ219" s="6"/>
      <c r="KA219" s="6"/>
      <c r="KB219" s="6"/>
      <c r="KC219" s="6"/>
      <c r="KD219" s="6"/>
      <c r="KE219" s="6"/>
      <c r="KF219" s="6"/>
      <c r="KG219" s="6"/>
      <c r="KH219" s="6"/>
      <c r="KI219" s="6"/>
      <c r="KJ219" s="6"/>
      <c r="KK219" s="6"/>
      <c r="KL219" s="6"/>
      <c r="KM219" s="6"/>
      <c r="KN219" s="6"/>
      <c r="KO219" s="6"/>
      <c r="KP219" s="6"/>
      <c r="KQ219" s="6"/>
      <c r="KR219" s="6"/>
      <c r="KS219" s="6"/>
      <c r="KT219" s="6"/>
      <c r="KU219" s="6"/>
      <c r="KV219" s="6"/>
      <c r="KW219" s="6"/>
      <c r="KX219" s="6"/>
      <c r="KY219" s="6"/>
      <c r="KZ219" s="6"/>
      <c r="LA219" s="6"/>
      <c r="LB219" s="6"/>
      <c r="LC219" s="6"/>
    </row>
    <row r="220" spans="2:315" ht="27" customHeight="1" x14ac:dyDescent="0.2">
      <c r="B220" s="174" t="s">
        <v>45</v>
      </c>
      <c r="C220" s="429"/>
      <c r="D220" s="352"/>
      <c r="E220" s="429"/>
      <c r="F220" s="432"/>
      <c r="G220" s="401" t="str">
        <f>IF(F219="VöB","Freihändig (z.B. Tipo. 36 II d VöB)","")</f>
        <v/>
      </c>
      <c r="H220" s="402"/>
      <c r="I220" s="433"/>
      <c r="J220" s="430"/>
      <c r="K220" s="435"/>
      <c r="L220" s="174" t="s">
        <v>45</v>
      </c>
      <c r="M220" s="429"/>
      <c r="N220" s="352"/>
      <c r="O220" s="429"/>
      <c r="P220" s="432"/>
      <c r="Q220" s="401" t="str">
        <f>IF(P219="VöB","Freihändig (z.B. Tipo. 36 II d VöB)","")</f>
        <v/>
      </c>
      <c r="R220" s="402"/>
      <c r="S220" s="433"/>
      <c r="T220" s="430"/>
      <c r="U220" s="435"/>
      <c r="V220" s="174" t="s">
        <v>45</v>
      </c>
      <c r="W220" s="429"/>
      <c r="X220" s="352"/>
      <c r="Y220" s="429"/>
      <c r="Z220" s="432"/>
      <c r="AA220" s="401" t="str">
        <f>IF(Z219="VöB","Freihändig (z.B. Tipo. 36 II d VöB)","")</f>
        <v/>
      </c>
      <c r="AB220" s="402"/>
      <c r="AC220" s="433"/>
      <c r="AD220" s="430"/>
      <c r="AE220" s="435"/>
      <c r="AF220" s="174" t="s">
        <v>45</v>
      </c>
      <c r="AG220" s="429"/>
      <c r="AH220" s="352"/>
      <c r="AI220" s="429"/>
      <c r="AJ220" s="432"/>
      <c r="AK220" s="401" t="str">
        <f>IF(AJ219="VöB","Freihändig (z.B. Tipo. 36 II d VöB)","")</f>
        <v/>
      </c>
      <c r="AL220" s="402"/>
      <c r="AM220" s="433"/>
      <c r="AN220" s="430"/>
      <c r="AO220" s="435"/>
      <c r="AP220" s="174" t="s">
        <v>45</v>
      </c>
      <c r="AQ220" s="429"/>
      <c r="AR220" s="352"/>
      <c r="AS220" s="429"/>
      <c r="AT220" s="432"/>
      <c r="AU220" s="401" t="str">
        <f>IF(AT219="VöB","Freihändig (z.B. Tipo. 36 II d VöB)","")</f>
        <v/>
      </c>
      <c r="AV220" s="402"/>
      <c r="AW220" s="433"/>
      <c r="AX220" s="430"/>
      <c r="AY220" s="435"/>
      <c r="AZ220" s="174" t="s">
        <v>45</v>
      </c>
      <c r="BA220" s="429"/>
      <c r="BB220" s="352"/>
      <c r="BC220" s="429"/>
      <c r="BD220" s="432"/>
      <c r="BE220" s="401" t="str">
        <f>IF(BD219="VöB","Freihändig (z.B. Tipo. 36 II d VöB)","")</f>
        <v/>
      </c>
      <c r="BF220" s="402"/>
      <c r="BG220" s="433"/>
      <c r="BH220" s="430"/>
      <c r="BI220" s="435"/>
      <c r="BJ220" s="174" t="s">
        <v>45</v>
      </c>
      <c r="BK220" s="429"/>
      <c r="BL220" s="352"/>
      <c r="BM220" s="429"/>
      <c r="BN220" s="432"/>
      <c r="BO220" s="401" t="str">
        <f>IF(BN219="VöB","Freihändig (z.B. Tipo. 36 II d VöB)","")</f>
        <v/>
      </c>
      <c r="BP220" s="402"/>
      <c r="BQ220" s="433"/>
      <c r="BR220" s="430"/>
      <c r="BS220" s="435"/>
      <c r="BT220" s="174" t="s">
        <v>45</v>
      </c>
      <c r="BU220" s="429"/>
      <c r="BV220" s="352"/>
      <c r="BW220" s="429"/>
      <c r="BX220" s="432"/>
      <c r="BY220" s="401" t="str">
        <f>IF(BX219="VöB","Freihändig (z.B. Tipo. 36 II d VöB)","")</f>
        <v/>
      </c>
      <c r="BZ220" s="402"/>
      <c r="CA220" s="433"/>
      <c r="CB220" s="430"/>
      <c r="CC220" s="435"/>
      <c r="CD220" s="174" t="s">
        <v>45</v>
      </c>
      <c r="CE220" s="429"/>
      <c r="CF220" s="352"/>
      <c r="CG220" s="429"/>
      <c r="CH220" s="432"/>
      <c r="CI220" s="401" t="str">
        <f>IF(CH219="VöB","Freihändig (z.B. Tipo. 36 II d VöB)","")</f>
        <v/>
      </c>
      <c r="CJ220" s="402"/>
      <c r="CK220" s="433"/>
      <c r="CL220" s="430"/>
      <c r="CM220" s="435"/>
      <c r="CN220" s="174" t="s">
        <v>45</v>
      </c>
      <c r="CO220" s="429"/>
      <c r="CP220" s="352"/>
      <c r="CQ220" s="429"/>
      <c r="CR220" s="432"/>
      <c r="CS220" s="401" t="str">
        <f>IF(CR219="VöB","Freihändig (z.B. Tipo. 36 II d VöB)","")</f>
        <v/>
      </c>
      <c r="CT220" s="402"/>
      <c r="CU220" s="433"/>
      <c r="CV220" s="430"/>
      <c r="CW220" s="435"/>
      <c r="CX220" s="174" t="s">
        <v>45</v>
      </c>
      <c r="CY220" s="429"/>
      <c r="CZ220" s="352"/>
      <c r="DA220" s="429"/>
      <c r="DB220" s="432"/>
      <c r="DC220" s="401" t="str">
        <f>IF(DB219="VöB","Freihändig (z.B. Tipo. 36 II d VöB)","")</f>
        <v/>
      </c>
      <c r="DD220" s="402"/>
      <c r="DE220" s="433"/>
      <c r="DF220" s="430"/>
      <c r="DG220" s="435"/>
      <c r="DH220" s="174" t="s">
        <v>45</v>
      </c>
      <c r="DI220" s="429"/>
      <c r="DJ220" s="352"/>
      <c r="DK220" s="429"/>
      <c r="DL220" s="432"/>
      <c r="DM220" s="401" t="str">
        <f>IF(DL219="VöB","Freihändig (z.B. Tipo. 36 II d VöB)","")</f>
        <v/>
      </c>
      <c r="DN220" s="402"/>
      <c r="DO220" s="433"/>
      <c r="DP220" s="430"/>
      <c r="DQ220" s="435"/>
      <c r="DR220" s="174" t="s">
        <v>45</v>
      </c>
      <c r="DS220" s="429"/>
      <c r="DT220" s="352"/>
      <c r="DU220" s="429"/>
      <c r="DV220" s="432"/>
      <c r="DW220" s="401" t="str">
        <f>IF(DV219="VöB","Freihändig (z.B. Tipo. 36 II d VöB)","")</f>
        <v/>
      </c>
      <c r="DX220" s="402"/>
      <c r="DY220" s="433"/>
      <c r="DZ220" s="430"/>
      <c r="EA220" s="435"/>
      <c r="EB220" s="174" t="s">
        <v>45</v>
      </c>
      <c r="EC220" s="429"/>
      <c r="ED220" s="352"/>
      <c r="EE220" s="429"/>
      <c r="EF220" s="432"/>
      <c r="EG220" s="401" t="str">
        <f>IF(EF219="VöB","Freihändig (z.B. Tipo. 36 II d VöB)","")</f>
        <v/>
      </c>
      <c r="EH220" s="402"/>
      <c r="EI220" s="433"/>
      <c r="EJ220" s="430"/>
      <c r="EK220" s="435"/>
      <c r="EL220" s="174" t="s">
        <v>45</v>
      </c>
      <c r="EM220" s="429"/>
      <c r="EN220" s="352"/>
      <c r="EO220" s="429"/>
      <c r="EP220" s="432"/>
      <c r="EQ220" s="401" t="str">
        <f>IF(EP219="VöB","Freihändig (z.B. Tipo. 36 II d VöB)","")</f>
        <v/>
      </c>
      <c r="ER220" s="402"/>
      <c r="ES220" s="433"/>
      <c r="ET220" s="430"/>
      <c r="EU220" s="435"/>
      <c r="EV220" s="174" t="s">
        <v>45</v>
      </c>
      <c r="EW220" s="429"/>
      <c r="EX220" s="352"/>
      <c r="EY220" s="429"/>
      <c r="EZ220" s="432"/>
      <c r="FA220" s="401" t="str">
        <f>IF(EZ219="VöB","Freihändig (z.B. Tipo. 36 II d VöB)","")</f>
        <v/>
      </c>
      <c r="FB220" s="402"/>
      <c r="FC220" s="433"/>
      <c r="FD220" s="430"/>
      <c r="FE220" s="435"/>
      <c r="FF220" s="174" t="s">
        <v>45</v>
      </c>
      <c r="FG220" s="429"/>
      <c r="FH220" s="352"/>
      <c r="FI220" s="429"/>
      <c r="FJ220" s="432"/>
      <c r="FK220" s="401" t="str">
        <f>IF(FJ219="VöB","Freihändig (z.B. Tipo. 36 II d VöB)","")</f>
        <v/>
      </c>
      <c r="FL220" s="402"/>
      <c r="FM220" s="433"/>
      <c r="FN220" s="430"/>
      <c r="FO220" s="435"/>
      <c r="FP220" s="174" t="s">
        <v>45</v>
      </c>
      <c r="FQ220" s="429"/>
      <c r="FR220" s="352"/>
      <c r="FS220" s="429"/>
      <c r="FT220" s="432"/>
      <c r="FU220" s="401" t="str">
        <f>IF(FT219="VöB","Freihändig (z.B. Tipo. 36 II d VöB)","")</f>
        <v/>
      </c>
      <c r="FV220" s="402"/>
      <c r="FW220" s="433"/>
      <c r="FX220" s="430"/>
      <c r="FY220" s="435"/>
      <c r="FZ220" s="174" t="s">
        <v>45</v>
      </c>
      <c r="GA220" s="429"/>
      <c r="GB220" s="352"/>
      <c r="GC220" s="429"/>
      <c r="GD220" s="432"/>
      <c r="GE220" s="401" t="str">
        <f>IF(GD219="VöB","Freihändig (z.B. Tipo. 36 II d VöB)","")</f>
        <v/>
      </c>
      <c r="GF220" s="402"/>
      <c r="GG220" s="433"/>
      <c r="GH220" s="430"/>
      <c r="GI220" s="435"/>
      <c r="GJ220" s="174" t="s">
        <v>45</v>
      </c>
      <c r="GK220" s="429"/>
      <c r="GL220" s="352"/>
      <c r="GM220" s="429"/>
      <c r="GN220" s="432"/>
      <c r="GO220" s="401" t="str">
        <f>IF(GN219="VöB","Freihändig (z.B. Tipo. 36 II d VöB)","")</f>
        <v/>
      </c>
      <c r="GP220" s="402"/>
      <c r="GQ220" s="433"/>
      <c r="GR220" s="430"/>
      <c r="GS220" s="435"/>
      <c r="GT220" s="174" t="s">
        <v>45</v>
      </c>
      <c r="GU220" s="429"/>
      <c r="GV220" s="352"/>
      <c r="GW220" s="429"/>
      <c r="GX220" s="432"/>
      <c r="GY220" s="401" t="str">
        <f>IF(GX219="VöB","Freihändig (z.B. Tipo. 36 II d VöB)","")</f>
        <v/>
      </c>
      <c r="GZ220" s="402"/>
      <c r="HA220" s="433"/>
      <c r="HB220" s="430"/>
      <c r="HC220" s="435"/>
      <c r="HD220" s="174" t="s">
        <v>45</v>
      </c>
      <c r="HE220" s="429"/>
      <c r="HF220" s="352"/>
      <c r="HG220" s="429"/>
      <c r="HH220" s="432"/>
      <c r="HI220" s="401" t="str">
        <f>IF(HH219="VöB","Freihändig (z.B. Tipo. 36 II d VöB)","")</f>
        <v/>
      </c>
      <c r="HJ220" s="402"/>
      <c r="HK220" s="433"/>
      <c r="HL220" s="430"/>
      <c r="HM220" s="435"/>
      <c r="HN220" s="19"/>
      <c r="HO220" s="19"/>
      <c r="HP220" s="19"/>
      <c r="HQ220" s="19"/>
      <c r="HR220" s="19"/>
      <c r="HS220" s="19"/>
      <c r="HT220" s="19"/>
      <c r="HU220" s="19"/>
      <c r="HV220" s="19"/>
      <c r="HW220" s="19"/>
      <c r="HX220" s="19"/>
      <c r="HY220" s="19"/>
      <c r="HZ220" s="19"/>
      <c r="IA220" s="19"/>
      <c r="IB220" s="19"/>
      <c r="IC220" s="19"/>
      <c r="ID220" s="6"/>
      <c r="IE220" s="6"/>
      <c r="IF220" s="6"/>
      <c r="IG220" s="6"/>
      <c r="IH220" s="6"/>
      <c r="II220" s="6"/>
      <c r="IJ220" s="6"/>
      <c r="IK220" s="6"/>
      <c r="IL220" s="6"/>
      <c r="IM220" s="6"/>
      <c r="IN220" s="6"/>
      <c r="IO220" s="6"/>
      <c r="IP220" s="6"/>
      <c r="IQ220" s="6"/>
      <c r="IR220" s="6"/>
      <c r="IS220" s="6"/>
      <c r="IT220" s="6"/>
      <c r="IU220" s="6"/>
      <c r="IV220" s="6"/>
      <c r="IW220" s="6"/>
      <c r="IX220" s="6"/>
      <c r="IY220" s="6"/>
      <c r="IZ220" s="6"/>
      <c r="JA220" s="6"/>
      <c r="JB220" s="6"/>
      <c r="JC220" s="6"/>
      <c r="JD220" s="6"/>
      <c r="JE220" s="6"/>
      <c r="JF220" s="6"/>
      <c r="JG220" s="6"/>
      <c r="JH220" s="6"/>
      <c r="JI220" s="6"/>
      <c r="JJ220" s="6"/>
      <c r="JK220" s="6"/>
      <c r="JL220" s="6"/>
      <c r="JM220" s="6"/>
      <c r="JN220" s="6"/>
      <c r="JO220" s="6"/>
      <c r="JP220" s="6"/>
      <c r="JQ220" s="6"/>
      <c r="JR220" s="6"/>
      <c r="JS220" s="6"/>
      <c r="JT220" s="6"/>
      <c r="JU220" s="6"/>
      <c r="JV220" s="6"/>
      <c r="JW220" s="6"/>
      <c r="JX220" s="6"/>
      <c r="JY220" s="6"/>
      <c r="JZ220" s="6"/>
      <c r="KA220" s="6"/>
      <c r="KB220" s="6"/>
      <c r="KC220" s="6"/>
      <c r="KD220" s="6"/>
      <c r="KE220" s="6"/>
      <c r="KF220" s="6"/>
      <c r="KG220" s="6"/>
      <c r="KH220" s="6"/>
      <c r="KI220" s="6"/>
      <c r="KJ220" s="6"/>
      <c r="KK220" s="6"/>
      <c r="KL220" s="6"/>
      <c r="KM220" s="6"/>
      <c r="KN220" s="6"/>
      <c r="KO220" s="6"/>
      <c r="KP220" s="6"/>
      <c r="KQ220" s="6"/>
      <c r="KR220" s="6"/>
      <c r="KS220" s="6"/>
      <c r="KT220" s="6"/>
      <c r="KU220" s="6"/>
      <c r="KV220" s="6"/>
      <c r="KW220" s="6"/>
      <c r="KX220" s="6"/>
      <c r="KY220" s="6"/>
      <c r="KZ220" s="6"/>
      <c r="LA220" s="6"/>
      <c r="LB220" s="6"/>
      <c r="LC220" s="6"/>
    </row>
    <row r="221" spans="2:315" ht="27" customHeight="1" x14ac:dyDescent="0.2">
      <c r="B221" s="173" t="s">
        <v>44</v>
      </c>
      <c r="C221" s="429">
        <v>102</v>
      </c>
      <c r="D221" s="352">
        <v>0</v>
      </c>
      <c r="E221" s="429" t="s">
        <v>43</v>
      </c>
      <c r="F221" s="432" t="s">
        <v>36</v>
      </c>
      <c r="G221" s="399" t="str">
        <f>IF(F221="BöB","nur Freihändig mit Tipo. 13 VöB","")</f>
        <v/>
      </c>
      <c r="H221" s="400"/>
      <c r="I221" s="433" t="str">
        <f>IF(F221="BöB","Ja","No")</f>
        <v>No</v>
      </c>
      <c r="J221" s="430" t="str">
        <f>IF(F221="BöB","Ja","No")</f>
        <v>No</v>
      </c>
      <c r="K221" s="435" t="e">
        <f>IF(OR(AND(F221="VöB",D215="Aktuelles Procedura secondo BöB",E221="No"),OR(AND(E221="Ja",D221&gt;='Valori soglia'!$D$6),AND(E221="Ja",'Riepilogo progetto'!$J$8&gt;'Riepilogo progetto'!$P$9)),AND(E221="Ja",F221="BöB")),"Kontrolle","")</f>
        <v>#DIV/0!</v>
      </c>
      <c r="L221" s="173" t="s">
        <v>44</v>
      </c>
      <c r="M221" s="429">
        <v>102</v>
      </c>
      <c r="N221" s="352">
        <v>0</v>
      </c>
      <c r="O221" s="429" t="s">
        <v>43</v>
      </c>
      <c r="P221" s="432" t="s">
        <v>36</v>
      </c>
      <c r="Q221" s="399" t="str">
        <f>IF(P221="BöB","nur Freihändig mit Tipo. 13 VöB","")</f>
        <v/>
      </c>
      <c r="R221" s="400"/>
      <c r="S221" s="433" t="str">
        <f>IF(P221="BöB","Ja","No")</f>
        <v>No</v>
      </c>
      <c r="T221" s="430" t="str">
        <f>IF(P221="BöB","Ja","No")</f>
        <v>No</v>
      </c>
      <c r="U221" s="435" t="e">
        <f>IF(OR(AND(P221="VöB",N215="Aktuelles Procedura secondo BöB",O221="No"),OR(AND(O221="Ja",N221&gt;='Valori soglia'!$D$6),AND(O221="Ja",U$14&gt;U$15)),AND(O221="Ja",P221="BöB")),"Kontrolle","")</f>
        <v>#DIV/0!</v>
      </c>
      <c r="V221" s="173" t="s">
        <v>44</v>
      </c>
      <c r="W221" s="429">
        <v>102</v>
      </c>
      <c r="X221" s="352">
        <v>0</v>
      </c>
      <c r="Y221" s="429" t="s">
        <v>43</v>
      </c>
      <c r="Z221" s="432" t="s">
        <v>36</v>
      </c>
      <c r="AA221" s="399" t="str">
        <f>IF(Z221="BöB","nur Freihändig mit Tipo. 13 VöB","")</f>
        <v/>
      </c>
      <c r="AB221" s="400"/>
      <c r="AC221" s="433" t="str">
        <f>IF(Z221="BöB","Ja","No")</f>
        <v>No</v>
      </c>
      <c r="AD221" s="430" t="str">
        <f>IF(Z221="BöB","Ja","No")</f>
        <v>No</v>
      </c>
      <c r="AE221" s="435" t="e">
        <f>IF(OR(AND(Z221="VöB",X215="Aktuelles Procedura secondo BöB",Y221="No"),OR(AND(Y221="Ja",X221&gt;='Valori soglia'!$D$6),AND(Y221="Ja",AE$14&gt;AE$15)),AND(Y221="Ja",Z221="BöB")),"Kontrolle","")</f>
        <v>#DIV/0!</v>
      </c>
      <c r="AF221" s="173" t="s">
        <v>44</v>
      </c>
      <c r="AG221" s="429">
        <v>102</v>
      </c>
      <c r="AH221" s="352">
        <v>0</v>
      </c>
      <c r="AI221" s="429" t="s">
        <v>43</v>
      </c>
      <c r="AJ221" s="432" t="s">
        <v>36</v>
      </c>
      <c r="AK221" s="399" t="str">
        <f>IF(AJ221="BöB","nur Freihändig mit Tipo. 13 VöB","")</f>
        <v/>
      </c>
      <c r="AL221" s="400"/>
      <c r="AM221" s="433" t="str">
        <f>IF(AJ221="BöB","Ja","No")</f>
        <v>No</v>
      </c>
      <c r="AN221" s="430" t="str">
        <f>IF(AJ221="BöB","Ja","No")</f>
        <v>No</v>
      </c>
      <c r="AO221" s="435" t="e">
        <f>IF(OR(AND(AJ221="VöB",AH215="Aktuelles Procedura secondo BöB",AI221="No"),OR(AND(AI221="Ja",AH221&gt;='Valori soglia'!$D$6),AND(AI221="Ja",AO$14&gt;AO$15)),AND(AI221="Ja",AJ221="BöB")),"Kontrolle","")</f>
        <v>#DIV/0!</v>
      </c>
      <c r="AP221" s="173" t="s">
        <v>44</v>
      </c>
      <c r="AQ221" s="429">
        <v>102</v>
      </c>
      <c r="AR221" s="352">
        <v>0</v>
      </c>
      <c r="AS221" s="429" t="s">
        <v>43</v>
      </c>
      <c r="AT221" s="432" t="s">
        <v>36</v>
      </c>
      <c r="AU221" s="399" t="str">
        <f>IF(AT221="BöB","nur Freihändig mit Tipo. 13 VöB","")</f>
        <v/>
      </c>
      <c r="AV221" s="400"/>
      <c r="AW221" s="433" t="str">
        <f>IF(AT221="BöB","Ja","No")</f>
        <v>No</v>
      </c>
      <c r="AX221" s="430" t="str">
        <f>IF(AT221="BöB","Ja","No")</f>
        <v>No</v>
      </c>
      <c r="AY221" s="435" t="e">
        <f>IF(OR(AND(AT221="VöB",AR215="Aktuelles Procedura secondo BöB",AS221="No"),OR(AND(AS221="Ja",AR221&gt;='Valori soglia'!$D$6),AND(AS221="Ja",AY$14&gt;AY$15)),AND(AS221="Ja",AT221="BöB")),"Kontrolle","")</f>
        <v>#DIV/0!</v>
      </c>
      <c r="AZ221" s="173" t="s">
        <v>44</v>
      </c>
      <c r="BA221" s="429">
        <v>102</v>
      </c>
      <c r="BB221" s="352">
        <v>0</v>
      </c>
      <c r="BC221" s="429" t="s">
        <v>43</v>
      </c>
      <c r="BD221" s="432" t="s">
        <v>36</v>
      </c>
      <c r="BE221" s="399" t="str">
        <f>IF(BD221="BöB","nur Freihändig mit Tipo. 13 VöB","")</f>
        <v/>
      </c>
      <c r="BF221" s="400"/>
      <c r="BG221" s="433" t="str">
        <f>IF(BD221="BöB","Ja","No")</f>
        <v>No</v>
      </c>
      <c r="BH221" s="430" t="str">
        <f>IF(BD221="BöB","Ja","No")</f>
        <v>No</v>
      </c>
      <c r="BI221" s="435" t="e">
        <f>IF(OR(AND(BD221="VöB",BB215="Aktuelles Procedura secondo BöB",BC221="No"),OR(AND(BC221="Ja",BB221&gt;='Valori soglia'!$D$6),AND(BC221="Ja",BI$14&gt;BI$15)),AND(BC221="Ja",BD221="BöB")),"Kontrolle","")</f>
        <v>#DIV/0!</v>
      </c>
      <c r="BJ221" s="173" t="s">
        <v>44</v>
      </c>
      <c r="BK221" s="429">
        <v>102</v>
      </c>
      <c r="BL221" s="352">
        <v>0</v>
      </c>
      <c r="BM221" s="429" t="s">
        <v>43</v>
      </c>
      <c r="BN221" s="432" t="s">
        <v>36</v>
      </c>
      <c r="BO221" s="399" t="str">
        <f>IF(BN221="BöB","nur Freihändig mit Tipo. 13 VöB","")</f>
        <v/>
      </c>
      <c r="BP221" s="400"/>
      <c r="BQ221" s="433" t="str">
        <f>IF(BN221="BöB","Ja","No")</f>
        <v>No</v>
      </c>
      <c r="BR221" s="430" t="str">
        <f>IF(BN221="BöB","Ja","No")</f>
        <v>No</v>
      </c>
      <c r="BS221" s="435" t="e">
        <f>IF(OR(AND(BN221="VöB",BL215="Aktuelles Procedura secondo BöB",BM221="No"),OR(AND(BM221="Ja",BL221&gt;='Valori soglia'!$D$6),AND(BM221="Ja",BS$14&gt;BS$15)),AND(BM221="Ja",BN221="BöB")),"Kontrolle","")</f>
        <v>#DIV/0!</v>
      </c>
      <c r="BT221" s="173" t="s">
        <v>44</v>
      </c>
      <c r="BU221" s="429">
        <v>102</v>
      </c>
      <c r="BV221" s="352">
        <v>0</v>
      </c>
      <c r="BW221" s="429" t="s">
        <v>43</v>
      </c>
      <c r="BX221" s="432" t="s">
        <v>36</v>
      </c>
      <c r="BY221" s="399" t="str">
        <f>IF(BX221="BöB","nur Freihändig mit Tipo. 13 VöB","")</f>
        <v/>
      </c>
      <c r="BZ221" s="400"/>
      <c r="CA221" s="433" t="str">
        <f>IF(BX221="BöB","Ja","No")</f>
        <v>No</v>
      </c>
      <c r="CB221" s="430" t="str">
        <f>IF(BX221="BöB","Ja","No")</f>
        <v>No</v>
      </c>
      <c r="CC221" s="435" t="e">
        <f>IF(OR(AND(BX221="VöB",BV215="Aktuelles Procedura secondo BöB",BW221="No"),OR(AND(BW221="Ja",BV221&gt;='Valori soglia'!$D$6),AND(BW221="Ja",CC$14&gt;CC$15)),AND(BW221="Ja",BX221="BöB")),"Kontrolle","")</f>
        <v>#DIV/0!</v>
      </c>
      <c r="CD221" s="173" t="s">
        <v>44</v>
      </c>
      <c r="CE221" s="429">
        <v>102</v>
      </c>
      <c r="CF221" s="352">
        <v>0</v>
      </c>
      <c r="CG221" s="429" t="s">
        <v>43</v>
      </c>
      <c r="CH221" s="432" t="s">
        <v>36</v>
      </c>
      <c r="CI221" s="399" t="str">
        <f>IF(CH221="BöB","nur Freihändig mit Tipo. 13 VöB","")</f>
        <v/>
      </c>
      <c r="CJ221" s="400"/>
      <c r="CK221" s="433" t="str">
        <f>IF(CH221="BöB","Ja","No")</f>
        <v>No</v>
      </c>
      <c r="CL221" s="430" t="str">
        <f>IF(CH221="BöB","Ja","No")</f>
        <v>No</v>
      </c>
      <c r="CM221" s="435" t="e">
        <f>IF(OR(AND(CH221="VöB",CF215="Aktuelles Procedura secondo BöB",CG221="No"),OR(AND(CG221="Ja",CF221&gt;='Valori soglia'!$D$6),AND(CG221="Ja",CM$14&gt;CM$15)),AND(CG221="Ja",CH221="BöB")),"Kontrolle","")</f>
        <v>#DIV/0!</v>
      </c>
      <c r="CN221" s="173" t="s">
        <v>44</v>
      </c>
      <c r="CO221" s="429">
        <v>102</v>
      </c>
      <c r="CP221" s="352">
        <v>0</v>
      </c>
      <c r="CQ221" s="429" t="s">
        <v>43</v>
      </c>
      <c r="CR221" s="432" t="s">
        <v>36</v>
      </c>
      <c r="CS221" s="399" t="str">
        <f>IF(CR221="BöB","nur Freihändig mit Tipo. 13 VöB","")</f>
        <v/>
      </c>
      <c r="CT221" s="400"/>
      <c r="CU221" s="433" t="str">
        <f>IF(CR221="BöB","Ja","No")</f>
        <v>No</v>
      </c>
      <c r="CV221" s="430" t="str">
        <f>IF(CR221="BöB","Ja","No")</f>
        <v>No</v>
      </c>
      <c r="CW221" s="435" t="e">
        <f>IF(OR(AND(CR221="VöB",CP215="Aktuelles Procedura secondo BöB",CQ221="No"),OR(AND(CQ221="Ja",CP221&gt;='Valori soglia'!$D$6),AND(CQ221="Ja",CW$14&gt;CW$15)),AND(CQ221="Ja",CR221="BöB")),"Kontrolle","")</f>
        <v>#DIV/0!</v>
      </c>
      <c r="CX221" s="173" t="s">
        <v>44</v>
      </c>
      <c r="CY221" s="429">
        <v>102</v>
      </c>
      <c r="CZ221" s="352">
        <v>0</v>
      </c>
      <c r="DA221" s="429" t="s">
        <v>43</v>
      </c>
      <c r="DB221" s="432" t="s">
        <v>36</v>
      </c>
      <c r="DC221" s="399" t="str">
        <f>IF(DB221="BöB","nur Freihändig mit Tipo. 13 VöB","")</f>
        <v/>
      </c>
      <c r="DD221" s="400"/>
      <c r="DE221" s="433" t="str">
        <f>IF(DB221="BöB","Ja","No")</f>
        <v>No</v>
      </c>
      <c r="DF221" s="430" t="str">
        <f>IF(DB221="BöB","Ja","No")</f>
        <v>No</v>
      </c>
      <c r="DG221" s="435" t="e">
        <f>IF(OR(AND(DB221="VöB",CZ215="Aktuelles Procedura secondo BöB",DA221="No"),OR(AND(DA221="Ja",CZ221&gt;='Valori soglia'!$D$6),AND(DA221="Ja",DG$14&gt;DG$15)),AND(DA221="Ja",DB221="BöB")),"Kontrolle","")</f>
        <v>#DIV/0!</v>
      </c>
      <c r="DH221" s="173" t="s">
        <v>44</v>
      </c>
      <c r="DI221" s="429">
        <v>102</v>
      </c>
      <c r="DJ221" s="352">
        <v>0</v>
      </c>
      <c r="DK221" s="429" t="s">
        <v>43</v>
      </c>
      <c r="DL221" s="432" t="s">
        <v>36</v>
      </c>
      <c r="DM221" s="399" t="str">
        <f>IF(DL221="BöB","nur Freihändig mit Tipo. 13 VöB","")</f>
        <v/>
      </c>
      <c r="DN221" s="400"/>
      <c r="DO221" s="433" t="str">
        <f>IF(DL221="BöB","Ja","No")</f>
        <v>No</v>
      </c>
      <c r="DP221" s="430" t="str">
        <f>IF(DL221="BöB","Ja","No")</f>
        <v>No</v>
      </c>
      <c r="DQ221" s="435" t="e">
        <f>IF(OR(AND(DL221="VöB",DJ215="Aktuelles Procedura secondo BöB",DK221="No"),OR(AND(DK221="Ja",DJ221&gt;='Valori soglia'!$D$6),AND(DK221="Ja",DQ$14&gt;DQ$15)),AND(DK221="Ja",DL221="BöB")),"Kontrolle","")</f>
        <v>#DIV/0!</v>
      </c>
      <c r="DR221" s="173" t="s">
        <v>44</v>
      </c>
      <c r="DS221" s="429">
        <v>102</v>
      </c>
      <c r="DT221" s="352">
        <v>0</v>
      </c>
      <c r="DU221" s="429" t="s">
        <v>43</v>
      </c>
      <c r="DV221" s="432" t="s">
        <v>36</v>
      </c>
      <c r="DW221" s="399" t="str">
        <f>IF(DV221="BöB","nur Freihändig mit Tipo. 13 VöB","")</f>
        <v/>
      </c>
      <c r="DX221" s="400"/>
      <c r="DY221" s="433" t="str">
        <f>IF(DV221="BöB","Ja","No")</f>
        <v>No</v>
      </c>
      <c r="DZ221" s="430" t="str">
        <f>IF(DV221="BöB","Ja","No")</f>
        <v>No</v>
      </c>
      <c r="EA221" s="435" t="e">
        <f>IF(OR(AND(DV221="VöB",DT215="Aktuelles Procedura secondo BöB",DU221="No"),OR(AND(DU221="Ja",DT221&gt;='Valori soglia'!$D$6),AND(DU221="Ja",EA$14&gt;EA$15)),AND(DU221="Ja",DV221="BöB")),"Kontrolle","")</f>
        <v>#DIV/0!</v>
      </c>
      <c r="EB221" s="173" t="s">
        <v>44</v>
      </c>
      <c r="EC221" s="429">
        <v>102</v>
      </c>
      <c r="ED221" s="352">
        <v>0</v>
      </c>
      <c r="EE221" s="429" t="s">
        <v>43</v>
      </c>
      <c r="EF221" s="432" t="s">
        <v>36</v>
      </c>
      <c r="EG221" s="399" t="str">
        <f>IF(EF221="BöB","nur Freihändig mit Tipo. 13 VöB","")</f>
        <v/>
      </c>
      <c r="EH221" s="400"/>
      <c r="EI221" s="433" t="str">
        <f>IF(EF221="BöB","Ja","No")</f>
        <v>No</v>
      </c>
      <c r="EJ221" s="430" t="str">
        <f>IF(EF221="BöB","Ja","No")</f>
        <v>No</v>
      </c>
      <c r="EK221" s="435" t="e">
        <f>IF(OR(AND(EF221="VöB",ED215="Aktuelles Procedura secondo BöB",EE221="No"),OR(AND(EE221="Ja",ED221&gt;='Valori soglia'!$D$6),AND(EE221="Ja",EK$14&gt;EK$15)),AND(EE221="Ja",EF221="BöB")),"Kontrolle","")</f>
        <v>#DIV/0!</v>
      </c>
      <c r="EL221" s="173" t="s">
        <v>44</v>
      </c>
      <c r="EM221" s="429">
        <v>102</v>
      </c>
      <c r="EN221" s="352">
        <v>0</v>
      </c>
      <c r="EO221" s="429" t="s">
        <v>43</v>
      </c>
      <c r="EP221" s="432" t="s">
        <v>36</v>
      </c>
      <c r="EQ221" s="399" t="str">
        <f>IF(EP221="BöB","nur Freihändig mit Tipo. 13 VöB","")</f>
        <v/>
      </c>
      <c r="ER221" s="400"/>
      <c r="ES221" s="433" t="str">
        <f>IF(EP221="BöB","Ja","No")</f>
        <v>No</v>
      </c>
      <c r="ET221" s="430" t="str">
        <f>IF(EP221="BöB","Ja","No")</f>
        <v>No</v>
      </c>
      <c r="EU221" s="435" t="e">
        <f>IF(OR(AND(EP221="VöB",EN215="Aktuelles Procedura secondo BöB",EO221="No"),OR(AND(EO221="Ja",EN221&gt;='Valori soglia'!$D$6),AND(EO221="Ja",EU$14&gt;EU$15)),AND(EO221="Ja",EP221="BöB")),"Kontrolle","")</f>
        <v>#DIV/0!</v>
      </c>
      <c r="EV221" s="173" t="s">
        <v>44</v>
      </c>
      <c r="EW221" s="429">
        <v>102</v>
      </c>
      <c r="EX221" s="352">
        <v>0</v>
      </c>
      <c r="EY221" s="429" t="s">
        <v>43</v>
      </c>
      <c r="EZ221" s="432" t="s">
        <v>36</v>
      </c>
      <c r="FA221" s="399" t="str">
        <f>IF(EZ221="BöB","nur Freihändig mit Tipo. 13 VöB","")</f>
        <v/>
      </c>
      <c r="FB221" s="400"/>
      <c r="FC221" s="433" t="str">
        <f>IF(EZ221="BöB","Ja","No")</f>
        <v>No</v>
      </c>
      <c r="FD221" s="430" t="str">
        <f>IF(EZ221="BöB","Ja","No")</f>
        <v>No</v>
      </c>
      <c r="FE221" s="435" t="e">
        <f>IF(OR(AND(EZ221="VöB",EX215="Aktuelles Procedura secondo BöB",EY221="No"),OR(AND(EY221="Ja",EX221&gt;='Valori soglia'!$D$6),AND(EY221="Ja",FE$14&gt;FE$15)),AND(EY221="Ja",EZ221="BöB")),"Kontrolle","")</f>
        <v>#DIV/0!</v>
      </c>
      <c r="FF221" s="173" t="s">
        <v>44</v>
      </c>
      <c r="FG221" s="429">
        <v>102</v>
      </c>
      <c r="FH221" s="352">
        <v>0</v>
      </c>
      <c r="FI221" s="429" t="s">
        <v>43</v>
      </c>
      <c r="FJ221" s="432" t="s">
        <v>36</v>
      </c>
      <c r="FK221" s="399" t="str">
        <f>IF(FJ221="BöB","nur Freihändig mit Tipo. 13 VöB","")</f>
        <v/>
      </c>
      <c r="FL221" s="400"/>
      <c r="FM221" s="433" t="str">
        <f>IF(FJ221="BöB","Ja","No")</f>
        <v>No</v>
      </c>
      <c r="FN221" s="430" t="str">
        <f>IF(FJ221="BöB","Ja","No")</f>
        <v>No</v>
      </c>
      <c r="FO221" s="435" t="e">
        <f>IF(OR(AND(FJ221="VöB",FH215="Aktuelles Procedura secondo BöB",FI221="No"),OR(AND(FI221="Ja",FH221&gt;='Valori soglia'!$D$6),AND(FI221="Ja",FO$14&gt;FO$15)),AND(FI221="Ja",FJ221="BöB")),"Kontrolle","")</f>
        <v>#DIV/0!</v>
      </c>
      <c r="FP221" s="173" t="s">
        <v>44</v>
      </c>
      <c r="FQ221" s="429">
        <v>102</v>
      </c>
      <c r="FR221" s="352">
        <v>0</v>
      </c>
      <c r="FS221" s="429" t="s">
        <v>43</v>
      </c>
      <c r="FT221" s="432" t="s">
        <v>36</v>
      </c>
      <c r="FU221" s="399" t="str">
        <f>IF(FT221="BöB","nur Freihändig mit Tipo. 13 VöB","")</f>
        <v/>
      </c>
      <c r="FV221" s="400"/>
      <c r="FW221" s="433" t="str">
        <f>IF(FT221="BöB","Ja","No")</f>
        <v>No</v>
      </c>
      <c r="FX221" s="430" t="str">
        <f>IF(FT221="BöB","Ja","No")</f>
        <v>No</v>
      </c>
      <c r="FY221" s="435" t="e">
        <f>IF(OR(AND(FT221="VöB",FR215="Aktuelles Procedura secondo BöB",FS221="No"),OR(AND(FS221="Ja",FR221&gt;='Valori soglia'!$D$6),AND(FS221="Ja",FY$14&gt;FY$15)),AND(FS221="Ja",FT221="BöB")),"Kontrolle","")</f>
        <v>#DIV/0!</v>
      </c>
      <c r="FZ221" s="173" t="s">
        <v>44</v>
      </c>
      <c r="GA221" s="429">
        <v>102</v>
      </c>
      <c r="GB221" s="352">
        <v>0</v>
      </c>
      <c r="GC221" s="429" t="s">
        <v>43</v>
      </c>
      <c r="GD221" s="432" t="s">
        <v>36</v>
      </c>
      <c r="GE221" s="399" t="str">
        <f>IF(GD221="BöB","nur Freihändig mit Tipo. 13 VöB","")</f>
        <v/>
      </c>
      <c r="GF221" s="400"/>
      <c r="GG221" s="433" t="str">
        <f>IF(GD221="BöB","Ja","No")</f>
        <v>No</v>
      </c>
      <c r="GH221" s="430" t="str">
        <f>IF(GD221="BöB","Ja","No")</f>
        <v>No</v>
      </c>
      <c r="GI221" s="435" t="e">
        <f>IF(OR(AND(GD221="VöB",GB215="Aktuelles Procedura secondo BöB",GC221="No"),OR(AND(GC221="Ja",GB221&gt;='Valori soglia'!$D$6),AND(GC221="Ja",GI$14&gt;GI$15)),AND(GC221="Ja",GD221="BöB")),"Kontrolle","")</f>
        <v>#DIV/0!</v>
      </c>
      <c r="GJ221" s="173" t="s">
        <v>44</v>
      </c>
      <c r="GK221" s="429">
        <v>102</v>
      </c>
      <c r="GL221" s="352">
        <v>0</v>
      </c>
      <c r="GM221" s="429" t="s">
        <v>43</v>
      </c>
      <c r="GN221" s="432" t="s">
        <v>36</v>
      </c>
      <c r="GO221" s="399" t="str">
        <f>IF(GN221="BöB","nur Freihändig mit Tipo. 13 VöB","")</f>
        <v/>
      </c>
      <c r="GP221" s="400"/>
      <c r="GQ221" s="433" t="str">
        <f>IF(GN221="BöB","Ja","No")</f>
        <v>No</v>
      </c>
      <c r="GR221" s="430" t="str">
        <f>IF(GN221="BöB","Ja","No")</f>
        <v>No</v>
      </c>
      <c r="GS221" s="435" t="e">
        <f>IF(OR(AND(GN221="VöB",GL215="Aktuelles Procedura secondo BöB",GM221="No"),OR(AND(GM221="Ja",GL221&gt;='Valori soglia'!$D$6),AND(GM221="Ja",GS$14&gt;GS$15)),AND(GM221="Ja",GN221="BöB")),"Kontrolle","")</f>
        <v>#DIV/0!</v>
      </c>
      <c r="GT221" s="173" t="s">
        <v>44</v>
      </c>
      <c r="GU221" s="429">
        <v>102</v>
      </c>
      <c r="GV221" s="352">
        <v>0</v>
      </c>
      <c r="GW221" s="429" t="s">
        <v>43</v>
      </c>
      <c r="GX221" s="432" t="s">
        <v>36</v>
      </c>
      <c r="GY221" s="399" t="str">
        <f>IF(GX221="BöB","nur Freihändig mit Tipo. 13 VöB","")</f>
        <v/>
      </c>
      <c r="GZ221" s="400"/>
      <c r="HA221" s="433" t="str">
        <f>IF(GX221="BöB","Ja","No")</f>
        <v>No</v>
      </c>
      <c r="HB221" s="430" t="str">
        <f>IF(GX221="BöB","Ja","No")</f>
        <v>No</v>
      </c>
      <c r="HC221" s="435" t="e">
        <f>IF(OR(AND(GX221="VöB",GV215="Aktuelles Procedura secondo BöB",GW221="No"),OR(AND(GW221="Ja",GV221&gt;='Valori soglia'!$D$6),AND(GW221="Ja",HC$14&gt;HC$15)),AND(GW221="Ja",GX221="BöB")),"Kontrolle","")</f>
        <v>#DIV/0!</v>
      </c>
      <c r="HD221" s="173" t="s">
        <v>44</v>
      </c>
      <c r="HE221" s="429">
        <v>102</v>
      </c>
      <c r="HF221" s="352">
        <v>0</v>
      </c>
      <c r="HG221" s="429" t="s">
        <v>43</v>
      </c>
      <c r="HH221" s="432" t="s">
        <v>36</v>
      </c>
      <c r="HI221" s="399" t="str">
        <f>IF(HH221="BöB","nur Freihändig mit Tipo. 13 VöB","")</f>
        <v/>
      </c>
      <c r="HJ221" s="400"/>
      <c r="HK221" s="433" t="str">
        <f>IF(HH221="BöB","Ja","No")</f>
        <v>No</v>
      </c>
      <c r="HL221" s="430" t="str">
        <f>IF(HH221="BöB","Ja","No")</f>
        <v>No</v>
      </c>
      <c r="HM221" s="435" t="e">
        <f>IF(OR(AND(HH221="VöB",HF215="Aktuelles Procedura secondo BöB",HG221="No"),OR(AND(HG221="Ja",HF221&gt;='Valori soglia'!$D$6),AND(HG221="Ja",HM$14&gt;HM$15)),AND(HG221="Ja",HH221="BöB")),"Kontrolle","")</f>
        <v>#DIV/0!</v>
      </c>
      <c r="HN221" s="19"/>
      <c r="HO221" s="19"/>
      <c r="HP221" s="19"/>
      <c r="HQ221" s="19"/>
      <c r="HR221" s="19"/>
      <c r="HS221" s="19"/>
      <c r="HT221" s="19"/>
      <c r="HU221" s="19"/>
      <c r="HV221" s="19"/>
      <c r="HW221" s="19"/>
      <c r="HX221" s="19"/>
      <c r="HY221" s="19"/>
      <c r="HZ221" s="19"/>
      <c r="IA221" s="19"/>
      <c r="IB221" s="19"/>
      <c r="IC221" s="19"/>
      <c r="ID221" s="6"/>
      <c r="IE221" s="6"/>
      <c r="IF221" s="6"/>
      <c r="IG221" s="6"/>
      <c r="IH221" s="6"/>
      <c r="II221" s="6"/>
      <c r="IJ221" s="6"/>
      <c r="IK221" s="6"/>
      <c r="IL221" s="6"/>
      <c r="IM221" s="6"/>
      <c r="IN221" s="6"/>
      <c r="IO221" s="6"/>
      <c r="IP221" s="6"/>
      <c r="IQ221" s="6"/>
      <c r="IR221" s="6"/>
      <c r="IS221" s="6"/>
      <c r="IT221" s="6"/>
      <c r="IU221" s="6"/>
      <c r="IV221" s="6"/>
      <c r="IW221" s="6"/>
      <c r="IX221" s="6"/>
      <c r="IY221" s="6"/>
      <c r="IZ221" s="6"/>
      <c r="JA221" s="6"/>
      <c r="JB221" s="6"/>
      <c r="JC221" s="6"/>
      <c r="JD221" s="6"/>
      <c r="JE221" s="6"/>
      <c r="JF221" s="6"/>
      <c r="JG221" s="6"/>
      <c r="JH221" s="6"/>
      <c r="JI221" s="6"/>
      <c r="JJ221" s="6"/>
      <c r="JK221" s="6"/>
      <c r="JL221" s="6"/>
      <c r="JM221" s="6"/>
      <c r="JN221" s="6"/>
      <c r="JO221" s="6"/>
      <c r="JP221" s="6"/>
      <c r="JQ221" s="6"/>
      <c r="JR221" s="6"/>
      <c r="JS221" s="6"/>
      <c r="JT221" s="6"/>
      <c r="JU221" s="6"/>
      <c r="JV221" s="6"/>
      <c r="JW221" s="6"/>
      <c r="JX221" s="6"/>
      <c r="JY221" s="6"/>
      <c r="JZ221" s="6"/>
      <c r="KA221" s="6"/>
      <c r="KB221" s="6"/>
      <c r="KC221" s="6"/>
      <c r="KD221" s="6"/>
      <c r="KE221" s="6"/>
      <c r="KF221" s="6"/>
      <c r="KG221" s="6"/>
      <c r="KH221" s="6"/>
      <c r="KI221" s="6"/>
      <c r="KJ221" s="6"/>
      <c r="KK221" s="6"/>
      <c r="KL221" s="6"/>
      <c r="KM221" s="6"/>
      <c r="KN221" s="6"/>
      <c r="KO221" s="6"/>
      <c r="KP221" s="6"/>
      <c r="KQ221" s="6"/>
      <c r="KR221" s="6"/>
      <c r="KS221" s="6"/>
      <c r="KT221" s="6"/>
      <c r="KU221" s="6"/>
      <c r="KV221" s="6"/>
      <c r="KW221" s="6"/>
      <c r="KX221" s="6"/>
      <c r="KY221" s="6"/>
      <c r="KZ221" s="6"/>
      <c r="LA221" s="6"/>
      <c r="LB221" s="6"/>
      <c r="LC221" s="6"/>
    </row>
    <row r="222" spans="2:315" ht="27" customHeight="1" x14ac:dyDescent="0.2">
      <c r="B222" s="174" t="s">
        <v>45</v>
      </c>
      <c r="C222" s="429"/>
      <c r="D222" s="352"/>
      <c r="E222" s="429"/>
      <c r="F222" s="432"/>
      <c r="G222" s="401" t="str">
        <f>IF(F221="VöB","Freihändig (z.B. Tipo. 36 II d VöB)","")</f>
        <v/>
      </c>
      <c r="H222" s="402"/>
      <c r="I222" s="433"/>
      <c r="J222" s="430"/>
      <c r="K222" s="435"/>
      <c r="L222" s="174" t="s">
        <v>45</v>
      </c>
      <c r="M222" s="429"/>
      <c r="N222" s="352"/>
      <c r="O222" s="429"/>
      <c r="P222" s="432"/>
      <c r="Q222" s="401" t="str">
        <f>IF(P221="VöB","Freihändig (z.B. Tipo. 36 II d VöB)","")</f>
        <v/>
      </c>
      <c r="R222" s="402"/>
      <c r="S222" s="433"/>
      <c r="T222" s="430"/>
      <c r="U222" s="435"/>
      <c r="V222" s="174" t="s">
        <v>45</v>
      </c>
      <c r="W222" s="429"/>
      <c r="X222" s="352"/>
      <c r="Y222" s="429"/>
      <c r="Z222" s="432"/>
      <c r="AA222" s="401" t="str">
        <f>IF(Z221="VöB","Freihändig (z.B. Tipo. 36 II d VöB)","")</f>
        <v/>
      </c>
      <c r="AB222" s="402"/>
      <c r="AC222" s="433"/>
      <c r="AD222" s="430"/>
      <c r="AE222" s="435"/>
      <c r="AF222" s="174" t="s">
        <v>45</v>
      </c>
      <c r="AG222" s="429"/>
      <c r="AH222" s="352"/>
      <c r="AI222" s="429"/>
      <c r="AJ222" s="432"/>
      <c r="AK222" s="401" t="str">
        <f>IF(AJ221="VöB","Freihändig (z.B. Tipo. 36 II d VöB)","")</f>
        <v/>
      </c>
      <c r="AL222" s="402"/>
      <c r="AM222" s="433"/>
      <c r="AN222" s="430"/>
      <c r="AO222" s="435"/>
      <c r="AP222" s="174" t="s">
        <v>45</v>
      </c>
      <c r="AQ222" s="429"/>
      <c r="AR222" s="352"/>
      <c r="AS222" s="429"/>
      <c r="AT222" s="432"/>
      <c r="AU222" s="401" t="str">
        <f>IF(AT221="VöB","Freihändig (z.B. Tipo. 36 II d VöB)","")</f>
        <v/>
      </c>
      <c r="AV222" s="402"/>
      <c r="AW222" s="433"/>
      <c r="AX222" s="430"/>
      <c r="AY222" s="435"/>
      <c r="AZ222" s="174" t="s">
        <v>45</v>
      </c>
      <c r="BA222" s="429"/>
      <c r="BB222" s="352"/>
      <c r="BC222" s="429"/>
      <c r="BD222" s="432"/>
      <c r="BE222" s="401" t="str">
        <f>IF(BD221="VöB","Freihändig (z.B. Tipo. 36 II d VöB)","")</f>
        <v/>
      </c>
      <c r="BF222" s="402"/>
      <c r="BG222" s="433"/>
      <c r="BH222" s="430"/>
      <c r="BI222" s="435"/>
      <c r="BJ222" s="174" t="s">
        <v>45</v>
      </c>
      <c r="BK222" s="429"/>
      <c r="BL222" s="352"/>
      <c r="BM222" s="429"/>
      <c r="BN222" s="432"/>
      <c r="BO222" s="401" t="str">
        <f>IF(BN221="VöB","Freihändig (z.B. Tipo. 36 II d VöB)","")</f>
        <v/>
      </c>
      <c r="BP222" s="402"/>
      <c r="BQ222" s="433"/>
      <c r="BR222" s="430"/>
      <c r="BS222" s="435"/>
      <c r="BT222" s="174" t="s">
        <v>45</v>
      </c>
      <c r="BU222" s="429"/>
      <c r="BV222" s="352"/>
      <c r="BW222" s="429"/>
      <c r="BX222" s="432"/>
      <c r="BY222" s="401" t="str">
        <f>IF(BX221="VöB","Freihändig (z.B. Tipo. 36 II d VöB)","")</f>
        <v/>
      </c>
      <c r="BZ222" s="402"/>
      <c r="CA222" s="433"/>
      <c r="CB222" s="430"/>
      <c r="CC222" s="435"/>
      <c r="CD222" s="174" t="s">
        <v>45</v>
      </c>
      <c r="CE222" s="429"/>
      <c r="CF222" s="352"/>
      <c r="CG222" s="429"/>
      <c r="CH222" s="432"/>
      <c r="CI222" s="401" t="str">
        <f>IF(CH221="VöB","Freihändig (z.B. Tipo. 36 II d VöB)","")</f>
        <v/>
      </c>
      <c r="CJ222" s="402"/>
      <c r="CK222" s="433"/>
      <c r="CL222" s="430"/>
      <c r="CM222" s="435"/>
      <c r="CN222" s="174" t="s">
        <v>45</v>
      </c>
      <c r="CO222" s="429"/>
      <c r="CP222" s="352"/>
      <c r="CQ222" s="429"/>
      <c r="CR222" s="432"/>
      <c r="CS222" s="401" t="str">
        <f>IF(CR221="VöB","Freihändig (z.B. Tipo. 36 II d VöB)","")</f>
        <v/>
      </c>
      <c r="CT222" s="402"/>
      <c r="CU222" s="433"/>
      <c r="CV222" s="430"/>
      <c r="CW222" s="435"/>
      <c r="CX222" s="174" t="s">
        <v>45</v>
      </c>
      <c r="CY222" s="429"/>
      <c r="CZ222" s="352"/>
      <c r="DA222" s="429"/>
      <c r="DB222" s="432"/>
      <c r="DC222" s="401" t="str">
        <f>IF(DB221="VöB","Freihändig (z.B. Tipo. 36 II d VöB)","")</f>
        <v/>
      </c>
      <c r="DD222" s="402"/>
      <c r="DE222" s="433"/>
      <c r="DF222" s="430"/>
      <c r="DG222" s="435"/>
      <c r="DH222" s="174" t="s">
        <v>45</v>
      </c>
      <c r="DI222" s="429"/>
      <c r="DJ222" s="352"/>
      <c r="DK222" s="429"/>
      <c r="DL222" s="432"/>
      <c r="DM222" s="401" t="str">
        <f>IF(DL221="VöB","Freihändig (z.B. Tipo. 36 II d VöB)","")</f>
        <v/>
      </c>
      <c r="DN222" s="402"/>
      <c r="DO222" s="433"/>
      <c r="DP222" s="430"/>
      <c r="DQ222" s="435"/>
      <c r="DR222" s="174" t="s">
        <v>45</v>
      </c>
      <c r="DS222" s="429"/>
      <c r="DT222" s="352"/>
      <c r="DU222" s="429"/>
      <c r="DV222" s="432"/>
      <c r="DW222" s="401" t="str">
        <f>IF(DV221="VöB","Freihändig (z.B. Tipo. 36 II d VöB)","")</f>
        <v/>
      </c>
      <c r="DX222" s="402"/>
      <c r="DY222" s="433"/>
      <c r="DZ222" s="430"/>
      <c r="EA222" s="435"/>
      <c r="EB222" s="174" t="s">
        <v>45</v>
      </c>
      <c r="EC222" s="429"/>
      <c r="ED222" s="352"/>
      <c r="EE222" s="429"/>
      <c r="EF222" s="432"/>
      <c r="EG222" s="401" t="str">
        <f>IF(EF221="VöB","Freihändig (z.B. Tipo. 36 II d VöB)","")</f>
        <v/>
      </c>
      <c r="EH222" s="402"/>
      <c r="EI222" s="433"/>
      <c r="EJ222" s="430"/>
      <c r="EK222" s="435"/>
      <c r="EL222" s="174" t="s">
        <v>45</v>
      </c>
      <c r="EM222" s="429"/>
      <c r="EN222" s="352"/>
      <c r="EO222" s="429"/>
      <c r="EP222" s="432"/>
      <c r="EQ222" s="401" t="str">
        <f>IF(EP221="VöB","Freihändig (z.B. Tipo. 36 II d VöB)","")</f>
        <v/>
      </c>
      <c r="ER222" s="402"/>
      <c r="ES222" s="433"/>
      <c r="ET222" s="430"/>
      <c r="EU222" s="435"/>
      <c r="EV222" s="174" t="s">
        <v>45</v>
      </c>
      <c r="EW222" s="429"/>
      <c r="EX222" s="352"/>
      <c r="EY222" s="429"/>
      <c r="EZ222" s="432"/>
      <c r="FA222" s="401" t="str">
        <f>IF(EZ221="VöB","Freihändig (z.B. Tipo. 36 II d VöB)","")</f>
        <v/>
      </c>
      <c r="FB222" s="402"/>
      <c r="FC222" s="433"/>
      <c r="FD222" s="430"/>
      <c r="FE222" s="435"/>
      <c r="FF222" s="174" t="s">
        <v>45</v>
      </c>
      <c r="FG222" s="429"/>
      <c r="FH222" s="352"/>
      <c r="FI222" s="429"/>
      <c r="FJ222" s="432"/>
      <c r="FK222" s="401" t="str">
        <f>IF(FJ221="VöB","Freihändig (z.B. Tipo. 36 II d VöB)","")</f>
        <v/>
      </c>
      <c r="FL222" s="402"/>
      <c r="FM222" s="433"/>
      <c r="FN222" s="430"/>
      <c r="FO222" s="435"/>
      <c r="FP222" s="174" t="s">
        <v>45</v>
      </c>
      <c r="FQ222" s="429"/>
      <c r="FR222" s="352"/>
      <c r="FS222" s="429"/>
      <c r="FT222" s="432"/>
      <c r="FU222" s="401" t="str">
        <f>IF(FT221="VöB","Freihändig (z.B. Tipo. 36 II d VöB)","")</f>
        <v/>
      </c>
      <c r="FV222" s="402"/>
      <c r="FW222" s="433"/>
      <c r="FX222" s="430"/>
      <c r="FY222" s="435"/>
      <c r="FZ222" s="174" t="s">
        <v>45</v>
      </c>
      <c r="GA222" s="429"/>
      <c r="GB222" s="352"/>
      <c r="GC222" s="429"/>
      <c r="GD222" s="432"/>
      <c r="GE222" s="401" t="str">
        <f>IF(GD221="VöB","Freihändig (z.B. Tipo. 36 II d VöB)","")</f>
        <v/>
      </c>
      <c r="GF222" s="402"/>
      <c r="GG222" s="433"/>
      <c r="GH222" s="430"/>
      <c r="GI222" s="435"/>
      <c r="GJ222" s="174" t="s">
        <v>45</v>
      </c>
      <c r="GK222" s="429"/>
      <c r="GL222" s="352"/>
      <c r="GM222" s="429"/>
      <c r="GN222" s="432"/>
      <c r="GO222" s="401" t="str">
        <f>IF(GN221="VöB","Freihändig (z.B. Tipo. 36 II d VöB)","")</f>
        <v/>
      </c>
      <c r="GP222" s="402"/>
      <c r="GQ222" s="433"/>
      <c r="GR222" s="430"/>
      <c r="GS222" s="435"/>
      <c r="GT222" s="174" t="s">
        <v>45</v>
      </c>
      <c r="GU222" s="429"/>
      <c r="GV222" s="352"/>
      <c r="GW222" s="429"/>
      <c r="GX222" s="432"/>
      <c r="GY222" s="401" t="str">
        <f>IF(GX221="VöB","Freihändig (z.B. Tipo. 36 II d VöB)","")</f>
        <v/>
      </c>
      <c r="GZ222" s="402"/>
      <c r="HA222" s="433"/>
      <c r="HB222" s="430"/>
      <c r="HC222" s="435"/>
      <c r="HD222" s="174" t="s">
        <v>45</v>
      </c>
      <c r="HE222" s="429"/>
      <c r="HF222" s="352"/>
      <c r="HG222" s="429"/>
      <c r="HH222" s="432"/>
      <c r="HI222" s="401" t="str">
        <f>IF(HH221="VöB","Freihändig (z.B. Tipo. 36 II d VöB)","")</f>
        <v/>
      </c>
      <c r="HJ222" s="402"/>
      <c r="HK222" s="433"/>
      <c r="HL222" s="430"/>
      <c r="HM222" s="435"/>
      <c r="HN222" s="19"/>
      <c r="HO222" s="19"/>
      <c r="HP222" s="19"/>
      <c r="HQ222" s="19"/>
      <c r="HR222" s="19"/>
      <c r="HS222" s="19"/>
      <c r="HT222" s="19"/>
      <c r="HU222" s="19"/>
      <c r="HV222" s="19"/>
      <c r="HW222" s="19"/>
      <c r="HX222" s="19"/>
      <c r="HY222" s="19"/>
      <c r="HZ222" s="19"/>
      <c r="IA222" s="19"/>
      <c r="IB222" s="19"/>
      <c r="IC222" s="19"/>
      <c r="ID222" s="6"/>
      <c r="IE222" s="6"/>
      <c r="IF222" s="6"/>
      <c r="IG222" s="6"/>
      <c r="IH222" s="6"/>
      <c r="II222" s="6"/>
      <c r="IJ222" s="6"/>
      <c r="IK222" s="6"/>
      <c r="IL222" s="6"/>
      <c r="IM222" s="6"/>
      <c r="IN222" s="6"/>
      <c r="IO222" s="6"/>
      <c r="IP222" s="6"/>
      <c r="IQ222" s="6"/>
      <c r="IR222" s="6"/>
      <c r="IS222" s="6"/>
      <c r="IT222" s="6"/>
      <c r="IU222" s="6"/>
      <c r="IV222" s="6"/>
      <c r="IW222" s="6"/>
      <c r="IX222" s="6"/>
      <c r="IY222" s="6"/>
      <c r="IZ222" s="6"/>
      <c r="JA222" s="6"/>
      <c r="JB222" s="6"/>
      <c r="JC222" s="6"/>
      <c r="JD222" s="6"/>
      <c r="JE222" s="6"/>
      <c r="JF222" s="6"/>
      <c r="JG222" s="6"/>
      <c r="JH222" s="6"/>
      <c r="JI222" s="6"/>
      <c r="JJ222" s="6"/>
      <c r="JK222" s="6"/>
      <c r="JL222" s="6"/>
      <c r="JM222" s="6"/>
      <c r="JN222" s="6"/>
      <c r="JO222" s="6"/>
      <c r="JP222" s="6"/>
      <c r="JQ222" s="6"/>
      <c r="JR222" s="6"/>
      <c r="JS222" s="6"/>
      <c r="JT222" s="6"/>
      <c r="JU222" s="6"/>
      <c r="JV222" s="6"/>
      <c r="JW222" s="6"/>
      <c r="JX222" s="6"/>
      <c r="JY222" s="6"/>
      <c r="JZ222" s="6"/>
      <c r="KA222" s="6"/>
      <c r="KB222" s="6"/>
      <c r="KC222" s="6"/>
      <c r="KD222" s="6"/>
      <c r="KE222" s="6"/>
      <c r="KF222" s="6"/>
      <c r="KG222" s="6"/>
      <c r="KH222" s="6"/>
      <c r="KI222" s="6"/>
      <c r="KJ222" s="6"/>
      <c r="KK222" s="6"/>
      <c r="KL222" s="6"/>
      <c r="KM222" s="6"/>
      <c r="KN222" s="6"/>
      <c r="KO222" s="6"/>
      <c r="KP222" s="6"/>
      <c r="KQ222" s="6"/>
      <c r="KR222" s="6"/>
      <c r="KS222" s="6"/>
      <c r="KT222" s="6"/>
      <c r="KU222" s="6"/>
      <c r="KV222" s="6"/>
      <c r="KW222" s="6"/>
      <c r="KX222" s="6"/>
      <c r="KY222" s="6"/>
      <c r="KZ222" s="6"/>
      <c r="LA222" s="6"/>
      <c r="LB222" s="6"/>
      <c r="LC222" s="6"/>
    </row>
    <row r="223" spans="2:315" ht="27" customHeight="1" x14ac:dyDescent="0.2">
      <c r="B223" s="173" t="s">
        <v>44</v>
      </c>
      <c r="C223" s="429">
        <v>103</v>
      </c>
      <c r="D223" s="352">
        <v>0</v>
      </c>
      <c r="E223" s="429" t="s">
        <v>43</v>
      </c>
      <c r="F223" s="432" t="s">
        <v>36</v>
      </c>
      <c r="G223" s="399" t="str">
        <f>IF(F223="BöB","nur Freihändig mit Tipo. 13 VöB","")</f>
        <v/>
      </c>
      <c r="H223" s="400"/>
      <c r="I223" s="433" t="str">
        <f>IF(F223="BöB","Ja","No")</f>
        <v>No</v>
      </c>
      <c r="J223" s="430" t="str">
        <f>IF(F223="BöB","Ja","No")</f>
        <v>No</v>
      </c>
      <c r="K223" s="435" t="e">
        <f>IF(OR(AND(F223="VöB",D217="Aktuelles Procedura secondo BöB",E223="No"),OR(AND(E223="Ja",D223&gt;='Valori soglia'!$D$6),AND(E223="Ja",'Riepilogo progetto'!$J$8&gt;'Riepilogo progetto'!$P$9)),AND(E223="Ja",F223="BöB")),"Kontrolle","")</f>
        <v>#DIV/0!</v>
      </c>
      <c r="L223" s="173" t="s">
        <v>44</v>
      </c>
      <c r="M223" s="429">
        <v>103</v>
      </c>
      <c r="N223" s="352">
        <v>0</v>
      </c>
      <c r="O223" s="429" t="s">
        <v>43</v>
      </c>
      <c r="P223" s="432" t="s">
        <v>36</v>
      </c>
      <c r="Q223" s="399" t="str">
        <f>IF(P223="BöB","nur Freihändig mit Tipo. 13 VöB","")</f>
        <v/>
      </c>
      <c r="R223" s="400"/>
      <c r="S223" s="433" t="str">
        <f>IF(P223="BöB","Ja","No")</f>
        <v>No</v>
      </c>
      <c r="T223" s="430" t="str">
        <f>IF(P223="BöB","Ja","No")</f>
        <v>No</v>
      </c>
      <c r="U223" s="435" t="e">
        <f>IF(OR(AND(P223="VöB",N217="Aktuelles Procedura secondo BöB",O223="No"),OR(AND(O223="Ja",N223&gt;='Valori soglia'!$D$6),AND(O223="Ja",U$14&gt;U$15)),AND(O223="Ja",P223="BöB")),"Kontrolle","")</f>
        <v>#DIV/0!</v>
      </c>
      <c r="V223" s="173" t="s">
        <v>44</v>
      </c>
      <c r="W223" s="429">
        <v>103</v>
      </c>
      <c r="X223" s="352">
        <v>0</v>
      </c>
      <c r="Y223" s="429" t="s">
        <v>43</v>
      </c>
      <c r="Z223" s="432" t="s">
        <v>36</v>
      </c>
      <c r="AA223" s="399" t="str">
        <f>IF(Z223="BöB","nur Freihändig mit Tipo. 13 VöB","")</f>
        <v/>
      </c>
      <c r="AB223" s="400"/>
      <c r="AC223" s="433" t="str">
        <f>IF(Z223="BöB","Ja","No")</f>
        <v>No</v>
      </c>
      <c r="AD223" s="430" t="str">
        <f>IF(Z223="BöB","Ja","No")</f>
        <v>No</v>
      </c>
      <c r="AE223" s="435" t="e">
        <f>IF(OR(AND(Z223="VöB",X217="Aktuelles Procedura secondo BöB",Y223="No"),OR(AND(Y223="Ja",X223&gt;='Valori soglia'!$D$6),AND(Y223="Ja",AE$14&gt;AE$15)),AND(Y223="Ja",Z223="BöB")),"Kontrolle","")</f>
        <v>#DIV/0!</v>
      </c>
      <c r="AF223" s="173" t="s">
        <v>44</v>
      </c>
      <c r="AG223" s="429">
        <v>103</v>
      </c>
      <c r="AH223" s="352">
        <v>0</v>
      </c>
      <c r="AI223" s="429" t="s">
        <v>43</v>
      </c>
      <c r="AJ223" s="432" t="s">
        <v>36</v>
      </c>
      <c r="AK223" s="399" t="str">
        <f>IF(AJ223="BöB","nur Freihändig mit Tipo. 13 VöB","")</f>
        <v/>
      </c>
      <c r="AL223" s="400"/>
      <c r="AM223" s="433" t="str">
        <f>IF(AJ223="BöB","Ja","No")</f>
        <v>No</v>
      </c>
      <c r="AN223" s="430" t="str">
        <f>IF(AJ223="BöB","Ja","No")</f>
        <v>No</v>
      </c>
      <c r="AO223" s="435" t="e">
        <f>IF(OR(AND(AJ223="VöB",AH217="Aktuelles Procedura secondo BöB",AI223="No"),OR(AND(AI223="Ja",AH223&gt;='Valori soglia'!$D$6),AND(AI223="Ja",AO$14&gt;AO$15)),AND(AI223="Ja",AJ223="BöB")),"Kontrolle","")</f>
        <v>#DIV/0!</v>
      </c>
      <c r="AP223" s="173" t="s">
        <v>44</v>
      </c>
      <c r="AQ223" s="429">
        <v>103</v>
      </c>
      <c r="AR223" s="352">
        <v>0</v>
      </c>
      <c r="AS223" s="429" t="s">
        <v>43</v>
      </c>
      <c r="AT223" s="432" t="s">
        <v>36</v>
      </c>
      <c r="AU223" s="399" t="str">
        <f>IF(AT223="BöB","nur Freihändig mit Tipo. 13 VöB","")</f>
        <v/>
      </c>
      <c r="AV223" s="400"/>
      <c r="AW223" s="433" t="str">
        <f>IF(AT223="BöB","Ja","No")</f>
        <v>No</v>
      </c>
      <c r="AX223" s="430" t="str">
        <f>IF(AT223="BöB","Ja","No")</f>
        <v>No</v>
      </c>
      <c r="AY223" s="435" t="e">
        <f>IF(OR(AND(AT223="VöB",AR217="Aktuelles Procedura secondo BöB",AS223="No"),OR(AND(AS223="Ja",AR223&gt;='Valori soglia'!$D$6),AND(AS223="Ja",AY$14&gt;AY$15)),AND(AS223="Ja",AT223="BöB")),"Kontrolle","")</f>
        <v>#DIV/0!</v>
      </c>
      <c r="AZ223" s="173" t="s">
        <v>44</v>
      </c>
      <c r="BA223" s="429">
        <v>103</v>
      </c>
      <c r="BB223" s="352">
        <v>0</v>
      </c>
      <c r="BC223" s="429" t="s">
        <v>43</v>
      </c>
      <c r="BD223" s="432" t="s">
        <v>36</v>
      </c>
      <c r="BE223" s="399" t="str">
        <f>IF(BD223="BöB","nur Freihändig mit Tipo. 13 VöB","")</f>
        <v/>
      </c>
      <c r="BF223" s="400"/>
      <c r="BG223" s="433" t="str">
        <f>IF(BD223="BöB","Ja","No")</f>
        <v>No</v>
      </c>
      <c r="BH223" s="430" t="str">
        <f>IF(BD223="BöB","Ja","No")</f>
        <v>No</v>
      </c>
      <c r="BI223" s="435" t="e">
        <f>IF(OR(AND(BD223="VöB",BB217="Aktuelles Procedura secondo BöB",BC223="No"),OR(AND(BC223="Ja",BB223&gt;='Valori soglia'!$D$6),AND(BC223="Ja",BI$14&gt;BI$15)),AND(BC223="Ja",BD223="BöB")),"Kontrolle","")</f>
        <v>#DIV/0!</v>
      </c>
      <c r="BJ223" s="173" t="s">
        <v>44</v>
      </c>
      <c r="BK223" s="429">
        <v>103</v>
      </c>
      <c r="BL223" s="352">
        <v>0</v>
      </c>
      <c r="BM223" s="429" t="s">
        <v>43</v>
      </c>
      <c r="BN223" s="432" t="s">
        <v>36</v>
      </c>
      <c r="BO223" s="399" t="str">
        <f>IF(BN223="BöB","nur Freihändig mit Tipo. 13 VöB","")</f>
        <v/>
      </c>
      <c r="BP223" s="400"/>
      <c r="BQ223" s="433" t="str">
        <f>IF(BN223="BöB","Ja","No")</f>
        <v>No</v>
      </c>
      <c r="BR223" s="430" t="str">
        <f>IF(BN223="BöB","Ja","No")</f>
        <v>No</v>
      </c>
      <c r="BS223" s="435" t="e">
        <f>IF(OR(AND(BN223="VöB",BL217="Aktuelles Procedura secondo BöB",BM223="No"),OR(AND(BM223="Ja",BL223&gt;='Valori soglia'!$D$6),AND(BM223="Ja",BS$14&gt;BS$15)),AND(BM223="Ja",BN223="BöB")),"Kontrolle","")</f>
        <v>#DIV/0!</v>
      </c>
      <c r="BT223" s="173" t="s">
        <v>44</v>
      </c>
      <c r="BU223" s="429">
        <v>103</v>
      </c>
      <c r="BV223" s="352">
        <v>0</v>
      </c>
      <c r="BW223" s="429" t="s">
        <v>43</v>
      </c>
      <c r="BX223" s="432" t="s">
        <v>36</v>
      </c>
      <c r="BY223" s="399" t="str">
        <f>IF(BX223="BöB","nur Freihändig mit Tipo. 13 VöB","")</f>
        <v/>
      </c>
      <c r="BZ223" s="400"/>
      <c r="CA223" s="433" t="str">
        <f>IF(BX223="BöB","Ja","No")</f>
        <v>No</v>
      </c>
      <c r="CB223" s="430" t="str">
        <f>IF(BX223="BöB","Ja","No")</f>
        <v>No</v>
      </c>
      <c r="CC223" s="435" t="e">
        <f>IF(OR(AND(BX223="VöB",BV217="Aktuelles Procedura secondo BöB",BW223="No"),OR(AND(BW223="Ja",BV223&gt;='Valori soglia'!$D$6),AND(BW223="Ja",CC$14&gt;CC$15)),AND(BW223="Ja",BX223="BöB")),"Kontrolle","")</f>
        <v>#DIV/0!</v>
      </c>
      <c r="CD223" s="173" t="s">
        <v>44</v>
      </c>
      <c r="CE223" s="429">
        <v>103</v>
      </c>
      <c r="CF223" s="352">
        <v>0</v>
      </c>
      <c r="CG223" s="429" t="s">
        <v>43</v>
      </c>
      <c r="CH223" s="432" t="s">
        <v>36</v>
      </c>
      <c r="CI223" s="399" t="str">
        <f>IF(CH223="BöB","nur Freihändig mit Tipo. 13 VöB","")</f>
        <v/>
      </c>
      <c r="CJ223" s="400"/>
      <c r="CK223" s="433" t="str">
        <f>IF(CH223="BöB","Ja","No")</f>
        <v>No</v>
      </c>
      <c r="CL223" s="430" t="str">
        <f>IF(CH223="BöB","Ja","No")</f>
        <v>No</v>
      </c>
      <c r="CM223" s="435" t="e">
        <f>IF(OR(AND(CH223="VöB",CF217="Aktuelles Procedura secondo BöB",CG223="No"),OR(AND(CG223="Ja",CF223&gt;='Valori soglia'!$D$6),AND(CG223="Ja",CM$14&gt;CM$15)),AND(CG223="Ja",CH223="BöB")),"Kontrolle","")</f>
        <v>#DIV/0!</v>
      </c>
      <c r="CN223" s="173" t="s">
        <v>44</v>
      </c>
      <c r="CO223" s="429">
        <v>103</v>
      </c>
      <c r="CP223" s="352">
        <v>0</v>
      </c>
      <c r="CQ223" s="429" t="s">
        <v>43</v>
      </c>
      <c r="CR223" s="432" t="s">
        <v>36</v>
      </c>
      <c r="CS223" s="399" t="str">
        <f>IF(CR223="BöB","nur Freihändig mit Tipo. 13 VöB","")</f>
        <v/>
      </c>
      <c r="CT223" s="400"/>
      <c r="CU223" s="433" t="str">
        <f>IF(CR223="BöB","Ja","No")</f>
        <v>No</v>
      </c>
      <c r="CV223" s="430" t="str">
        <f>IF(CR223="BöB","Ja","No")</f>
        <v>No</v>
      </c>
      <c r="CW223" s="435" t="e">
        <f>IF(OR(AND(CR223="VöB",CP217="Aktuelles Procedura secondo BöB",CQ223="No"),OR(AND(CQ223="Ja",CP223&gt;='Valori soglia'!$D$6),AND(CQ223="Ja",CW$14&gt;CW$15)),AND(CQ223="Ja",CR223="BöB")),"Kontrolle","")</f>
        <v>#DIV/0!</v>
      </c>
      <c r="CX223" s="173" t="s">
        <v>44</v>
      </c>
      <c r="CY223" s="429">
        <v>103</v>
      </c>
      <c r="CZ223" s="352">
        <v>0</v>
      </c>
      <c r="DA223" s="429" t="s">
        <v>43</v>
      </c>
      <c r="DB223" s="432" t="s">
        <v>36</v>
      </c>
      <c r="DC223" s="399" t="str">
        <f>IF(DB223="BöB","nur Freihändig mit Tipo. 13 VöB","")</f>
        <v/>
      </c>
      <c r="DD223" s="400"/>
      <c r="DE223" s="433" t="str">
        <f>IF(DB223="BöB","Ja","No")</f>
        <v>No</v>
      </c>
      <c r="DF223" s="430" t="str">
        <f>IF(DB223="BöB","Ja","No")</f>
        <v>No</v>
      </c>
      <c r="DG223" s="435" t="e">
        <f>IF(OR(AND(DB223="VöB",CZ217="Aktuelles Procedura secondo BöB",DA223="No"),OR(AND(DA223="Ja",CZ223&gt;='Valori soglia'!$D$6),AND(DA223="Ja",DG$14&gt;DG$15)),AND(DA223="Ja",DB223="BöB")),"Kontrolle","")</f>
        <v>#DIV/0!</v>
      </c>
      <c r="DH223" s="173" t="s">
        <v>44</v>
      </c>
      <c r="DI223" s="429">
        <v>103</v>
      </c>
      <c r="DJ223" s="352">
        <v>0</v>
      </c>
      <c r="DK223" s="429" t="s">
        <v>43</v>
      </c>
      <c r="DL223" s="432" t="s">
        <v>36</v>
      </c>
      <c r="DM223" s="399" t="str">
        <f>IF(DL223="BöB","nur Freihändig mit Tipo. 13 VöB","")</f>
        <v/>
      </c>
      <c r="DN223" s="400"/>
      <c r="DO223" s="433" t="str">
        <f>IF(DL223="BöB","Ja","No")</f>
        <v>No</v>
      </c>
      <c r="DP223" s="430" t="str">
        <f>IF(DL223="BöB","Ja","No")</f>
        <v>No</v>
      </c>
      <c r="DQ223" s="435" t="e">
        <f>IF(OR(AND(DL223="VöB",DJ217="Aktuelles Procedura secondo BöB",DK223="No"),OR(AND(DK223="Ja",DJ223&gt;='Valori soglia'!$D$6),AND(DK223="Ja",DQ$14&gt;DQ$15)),AND(DK223="Ja",DL223="BöB")),"Kontrolle","")</f>
        <v>#DIV/0!</v>
      </c>
      <c r="DR223" s="173" t="s">
        <v>44</v>
      </c>
      <c r="DS223" s="429">
        <v>103</v>
      </c>
      <c r="DT223" s="352">
        <v>0</v>
      </c>
      <c r="DU223" s="429" t="s">
        <v>43</v>
      </c>
      <c r="DV223" s="432" t="s">
        <v>36</v>
      </c>
      <c r="DW223" s="399" t="str">
        <f>IF(DV223="BöB","nur Freihändig mit Tipo. 13 VöB","")</f>
        <v/>
      </c>
      <c r="DX223" s="400"/>
      <c r="DY223" s="433" t="str">
        <f>IF(DV223="BöB","Ja","No")</f>
        <v>No</v>
      </c>
      <c r="DZ223" s="430" t="str">
        <f>IF(DV223="BöB","Ja","No")</f>
        <v>No</v>
      </c>
      <c r="EA223" s="435" t="e">
        <f>IF(OR(AND(DV223="VöB",DT217="Aktuelles Procedura secondo BöB",DU223="No"),OR(AND(DU223="Ja",DT223&gt;='Valori soglia'!$D$6),AND(DU223="Ja",EA$14&gt;EA$15)),AND(DU223="Ja",DV223="BöB")),"Kontrolle","")</f>
        <v>#DIV/0!</v>
      </c>
      <c r="EB223" s="173" t="s">
        <v>44</v>
      </c>
      <c r="EC223" s="429">
        <v>103</v>
      </c>
      <c r="ED223" s="352">
        <v>0</v>
      </c>
      <c r="EE223" s="429" t="s">
        <v>43</v>
      </c>
      <c r="EF223" s="432" t="s">
        <v>36</v>
      </c>
      <c r="EG223" s="399" t="str">
        <f>IF(EF223="BöB","nur Freihändig mit Tipo. 13 VöB","")</f>
        <v/>
      </c>
      <c r="EH223" s="400"/>
      <c r="EI223" s="433" t="str">
        <f>IF(EF223="BöB","Ja","No")</f>
        <v>No</v>
      </c>
      <c r="EJ223" s="430" t="str">
        <f>IF(EF223="BöB","Ja","No")</f>
        <v>No</v>
      </c>
      <c r="EK223" s="435" t="e">
        <f>IF(OR(AND(EF223="VöB",ED217="Aktuelles Procedura secondo BöB",EE223="No"),OR(AND(EE223="Ja",ED223&gt;='Valori soglia'!$D$6),AND(EE223="Ja",EK$14&gt;EK$15)),AND(EE223="Ja",EF223="BöB")),"Kontrolle","")</f>
        <v>#DIV/0!</v>
      </c>
      <c r="EL223" s="173" t="s">
        <v>44</v>
      </c>
      <c r="EM223" s="429">
        <v>103</v>
      </c>
      <c r="EN223" s="352">
        <v>0</v>
      </c>
      <c r="EO223" s="429" t="s">
        <v>43</v>
      </c>
      <c r="EP223" s="432" t="s">
        <v>36</v>
      </c>
      <c r="EQ223" s="399" t="str">
        <f>IF(EP223="BöB","nur Freihändig mit Tipo. 13 VöB","")</f>
        <v/>
      </c>
      <c r="ER223" s="400"/>
      <c r="ES223" s="433" t="str">
        <f>IF(EP223="BöB","Ja","No")</f>
        <v>No</v>
      </c>
      <c r="ET223" s="430" t="str">
        <f>IF(EP223="BöB","Ja","No")</f>
        <v>No</v>
      </c>
      <c r="EU223" s="435" t="e">
        <f>IF(OR(AND(EP223="VöB",EN217="Aktuelles Procedura secondo BöB",EO223="No"),OR(AND(EO223="Ja",EN223&gt;='Valori soglia'!$D$6),AND(EO223="Ja",EU$14&gt;EU$15)),AND(EO223="Ja",EP223="BöB")),"Kontrolle","")</f>
        <v>#DIV/0!</v>
      </c>
      <c r="EV223" s="173" t="s">
        <v>44</v>
      </c>
      <c r="EW223" s="429">
        <v>103</v>
      </c>
      <c r="EX223" s="352">
        <v>0</v>
      </c>
      <c r="EY223" s="429" t="s">
        <v>43</v>
      </c>
      <c r="EZ223" s="432" t="s">
        <v>36</v>
      </c>
      <c r="FA223" s="399" t="str">
        <f>IF(EZ223="BöB","nur Freihändig mit Tipo. 13 VöB","")</f>
        <v/>
      </c>
      <c r="FB223" s="400"/>
      <c r="FC223" s="433" t="str">
        <f>IF(EZ223="BöB","Ja","No")</f>
        <v>No</v>
      </c>
      <c r="FD223" s="430" t="str">
        <f>IF(EZ223="BöB","Ja","No")</f>
        <v>No</v>
      </c>
      <c r="FE223" s="435" t="e">
        <f>IF(OR(AND(EZ223="VöB",EX217="Aktuelles Procedura secondo BöB",EY223="No"),OR(AND(EY223="Ja",EX223&gt;='Valori soglia'!$D$6),AND(EY223="Ja",FE$14&gt;FE$15)),AND(EY223="Ja",EZ223="BöB")),"Kontrolle","")</f>
        <v>#DIV/0!</v>
      </c>
      <c r="FF223" s="173" t="s">
        <v>44</v>
      </c>
      <c r="FG223" s="429">
        <v>103</v>
      </c>
      <c r="FH223" s="352">
        <v>0</v>
      </c>
      <c r="FI223" s="429" t="s">
        <v>43</v>
      </c>
      <c r="FJ223" s="432" t="s">
        <v>36</v>
      </c>
      <c r="FK223" s="399" t="str">
        <f>IF(FJ223="BöB","nur Freihändig mit Tipo. 13 VöB","")</f>
        <v/>
      </c>
      <c r="FL223" s="400"/>
      <c r="FM223" s="433" t="str">
        <f>IF(FJ223="BöB","Ja","No")</f>
        <v>No</v>
      </c>
      <c r="FN223" s="430" t="str">
        <f>IF(FJ223="BöB","Ja","No")</f>
        <v>No</v>
      </c>
      <c r="FO223" s="435" t="e">
        <f>IF(OR(AND(FJ223="VöB",FH217="Aktuelles Procedura secondo BöB",FI223="No"),OR(AND(FI223="Ja",FH223&gt;='Valori soglia'!$D$6),AND(FI223="Ja",FO$14&gt;FO$15)),AND(FI223="Ja",FJ223="BöB")),"Kontrolle","")</f>
        <v>#DIV/0!</v>
      </c>
      <c r="FP223" s="173" t="s">
        <v>44</v>
      </c>
      <c r="FQ223" s="429">
        <v>103</v>
      </c>
      <c r="FR223" s="352">
        <v>0</v>
      </c>
      <c r="FS223" s="429" t="s">
        <v>43</v>
      </c>
      <c r="FT223" s="432" t="s">
        <v>36</v>
      </c>
      <c r="FU223" s="399" t="str">
        <f>IF(FT223="BöB","nur Freihändig mit Tipo. 13 VöB","")</f>
        <v/>
      </c>
      <c r="FV223" s="400"/>
      <c r="FW223" s="433" t="str">
        <f>IF(FT223="BöB","Ja","No")</f>
        <v>No</v>
      </c>
      <c r="FX223" s="430" t="str">
        <f>IF(FT223="BöB","Ja","No")</f>
        <v>No</v>
      </c>
      <c r="FY223" s="435" t="e">
        <f>IF(OR(AND(FT223="VöB",FR217="Aktuelles Procedura secondo BöB",FS223="No"),OR(AND(FS223="Ja",FR223&gt;='Valori soglia'!$D$6),AND(FS223="Ja",FY$14&gt;FY$15)),AND(FS223="Ja",FT223="BöB")),"Kontrolle","")</f>
        <v>#DIV/0!</v>
      </c>
      <c r="FZ223" s="173" t="s">
        <v>44</v>
      </c>
      <c r="GA223" s="429">
        <v>103</v>
      </c>
      <c r="GB223" s="352">
        <v>0</v>
      </c>
      <c r="GC223" s="429" t="s">
        <v>43</v>
      </c>
      <c r="GD223" s="432" t="s">
        <v>36</v>
      </c>
      <c r="GE223" s="399" t="str">
        <f>IF(GD223="BöB","nur Freihändig mit Tipo. 13 VöB","")</f>
        <v/>
      </c>
      <c r="GF223" s="400"/>
      <c r="GG223" s="433" t="str">
        <f>IF(GD223="BöB","Ja","No")</f>
        <v>No</v>
      </c>
      <c r="GH223" s="430" t="str">
        <f>IF(GD223="BöB","Ja","No")</f>
        <v>No</v>
      </c>
      <c r="GI223" s="435" t="e">
        <f>IF(OR(AND(GD223="VöB",GB217="Aktuelles Procedura secondo BöB",GC223="No"),OR(AND(GC223="Ja",GB223&gt;='Valori soglia'!$D$6),AND(GC223="Ja",GI$14&gt;GI$15)),AND(GC223="Ja",GD223="BöB")),"Kontrolle","")</f>
        <v>#DIV/0!</v>
      </c>
      <c r="GJ223" s="173" t="s">
        <v>44</v>
      </c>
      <c r="GK223" s="429">
        <v>103</v>
      </c>
      <c r="GL223" s="352">
        <v>0</v>
      </c>
      <c r="GM223" s="429" t="s">
        <v>43</v>
      </c>
      <c r="GN223" s="432" t="s">
        <v>36</v>
      </c>
      <c r="GO223" s="399" t="str">
        <f>IF(GN223="BöB","nur Freihändig mit Tipo. 13 VöB","")</f>
        <v/>
      </c>
      <c r="GP223" s="400"/>
      <c r="GQ223" s="433" t="str">
        <f>IF(GN223="BöB","Ja","No")</f>
        <v>No</v>
      </c>
      <c r="GR223" s="430" t="str">
        <f>IF(GN223="BöB","Ja","No")</f>
        <v>No</v>
      </c>
      <c r="GS223" s="435" t="e">
        <f>IF(OR(AND(GN223="VöB",GL217="Aktuelles Procedura secondo BöB",GM223="No"),OR(AND(GM223="Ja",GL223&gt;='Valori soglia'!$D$6),AND(GM223="Ja",GS$14&gt;GS$15)),AND(GM223="Ja",GN223="BöB")),"Kontrolle","")</f>
        <v>#DIV/0!</v>
      </c>
      <c r="GT223" s="173" t="s">
        <v>44</v>
      </c>
      <c r="GU223" s="429">
        <v>103</v>
      </c>
      <c r="GV223" s="352">
        <v>0</v>
      </c>
      <c r="GW223" s="429" t="s">
        <v>43</v>
      </c>
      <c r="GX223" s="432" t="s">
        <v>36</v>
      </c>
      <c r="GY223" s="399" t="str">
        <f>IF(GX223="BöB","nur Freihändig mit Tipo. 13 VöB","")</f>
        <v/>
      </c>
      <c r="GZ223" s="400"/>
      <c r="HA223" s="433" t="str">
        <f>IF(GX223="BöB","Ja","No")</f>
        <v>No</v>
      </c>
      <c r="HB223" s="430" t="str">
        <f>IF(GX223="BöB","Ja","No")</f>
        <v>No</v>
      </c>
      <c r="HC223" s="435" t="e">
        <f>IF(OR(AND(GX223="VöB",GV217="Aktuelles Procedura secondo BöB",GW223="No"),OR(AND(GW223="Ja",GV223&gt;='Valori soglia'!$D$6),AND(GW223="Ja",HC$14&gt;HC$15)),AND(GW223="Ja",GX223="BöB")),"Kontrolle","")</f>
        <v>#DIV/0!</v>
      </c>
      <c r="HD223" s="173" t="s">
        <v>44</v>
      </c>
      <c r="HE223" s="429">
        <v>103</v>
      </c>
      <c r="HF223" s="352">
        <v>0</v>
      </c>
      <c r="HG223" s="429" t="s">
        <v>43</v>
      </c>
      <c r="HH223" s="432" t="s">
        <v>36</v>
      </c>
      <c r="HI223" s="399" t="str">
        <f>IF(HH223="BöB","nur Freihändig mit Tipo. 13 VöB","")</f>
        <v/>
      </c>
      <c r="HJ223" s="400"/>
      <c r="HK223" s="433" t="str">
        <f>IF(HH223="BöB","Ja","No")</f>
        <v>No</v>
      </c>
      <c r="HL223" s="430" t="str">
        <f>IF(HH223="BöB","Ja","No")</f>
        <v>No</v>
      </c>
      <c r="HM223" s="435" t="e">
        <f>IF(OR(AND(HH223="VöB",HF217="Aktuelles Procedura secondo BöB",HG223="No"),OR(AND(HG223="Ja",HF223&gt;='Valori soglia'!$D$6),AND(HG223="Ja",HM$14&gt;HM$15)),AND(HG223="Ja",HH223="BöB")),"Kontrolle","")</f>
        <v>#DIV/0!</v>
      </c>
      <c r="HN223" s="19"/>
      <c r="HO223" s="19"/>
      <c r="HP223" s="19"/>
      <c r="HQ223" s="19"/>
      <c r="HR223" s="19"/>
      <c r="HS223" s="19"/>
      <c r="HT223" s="19"/>
      <c r="HU223" s="19"/>
      <c r="HV223" s="19"/>
      <c r="HW223" s="19"/>
      <c r="HX223" s="19"/>
      <c r="HY223" s="19"/>
      <c r="HZ223" s="19"/>
      <c r="IA223" s="19"/>
      <c r="IB223" s="19"/>
      <c r="IC223" s="19"/>
      <c r="ID223" s="6"/>
      <c r="IE223" s="6"/>
      <c r="IF223" s="6"/>
      <c r="IG223" s="6"/>
      <c r="IH223" s="6"/>
      <c r="II223" s="6"/>
      <c r="IJ223" s="6"/>
      <c r="IK223" s="6"/>
      <c r="IL223" s="6"/>
      <c r="IM223" s="6"/>
      <c r="IN223" s="6"/>
      <c r="IO223" s="6"/>
      <c r="IP223" s="6"/>
      <c r="IQ223" s="6"/>
      <c r="IR223" s="6"/>
      <c r="IS223" s="6"/>
      <c r="IT223" s="6"/>
      <c r="IU223" s="6"/>
      <c r="IV223" s="6"/>
      <c r="IW223" s="6"/>
      <c r="IX223" s="6"/>
      <c r="IY223" s="6"/>
      <c r="IZ223" s="6"/>
      <c r="JA223" s="6"/>
      <c r="JB223" s="6"/>
      <c r="JC223" s="6"/>
      <c r="JD223" s="6"/>
      <c r="JE223" s="6"/>
      <c r="JF223" s="6"/>
      <c r="JG223" s="6"/>
      <c r="JH223" s="6"/>
      <c r="JI223" s="6"/>
      <c r="JJ223" s="6"/>
      <c r="JK223" s="6"/>
      <c r="JL223" s="6"/>
      <c r="JM223" s="6"/>
      <c r="JN223" s="6"/>
      <c r="JO223" s="6"/>
      <c r="JP223" s="6"/>
      <c r="JQ223" s="6"/>
      <c r="JR223" s="6"/>
      <c r="JS223" s="6"/>
      <c r="JT223" s="6"/>
      <c r="JU223" s="6"/>
      <c r="JV223" s="6"/>
      <c r="JW223" s="6"/>
      <c r="JX223" s="6"/>
      <c r="JY223" s="6"/>
      <c r="JZ223" s="6"/>
      <c r="KA223" s="6"/>
      <c r="KB223" s="6"/>
      <c r="KC223" s="6"/>
      <c r="KD223" s="6"/>
      <c r="KE223" s="6"/>
      <c r="KF223" s="6"/>
      <c r="KG223" s="6"/>
      <c r="KH223" s="6"/>
      <c r="KI223" s="6"/>
      <c r="KJ223" s="6"/>
      <c r="KK223" s="6"/>
      <c r="KL223" s="6"/>
      <c r="KM223" s="6"/>
      <c r="KN223" s="6"/>
      <c r="KO223" s="6"/>
      <c r="KP223" s="6"/>
      <c r="KQ223" s="6"/>
      <c r="KR223" s="6"/>
      <c r="KS223" s="6"/>
      <c r="KT223" s="6"/>
      <c r="KU223" s="6"/>
      <c r="KV223" s="6"/>
      <c r="KW223" s="6"/>
      <c r="KX223" s="6"/>
      <c r="KY223" s="6"/>
      <c r="KZ223" s="6"/>
      <c r="LA223" s="6"/>
      <c r="LB223" s="6"/>
      <c r="LC223" s="6"/>
    </row>
    <row r="224" spans="2:315" ht="27" customHeight="1" x14ac:dyDescent="0.2">
      <c r="B224" s="174" t="s">
        <v>45</v>
      </c>
      <c r="C224" s="429"/>
      <c r="D224" s="352"/>
      <c r="E224" s="429"/>
      <c r="F224" s="432"/>
      <c r="G224" s="401" t="str">
        <f>IF(F223="VöB","Freihändig (z.B. Tipo. 36 II d VöB)","")</f>
        <v/>
      </c>
      <c r="H224" s="402"/>
      <c r="I224" s="433"/>
      <c r="J224" s="430"/>
      <c r="K224" s="435"/>
      <c r="L224" s="174" t="s">
        <v>45</v>
      </c>
      <c r="M224" s="429"/>
      <c r="N224" s="352"/>
      <c r="O224" s="429"/>
      <c r="P224" s="432"/>
      <c r="Q224" s="401" t="str">
        <f>IF(P223="VöB","Freihändig (z.B. Tipo. 36 II d VöB)","")</f>
        <v/>
      </c>
      <c r="R224" s="402"/>
      <c r="S224" s="433"/>
      <c r="T224" s="430"/>
      <c r="U224" s="435"/>
      <c r="V224" s="174" t="s">
        <v>45</v>
      </c>
      <c r="W224" s="429"/>
      <c r="X224" s="352"/>
      <c r="Y224" s="429"/>
      <c r="Z224" s="432"/>
      <c r="AA224" s="401" t="str">
        <f>IF(Z223="VöB","Freihändig (z.B. Tipo. 36 II d VöB)","")</f>
        <v/>
      </c>
      <c r="AB224" s="402"/>
      <c r="AC224" s="433"/>
      <c r="AD224" s="430"/>
      <c r="AE224" s="435"/>
      <c r="AF224" s="174" t="s">
        <v>45</v>
      </c>
      <c r="AG224" s="429"/>
      <c r="AH224" s="352"/>
      <c r="AI224" s="429"/>
      <c r="AJ224" s="432"/>
      <c r="AK224" s="401" t="str">
        <f>IF(AJ223="VöB","Freihändig (z.B. Tipo. 36 II d VöB)","")</f>
        <v/>
      </c>
      <c r="AL224" s="402"/>
      <c r="AM224" s="433"/>
      <c r="AN224" s="430"/>
      <c r="AO224" s="435"/>
      <c r="AP224" s="174" t="s">
        <v>45</v>
      </c>
      <c r="AQ224" s="429"/>
      <c r="AR224" s="352"/>
      <c r="AS224" s="429"/>
      <c r="AT224" s="432"/>
      <c r="AU224" s="401" t="str">
        <f>IF(AT223="VöB","Freihändig (z.B. Tipo. 36 II d VöB)","")</f>
        <v/>
      </c>
      <c r="AV224" s="402"/>
      <c r="AW224" s="433"/>
      <c r="AX224" s="430"/>
      <c r="AY224" s="435"/>
      <c r="AZ224" s="174" t="s">
        <v>45</v>
      </c>
      <c r="BA224" s="429"/>
      <c r="BB224" s="352"/>
      <c r="BC224" s="429"/>
      <c r="BD224" s="432"/>
      <c r="BE224" s="401" t="str">
        <f>IF(BD223="VöB","Freihändig (z.B. Tipo. 36 II d VöB)","")</f>
        <v/>
      </c>
      <c r="BF224" s="402"/>
      <c r="BG224" s="433"/>
      <c r="BH224" s="430"/>
      <c r="BI224" s="435"/>
      <c r="BJ224" s="174" t="s">
        <v>45</v>
      </c>
      <c r="BK224" s="429"/>
      <c r="BL224" s="352"/>
      <c r="BM224" s="429"/>
      <c r="BN224" s="432"/>
      <c r="BO224" s="401" t="str">
        <f>IF(BN223="VöB","Freihändig (z.B. Tipo. 36 II d VöB)","")</f>
        <v/>
      </c>
      <c r="BP224" s="402"/>
      <c r="BQ224" s="433"/>
      <c r="BR224" s="430"/>
      <c r="BS224" s="435"/>
      <c r="BT224" s="174" t="s">
        <v>45</v>
      </c>
      <c r="BU224" s="429"/>
      <c r="BV224" s="352"/>
      <c r="BW224" s="429"/>
      <c r="BX224" s="432"/>
      <c r="BY224" s="401" t="str">
        <f>IF(BX223="VöB","Freihändig (z.B. Tipo. 36 II d VöB)","")</f>
        <v/>
      </c>
      <c r="BZ224" s="402"/>
      <c r="CA224" s="433"/>
      <c r="CB224" s="430"/>
      <c r="CC224" s="435"/>
      <c r="CD224" s="174" t="s">
        <v>45</v>
      </c>
      <c r="CE224" s="429"/>
      <c r="CF224" s="352"/>
      <c r="CG224" s="429"/>
      <c r="CH224" s="432"/>
      <c r="CI224" s="401" t="str">
        <f>IF(CH223="VöB","Freihändig (z.B. Tipo. 36 II d VöB)","")</f>
        <v/>
      </c>
      <c r="CJ224" s="402"/>
      <c r="CK224" s="433"/>
      <c r="CL224" s="430"/>
      <c r="CM224" s="435"/>
      <c r="CN224" s="174" t="s">
        <v>45</v>
      </c>
      <c r="CO224" s="429"/>
      <c r="CP224" s="352"/>
      <c r="CQ224" s="429"/>
      <c r="CR224" s="432"/>
      <c r="CS224" s="401" t="str">
        <f>IF(CR223="VöB","Freihändig (z.B. Tipo. 36 II d VöB)","")</f>
        <v/>
      </c>
      <c r="CT224" s="402"/>
      <c r="CU224" s="433"/>
      <c r="CV224" s="430"/>
      <c r="CW224" s="435"/>
      <c r="CX224" s="174" t="s">
        <v>45</v>
      </c>
      <c r="CY224" s="429"/>
      <c r="CZ224" s="352"/>
      <c r="DA224" s="429"/>
      <c r="DB224" s="432"/>
      <c r="DC224" s="401" t="str">
        <f>IF(DB223="VöB","Freihändig (z.B. Tipo. 36 II d VöB)","")</f>
        <v/>
      </c>
      <c r="DD224" s="402"/>
      <c r="DE224" s="433"/>
      <c r="DF224" s="430"/>
      <c r="DG224" s="435"/>
      <c r="DH224" s="174" t="s">
        <v>45</v>
      </c>
      <c r="DI224" s="429"/>
      <c r="DJ224" s="352"/>
      <c r="DK224" s="429"/>
      <c r="DL224" s="432"/>
      <c r="DM224" s="401" t="str">
        <f>IF(DL223="VöB","Freihändig (z.B. Tipo. 36 II d VöB)","")</f>
        <v/>
      </c>
      <c r="DN224" s="402"/>
      <c r="DO224" s="433"/>
      <c r="DP224" s="430"/>
      <c r="DQ224" s="435"/>
      <c r="DR224" s="174" t="s">
        <v>45</v>
      </c>
      <c r="DS224" s="429"/>
      <c r="DT224" s="352"/>
      <c r="DU224" s="429"/>
      <c r="DV224" s="432"/>
      <c r="DW224" s="401" t="str">
        <f>IF(DV223="VöB","Freihändig (z.B. Tipo. 36 II d VöB)","")</f>
        <v/>
      </c>
      <c r="DX224" s="402"/>
      <c r="DY224" s="433"/>
      <c r="DZ224" s="430"/>
      <c r="EA224" s="435"/>
      <c r="EB224" s="174" t="s">
        <v>45</v>
      </c>
      <c r="EC224" s="429"/>
      <c r="ED224" s="352"/>
      <c r="EE224" s="429"/>
      <c r="EF224" s="432"/>
      <c r="EG224" s="401" t="str">
        <f>IF(EF223="VöB","Freihändig (z.B. Tipo. 36 II d VöB)","")</f>
        <v/>
      </c>
      <c r="EH224" s="402"/>
      <c r="EI224" s="433"/>
      <c r="EJ224" s="430"/>
      <c r="EK224" s="435"/>
      <c r="EL224" s="174" t="s">
        <v>45</v>
      </c>
      <c r="EM224" s="429"/>
      <c r="EN224" s="352"/>
      <c r="EO224" s="429"/>
      <c r="EP224" s="432"/>
      <c r="EQ224" s="401" t="str">
        <f>IF(EP223="VöB","Freihändig (z.B. Tipo. 36 II d VöB)","")</f>
        <v/>
      </c>
      <c r="ER224" s="402"/>
      <c r="ES224" s="433"/>
      <c r="ET224" s="430"/>
      <c r="EU224" s="435"/>
      <c r="EV224" s="174" t="s">
        <v>45</v>
      </c>
      <c r="EW224" s="429"/>
      <c r="EX224" s="352"/>
      <c r="EY224" s="429"/>
      <c r="EZ224" s="432"/>
      <c r="FA224" s="401" t="str">
        <f>IF(EZ223="VöB","Freihändig (z.B. Tipo. 36 II d VöB)","")</f>
        <v/>
      </c>
      <c r="FB224" s="402"/>
      <c r="FC224" s="433"/>
      <c r="FD224" s="430"/>
      <c r="FE224" s="435"/>
      <c r="FF224" s="174" t="s">
        <v>45</v>
      </c>
      <c r="FG224" s="429"/>
      <c r="FH224" s="352"/>
      <c r="FI224" s="429"/>
      <c r="FJ224" s="432"/>
      <c r="FK224" s="401" t="str">
        <f>IF(FJ223="VöB","Freihändig (z.B. Tipo. 36 II d VöB)","")</f>
        <v/>
      </c>
      <c r="FL224" s="402"/>
      <c r="FM224" s="433"/>
      <c r="FN224" s="430"/>
      <c r="FO224" s="435"/>
      <c r="FP224" s="174" t="s">
        <v>45</v>
      </c>
      <c r="FQ224" s="429"/>
      <c r="FR224" s="352"/>
      <c r="FS224" s="429"/>
      <c r="FT224" s="432"/>
      <c r="FU224" s="401" t="str">
        <f>IF(FT223="VöB","Freihändig (z.B. Tipo. 36 II d VöB)","")</f>
        <v/>
      </c>
      <c r="FV224" s="402"/>
      <c r="FW224" s="433"/>
      <c r="FX224" s="430"/>
      <c r="FY224" s="435"/>
      <c r="FZ224" s="174" t="s">
        <v>45</v>
      </c>
      <c r="GA224" s="429"/>
      <c r="GB224" s="352"/>
      <c r="GC224" s="429"/>
      <c r="GD224" s="432"/>
      <c r="GE224" s="401" t="str">
        <f>IF(GD223="VöB","Freihändig (z.B. Tipo. 36 II d VöB)","")</f>
        <v/>
      </c>
      <c r="GF224" s="402"/>
      <c r="GG224" s="433"/>
      <c r="GH224" s="430"/>
      <c r="GI224" s="435"/>
      <c r="GJ224" s="174" t="s">
        <v>45</v>
      </c>
      <c r="GK224" s="429"/>
      <c r="GL224" s="352"/>
      <c r="GM224" s="429"/>
      <c r="GN224" s="432"/>
      <c r="GO224" s="401" t="str">
        <f>IF(GN223="VöB","Freihändig (z.B. Tipo. 36 II d VöB)","")</f>
        <v/>
      </c>
      <c r="GP224" s="402"/>
      <c r="GQ224" s="433"/>
      <c r="GR224" s="430"/>
      <c r="GS224" s="435"/>
      <c r="GT224" s="174" t="s">
        <v>45</v>
      </c>
      <c r="GU224" s="429"/>
      <c r="GV224" s="352"/>
      <c r="GW224" s="429"/>
      <c r="GX224" s="432"/>
      <c r="GY224" s="401" t="str">
        <f>IF(GX223="VöB","Freihändig (z.B. Tipo. 36 II d VöB)","")</f>
        <v/>
      </c>
      <c r="GZ224" s="402"/>
      <c r="HA224" s="433"/>
      <c r="HB224" s="430"/>
      <c r="HC224" s="435"/>
      <c r="HD224" s="174" t="s">
        <v>45</v>
      </c>
      <c r="HE224" s="429"/>
      <c r="HF224" s="352"/>
      <c r="HG224" s="429"/>
      <c r="HH224" s="432"/>
      <c r="HI224" s="401" t="str">
        <f>IF(HH223="VöB","Freihändig (z.B. Tipo. 36 II d VöB)","")</f>
        <v/>
      </c>
      <c r="HJ224" s="402"/>
      <c r="HK224" s="433"/>
      <c r="HL224" s="430"/>
      <c r="HM224" s="435"/>
      <c r="HN224" s="19"/>
      <c r="HO224" s="19"/>
      <c r="HP224" s="19"/>
      <c r="HQ224" s="19"/>
      <c r="HR224" s="19"/>
      <c r="HS224" s="19"/>
      <c r="HT224" s="19"/>
      <c r="HU224" s="19"/>
      <c r="HV224" s="19"/>
      <c r="HW224" s="19"/>
      <c r="HX224" s="19"/>
      <c r="HY224" s="19"/>
      <c r="HZ224" s="19"/>
      <c r="IA224" s="19"/>
      <c r="IB224" s="19"/>
      <c r="IC224" s="19"/>
      <c r="ID224" s="6"/>
      <c r="IE224" s="6"/>
      <c r="IF224" s="6"/>
      <c r="IG224" s="6"/>
      <c r="IH224" s="6"/>
      <c r="II224" s="6"/>
      <c r="IJ224" s="6"/>
      <c r="IK224" s="6"/>
      <c r="IL224" s="6"/>
      <c r="IM224" s="6"/>
      <c r="IN224" s="6"/>
      <c r="IO224" s="6"/>
      <c r="IP224" s="6"/>
      <c r="IQ224" s="6"/>
      <c r="IR224" s="6"/>
      <c r="IS224" s="6"/>
      <c r="IT224" s="6"/>
      <c r="IU224" s="6"/>
      <c r="IV224" s="6"/>
      <c r="IW224" s="6"/>
      <c r="IX224" s="6"/>
      <c r="IY224" s="6"/>
      <c r="IZ224" s="6"/>
      <c r="JA224" s="6"/>
      <c r="JB224" s="6"/>
      <c r="JC224" s="6"/>
      <c r="JD224" s="6"/>
      <c r="JE224" s="6"/>
      <c r="JF224" s="6"/>
      <c r="JG224" s="6"/>
      <c r="JH224" s="6"/>
      <c r="JI224" s="6"/>
      <c r="JJ224" s="6"/>
      <c r="JK224" s="6"/>
      <c r="JL224" s="6"/>
      <c r="JM224" s="6"/>
      <c r="JN224" s="6"/>
      <c r="JO224" s="6"/>
      <c r="JP224" s="6"/>
      <c r="JQ224" s="6"/>
      <c r="JR224" s="6"/>
      <c r="JS224" s="6"/>
      <c r="JT224" s="6"/>
      <c r="JU224" s="6"/>
      <c r="JV224" s="6"/>
      <c r="JW224" s="6"/>
      <c r="JX224" s="6"/>
      <c r="JY224" s="6"/>
      <c r="JZ224" s="6"/>
      <c r="KA224" s="6"/>
      <c r="KB224" s="6"/>
      <c r="KC224" s="6"/>
      <c r="KD224" s="6"/>
      <c r="KE224" s="6"/>
      <c r="KF224" s="6"/>
      <c r="KG224" s="6"/>
      <c r="KH224" s="6"/>
      <c r="KI224" s="6"/>
      <c r="KJ224" s="6"/>
      <c r="KK224" s="6"/>
      <c r="KL224" s="6"/>
      <c r="KM224" s="6"/>
      <c r="KN224" s="6"/>
      <c r="KO224" s="6"/>
      <c r="KP224" s="6"/>
      <c r="KQ224" s="6"/>
      <c r="KR224" s="6"/>
      <c r="KS224" s="6"/>
      <c r="KT224" s="6"/>
      <c r="KU224" s="6"/>
      <c r="KV224" s="6"/>
      <c r="KW224" s="6"/>
      <c r="KX224" s="6"/>
      <c r="KY224" s="6"/>
      <c r="KZ224" s="6"/>
      <c r="LA224" s="6"/>
      <c r="LB224" s="6"/>
      <c r="LC224" s="6"/>
    </row>
    <row r="225" spans="1:315" ht="27" customHeight="1" x14ac:dyDescent="0.2">
      <c r="B225" s="173" t="s">
        <v>44</v>
      </c>
      <c r="C225" s="429">
        <v>104</v>
      </c>
      <c r="D225" s="352">
        <v>0</v>
      </c>
      <c r="E225" s="429" t="s">
        <v>43</v>
      </c>
      <c r="F225" s="432" t="s">
        <v>36</v>
      </c>
      <c r="G225" s="399" t="str">
        <f>IF(F225="BöB","nur Freihändig mit Tipo. 13 VöB","")</f>
        <v/>
      </c>
      <c r="H225" s="400"/>
      <c r="I225" s="433" t="str">
        <f>IF(F225="BöB","Ja","No")</f>
        <v>No</v>
      </c>
      <c r="J225" s="430" t="str">
        <f>IF(F225="BöB","Ja","No")</f>
        <v>No</v>
      </c>
      <c r="K225" s="435" t="e">
        <f>IF(OR(AND(F225="VöB",D219="Aktuelles Procedura secondo BöB",E225="No"),OR(AND(E225="Ja",D225&gt;='Valori soglia'!$D$6),AND(E225="Ja",'Riepilogo progetto'!$J$8&gt;'Riepilogo progetto'!$P$9)),AND(E225="Ja",F225="BöB")),"Kontrolle","")</f>
        <v>#DIV/0!</v>
      </c>
      <c r="L225" s="173" t="s">
        <v>44</v>
      </c>
      <c r="M225" s="429">
        <v>104</v>
      </c>
      <c r="N225" s="352">
        <v>0</v>
      </c>
      <c r="O225" s="429" t="s">
        <v>43</v>
      </c>
      <c r="P225" s="432" t="s">
        <v>36</v>
      </c>
      <c r="Q225" s="399" t="str">
        <f>IF(P225="BöB","nur Freihändig mit Tipo. 13 VöB","")</f>
        <v/>
      </c>
      <c r="R225" s="400"/>
      <c r="S225" s="433" t="str">
        <f>IF(P225="BöB","Ja","No")</f>
        <v>No</v>
      </c>
      <c r="T225" s="430" t="str">
        <f>IF(P225="BöB","Ja","No")</f>
        <v>No</v>
      </c>
      <c r="U225" s="435" t="e">
        <f>IF(OR(AND(P225="VöB",N219="Aktuelles Procedura secondo BöB",O225="No"),OR(AND(O225="Ja",N225&gt;='Valori soglia'!$D$6),AND(O225="Ja",U$14&gt;U$15)),AND(O225="Ja",P225="BöB")),"Kontrolle","")</f>
        <v>#DIV/0!</v>
      </c>
      <c r="V225" s="173" t="s">
        <v>44</v>
      </c>
      <c r="W225" s="429">
        <v>104</v>
      </c>
      <c r="X225" s="352">
        <v>0</v>
      </c>
      <c r="Y225" s="429" t="s">
        <v>43</v>
      </c>
      <c r="Z225" s="432" t="s">
        <v>36</v>
      </c>
      <c r="AA225" s="399" t="str">
        <f>IF(Z225="BöB","nur Freihändig mit Tipo. 13 VöB","")</f>
        <v/>
      </c>
      <c r="AB225" s="400"/>
      <c r="AC225" s="433" t="str">
        <f>IF(Z225="BöB","Ja","No")</f>
        <v>No</v>
      </c>
      <c r="AD225" s="430" t="str">
        <f>IF(Z225="BöB","Ja","No")</f>
        <v>No</v>
      </c>
      <c r="AE225" s="435" t="e">
        <f>IF(OR(AND(Z225="VöB",X219="Aktuelles Procedura secondo BöB",Y225="No"),OR(AND(Y225="Ja",X225&gt;='Valori soglia'!$D$6),AND(Y225="Ja",AE$14&gt;AE$15)),AND(Y225="Ja",Z225="BöB")),"Kontrolle","")</f>
        <v>#DIV/0!</v>
      </c>
      <c r="AF225" s="173" t="s">
        <v>44</v>
      </c>
      <c r="AG225" s="429">
        <v>104</v>
      </c>
      <c r="AH225" s="352">
        <v>0</v>
      </c>
      <c r="AI225" s="429" t="s">
        <v>43</v>
      </c>
      <c r="AJ225" s="432" t="s">
        <v>36</v>
      </c>
      <c r="AK225" s="399" t="str">
        <f>IF(AJ225="BöB","nur Freihändig mit Tipo. 13 VöB","")</f>
        <v/>
      </c>
      <c r="AL225" s="400"/>
      <c r="AM225" s="433" t="str">
        <f>IF(AJ225="BöB","Ja","No")</f>
        <v>No</v>
      </c>
      <c r="AN225" s="430" t="str">
        <f>IF(AJ225="BöB","Ja","No")</f>
        <v>No</v>
      </c>
      <c r="AO225" s="435" t="e">
        <f>IF(OR(AND(AJ225="VöB",AH219="Aktuelles Procedura secondo BöB",AI225="No"),OR(AND(AI225="Ja",AH225&gt;='Valori soglia'!$D$6),AND(AI225="Ja",AO$14&gt;AO$15)),AND(AI225="Ja",AJ225="BöB")),"Kontrolle","")</f>
        <v>#DIV/0!</v>
      </c>
      <c r="AP225" s="173" t="s">
        <v>44</v>
      </c>
      <c r="AQ225" s="429">
        <v>104</v>
      </c>
      <c r="AR225" s="352">
        <v>0</v>
      </c>
      <c r="AS225" s="429" t="s">
        <v>43</v>
      </c>
      <c r="AT225" s="432" t="s">
        <v>36</v>
      </c>
      <c r="AU225" s="399" t="str">
        <f>IF(AT225="BöB","nur Freihändig mit Tipo. 13 VöB","")</f>
        <v/>
      </c>
      <c r="AV225" s="400"/>
      <c r="AW225" s="433" t="str">
        <f>IF(AT225="BöB","Ja","No")</f>
        <v>No</v>
      </c>
      <c r="AX225" s="430" t="str">
        <f>IF(AT225="BöB","Ja","No")</f>
        <v>No</v>
      </c>
      <c r="AY225" s="435" t="e">
        <f>IF(OR(AND(AT225="VöB",AR219="Aktuelles Procedura secondo BöB",AS225="No"),OR(AND(AS225="Ja",AR225&gt;='Valori soglia'!$D$6),AND(AS225="Ja",AY$14&gt;AY$15)),AND(AS225="Ja",AT225="BöB")),"Kontrolle","")</f>
        <v>#DIV/0!</v>
      </c>
      <c r="AZ225" s="173" t="s">
        <v>44</v>
      </c>
      <c r="BA225" s="429">
        <v>104</v>
      </c>
      <c r="BB225" s="352">
        <v>0</v>
      </c>
      <c r="BC225" s="429" t="s">
        <v>43</v>
      </c>
      <c r="BD225" s="432" t="s">
        <v>36</v>
      </c>
      <c r="BE225" s="399" t="str">
        <f>IF(BD225="BöB","nur Freihändig mit Tipo. 13 VöB","")</f>
        <v/>
      </c>
      <c r="BF225" s="400"/>
      <c r="BG225" s="433" t="str">
        <f>IF(BD225="BöB","Ja","No")</f>
        <v>No</v>
      </c>
      <c r="BH225" s="430" t="str">
        <f>IF(BD225="BöB","Ja","No")</f>
        <v>No</v>
      </c>
      <c r="BI225" s="435" t="e">
        <f>IF(OR(AND(BD225="VöB",BB219="Aktuelles Procedura secondo BöB",BC225="No"),OR(AND(BC225="Ja",BB225&gt;='Valori soglia'!$D$6),AND(BC225="Ja",BI$14&gt;BI$15)),AND(BC225="Ja",BD225="BöB")),"Kontrolle","")</f>
        <v>#DIV/0!</v>
      </c>
      <c r="BJ225" s="173" t="s">
        <v>44</v>
      </c>
      <c r="BK225" s="429">
        <v>104</v>
      </c>
      <c r="BL225" s="352">
        <v>0</v>
      </c>
      <c r="BM225" s="429" t="s">
        <v>43</v>
      </c>
      <c r="BN225" s="432" t="s">
        <v>36</v>
      </c>
      <c r="BO225" s="399" t="str">
        <f>IF(BN225="BöB","nur Freihändig mit Tipo. 13 VöB","")</f>
        <v/>
      </c>
      <c r="BP225" s="400"/>
      <c r="BQ225" s="433" t="str">
        <f>IF(BN225="BöB","Ja","No")</f>
        <v>No</v>
      </c>
      <c r="BR225" s="430" t="str">
        <f>IF(BN225="BöB","Ja","No")</f>
        <v>No</v>
      </c>
      <c r="BS225" s="435" t="e">
        <f>IF(OR(AND(BN225="VöB",BL219="Aktuelles Procedura secondo BöB",BM225="No"),OR(AND(BM225="Ja",BL225&gt;='Valori soglia'!$D$6),AND(BM225="Ja",BS$14&gt;BS$15)),AND(BM225="Ja",BN225="BöB")),"Kontrolle","")</f>
        <v>#DIV/0!</v>
      </c>
      <c r="BT225" s="173" t="s">
        <v>44</v>
      </c>
      <c r="BU225" s="429">
        <v>104</v>
      </c>
      <c r="BV225" s="352">
        <v>0</v>
      </c>
      <c r="BW225" s="429" t="s">
        <v>43</v>
      </c>
      <c r="BX225" s="432" t="s">
        <v>36</v>
      </c>
      <c r="BY225" s="399" t="str">
        <f>IF(BX225="BöB","nur Freihändig mit Tipo. 13 VöB","")</f>
        <v/>
      </c>
      <c r="BZ225" s="400"/>
      <c r="CA225" s="433" t="str">
        <f>IF(BX225="BöB","Ja","No")</f>
        <v>No</v>
      </c>
      <c r="CB225" s="430" t="str">
        <f>IF(BX225="BöB","Ja","No")</f>
        <v>No</v>
      </c>
      <c r="CC225" s="435" t="e">
        <f>IF(OR(AND(BX225="VöB",BV219="Aktuelles Procedura secondo BöB",BW225="No"),OR(AND(BW225="Ja",BV225&gt;='Valori soglia'!$D$6),AND(BW225="Ja",CC$14&gt;CC$15)),AND(BW225="Ja",BX225="BöB")),"Kontrolle","")</f>
        <v>#DIV/0!</v>
      </c>
      <c r="CD225" s="173" t="s">
        <v>44</v>
      </c>
      <c r="CE225" s="429">
        <v>104</v>
      </c>
      <c r="CF225" s="352">
        <v>0</v>
      </c>
      <c r="CG225" s="429" t="s">
        <v>43</v>
      </c>
      <c r="CH225" s="432" t="s">
        <v>36</v>
      </c>
      <c r="CI225" s="399" t="str">
        <f>IF(CH225="BöB","nur Freihändig mit Tipo. 13 VöB","")</f>
        <v/>
      </c>
      <c r="CJ225" s="400"/>
      <c r="CK225" s="433" t="str">
        <f>IF(CH225="BöB","Ja","No")</f>
        <v>No</v>
      </c>
      <c r="CL225" s="430" t="str">
        <f>IF(CH225="BöB","Ja","No")</f>
        <v>No</v>
      </c>
      <c r="CM225" s="435" t="e">
        <f>IF(OR(AND(CH225="VöB",CF219="Aktuelles Procedura secondo BöB",CG225="No"),OR(AND(CG225="Ja",CF225&gt;='Valori soglia'!$D$6),AND(CG225="Ja",CM$14&gt;CM$15)),AND(CG225="Ja",CH225="BöB")),"Kontrolle","")</f>
        <v>#DIV/0!</v>
      </c>
      <c r="CN225" s="173" t="s">
        <v>44</v>
      </c>
      <c r="CO225" s="429">
        <v>104</v>
      </c>
      <c r="CP225" s="352">
        <v>0</v>
      </c>
      <c r="CQ225" s="429" t="s">
        <v>43</v>
      </c>
      <c r="CR225" s="432" t="s">
        <v>36</v>
      </c>
      <c r="CS225" s="399" t="str">
        <f>IF(CR225="BöB","nur Freihändig mit Tipo. 13 VöB","")</f>
        <v/>
      </c>
      <c r="CT225" s="400"/>
      <c r="CU225" s="433" t="str">
        <f>IF(CR225="BöB","Ja","No")</f>
        <v>No</v>
      </c>
      <c r="CV225" s="430" t="str">
        <f>IF(CR225="BöB","Ja","No")</f>
        <v>No</v>
      </c>
      <c r="CW225" s="435" t="e">
        <f>IF(OR(AND(CR225="VöB",CP219="Aktuelles Procedura secondo BöB",CQ225="No"),OR(AND(CQ225="Ja",CP225&gt;='Valori soglia'!$D$6),AND(CQ225="Ja",CW$14&gt;CW$15)),AND(CQ225="Ja",CR225="BöB")),"Kontrolle","")</f>
        <v>#DIV/0!</v>
      </c>
      <c r="CX225" s="173" t="s">
        <v>44</v>
      </c>
      <c r="CY225" s="429">
        <v>104</v>
      </c>
      <c r="CZ225" s="352">
        <v>0</v>
      </c>
      <c r="DA225" s="429" t="s">
        <v>43</v>
      </c>
      <c r="DB225" s="432" t="s">
        <v>36</v>
      </c>
      <c r="DC225" s="399" t="str">
        <f>IF(DB225="BöB","nur Freihändig mit Tipo. 13 VöB","")</f>
        <v/>
      </c>
      <c r="DD225" s="400"/>
      <c r="DE225" s="433" t="str">
        <f>IF(DB225="BöB","Ja","No")</f>
        <v>No</v>
      </c>
      <c r="DF225" s="430" t="str">
        <f>IF(DB225="BöB","Ja","No")</f>
        <v>No</v>
      </c>
      <c r="DG225" s="435" t="e">
        <f>IF(OR(AND(DB225="VöB",CZ219="Aktuelles Procedura secondo BöB",DA225="No"),OR(AND(DA225="Ja",CZ225&gt;='Valori soglia'!$D$6),AND(DA225="Ja",DG$14&gt;DG$15)),AND(DA225="Ja",DB225="BöB")),"Kontrolle","")</f>
        <v>#DIV/0!</v>
      </c>
      <c r="DH225" s="173" t="s">
        <v>44</v>
      </c>
      <c r="DI225" s="429">
        <v>104</v>
      </c>
      <c r="DJ225" s="352">
        <v>0</v>
      </c>
      <c r="DK225" s="429" t="s">
        <v>43</v>
      </c>
      <c r="DL225" s="432" t="s">
        <v>36</v>
      </c>
      <c r="DM225" s="399" t="str">
        <f>IF(DL225="BöB","nur Freihändig mit Tipo. 13 VöB","")</f>
        <v/>
      </c>
      <c r="DN225" s="400"/>
      <c r="DO225" s="433" t="str">
        <f>IF(DL225="BöB","Ja","No")</f>
        <v>No</v>
      </c>
      <c r="DP225" s="430" t="str">
        <f>IF(DL225="BöB","Ja","No")</f>
        <v>No</v>
      </c>
      <c r="DQ225" s="435" t="e">
        <f>IF(OR(AND(DL225="VöB",DJ219="Aktuelles Procedura secondo BöB",DK225="No"),OR(AND(DK225="Ja",DJ225&gt;='Valori soglia'!$D$6),AND(DK225="Ja",DQ$14&gt;DQ$15)),AND(DK225="Ja",DL225="BöB")),"Kontrolle","")</f>
        <v>#DIV/0!</v>
      </c>
      <c r="DR225" s="173" t="s">
        <v>44</v>
      </c>
      <c r="DS225" s="429">
        <v>104</v>
      </c>
      <c r="DT225" s="352">
        <v>0</v>
      </c>
      <c r="DU225" s="429" t="s">
        <v>43</v>
      </c>
      <c r="DV225" s="432" t="s">
        <v>36</v>
      </c>
      <c r="DW225" s="399" t="str">
        <f>IF(DV225="BöB","nur Freihändig mit Tipo. 13 VöB","")</f>
        <v/>
      </c>
      <c r="DX225" s="400"/>
      <c r="DY225" s="433" t="str">
        <f>IF(DV225="BöB","Ja","No")</f>
        <v>No</v>
      </c>
      <c r="DZ225" s="430" t="str">
        <f>IF(DV225="BöB","Ja","No")</f>
        <v>No</v>
      </c>
      <c r="EA225" s="435" t="e">
        <f>IF(OR(AND(DV225="VöB",DT219="Aktuelles Procedura secondo BöB",DU225="No"),OR(AND(DU225="Ja",DT225&gt;='Valori soglia'!$D$6),AND(DU225="Ja",EA$14&gt;EA$15)),AND(DU225="Ja",DV225="BöB")),"Kontrolle","")</f>
        <v>#DIV/0!</v>
      </c>
      <c r="EB225" s="173" t="s">
        <v>44</v>
      </c>
      <c r="EC225" s="429">
        <v>104</v>
      </c>
      <c r="ED225" s="352">
        <v>0</v>
      </c>
      <c r="EE225" s="429" t="s">
        <v>43</v>
      </c>
      <c r="EF225" s="432" t="s">
        <v>36</v>
      </c>
      <c r="EG225" s="399" t="str">
        <f>IF(EF225="BöB","nur Freihändig mit Tipo. 13 VöB","")</f>
        <v/>
      </c>
      <c r="EH225" s="400"/>
      <c r="EI225" s="433" t="str">
        <f>IF(EF225="BöB","Ja","No")</f>
        <v>No</v>
      </c>
      <c r="EJ225" s="430" t="str">
        <f>IF(EF225="BöB","Ja","No")</f>
        <v>No</v>
      </c>
      <c r="EK225" s="435" t="e">
        <f>IF(OR(AND(EF225="VöB",ED219="Aktuelles Procedura secondo BöB",EE225="No"),OR(AND(EE225="Ja",ED225&gt;='Valori soglia'!$D$6),AND(EE225="Ja",EK$14&gt;EK$15)),AND(EE225="Ja",EF225="BöB")),"Kontrolle","")</f>
        <v>#DIV/0!</v>
      </c>
      <c r="EL225" s="173" t="s">
        <v>44</v>
      </c>
      <c r="EM225" s="429">
        <v>104</v>
      </c>
      <c r="EN225" s="352">
        <v>0</v>
      </c>
      <c r="EO225" s="429" t="s">
        <v>43</v>
      </c>
      <c r="EP225" s="432" t="s">
        <v>36</v>
      </c>
      <c r="EQ225" s="399" t="str">
        <f>IF(EP225="BöB","nur Freihändig mit Tipo. 13 VöB","")</f>
        <v/>
      </c>
      <c r="ER225" s="400"/>
      <c r="ES225" s="433" t="str">
        <f>IF(EP225="BöB","Ja","No")</f>
        <v>No</v>
      </c>
      <c r="ET225" s="430" t="str">
        <f>IF(EP225="BöB","Ja","No")</f>
        <v>No</v>
      </c>
      <c r="EU225" s="435" t="e">
        <f>IF(OR(AND(EP225="VöB",EN219="Aktuelles Procedura secondo BöB",EO225="No"),OR(AND(EO225="Ja",EN225&gt;='Valori soglia'!$D$6),AND(EO225="Ja",EU$14&gt;EU$15)),AND(EO225="Ja",EP225="BöB")),"Kontrolle","")</f>
        <v>#DIV/0!</v>
      </c>
      <c r="EV225" s="173" t="s">
        <v>44</v>
      </c>
      <c r="EW225" s="429">
        <v>104</v>
      </c>
      <c r="EX225" s="352">
        <v>0</v>
      </c>
      <c r="EY225" s="429" t="s">
        <v>43</v>
      </c>
      <c r="EZ225" s="432" t="s">
        <v>36</v>
      </c>
      <c r="FA225" s="399" t="str">
        <f>IF(EZ225="BöB","nur Freihändig mit Tipo. 13 VöB","")</f>
        <v/>
      </c>
      <c r="FB225" s="400"/>
      <c r="FC225" s="433" t="str">
        <f>IF(EZ225="BöB","Ja","No")</f>
        <v>No</v>
      </c>
      <c r="FD225" s="430" t="str">
        <f>IF(EZ225="BöB","Ja","No")</f>
        <v>No</v>
      </c>
      <c r="FE225" s="435" t="e">
        <f>IF(OR(AND(EZ225="VöB",EX219="Aktuelles Procedura secondo BöB",EY225="No"),OR(AND(EY225="Ja",EX225&gt;='Valori soglia'!$D$6),AND(EY225="Ja",FE$14&gt;FE$15)),AND(EY225="Ja",EZ225="BöB")),"Kontrolle","")</f>
        <v>#DIV/0!</v>
      </c>
      <c r="FF225" s="173" t="s">
        <v>44</v>
      </c>
      <c r="FG225" s="429">
        <v>104</v>
      </c>
      <c r="FH225" s="352">
        <v>0</v>
      </c>
      <c r="FI225" s="429" t="s">
        <v>43</v>
      </c>
      <c r="FJ225" s="432" t="s">
        <v>36</v>
      </c>
      <c r="FK225" s="399" t="str">
        <f>IF(FJ225="BöB","nur Freihändig mit Tipo. 13 VöB","")</f>
        <v/>
      </c>
      <c r="FL225" s="400"/>
      <c r="FM225" s="433" t="str">
        <f>IF(FJ225="BöB","Ja","No")</f>
        <v>No</v>
      </c>
      <c r="FN225" s="430" t="str">
        <f>IF(FJ225="BöB","Ja","No")</f>
        <v>No</v>
      </c>
      <c r="FO225" s="435" t="e">
        <f>IF(OR(AND(FJ225="VöB",FH219="Aktuelles Procedura secondo BöB",FI225="No"),OR(AND(FI225="Ja",FH225&gt;='Valori soglia'!$D$6),AND(FI225="Ja",FO$14&gt;FO$15)),AND(FI225="Ja",FJ225="BöB")),"Kontrolle","")</f>
        <v>#DIV/0!</v>
      </c>
      <c r="FP225" s="173" t="s">
        <v>44</v>
      </c>
      <c r="FQ225" s="429">
        <v>104</v>
      </c>
      <c r="FR225" s="352">
        <v>0</v>
      </c>
      <c r="FS225" s="429" t="s">
        <v>43</v>
      </c>
      <c r="FT225" s="432" t="s">
        <v>36</v>
      </c>
      <c r="FU225" s="399" t="str">
        <f>IF(FT225="BöB","nur Freihändig mit Tipo. 13 VöB","")</f>
        <v/>
      </c>
      <c r="FV225" s="400"/>
      <c r="FW225" s="433" t="str">
        <f>IF(FT225="BöB","Ja","No")</f>
        <v>No</v>
      </c>
      <c r="FX225" s="430" t="str">
        <f>IF(FT225="BöB","Ja","No")</f>
        <v>No</v>
      </c>
      <c r="FY225" s="435" t="e">
        <f>IF(OR(AND(FT225="VöB",FR219="Aktuelles Procedura secondo BöB",FS225="No"),OR(AND(FS225="Ja",FR225&gt;='Valori soglia'!$D$6),AND(FS225="Ja",FY$14&gt;FY$15)),AND(FS225="Ja",FT225="BöB")),"Kontrolle","")</f>
        <v>#DIV/0!</v>
      </c>
      <c r="FZ225" s="173" t="s">
        <v>44</v>
      </c>
      <c r="GA225" s="429">
        <v>104</v>
      </c>
      <c r="GB225" s="352">
        <v>0</v>
      </c>
      <c r="GC225" s="429" t="s">
        <v>43</v>
      </c>
      <c r="GD225" s="432" t="s">
        <v>36</v>
      </c>
      <c r="GE225" s="399" t="str">
        <f>IF(GD225="BöB","nur Freihändig mit Tipo. 13 VöB","")</f>
        <v/>
      </c>
      <c r="GF225" s="400"/>
      <c r="GG225" s="433" t="str">
        <f>IF(GD225="BöB","Ja","No")</f>
        <v>No</v>
      </c>
      <c r="GH225" s="430" t="str">
        <f>IF(GD225="BöB","Ja","No")</f>
        <v>No</v>
      </c>
      <c r="GI225" s="435" t="e">
        <f>IF(OR(AND(GD225="VöB",GB219="Aktuelles Procedura secondo BöB",GC225="No"),OR(AND(GC225="Ja",GB225&gt;='Valori soglia'!$D$6),AND(GC225="Ja",GI$14&gt;GI$15)),AND(GC225="Ja",GD225="BöB")),"Kontrolle","")</f>
        <v>#DIV/0!</v>
      </c>
      <c r="GJ225" s="173" t="s">
        <v>44</v>
      </c>
      <c r="GK225" s="429">
        <v>104</v>
      </c>
      <c r="GL225" s="352">
        <v>0</v>
      </c>
      <c r="GM225" s="429" t="s">
        <v>43</v>
      </c>
      <c r="GN225" s="432" t="s">
        <v>36</v>
      </c>
      <c r="GO225" s="399" t="str">
        <f>IF(GN225="BöB","nur Freihändig mit Tipo. 13 VöB","")</f>
        <v/>
      </c>
      <c r="GP225" s="400"/>
      <c r="GQ225" s="433" t="str">
        <f>IF(GN225="BöB","Ja","No")</f>
        <v>No</v>
      </c>
      <c r="GR225" s="430" t="str">
        <f>IF(GN225="BöB","Ja","No")</f>
        <v>No</v>
      </c>
      <c r="GS225" s="435" t="e">
        <f>IF(OR(AND(GN225="VöB",GL219="Aktuelles Procedura secondo BöB",GM225="No"),OR(AND(GM225="Ja",GL225&gt;='Valori soglia'!$D$6),AND(GM225="Ja",GS$14&gt;GS$15)),AND(GM225="Ja",GN225="BöB")),"Kontrolle","")</f>
        <v>#DIV/0!</v>
      </c>
      <c r="GT225" s="173" t="s">
        <v>44</v>
      </c>
      <c r="GU225" s="429">
        <v>104</v>
      </c>
      <c r="GV225" s="352">
        <v>0</v>
      </c>
      <c r="GW225" s="429" t="s">
        <v>43</v>
      </c>
      <c r="GX225" s="432" t="s">
        <v>36</v>
      </c>
      <c r="GY225" s="399" t="str">
        <f>IF(GX225="BöB","nur Freihändig mit Tipo. 13 VöB","")</f>
        <v/>
      </c>
      <c r="GZ225" s="400"/>
      <c r="HA225" s="433" t="str">
        <f>IF(GX225="BöB","Ja","No")</f>
        <v>No</v>
      </c>
      <c r="HB225" s="430" t="str">
        <f>IF(GX225="BöB","Ja","No")</f>
        <v>No</v>
      </c>
      <c r="HC225" s="435" t="e">
        <f>IF(OR(AND(GX225="VöB",GV219="Aktuelles Procedura secondo BöB",GW225="No"),OR(AND(GW225="Ja",GV225&gt;='Valori soglia'!$D$6),AND(GW225="Ja",HC$14&gt;HC$15)),AND(GW225="Ja",GX225="BöB")),"Kontrolle","")</f>
        <v>#DIV/0!</v>
      </c>
      <c r="HD225" s="173" t="s">
        <v>44</v>
      </c>
      <c r="HE225" s="429">
        <v>104</v>
      </c>
      <c r="HF225" s="352">
        <v>0</v>
      </c>
      <c r="HG225" s="429" t="s">
        <v>43</v>
      </c>
      <c r="HH225" s="432" t="s">
        <v>36</v>
      </c>
      <c r="HI225" s="399" t="str">
        <f>IF(HH225="BöB","nur Freihändig mit Tipo. 13 VöB","")</f>
        <v/>
      </c>
      <c r="HJ225" s="400"/>
      <c r="HK225" s="433" t="str">
        <f>IF(HH225="BöB","Ja","No")</f>
        <v>No</v>
      </c>
      <c r="HL225" s="430" t="str">
        <f>IF(HH225="BöB","Ja","No")</f>
        <v>No</v>
      </c>
      <c r="HM225" s="435" t="e">
        <f>IF(OR(AND(HH225="VöB",HF219="Aktuelles Procedura secondo BöB",HG225="No"),OR(AND(HG225="Ja",HF225&gt;='Valori soglia'!$D$6),AND(HG225="Ja",HM$14&gt;HM$15)),AND(HG225="Ja",HH225="BöB")),"Kontrolle","")</f>
        <v>#DIV/0!</v>
      </c>
      <c r="HN225" s="19"/>
      <c r="HO225" s="19"/>
      <c r="HP225" s="19"/>
      <c r="HQ225" s="19"/>
      <c r="HR225" s="19"/>
      <c r="HS225" s="19"/>
      <c r="HT225" s="19"/>
      <c r="HU225" s="19"/>
      <c r="HV225" s="19"/>
      <c r="HW225" s="19"/>
      <c r="HX225" s="19"/>
      <c r="HY225" s="19"/>
      <c r="HZ225" s="19"/>
      <c r="IA225" s="19"/>
      <c r="IB225" s="19"/>
      <c r="IC225" s="19"/>
      <c r="ID225" s="6"/>
      <c r="IE225" s="6"/>
      <c r="IF225" s="6"/>
      <c r="IG225" s="6"/>
      <c r="IH225" s="6"/>
      <c r="II225" s="6"/>
      <c r="IJ225" s="6"/>
      <c r="IK225" s="6"/>
      <c r="IL225" s="6"/>
      <c r="IM225" s="6"/>
      <c r="IN225" s="6"/>
      <c r="IO225" s="6"/>
      <c r="IP225" s="6"/>
      <c r="IQ225" s="6"/>
      <c r="IR225" s="6"/>
      <c r="IS225" s="6"/>
      <c r="IT225" s="6"/>
      <c r="IU225" s="6"/>
      <c r="IV225" s="6"/>
      <c r="IW225" s="6"/>
      <c r="IX225" s="6"/>
      <c r="IY225" s="6"/>
      <c r="IZ225" s="6"/>
      <c r="JA225" s="6"/>
      <c r="JB225" s="6"/>
      <c r="JC225" s="6"/>
      <c r="JD225" s="6"/>
      <c r="JE225" s="6"/>
      <c r="JF225" s="6"/>
      <c r="JG225" s="6"/>
      <c r="JH225" s="6"/>
      <c r="JI225" s="6"/>
      <c r="JJ225" s="6"/>
      <c r="JK225" s="6"/>
      <c r="JL225" s="6"/>
      <c r="JM225" s="6"/>
      <c r="JN225" s="6"/>
      <c r="JO225" s="6"/>
      <c r="JP225" s="6"/>
      <c r="JQ225" s="6"/>
      <c r="JR225" s="6"/>
      <c r="JS225" s="6"/>
      <c r="JT225" s="6"/>
      <c r="JU225" s="6"/>
      <c r="JV225" s="6"/>
      <c r="JW225" s="6"/>
      <c r="JX225" s="6"/>
      <c r="JY225" s="6"/>
      <c r="JZ225" s="6"/>
      <c r="KA225" s="6"/>
      <c r="KB225" s="6"/>
      <c r="KC225" s="6"/>
      <c r="KD225" s="6"/>
      <c r="KE225" s="6"/>
      <c r="KF225" s="6"/>
      <c r="KG225" s="6"/>
      <c r="KH225" s="6"/>
      <c r="KI225" s="6"/>
      <c r="KJ225" s="6"/>
      <c r="KK225" s="6"/>
      <c r="KL225" s="6"/>
      <c r="KM225" s="6"/>
      <c r="KN225" s="6"/>
      <c r="KO225" s="6"/>
      <c r="KP225" s="6"/>
      <c r="KQ225" s="6"/>
      <c r="KR225" s="6"/>
      <c r="KS225" s="6"/>
      <c r="KT225" s="6"/>
      <c r="KU225" s="6"/>
      <c r="KV225" s="6"/>
      <c r="KW225" s="6"/>
      <c r="KX225" s="6"/>
      <c r="KY225" s="6"/>
      <c r="KZ225" s="6"/>
      <c r="LA225" s="6"/>
      <c r="LB225" s="6"/>
      <c r="LC225" s="6"/>
    </row>
    <row r="226" spans="1:315" ht="27" customHeight="1" x14ac:dyDescent="0.2">
      <c r="B226" s="174" t="s">
        <v>45</v>
      </c>
      <c r="C226" s="429"/>
      <c r="D226" s="352"/>
      <c r="E226" s="429"/>
      <c r="F226" s="432"/>
      <c r="G226" s="401" t="str">
        <f>IF(F225="VöB","Freihändig (z.B. Tipo. 36 II d VöB)","")</f>
        <v/>
      </c>
      <c r="H226" s="402"/>
      <c r="I226" s="433"/>
      <c r="J226" s="430"/>
      <c r="K226" s="435"/>
      <c r="L226" s="174" t="s">
        <v>45</v>
      </c>
      <c r="M226" s="429"/>
      <c r="N226" s="352"/>
      <c r="O226" s="429"/>
      <c r="P226" s="432"/>
      <c r="Q226" s="401" t="str">
        <f>IF(P225="VöB","Freihändig (z.B. Tipo. 36 II d VöB)","")</f>
        <v/>
      </c>
      <c r="R226" s="402"/>
      <c r="S226" s="433"/>
      <c r="T226" s="430"/>
      <c r="U226" s="435"/>
      <c r="V226" s="174" t="s">
        <v>45</v>
      </c>
      <c r="W226" s="429"/>
      <c r="X226" s="352"/>
      <c r="Y226" s="429"/>
      <c r="Z226" s="432"/>
      <c r="AA226" s="401" t="str">
        <f>IF(Z225="VöB","Freihändig (z.B. Tipo. 36 II d VöB)","")</f>
        <v/>
      </c>
      <c r="AB226" s="402"/>
      <c r="AC226" s="433"/>
      <c r="AD226" s="430"/>
      <c r="AE226" s="435"/>
      <c r="AF226" s="174" t="s">
        <v>45</v>
      </c>
      <c r="AG226" s="429"/>
      <c r="AH226" s="352"/>
      <c r="AI226" s="429"/>
      <c r="AJ226" s="432"/>
      <c r="AK226" s="401" t="str">
        <f>IF(AJ225="VöB","Freihändig (z.B. Tipo. 36 II d VöB)","")</f>
        <v/>
      </c>
      <c r="AL226" s="402"/>
      <c r="AM226" s="433"/>
      <c r="AN226" s="430"/>
      <c r="AO226" s="435"/>
      <c r="AP226" s="174" t="s">
        <v>45</v>
      </c>
      <c r="AQ226" s="429"/>
      <c r="AR226" s="352"/>
      <c r="AS226" s="429"/>
      <c r="AT226" s="432"/>
      <c r="AU226" s="401" t="str">
        <f>IF(AT225="VöB","Freihändig (z.B. Tipo. 36 II d VöB)","")</f>
        <v/>
      </c>
      <c r="AV226" s="402"/>
      <c r="AW226" s="433"/>
      <c r="AX226" s="430"/>
      <c r="AY226" s="435"/>
      <c r="AZ226" s="174" t="s">
        <v>45</v>
      </c>
      <c r="BA226" s="429"/>
      <c r="BB226" s="352"/>
      <c r="BC226" s="429"/>
      <c r="BD226" s="432"/>
      <c r="BE226" s="401" t="str">
        <f>IF(BD225="VöB","Freihändig (z.B. Tipo. 36 II d VöB)","")</f>
        <v/>
      </c>
      <c r="BF226" s="402"/>
      <c r="BG226" s="433"/>
      <c r="BH226" s="430"/>
      <c r="BI226" s="435"/>
      <c r="BJ226" s="174" t="s">
        <v>45</v>
      </c>
      <c r="BK226" s="429"/>
      <c r="BL226" s="352"/>
      <c r="BM226" s="429"/>
      <c r="BN226" s="432"/>
      <c r="BO226" s="401" t="str">
        <f>IF(BN225="VöB","Freihändig (z.B. Tipo. 36 II d VöB)","")</f>
        <v/>
      </c>
      <c r="BP226" s="402"/>
      <c r="BQ226" s="433"/>
      <c r="BR226" s="430"/>
      <c r="BS226" s="435"/>
      <c r="BT226" s="174" t="s">
        <v>45</v>
      </c>
      <c r="BU226" s="429"/>
      <c r="BV226" s="352"/>
      <c r="BW226" s="429"/>
      <c r="BX226" s="432"/>
      <c r="BY226" s="401" t="str">
        <f>IF(BX225="VöB","Freihändig (z.B. Tipo. 36 II d VöB)","")</f>
        <v/>
      </c>
      <c r="BZ226" s="402"/>
      <c r="CA226" s="433"/>
      <c r="CB226" s="430"/>
      <c r="CC226" s="435"/>
      <c r="CD226" s="174" t="s">
        <v>45</v>
      </c>
      <c r="CE226" s="429"/>
      <c r="CF226" s="352"/>
      <c r="CG226" s="429"/>
      <c r="CH226" s="432"/>
      <c r="CI226" s="401" t="str">
        <f>IF(CH225="VöB","Freihändig (z.B. Tipo. 36 II d VöB)","")</f>
        <v/>
      </c>
      <c r="CJ226" s="402"/>
      <c r="CK226" s="433"/>
      <c r="CL226" s="430"/>
      <c r="CM226" s="435"/>
      <c r="CN226" s="174" t="s">
        <v>45</v>
      </c>
      <c r="CO226" s="429"/>
      <c r="CP226" s="352"/>
      <c r="CQ226" s="429"/>
      <c r="CR226" s="432"/>
      <c r="CS226" s="401" t="str">
        <f>IF(CR225="VöB","Freihändig (z.B. Tipo. 36 II d VöB)","")</f>
        <v/>
      </c>
      <c r="CT226" s="402"/>
      <c r="CU226" s="433"/>
      <c r="CV226" s="430"/>
      <c r="CW226" s="435"/>
      <c r="CX226" s="174" t="s">
        <v>45</v>
      </c>
      <c r="CY226" s="429"/>
      <c r="CZ226" s="352"/>
      <c r="DA226" s="429"/>
      <c r="DB226" s="432"/>
      <c r="DC226" s="401" t="str">
        <f>IF(DB225="VöB","Freihändig (z.B. Tipo. 36 II d VöB)","")</f>
        <v/>
      </c>
      <c r="DD226" s="402"/>
      <c r="DE226" s="433"/>
      <c r="DF226" s="430"/>
      <c r="DG226" s="435"/>
      <c r="DH226" s="174" t="s">
        <v>45</v>
      </c>
      <c r="DI226" s="429"/>
      <c r="DJ226" s="352"/>
      <c r="DK226" s="429"/>
      <c r="DL226" s="432"/>
      <c r="DM226" s="401" t="str">
        <f>IF(DL225="VöB","Freihändig (z.B. Tipo. 36 II d VöB)","")</f>
        <v/>
      </c>
      <c r="DN226" s="402"/>
      <c r="DO226" s="433"/>
      <c r="DP226" s="430"/>
      <c r="DQ226" s="435"/>
      <c r="DR226" s="174" t="s">
        <v>45</v>
      </c>
      <c r="DS226" s="429"/>
      <c r="DT226" s="352"/>
      <c r="DU226" s="429"/>
      <c r="DV226" s="432"/>
      <c r="DW226" s="401" t="str">
        <f>IF(DV225="VöB","Freihändig (z.B. Tipo. 36 II d VöB)","")</f>
        <v/>
      </c>
      <c r="DX226" s="402"/>
      <c r="DY226" s="433"/>
      <c r="DZ226" s="430"/>
      <c r="EA226" s="435"/>
      <c r="EB226" s="174" t="s">
        <v>45</v>
      </c>
      <c r="EC226" s="429"/>
      <c r="ED226" s="352"/>
      <c r="EE226" s="429"/>
      <c r="EF226" s="432"/>
      <c r="EG226" s="401" t="str">
        <f>IF(EF225="VöB","Freihändig (z.B. Tipo. 36 II d VöB)","")</f>
        <v/>
      </c>
      <c r="EH226" s="402"/>
      <c r="EI226" s="433"/>
      <c r="EJ226" s="430"/>
      <c r="EK226" s="435"/>
      <c r="EL226" s="174" t="s">
        <v>45</v>
      </c>
      <c r="EM226" s="429"/>
      <c r="EN226" s="352"/>
      <c r="EO226" s="429"/>
      <c r="EP226" s="432"/>
      <c r="EQ226" s="401" t="str">
        <f>IF(EP225="VöB","Freihändig (z.B. Tipo. 36 II d VöB)","")</f>
        <v/>
      </c>
      <c r="ER226" s="402"/>
      <c r="ES226" s="433"/>
      <c r="ET226" s="430"/>
      <c r="EU226" s="435"/>
      <c r="EV226" s="174" t="s">
        <v>45</v>
      </c>
      <c r="EW226" s="429"/>
      <c r="EX226" s="352"/>
      <c r="EY226" s="429"/>
      <c r="EZ226" s="432"/>
      <c r="FA226" s="401" t="str">
        <f>IF(EZ225="VöB","Freihändig (z.B. Tipo. 36 II d VöB)","")</f>
        <v/>
      </c>
      <c r="FB226" s="402"/>
      <c r="FC226" s="433"/>
      <c r="FD226" s="430"/>
      <c r="FE226" s="435"/>
      <c r="FF226" s="174" t="s">
        <v>45</v>
      </c>
      <c r="FG226" s="429"/>
      <c r="FH226" s="352"/>
      <c r="FI226" s="429"/>
      <c r="FJ226" s="432"/>
      <c r="FK226" s="401" t="str">
        <f>IF(FJ225="VöB","Freihändig (z.B. Tipo. 36 II d VöB)","")</f>
        <v/>
      </c>
      <c r="FL226" s="402"/>
      <c r="FM226" s="433"/>
      <c r="FN226" s="430"/>
      <c r="FO226" s="435"/>
      <c r="FP226" s="174" t="s">
        <v>45</v>
      </c>
      <c r="FQ226" s="429"/>
      <c r="FR226" s="352"/>
      <c r="FS226" s="429"/>
      <c r="FT226" s="432"/>
      <c r="FU226" s="401" t="str">
        <f>IF(FT225="VöB","Freihändig (z.B. Tipo. 36 II d VöB)","")</f>
        <v/>
      </c>
      <c r="FV226" s="402"/>
      <c r="FW226" s="433"/>
      <c r="FX226" s="430"/>
      <c r="FY226" s="435"/>
      <c r="FZ226" s="174" t="s">
        <v>45</v>
      </c>
      <c r="GA226" s="429"/>
      <c r="GB226" s="352"/>
      <c r="GC226" s="429"/>
      <c r="GD226" s="432"/>
      <c r="GE226" s="401" t="str">
        <f>IF(GD225="VöB","Freihändig (z.B. Tipo. 36 II d VöB)","")</f>
        <v/>
      </c>
      <c r="GF226" s="402"/>
      <c r="GG226" s="433"/>
      <c r="GH226" s="430"/>
      <c r="GI226" s="435"/>
      <c r="GJ226" s="174" t="s">
        <v>45</v>
      </c>
      <c r="GK226" s="429"/>
      <c r="GL226" s="352"/>
      <c r="GM226" s="429"/>
      <c r="GN226" s="432"/>
      <c r="GO226" s="401" t="str">
        <f>IF(GN225="VöB","Freihändig (z.B. Tipo. 36 II d VöB)","")</f>
        <v/>
      </c>
      <c r="GP226" s="402"/>
      <c r="GQ226" s="433"/>
      <c r="GR226" s="430"/>
      <c r="GS226" s="435"/>
      <c r="GT226" s="174" t="s">
        <v>45</v>
      </c>
      <c r="GU226" s="429"/>
      <c r="GV226" s="352"/>
      <c r="GW226" s="429"/>
      <c r="GX226" s="432"/>
      <c r="GY226" s="401" t="str">
        <f>IF(GX225="VöB","Freihändig (z.B. Tipo. 36 II d VöB)","")</f>
        <v/>
      </c>
      <c r="GZ226" s="402"/>
      <c r="HA226" s="433"/>
      <c r="HB226" s="430"/>
      <c r="HC226" s="435"/>
      <c r="HD226" s="174" t="s">
        <v>45</v>
      </c>
      <c r="HE226" s="429"/>
      <c r="HF226" s="352"/>
      <c r="HG226" s="429"/>
      <c r="HH226" s="432"/>
      <c r="HI226" s="401" t="str">
        <f>IF(HH225="VöB","Freihändig (z.B. Tipo. 36 II d VöB)","")</f>
        <v/>
      </c>
      <c r="HJ226" s="402"/>
      <c r="HK226" s="433"/>
      <c r="HL226" s="430"/>
      <c r="HM226" s="435"/>
      <c r="HN226" s="19"/>
      <c r="HO226" s="19"/>
      <c r="HP226" s="19"/>
      <c r="HQ226" s="19"/>
      <c r="HR226" s="19"/>
      <c r="HS226" s="19"/>
      <c r="HT226" s="19"/>
      <c r="HU226" s="19"/>
      <c r="HV226" s="19"/>
      <c r="HW226" s="19"/>
      <c r="HX226" s="19"/>
      <c r="HY226" s="19"/>
      <c r="HZ226" s="19"/>
      <c r="IA226" s="19"/>
      <c r="IB226" s="19"/>
      <c r="IC226" s="19"/>
      <c r="ID226" s="6"/>
      <c r="IE226" s="6"/>
      <c r="IF226" s="6"/>
      <c r="IG226" s="6"/>
      <c r="IH226" s="6"/>
      <c r="II226" s="6"/>
      <c r="IJ226" s="6"/>
      <c r="IK226" s="6"/>
      <c r="IL226" s="6"/>
      <c r="IM226" s="6"/>
      <c r="IN226" s="6"/>
      <c r="IO226" s="6"/>
      <c r="IP226" s="6"/>
      <c r="IQ226" s="6"/>
      <c r="IR226" s="6"/>
      <c r="IS226" s="6"/>
      <c r="IT226" s="6"/>
      <c r="IU226" s="6"/>
      <c r="IV226" s="6"/>
      <c r="IW226" s="6"/>
      <c r="IX226" s="6"/>
      <c r="IY226" s="6"/>
      <c r="IZ226" s="6"/>
      <c r="JA226" s="6"/>
      <c r="JB226" s="6"/>
      <c r="JC226" s="6"/>
      <c r="JD226" s="6"/>
      <c r="JE226" s="6"/>
      <c r="JF226" s="6"/>
      <c r="JG226" s="6"/>
      <c r="JH226" s="6"/>
      <c r="JI226" s="6"/>
      <c r="JJ226" s="6"/>
      <c r="JK226" s="6"/>
      <c r="JL226" s="6"/>
      <c r="JM226" s="6"/>
      <c r="JN226" s="6"/>
      <c r="JO226" s="6"/>
      <c r="JP226" s="6"/>
      <c r="JQ226" s="6"/>
      <c r="JR226" s="6"/>
      <c r="JS226" s="6"/>
      <c r="JT226" s="6"/>
      <c r="JU226" s="6"/>
      <c r="JV226" s="6"/>
      <c r="JW226" s="6"/>
      <c r="JX226" s="6"/>
      <c r="JY226" s="6"/>
      <c r="JZ226" s="6"/>
      <c r="KA226" s="6"/>
      <c r="KB226" s="6"/>
      <c r="KC226" s="6"/>
      <c r="KD226" s="6"/>
      <c r="KE226" s="6"/>
      <c r="KF226" s="6"/>
      <c r="KG226" s="6"/>
      <c r="KH226" s="6"/>
      <c r="KI226" s="6"/>
      <c r="KJ226" s="6"/>
      <c r="KK226" s="6"/>
      <c r="KL226" s="6"/>
      <c r="KM226" s="6"/>
      <c r="KN226" s="6"/>
      <c r="KO226" s="6"/>
      <c r="KP226" s="6"/>
      <c r="KQ226" s="6"/>
      <c r="KR226" s="6"/>
      <c r="KS226" s="6"/>
      <c r="KT226" s="6"/>
      <c r="KU226" s="6"/>
      <c r="KV226" s="6"/>
      <c r="KW226" s="6"/>
      <c r="KX226" s="6"/>
      <c r="KY226" s="6"/>
      <c r="KZ226" s="6"/>
      <c r="LA226" s="6"/>
      <c r="LB226" s="6"/>
      <c r="LC226" s="6"/>
    </row>
    <row r="227" spans="1:315" ht="27" customHeight="1" x14ac:dyDescent="0.2">
      <c r="B227" s="173" t="s">
        <v>44</v>
      </c>
      <c r="C227" s="429">
        <v>105</v>
      </c>
      <c r="D227" s="352">
        <v>0</v>
      </c>
      <c r="E227" s="429" t="s">
        <v>43</v>
      </c>
      <c r="F227" s="432" t="s">
        <v>36</v>
      </c>
      <c r="G227" s="399" t="str">
        <f>IF(F227="BöB","nur Freihändig mit Tipo. 13 VöB","")</f>
        <v/>
      </c>
      <c r="H227" s="400"/>
      <c r="I227" s="433" t="str">
        <f>IF(F227="BöB","Ja","No")</f>
        <v>No</v>
      </c>
      <c r="J227" s="430" t="str">
        <f>IF(F227="BöB","Ja","No")</f>
        <v>No</v>
      </c>
      <c r="K227" s="435" t="e">
        <f>IF(OR(AND(F227="VöB",D221="Aktuelles Procedura secondo BöB",E227="No"),OR(AND(E227="Ja",D227&gt;='Valori soglia'!$D$6),AND(E227="Ja",'Riepilogo progetto'!$J$8&gt;'Riepilogo progetto'!$P$9)),AND(E227="Ja",F227="BöB")),"Kontrolle","")</f>
        <v>#DIV/0!</v>
      </c>
      <c r="L227" s="173" t="s">
        <v>44</v>
      </c>
      <c r="M227" s="429">
        <v>105</v>
      </c>
      <c r="N227" s="352">
        <v>0</v>
      </c>
      <c r="O227" s="429" t="s">
        <v>43</v>
      </c>
      <c r="P227" s="432" t="s">
        <v>36</v>
      </c>
      <c r="Q227" s="399" t="str">
        <f>IF(P227="BöB","nur Freihändig mit Tipo. 13 VöB","")</f>
        <v/>
      </c>
      <c r="R227" s="400"/>
      <c r="S227" s="433" t="str">
        <f>IF(P227="BöB","Ja","No")</f>
        <v>No</v>
      </c>
      <c r="T227" s="430" t="str">
        <f>IF(P227="BöB","Ja","No")</f>
        <v>No</v>
      </c>
      <c r="U227" s="435" t="e">
        <f>IF(OR(AND(P227="VöB",N221="Aktuelles Procedura secondo BöB",O227="No"),OR(AND(O227="Ja",N227&gt;='Valori soglia'!$D$6),AND(O227="Ja",U$14&gt;U$15)),AND(O227="Ja",P227="BöB")),"Kontrolle","")</f>
        <v>#DIV/0!</v>
      </c>
      <c r="V227" s="173" t="s">
        <v>44</v>
      </c>
      <c r="W227" s="429">
        <v>105</v>
      </c>
      <c r="X227" s="352">
        <v>0</v>
      </c>
      <c r="Y227" s="429" t="s">
        <v>43</v>
      </c>
      <c r="Z227" s="432" t="s">
        <v>36</v>
      </c>
      <c r="AA227" s="399" t="str">
        <f>IF(Z227="BöB","nur Freihändig mit Tipo. 13 VöB","")</f>
        <v/>
      </c>
      <c r="AB227" s="400"/>
      <c r="AC227" s="433" t="str">
        <f>IF(Z227="BöB","Ja","No")</f>
        <v>No</v>
      </c>
      <c r="AD227" s="430" t="str">
        <f>IF(Z227="BöB","Ja","No")</f>
        <v>No</v>
      </c>
      <c r="AE227" s="435" t="e">
        <f>IF(OR(AND(Z227="VöB",X221="Aktuelles Procedura secondo BöB",Y227="No"),OR(AND(Y227="Ja",X227&gt;='Valori soglia'!$D$6),AND(Y227="Ja",AE$14&gt;AE$15)),AND(Y227="Ja",Z227="BöB")),"Kontrolle","")</f>
        <v>#DIV/0!</v>
      </c>
      <c r="AF227" s="173" t="s">
        <v>44</v>
      </c>
      <c r="AG227" s="429">
        <v>105</v>
      </c>
      <c r="AH227" s="352">
        <v>0</v>
      </c>
      <c r="AI227" s="429" t="s">
        <v>43</v>
      </c>
      <c r="AJ227" s="432" t="s">
        <v>36</v>
      </c>
      <c r="AK227" s="399" t="str">
        <f>IF(AJ227="BöB","nur Freihändig mit Tipo. 13 VöB","")</f>
        <v/>
      </c>
      <c r="AL227" s="400"/>
      <c r="AM227" s="433" t="str">
        <f>IF(AJ227="BöB","Ja","No")</f>
        <v>No</v>
      </c>
      <c r="AN227" s="430" t="str">
        <f>IF(AJ227="BöB","Ja","No")</f>
        <v>No</v>
      </c>
      <c r="AO227" s="435" t="e">
        <f>IF(OR(AND(AJ227="VöB",AH221="Aktuelles Procedura secondo BöB",AI227="No"),OR(AND(AI227="Ja",AH227&gt;='Valori soglia'!$D$6),AND(AI227="Ja",AO$14&gt;AO$15)),AND(AI227="Ja",AJ227="BöB")),"Kontrolle","")</f>
        <v>#DIV/0!</v>
      </c>
      <c r="AP227" s="173" t="s">
        <v>44</v>
      </c>
      <c r="AQ227" s="429">
        <v>105</v>
      </c>
      <c r="AR227" s="352">
        <v>0</v>
      </c>
      <c r="AS227" s="429" t="s">
        <v>43</v>
      </c>
      <c r="AT227" s="432" t="s">
        <v>36</v>
      </c>
      <c r="AU227" s="399" t="str">
        <f>IF(AT227="BöB","nur Freihändig mit Tipo. 13 VöB","")</f>
        <v/>
      </c>
      <c r="AV227" s="400"/>
      <c r="AW227" s="433" t="str">
        <f>IF(AT227="BöB","Ja","No")</f>
        <v>No</v>
      </c>
      <c r="AX227" s="430" t="str">
        <f>IF(AT227="BöB","Ja","No")</f>
        <v>No</v>
      </c>
      <c r="AY227" s="435" t="e">
        <f>IF(OR(AND(AT227="VöB",AR221="Aktuelles Procedura secondo BöB",AS227="No"),OR(AND(AS227="Ja",AR227&gt;='Valori soglia'!$D$6),AND(AS227="Ja",AY$14&gt;AY$15)),AND(AS227="Ja",AT227="BöB")),"Kontrolle","")</f>
        <v>#DIV/0!</v>
      </c>
      <c r="AZ227" s="173" t="s">
        <v>44</v>
      </c>
      <c r="BA227" s="429">
        <v>105</v>
      </c>
      <c r="BB227" s="352">
        <v>0</v>
      </c>
      <c r="BC227" s="429" t="s">
        <v>43</v>
      </c>
      <c r="BD227" s="432" t="s">
        <v>36</v>
      </c>
      <c r="BE227" s="399" t="str">
        <f>IF(BD227="BöB","nur Freihändig mit Tipo. 13 VöB","")</f>
        <v/>
      </c>
      <c r="BF227" s="400"/>
      <c r="BG227" s="433" t="str">
        <f>IF(BD227="BöB","Ja","No")</f>
        <v>No</v>
      </c>
      <c r="BH227" s="430" t="str">
        <f>IF(BD227="BöB","Ja","No")</f>
        <v>No</v>
      </c>
      <c r="BI227" s="435" t="e">
        <f>IF(OR(AND(BD227="VöB",BB221="Aktuelles Procedura secondo BöB",BC227="No"),OR(AND(BC227="Ja",BB227&gt;='Valori soglia'!$D$6),AND(BC227="Ja",BI$14&gt;BI$15)),AND(BC227="Ja",BD227="BöB")),"Kontrolle","")</f>
        <v>#DIV/0!</v>
      </c>
      <c r="BJ227" s="173" t="s">
        <v>44</v>
      </c>
      <c r="BK227" s="429">
        <v>105</v>
      </c>
      <c r="BL227" s="352">
        <v>0</v>
      </c>
      <c r="BM227" s="429" t="s">
        <v>43</v>
      </c>
      <c r="BN227" s="432" t="s">
        <v>36</v>
      </c>
      <c r="BO227" s="399" t="str">
        <f>IF(BN227="BöB","nur Freihändig mit Tipo. 13 VöB","")</f>
        <v/>
      </c>
      <c r="BP227" s="400"/>
      <c r="BQ227" s="433" t="str">
        <f>IF(BN227="BöB","Ja","No")</f>
        <v>No</v>
      </c>
      <c r="BR227" s="430" t="str">
        <f>IF(BN227="BöB","Ja","No")</f>
        <v>No</v>
      </c>
      <c r="BS227" s="435" t="e">
        <f>IF(OR(AND(BN227="VöB",BL221="Aktuelles Procedura secondo BöB",BM227="No"),OR(AND(BM227="Ja",BL227&gt;='Valori soglia'!$D$6),AND(BM227="Ja",BS$14&gt;BS$15)),AND(BM227="Ja",BN227="BöB")),"Kontrolle","")</f>
        <v>#DIV/0!</v>
      </c>
      <c r="BT227" s="173" t="s">
        <v>44</v>
      </c>
      <c r="BU227" s="429">
        <v>105</v>
      </c>
      <c r="BV227" s="352">
        <v>0</v>
      </c>
      <c r="BW227" s="429" t="s">
        <v>43</v>
      </c>
      <c r="BX227" s="432" t="s">
        <v>36</v>
      </c>
      <c r="BY227" s="399" t="str">
        <f>IF(BX227="BöB","nur Freihändig mit Tipo. 13 VöB","")</f>
        <v/>
      </c>
      <c r="BZ227" s="400"/>
      <c r="CA227" s="433" t="str">
        <f>IF(BX227="BöB","Ja","No")</f>
        <v>No</v>
      </c>
      <c r="CB227" s="430" t="str">
        <f>IF(BX227="BöB","Ja","No")</f>
        <v>No</v>
      </c>
      <c r="CC227" s="435" t="e">
        <f>IF(OR(AND(BX227="VöB",BV221="Aktuelles Procedura secondo BöB",BW227="No"),OR(AND(BW227="Ja",BV227&gt;='Valori soglia'!$D$6),AND(BW227="Ja",CC$14&gt;CC$15)),AND(BW227="Ja",BX227="BöB")),"Kontrolle","")</f>
        <v>#DIV/0!</v>
      </c>
      <c r="CD227" s="173" t="s">
        <v>44</v>
      </c>
      <c r="CE227" s="429">
        <v>105</v>
      </c>
      <c r="CF227" s="352">
        <v>0</v>
      </c>
      <c r="CG227" s="429" t="s">
        <v>43</v>
      </c>
      <c r="CH227" s="432" t="s">
        <v>36</v>
      </c>
      <c r="CI227" s="399" t="str">
        <f>IF(CH227="BöB","nur Freihändig mit Tipo. 13 VöB","")</f>
        <v/>
      </c>
      <c r="CJ227" s="400"/>
      <c r="CK227" s="433" t="str">
        <f>IF(CH227="BöB","Ja","No")</f>
        <v>No</v>
      </c>
      <c r="CL227" s="430" t="str">
        <f>IF(CH227="BöB","Ja","No")</f>
        <v>No</v>
      </c>
      <c r="CM227" s="435" t="e">
        <f>IF(OR(AND(CH227="VöB",CF221="Aktuelles Procedura secondo BöB",CG227="No"),OR(AND(CG227="Ja",CF227&gt;='Valori soglia'!$D$6),AND(CG227="Ja",CM$14&gt;CM$15)),AND(CG227="Ja",CH227="BöB")),"Kontrolle","")</f>
        <v>#DIV/0!</v>
      </c>
      <c r="CN227" s="173" t="s">
        <v>44</v>
      </c>
      <c r="CO227" s="429">
        <v>105</v>
      </c>
      <c r="CP227" s="352">
        <v>0</v>
      </c>
      <c r="CQ227" s="429" t="s">
        <v>43</v>
      </c>
      <c r="CR227" s="432" t="s">
        <v>36</v>
      </c>
      <c r="CS227" s="399" t="str">
        <f>IF(CR227="BöB","nur Freihändig mit Tipo. 13 VöB","")</f>
        <v/>
      </c>
      <c r="CT227" s="400"/>
      <c r="CU227" s="433" t="str">
        <f>IF(CR227="BöB","Ja","No")</f>
        <v>No</v>
      </c>
      <c r="CV227" s="430" t="str">
        <f>IF(CR227="BöB","Ja","No")</f>
        <v>No</v>
      </c>
      <c r="CW227" s="435" t="e">
        <f>IF(OR(AND(CR227="VöB",CP221="Aktuelles Procedura secondo BöB",CQ227="No"),OR(AND(CQ227="Ja",CP227&gt;='Valori soglia'!$D$6),AND(CQ227="Ja",CW$14&gt;CW$15)),AND(CQ227="Ja",CR227="BöB")),"Kontrolle","")</f>
        <v>#DIV/0!</v>
      </c>
      <c r="CX227" s="173" t="s">
        <v>44</v>
      </c>
      <c r="CY227" s="429">
        <v>105</v>
      </c>
      <c r="CZ227" s="352">
        <v>0</v>
      </c>
      <c r="DA227" s="429" t="s">
        <v>43</v>
      </c>
      <c r="DB227" s="432" t="s">
        <v>36</v>
      </c>
      <c r="DC227" s="399" t="str">
        <f>IF(DB227="BöB","nur Freihändig mit Tipo. 13 VöB","")</f>
        <v/>
      </c>
      <c r="DD227" s="400"/>
      <c r="DE227" s="433" t="str">
        <f>IF(DB227="BöB","Ja","No")</f>
        <v>No</v>
      </c>
      <c r="DF227" s="430" t="str">
        <f>IF(DB227="BöB","Ja","No")</f>
        <v>No</v>
      </c>
      <c r="DG227" s="435" t="e">
        <f>IF(OR(AND(DB227="VöB",CZ221="Aktuelles Procedura secondo BöB",DA227="No"),OR(AND(DA227="Ja",CZ227&gt;='Valori soglia'!$D$6),AND(DA227="Ja",DG$14&gt;DG$15)),AND(DA227="Ja",DB227="BöB")),"Kontrolle","")</f>
        <v>#DIV/0!</v>
      </c>
      <c r="DH227" s="173" t="s">
        <v>44</v>
      </c>
      <c r="DI227" s="429">
        <v>105</v>
      </c>
      <c r="DJ227" s="352">
        <v>0</v>
      </c>
      <c r="DK227" s="429" t="s">
        <v>43</v>
      </c>
      <c r="DL227" s="432" t="s">
        <v>36</v>
      </c>
      <c r="DM227" s="399" t="str">
        <f>IF(DL227="BöB","nur Freihändig mit Tipo. 13 VöB","")</f>
        <v/>
      </c>
      <c r="DN227" s="400"/>
      <c r="DO227" s="433" t="str">
        <f>IF(DL227="BöB","Ja","No")</f>
        <v>No</v>
      </c>
      <c r="DP227" s="430" t="str">
        <f>IF(DL227="BöB","Ja","No")</f>
        <v>No</v>
      </c>
      <c r="DQ227" s="435" t="e">
        <f>IF(OR(AND(DL227="VöB",DJ221="Aktuelles Procedura secondo BöB",DK227="No"),OR(AND(DK227="Ja",DJ227&gt;='Valori soglia'!$D$6),AND(DK227="Ja",DQ$14&gt;DQ$15)),AND(DK227="Ja",DL227="BöB")),"Kontrolle","")</f>
        <v>#DIV/0!</v>
      </c>
      <c r="DR227" s="173" t="s">
        <v>44</v>
      </c>
      <c r="DS227" s="429">
        <v>105</v>
      </c>
      <c r="DT227" s="352">
        <v>0</v>
      </c>
      <c r="DU227" s="429" t="s">
        <v>43</v>
      </c>
      <c r="DV227" s="432" t="s">
        <v>36</v>
      </c>
      <c r="DW227" s="399" t="str">
        <f>IF(DV227="BöB","nur Freihändig mit Tipo. 13 VöB","")</f>
        <v/>
      </c>
      <c r="DX227" s="400"/>
      <c r="DY227" s="433" t="str">
        <f>IF(DV227="BöB","Ja","No")</f>
        <v>No</v>
      </c>
      <c r="DZ227" s="430" t="str">
        <f>IF(DV227="BöB","Ja","No")</f>
        <v>No</v>
      </c>
      <c r="EA227" s="435" t="e">
        <f>IF(OR(AND(DV227="VöB",DT221="Aktuelles Procedura secondo BöB",DU227="No"),OR(AND(DU227="Ja",DT227&gt;='Valori soglia'!$D$6),AND(DU227="Ja",EA$14&gt;EA$15)),AND(DU227="Ja",DV227="BöB")),"Kontrolle","")</f>
        <v>#DIV/0!</v>
      </c>
      <c r="EB227" s="173" t="s">
        <v>44</v>
      </c>
      <c r="EC227" s="429">
        <v>105</v>
      </c>
      <c r="ED227" s="352">
        <v>0</v>
      </c>
      <c r="EE227" s="429" t="s">
        <v>43</v>
      </c>
      <c r="EF227" s="432" t="s">
        <v>36</v>
      </c>
      <c r="EG227" s="399" t="str">
        <f>IF(EF227="BöB","nur Freihändig mit Tipo. 13 VöB","")</f>
        <v/>
      </c>
      <c r="EH227" s="400"/>
      <c r="EI227" s="433" t="str">
        <f>IF(EF227="BöB","Ja","No")</f>
        <v>No</v>
      </c>
      <c r="EJ227" s="430" t="str">
        <f>IF(EF227="BöB","Ja","No")</f>
        <v>No</v>
      </c>
      <c r="EK227" s="435" t="e">
        <f>IF(OR(AND(EF227="VöB",ED221="Aktuelles Procedura secondo BöB",EE227="No"),OR(AND(EE227="Ja",ED227&gt;='Valori soglia'!$D$6),AND(EE227="Ja",EK$14&gt;EK$15)),AND(EE227="Ja",EF227="BöB")),"Kontrolle","")</f>
        <v>#DIV/0!</v>
      </c>
      <c r="EL227" s="173" t="s">
        <v>44</v>
      </c>
      <c r="EM227" s="429">
        <v>105</v>
      </c>
      <c r="EN227" s="352">
        <v>0</v>
      </c>
      <c r="EO227" s="429" t="s">
        <v>43</v>
      </c>
      <c r="EP227" s="432" t="s">
        <v>36</v>
      </c>
      <c r="EQ227" s="399" t="str">
        <f>IF(EP227="BöB","nur Freihändig mit Tipo. 13 VöB","")</f>
        <v/>
      </c>
      <c r="ER227" s="400"/>
      <c r="ES227" s="433" t="str">
        <f>IF(EP227="BöB","Ja","No")</f>
        <v>No</v>
      </c>
      <c r="ET227" s="430" t="str">
        <f>IF(EP227="BöB","Ja","No")</f>
        <v>No</v>
      </c>
      <c r="EU227" s="435" t="e">
        <f>IF(OR(AND(EP227="VöB",EN221="Aktuelles Procedura secondo BöB",EO227="No"),OR(AND(EO227="Ja",EN227&gt;='Valori soglia'!$D$6),AND(EO227="Ja",EU$14&gt;EU$15)),AND(EO227="Ja",EP227="BöB")),"Kontrolle","")</f>
        <v>#DIV/0!</v>
      </c>
      <c r="EV227" s="173" t="s">
        <v>44</v>
      </c>
      <c r="EW227" s="429">
        <v>105</v>
      </c>
      <c r="EX227" s="352">
        <v>0</v>
      </c>
      <c r="EY227" s="429" t="s">
        <v>43</v>
      </c>
      <c r="EZ227" s="432" t="s">
        <v>36</v>
      </c>
      <c r="FA227" s="399" t="str">
        <f>IF(EZ227="BöB","nur Freihändig mit Tipo. 13 VöB","")</f>
        <v/>
      </c>
      <c r="FB227" s="400"/>
      <c r="FC227" s="433" t="str">
        <f>IF(EZ227="BöB","Ja","No")</f>
        <v>No</v>
      </c>
      <c r="FD227" s="430" t="str">
        <f>IF(EZ227="BöB","Ja","No")</f>
        <v>No</v>
      </c>
      <c r="FE227" s="435" t="e">
        <f>IF(OR(AND(EZ227="VöB",EX221="Aktuelles Procedura secondo BöB",EY227="No"),OR(AND(EY227="Ja",EX227&gt;='Valori soglia'!$D$6),AND(EY227="Ja",FE$14&gt;FE$15)),AND(EY227="Ja",EZ227="BöB")),"Kontrolle","")</f>
        <v>#DIV/0!</v>
      </c>
      <c r="FF227" s="173" t="s">
        <v>44</v>
      </c>
      <c r="FG227" s="429">
        <v>105</v>
      </c>
      <c r="FH227" s="352">
        <v>0</v>
      </c>
      <c r="FI227" s="429" t="s">
        <v>43</v>
      </c>
      <c r="FJ227" s="432" t="s">
        <v>36</v>
      </c>
      <c r="FK227" s="399" t="str">
        <f>IF(FJ227="BöB","nur Freihändig mit Tipo. 13 VöB","")</f>
        <v/>
      </c>
      <c r="FL227" s="400"/>
      <c r="FM227" s="433" t="str">
        <f>IF(FJ227="BöB","Ja","No")</f>
        <v>No</v>
      </c>
      <c r="FN227" s="430" t="str">
        <f>IF(FJ227="BöB","Ja","No")</f>
        <v>No</v>
      </c>
      <c r="FO227" s="435" t="e">
        <f>IF(OR(AND(FJ227="VöB",FH221="Aktuelles Procedura secondo BöB",FI227="No"),OR(AND(FI227="Ja",FH227&gt;='Valori soglia'!$D$6),AND(FI227="Ja",FO$14&gt;FO$15)),AND(FI227="Ja",FJ227="BöB")),"Kontrolle","")</f>
        <v>#DIV/0!</v>
      </c>
      <c r="FP227" s="173" t="s">
        <v>44</v>
      </c>
      <c r="FQ227" s="429">
        <v>105</v>
      </c>
      <c r="FR227" s="352">
        <v>0</v>
      </c>
      <c r="FS227" s="429" t="s">
        <v>43</v>
      </c>
      <c r="FT227" s="432" t="s">
        <v>36</v>
      </c>
      <c r="FU227" s="399" t="str">
        <f>IF(FT227="BöB","nur Freihändig mit Tipo. 13 VöB","")</f>
        <v/>
      </c>
      <c r="FV227" s="400"/>
      <c r="FW227" s="433" t="str">
        <f>IF(FT227="BöB","Ja","No")</f>
        <v>No</v>
      </c>
      <c r="FX227" s="430" t="str">
        <f>IF(FT227="BöB","Ja","No")</f>
        <v>No</v>
      </c>
      <c r="FY227" s="435" t="e">
        <f>IF(OR(AND(FT227="VöB",FR221="Aktuelles Procedura secondo BöB",FS227="No"),OR(AND(FS227="Ja",FR227&gt;='Valori soglia'!$D$6),AND(FS227="Ja",FY$14&gt;FY$15)),AND(FS227="Ja",FT227="BöB")),"Kontrolle","")</f>
        <v>#DIV/0!</v>
      </c>
      <c r="FZ227" s="173" t="s">
        <v>44</v>
      </c>
      <c r="GA227" s="429">
        <v>105</v>
      </c>
      <c r="GB227" s="352">
        <v>0</v>
      </c>
      <c r="GC227" s="429" t="s">
        <v>43</v>
      </c>
      <c r="GD227" s="432" t="s">
        <v>36</v>
      </c>
      <c r="GE227" s="399" t="str">
        <f>IF(GD227="BöB","nur Freihändig mit Tipo. 13 VöB","")</f>
        <v/>
      </c>
      <c r="GF227" s="400"/>
      <c r="GG227" s="433" t="str">
        <f>IF(GD227="BöB","Ja","No")</f>
        <v>No</v>
      </c>
      <c r="GH227" s="430" t="str">
        <f>IF(GD227="BöB","Ja","No")</f>
        <v>No</v>
      </c>
      <c r="GI227" s="435" t="e">
        <f>IF(OR(AND(GD227="VöB",GB221="Aktuelles Procedura secondo BöB",GC227="No"),OR(AND(GC227="Ja",GB227&gt;='Valori soglia'!$D$6),AND(GC227="Ja",GI$14&gt;GI$15)),AND(GC227="Ja",GD227="BöB")),"Kontrolle","")</f>
        <v>#DIV/0!</v>
      </c>
      <c r="GJ227" s="173" t="s">
        <v>44</v>
      </c>
      <c r="GK227" s="429">
        <v>105</v>
      </c>
      <c r="GL227" s="352">
        <v>0</v>
      </c>
      <c r="GM227" s="429" t="s">
        <v>43</v>
      </c>
      <c r="GN227" s="432" t="s">
        <v>36</v>
      </c>
      <c r="GO227" s="399" t="str">
        <f>IF(GN227="BöB","nur Freihändig mit Tipo. 13 VöB","")</f>
        <v/>
      </c>
      <c r="GP227" s="400"/>
      <c r="GQ227" s="433" t="str">
        <f>IF(GN227="BöB","Ja","No")</f>
        <v>No</v>
      </c>
      <c r="GR227" s="430" t="str">
        <f>IF(GN227="BöB","Ja","No")</f>
        <v>No</v>
      </c>
      <c r="GS227" s="435" t="e">
        <f>IF(OR(AND(GN227="VöB",GL221="Aktuelles Procedura secondo BöB",GM227="No"),OR(AND(GM227="Ja",GL227&gt;='Valori soglia'!$D$6),AND(GM227="Ja",GS$14&gt;GS$15)),AND(GM227="Ja",GN227="BöB")),"Kontrolle","")</f>
        <v>#DIV/0!</v>
      </c>
      <c r="GT227" s="173" t="s">
        <v>44</v>
      </c>
      <c r="GU227" s="429">
        <v>105</v>
      </c>
      <c r="GV227" s="352">
        <v>0</v>
      </c>
      <c r="GW227" s="429" t="s">
        <v>43</v>
      </c>
      <c r="GX227" s="432" t="s">
        <v>36</v>
      </c>
      <c r="GY227" s="399" t="str">
        <f>IF(GX227="BöB","nur Freihändig mit Tipo. 13 VöB","")</f>
        <v/>
      </c>
      <c r="GZ227" s="400"/>
      <c r="HA227" s="433" t="str">
        <f>IF(GX227="BöB","Ja","No")</f>
        <v>No</v>
      </c>
      <c r="HB227" s="430" t="str">
        <f>IF(GX227="BöB","Ja","No")</f>
        <v>No</v>
      </c>
      <c r="HC227" s="435" t="e">
        <f>IF(OR(AND(GX227="VöB",GV221="Aktuelles Procedura secondo BöB",GW227="No"),OR(AND(GW227="Ja",GV227&gt;='Valori soglia'!$D$6),AND(GW227="Ja",HC$14&gt;HC$15)),AND(GW227="Ja",GX227="BöB")),"Kontrolle","")</f>
        <v>#DIV/0!</v>
      </c>
      <c r="HD227" s="173" t="s">
        <v>44</v>
      </c>
      <c r="HE227" s="429">
        <v>105</v>
      </c>
      <c r="HF227" s="352">
        <v>0</v>
      </c>
      <c r="HG227" s="429" t="s">
        <v>43</v>
      </c>
      <c r="HH227" s="432" t="s">
        <v>36</v>
      </c>
      <c r="HI227" s="399" t="str">
        <f>IF(HH227="BöB","nur Freihändig mit Tipo. 13 VöB","")</f>
        <v/>
      </c>
      <c r="HJ227" s="400"/>
      <c r="HK227" s="433" t="str">
        <f>IF(HH227="BöB","Ja","No")</f>
        <v>No</v>
      </c>
      <c r="HL227" s="430" t="str">
        <f>IF(HH227="BöB","Ja","No")</f>
        <v>No</v>
      </c>
      <c r="HM227" s="435" t="e">
        <f>IF(OR(AND(HH227="VöB",HF221="Aktuelles Procedura secondo BöB",HG227="No"),OR(AND(HG227="Ja",HF227&gt;='Valori soglia'!$D$6),AND(HG227="Ja",HM$14&gt;HM$15)),AND(HG227="Ja",HH227="BöB")),"Kontrolle","")</f>
        <v>#DIV/0!</v>
      </c>
      <c r="HN227" s="19"/>
      <c r="HO227" s="19"/>
      <c r="HP227" s="19"/>
      <c r="HQ227" s="19"/>
      <c r="HR227" s="19"/>
      <c r="HS227" s="19"/>
      <c r="HT227" s="19"/>
      <c r="HU227" s="19"/>
      <c r="HV227" s="19"/>
      <c r="HW227" s="19"/>
      <c r="HX227" s="19"/>
      <c r="HY227" s="19"/>
      <c r="HZ227" s="19"/>
      <c r="IA227" s="19"/>
      <c r="IB227" s="19"/>
      <c r="IC227" s="19"/>
      <c r="ID227" s="6"/>
      <c r="IE227" s="6"/>
      <c r="IF227" s="6"/>
      <c r="IG227" s="6"/>
      <c r="IH227" s="6"/>
      <c r="II227" s="6"/>
      <c r="IJ227" s="6"/>
      <c r="IK227" s="6"/>
      <c r="IL227" s="6"/>
      <c r="IM227" s="6"/>
      <c r="IN227" s="6"/>
      <c r="IO227" s="6"/>
      <c r="IP227" s="6"/>
      <c r="IQ227" s="6"/>
      <c r="IR227" s="6"/>
      <c r="IS227" s="6"/>
      <c r="IT227" s="6"/>
      <c r="IU227" s="6"/>
      <c r="IV227" s="6"/>
      <c r="IW227" s="6"/>
      <c r="IX227" s="6"/>
      <c r="IY227" s="6"/>
      <c r="IZ227" s="6"/>
      <c r="JA227" s="6"/>
      <c r="JB227" s="6"/>
      <c r="JC227" s="6"/>
      <c r="JD227" s="6"/>
      <c r="JE227" s="6"/>
      <c r="JF227" s="6"/>
      <c r="JG227" s="6"/>
      <c r="JH227" s="6"/>
      <c r="JI227" s="6"/>
      <c r="JJ227" s="6"/>
      <c r="JK227" s="6"/>
      <c r="JL227" s="6"/>
      <c r="JM227" s="6"/>
      <c r="JN227" s="6"/>
      <c r="JO227" s="6"/>
      <c r="JP227" s="6"/>
      <c r="JQ227" s="6"/>
      <c r="JR227" s="6"/>
      <c r="JS227" s="6"/>
      <c r="JT227" s="6"/>
      <c r="JU227" s="6"/>
      <c r="JV227" s="6"/>
      <c r="JW227" s="6"/>
      <c r="JX227" s="6"/>
      <c r="JY227" s="6"/>
      <c r="JZ227" s="6"/>
      <c r="KA227" s="6"/>
      <c r="KB227" s="6"/>
      <c r="KC227" s="6"/>
      <c r="KD227" s="6"/>
      <c r="KE227" s="6"/>
      <c r="KF227" s="6"/>
      <c r="KG227" s="6"/>
      <c r="KH227" s="6"/>
      <c r="KI227" s="6"/>
      <c r="KJ227" s="6"/>
      <c r="KK227" s="6"/>
      <c r="KL227" s="6"/>
      <c r="KM227" s="6"/>
      <c r="KN227" s="6"/>
      <c r="KO227" s="6"/>
      <c r="KP227" s="6"/>
      <c r="KQ227" s="6"/>
      <c r="KR227" s="6"/>
      <c r="KS227" s="6"/>
      <c r="KT227" s="6"/>
      <c r="KU227" s="6"/>
      <c r="KV227" s="6"/>
      <c r="KW227" s="6"/>
      <c r="KX227" s="6"/>
      <c r="KY227" s="6"/>
      <c r="KZ227" s="6"/>
      <c r="LA227" s="6"/>
      <c r="LB227" s="6"/>
      <c r="LC227" s="6"/>
    </row>
    <row r="228" spans="1:315" ht="27" customHeight="1" x14ac:dyDescent="0.2">
      <c r="B228" s="174" t="s">
        <v>45</v>
      </c>
      <c r="C228" s="429"/>
      <c r="D228" s="352"/>
      <c r="E228" s="429"/>
      <c r="F228" s="432"/>
      <c r="G228" s="401" t="str">
        <f>IF(F227="VöB","Freihändig (z.B. Tipo. 36 II d VöB)","")</f>
        <v/>
      </c>
      <c r="H228" s="402"/>
      <c r="I228" s="433"/>
      <c r="J228" s="430"/>
      <c r="K228" s="435"/>
      <c r="L228" s="174" t="s">
        <v>45</v>
      </c>
      <c r="M228" s="429"/>
      <c r="N228" s="352"/>
      <c r="O228" s="429"/>
      <c r="P228" s="432"/>
      <c r="Q228" s="401" t="str">
        <f>IF(P227="VöB","Freihändig (z.B. Tipo. 36 II d VöB)","")</f>
        <v/>
      </c>
      <c r="R228" s="402"/>
      <c r="S228" s="433"/>
      <c r="T228" s="430"/>
      <c r="U228" s="435"/>
      <c r="V228" s="174" t="s">
        <v>45</v>
      </c>
      <c r="W228" s="429"/>
      <c r="X228" s="352"/>
      <c r="Y228" s="429"/>
      <c r="Z228" s="432"/>
      <c r="AA228" s="401" t="str">
        <f>IF(Z227="VöB","Freihändig (z.B. Tipo. 36 II d VöB)","")</f>
        <v/>
      </c>
      <c r="AB228" s="402"/>
      <c r="AC228" s="433"/>
      <c r="AD228" s="430"/>
      <c r="AE228" s="435"/>
      <c r="AF228" s="174" t="s">
        <v>45</v>
      </c>
      <c r="AG228" s="429"/>
      <c r="AH228" s="352"/>
      <c r="AI228" s="429"/>
      <c r="AJ228" s="432"/>
      <c r="AK228" s="401" t="str">
        <f>IF(AJ227="VöB","Freihändig (z.B. Tipo. 36 II d VöB)","")</f>
        <v/>
      </c>
      <c r="AL228" s="402"/>
      <c r="AM228" s="433"/>
      <c r="AN228" s="430"/>
      <c r="AO228" s="435"/>
      <c r="AP228" s="174" t="s">
        <v>45</v>
      </c>
      <c r="AQ228" s="429"/>
      <c r="AR228" s="352"/>
      <c r="AS228" s="429"/>
      <c r="AT228" s="432"/>
      <c r="AU228" s="401" t="str">
        <f>IF(AT227="VöB","Freihändig (z.B. Tipo. 36 II d VöB)","")</f>
        <v/>
      </c>
      <c r="AV228" s="402"/>
      <c r="AW228" s="433"/>
      <c r="AX228" s="430"/>
      <c r="AY228" s="435"/>
      <c r="AZ228" s="174" t="s">
        <v>45</v>
      </c>
      <c r="BA228" s="429"/>
      <c r="BB228" s="352"/>
      <c r="BC228" s="429"/>
      <c r="BD228" s="432"/>
      <c r="BE228" s="401" t="str">
        <f>IF(BD227="VöB","Freihändig (z.B. Tipo. 36 II d VöB)","")</f>
        <v/>
      </c>
      <c r="BF228" s="402"/>
      <c r="BG228" s="433"/>
      <c r="BH228" s="430"/>
      <c r="BI228" s="435"/>
      <c r="BJ228" s="174" t="s">
        <v>45</v>
      </c>
      <c r="BK228" s="429"/>
      <c r="BL228" s="352"/>
      <c r="BM228" s="429"/>
      <c r="BN228" s="432"/>
      <c r="BO228" s="401" t="str">
        <f>IF(BN227="VöB","Freihändig (z.B. Tipo. 36 II d VöB)","")</f>
        <v/>
      </c>
      <c r="BP228" s="402"/>
      <c r="BQ228" s="433"/>
      <c r="BR228" s="430"/>
      <c r="BS228" s="435"/>
      <c r="BT228" s="174" t="s">
        <v>45</v>
      </c>
      <c r="BU228" s="429"/>
      <c r="BV228" s="352"/>
      <c r="BW228" s="429"/>
      <c r="BX228" s="432"/>
      <c r="BY228" s="401" t="str">
        <f>IF(BX227="VöB","Freihändig (z.B. Tipo. 36 II d VöB)","")</f>
        <v/>
      </c>
      <c r="BZ228" s="402"/>
      <c r="CA228" s="433"/>
      <c r="CB228" s="430"/>
      <c r="CC228" s="435"/>
      <c r="CD228" s="174" t="s">
        <v>45</v>
      </c>
      <c r="CE228" s="429"/>
      <c r="CF228" s="352"/>
      <c r="CG228" s="429"/>
      <c r="CH228" s="432"/>
      <c r="CI228" s="401" t="str">
        <f>IF(CH227="VöB","Freihändig (z.B. Tipo. 36 II d VöB)","")</f>
        <v/>
      </c>
      <c r="CJ228" s="402"/>
      <c r="CK228" s="433"/>
      <c r="CL228" s="430"/>
      <c r="CM228" s="435"/>
      <c r="CN228" s="174" t="s">
        <v>45</v>
      </c>
      <c r="CO228" s="429"/>
      <c r="CP228" s="352"/>
      <c r="CQ228" s="429"/>
      <c r="CR228" s="432"/>
      <c r="CS228" s="401" t="str">
        <f>IF(CR227="VöB","Freihändig (z.B. Tipo. 36 II d VöB)","")</f>
        <v/>
      </c>
      <c r="CT228" s="402"/>
      <c r="CU228" s="433"/>
      <c r="CV228" s="430"/>
      <c r="CW228" s="435"/>
      <c r="CX228" s="174" t="s">
        <v>45</v>
      </c>
      <c r="CY228" s="429"/>
      <c r="CZ228" s="352"/>
      <c r="DA228" s="429"/>
      <c r="DB228" s="432"/>
      <c r="DC228" s="401" t="str">
        <f>IF(DB227="VöB","Freihändig (z.B. Tipo. 36 II d VöB)","")</f>
        <v/>
      </c>
      <c r="DD228" s="402"/>
      <c r="DE228" s="433"/>
      <c r="DF228" s="430"/>
      <c r="DG228" s="435"/>
      <c r="DH228" s="174" t="s">
        <v>45</v>
      </c>
      <c r="DI228" s="429"/>
      <c r="DJ228" s="352"/>
      <c r="DK228" s="429"/>
      <c r="DL228" s="432"/>
      <c r="DM228" s="401" t="str">
        <f>IF(DL227="VöB","Freihändig (z.B. Tipo. 36 II d VöB)","")</f>
        <v/>
      </c>
      <c r="DN228" s="402"/>
      <c r="DO228" s="433"/>
      <c r="DP228" s="430"/>
      <c r="DQ228" s="435"/>
      <c r="DR228" s="174" t="s">
        <v>45</v>
      </c>
      <c r="DS228" s="429"/>
      <c r="DT228" s="352"/>
      <c r="DU228" s="429"/>
      <c r="DV228" s="432"/>
      <c r="DW228" s="401" t="str">
        <f>IF(DV227="VöB","Freihändig (z.B. Tipo. 36 II d VöB)","")</f>
        <v/>
      </c>
      <c r="DX228" s="402"/>
      <c r="DY228" s="433"/>
      <c r="DZ228" s="430"/>
      <c r="EA228" s="435"/>
      <c r="EB228" s="174" t="s">
        <v>45</v>
      </c>
      <c r="EC228" s="429"/>
      <c r="ED228" s="352"/>
      <c r="EE228" s="429"/>
      <c r="EF228" s="432"/>
      <c r="EG228" s="401" t="str">
        <f>IF(EF227="VöB","Freihändig (z.B. Tipo. 36 II d VöB)","")</f>
        <v/>
      </c>
      <c r="EH228" s="402"/>
      <c r="EI228" s="433"/>
      <c r="EJ228" s="430"/>
      <c r="EK228" s="435"/>
      <c r="EL228" s="174" t="s">
        <v>45</v>
      </c>
      <c r="EM228" s="429"/>
      <c r="EN228" s="352"/>
      <c r="EO228" s="429"/>
      <c r="EP228" s="432"/>
      <c r="EQ228" s="401" t="str">
        <f>IF(EP227="VöB","Freihändig (z.B. Tipo. 36 II d VöB)","")</f>
        <v/>
      </c>
      <c r="ER228" s="402"/>
      <c r="ES228" s="433"/>
      <c r="ET228" s="430"/>
      <c r="EU228" s="435"/>
      <c r="EV228" s="174" t="s">
        <v>45</v>
      </c>
      <c r="EW228" s="429"/>
      <c r="EX228" s="352"/>
      <c r="EY228" s="429"/>
      <c r="EZ228" s="432"/>
      <c r="FA228" s="401" t="str">
        <f>IF(EZ227="VöB","Freihändig (z.B. Tipo. 36 II d VöB)","")</f>
        <v/>
      </c>
      <c r="FB228" s="402"/>
      <c r="FC228" s="433"/>
      <c r="FD228" s="430"/>
      <c r="FE228" s="435"/>
      <c r="FF228" s="174" t="s">
        <v>45</v>
      </c>
      <c r="FG228" s="429"/>
      <c r="FH228" s="352"/>
      <c r="FI228" s="429"/>
      <c r="FJ228" s="432"/>
      <c r="FK228" s="401" t="str">
        <f>IF(FJ227="VöB","Freihändig (z.B. Tipo. 36 II d VöB)","")</f>
        <v/>
      </c>
      <c r="FL228" s="402"/>
      <c r="FM228" s="433"/>
      <c r="FN228" s="430"/>
      <c r="FO228" s="435"/>
      <c r="FP228" s="174" t="s">
        <v>45</v>
      </c>
      <c r="FQ228" s="429"/>
      <c r="FR228" s="352"/>
      <c r="FS228" s="429"/>
      <c r="FT228" s="432"/>
      <c r="FU228" s="401" t="str">
        <f>IF(FT227="VöB","Freihändig (z.B. Tipo. 36 II d VöB)","")</f>
        <v/>
      </c>
      <c r="FV228" s="402"/>
      <c r="FW228" s="433"/>
      <c r="FX228" s="430"/>
      <c r="FY228" s="435"/>
      <c r="FZ228" s="174" t="s">
        <v>45</v>
      </c>
      <c r="GA228" s="429"/>
      <c r="GB228" s="352"/>
      <c r="GC228" s="429"/>
      <c r="GD228" s="432"/>
      <c r="GE228" s="401" t="str">
        <f>IF(GD227="VöB","Freihändig (z.B. Tipo. 36 II d VöB)","")</f>
        <v/>
      </c>
      <c r="GF228" s="402"/>
      <c r="GG228" s="433"/>
      <c r="GH228" s="430"/>
      <c r="GI228" s="435"/>
      <c r="GJ228" s="174" t="s">
        <v>45</v>
      </c>
      <c r="GK228" s="429"/>
      <c r="GL228" s="352"/>
      <c r="GM228" s="429"/>
      <c r="GN228" s="432"/>
      <c r="GO228" s="401" t="str">
        <f>IF(GN227="VöB","Freihändig (z.B. Tipo. 36 II d VöB)","")</f>
        <v/>
      </c>
      <c r="GP228" s="402"/>
      <c r="GQ228" s="433"/>
      <c r="GR228" s="430"/>
      <c r="GS228" s="435"/>
      <c r="GT228" s="174" t="s">
        <v>45</v>
      </c>
      <c r="GU228" s="429"/>
      <c r="GV228" s="352"/>
      <c r="GW228" s="429"/>
      <c r="GX228" s="432"/>
      <c r="GY228" s="401" t="str">
        <f>IF(GX227="VöB","Freihändig (z.B. Tipo. 36 II d VöB)","")</f>
        <v/>
      </c>
      <c r="GZ228" s="402"/>
      <c r="HA228" s="433"/>
      <c r="HB228" s="430"/>
      <c r="HC228" s="435"/>
      <c r="HD228" s="174" t="s">
        <v>45</v>
      </c>
      <c r="HE228" s="429"/>
      <c r="HF228" s="352"/>
      <c r="HG228" s="429"/>
      <c r="HH228" s="432"/>
      <c r="HI228" s="401" t="str">
        <f>IF(HH227="VöB","Freihändig (z.B. Tipo. 36 II d VöB)","")</f>
        <v/>
      </c>
      <c r="HJ228" s="402"/>
      <c r="HK228" s="433"/>
      <c r="HL228" s="430"/>
      <c r="HM228" s="435"/>
      <c r="HN228" s="19"/>
      <c r="HO228" s="19"/>
      <c r="HP228" s="19"/>
      <c r="HQ228" s="19"/>
      <c r="HR228" s="19"/>
      <c r="HS228" s="19"/>
      <c r="HT228" s="19"/>
      <c r="HU228" s="19"/>
      <c r="HV228" s="19"/>
      <c r="HW228" s="19"/>
      <c r="HX228" s="19"/>
      <c r="HY228" s="19"/>
      <c r="HZ228" s="19"/>
      <c r="IA228" s="19"/>
      <c r="IB228" s="19"/>
      <c r="IC228" s="19"/>
      <c r="ID228" s="6"/>
      <c r="IE228" s="6"/>
      <c r="IF228" s="6"/>
      <c r="IG228" s="6"/>
      <c r="IH228" s="6"/>
      <c r="II228" s="6"/>
      <c r="IJ228" s="6"/>
      <c r="IK228" s="6"/>
      <c r="IL228" s="6"/>
      <c r="IM228" s="6"/>
      <c r="IN228" s="6"/>
      <c r="IO228" s="6"/>
      <c r="IP228" s="6"/>
      <c r="IQ228" s="6"/>
      <c r="IR228" s="6"/>
      <c r="IS228" s="6"/>
      <c r="IT228" s="6"/>
      <c r="IU228" s="6"/>
      <c r="IV228" s="6"/>
      <c r="IW228" s="6"/>
      <c r="IX228" s="6"/>
      <c r="IY228" s="6"/>
      <c r="IZ228" s="6"/>
      <c r="JA228" s="6"/>
      <c r="JB228" s="6"/>
      <c r="JC228" s="6"/>
      <c r="JD228" s="6"/>
      <c r="JE228" s="6"/>
      <c r="JF228" s="6"/>
      <c r="JG228" s="6"/>
      <c r="JH228" s="6"/>
      <c r="JI228" s="6"/>
      <c r="JJ228" s="6"/>
      <c r="JK228" s="6"/>
      <c r="JL228" s="6"/>
      <c r="JM228" s="6"/>
      <c r="JN228" s="6"/>
      <c r="JO228" s="6"/>
      <c r="JP228" s="6"/>
      <c r="JQ228" s="6"/>
      <c r="JR228" s="6"/>
      <c r="JS228" s="6"/>
      <c r="JT228" s="6"/>
      <c r="JU228" s="6"/>
      <c r="JV228" s="6"/>
      <c r="JW228" s="6"/>
      <c r="JX228" s="6"/>
      <c r="JY228" s="6"/>
      <c r="JZ228" s="6"/>
      <c r="KA228" s="6"/>
      <c r="KB228" s="6"/>
      <c r="KC228" s="6"/>
      <c r="KD228" s="6"/>
      <c r="KE228" s="6"/>
      <c r="KF228" s="6"/>
      <c r="KG228" s="6"/>
      <c r="KH228" s="6"/>
      <c r="KI228" s="6"/>
      <c r="KJ228" s="6"/>
      <c r="KK228" s="6"/>
      <c r="KL228" s="6"/>
      <c r="KM228" s="6"/>
      <c r="KN228" s="6"/>
      <c r="KO228" s="6"/>
      <c r="KP228" s="6"/>
      <c r="KQ228" s="6"/>
      <c r="KR228" s="6"/>
      <c r="KS228" s="6"/>
      <c r="KT228" s="6"/>
      <c r="KU228" s="6"/>
      <c r="KV228" s="6"/>
      <c r="KW228" s="6"/>
      <c r="KX228" s="6"/>
      <c r="KY228" s="6"/>
      <c r="KZ228" s="6"/>
      <c r="LA228" s="6"/>
      <c r="LB228" s="6"/>
      <c r="LC228" s="6"/>
    </row>
    <row r="229" spans="1:315" ht="27" customHeight="1" x14ac:dyDescent="0.2">
      <c r="B229" s="173" t="s">
        <v>44</v>
      </c>
      <c r="C229" s="429">
        <v>106</v>
      </c>
      <c r="D229" s="352">
        <v>0</v>
      </c>
      <c r="E229" s="429" t="s">
        <v>43</v>
      </c>
      <c r="F229" s="432" t="s">
        <v>36</v>
      </c>
      <c r="G229" s="399" t="str">
        <f>IF(F229="BöB","nur Freihändig mit Tipo. 13 VöB","")</f>
        <v/>
      </c>
      <c r="H229" s="400"/>
      <c r="I229" s="433" t="str">
        <f>IF(F229="BöB","Ja","No")</f>
        <v>No</v>
      </c>
      <c r="J229" s="430" t="str">
        <f>IF(F229="BöB","Ja","No")</f>
        <v>No</v>
      </c>
      <c r="K229" s="435" t="e">
        <f>IF(OR(AND(F229="VöB",D223="Aktuelles Procedura secondo BöB",E229="No"),OR(AND(E229="Ja",D229&gt;='Valori soglia'!$D$6),AND(E229="Ja",'Riepilogo progetto'!$J$8&gt;'Riepilogo progetto'!$P$9)),AND(E229="Ja",F229="BöB")),"Kontrolle","")</f>
        <v>#DIV/0!</v>
      </c>
      <c r="L229" s="173" t="s">
        <v>44</v>
      </c>
      <c r="M229" s="429">
        <v>106</v>
      </c>
      <c r="N229" s="352">
        <v>0</v>
      </c>
      <c r="O229" s="429" t="s">
        <v>43</v>
      </c>
      <c r="P229" s="432" t="s">
        <v>36</v>
      </c>
      <c r="Q229" s="399" t="str">
        <f>IF(P229="BöB","nur Freihändig mit Tipo. 13 VöB","")</f>
        <v/>
      </c>
      <c r="R229" s="400"/>
      <c r="S229" s="433" t="str">
        <f>IF(P229="BöB","Ja","No")</f>
        <v>No</v>
      </c>
      <c r="T229" s="430" t="str">
        <f>IF(P229="BöB","Ja","No")</f>
        <v>No</v>
      </c>
      <c r="U229" s="435" t="e">
        <f>IF(OR(AND(P229="VöB",N223="Aktuelles Procedura secondo BöB",O229="No"),OR(AND(O229="Ja",N229&gt;='Valori soglia'!$D$6),AND(O229="Ja",U$14&gt;U$15)),AND(O229="Ja",P229="BöB")),"Kontrolle","")</f>
        <v>#DIV/0!</v>
      </c>
      <c r="V229" s="173" t="s">
        <v>44</v>
      </c>
      <c r="W229" s="429">
        <v>106</v>
      </c>
      <c r="X229" s="352">
        <v>0</v>
      </c>
      <c r="Y229" s="429" t="s">
        <v>43</v>
      </c>
      <c r="Z229" s="432" t="s">
        <v>36</v>
      </c>
      <c r="AA229" s="399" t="str">
        <f>IF(Z229="BöB","nur Freihändig mit Tipo. 13 VöB","")</f>
        <v/>
      </c>
      <c r="AB229" s="400"/>
      <c r="AC229" s="433" t="str">
        <f>IF(Z229="BöB","Ja","No")</f>
        <v>No</v>
      </c>
      <c r="AD229" s="430" t="str">
        <f>IF(Z229="BöB","Ja","No")</f>
        <v>No</v>
      </c>
      <c r="AE229" s="435" t="e">
        <f>IF(OR(AND(Z229="VöB",X223="Aktuelles Procedura secondo BöB",Y229="No"),OR(AND(Y229="Ja",X229&gt;='Valori soglia'!$D$6),AND(Y229="Ja",AE$14&gt;AE$15)),AND(Y229="Ja",Z229="BöB")),"Kontrolle","")</f>
        <v>#DIV/0!</v>
      </c>
      <c r="AF229" s="173" t="s">
        <v>44</v>
      </c>
      <c r="AG229" s="429">
        <v>106</v>
      </c>
      <c r="AH229" s="352">
        <v>0</v>
      </c>
      <c r="AI229" s="429" t="s">
        <v>43</v>
      </c>
      <c r="AJ229" s="432" t="s">
        <v>36</v>
      </c>
      <c r="AK229" s="399" t="str">
        <f>IF(AJ229="BöB","nur Freihändig mit Tipo. 13 VöB","")</f>
        <v/>
      </c>
      <c r="AL229" s="400"/>
      <c r="AM229" s="433" t="str">
        <f>IF(AJ229="BöB","Ja","No")</f>
        <v>No</v>
      </c>
      <c r="AN229" s="430" t="str">
        <f>IF(AJ229="BöB","Ja","No")</f>
        <v>No</v>
      </c>
      <c r="AO229" s="435" t="e">
        <f>IF(OR(AND(AJ229="VöB",AH223="Aktuelles Procedura secondo BöB",AI229="No"),OR(AND(AI229="Ja",AH229&gt;='Valori soglia'!$D$6),AND(AI229="Ja",AO$14&gt;AO$15)),AND(AI229="Ja",AJ229="BöB")),"Kontrolle","")</f>
        <v>#DIV/0!</v>
      </c>
      <c r="AP229" s="173" t="s">
        <v>44</v>
      </c>
      <c r="AQ229" s="429">
        <v>106</v>
      </c>
      <c r="AR229" s="352">
        <v>0</v>
      </c>
      <c r="AS229" s="429" t="s">
        <v>43</v>
      </c>
      <c r="AT229" s="432" t="s">
        <v>36</v>
      </c>
      <c r="AU229" s="399" t="str">
        <f>IF(AT229="BöB","nur Freihändig mit Tipo. 13 VöB","")</f>
        <v/>
      </c>
      <c r="AV229" s="400"/>
      <c r="AW229" s="433" t="str">
        <f>IF(AT229="BöB","Ja","No")</f>
        <v>No</v>
      </c>
      <c r="AX229" s="430" t="str">
        <f>IF(AT229="BöB","Ja","No")</f>
        <v>No</v>
      </c>
      <c r="AY229" s="435" t="e">
        <f>IF(OR(AND(AT229="VöB",AR223="Aktuelles Procedura secondo BöB",AS229="No"),OR(AND(AS229="Ja",AR229&gt;='Valori soglia'!$D$6),AND(AS229="Ja",AY$14&gt;AY$15)),AND(AS229="Ja",AT229="BöB")),"Kontrolle","")</f>
        <v>#DIV/0!</v>
      </c>
      <c r="AZ229" s="173" t="s">
        <v>44</v>
      </c>
      <c r="BA229" s="429">
        <v>106</v>
      </c>
      <c r="BB229" s="352">
        <v>0</v>
      </c>
      <c r="BC229" s="429" t="s">
        <v>43</v>
      </c>
      <c r="BD229" s="432" t="s">
        <v>36</v>
      </c>
      <c r="BE229" s="399" t="str">
        <f>IF(BD229="BöB","nur Freihändig mit Tipo. 13 VöB","")</f>
        <v/>
      </c>
      <c r="BF229" s="400"/>
      <c r="BG229" s="433" t="str">
        <f>IF(BD229="BöB","Ja","No")</f>
        <v>No</v>
      </c>
      <c r="BH229" s="430" t="str">
        <f>IF(BD229="BöB","Ja","No")</f>
        <v>No</v>
      </c>
      <c r="BI229" s="435" t="e">
        <f>IF(OR(AND(BD229="VöB",BB223="Aktuelles Procedura secondo BöB",BC229="No"),OR(AND(BC229="Ja",BB229&gt;='Valori soglia'!$D$6),AND(BC229="Ja",BI$14&gt;BI$15)),AND(BC229="Ja",BD229="BöB")),"Kontrolle","")</f>
        <v>#DIV/0!</v>
      </c>
      <c r="BJ229" s="173" t="s">
        <v>44</v>
      </c>
      <c r="BK229" s="429">
        <v>106</v>
      </c>
      <c r="BL229" s="352">
        <v>0</v>
      </c>
      <c r="BM229" s="429" t="s">
        <v>43</v>
      </c>
      <c r="BN229" s="432" t="s">
        <v>36</v>
      </c>
      <c r="BO229" s="399" t="str">
        <f>IF(BN229="BöB","nur Freihändig mit Tipo. 13 VöB","")</f>
        <v/>
      </c>
      <c r="BP229" s="400"/>
      <c r="BQ229" s="433" t="str">
        <f>IF(BN229="BöB","Ja","No")</f>
        <v>No</v>
      </c>
      <c r="BR229" s="430" t="str">
        <f>IF(BN229="BöB","Ja","No")</f>
        <v>No</v>
      </c>
      <c r="BS229" s="435" t="e">
        <f>IF(OR(AND(BN229="VöB",BL223="Aktuelles Procedura secondo BöB",BM229="No"),OR(AND(BM229="Ja",BL229&gt;='Valori soglia'!$D$6),AND(BM229="Ja",BS$14&gt;BS$15)),AND(BM229="Ja",BN229="BöB")),"Kontrolle","")</f>
        <v>#DIV/0!</v>
      </c>
      <c r="BT229" s="173" t="s">
        <v>44</v>
      </c>
      <c r="BU229" s="429">
        <v>106</v>
      </c>
      <c r="BV229" s="352">
        <v>0</v>
      </c>
      <c r="BW229" s="429" t="s">
        <v>43</v>
      </c>
      <c r="BX229" s="432" t="s">
        <v>36</v>
      </c>
      <c r="BY229" s="399" t="str">
        <f>IF(BX229="BöB","nur Freihändig mit Tipo. 13 VöB","")</f>
        <v/>
      </c>
      <c r="BZ229" s="400"/>
      <c r="CA229" s="433" t="str">
        <f>IF(BX229="BöB","Ja","No")</f>
        <v>No</v>
      </c>
      <c r="CB229" s="430" t="str">
        <f>IF(BX229="BöB","Ja","No")</f>
        <v>No</v>
      </c>
      <c r="CC229" s="435" t="e">
        <f>IF(OR(AND(BX229="VöB",BV223="Aktuelles Procedura secondo BöB",BW229="No"),OR(AND(BW229="Ja",BV229&gt;='Valori soglia'!$D$6),AND(BW229="Ja",CC$14&gt;CC$15)),AND(BW229="Ja",BX229="BöB")),"Kontrolle","")</f>
        <v>#DIV/0!</v>
      </c>
      <c r="CD229" s="173" t="s">
        <v>44</v>
      </c>
      <c r="CE229" s="429">
        <v>106</v>
      </c>
      <c r="CF229" s="352">
        <v>0</v>
      </c>
      <c r="CG229" s="429" t="s">
        <v>43</v>
      </c>
      <c r="CH229" s="432" t="s">
        <v>36</v>
      </c>
      <c r="CI229" s="399" t="str">
        <f>IF(CH229="BöB","nur Freihändig mit Tipo. 13 VöB","")</f>
        <v/>
      </c>
      <c r="CJ229" s="400"/>
      <c r="CK229" s="433" t="str">
        <f>IF(CH229="BöB","Ja","No")</f>
        <v>No</v>
      </c>
      <c r="CL229" s="430" t="str">
        <f>IF(CH229="BöB","Ja","No")</f>
        <v>No</v>
      </c>
      <c r="CM229" s="435" t="e">
        <f>IF(OR(AND(CH229="VöB",CF223="Aktuelles Procedura secondo BöB",CG229="No"),OR(AND(CG229="Ja",CF229&gt;='Valori soglia'!$D$6),AND(CG229="Ja",CM$14&gt;CM$15)),AND(CG229="Ja",CH229="BöB")),"Kontrolle","")</f>
        <v>#DIV/0!</v>
      </c>
      <c r="CN229" s="173" t="s">
        <v>44</v>
      </c>
      <c r="CO229" s="429">
        <v>106</v>
      </c>
      <c r="CP229" s="352">
        <v>0</v>
      </c>
      <c r="CQ229" s="429" t="s">
        <v>43</v>
      </c>
      <c r="CR229" s="432" t="s">
        <v>36</v>
      </c>
      <c r="CS229" s="399" t="str">
        <f>IF(CR229="BöB","nur Freihändig mit Tipo. 13 VöB","")</f>
        <v/>
      </c>
      <c r="CT229" s="400"/>
      <c r="CU229" s="433" t="str">
        <f>IF(CR229="BöB","Ja","No")</f>
        <v>No</v>
      </c>
      <c r="CV229" s="430" t="str">
        <f>IF(CR229="BöB","Ja","No")</f>
        <v>No</v>
      </c>
      <c r="CW229" s="435" t="e">
        <f>IF(OR(AND(CR229="VöB",CP223="Aktuelles Procedura secondo BöB",CQ229="No"),OR(AND(CQ229="Ja",CP229&gt;='Valori soglia'!$D$6),AND(CQ229="Ja",CW$14&gt;CW$15)),AND(CQ229="Ja",CR229="BöB")),"Kontrolle","")</f>
        <v>#DIV/0!</v>
      </c>
      <c r="CX229" s="173" t="s">
        <v>44</v>
      </c>
      <c r="CY229" s="429">
        <v>106</v>
      </c>
      <c r="CZ229" s="352">
        <v>0</v>
      </c>
      <c r="DA229" s="429" t="s">
        <v>43</v>
      </c>
      <c r="DB229" s="432" t="s">
        <v>36</v>
      </c>
      <c r="DC229" s="399" t="str">
        <f>IF(DB229="BöB","nur Freihändig mit Tipo. 13 VöB","")</f>
        <v/>
      </c>
      <c r="DD229" s="400"/>
      <c r="DE229" s="433" t="str">
        <f>IF(DB229="BöB","Ja","No")</f>
        <v>No</v>
      </c>
      <c r="DF229" s="430" t="str">
        <f>IF(DB229="BöB","Ja","No")</f>
        <v>No</v>
      </c>
      <c r="DG229" s="435" t="e">
        <f>IF(OR(AND(DB229="VöB",CZ223="Aktuelles Procedura secondo BöB",DA229="No"),OR(AND(DA229="Ja",CZ229&gt;='Valori soglia'!$D$6),AND(DA229="Ja",DG$14&gt;DG$15)),AND(DA229="Ja",DB229="BöB")),"Kontrolle","")</f>
        <v>#DIV/0!</v>
      </c>
      <c r="DH229" s="173" t="s">
        <v>44</v>
      </c>
      <c r="DI229" s="429">
        <v>106</v>
      </c>
      <c r="DJ229" s="352">
        <v>0</v>
      </c>
      <c r="DK229" s="429" t="s">
        <v>43</v>
      </c>
      <c r="DL229" s="432" t="s">
        <v>36</v>
      </c>
      <c r="DM229" s="399" t="str">
        <f>IF(DL229="BöB","nur Freihändig mit Tipo. 13 VöB","")</f>
        <v/>
      </c>
      <c r="DN229" s="400"/>
      <c r="DO229" s="433" t="str">
        <f>IF(DL229="BöB","Ja","No")</f>
        <v>No</v>
      </c>
      <c r="DP229" s="430" t="str">
        <f>IF(DL229="BöB","Ja","No")</f>
        <v>No</v>
      </c>
      <c r="DQ229" s="435" t="e">
        <f>IF(OR(AND(DL229="VöB",DJ223="Aktuelles Procedura secondo BöB",DK229="No"),OR(AND(DK229="Ja",DJ229&gt;='Valori soglia'!$D$6),AND(DK229="Ja",DQ$14&gt;DQ$15)),AND(DK229="Ja",DL229="BöB")),"Kontrolle","")</f>
        <v>#DIV/0!</v>
      </c>
      <c r="DR229" s="173" t="s">
        <v>44</v>
      </c>
      <c r="DS229" s="429">
        <v>106</v>
      </c>
      <c r="DT229" s="352">
        <v>0</v>
      </c>
      <c r="DU229" s="429" t="s">
        <v>43</v>
      </c>
      <c r="DV229" s="432" t="s">
        <v>36</v>
      </c>
      <c r="DW229" s="399" t="str">
        <f>IF(DV229="BöB","nur Freihändig mit Tipo. 13 VöB","")</f>
        <v/>
      </c>
      <c r="DX229" s="400"/>
      <c r="DY229" s="433" t="str">
        <f>IF(DV229="BöB","Ja","No")</f>
        <v>No</v>
      </c>
      <c r="DZ229" s="430" t="str">
        <f>IF(DV229="BöB","Ja","No")</f>
        <v>No</v>
      </c>
      <c r="EA229" s="435" t="e">
        <f>IF(OR(AND(DV229="VöB",DT223="Aktuelles Procedura secondo BöB",DU229="No"),OR(AND(DU229="Ja",DT229&gt;='Valori soglia'!$D$6),AND(DU229="Ja",EA$14&gt;EA$15)),AND(DU229="Ja",DV229="BöB")),"Kontrolle","")</f>
        <v>#DIV/0!</v>
      </c>
      <c r="EB229" s="173" t="s">
        <v>44</v>
      </c>
      <c r="EC229" s="429">
        <v>106</v>
      </c>
      <c r="ED229" s="352">
        <v>0</v>
      </c>
      <c r="EE229" s="429" t="s">
        <v>43</v>
      </c>
      <c r="EF229" s="432" t="s">
        <v>36</v>
      </c>
      <c r="EG229" s="399" t="str">
        <f>IF(EF229="BöB","nur Freihändig mit Tipo. 13 VöB","")</f>
        <v/>
      </c>
      <c r="EH229" s="400"/>
      <c r="EI229" s="433" t="str">
        <f>IF(EF229="BöB","Ja","No")</f>
        <v>No</v>
      </c>
      <c r="EJ229" s="430" t="str">
        <f>IF(EF229="BöB","Ja","No")</f>
        <v>No</v>
      </c>
      <c r="EK229" s="435" t="e">
        <f>IF(OR(AND(EF229="VöB",ED223="Aktuelles Procedura secondo BöB",EE229="No"),OR(AND(EE229="Ja",ED229&gt;='Valori soglia'!$D$6),AND(EE229="Ja",EK$14&gt;EK$15)),AND(EE229="Ja",EF229="BöB")),"Kontrolle","")</f>
        <v>#DIV/0!</v>
      </c>
      <c r="EL229" s="173" t="s">
        <v>44</v>
      </c>
      <c r="EM229" s="429">
        <v>106</v>
      </c>
      <c r="EN229" s="352">
        <v>0</v>
      </c>
      <c r="EO229" s="429" t="s">
        <v>43</v>
      </c>
      <c r="EP229" s="432" t="s">
        <v>36</v>
      </c>
      <c r="EQ229" s="399" t="str">
        <f>IF(EP229="BöB","nur Freihändig mit Tipo. 13 VöB","")</f>
        <v/>
      </c>
      <c r="ER229" s="400"/>
      <c r="ES229" s="433" t="str">
        <f>IF(EP229="BöB","Ja","No")</f>
        <v>No</v>
      </c>
      <c r="ET229" s="430" t="str">
        <f>IF(EP229="BöB","Ja","No")</f>
        <v>No</v>
      </c>
      <c r="EU229" s="435" t="e">
        <f>IF(OR(AND(EP229="VöB",EN223="Aktuelles Procedura secondo BöB",EO229="No"),OR(AND(EO229="Ja",EN229&gt;='Valori soglia'!$D$6),AND(EO229="Ja",EU$14&gt;EU$15)),AND(EO229="Ja",EP229="BöB")),"Kontrolle","")</f>
        <v>#DIV/0!</v>
      </c>
      <c r="EV229" s="173" t="s">
        <v>44</v>
      </c>
      <c r="EW229" s="429">
        <v>106</v>
      </c>
      <c r="EX229" s="352">
        <v>0</v>
      </c>
      <c r="EY229" s="429" t="s">
        <v>43</v>
      </c>
      <c r="EZ229" s="432" t="s">
        <v>36</v>
      </c>
      <c r="FA229" s="399" t="str">
        <f>IF(EZ229="BöB","nur Freihändig mit Tipo. 13 VöB","")</f>
        <v/>
      </c>
      <c r="FB229" s="400"/>
      <c r="FC229" s="433" t="str">
        <f>IF(EZ229="BöB","Ja","No")</f>
        <v>No</v>
      </c>
      <c r="FD229" s="430" t="str">
        <f>IF(EZ229="BöB","Ja","No")</f>
        <v>No</v>
      </c>
      <c r="FE229" s="435" t="e">
        <f>IF(OR(AND(EZ229="VöB",EX223="Aktuelles Procedura secondo BöB",EY229="No"),OR(AND(EY229="Ja",EX229&gt;='Valori soglia'!$D$6),AND(EY229="Ja",FE$14&gt;FE$15)),AND(EY229="Ja",EZ229="BöB")),"Kontrolle","")</f>
        <v>#DIV/0!</v>
      </c>
      <c r="FF229" s="173" t="s">
        <v>44</v>
      </c>
      <c r="FG229" s="429">
        <v>106</v>
      </c>
      <c r="FH229" s="352">
        <v>0</v>
      </c>
      <c r="FI229" s="429" t="s">
        <v>43</v>
      </c>
      <c r="FJ229" s="432" t="s">
        <v>36</v>
      </c>
      <c r="FK229" s="399" t="str">
        <f>IF(FJ229="BöB","nur Freihändig mit Tipo. 13 VöB","")</f>
        <v/>
      </c>
      <c r="FL229" s="400"/>
      <c r="FM229" s="433" t="str">
        <f>IF(FJ229="BöB","Ja","No")</f>
        <v>No</v>
      </c>
      <c r="FN229" s="430" t="str">
        <f>IF(FJ229="BöB","Ja","No")</f>
        <v>No</v>
      </c>
      <c r="FO229" s="435" t="e">
        <f>IF(OR(AND(FJ229="VöB",FH223="Aktuelles Procedura secondo BöB",FI229="No"),OR(AND(FI229="Ja",FH229&gt;='Valori soglia'!$D$6),AND(FI229="Ja",FO$14&gt;FO$15)),AND(FI229="Ja",FJ229="BöB")),"Kontrolle","")</f>
        <v>#DIV/0!</v>
      </c>
      <c r="FP229" s="173" t="s">
        <v>44</v>
      </c>
      <c r="FQ229" s="429">
        <v>106</v>
      </c>
      <c r="FR229" s="352">
        <v>0</v>
      </c>
      <c r="FS229" s="429" t="s">
        <v>43</v>
      </c>
      <c r="FT229" s="432" t="s">
        <v>36</v>
      </c>
      <c r="FU229" s="399" t="str">
        <f>IF(FT229="BöB","nur Freihändig mit Tipo. 13 VöB","")</f>
        <v/>
      </c>
      <c r="FV229" s="400"/>
      <c r="FW229" s="433" t="str">
        <f>IF(FT229="BöB","Ja","No")</f>
        <v>No</v>
      </c>
      <c r="FX229" s="430" t="str">
        <f>IF(FT229="BöB","Ja","No")</f>
        <v>No</v>
      </c>
      <c r="FY229" s="435" t="e">
        <f>IF(OR(AND(FT229="VöB",FR223="Aktuelles Procedura secondo BöB",FS229="No"),OR(AND(FS229="Ja",FR229&gt;='Valori soglia'!$D$6),AND(FS229="Ja",FY$14&gt;FY$15)),AND(FS229="Ja",FT229="BöB")),"Kontrolle","")</f>
        <v>#DIV/0!</v>
      </c>
      <c r="FZ229" s="173" t="s">
        <v>44</v>
      </c>
      <c r="GA229" s="429">
        <v>106</v>
      </c>
      <c r="GB229" s="352">
        <v>0</v>
      </c>
      <c r="GC229" s="429" t="s">
        <v>43</v>
      </c>
      <c r="GD229" s="432" t="s">
        <v>36</v>
      </c>
      <c r="GE229" s="399" t="str">
        <f>IF(GD229="BöB","nur Freihändig mit Tipo. 13 VöB","")</f>
        <v/>
      </c>
      <c r="GF229" s="400"/>
      <c r="GG229" s="433" t="str">
        <f>IF(GD229="BöB","Ja","No")</f>
        <v>No</v>
      </c>
      <c r="GH229" s="430" t="str">
        <f>IF(GD229="BöB","Ja","No")</f>
        <v>No</v>
      </c>
      <c r="GI229" s="435" t="e">
        <f>IF(OR(AND(GD229="VöB",GB223="Aktuelles Procedura secondo BöB",GC229="No"),OR(AND(GC229="Ja",GB229&gt;='Valori soglia'!$D$6),AND(GC229="Ja",GI$14&gt;GI$15)),AND(GC229="Ja",GD229="BöB")),"Kontrolle","")</f>
        <v>#DIV/0!</v>
      </c>
      <c r="GJ229" s="173" t="s">
        <v>44</v>
      </c>
      <c r="GK229" s="429">
        <v>106</v>
      </c>
      <c r="GL229" s="352">
        <v>0</v>
      </c>
      <c r="GM229" s="429" t="s">
        <v>43</v>
      </c>
      <c r="GN229" s="432" t="s">
        <v>36</v>
      </c>
      <c r="GO229" s="399" t="str">
        <f>IF(GN229="BöB","nur Freihändig mit Tipo. 13 VöB","")</f>
        <v/>
      </c>
      <c r="GP229" s="400"/>
      <c r="GQ229" s="433" t="str">
        <f>IF(GN229="BöB","Ja","No")</f>
        <v>No</v>
      </c>
      <c r="GR229" s="430" t="str">
        <f>IF(GN229="BöB","Ja","No")</f>
        <v>No</v>
      </c>
      <c r="GS229" s="435" t="e">
        <f>IF(OR(AND(GN229="VöB",GL223="Aktuelles Procedura secondo BöB",GM229="No"),OR(AND(GM229="Ja",GL229&gt;='Valori soglia'!$D$6),AND(GM229="Ja",GS$14&gt;GS$15)),AND(GM229="Ja",GN229="BöB")),"Kontrolle","")</f>
        <v>#DIV/0!</v>
      </c>
      <c r="GT229" s="173" t="s">
        <v>44</v>
      </c>
      <c r="GU229" s="429">
        <v>106</v>
      </c>
      <c r="GV229" s="352">
        <v>0</v>
      </c>
      <c r="GW229" s="429" t="s">
        <v>43</v>
      </c>
      <c r="GX229" s="432" t="s">
        <v>36</v>
      </c>
      <c r="GY229" s="399" t="str">
        <f>IF(GX229="BöB","nur Freihändig mit Tipo. 13 VöB","")</f>
        <v/>
      </c>
      <c r="GZ229" s="400"/>
      <c r="HA229" s="433" t="str">
        <f>IF(GX229="BöB","Ja","No")</f>
        <v>No</v>
      </c>
      <c r="HB229" s="430" t="str">
        <f>IF(GX229="BöB","Ja","No")</f>
        <v>No</v>
      </c>
      <c r="HC229" s="435" t="e">
        <f>IF(OR(AND(GX229="VöB",GV223="Aktuelles Procedura secondo BöB",GW229="No"),OR(AND(GW229="Ja",GV229&gt;='Valori soglia'!$D$6),AND(GW229="Ja",HC$14&gt;HC$15)),AND(GW229="Ja",GX229="BöB")),"Kontrolle","")</f>
        <v>#DIV/0!</v>
      </c>
      <c r="HD229" s="173" t="s">
        <v>44</v>
      </c>
      <c r="HE229" s="429">
        <v>106</v>
      </c>
      <c r="HF229" s="352">
        <v>0</v>
      </c>
      <c r="HG229" s="429" t="s">
        <v>43</v>
      </c>
      <c r="HH229" s="432" t="s">
        <v>36</v>
      </c>
      <c r="HI229" s="399" t="str">
        <f>IF(HH229="BöB","nur Freihändig mit Tipo. 13 VöB","")</f>
        <v/>
      </c>
      <c r="HJ229" s="400"/>
      <c r="HK229" s="433" t="str">
        <f>IF(HH229="BöB","Ja","No")</f>
        <v>No</v>
      </c>
      <c r="HL229" s="430" t="str">
        <f>IF(HH229="BöB","Ja","No")</f>
        <v>No</v>
      </c>
      <c r="HM229" s="435" t="e">
        <f>IF(OR(AND(HH229="VöB",HF223="Aktuelles Procedura secondo BöB",HG229="No"),OR(AND(HG229="Ja",HF229&gt;='Valori soglia'!$D$6),AND(HG229="Ja",HM$14&gt;HM$15)),AND(HG229="Ja",HH229="BöB")),"Kontrolle","")</f>
        <v>#DIV/0!</v>
      </c>
      <c r="HN229" s="19"/>
      <c r="HO229" s="19"/>
      <c r="HP229" s="19"/>
      <c r="HQ229" s="19"/>
      <c r="HR229" s="19"/>
      <c r="HS229" s="19"/>
      <c r="HT229" s="19"/>
      <c r="HU229" s="19"/>
      <c r="HV229" s="19"/>
      <c r="HW229" s="19"/>
      <c r="HX229" s="19"/>
      <c r="HY229" s="19"/>
      <c r="HZ229" s="19"/>
      <c r="IA229" s="19"/>
      <c r="IB229" s="19"/>
      <c r="IC229" s="19"/>
      <c r="ID229" s="6"/>
      <c r="IE229" s="6"/>
      <c r="IF229" s="6"/>
      <c r="IG229" s="6"/>
      <c r="IH229" s="6"/>
      <c r="II229" s="6"/>
      <c r="IJ229" s="6"/>
      <c r="IK229" s="6"/>
      <c r="IL229" s="6"/>
      <c r="IM229" s="6"/>
      <c r="IN229" s="6"/>
      <c r="IO229" s="6"/>
      <c r="IP229" s="6"/>
      <c r="IQ229" s="6"/>
      <c r="IR229" s="6"/>
      <c r="IS229" s="6"/>
      <c r="IT229" s="6"/>
      <c r="IU229" s="6"/>
      <c r="IV229" s="6"/>
      <c r="IW229" s="6"/>
      <c r="IX229" s="6"/>
      <c r="IY229" s="6"/>
      <c r="IZ229" s="6"/>
      <c r="JA229" s="6"/>
      <c r="JB229" s="6"/>
      <c r="JC229" s="6"/>
      <c r="JD229" s="6"/>
      <c r="JE229" s="6"/>
      <c r="JF229" s="6"/>
      <c r="JG229" s="6"/>
      <c r="JH229" s="6"/>
      <c r="JI229" s="6"/>
      <c r="JJ229" s="6"/>
      <c r="JK229" s="6"/>
      <c r="JL229" s="6"/>
      <c r="JM229" s="6"/>
      <c r="JN229" s="6"/>
      <c r="JO229" s="6"/>
      <c r="JP229" s="6"/>
      <c r="JQ229" s="6"/>
      <c r="JR229" s="6"/>
      <c r="JS229" s="6"/>
      <c r="JT229" s="6"/>
      <c r="JU229" s="6"/>
      <c r="JV229" s="6"/>
      <c r="JW229" s="6"/>
      <c r="JX229" s="6"/>
      <c r="JY229" s="6"/>
      <c r="JZ229" s="6"/>
      <c r="KA229" s="6"/>
      <c r="KB229" s="6"/>
      <c r="KC229" s="6"/>
      <c r="KD229" s="6"/>
      <c r="KE229" s="6"/>
      <c r="KF229" s="6"/>
      <c r="KG229" s="6"/>
      <c r="KH229" s="6"/>
      <c r="KI229" s="6"/>
      <c r="KJ229" s="6"/>
      <c r="KK229" s="6"/>
      <c r="KL229" s="6"/>
      <c r="KM229" s="6"/>
      <c r="KN229" s="6"/>
      <c r="KO229" s="6"/>
      <c r="KP229" s="6"/>
      <c r="KQ229" s="6"/>
      <c r="KR229" s="6"/>
      <c r="KS229" s="6"/>
      <c r="KT229" s="6"/>
      <c r="KU229" s="6"/>
      <c r="KV229" s="6"/>
      <c r="KW229" s="6"/>
      <c r="KX229" s="6"/>
      <c r="KY229" s="6"/>
      <c r="KZ229" s="6"/>
      <c r="LA229" s="6"/>
      <c r="LB229" s="6"/>
      <c r="LC229" s="6"/>
    </row>
    <row r="230" spans="1:315" ht="27" customHeight="1" x14ac:dyDescent="0.2">
      <c r="B230" s="174" t="s">
        <v>45</v>
      </c>
      <c r="C230" s="429"/>
      <c r="D230" s="352"/>
      <c r="E230" s="429"/>
      <c r="F230" s="432"/>
      <c r="G230" s="401" t="str">
        <f>IF(F229="VöB","Freihändig (z.B. Tipo. 36 II d VöB)","")</f>
        <v/>
      </c>
      <c r="H230" s="402"/>
      <c r="I230" s="433"/>
      <c r="J230" s="430"/>
      <c r="K230" s="435"/>
      <c r="L230" s="174" t="s">
        <v>45</v>
      </c>
      <c r="M230" s="429"/>
      <c r="N230" s="352"/>
      <c r="O230" s="429"/>
      <c r="P230" s="432"/>
      <c r="Q230" s="401" t="str">
        <f>IF(P229="VöB","Freihändig (z.B. Tipo. 36 II d VöB)","")</f>
        <v/>
      </c>
      <c r="R230" s="402"/>
      <c r="S230" s="433"/>
      <c r="T230" s="430"/>
      <c r="U230" s="435"/>
      <c r="V230" s="174" t="s">
        <v>45</v>
      </c>
      <c r="W230" s="429"/>
      <c r="X230" s="352"/>
      <c r="Y230" s="429"/>
      <c r="Z230" s="432"/>
      <c r="AA230" s="401" t="str">
        <f>IF(Z229="VöB","Freihändig (z.B. Tipo. 36 II d VöB)","")</f>
        <v/>
      </c>
      <c r="AB230" s="402"/>
      <c r="AC230" s="433"/>
      <c r="AD230" s="430"/>
      <c r="AE230" s="435"/>
      <c r="AF230" s="174" t="s">
        <v>45</v>
      </c>
      <c r="AG230" s="429"/>
      <c r="AH230" s="352"/>
      <c r="AI230" s="429"/>
      <c r="AJ230" s="432"/>
      <c r="AK230" s="401" t="str">
        <f>IF(AJ229="VöB","Freihändig (z.B. Tipo. 36 II d VöB)","")</f>
        <v/>
      </c>
      <c r="AL230" s="402"/>
      <c r="AM230" s="433"/>
      <c r="AN230" s="430"/>
      <c r="AO230" s="435"/>
      <c r="AP230" s="174" t="s">
        <v>45</v>
      </c>
      <c r="AQ230" s="429"/>
      <c r="AR230" s="352"/>
      <c r="AS230" s="429"/>
      <c r="AT230" s="432"/>
      <c r="AU230" s="401" t="str">
        <f>IF(AT229="VöB","Freihändig (z.B. Tipo. 36 II d VöB)","")</f>
        <v/>
      </c>
      <c r="AV230" s="402"/>
      <c r="AW230" s="433"/>
      <c r="AX230" s="430"/>
      <c r="AY230" s="435"/>
      <c r="AZ230" s="174" t="s">
        <v>45</v>
      </c>
      <c r="BA230" s="429"/>
      <c r="BB230" s="352"/>
      <c r="BC230" s="429"/>
      <c r="BD230" s="432"/>
      <c r="BE230" s="401" t="str">
        <f>IF(BD229="VöB","Freihändig (z.B. Tipo. 36 II d VöB)","")</f>
        <v/>
      </c>
      <c r="BF230" s="402"/>
      <c r="BG230" s="433"/>
      <c r="BH230" s="430"/>
      <c r="BI230" s="435"/>
      <c r="BJ230" s="174" t="s">
        <v>45</v>
      </c>
      <c r="BK230" s="429"/>
      <c r="BL230" s="352"/>
      <c r="BM230" s="429"/>
      <c r="BN230" s="432"/>
      <c r="BO230" s="401" t="str">
        <f>IF(BN229="VöB","Freihändig (z.B. Tipo. 36 II d VöB)","")</f>
        <v/>
      </c>
      <c r="BP230" s="402"/>
      <c r="BQ230" s="433"/>
      <c r="BR230" s="430"/>
      <c r="BS230" s="435"/>
      <c r="BT230" s="174" t="s">
        <v>45</v>
      </c>
      <c r="BU230" s="429"/>
      <c r="BV230" s="352"/>
      <c r="BW230" s="429"/>
      <c r="BX230" s="432"/>
      <c r="BY230" s="401" t="str">
        <f>IF(BX229="VöB","Freihändig (z.B. Tipo. 36 II d VöB)","")</f>
        <v/>
      </c>
      <c r="BZ230" s="402"/>
      <c r="CA230" s="433"/>
      <c r="CB230" s="430"/>
      <c r="CC230" s="435"/>
      <c r="CD230" s="174" t="s">
        <v>45</v>
      </c>
      <c r="CE230" s="429"/>
      <c r="CF230" s="352"/>
      <c r="CG230" s="429"/>
      <c r="CH230" s="432"/>
      <c r="CI230" s="401" t="str">
        <f>IF(CH229="VöB","Freihändig (z.B. Tipo. 36 II d VöB)","")</f>
        <v/>
      </c>
      <c r="CJ230" s="402"/>
      <c r="CK230" s="433"/>
      <c r="CL230" s="430"/>
      <c r="CM230" s="435"/>
      <c r="CN230" s="174" t="s">
        <v>45</v>
      </c>
      <c r="CO230" s="429"/>
      <c r="CP230" s="352"/>
      <c r="CQ230" s="429"/>
      <c r="CR230" s="432"/>
      <c r="CS230" s="401" t="str">
        <f>IF(CR229="VöB","Freihändig (z.B. Tipo. 36 II d VöB)","")</f>
        <v/>
      </c>
      <c r="CT230" s="402"/>
      <c r="CU230" s="433"/>
      <c r="CV230" s="430"/>
      <c r="CW230" s="435"/>
      <c r="CX230" s="174" t="s">
        <v>45</v>
      </c>
      <c r="CY230" s="429"/>
      <c r="CZ230" s="352"/>
      <c r="DA230" s="429"/>
      <c r="DB230" s="432"/>
      <c r="DC230" s="401" t="str">
        <f>IF(DB229="VöB","Freihändig (z.B. Tipo. 36 II d VöB)","")</f>
        <v/>
      </c>
      <c r="DD230" s="402"/>
      <c r="DE230" s="433"/>
      <c r="DF230" s="430"/>
      <c r="DG230" s="435"/>
      <c r="DH230" s="174" t="s">
        <v>45</v>
      </c>
      <c r="DI230" s="429"/>
      <c r="DJ230" s="352"/>
      <c r="DK230" s="429"/>
      <c r="DL230" s="432"/>
      <c r="DM230" s="401" t="str">
        <f>IF(DL229="VöB","Freihändig (z.B. Tipo. 36 II d VöB)","")</f>
        <v/>
      </c>
      <c r="DN230" s="402"/>
      <c r="DO230" s="433"/>
      <c r="DP230" s="430"/>
      <c r="DQ230" s="435"/>
      <c r="DR230" s="174" t="s">
        <v>45</v>
      </c>
      <c r="DS230" s="429"/>
      <c r="DT230" s="352"/>
      <c r="DU230" s="429"/>
      <c r="DV230" s="432"/>
      <c r="DW230" s="401" t="str">
        <f>IF(DV229="VöB","Freihändig (z.B. Tipo. 36 II d VöB)","")</f>
        <v/>
      </c>
      <c r="DX230" s="402"/>
      <c r="DY230" s="433"/>
      <c r="DZ230" s="430"/>
      <c r="EA230" s="435"/>
      <c r="EB230" s="174" t="s">
        <v>45</v>
      </c>
      <c r="EC230" s="429"/>
      <c r="ED230" s="352"/>
      <c r="EE230" s="429"/>
      <c r="EF230" s="432"/>
      <c r="EG230" s="401" t="str">
        <f>IF(EF229="VöB","Freihändig (z.B. Tipo. 36 II d VöB)","")</f>
        <v/>
      </c>
      <c r="EH230" s="402"/>
      <c r="EI230" s="433"/>
      <c r="EJ230" s="430"/>
      <c r="EK230" s="435"/>
      <c r="EL230" s="174" t="s">
        <v>45</v>
      </c>
      <c r="EM230" s="429"/>
      <c r="EN230" s="352"/>
      <c r="EO230" s="429"/>
      <c r="EP230" s="432"/>
      <c r="EQ230" s="401" t="str">
        <f>IF(EP229="VöB","Freihändig (z.B. Tipo. 36 II d VöB)","")</f>
        <v/>
      </c>
      <c r="ER230" s="402"/>
      <c r="ES230" s="433"/>
      <c r="ET230" s="430"/>
      <c r="EU230" s="435"/>
      <c r="EV230" s="174" t="s">
        <v>45</v>
      </c>
      <c r="EW230" s="429"/>
      <c r="EX230" s="352"/>
      <c r="EY230" s="429"/>
      <c r="EZ230" s="432"/>
      <c r="FA230" s="401" t="str">
        <f>IF(EZ229="VöB","Freihändig (z.B. Tipo. 36 II d VöB)","")</f>
        <v/>
      </c>
      <c r="FB230" s="402"/>
      <c r="FC230" s="433"/>
      <c r="FD230" s="430"/>
      <c r="FE230" s="435"/>
      <c r="FF230" s="174" t="s">
        <v>45</v>
      </c>
      <c r="FG230" s="429"/>
      <c r="FH230" s="352"/>
      <c r="FI230" s="429"/>
      <c r="FJ230" s="432"/>
      <c r="FK230" s="401" t="str">
        <f>IF(FJ229="VöB","Freihändig (z.B. Tipo. 36 II d VöB)","")</f>
        <v/>
      </c>
      <c r="FL230" s="402"/>
      <c r="FM230" s="433"/>
      <c r="FN230" s="430"/>
      <c r="FO230" s="435"/>
      <c r="FP230" s="174" t="s">
        <v>45</v>
      </c>
      <c r="FQ230" s="429"/>
      <c r="FR230" s="352"/>
      <c r="FS230" s="429"/>
      <c r="FT230" s="432"/>
      <c r="FU230" s="401" t="str">
        <f>IF(FT229="VöB","Freihändig (z.B. Tipo. 36 II d VöB)","")</f>
        <v/>
      </c>
      <c r="FV230" s="402"/>
      <c r="FW230" s="433"/>
      <c r="FX230" s="430"/>
      <c r="FY230" s="435"/>
      <c r="FZ230" s="174" t="s">
        <v>45</v>
      </c>
      <c r="GA230" s="429"/>
      <c r="GB230" s="352"/>
      <c r="GC230" s="429"/>
      <c r="GD230" s="432"/>
      <c r="GE230" s="401" t="str">
        <f>IF(GD229="VöB","Freihändig (z.B. Tipo. 36 II d VöB)","")</f>
        <v/>
      </c>
      <c r="GF230" s="402"/>
      <c r="GG230" s="433"/>
      <c r="GH230" s="430"/>
      <c r="GI230" s="435"/>
      <c r="GJ230" s="174" t="s">
        <v>45</v>
      </c>
      <c r="GK230" s="429"/>
      <c r="GL230" s="352"/>
      <c r="GM230" s="429"/>
      <c r="GN230" s="432"/>
      <c r="GO230" s="401" t="str">
        <f>IF(GN229="VöB","Freihändig (z.B. Tipo. 36 II d VöB)","")</f>
        <v/>
      </c>
      <c r="GP230" s="402"/>
      <c r="GQ230" s="433"/>
      <c r="GR230" s="430"/>
      <c r="GS230" s="435"/>
      <c r="GT230" s="174" t="s">
        <v>45</v>
      </c>
      <c r="GU230" s="429"/>
      <c r="GV230" s="352"/>
      <c r="GW230" s="429"/>
      <c r="GX230" s="432"/>
      <c r="GY230" s="401" t="str">
        <f>IF(GX229="VöB","Freihändig (z.B. Tipo. 36 II d VöB)","")</f>
        <v/>
      </c>
      <c r="GZ230" s="402"/>
      <c r="HA230" s="433"/>
      <c r="HB230" s="430"/>
      <c r="HC230" s="435"/>
      <c r="HD230" s="174" t="s">
        <v>45</v>
      </c>
      <c r="HE230" s="429"/>
      <c r="HF230" s="352"/>
      <c r="HG230" s="429"/>
      <c r="HH230" s="432"/>
      <c r="HI230" s="401" t="str">
        <f>IF(HH229="VöB","Freihändig (z.B. Tipo. 36 II d VöB)","")</f>
        <v/>
      </c>
      <c r="HJ230" s="402"/>
      <c r="HK230" s="433"/>
      <c r="HL230" s="430"/>
      <c r="HM230" s="435"/>
      <c r="HN230" s="19"/>
      <c r="HO230" s="19"/>
      <c r="HP230" s="19"/>
      <c r="HQ230" s="19"/>
      <c r="HR230" s="19"/>
      <c r="HS230" s="19"/>
      <c r="HT230" s="19"/>
      <c r="HU230" s="19"/>
      <c r="HV230" s="19"/>
      <c r="HW230" s="19"/>
      <c r="HX230" s="19"/>
      <c r="HY230" s="19"/>
      <c r="HZ230" s="19"/>
      <c r="IA230" s="19"/>
      <c r="IB230" s="19"/>
      <c r="IC230" s="19"/>
      <c r="ID230" s="6"/>
      <c r="IE230" s="6"/>
      <c r="IF230" s="6"/>
      <c r="IG230" s="6"/>
      <c r="IH230" s="6"/>
      <c r="II230" s="6"/>
      <c r="IJ230" s="6"/>
      <c r="IK230" s="6"/>
      <c r="IL230" s="6"/>
      <c r="IM230" s="6"/>
      <c r="IN230" s="6"/>
      <c r="IO230" s="6"/>
      <c r="IP230" s="6"/>
      <c r="IQ230" s="6"/>
      <c r="IR230" s="6"/>
      <c r="IS230" s="6"/>
      <c r="IT230" s="6"/>
      <c r="IU230" s="6"/>
      <c r="IV230" s="6"/>
      <c r="IW230" s="6"/>
      <c r="IX230" s="6"/>
      <c r="IY230" s="6"/>
      <c r="IZ230" s="6"/>
      <c r="JA230" s="6"/>
      <c r="JB230" s="6"/>
      <c r="JC230" s="6"/>
      <c r="JD230" s="6"/>
      <c r="JE230" s="6"/>
      <c r="JF230" s="6"/>
      <c r="JG230" s="6"/>
      <c r="JH230" s="6"/>
      <c r="JI230" s="6"/>
      <c r="JJ230" s="6"/>
      <c r="JK230" s="6"/>
      <c r="JL230" s="6"/>
      <c r="JM230" s="6"/>
      <c r="JN230" s="6"/>
      <c r="JO230" s="6"/>
      <c r="JP230" s="6"/>
      <c r="JQ230" s="6"/>
      <c r="JR230" s="6"/>
      <c r="JS230" s="6"/>
      <c r="JT230" s="6"/>
      <c r="JU230" s="6"/>
      <c r="JV230" s="6"/>
      <c r="JW230" s="6"/>
      <c r="JX230" s="6"/>
      <c r="JY230" s="6"/>
      <c r="JZ230" s="6"/>
      <c r="KA230" s="6"/>
      <c r="KB230" s="6"/>
      <c r="KC230" s="6"/>
      <c r="KD230" s="6"/>
      <c r="KE230" s="6"/>
      <c r="KF230" s="6"/>
      <c r="KG230" s="6"/>
      <c r="KH230" s="6"/>
      <c r="KI230" s="6"/>
      <c r="KJ230" s="6"/>
      <c r="KK230" s="6"/>
      <c r="KL230" s="6"/>
      <c r="KM230" s="6"/>
      <c r="KN230" s="6"/>
      <c r="KO230" s="6"/>
      <c r="KP230" s="6"/>
      <c r="KQ230" s="6"/>
      <c r="KR230" s="6"/>
      <c r="KS230" s="6"/>
      <c r="KT230" s="6"/>
      <c r="KU230" s="6"/>
      <c r="KV230" s="6"/>
      <c r="KW230" s="6"/>
      <c r="KX230" s="6"/>
      <c r="KY230" s="6"/>
      <c r="KZ230" s="6"/>
      <c r="LA230" s="6"/>
      <c r="LB230" s="6"/>
      <c r="LC230" s="6"/>
    </row>
    <row r="231" spans="1:315" ht="27" customHeight="1" x14ac:dyDescent="0.2">
      <c r="B231" s="173" t="s">
        <v>44</v>
      </c>
      <c r="C231" s="429">
        <v>107</v>
      </c>
      <c r="D231" s="352">
        <v>0</v>
      </c>
      <c r="E231" s="429" t="s">
        <v>43</v>
      </c>
      <c r="F231" s="432" t="s">
        <v>36</v>
      </c>
      <c r="G231" s="399" t="str">
        <f>IF(F231="BöB","nur Freihändig mit Tipo. 13 VöB","")</f>
        <v/>
      </c>
      <c r="H231" s="400"/>
      <c r="I231" s="433" t="str">
        <f>IF(F231="BöB","Ja","No")</f>
        <v>No</v>
      </c>
      <c r="J231" s="430" t="str">
        <f>IF(F231="BöB","Ja","No")</f>
        <v>No</v>
      </c>
      <c r="K231" s="435" t="e">
        <f>IF(OR(AND(F231="VöB",D225="Aktuelles Procedura secondo BöB",E231="No"),OR(AND(E231="Ja",D231&gt;='Valori soglia'!$D$6),AND(E231="Ja",'Riepilogo progetto'!$J$8&gt;'Riepilogo progetto'!$P$9)),AND(E231="Ja",F231="BöB")),"Kontrolle","")</f>
        <v>#DIV/0!</v>
      </c>
      <c r="L231" s="173" t="s">
        <v>44</v>
      </c>
      <c r="M231" s="429">
        <v>107</v>
      </c>
      <c r="N231" s="352">
        <v>0</v>
      </c>
      <c r="O231" s="429" t="s">
        <v>43</v>
      </c>
      <c r="P231" s="432" t="s">
        <v>36</v>
      </c>
      <c r="Q231" s="399" t="str">
        <f>IF(P231="BöB","nur Freihändig mit Tipo. 13 VöB","")</f>
        <v/>
      </c>
      <c r="R231" s="400"/>
      <c r="S231" s="433" t="str">
        <f>IF(P231="BöB","Ja","No")</f>
        <v>No</v>
      </c>
      <c r="T231" s="430" t="str">
        <f>IF(P231="BöB","Ja","No")</f>
        <v>No</v>
      </c>
      <c r="U231" s="435" t="e">
        <f>IF(OR(AND(P231="VöB",N225="Aktuelles Procedura secondo BöB",O231="No"),OR(AND(O231="Ja",N231&gt;='Valori soglia'!$D$6),AND(O231="Ja",U$14&gt;U$15)),AND(O231="Ja",P231="BöB")),"Kontrolle","")</f>
        <v>#DIV/0!</v>
      </c>
      <c r="V231" s="173" t="s">
        <v>44</v>
      </c>
      <c r="W231" s="429">
        <v>107</v>
      </c>
      <c r="X231" s="352">
        <v>0</v>
      </c>
      <c r="Y231" s="429" t="s">
        <v>43</v>
      </c>
      <c r="Z231" s="432" t="s">
        <v>36</v>
      </c>
      <c r="AA231" s="399" t="str">
        <f>IF(Z231="BöB","nur Freihändig mit Tipo. 13 VöB","")</f>
        <v/>
      </c>
      <c r="AB231" s="400"/>
      <c r="AC231" s="433" t="str">
        <f>IF(Z231="BöB","Ja","No")</f>
        <v>No</v>
      </c>
      <c r="AD231" s="430" t="str">
        <f>IF(Z231="BöB","Ja","No")</f>
        <v>No</v>
      </c>
      <c r="AE231" s="435" t="e">
        <f>IF(OR(AND(Z231="VöB",X225="Aktuelles Procedura secondo BöB",Y231="No"),OR(AND(Y231="Ja",X231&gt;='Valori soglia'!$D$6),AND(Y231="Ja",AE$14&gt;AE$15)),AND(Y231="Ja",Z231="BöB")),"Kontrolle","")</f>
        <v>#DIV/0!</v>
      </c>
      <c r="AF231" s="173" t="s">
        <v>44</v>
      </c>
      <c r="AG231" s="429">
        <v>107</v>
      </c>
      <c r="AH231" s="352">
        <v>0</v>
      </c>
      <c r="AI231" s="429" t="s">
        <v>43</v>
      </c>
      <c r="AJ231" s="432" t="s">
        <v>36</v>
      </c>
      <c r="AK231" s="399" t="str">
        <f>IF(AJ231="BöB","nur Freihändig mit Tipo. 13 VöB","")</f>
        <v/>
      </c>
      <c r="AL231" s="400"/>
      <c r="AM231" s="433" t="str">
        <f>IF(AJ231="BöB","Ja","No")</f>
        <v>No</v>
      </c>
      <c r="AN231" s="430" t="str">
        <f>IF(AJ231="BöB","Ja","No")</f>
        <v>No</v>
      </c>
      <c r="AO231" s="435" t="e">
        <f>IF(OR(AND(AJ231="VöB",AH225="Aktuelles Procedura secondo BöB",AI231="No"),OR(AND(AI231="Ja",AH231&gt;='Valori soglia'!$D$6),AND(AI231="Ja",AO$14&gt;AO$15)),AND(AI231="Ja",AJ231="BöB")),"Kontrolle","")</f>
        <v>#DIV/0!</v>
      </c>
      <c r="AP231" s="173" t="s">
        <v>44</v>
      </c>
      <c r="AQ231" s="429">
        <v>107</v>
      </c>
      <c r="AR231" s="352">
        <v>0</v>
      </c>
      <c r="AS231" s="429" t="s">
        <v>43</v>
      </c>
      <c r="AT231" s="432" t="s">
        <v>36</v>
      </c>
      <c r="AU231" s="399" t="str">
        <f>IF(AT231="BöB","nur Freihändig mit Tipo. 13 VöB","")</f>
        <v/>
      </c>
      <c r="AV231" s="400"/>
      <c r="AW231" s="433" t="str">
        <f>IF(AT231="BöB","Ja","No")</f>
        <v>No</v>
      </c>
      <c r="AX231" s="430" t="str">
        <f>IF(AT231="BöB","Ja","No")</f>
        <v>No</v>
      </c>
      <c r="AY231" s="435" t="e">
        <f>IF(OR(AND(AT231="VöB",AR225="Aktuelles Procedura secondo BöB",AS231="No"),OR(AND(AS231="Ja",AR231&gt;='Valori soglia'!$D$6),AND(AS231="Ja",AY$14&gt;AY$15)),AND(AS231="Ja",AT231="BöB")),"Kontrolle","")</f>
        <v>#DIV/0!</v>
      </c>
      <c r="AZ231" s="173" t="s">
        <v>44</v>
      </c>
      <c r="BA231" s="429">
        <v>107</v>
      </c>
      <c r="BB231" s="352">
        <v>0</v>
      </c>
      <c r="BC231" s="429" t="s">
        <v>43</v>
      </c>
      <c r="BD231" s="432" t="s">
        <v>36</v>
      </c>
      <c r="BE231" s="399" t="str">
        <f>IF(BD231="BöB","nur Freihändig mit Tipo. 13 VöB","")</f>
        <v/>
      </c>
      <c r="BF231" s="400"/>
      <c r="BG231" s="433" t="str">
        <f>IF(BD231="BöB","Ja","No")</f>
        <v>No</v>
      </c>
      <c r="BH231" s="430" t="str">
        <f>IF(BD231="BöB","Ja","No")</f>
        <v>No</v>
      </c>
      <c r="BI231" s="435" t="e">
        <f>IF(OR(AND(BD231="VöB",BB225="Aktuelles Procedura secondo BöB",BC231="No"),OR(AND(BC231="Ja",BB231&gt;='Valori soglia'!$D$6),AND(BC231="Ja",BI$14&gt;BI$15)),AND(BC231="Ja",BD231="BöB")),"Kontrolle","")</f>
        <v>#DIV/0!</v>
      </c>
      <c r="BJ231" s="173" t="s">
        <v>44</v>
      </c>
      <c r="BK231" s="429">
        <v>107</v>
      </c>
      <c r="BL231" s="352">
        <v>0</v>
      </c>
      <c r="BM231" s="429" t="s">
        <v>43</v>
      </c>
      <c r="BN231" s="432" t="s">
        <v>36</v>
      </c>
      <c r="BO231" s="399" t="str">
        <f>IF(BN231="BöB","nur Freihändig mit Tipo. 13 VöB","")</f>
        <v/>
      </c>
      <c r="BP231" s="400"/>
      <c r="BQ231" s="433" t="str">
        <f>IF(BN231="BöB","Ja","No")</f>
        <v>No</v>
      </c>
      <c r="BR231" s="430" t="str">
        <f>IF(BN231="BöB","Ja","No")</f>
        <v>No</v>
      </c>
      <c r="BS231" s="435" t="e">
        <f>IF(OR(AND(BN231="VöB",BL225="Aktuelles Procedura secondo BöB",BM231="No"),OR(AND(BM231="Ja",BL231&gt;='Valori soglia'!$D$6),AND(BM231="Ja",BS$14&gt;BS$15)),AND(BM231="Ja",BN231="BöB")),"Kontrolle","")</f>
        <v>#DIV/0!</v>
      </c>
      <c r="BT231" s="173" t="s">
        <v>44</v>
      </c>
      <c r="BU231" s="429">
        <v>107</v>
      </c>
      <c r="BV231" s="352">
        <v>0</v>
      </c>
      <c r="BW231" s="429" t="s">
        <v>43</v>
      </c>
      <c r="BX231" s="432" t="s">
        <v>36</v>
      </c>
      <c r="BY231" s="399" t="str">
        <f>IF(BX231="BöB","nur Freihändig mit Tipo. 13 VöB","")</f>
        <v/>
      </c>
      <c r="BZ231" s="400"/>
      <c r="CA231" s="433" t="str">
        <f>IF(BX231="BöB","Ja","No")</f>
        <v>No</v>
      </c>
      <c r="CB231" s="430" t="str">
        <f>IF(BX231="BöB","Ja","No")</f>
        <v>No</v>
      </c>
      <c r="CC231" s="435" t="e">
        <f>IF(OR(AND(BX231="VöB",BV225="Aktuelles Procedura secondo BöB",BW231="No"),OR(AND(BW231="Ja",BV231&gt;='Valori soglia'!$D$6),AND(BW231="Ja",CC$14&gt;CC$15)),AND(BW231="Ja",BX231="BöB")),"Kontrolle","")</f>
        <v>#DIV/0!</v>
      </c>
      <c r="CD231" s="173" t="s">
        <v>44</v>
      </c>
      <c r="CE231" s="429">
        <v>107</v>
      </c>
      <c r="CF231" s="352">
        <v>0</v>
      </c>
      <c r="CG231" s="429" t="s">
        <v>43</v>
      </c>
      <c r="CH231" s="432" t="s">
        <v>36</v>
      </c>
      <c r="CI231" s="399" t="str">
        <f>IF(CH231="BöB","nur Freihändig mit Tipo. 13 VöB","")</f>
        <v/>
      </c>
      <c r="CJ231" s="400"/>
      <c r="CK231" s="433" t="str">
        <f>IF(CH231="BöB","Ja","No")</f>
        <v>No</v>
      </c>
      <c r="CL231" s="430" t="str">
        <f>IF(CH231="BöB","Ja","No")</f>
        <v>No</v>
      </c>
      <c r="CM231" s="435" t="e">
        <f>IF(OR(AND(CH231="VöB",CF225="Aktuelles Procedura secondo BöB",CG231="No"),OR(AND(CG231="Ja",CF231&gt;='Valori soglia'!$D$6),AND(CG231="Ja",CM$14&gt;CM$15)),AND(CG231="Ja",CH231="BöB")),"Kontrolle","")</f>
        <v>#DIV/0!</v>
      </c>
      <c r="CN231" s="173" t="s">
        <v>44</v>
      </c>
      <c r="CO231" s="429">
        <v>107</v>
      </c>
      <c r="CP231" s="352">
        <v>0</v>
      </c>
      <c r="CQ231" s="429" t="s">
        <v>43</v>
      </c>
      <c r="CR231" s="432" t="s">
        <v>36</v>
      </c>
      <c r="CS231" s="399" t="str">
        <f>IF(CR231="BöB","nur Freihändig mit Tipo. 13 VöB","")</f>
        <v/>
      </c>
      <c r="CT231" s="400"/>
      <c r="CU231" s="433" t="str">
        <f>IF(CR231="BöB","Ja","No")</f>
        <v>No</v>
      </c>
      <c r="CV231" s="430" t="str">
        <f>IF(CR231="BöB","Ja","No")</f>
        <v>No</v>
      </c>
      <c r="CW231" s="435" t="e">
        <f>IF(OR(AND(CR231="VöB",CP225="Aktuelles Procedura secondo BöB",CQ231="No"),OR(AND(CQ231="Ja",CP231&gt;='Valori soglia'!$D$6),AND(CQ231="Ja",CW$14&gt;CW$15)),AND(CQ231="Ja",CR231="BöB")),"Kontrolle","")</f>
        <v>#DIV/0!</v>
      </c>
      <c r="CX231" s="173" t="s">
        <v>44</v>
      </c>
      <c r="CY231" s="429">
        <v>107</v>
      </c>
      <c r="CZ231" s="352">
        <v>0</v>
      </c>
      <c r="DA231" s="429" t="s">
        <v>43</v>
      </c>
      <c r="DB231" s="432" t="s">
        <v>36</v>
      </c>
      <c r="DC231" s="399" t="str">
        <f>IF(DB231="BöB","nur Freihändig mit Tipo. 13 VöB","")</f>
        <v/>
      </c>
      <c r="DD231" s="400"/>
      <c r="DE231" s="433" t="str">
        <f>IF(DB231="BöB","Ja","No")</f>
        <v>No</v>
      </c>
      <c r="DF231" s="430" t="str">
        <f>IF(DB231="BöB","Ja","No")</f>
        <v>No</v>
      </c>
      <c r="DG231" s="435" t="e">
        <f>IF(OR(AND(DB231="VöB",CZ225="Aktuelles Procedura secondo BöB",DA231="No"),OR(AND(DA231="Ja",CZ231&gt;='Valori soglia'!$D$6),AND(DA231="Ja",DG$14&gt;DG$15)),AND(DA231="Ja",DB231="BöB")),"Kontrolle","")</f>
        <v>#DIV/0!</v>
      </c>
      <c r="DH231" s="173" t="s">
        <v>44</v>
      </c>
      <c r="DI231" s="429">
        <v>107</v>
      </c>
      <c r="DJ231" s="352">
        <v>0</v>
      </c>
      <c r="DK231" s="429" t="s">
        <v>43</v>
      </c>
      <c r="DL231" s="432" t="s">
        <v>36</v>
      </c>
      <c r="DM231" s="399" t="str">
        <f>IF(DL231="BöB","nur Freihändig mit Tipo. 13 VöB","")</f>
        <v/>
      </c>
      <c r="DN231" s="400"/>
      <c r="DO231" s="433" t="str">
        <f>IF(DL231="BöB","Ja","No")</f>
        <v>No</v>
      </c>
      <c r="DP231" s="430" t="str">
        <f>IF(DL231="BöB","Ja","No")</f>
        <v>No</v>
      </c>
      <c r="DQ231" s="435" t="e">
        <f>IF(OR(AND(DL231="VöB",DJ225="Aktuelles Procedura secondo BöB",DK231="No"),OR(AND(DK231="Ja",DJ231&gt;='Valori soglia'!$D$6),AND(DK231="Ja",DQ$14&gt;DQ$15)),AND(DK231="Ja",DL231="BöB")),"Kontrolle","")</f>
        <v>#DIV/0!</v>
      </c>
      <c r="DR231" s="173" t="s">
        <v>44</v>
      </c>
      <c r="DS231" s="429">
        <v>107</v>
      </c>
      <c r="DT231" s="352">
        <v>0</v>
      </c>
      <c r="DU231" s="429" t="s">
        <v>43</v>
      </c>
      <c r="DV231" s="432" t="s">
        <v>36</v>
      </c>
      <c r="DW231" s="399" t="str">
        <f>IF(DV231="BöB","nur Freihändig mit Tipo. 13 VöB","")</f>
        <v/>
      </c>
      <c r="DX231" s="400"/>
      <c r="DY231" s="433" t="str">
        <f>IF(DV231="BöB","Ja","No")</f>
        <v>No</v>
      </c>
      <c r="DZ231" s="430" t="str">
        <f>IF(DV231="BöB","Ja","No")</f>
        <v>No</v>
      </c>
      <c r="EA231" s="435" t="e">
        <f>IF(OR(AND(DV231="VöB",DT225="Aktuelles Procedura secondo BöB",DU231="No"),OR(AND(DU231="Ja",DT231&gt;='Valori soglia'!$D$6),AND(DU231="Ja",EA$14&gt;EA$15)),AND(DU231="Ja",DV231="BöB")),"Kontrolle","")</f>
        <v>#DIV/0!</v>
      </c>
      <c r="EB231" s="173" t="s">
        <v>44</v>
      </c>
      <c r="EC231" s="429">
        <v>107</v>
      </c>
      <c r="ED231" s="352">
        <v>0</v>
      </c>
      <c r="EE231" s="429" t="s">
        <v>43</v>
      </c>
      <c r="EF231" s="432" t="s">
        <v>36</v>
      </c>
      <c r="EG231" s="399" t="str">
        <f>IF(EF231="BöB","nur Freihändig mit Tipo. 13 VöB","")</f>
        <v/>
      </c>
      <c r="EH231" s="400"/>
      <c r="EI231" s="433" t="str">
        <f>IF(EF231="BöB","Ja","No")</f>
        <v>No</v>
      </c>
      <c r="EJ231" s="430" t="str">
        <f>IF(EF231="BöB","Ja","No")</f>
        <v>No</v>
      </c>
      <c r="EK231" s="435" t="e">
        <f>IF(OR(AND(EF231="VöB",ED225="Aktuelles Procedura secondo BöB",EE231="No"),OR(AND(EE231="Ja",ED231&gt;='Valori soglia'!$D$6),AND(EE231="Ja",EK$14&gt;EK$15)),AND(EE231="Ja",EF231="BöB")),"Kontrolle","")</f>
        <v>#DIV/0!</v>
      </c>
      <c r="EL231" s="173" t="s">
        <v>44</v>
      </c>
      <c r="EM231" s="429">
        <v>107</v>
      </c>
      <c r="EN231" s="352">
        <v>0</v>
      </c>
      <c r="EO231" s="429" t="s">
        <v>43</v>
      </c>
      <c r="EP231" s="432" t="s">
        <v>36</v>
      </c>
      <c r="EQ231" s="399" t="str">
        <f>IF(EP231="BöB","nur Freihändig mit Tipo. 13 VöB","")</f>
        <v/>
      </c>
      <c r="ER231" s="400"/>
      <c r="ES231" s="433" t="str">
        <f>IF(EP231="BöB","Ja","No")</f>
        <v>No</v>
      </c>
      <c r="ET231" s="430" t="str">
        <f>IF(EP231="BöB","Ja","No")</f>
        <v>No</v>
      </c>
      <c r="EU231" s="435" t="e">
        <f>IF(OR(AND(EP231="VöB",EN225="Aktuelles Procedura secondo BöB",EO231="No"),OR(AND(EO231="Ja",EN231&gt;='Valori soglia'!$D$6),AND(EO231="Ja",EU$14&gt;EU$15)),AND(EO231="Ja",EP231="BöB")),"Kontrolle","")</f>
        <v>#DIV/0!</v>
      </c>
      <c r="EV231" s="173" t="s">
        <v>44</v>
      </c>
      <c r="EW231" s="429">
        <v>107</v>
      </c>
      <c r="EX231" s="352">
        <v>0</v>
      </c>
      <c r="EY231" s="429" t="s">
        <v>43</v>
      </c>
      <c r="EZ231" s="432" t="s">
        <v>36</v>
      </c>
      <c r="FA231" s="399" t="str">
        <f>IF(EZ231="BöB","nur Freihändig mit Tipo. 13 VöB","")</f>
        <v/>
      </c>
      <c r="FB231" s="400"/>
      <c r="FC231" s="433" t="str">
        <f>IF(EZ231="BöB","Ja","No")</f>
        <v>No</v>
      </c>
      <c r="FD231" s="430" t="str">
        <f>IF(EZ231="BöB","Ja","No")</f>
        <v>No</v>
      </c>
      <c r="FE231" s="435" t="e">
        <f>IF(OR(AND(EZ231="VöB",EX225="Aktuelles Procedura secondo BöB",EY231="No"),OR(AND(EY231="Ja",EX231&gt;='Valori soglia'!$D$6),AND(EY231="Ja",FE$14&gt;FE$15)),AND(EY231="Ja",EZ231="BöB")),"Kontrolle","")</f>
        <v>#DIV/0!</v>
      </c>
      <c r="FF231" s="173" t="s">
        <v>44</v>
      </c>
      <c r="FG231" s="429">
        <v>107</v>
      </c>
      <c r="FH231" s="352">
        <v>0</v>
      </c>
      <c r="FI231" s="429" t="s">
        <v>43</v>
      </c>
      <c r="FJ231" s="432" t="s">
        <v>36</v>
      </c>
      <c r="FK231" s="399" t="str">
        <f>IF(FJ231="BöB","nur Freihändig mit Tipo. 13 VöB","")</f>
        <v/>
      </c>
      <c r="FL231" s="400"/>
      <c r="FM231" s="433" t="str">
        <f>IF(FJ231="BöB","Ja","No")</f>
        <v>No</v>
      </c>
      <c r="FN231" s="430" t="str">
        <f>IF(FJ231="BöB","Ja","No")</f>
        <v>No</v>
      </c>
      <c r="FO231" s="435" t="e">
        <f>IF(OR(AND(FJ231="VöB",FH225="Aktuelles Procedura secondo BöB",FI231="No"),OR(AND(FI231="Ja",FH231&gt;='Valori soglia'!$D$6),AND(FI231="Ja",FO$14&gt;FO$15)),AND(FI231="Ja",FJ231="BöB")),"Kontrolle","")</f>
        <v>#DIV/0!</v>
      </c>
      <c r="FP231" s="173" t="s">
        <v>44</v>
      </c>
      <c r="FQ231" s="429">
        <v>107</v>
      </c>
      <c r="FR231" s="352">
        <v>0</v>
      </c>
      <c r="FS231" s="429" t="s">
        <v>43</v>
      </c>
      <c r="FT231" s="432" t="s">
        <v>36</v>
      </c>
      <c r="FU231" s="399" t="str">
        <f>IF(FT231="BöB","nur Freihändig mit Tipo. 13 VöB","")</f>
        <v/>
      </c>
      <c r="FV231" s="400"/>
      <c r="FW231" s="433" t="str">
        <f>IF(FT231="BöB","Ja","No")</f>
        <v>No</v>
      </c>
      <c r="FX231" s="430" t="str">
        <f>IF(FT231="BöB","Ja","No")</f>
        <v>No</v>
      </c>
      <c r="FY231" s="435" t="e">
        <f>IF(OR(AND(FT231="VöB",FR225="Aktuelles Procedura secondo BöB",FS231="No"),OR(AND(FS231="Ja",FR231&gt;='Valori soglia'!$D$6),AND(FS231="Ja",FY$14&gt;FY$15)),AND(FS231="Ja",FT231="BöB")),"Kontrolle","")</f>
        <v>#DIV/0!</v>
      </c>
      <c r="FZ231" s="173" t="s">
        <v>44</v>
      </c>
      <c r="GA231" s="429">
        <v>107</v>
      </c>
      <c r="GB231" s="352">
        <v>0</v>
      </c>
      <c r="GC231" s="429" t="s">
        <v>43</v>
      </c>
      <c r="GD231" s="432" t="s">
        <v>36</v>
      </c>
      <c r="GE231" s="399" t="str">
        <f>IF(GD231="BöB","nur Freihändig mit Tipo. 13 VöB","")</f>
        <v/>
      </c>
      <c r="GF231" s="400"/>
      <c r="GG231" s="433" t="str">
        <f>IF(GD231="BöB","Ja","No")</f>
        <v>No</v>
      </c>
      <c r="GH231" s="430" t="str">
        <f>IF(GD231="BöB","Ja","No")</f>
        <v>No</v>
      </c>
      <c r="GI231" s="435" t="e">
        <f>IF(OR(AND(GD231="VöB",GB225="Aktuelles Procedura secondo BöB",GC231="No"),OR(AND(GC231="Ja",GB231&gt;='Valori soglia'!$D$6),AND(GC231="Ja",GI$14&gt;GI$15)),AND(GC231="Ja",GD231="BöB")),"Kontrolle","")</f>
        <v>#DIV/0!</v>
      </c>
      <c r="GJ231" s="173" t="s">
        <v>44</v>
      </c>
      <c r="GK231" s="429">
        <v>107</v>
      </c>
      <c r="GL231" s="352">
        <v>0</v>
      </c>
      <c r="GM231" s="429" t="s">
        <v>43</v>
      </c>
      <c r="GN231" s="432" t="s">
        <v>36</v>
      </c>
      <c r="GO231" s="399" t="str">
        <f>IF(GN231="BöB","nur Freihändig mit Tipo. 13 VöB","")</f>
        <v/>
      </c>
      <c r="GP231" s="400"/>
      <c r="GQ231" s="433" t="str">
        <f>IF(GN231="BöB","Ja","No")</f>
        <v>No</v>
      </c>
      <c r="GR231" s="430" t="str">
        <f>IF(GN231="BöB","Ja","No")</f>
        <v>No</v>
      </c>
      <c r="GS231" s="435" t="e">
        <f>IF(OR(AND(GN231="VöB",GL225="Aktuelles Procedura secondo BöB",GM231="No"),OR(AND(GM231="Ja",GL231&gt;='Valori soglia'!$D$6),AND(GM231="Ja",GS$14&gt;GS$15)),AND(GM231="Ja",GN231="BöB")),"Kontrolle","")</f>
        <v>#DIV/0!</v>
      </c>
      <c r="GT231" s="173" t="s">
        <v>44</v>
      </c>
      <c r="GU231" s="429">
        <v>107</v>
      </c>
      <c r="GV231" s="352">
        <v>0</v>
      </c>
      <c r="GW231" s="429" t="s">
        <v>43</v>
      </c>
      <c r="GX231" s="432" t="s">
        <v>36</v>
      </c>
      <c r="GY231" s="399" t="str">
        <f>IF(GX231="BöB","nur Freihändig mit Tipo. 13 VöB","")</f>
        <v/>
      </c>
      <c r="GZ231" s="400"/>
      <c r="HA231" s="433" t="str">
        <f>IF(GX231="BöB","Ja","No")</f>
        <v>No</v>
      </c>
      <c r="HB231" s="430" t="str">
        <f>IF(GX231="BöB","Ja","No")</f>
        <v>No</v>
      </c>
      <c r="HC231" s="435" t="e">
        <f>IF(OR(AND(GX231="VöB",GV225="Aktuelles Procedura secondo BöB",GW231="No"),OR(AND(GW231="Ja",GV231&gt;='Valori soglia'!$D$6),AND(GW231="Ja",HC$14&gt;HC$15)),AND(GW231="Ja",GX231="BöB")),"Kontrolle","")</f>
        <v>#DIV/0!</v>
      </c>
      <c r="HD231" s="173" t="s">
        <v>44</v>
      </c>
      <c r="HE231" s="429">
        <v>107</v>
      </c>
      <c r="HF231" s="352">
        <v>0</v>
      </c>
      <c r="HG231" s="429" t="s">
        <v>43</v>
      </c>
      <c r="HH231" s="432" t="s">
        <v>36</v>
      </c>
      <c r="HI231" s="399" t="str">
        <f>IF(HH231="BöB","nur Freihändig mit Tipo. 13 VöB","")</f>
        <v/>
      </c>
      <c r="HJ231" s="400"/>
      <c r="HK231" s="433" t="str">
        <f>IF(HH231="BöB","Ja","No")</f>
        <v>No</v>
      </c>
      <c r="HL231" s="430" t="str">
        <f>IF(HH231="BöB","Ja","No")</f>
        <v>No</v>
      </c>
      <c r="HM231" s="435" t="e">
        <f>IF(OR(AND(HH231="VöB",HF225="Aktuelles Procedura secondo BöB",HG231="No"),OR(AND(HG231="Ja",HF231&gt;='Valori soglia'!$D$6),AND(HG231="Ja",HM$14&gt;HM$15)),AND(HG231="Ja",HH231="BöB")),"Kontrolle","")</f>
        <v>#DIV/0!</v>
      </c>
      <c r="HN231" s="19"/>
      <c r="HO231" s="19"/>
      <c r="HP231" s="19"/>
      <c r="HQ231" s="19"/>
      <c r="HR231" s="19"/>
      <c r="HS231" s="19"/>
      <c r="HT231" s="19"/>
      <c r="HU231" s="19"/>
      <c r="HV231" s="19"/>
      <c r="HW231" s="19"/>
      <c r="HX231" s="19"/>
      <c r="HY231" s="19"/>
      <c r="HZ231" s="19"/>
      <c r="IA231" s="19"/>
      <c r="IB231" s="19"/>
      <c r="IC231" s="19"/>
      <c r="ID231" s="6"/>
      <c r="IE231" s="6"/>
      <c r="IF231" s="6"/>
      <c r="IG231" s="6"/>
      <c r="IH231" s="6"/>
      <c r="II231" s="6"/>
      <c r="IJ231" s="6"/>
      <c r="IK231" s="6"/>
      <c r="IL231" s="6"/>
      <c r="IM231" s="6"/>
      <c r="IN231" s="6"/>
      <c r="IO231" s="6"/>
      <c r="IP231" s="6"/>
      <c r="IQ231" s="6"/>
      <c r="IR231" s="6"/>
      <c r="IS231" s="6"/>
      <c r="IT231" s="6"/>
      <c r="IU231" s="6"/>
      <c r="IV231" s="6"/>
      <c r="IW231" s="6"/>
      <c r="IX231" s="6"/>
      <c r="IY231" s="6"/>
      <c r="IZ231" s="6"/>
      <c r="JA231" s="6"/>
      <c r="JB231" s="6"/>
      <c r="JC231" s="6"/>
      <c r="JD231" s="6"/>
      <c r="JE231" s="6"/>
      <c r="JF231" s="6"/>
      <c r="JG231" s="6"/>
      <c r="JH231" s="6"/>
      <c r="JI231" s="6"/>
      <c r="JJ231" s="6"/>
      <c r="JK231" s="6"/>
      <c r="JL231" s="6"/>
      <c r="JM231" s="6"/>
      <c r="JN231" s="6"/>
      <c r="JO231" s="6"/>
      <c r="JP231" s="6"/>
      <c r="JQ231" s="6"/>
      <c r="JR231" s="6"/>
      <c r="JS231" s="6"/>
      <c r="JT231" s="6"/>
      <c r="JU231" s="6"/>
      <c r="JV231" s="6"/>
      <c r="JW231" s="6"/>
      <c r="JX231" s="6"/>
      <c r="JY231" s="6"/>
      <c r="JZ231" s="6"/>
      <c r="KA231" s="6"/>
      <c r="KB231" s="6"/>
      <c r="KC231" s="6"/>
      <c r="KD231" s="6"/>
      <c r="KE231" s="6"/>
      <c r="KF231" s="6"/>
      <c r="KG231" s="6"/>
      <c r="KH231" s="6"/>
      <c r="KI231" s="6"/>
      <c r="KJ231" s="6"/>
      <c r="KK231" s="6"/>
      <c r="KL231" s="6"/>
      <c r="KM231" s="6"/>
      <c r="KN231" s="6"/>
      <c r="KO231" s="6"/>
      <c r="KP231" s="6"/>
      <c r="KQ231" s="6"/>
      <c r="KR231" s="6"/>
      <c r="KS231" s="6"/>
      <c r="KT231" s="6"/>
      <c r="KU231" s="6"/>
      <c r="KV231" s="6"/>
      <c r="KW231" s="6"/>
      <c r="KX231" s="6"/>
      <c r="KY231" s="6"/>
      <c r="KZ231" s="6"/>
      <c r="LA231" s="6"/>
      <c r="LB231" s="6"/>
      <c r="LC231" s="6"/>
    </row>
    <row r="232" spans="1:315" ht="27" customHeight="1" x14ac:dyDescent="0.2">
      <c r="B232" s="174" t="s">
        <v>45</v>
      </c>
      <c r="C232" s="429"/>
      <c r="D232" s="352"/>
      <c r="E232" s="429"/>
      <c r="F232" s="432"/>
      <c r="G232" s="401" t="str">
        <f>IF(F231="VöB","Freihändig (z.B. Tipo. 36 II d VöB)","")</f>
        <v/>
      </c>
      <c r="H232" s="402"/>
      <c r="I232" s="433"/>
      <c r="J232" s="430"/>
      <c r="K232" s="435"/>
      <c r="L232" s="174" t="s">
        <v>45</v>
      </c>
      <c r="M232" s="429"/>
      <c r="N232" s="352"/>
      <c r="O232" s="429"/>
      <c r="P232" s="432"/>
      <c r="Q232" s="401" t="str">
        <f>IF(P231="VöB","Freihändig (z.B. Tipo. 36 II d VöB)","")</f>
        <v/>
      </c>
      <c r="R232" s="402"/>
      <c r="S232" s="433"/>
      <c r="T232" s="430"/>
      <c r="U232" s="435"/>
      <c r="V232" s="174" t="s">
        <v>45</v>
      </c>
      <c r="W232" s="429"/>
      <c r="X232" s="352"/>
      <c r="Y232" s="429"/>
      <c r="Z232" s="432"/>
      <c r="AA232" s="401" t="str">
        <f>IF(Z231="VöB","Freihändig (z.B. Tipo. 36 II d VöB)","")</f>
        <v/>
      </c>
      <c r="AB232" s="402"/>
      <c r="AC232" s="433"/>
      <c r="AD232" s="430"/>
      <c r="AE232" s="435"/>
      <c r="AF232" s="174" t="s">
        <v>45</v>
      </c>
      <c r="AG232" s="429"/>
      <c r="AH232" s="352"/>
      <c r="AI232" s="429"/>
      <c r="AJ232" s="432"/>
      <c r="AK232" s="401" t="str">
        <f>IF(AJ231="VöB","Freihändig (z.B. Tipo. 36 II d VöB)","")</f>
        <v/>
      </c>
      <c r="AL232" s="402"/>
      <c r="AM232" s="433"/>
      <c r="AN232" s="430"/>
      <c r="AO232" s="435"/>
      <c r="AP232" s="174" t="s">
        <v>45</v>
      </c>
      <c r="AQ232" s="429"/>
      <c r="AR232" s="352"/>
      <c r="AS232" s="429"/>
      <c r="AT232" s="432"/>
      <c r="AU232" s="401" t="str">
        <f>IF(AT231="VöB","Freihändig (z.B. Tipo. 36 II d VöB)","")</f>
        <v/>
      </c>
      <c r="AV232" s="402"/>
      <c r="AW232" s="433"/>
      <c r="AX232" s="430"/>
      <c r="AY232" s="435"/>
      <c r="AZ232" s="174" t="s">
        <v>45</v>
      </c>
      <c r="BA232" s="429"/>
      <c r="BB232" s="352"/>
      <c r="BC232" s="429"/>
      <c r="BD232" s="432"/>
      <c r="BE232" s="401" t="str">
        <f>IF(BD231="VöB","Freihändig (z.B. Tipo. 36 II d VöB)","")</f>
        <v/>
      </c>
      <c r="BF232" s="402"/>
      <c r="BG232" s="433"/>
      <c r="BH232" s="430"/>
      <c r="BI232" s="435"/>
      <c r="BJ232" s="174" t="s">
        <v>45</v>
      </c>
      <c r="BK232" s="429"/>
      <c r="BL232" s="352"/>
      <c r="BM232" s="429"/>
      <c r="BN232" s="432"/>
      <c r="BO232" s="401" t="str">
        <f>IF(BN231="VöB","Freihändig (z.B. Tipo. 36 II d VöB)","")</f>
        <v/>
      </c>
      <c r="BP232" s="402"/>
      <c r="BQ232" s="433"/>
      <c r="BR232" s="430"/>
      <c r="BS232" s="435"/>
      <c r="BT232" s="174" t="s">
        <v>45</v>
      </c>
      <c r="BU232" s="429"/>
      <c r="BV232" s="352"/>
      <c r="BW232" s="429"/>
      <c r="BX232" s="432"/>
      <c r="BY232" s="401" t="str">
        <f>IF(BX231="VöB","Freihändig (z.B. Tipo. 36 II d VöB)","")</f>
        <v/>
      </c>
      <c r="BZ232" s="402"/>
      <c r="CA232" s="433"/>
      <c r="CB232" s="430"/>
      <c r="CC232" s="435"/>
      <c r="CD232" s="174" t="s">
        <v>45</v>
      </c>
      <c r="CE232" s="429"/>
      <c r="CF232" s="352"/>
      <c r="CG232" s="429"/>
      <c r="CH232" s="432"/>
      <c r="CI232" s="401" t="str">
        <f>IF(CH231="VöB","Freihändig (z.B. Tipo. 36 II d VöB)","")</f>
        <v/>
      </c>
      <c r="CJ232" s="402"/>
      <c r="CK232" s="433"/>
      <c r="CL232" s="430"/>
      <c r="CM232" s="435"/>
      <c r="CN232" s="174" t="s">
        <v>45</v>
      </c>
      <c r="CO232" s="429"/>
      <c r="CP232" s="352"/>
      <c r="CQ232" s="429"/>
      <c r="CR232" s="432"/>
      <c r="CS232" s="401" t="str">
        <f>IF(CR231="VöB","Freihändig (z.B. Tipo. 36 II d VöB)","")</f>
        <v/>
      </c>
      <c r="CT232" s="402"/>
      <c r="CU232" s="433"/>
      <c r="CV232" s="430"/>
      <c r="CW232" s="435"/>
      <c r="CX232" s="174" t="s">
        <v>45</v>
      </c>
      <c r="CY232" s="429"/>
      <c r="CZ232" s="352"/>
      <c r="DA232" s="429"/>
      <c r="DB232" s="432"/>
      <c r="DC232" s="401" t="str">
        <f>IF(DB231="VöB","Freihändig (z.B. Tipo. 36 II d VöB)","")</f>
        <v/>
      </c>
      <c r="DD232" s="402"/>
      <c r="DE232" s="433"/>
      <c r="DF232" s="430"/>
      <c r="DG232" s="435"/>
      <c r="DH232" s="174" t="s">
        <v>45</v>
      </c>
      <c r="DI232" s="429"/>
      <c r="DJ232" s="352"/>
      <c r="DK232" s="429"/>
      <c r="DL232" s="432"/>
      <c r="DM232" s="401" t="str">
        <f>IF(DL231="VöB","Freihändig (z.B. Tipo. 36 II d VöB)","")</f>
        <v/>
      </c>
      <c r="DN232" s="402"/>
      <c r="DO232" s="433"/>
      <c r="DP232" s="430"/>
      <c r="DQ232" s="435"/>
      <c r="DR232" s="174" t="s">
        <v>45</v>
      </c>
      <c r="DS232" s="429"/>
      <c r="DT232" s="352"/>
      <c r="DU232" s="429"/>
      <c r="DV232" s="432"/>
      <c r="DW232" s="401" t="str">
        <f>IF(DV231="VöB","Freihändig (z.B. Tipo. 36 II d VöB)","")</f>
        <v/>
      </c>
      <c r="DX232" s="402"/>
      <c r="DY232" s="433"/>
      <c r="DZ232" s="430"/>
      <c r="EA232" s="435"/>
      <c r="EB232" s="174" t="s">
        <v>45</v>
      </c>
      <c r="EC232" s="429"/>
      <c r="ED232" s="352"/>
      <c r="EE232" s="429"/>
      <c r="EF232" s="432"/>
      <c r="EG232" s="401" t="str">
        <f>IF(EF231="VöB","Freihändig (z.B. Tipo. 36 II d VöB)","")</f>
        <v/>
      </c>
      <c r="EH232" s="402"/>
      <c r="EI232" s="433"/>
      <c r="EJ232" s="430"/>
      <c r="EK232" s="435"/>
      <c r="EL232" s="174" t="s">
        <v>45</v>
      </c>
      <c r="EM232" s="429"/>
      <c r="EN232" s="352"/>
      <c r="EO232" s="429"/>
      <c r="EP232" s="432"/>
      <c r="EQ232" s="401" t="str">
        <f>IF(EP231="VöB","Freihändig (z.B. Tipo. 36 II d VöB)","")</f>
        <v/>
      </c>
      <c r="ER232" s="402"/>
      <c r="ES232" s="433"/>
      <c r="ET232" s="430"/>
      <c r="EU232" s="435"/>
      <c r="EV232" s="174" t="s">
        <v>45</v>
      </c>
      <c r="EW232" s="429"/>
      <c r="EX232" s="352"/>
      <c r="EY232" s="429"/>
      <c r="EZ232" s="432"/>
      <c r="FA232" s="401" t="str">
        <f>IF(EZ231="VöB","Freihändig (z.B. Tipo. 36 II d VöB)","")</f>
        <v/>
      </c>
      <c r="FB232" s="402"/>
      <c r="FC232" s="433"/>
      <c r="FD232" s="430"/>
      <c r="FE232" s="435"/>
      <c r="FF232" s="174" t="s">
        <v>45</v>
      </c>
      <c r="FG232" s="429"/>
      <c r="FH232" s="352"/>
      <c r="FI232" s="429"/>
      <c r="FJ232" s="432"/>
      <c r="FK232" s="401" t="str">
        <f>IF(FJ231="VöB","Freihändig (z.B. Tipo. 36 II d VöB)","")</f>
        <v/>
      </c>
      <c r="FL232" s="402"/>
      <c r="FM232" s="433"/>
      <c r="FN232" s="430"/>
      <c r="FO232" s="435"/>
      <c r="FP232" s="174" t="s">
        <v>45</v>
      </c>
      <c r="FQ232" s="429"/>
      <c r="FR232" s="352"/>
      <c r="FS232" s="429"/>
      <c r="FT232" s="432"/>
      <c r="FU232" s="401" t="str">
        <f>IF(FT231="VöB","Freihändig (z.B. Tipo. 36 II d VöB)","")</f>
        <v/>
      </c>
      <c r="FV232" s="402"/>
      <c r="FW232" s="433"/>
      <c r="FX232" s="430"/>
      <c r="FY232" s="435"/>
      <c r="FZ232" s="174" t="s">
        <v>45</v>
      </c>
      <c r="GA232" s="429"/>
      <c r="GB232" s="352"/>
      <c r="GC232" s="429"/>
      <c r="GD232" s="432"/>
      <c r="GE232" s="401" t="str">
        <f>IF(GD231="VöB","Freihändig (z.B. Tipo. 36 II d VöB)","")</f>
        <v/>
      </c>
      <c r="GF232" s="402"/>
      <c r="GG232" s="433"/>
      <c r="GH232" s="430"/>
      <c r="GI232" s="435"/>
      <c r="GJ232" s="174" t="s">
        <v>45</v>
      </c>
      <c r="GK232" s="429"/>
      <c r="GL232" s="352"/>
      <c r="GM232" s="429"/>
      <c r="GN232" s="432"/>
      <c r="GO232" s="401" t="str">
        <f>IF(GN231="VöB","Freihändig (z.B. Tipo. 36 II d VöB)","")</f>
        <v/>
      </c>
      <c r="GP232" s="402"/>
      <c r="GQ232" s="433"/>
      <c r="GR232" s="430"/>
      <c r="GS232" s="435"/>
      <c r="GT232" s="174" t="s">
        <v>45</v>
      </c>
      <c r="GU232" s="429"/>
      <c r="GV232" s="352"/>
      <c r="GW232" s="429"/>
      <c r="GX232" s="432"/>
      <c r="GY232" s="401" t="str">
        <f>IF(GX231="VöB","Freihändig (z.B. Tipo. 36 II d VöB)","")</f>
        <v/>
      </c>
      <c r="GZ232" s="402"/>
      <c r="HA232" s="433"/>
      <c r="HB232" s="430"/>
      <c r="HC232" s="435"/>
      <c r="HD232" s="174" t="s">
        <v>45</v>
      </c>
      <c r="HE232" s="429"/>
      <c r="HF232" s="352"/>
      <c r="HG232" s="429"/>
      <c r="HH232" s="432"/>
      <c r="HI232" s="401" t="str">
        <f>IF(HH231="VöB","Freihändig (z.B. Tipo. 36 II d VöB)","")</f>
        <v/>
      </c>
      <c r="HJ232" s="402"/>
      <c r="HK232" s="433"/>
      <c r="HL232" s="430"/>
      <c r="HM232" s="435"/>
      <c r="HN232" s="19"/>
      <c r="HO232" s="19"/>
      <c r="HP232" s="19"/>
      <c r="HQ232" s="19"/>
      <c r="HR232" s="19"/>
      <c r="HS232" s="19"/>
      <c r="HT232" s="19"/>
      <c r="HU232" s="19"/>
      <c r="HV232" s="19"/>
      <c r="HW232" s="19"/>
      <c r="HX232" s="19"/>
      <c r="HY232" s="19"/>
      <c r="HZ232" s="19"/>
      <c r="IA232" s="19"/>
      <c r="IB232" s="19"/>
      <c r="IC232" s="19"/>
      <c r="ID232" s="6"/>
      <c r="IE232" s="6"/>
      <c r="IF232" s="6"/>
      <c r="IG232" s="6"/>
      <c r="IH232" s="6"/>
      <c r="II232" s="6"/>
      <c r="IJ232" s="6"/>
      <c r="IK232" s="6"/>
      <c r="IL232" s="6"/>
      <c r="IM232" s="6"/>
      <c r="IN232" s="6"/>
      <c r="IO232" s="6"/>
      <c r="IP232" s="6"/>
      <c r="IQ232" s="6"/>
      <c r="IR232" s="6"/>
      <c r="IS232" s="6"/>
      <c r="IT232" s="6"/>
      <c r="IU232" s="6"/>
      <c r="IV232" s="6"/>
      <c r="IW232" s="6"/>
      <c r="IX232" s="6"/>
      <c r="IY232" s="6"/>
      <c r="IZ232" s="6"/>
      <c r="JA232" s="6"/>
      <c r="JB232" s="6"/>
      <c r="JC232" s="6"/>
      <c r="JD232" s="6"/>
      <c r="JE232" s="6"/>
      <c r="JF232" s="6"/>
      <c r="JG232" s="6"/>
      <c r="JH232" s="6"/>
      <c r="JI232" s="6"/>
      <c r="JJ232" s="6"/>
      <c r="JK232" s="6"/>
      <c r="JL232" s="6"/>
      <c r="JM232" s="6"/>
      <c r="JN232" s="6"/>
      <c r="JO232" s="6"/>
      <c r="JP232" s="6"/>
      <c r="JQ232" s="6"/>
      <c r="JR232" s="6"/>
      <c r="JS232" s="6"/>
      <c r="JT232" s="6"/>
      <c r="JU232" s="6"/>
      <c r="JV232" s="6"/>
      <c r="JW232" s="6"/>
      <c r="JX232" s="6"/>
      <c r="JY232" s="6"/>
      <c r="JZ232" s="6"/>
      <c r="KA232" s="6"/>
      <c r="KB232" s="6"/>
      <c r="KC232" s="6"/>
      <c r="KD232" s="6"/>
      <c r="KE232" s="6"/>
      <c r="KF232" s="6"/>
      <c r="KG232" s="6"/>
      <c r="KH232" s="6"/>
      <c r="KI232" s="6"/>
      <c r="KJ232" s="6"/>
      <c r="KK232" s="6"/>
      <c r="KL232" s="6"/>
      <c r="KM232" s="6"/>
      <c r="KN232" s="6"/>
      <c r="KO232" s="6"/>
      <c r="KP232" s="6"/>
      <c r="KQ232" s="6"/>
      <c r="KR232" s="6"/>
      <c r="KS232" s="6"/>
      <c r="KT232" s="6"/>
      <c r="KU232" s="6"/>
      <c r="KV232" s="6"/>
      <c r="KW232" s="6"/>
      <c r="KX232" s="6"/>
      <c r="KY232" s="6"/>
      <c r="KZ232" s="6"/>
      <c r="LA232" s="6"/>
      <c r="LB232" s="6"/>
      <c r="LC232" s="6"/>
    </row>
    <row r="233" spans="1:315" ht="27" customHeight="1" x14ac:dyDescent="0.2">
      <c r="A233" s="8"/>
      <c r="B233" s="173" t="s">
        <v>44</v>
      </c>
      <c r="C233" s="429">
        <v>108</v>
      </c>
      <c r="D233" s="352">
        <v>0</v>
      </c>
      <c r="E233" s="429" t="s">
        <v>43</v>
      </c>
      <c r="F233" s="432" t="s">
        <v>36</v>
      </c>
      <c r="G233" s="399" t="str">
        <f>IF(F233="BöB","nur Freihändig mit Tipo. 13 VöB","")</f>
        <v/>
      </c>
      <c r="H233" s="400"/>
      <c r="I233" s="433" t="str">
        <f>IF(F233="BöB","Ja","No")</f>
        <v>No</v>
      </c>
      <c r="J233" s="430" t="str">
        <f>IF(F233="BöB","Ja","No")</f>
        <v>No</v>
      </c>
      <c r="K233" s="435" t="e">
        <f>IF(OR(AND(F233="VöB",D227="Aktuelles Procedura secondo BöB",E233="No"),OR(AND(E233="Ja",D233&gt;='Valori soglia'!$D$6),AND(E233="Ja",'Riepilogo progetto'!$J$8&gt;'Riepilogo progetto'!$P$9)),AND(E233="Ja",F233="BöB")),"Kontrolle","")</f>
        <v>#DIV/0!</v>
      </c>
      <c r="L233" s="173" t="s">
        <v>44</v>
      </c>
      <c r="M233" s="429">
        <v>108</v>
      </c>
      <c r="N233" s="352">
        <v>0</v>
      </c>
      <c r="O233" s="429" t="s">
        <v>43</v>
      </c>
      <c r="P233" s="432" t="s">
        <v>36</v>
      </c>
      <c r="Q233" s="399" t="str">
        <f>IF(P233="BöB","nur Freihändig mit Tipo. 13 VöB","")</f>
        <v/>
      </c>
      <c r="R233" s="400"/>
      <c r="S233" s="433" t="str">
        <f>IF(P233="BöB","Ja","No")</f>
        <v>No</v>
      </c>
      <c r="T233" s="430" t="str">
        <f>IF(P233="BöB","Ja","No")</f>
        <v>No</v>
      </c>
      <c r="U233" s="435" t="e">
        <f>IF(OR(AND(P233="VöB",N227="Aktuelles Procedura secondo BöB",O233="No"),OR(AND(O233="Ja",N233&gt;='Valori soglia'!$D$6),AND(O233="Ja",U$14&gt;U$15)),AND(O233="Ja",P233="BöB")),"Kontrolle","")</f>
        <v>#DIV/0!</v>
      </c>
      <c r="V233" s="173" t="s">
        <v>44</v>
      </c>
      <c r="W233" s="429">
        <v>108</v>
      </c>
      <c r="X233" s="352">
        <v>0</v>
      </c>
      <c r="Y233" s="429" t="s">
        <v>43</v>
      </c>
      <c r="Z233" s="432" t="s">
        <v>36</v>
      </c>
      <c r="AA233" s="399" t="str">
        <f>IF(Z233="BöB","nur Freihändig mit Tipo. 13 VöB","")</f>
        <v/>
      </c>
      <c r="AB233" s="400"/>
      <c r="AC233" s="433" t="str">
        <f>IF(Z233="BöB","Ja","No")</f>
        <v>No</v>
      </c>
      <c r="AD233" s="430" t="str">
        <f>IF(Z233="BöB","Ja","No")</f>
        <v>No</v>
      </c>
      <c r="AE233" s="435" t="e">
        <f>IF(OR(AND(Z233="VöB",X227="Aktuelles Procedura secondo BöB",Y233="No"),OR(AND(Y233="Ja",X233&gt;='Valori soglia'!$D$6),AND(Y233="Ja",AE$14&gt;AE$15)),AND(Y233="Ja",Z233="BöB")),"Kontrolle","")</f>
        <v>#DIV/0!</v>
      </c>
      <c r="AF233" s="173" t="s">
        <v>44</v>
      </c>
      <c r="AG233" s="429">
        <v>108</v>
      </c>
      <c r="AH233" s="352">
        <v>0</v>
      </c>
      <c r="AI233" s="429" t="s">
        <v>43</v>
      </c>
      <c r="AJ233" s="432" t="s">
        <v>36</v>
      </c>
      <c r="AK233" s="399" t="str">
        <f>IF(AJ233="BöB","nur Freihändig mit Tipo. 13 VöB","")</f>
        <v/>
      </c>
      <c r="AL233" s="400"/>
      <c r="AM233" s="433" t="str">
        <f>IF(AJ233="BöB","Ja","No")</f>
        <v>No</v>
      </c>
      <c r="AN233" s="430" t="str">
        <f>IF(AJ233="BöB","Ja","No")</f>
        <v>No</v>
      </c>
      <c r="AO233" s="435" t="e">
        <f>IF(OR(AND(AJ233="VöB",AH227="Aktuelles Procedura secondo BöB",AI233="No"),OR(AND(AI233="Ja",AH233&gt;='Valori soglia'!$D$6),AND(AI233="Ja",AO$14&gt;AO$15)),AND(AI233="Ja",AJ233="BöB")),"Kontrolle","")</f>
        <v>#DIV/0!</v>
      </c>
      <c r="AP233" s="173" t="s">
        <v>44</v>
      </c>
      <c r="AQ233" s="429">
        <v>108</v>
      </c>
      <c r="AR233" s="352">
        <v>0</v>
      </c>
      <c r="AS233" s="429" t="s">
        <v>43</v>
      </c>
      <c r="AT233" s="432" t="s">
        <v>36</v>
      </c>
      <c r="AU233" s="399" t="str">
        <f>IF(AT233="BöB","nur Freihändig mit Tipo. 13 VöB","")</f>
        <v/>
      </c>
      <c r="AV233" s="400"/>
      <c r="AW233" s="433" t="str">
        <f>IF(AT233="BöB","Ja","No")</f>
        <v>No</v>
      </c>
      <c r="AX233" s="430" t="str">
        <f>IF(AT233="BöB","Ja","No")</f>
        <v>No</v>
      </c>
      <c r="AY233" s="435" t="e">
        <f>IF(OR(AND(AT233="VöB",AR227="Aktuelles Procedura secondo BöB",AS233="No"),OR(AND(AS233="Ja",AR233&gt;='Valori soglia'!$D$6),AND(AS233="Ja",AY$14&gt;AY$15)),AND(AS233="Ja",AT233="BöB")),"Kontrolle","")</f>
        <v>#DIV/0!</v>
      </c>
      <c r="AZ233" s="173" t="s">
        <v>44</v>
      </c>
      <c r="BA233" s="429">
        <v>108</v>
      </c>
      <c r="BB233" s="352">
        <v>0</v>
      </c>
      <c r="BC233" s="429" t="s">
        <v>43</v>
      </c>
      <c r="BD233" s="432" t="s">
        <v>36</v>
      </c>
      <c r="BE233" s="399" t="str">
        <f>IF(BD233="BöB","nur Freihändig mit Tipo. 13 VöB","")</f>
        <v/>
      </c>
      <c r="BF233" s="400"/>
      <c r="BG233" s="433" t="str">
        <f>IF(BD233="BöB","Ja","No")</f>
        <v>No</v>
      </c>
      <c r="BH233" s="430" t="str">
        <f>IF(BD233="BöB","Ja","No")</f>
        <v>No</v>
      </c>
      <c r="BI233" s="435" t="e">
        <f>IF(OR(AND(BD233="VöB",BB227="Aktuelles Procedura secondo BöB",BC233="No"),OR(AND(BC233="Ja",BB233&gt;='Valori soglia'!$D$6),AND(BC233="Ja",BI$14&gt;BI$15)),AND(BC233="Ja",BD233="BöB")),"Kontrolle","")</f>
        <v>#DIV/0!</v>
      </c>
      <c r="BJ233" s="173" t="s">
        <v>44</v>
      </c>
      <c r="BK233" s="429">
        <v>108</v>
      </c>
      <c r="BL233" s="352">
        <v>0</v>
      </c>
      <c r="BM233" s="429" t="s">
        <v>43</v>
      </c>
      <c r="BN233" s="432" t="s">
        <v>36</v>
      </c>
      <c r="BO233" s="399" t="str">
        <f>IF(BN233="BöB","nur Freihändig mit Tipo. 13 VöB","")</f>
        <v/>
      </c>
      <c r="BP233" s="400"/>
      <c r="BQ233" s="433" t="str">
        <f>IF(BN233="BöB","Ja","No")</f>
        <v>No</v>
      </c>
      <c r="BR233" s="430" t="str">
        <f>IF(BN233="BöB","Ja","No")</f>
        <v>No</v>
      </c>
      <c r="BS233" s="435" t="e">
        <f>IF(OR(AND(BN233="VöB",BL227="Aktuelles Procedura secondo BöB",BM233="No"),OR(AND(BM233="Ja",BL233&gt;='Valori soglia'!$D$6),AND(BM233="Ja",BS$14&gt;BS$15)),AND(BM233="Ja",BN233="BöB")),"Kontrolle","")</f>
        <v>#DIV/0!</v>
      </c>
      <c r="BT233" s="173" t="s">
        <v>44</v>
      </c>
      <c r="BU233" s="429">
        <v>108</v>
      </c>
      <c r="BV233" s="352">
        <v>0</v>
      </c>
      <c r="BW233" s="429" t="s">
        <v>43</v>
      </c>
      <c r="BX233" s="432" t="s">
        <v>36</v>
      </c>
      <c r="BY233" s="399" t="str">
        <f>IF(BX233="BöB","nur Freihändig mit Tipo. 13 VöB","")</f>
        <v/>
      </c>
      <c r="BZ233" s="400"/>
      <c r="CA233" s="433" t="str">
        <f>IF(BX233="BöB","Ja","No")</f>
        <v>No</v>
      </c>
      <c r="CB233" s="430" t="str">
        <f>IF(BX233="BöB","Ja","No")</f>
        <v>No</v>
      </c>
      <c r="CC233" s="435" t="e">
        <f>IF(OR(AND(BX233="VöB",BV227="Aktuelles Procedura secondo BöB",BW233="No"),OR(AND(BW233="Ja",BV233&gt;='Valori soglia'!$D$6),AND(BW233="Ja",CC$14&gt;CC$15)),AND(BW233="Ja",BX233="BöB")),"Kontrolle","")</f>
        <v>#DIV/0!</v>
      </c>
      <c r="CD233" s="173" t="s">
        <v>44</v>
      </c>
      <c r="CE233" s="429">
        <v>108</v>
      </c>
      <c r="CF233" s="352">
        <v>0</v>
      </c>
      <c r="CG233" s="429" t="s">
        <v>43</v>
      </c>
      <c r="CH233" s="432" t="s">
        <v>36</v>
      </c>
      <c r="CI233" s="399" t="str">
        <f>IF(CH233="BöB","nur Freihändig mit Tipo. 13 VöB","")</f>
        <v/>
      </c>
      <c r="CJ233" s="400"/>
      <c r="CK233" s="433" t="str">
        <f>IF(CH233="BöB","Ja","No")</f>
        <v>No</v>
      </c>
      <c r="CL233" s="430" t="str">
        <f>IF(CH233="BöB","Ja","No")</f>
        <v>No</v>
      </c>
      <c r="CM233" s="435" t="e">
        <f>IF(OR(AND(CH233="VöB",CF227="Aktuelles Procedura secondo BöB",CG233="No"),OR(AND(CG233="Ja",CF233&gt;='Valori soglia'!$D$6),AND(CG233="Ja",CM$14&gt;CM$15)),AND(CG233="Ja",CH233="BöB")),"Kontrolle","")</f>
        <v>#DIV/0!</v>
      </c>
      <c r="CN233" s="173" t="s">
        <v>44</v>
      </c>
      <c r="CO233" s="429">
        <v>108</v>
      </c>
      <c r="CP233" s="352">
        <v>0</v>
      </c>
      <c r="CQ233" s="429" t="s">
        <v>43</v>
      </c>
      <c r="CR233" s="432" t="s">
        <v>36</v>
      </c>
      <c r="CS233" s="399" t="str">
        <f>IF(CR233="BöB","nur Freihändig mit Tipo. 13 VöB","")</f>
        <v/>
      </c>
      <c r="CT233" s="400"/>
      <c r="CU233" s="433" t="str">
        <f>IF(CR233="BöB","Ja","No")</f>
        <v>No</v>
      </c>
      <c r="CV233" s="430" t="str">
        <f>IF(CR233="BöB","Ja","No")</f>
        <v>No</v>
      </c>
      <c r="CW233" s="435" t="e">
        <f>IF(OR(AND(CR233="VöB",CP227="Aktuelles Procedura secondo BöB",CQ233="No"),OR(AND(CQ233="Ja",CP233&gt;='Valori soglia'!$D$6),AND(CQ233="Ja",CW$14&gt;CW$15)),AND(CQ233="Ja",CR233="BöB")),"Kontrolle","")</f>
        <v>#DIV/0!</v>
      </c>
      <c r="CX233" s="173" t="s">
        <v>44</v>
      </c>
      <c r="CY233" s="429">
        <v>108</v>
      </c>
      <c r="CZ233" s="352">
        <v>0</v>
      </c>
      <c r="DA233" s="429" t="s">
        <v>43</v>
      </c>
      <c r="DB233" s="432" t="s">
        <v>36</v>
      </c>
      <c r="DC233" s="399" t="str">
        <f>IF(DB233="BöB","nur Freihändig mit Tipo. 13 VöB","")</f>
        <v/>
      </c>
      <c r="DD233" s="400"/>
      <c r="DE233" s="433" t="str">
        <f>IF(DB233="BöB","Ja","No")</f>
        <v>No</v>
      </c>
      <c r="DF233" s="430" t="str">
        <f>IF(DB233="BöB","Ja","No")</f>
        <v>No</v>
      </c>
      <c r="DG233" s="435" t="e">
        <f>IF(OR(AND(DB233="VöB",CZ227="Aktuelles Procedura secondo BöB",DA233="No"),OR(AND(DA233="Ja",CZ233&gt;='Valori soglia'!$D$6),AND(DA233="Ja",DG$14&gt;DG$15)),AND(DA233="Ja",DB233="BöB")),"Kontrolle","")</f>
        <v>#DIV/0!</v>
      </c>
      <c r="DH233" s="173" t="s">
        <v>44</v>
      </c>
      <c r="DI233" s="429">
        <v>108</v>
      </c>
      <c r="DJ233" s="352">
        <v>0</v>
      </c>
      <c r="DK233" s="429" t="s">
        <v>43</v>
      </c>
      <c r="DL233" s="432" t="s">
        <v>36</v>
      </c>
      <c r="DM233" s="399" t="str">
        <f>IF(DL233="BöB","nur Freihändig mit Tipo. 13 VöB","")</f>
        <v/>
      </c>
      <c r="DN233" s="400"/>
      <c r="DO233" s="433" t="str">
        <f>IF(DL233="BöB","Ja","No")</f>
        <v>No</v>
      </c>
      <c r="DP233" s="430" t="str">
        <f>IF(DL233="BöB","Ja","No")</f>
        <v>No</v>
      </c>
      <c r="DQ233" s="435" t="e">
        <f>IF(OR(AND(DL233="VöB",DJ227="Aktuelles Procedura secondo BöB",DK233="No"),OR(AND(DK233="Ja",DJ233&gt;='Valori soglia'!$D$6),AND(DK233="Ja",DQ$14&gt;DQ$15)),AND(DK233="Ja",DL233="BöB")),"Kontrolle","")</f>
        <v>#DIV/0!</v>
      </c>
      <c r="DR233" s="173" t="s">
        <v>44</v>
      </c>
      <c r="DS233" s="429">
        <v>108</v>
      </c>
      <c r="DT233" s="352">
        <v>0</v>
      </c>
      <c r="DU233" s="429" t="s">
        <v>43</v>
      </c>
      <c r="DV233" s="432" t="s">
        <v>36</v>
      </c>
      <c r="DW233" s="399" t="str">
        <f>IF(DV233="BöB","nur Freihändig mit Tipo. 13 VöB","")</f>
        <v/>
      </c>
      <c r="DX233" s="400"/>
      <c r="DY233" s="433" t="str">
        <f>IF(DV233="BöB","Ja","No")</f>
        <v>No</v>
      </c>
      <c r="DZ233" s="430" t="str">
        <f>IF(DV233="BöB","Ja","No")</f>
        <v>No</v>
      </c>
      <c r="EA233" s="435" t="e">
        <f>IF(OR(AND(DV233="VöB",DT227="Aktuelles Procedura secondo BöB",DU233="No"),OR(AND(DU233="Ja",DT233&gt;='Valori soglia'!$D$6),AND(DU233="Ja",EA$14&gt;EA$15)),AND(DU233="Ja",DV233="BöB")),"Kontrolle","")</f>
        <v>#DIV/0!</v>
      </c>
      <c r="EB233" s="173" t="s">
        <v>44</v>
      </c>
      <c r="EC233" s="429">
        <v>108</v>
      </c>
      <c r="ED233" s="352">
        <v>0</v>
      </c>
      <c r="EE233" s="429" t="s">
        <v>43</v>
      </c>
      <c r="EF233" s="432" t="s">
        <v>36</v>
      </c>
      <c r="EG233" s="399" t="str">
        <f>IF(EF233="BöB","nur Freihändig mit Tipo. 13 VöB","")</f>
        <v/>
      </c>
      <c r="EH233" s="400"/>
      <c r="EI233" s="433" t="str">
        <f>IF(EF233="BöB","Ja","No")</f>
        <v>No</v>
      </c>
      <c r="EJ233" s="430" t="str">
        <f>IF(EF233="BöB","Ja","No")</f>
        <v>No</v>
      </c>
      <c r="EK233" s="435" t="e">
        <f>IF(OR(AND(EF233="VöB",ED227="Aktuelles Procedura secondo BöB",EE233="No"),OR(AND(EE233="Ja",ED233&gt;='Valori soglia'!$D$6),AND(EE233="Ja",EK$14&gt;EK$15)),AND(EE233="Ja",EF233="BöB")),"Kontrolle","")</f>
        <v>#DIV/0!</v>
      </c>
      <c r="EL233" s="173" t="s">
        <v>44</v>
      </c>
      <c r="EM233" s="429">
        <v>108</v>
      </c>
      <c r="EN233" s="352">
        <v>0</v>
      </c>
      <c r="EO233" s="429" t="s">
        <v>43</v>
      </c>
      <c r="EP233" s="432" t="s">
        <v>36</v>
      </c>
      <c r="EQ233" s="399" t="str">
        <f>IF(EP233="BöB","nur Freihändig mit Tipo. 13 VöB","")</f>
        <v/>
      </c>
      <c r="ER233" s="400"/>
      <c r="ES233" s="433" t="str">
        <f>IF(EP233="BöB","Ja","No")</f>
        <v>No</v>
      </c>
      <c r="ET233" s="430" t="str">
        <f>IF(EP233="BöB","Ja","No")</f>
        <v>No</v>
      </c>
      <c r="EU233" s="435" t="e">
        <f>IF(OR(AND(EP233="VöB",EN227="Aktuelles Procedura secondo BöB",EO233="No"),OR(AND(EO233="Ja",EN233&gt;='Valori soglia'!$D$6),AND(EO233="Ja",EU$14&gt;EU$15)),AND(EO233="Ja",EP233="BöB")),"Kontrolle","")</f>
        <v>#DIV/0!</v>
      </c>
      <c r="EV233" s="173" t="s">
        <v>44</v>
      </c>
      <c r="EW233" s="429">
        <v>108</v>
      </c>
      <c r="EX233" s="352">
        <v>0</v>
      </c>
      <c r="EY233" s="429" t="s">
        <v>43</v>
      </c>
      <c r="EZ233" s="432" t="s">
        <v>36</v>
      </c>
      <c r="FA233" s="399" t="str">
        <f>IF(EZ233="BöB","nur Freihändig mit Tipo. 13 VöB","")</f>
        <v/>
      </c>
      <c r="FB233" s="400"/>
      <c r="FC233" s="433" t="str">
        <f>IF(EZ233="BöB","Ja","No")</f>
        <v>No</v>
      </c>
      <c r="FD233" s="430" t="str">
        <f>IF(EZ233="BöB","Ja","No")</f>
        <v>No</v>
      </c>
      <c r="FE233" s="435" t="e">
        <f>IF(OR(AND(EZ233="VöB",EX227="Aktuelles Procedura secondo BöB",EY233="No"),OR(AND(EY233="Ja",EX233&gt;='Valori soglia'!$D$6),AND(EY233="Ja",FE$14&gt;FE$15)),AND(EY233="Ja",EZ233="BöB")),"Kontrolle","")</f>
        <v>#DIV/0!</v>
      </c>
      <c r="FF233" s="173" t="s">
        <v>44</v>
      </c>
      <c r="FG233" s="429">
        <v>108</v>
      </c>
      <c r="FH233" s="352">
        <v>0</v>
      </c>
      <c r="FI233" s="429" t="s">
        <v>43</v>
      </c>
      <c r="FJ233" s="432" t="s">
        <v>36</v>
      </c>
      <c r="FK233" s="399" t="str">
        <f>IF(FJ233="BöB","nur Freihändig mit Tipo. 13 VöB","")</f>
        <v/>
      </c>
      <c r="FL233" s="400"/>
      <c r="FM233" s="433" t="str">
        <f>IF(FJ233="BöB","Ja","No")</f>
        <v>No</v>
      </c>
      <c r="FN233" s="430" t="str">
        <f>IF(FJ233="BöB","Ja","No")</f>
        <v>No</v>
      </c>
      <c r="FO233" s="435" t="e">
        <f>IF(OR(AND(FJ233="VöB",FH227="Aktuelles Procedura secondo BöB",FI233="No"),OR(AND(FI233="Ja",FH233&gt;='Valori soglia'!$D$6),AND(FI233="Ja",FO$14&gt;FO$15)),AND(FI233="Ja",FJ233="BöB")),"Kontrolle","")</f>
        <v>#DIV/0!</v>
      </c>
      <c r="FP233" s="173" t="s">
        <v>44</v>
      </c>
      <c r="FQ233" s="429">
        <v>108</v>
      </c>
      <c r="FR233" s="352">
        <v>0</v>
      </c>
      <c r="FS233" s="429" t="s">
        <v>43</v>
      </c>
      <c r="FT233" s="432" t="s">
        <v>36</v>
      </c>
      <c r="FU233" s="399" t="str">
        <f>IF(FT233="BöB","nur Freihändig mit Tipo. 13 VöB","")</f>
        <v/>
      </c>
      <c r="FV233" s="400"/>
      <c r="FW233" s="433" t="str">
        <f>IF(FT233="BöB","Ja","No")</f>
        <v>No</v>
      </c>
      <c r="FX233" s="430" t="str">
        <f>IF(FT233="BöB","Ja","No")</f>
        <v>No</v>
      </c>
      <c r="FY233" s="435" t="e">
        <f>IF(OR(AND(FT233="VöB",FR227="Aktuelles Procedura secondo BöB",FS233="No"),OR(AND(FS233="Ja",FR233&gt;='Valori soglia'!$D$6),AND(FS233="Ja",FY$14&gt;FY$15)),AND(FS233="Ja",FT233="BöB")),"Kontrolle","")</f>
        <v>#DIV/0!</v>
      </c>
      <c r="FZ233" s="173" t="s">
        <v>44</v>
      </c>
      <c r="GA233" s="429">
        <v>108</v>
      </c>
      <c r="GB233" s="352">
        <v>0</v>
      </c>
      <c r="GC233" s="429" t="s">
        <v>43</v>
      </c>
      <c r="GD233" s="432" t="s">
        <v>36</v>
      </c>
      <c r="GE233" s="399" t="str">
        <f>IF(GD233="BöB","nur Freihändig mit Tipo. 13 VöB","")</f>
        <v/>
      </c>
      <c r="GF233" s="400"/>
      <c r="GG233" s="433" t="str">
        <f>IF(GD233="BöB","Ja","No")</f>
        <v>No</v>
      </c>
      <c r="GH233" s="430" t="str">
        <f>IF(GD233="BöB","Ja","No")</f>
        <v>No</v>
      </c>
      <c r="GI233" s="435" t="e">
        <f>IF(OR(AND(GD233="VöB",GB227="Aktuelles Procedura secondo BöB",GC233="No"),OR(AND(GC233="Ja",GB233&gt;='Valori soglia'!$D$6),AND(GC233="Ja",GI$14&gt;GI$15)),AND(GC233="Ja",GD233="BöB")),"Kontrolle","")</f>
        <v>#DIV/0!</v>
      </c>
      <c r="GJ233" s="173" t="s">
        <v>44</v>
      </c>
      <c r="GK233" s="429">
        <v>108</v>
      </c>
      <c r="GL233" s="352">
        <v>0</v>
      </c>
      <c r="GM233" s="429" t="s">
        <v>43</v>
      </c>
      <c r="GN233" s="432" t="s">
        <v>36</v>
      </c>
      <c r="GO233" s="399" t="str">
        <f>IF(GN233="BöB","nur Freihändig mit Tipo. 13 VöB","")</f>
        <v/>
      </c>
      <c r="GP233" s="400"/>
      <c r="GQ233" s="433" t="str">
        <f>IF(GN233="BöB","Ja","No")</f>
        <v>No</v>
      </c>
      <c r="GR233" s="430" t="str">
        <f>IF(GN233="BöB","Ja","No")</f>
        <v>No</v>
      </c>
      <c r="GS233" s="435" t="e">
        <f>IF(OR(AND(GN233="VöB",GL227="Aktuelles Procedura secondo BöB",GM233="No"),OR(AND(GM233="Ja",GL233&gt;='Valori soglia'!$D$6),AND(GM233="Ja",GS$14&gt;GS$15)),AND(GM233="Ja",GN233="BöB")),"Kontrolle","")</f>
        <v>#DIV/0!</v>
      </c>
      <c r="GT233" s="173" t="s">
        <v>44</v>
      </c>
      <c r="GU233" s="429">
        <v>108</v>
      </c>
      <c r="GV233" s="352">
        <v>0</v>
      </c>
      <c r="GW233" s="429" t="s">
        <v>43</v>
      </c>
      <c r="GX233" s="432" t="s">
        <v>36</v>
      </c>
      <c r="GY233" s="399" t="str">
        <f>IF(GX233="BöB","nur Freihändig mit Tipo. 13 VöB","")</f>
        <v/>
      </c>
      <c r="GZ233" s="400"/>
      <c r="HA233" s="433" t="str">
        <f>IF(GX233="BöB","Ja","No")</f>
        <v>No</v>
      </c>
      <c r="HB233" s="430" t="str">
        <f>IF(GX233="BöB","Ja","No")</f>
        <v>No</v>
      </c>
      <c r="HC233" s="435" t="e">
        <f>IF(OR(AND(GX233="VöB",GV227="Aktuelles Procedura secondo BöB",GW233="No"),OR(AND(GW233="Ja",GV233&gt;='Valori soglia'!$D$6),AND(GW233="Ja",HC$14&gt;HC$15)),AND(GW233="Ja",GX233="BöB")),"Kontrolle","")</f>
        <v>#DIV/0!</v>
      </c>
      <c r="HD233" s="173" t="s">
        <v>44</v>
      </c>
      <c r="HE233" s="429">
        <v>108</v>
      </c>
      <c r="HF233" s="352">
        <v>0</v>
      </c>
      <c r="HG233" s="429" t="s">
        <v>43</v>
      </c>
      <c r="HH233" s="432" t="s">
        <v>36</v>
      </c>
      <c r="HI233" s="399" t="str">
        <f>IF(HH233="BöB","nur Freihändig mit Tipo. 13 VöB","")</f>
        <v/>
      </c>
      <c r="HJ233" s="400"/>
      <c r="HK233" s="433" t="str">
        <f>IF(HH233="BöB","Ja","No")</f>
        <v>No</v>
      </c>
      <c r="HL233" s="430" t="str">
        <f>IF(HH233="BöB","Ja","No")</f>
        <v>No</v>
      </c>
      <c r="HM233" s="435" t="e">
        <f>IF(OR(AND(HH233="VöB",HF227="Aktuelles Procedura secondo BöB",HG233="No"),OR(AND(HG233="Ja",HF233&gt;='Valori soglia'!$D$6),AND(HG233="Ja",HM$14&gt;HM$15)),AND(HG233="Ja",HH233="BöB")),"Kontrolle","")</f>
        <v>#DIV/0!</v>
      </c>
      <c r="HN233" s="19"/>
      <c r="HO233" s="19"/>
      <c r="HP233" s="19"/>
      <c r="HQ233" s="19"/>
      <c r="HR233" s="19"/>
      <c r="HS233" s="19"/>
      <c r="HT233" s="19"/>
      <c r="HU233" s="19"/>
      <c r="HV233" s="19"/>
      <c r="HW233" s="19"/>
      <c r="HX233" s="19"/>
      <c r="HY233" s="19"/>
      <c r="HZ233" s="19"/>
      <c r="IA233" s="19"/>
      <c r="IB233" s="19"/>
      <c r="IC233" s="19"/>
      <c r="ID233" s="6"/>
      <c r="IE233" s="6"/>
      <c r="IF233" s="6"/>
      <c r="IG233" s="6"/>
      <c r="IH233" s="6"/>
      <c r="II233" s="6"/>
      <c r="IJ233" s="6"/>
      <c r="IK233" s="6"/>
      <c r="IL233" s="6"/>
      <c r="IM233" s="6"/>
      <c r="IN233" s="6"/>
      <c r="IO233" s="6"/>
      <c r="IP233" s="6"/>
      <c r="IQ233" s="6"/>
      <c r="IR233" s="6"/>
      <c r="IS233" s="6"/>
      <c r="IT233" s="6"/>
      <c r="IU233" s="6"/>
      <c r="IV233" s="6"/>
      <c r="IW233" s="6"/>
      <c r="IX233" s="6"/>
      <c r="IY233" s="6"/>
      <c r="IZ233" s="6"/>
      <c r="JA233" s="6"/>
      <c r="JB233" s="6"/>
      <c r="JC233" s="6"/>
      <c r="JD233" s="6"/>
      <c r="JE233" s="6"/>
      <c r="JF233" s="6"/>
      <c r="JG233" s="6"/>
      <c r="JH233" s="6"/>
      <c r="JI233" s="6"/>
      <c r="JJ233" s="6"/>
      <c r="JK233" s="6"/>
      <c r="JL233" s="6"/>
      <c r="JM233" s="6"/>
      <c r="JN233" s="6"/>
      <c r="JO233" s="6"/>
      <c r="JP233" s="6"/>
      <c r="JQ233" s="6"/>
      <c r="JR233" s="6"/>
      <c r="JS233" s="6"/>
      <c r="JT233" s="6"/>
      <c r="JU233" s="6"/>
      <c r="JV233" s="6"/>
      <c r="JW233" s="6"/>
      <c r="JX233" s="6"/>
      <c r="JY233" s="6"/>
      <c r="JZ233" s="6"/>
      <c r="KA233" s="6"/>
      <c r="KB233" s="6"/>
      <c r="KC233" s="6"/>
      <c r="KD233" s="6"/>
      <c r="KE233" s="6"/>
      <c r="KF233" s="6"/>
      <c r="KG233" s="6"/>
      <c r="KH233" s="6"/>
      <c r="KI233" s="6"/>
      <c r="KJ233" s="6"/>
      <c r="KK233" s="6"/>
      <c r="KL233" s="6"/>
      <c r="KM233" s="6"/>
      <c r="KN233" s="6"/>
      <c r="KO233" s="6"/>
      <c r="KP233" s="6"/>
      <c r="KQ233" s="6"/>
      <c r="KR233" s="6"/>
      <c r="KS233" s="6"/>
      <c r="KT233" s="6"/>
      <c r="KU233" s="6"/>
      <c r="KV233" s="6"/>
      <c r="KW233" s="6"/>
      <c r="KX233" s="6"/>
      <c r="KY233" s="6"/>
      <c r="KZ233" s="6"/>
      <c r="LA233" s="6"/>
      <c r="LB233" s="6"/>
      <c r="LC233" s="6"/>
    </row>
    <row r="234" spans="1:315" ht="27" customHeight="1" x14ac:dyDescent="0.2">
      <c r="A234" s="8"/>
      <c r="B234" s="174" t="s">
        <v>45</v>
      </c>
      <c r="C234" s="429"/>
      <c r="D234" s="352"/>
      <c r="E234" s="429"/>
      <c r="F234" s="432"/>
      <c r="G234" s="401" t="str">
        <f>IF(F233="VöB","Freihändig (z.B. Tipo. 36 II d VöB)","")</f>
        <v/>
      </c>
      <c r="H234" s="402"/>
      <c r="I234" s="433"/>
      <c r="J234" s="430"/>
      <c r="K234" s="435"/>
      <c r="L234" s="174" t="s">
        <v>45</v>
      </c>
      <c r="M234" s="429"/>
      <c r="N234" s="352"/>
      <c r="O234" s="429"/>
      <c r="P234" s="432"/>
      <c r="Q234" s="401" t="str">
        <f>IF(P233="VöB","Freihändig (z.B. Tipo. 36 II d VöB)","")</f>
        <v/>
      </c>
      <c r="R234" s="402"/>
      <c r="S234" s="433"/>
      <c r="T234" s="430"/>
      <c r="U234" s="435"/>
      <c r="V234" s="174" t="s">
        <v>45</v>
      </c>
      <c r="W234" s="429"/>
      <c r="X234" s="352"/>
      <c r="Y234" s="429"/>
      <c r="Z234" s="432"/>
      <c r="AA234" s="401" t="str">
        <f>IF(Z233="VöB","Freihändig (z.B. Tipo. 36 II d VöB)","")</f>
        <v/>
      </c>
      <c r="AB234" s="402"/>
      <c r="AC234" s="433"/>
      <c r="AD234" s="430"/>
      <c r="AE234" s="435"/>
      <c r="AF234" s="174" t="s">
        <v>45</v>
      </c>
      <c r="AG234" s="429"/>
      <c r="AH234" s="352"/>
      <c r="AI234" s="429"/>
      <c r="AJ234" s="432"/>
      <c r="AK234" s="401" t="str">
        <f>IF(AJ233="VöB","Freihändig (z.B. Tipo. 36 II d VöB)","")</f>
        <v/>
      </c>
      <c r="AL234" s="402"/>
      <c r="AM234" s="433"/>
      <c r="AN234" s="430"/>
      <c r="AO234" s="435"/>
      <c r="AP234" s="174" t="s">
        <v>45</v>
      </c>
      <c r="AQ234" s="429"/>
      <c r="AR234" s="352"/>
      <c r="AS234" s="429"/>
      <c r="AT234" s="432"/>
      <c r="AU234" s="401" t="str">
        <f>IF(AT233="VöB","Freihändig (z.B. Tipo. 36 II d VöB)","")</f>
        <v/>
      </c>
      <c r="AV234" s="402"/>
      <c r="AW234" s="433"/>
      <c r="AX234" s="430"/>
      <c r="AY234" s="435"/>
      <c r="AZ234" s="174" t="s">
        <v>45</v>
      </c>
      <c r="BA234" s="429"/>
      <c r="BB234" s="352"/>
      <c r="BC234" s="429"/>
      <c r="BD234" s="432"/>
      <c r="BE234" s="401" t="str">
        <f>IF(BD233="VöB","Freihändig (z.B. Tipo. 36 II d VöB)","")</f>
        <v/>
      </c>
      <c r="BF234" s="402"/>
      <c r="BG234" s="433"/>
      <c r="BH234" s="430"/>
      <c r="BI234" s="435"/>
      <c r="BJ234" s="174" t="s">
        <v>45</v>
      </c>
      <c r="BK234" s="429"/>
      <c r="BL234" s="352"/>
      <c r="BM234" s="429"/>
      <c r="BN234" s="432"/>
      <c r="BO234" s="401" t="str">
        <f>IF(BN233="VöB","Freihändig (z.B. Tipo. 36 II d VöB)","")</f>
        <v/>
      </c>
      <c r="BP234" s="402"/>
      <c r="BQ234" s="433"/>
      <c r="BR234" s="430"/>
      <c r="BS234" s="435"/>
      <c r="BT234" s="174" t="s">
        <v>45</v>
      </c>
      <c r="BU234" s="429"/>
      <c r="BV234" s="352"/>
      <c r="BW234" s="429"/>
      <c r="BX234" s="432"/>
      <c r="BY234" s="401" t="str">
        <f>IF(BX233="VöB","Freihändig (z.B. Tipo. 36 II d VöB)","")</f>
        <v/>
      </c>
      <c r="BZ234" s="402"/>
      <c r="CA234" s="433"/>
      <c r="CB234" s="430"/>
      <c r="CC234" s="435"/>
      <c r="CD234" s="174" t="s">
        <v>45</v>
      </c>
      <c r="CE234" s="429"/>
      <c r="CF234" s="352"/>
      <c r="CG234" s="429"/>
      <c r="CH234" s="432"/>
      <c r="CI234" s="401" t="str">
        <f>IF(CH233="VöB","Freihändig (z.B. Tipo. 36 II d VöB)","")</f>
        <v/>
      </c>
      <c r="CJ234" s="402"/>
      <c r="CK234" s="433"/>
      <c r="CL234" s="430"/>
      <c r="CM234" s="435"/>
      <c r="CN234" s="174" t="s">
        <v>45</v>
      </c>
      <c r="CO234" s="429"/>
      <c r="CP234" s="352"/>
      <c r="CQ234" s="429"/>
      <c r="CR234" s="432"/>
      <c r="CS234" s="401" t="str">
        <f>IF(CR233="VöB","Freihändig (z.B. Tipo. 36 II d VöB)","")</f>
        <v/>
      </c>
      <c r="CT234" s="402"/>
      <c r="CU234" s="433"/>
      <c r="CV234" s="430"/>
      <c r="CW234" s="435"/>
      <c r="CX234" s="174" t="s">
        <v>45</v>
      </c>
      <c r="CY234" s="429"/>
      <c r="CZ234" s="352"/>
      <c r="DA234" s="429"/>
      <c r="DB234" s="432"/>
      <c r="DC234" s="401" t="str">
        <f>IF(DB233="VöB","Freihändig (z.B. Tipo. 36 II d VöB)","")</f>
        <v/>
      </c>
      <c r="DD234" s="402"/>
      <c r="DE234" s="433"/>
      <c r="DF234" s="430"/>
      <c r="DG234" s="435"/>
      <c r="DH234" s="174" t="s">
        <v>45</v>
      </c>
      <c r="DI234" s="429"/>
      <c r="DJ234" s="352"/>
      <c r="DK234" s="429"/>
      <c r="DL234" s="432"/>
      <c r="DM234" s="401" t="str">
        <f>IF(DL233="VöB","Freihändig (z.B. Tipo. 36 II d VöB)","")</f>
        <v/>
      </c>
      <c r="DN234" s="402"/>
      <c r="DO234" s="433"/>
      <c r="DP234" s="430"/>
      <c r="DQ234" s="435"/>
      <c r="DR234" s="174" t="s">
        <v>45</v>
      </c>
      <c r="DS234" s="429"/>
      <c r="DT234" s="352"/>
      <c r="DU234" s="429"/>
      <c r="DV234" s="432"/>
      <c r="DW234" s="401" t="str">
        <f>IF(DV233="VöB","Freihändig (z.B. Tipo. 36 II d VöB)","")</f>
        <v/>
      </c>
      <c r="DX234" s="402"/>
      <c r="DY234" s="433"/>
      <c r="DZ234" s="430"/>
      <c r="EA234" s="435"/>
      <c r="EB234" s="174" t="s">
        <v>45</v>
      </c>
      <c r="EC234" s="429"/>
      <c r="ED234" s="352"/>
      <c r="EE234" s="429"/>
      <c r="EF234" s="432"/>
      <c r="EG234" s="401" t="str">
        <f>IF(EF233="VöB","Freihändig (z.B. Tipo. 36 II d VöB)","")</f>
        <v/>
      </c>
      <c r="EH234" s="402"/>
      <c r="EI234" s="433"/>
      <c r="EJ234" s="430"/>
      <c r="EK234" s="435"/>
      <c r="EL234" s="174" t="s">
        <v>45</v>
      </c>
      <c r="EM234" s="429"/>
      <c r="EN234" s="352"/>
      <c r="EO234" s="429"/>
      <c r="EP234" s="432"/>
      <c r="EQ234" s="401" t="str">
        <f>IF(EP233="VöB","Freihändig (z.B. Tipo. 36 II d VöB)","")</f>
        <v/>
      </c>
      <c r="ER234" s="402"/>
      <c r="ES234" s="433"/>
      <c r="ET234" s="430"/>
      <c r="EU234" s="435"/>
      <c r="EV234" s="174" t="s">
        <v>45</v>
      </c>
      <c r="EW234" s="429"/>
      <c r="EX234" s="352"/>
      <c r="EY234" s="429"/>
      <c r="EZ234" s="432"/>
      <c r="FA234" s="401" t="str">
        <f>IF(EZ233="VöB","Freihändig (z.B. Tipo. 36 II d VöB)","")</f>
        <v/>
      </c>
      <c r="FB234" s="402"/>
      <c r="FC234" s="433"/>
      <c r="FD234" s="430"/>
      <c r="FE234" s="435"/>
      <c r="FF234" s="174" t="s">
        <v>45</v>
      </c>
      <c r="FG234" s="429"/>
      <c r="FH234" s="352"/>
      <c r="FI234" s="429"/>
      <c r="FJ234" s="432"/>
      <c r="FK234" s="401" t="str">
        <f>IF(FJ233="VöB","Freihändig (z.B. Tipo. 36 II d VöB)","")</f>
        <v/>
      </c>
      <c r="FL234" s="402"/>
      <c r="FM234" s="433"/>
      <c r="FN234" s="430"/>
      <c r="FO234" s="435"/>
      <c r="FP234" s="174" t="s">
        <v>45</v>
      </c>
      <c r="FQ234" s="429"/>
      <c r="FR234" s="352"/>
      <c r="FS234" s="429"/>
      <c r="FT234" s="432"/>
      <c r="FU234" s="401" t="str">
        <f>IF(FT233="VöB","Freihändig (z.B. Tipo. 36 II d VöB)","")</f>
        <v/>
      </c>
      <c r="FV234" s="402"/>
      <c r="FW234" s="433"/>
      <c r="FX234" s="430"/>
      <c r="FY234" s="435"/>
      <c r="FZ234" s="174" t="s">
        <v>45</v>
      </c>
      <c r="GA234" s="429"/>
      <c r="GB234" s="352"/>
      <c r="GC234" s="429"/>
      <c r="GD234" s="432"/>
      <c r="GE234" s="401" t="str">
        <f>IF(GD233="VöB","Freihändig (z.B. Tipo. 36 II d VöB)","")</f>
        <v/>
      </c>
      <c r="GF234" s="402"/>
      <c r="GG234" s="433"/>
      <c r="GH234" s="430"/>
      <c r="GI234" s="435"/>
      <c r="GJ234" s="174" t="s">
        <v>45</v>
      </c>
      <c r="GK234" s="429"/>
      <c r="GL234" s="352"/>
      <c r="GM234" s="429"/>
      <c r="GN234" s="432"/>
      <c r="GO234" s="401" t="str">
        <f>IF(GN233="VöB","Freihändig (z.B. Tipo. 36 II d VöB)","")</f>
        <v/>
      </c>
      <c r="GP234" s="402"/>
      <c r="GQ234" s="433"/>
      <c r="GR234" s="430"/>
      <c r="GS234" s="435"/>
      <c r="GT234" s="174" t="s">
        <v>45</v>
      </c>
      <c r="GU234" s="429"/>
      <c r="GV234" s="352"/>
      <c r="GW234" s="429"/>
      <c r="GX234" s="432"/>
      <c r="GY234" s="401" t="str">
        <f>IF(GX233="VöB","Freihändig (z.B. Tipo. 36 II d VöB)","")</f>
        <v/>
      </c>
      <c r="GZ234" s="402"/>
      <c r="HA234" s="433"/>
      <c r="HB234" s="430"/>
      <c r="HC234" s="435"/>
      <c r="HD234" s="174" t="s">
        <v>45</v>
      </c>
      <c r="HE234" s="429"/>
      <c r="HF234" s="352"/>
      <c r="HG234" s="429"/>
      <c r="HH234" s="432"/>
      <c r="HI234" s="401" t="str">
        <f>IF(HH233="VöB","Freihändig (z.B. Tipo. 36 II d VöB)","")</f>
        <v/>
      </c>
      <c r="HJ234" s="402"/>
      <c r="HK234" s="433"/>
      <c r="HL234" s="430"/>
      <c r="HM234" s="435"/>
      <c r="HN234" s="19"/>
      <c r="HO234" s="19"/>
      <c r="HP234" s="19"/>
      <c r="HQ234" s="19"/>
      <c r="HR234" s="19"/>
      <c r="HS234" s="19"/>
      <c r="HT234" s="19"/>
      <c r="HU234" s="19"/>
      <c r="HV234" s="19"/>
      <c r="HW234" s="19"/>
      <c r="HX234" s="19"/>
      <c r="HY234" s="19"/>
      <c r="HZ234" s="19"/>
      <c r="IA234" s="19"/>
      <c r="IB234" s="19"/>
      <c r="IC234" s="19"/>
      <c r="ID234" s="6"/>
      <c r="IE234" s="6"/>
      <c r="IF234" s="6"/>
      <c r="IG234" s="6"/>
      <c r="IH234" s="6"/>
      <c r="II234" s="6"/>
      <c r="IJ234" s="6"/>
      <c r="IK234" s="6"/>
      <c r="IL234" s="6"/>
      <c r="IM234" s="6"/>
      <c r="IN234" s="6"/>
      <c r="IO234" s="6"/>
      <c r="IP234" s="6"/>
      <c r="IQ234" s="6"/>
      <c r="IR234" s="6"/>
      <c r="IS234" s="6"/>
      <c r="IT234" s="6"/>
      <c r="IU234" s="6"/>
      <c r="IV234" s="6"/>
      <c r="IW234" s="6"/>
      <c r="IX234" s="6"/>
      <c r="IY234" s="6"/>
      <c r="IZ234" s="6"/>
      <c r="JA234" s="6"/>
      <c r="JB234" s="6"/>
      <c r="JC234" s="6"/>
      <c r="JD234" s="6"/>
      <c r="JE234" s="6"/>
      <c r="JF234" s="6"/>
      <c r="JG234" s="6"/>
      <c r="JH234" s="6"/>
      <c r="JI234" s="6"/>
      <c r="JJ234" s="6"/>
      <c r="JK234" s="6"/>
      <c r="JL234" s="6"/>
      <c r="JM234" s="6"/>
      <c r="JN234" s="6"/>
      <c r="JO234" s="6"/>
      <c r="JP234" s="6"/>
      <c r="JQ234" s="6"/>
      <c r="JR234" s="6"/>
      <c r="JS234" s="6"/>
      <c r="JT234" s="6"/>
      <c r="JU234" s="6"/>
      <c r="JV234" s="6"/>
      <c r="JW234" s="6"/>
      <c r="JX234" s="6"/>
      <c r="JY234" s="6"/>
      <c r="JZ234" s="6"/>
      <c r="KA234" s="6"/>
      <c r="KB234" s="6"/>
      <c r="KC234" s="6"/>
      <c r="KD234" s="6"/>
      <c r="KE234" s="6"/>
      <c r="KF234" s="6"/>
      <c r="KG234" s="6"/>
      <c r="KH234" s="6"/>
      <c r="KI234" s="6"/>
      <c r="KJ234" s="6"/>
      <c r="KK234" s="6"/>
      <c r="KL234" s="6"/>
      <c r="KM234" s="6"/>
      <c r="KN234" s="6"/>
      <c r="KO234" s="6"/>
      <c r="KP234" s="6"/>
      <c r="KQ234" s="6"/>
      <c r="KR234" s="6"/>
      <c r="KS234" s="6"/>
      <c r="KT234" s="6"/>
      <c r="KU234" s="6"/>
      <c r="KV234" s="6"/>
      <c r="KW234" s="6"/>
      <c r="KX234" s="6"/>
      <c r="KY234" s="6"/>
      <c r="KZ234" s="6"/>
      <c r="LA234" s="6"/>
      <c r="LB234" s="6"/>
      <c r="LC234" s="6"/>
    </row>
    <row r="235" spans="1:315" ht="27" customHeight="1" x14ac:dyDescent="0.2">
      <c r="B235" s="173" t="s">
        <v>44</v>
      </c>
      <c r="C235" s="429">
        <v>109</v>
      </c>
      <c r="D235" s="352">
        <v>0</v>
      </c>
      <c r="E235" s="429" t="s">
        <v>43</v>
      </c>
      <c r="F235" s="432" t="s">
        <v>36</v>
      </c>
      <c r="G235" s="399" t="str">
        <f>IF(F235="BöB","nur Freihändig mit Tipo. 13 VöB","")</f>
        <v/>
      </c>
      <c r="H235" s="400"/>
      <c r="I235" s="433" t="str">
        <f>IF(F235="BöB","Ja","No")</f>
        <v>No</v>
      </c>
      <c r="J235" s="430" t="str">
        <f>IF(F235="BöB","Ja","No")</f>
        <v>No</v>
      </c>
      <c r="K235" s="435" t="e">
        <f>IF(OR(AND(F235="VöB",D229="Aktuelles Procedura secondo BöB",E235="No"),OR(AND(E235="Ja",D235&gt;='Valori soglia'!$D$6),AND(E235="Ja",'Riepilogo progetto'!$J$8&gt;'Riepilogo progetto'!$P$9)),AND(E235="Ja",F235="BöB")),"Kontrolle","")</f>
        <v>#DIV/0!</v>
      </c>
      <c r="L235" s="173" t="s">
        <v>44</v>
      </c>
      <c r="M235" s="429">
        <v>109</v>
      </c>
      <c r="N235" s="352">
        <v>0</v>
      </c>
      <c r="O235" s="429" t="s">
        <v>43</v>
      </c>
      <c r="P235" s="432" t="s">
        <v>36</v>
      </c>
      <c r="Q235" s="399" t="str">
        <f>IF(P235="BöB","nur Freihändig mit Tipo. 13 VöB","")</f>
        <v/>
      </c>
      <c r="R235" s="400"/>
      <c r="S235" s="433" t="str">
        <f>IF(P235="BöB","Ja","No")</f>
        <v>No</v>
      </c>
      <c r="T235" s="430" t="str">
        <f>IF(P235="BöB","Ja","No")</f>
        <v>No</v>
      </c>
      <c r="U235" s="435" t="e">
        <f>IF(OR(AND(P235="VöB",N229="Aktuelles Procedura secondo BöB",O235="No"),OR(AND(O235="Ja",N235&gt;='Valori soglia'!$D$6),AND(O235="Ja",U$14&gt;U$15)),AND(O235="Ja",P235="BöB")),"Kontrolle","")</f>
        <v>#DIV/0!</v>
      </c>
      <c r="V235" s="173" t="s">
        <v>44</v>
      </c>
      <c r="W235" s="429">
        <v>109</v>
      </c>
      <c r="X235" s="352">
        <v>0</v>
      </c>
      <c r="Y235" s="429" t="s">
        <v>43</v>
      </c>
      <c r="Z235" s="432" t="s">
        <v>36</v>
      </c>
      <c r="AA235" s="399" t="str">
        <f>IF(Z235="BöB","nur Freihändig mit Tipo. 13 VöB","")</f>
        <v/>
      </c>
      <c r="AB235" s="400"/>
      <c r="AC235" s="433" t="str">
        <f>IF(Z235="BöB","Ja","No")</f>
        <v>No</v>
      </c>
      <c r="AD235" s="430" t="str">
        <f>IF(Z235="BöB","Ja","No")</f>
        <v>No</v>
      </c>
      <c r="AE235" s="435" t="e">
        <f>IF(OR(AND(Z235="VöB",X229="Aktuelles Procedura secondo BöB",Y235="No"),OR(AND(Y235="Ja",X235&gt;='Valori soglia'!$D$6),AND(Y235="Ja",AE$14&gt;AE$15)),AND(Y235="Ja",Z235="BöB")),"Kontrolle","")</f>
        <v>#DIV/0!</v>
      </c>
      <c r="AF235" s="173" t="s">
        <v>44</v>
      </c>
      <c r="AG235" s="429">
        <v>109</v>
      </c>
      <c r="AH235" s="352">
        <v>0</v>
      </c>
      <c r="AI235" s="429" t="s">
        <v>43</v>
      </c>
      <c r="AJ235" s="432" t="s">
        <v>36</v>
      </c>
      <c r="AK235" s="399" t="str">
        <f>IF(AJ235="BöB","nur Freihändig mit Tipo. 13 VöB","")</f>
        <v/>
      </c>
      <c r="AL235" s="400"/>
      <c r="AM235" s="433" t="str">
        <f>IF(AJ235="BöB","Ja","No")</f>
        <v>No</v>
      </c>
      <c r="AN235" s="430" t="str">
        <f>IF(AJ235="BöB","Ja","No")</f>
        <v>No</v>
      </c>
      <c r="AO235" s="435" t="e">
        <f>IF(OR(AND(AJ235="VöB",AH229="Aktuelles Procedura secondo BöB",AI235="No"),OR(AND(AI235="Ja",AH235&gt;='Valori soglia'!$D$6),AND(AI235="Ja",AO$14&gt;AO$15)),AND(AI235="Ja",AJ235="BöB")),"Kontrolle","")</f>
        <v>#DIV/0!</v>
      </c>
      <c r="AP235" s="173" t="s">
        <v>44</v>
      </c>
      <c r="AQ235" s="429">
        <v>109</v>
      </c>
      <c r="AR235" s="352">
        <v>0</v>
      </c>
      <c r="AS235" s="429" t="s">
        <v>43</v>
      </c>
      <c r="AT235" s="432" t="s">
        <v>36</v>
      </c>
      <c r="AU235" s="399" t="str">
        <f>IF(AT235="BöB","nur Freihändig mit Tipo. 13 VöB","")</f>
        <v/>
      </c>
      <c r="AV235" s="400"/>
      <c r="AW235" s="433" t="str">
        <f>IF(AT235="BöB","Ja","No")</f>
        <v>No</v>
      </c>
      <c r="AX235" s="430" t="str">
        <f>IF(AT235="BöB","Ja","No")</f>
        <v>No</v>
      </c>
      <c r="AY235" s="435" t="e">
        <f>IF(OR(AND(AT235="VöB",AR229="Aktuelles Procedura secondo BöB",AS235="No"),OR(AND(AS235="Ja",AR235&gt;='Valori soglia'!$D$6),AND(AS235="Ja",AY$14&gt;AY$15)),AND(AS235="Ja",AT235="BöB")),"Kontrolle","")</f>
        <v>#DIV/0!</v>
      </c>
      <c r="AZ235" s="173" t="s">
        <v>44</v>
      </c>
      <c r="BA235" s="429">
        <v>109</v>
      </c>
      <c r="BB235" s="352">
        <v>0</v>
      </c>
      <c r="BC235" s="429" t="s">
        <v>43</v>
      </c>
      <c r="BD235" s="432" t="s">
        <v>36</v>
      </c>
      <c r="BE235" s="399" t="str">
        <f>IF(BD235="BöB","nur Freihändig mit Tipo. 13 VöB","")</f>
        <v/>
      </c>
      <c r="BF235" s="400"/>
      <c r="BG235" s="433" t="str">
        <f>IF(BD235="BöB","Ja","No")</f>
        <v>No</v>
      </c>
      <c r="BH235" s="430" t="str">
        <f>IF(BD235="BöB","Ja","No")</f>
        <v>No</v>
      </c>
      <c r="BI235" s="435" t="e">
        <f>IF(OR(AND(BD235="VöB",BB229="Aktuelles Procedura secondo BöB",BC235="No"),OR(AND(BC235="Ja",BB235&gt;='Valori soglia'!$D$6),AND(BC235="Ja",BI$14&gt;BI$15)),AND(BC235="Ja",BD235="BöB")),"Kontrolle","")</f>
        <v>#DIV/0!</v>
      </c>
      <c r="BJ235" s="173" t="s">
        <v>44</v>
      </c>
      <c r="BK235" s="429">
        <v>109</v>
      </c>
      <c r="BL235" s="352">
        <v>0</v>
      </c>
      <c r="BM235" s="429" t="s">
        <v>43</v>
      </c>
      <c r="BN235" s="432" t="s">
        <v>36</v>
      </c>
      <c r="BO235" s="399" t="str">
        <f>IF(BN235="BöB","nur Freihändig mit Tipo. 13 VöB","")</f>
        <v/>
      </c>
      <c r="BP235" s="400"/>
      <c r="BQ235" s="433" t="str">
        <f>IF(BN235="BöB","Ja","No")</f>
        <v>No</v>
      </c>
      <c r="BR235" s="430" t="str">
        <f>IF(BN235="BöB","Ja","No")</f>
        <v>No</v>
      </c>
      <c r="BS235" s="435" t="e">
        <f>IF(OR(AND(BN235="VöB",BL229="Aktuelles Procedura secondo BöB",BM235="No"),OR(AND(BM235="Ja",BL235&gt;='Valori soglia'!$D$6),AND(BM235="Ja",BS$14&gt;BS$15)),AND(BM235="Ja",BN235="BöB")),"Kontrolle","")</f>
        <v>#DIV/0!</v>
      </c>
      <c r="BT235" s="173" t="s">
        <v>44</v>
      </c>
      <c r="BU235" s="429">
        <v>109</v>
      </c>
      <c r="BV235" s="352">
        <v>0</v>
      </c>
      <c r="BW235" s="429" t="s">
        <v>43</v>
      </c>
      <c r="BX235" s="432" t="s">
        <v>36</v>
      </c>
      <c r="BY235" s="399" t="str">
        <f>IF(BX235="BöB","nur Freihändig mit Tipo. 13 VöB","")</f>
        <v/>
      </c>
      <c r="BZ235" s="400"/>
      <c r="CA235" s="433" t="str">
        <f>IF(BX235="BöB","Ja","No")</f>
        <v>No</v>
      </c>
      <c r="CB235" s="430" t="str">
        <f>IF(BX235="BöB","Ja","No")</f>
        <v>No</v>
      </c>
      <c r="CC235" s="435" t="e">
        <f>IF(OR(AND(BX235="VöB",BV229="Aktuelles Procedura secondo BöB",BW235="No"),OR(AND(BW235="Ja",BV235&gt;='Valori soglia'!$D$6),AND(BW235="Ja",CC$14&gt;CC$15)),AND(BW235="Ja",BX235="BöB")),"Kontrolle","")</f>
        <v>#DIV/0!</v>
      </c>
      <c r="CD235" s="173" t="s">
        <v>44</v>
      </c>
      <c r="CE235" s="429">
        <v>109</v>
      </c>
      <c r="CF235" s="352">
        <v>0</v>
      </c>
      <c r="CG235" s="429" t="s">
        <v>43</v>
      </c>
      <c r="CH235" s="432" t="s">
        <v>36</v>
      </c>
      <c r="CI235" s="399" t="str">
        <f>IF(CH235="BöB","nur Freihändig mit Tipo. 13 VöB","")</f>
        <v/>
      </c>
      <c r="CJ235" s="400"/>
      <c r="CK235" s="433" t="str">
        <f>IF(CH235="BöB","Ja","No")</f>
        <v>No</v>
      </c>
      <c r="CL235" s="430" t="str">
        <f>IF(CH235="BöB","Ja","No")</f>
        <v>No</v>
      </c>
      <c r="CM235" s="435" t="e">
        <f>IF(OR(AND(CH235="VöB",CF229="Aktuelles Procedura secondo BöB",CG235="No"),OR(AND(CG235="Ja",CF235&gt;='Valori soglia'!$D$6),AND(CG235="Ja",CM$14&gt;CM$15)),AND(CG235="Ja",CH235="BöB")),"Kontrolle","")</f>
        <v>#DIV/0!</v>
      </c>
      <c r="CN235" s="173" t="s">
        <v>44</v>
      </c>
      <c r="CO235" s="429">
        <v>109</v>
      </c>
      <c r="CP235" s="352">
        <v>0</v>
      </c>
      <c r="CQ235" s="429" t="s">
        <v>43</v>
      </c>
      <c r="CR235" s="432" t="s">
        <v>36</v>
      </c>
      <c r="CS235" s="399" t="str">
        <f>IF(CR235="BöB","nur Freihändig mit Tipo. 13 VöB","")</f>
        <v/>
      </c>
      <c r="CT235" s="400"/>
      <c r="CU235" s="433" t="str">
        <f>IF(CR235="BöB","Ja","No")</f>
        <v>No</v>
      </c>
      <c r="CV235" s="430" t="str">
        <f>IF(CR235="BöB","Ja","No")</f>
        <v>No</v>
      </c>
      <c r="CW235" s="435" t="e">
        <f>IF(OR(AND(CR235="VöB",CP229="Aktuelles Procedura secondo BöB",CQ235="No"),OR(AND(CQ235="Ja",CP235&gt;='Valori soglia'!$D$6),AND(CQ235="Ja",CW$14&gt;CW$15)),AND(CQ235="Ja",CR235="BöB")),"Kontrolle","")</f>
        <v>#DIV/0!</v>
      </c>
      <c r="CX235" s="173" t="s">
        <v>44</v>
      </c>
      <c r="CY235" s="429">
        <v>109</v>
      </c>
      <c r="CZ235" s="352">
        <v>0</v>
      </c>
      <c r="DA235" s="429" t="s">
        <v>43</v>
      </c>
      <c r="DB235" s="432" t="s">
        <v>36</v>
      </c>
      <c r="DC235" s="399" t="str">
        <f>IF(DB235="BöB","nur Freihändig mit Tipo. 13 VöB","")</f>
        <v/>
      </c>
      <c r="DD235" s="400"/>
      <c r="DE235" s="433" t="str">
        <f>IF(DB235="BöB","Ja","No")</f>
        <v>No</v>
      </c>
      <c r="DF235" s="430" t="str">
        <f>IF(DB235="BöB","Ja","No")</f>
        <v>No</v>
      </c>
      <c r="DG235" s="435" t="e">
        <f>IF(OR(AND(DB235="VöB",CZ229="Aktuelles Procedura secondo BöB",DA235="No"),OR(AND(DA235="Ja",CZ235&gt;='Valori soglia'!$D$6),AND(DA235="Ja",DG$14&gt;DG$15)),AND(DA235="Ja",DB235="BöB")),"Kontrolle","")</f>
        <v>#DIV/0!</v>
      </c>
      <c r="DH235" s="173" t="s">
        <v>44</v>
      </c>
      <c r="DI235" s="429">
        <v>109</v>
      </c>
      <c r="DJ235" s="352">
        <v>0</v>
      </c>
      <c r="DK235" s="429" t="s">
        <v>43</v>
      </c>
      <c r="DL235" s="432" t="s">
        <v>36</v>
      </c>
      <c r="DM235" s="399" t="str">
        <f>IF(DL235="BöB","nur Freihändig mit Tipo. 13 VöB","")</f>
        <v/>
      </c>
      <c r="DN235" s="400"/>
      <c r="DO235" s="433" t="str">
        <f>IF(DL235="BöB","Ja","No")</f>
        <v>No</v>
      </c>
      <c r="DP235" s="430" t="str">
        <f>IF(DL235="BöB","Ja","No")</f>
        <v>No</v>
      </c>
      <c r="DQ235" s="435" t="e">
        <f>IF(OR(AND(DL235="VöB",DJ229="Aktuelles Procedura secondo BöB",DK235="No"),OR(AND(DK235="Ja",DJ235&gt;='Valori soglia'!$D$6),AND(DK235="Ja",DQ$14&gt;DQ$15)),AND(DK235="Ja",DL235="BöB")),"Kontrolle","")</f>
        <v>#DIV/0!</v>
      </c>
      <c r="DR235" s="173" t="s">
        <v>44</v>
      </c>
      <c r="DS235" s="429">
        <v>109</v>
      </c>
      <c r="DT235" s="352">
        <v>0</v>
      </c>
      <c r="DU235" s="429" t="s">
        <v>43</v>
      </c>
      <c r="DV235" s="432" t="s">
        <v>36</v>
      </c>
      <c r="DW235" s="399" t="str">
        <f>IF(DV235="BöB","nur Freihändig mit Tipo. 13 VöB","")</f>
        <v/>
      </c>
      <c r="DX235" s="400"/>
      <c r="DY235" s="433" t="str">
        <f>IF(DV235="BöB","Ja","No")</f>
        <v>No</v>
      </c>
      <c r="DZ235" s="430" t="str">
        <f>IF(DV235="BöB","Ja","No")</f>
        <v>No</v>
      </c>
      <c r="EA235" s="435" t="e">
        <f>IF(OR(AND(DV235="VöB",DT229="Aktuelles Procedura secondo BöB",DU235="No"),OR(AND(DU235="Ja",DT235&gt;='Valori soglia'!$D$6),AND(DU235="Ja",EA$14&gt;EA$15)),AND(DU235="Ja",DV235="BöB")),"Kontrolle","")</f>
        <v>#DIV/0!</v>
      </c>
      <c r="EB235" s="173" t="s">
        <v>44</v>
      </c>
      <c r="EC235" s="429">
        <v>109</v>
      </c>
      <c r="ED235" s="352">
        <v>0</v>
      </c>
      <c r="EE235" s="429" t="s">
        <v>43</v>
      </c>
      <c r="EF235" s="432" t="s">
        <v>36</v>
      </c>
      <c r="EG235" s="399" t="str">
        <f>IF(EF235="BöB","nur Freihändig mit Tipo. 13 VöB","")</f>
        <v/>
      </c>
      <c r="EH235" s="400"/>
      <c r="EI235" s="433" t="str">
        <f>IF(EF235="BöB","Ja","No")</f>
        <v>No</v>
      </c>
      <c r="EJ235" s="430" t="str">
        <f>IF(EF235="BöB","Ja","No")</f>
        <v>No</v>
      </c>
      <c r="EK235" s="435" t="e">
        <f>IF(OR(AND(EF235="VöB",ED229="Aktuelles Procedura secondo BöB",EE235="No"),OR(AND(EE235="Ja",ED235&gt;='Valori soglia'!$D$6),AND(EE235="Ja",EK$14&gt;EK$15)),AND(EE235="Ja",EF235="BöB")),"Kontrolle","")</f>
        <v>#DIV/0!</v>
      </c>
      <c r="EL235" s="173" t="s">
        <v>44</v>
      </c>
      <c r="EM235" s="429">
        <v>109</v>
      </c>
      <c r="EN235" s="352">
        <v>0</v>
      </c>
      <c r="EO235" s="429" t="s">
        <v>43</v>
      </c>
      <c r="EP235" s="432" t="s">
        <v>36</v>
      </c>
      <c r="EQ235" s="399" t="str">
        <f>IF(EP235="BöB","nur Freihändig mit Tipo. 13 VöB","")</f>
        <v/>
      </c>
      <c r="ER235" s="400"/>
      <c r="ES235" s="433" t="str">
        <f>IF(EP235="BöB","Ja","No")</f>
        <v>No</v>
      </c>
      <c r="ET235" s="430" t="str">
        <f>IF(EP235="BöB","Ja","No")</f>
        <v>No</v>
      </c>
      <c r="EU235" s="435" t="e">
        <f>IF(OR(AND(EP235="VöB",EN229="Aktuelles Procedura secondo BöB",EO235="No"),OR(AND(EO235="Ja",EN235&gt;='Valori soglia'!$D$6),AND(EO235="Ja",EU$14&gt;EU$15)),AND(EO235="Ja",EP235="BöB")),"Kontrolle","")</f>
        <v>#DIV/0!</v>
      </c>
      <c r="EV235" s="173" t="s">
        <v>44</v>
      </c>
      <c r="EW235" s="429">
        <v>109</v>
      </c>
      <c r="EX235" s="352">
        <v>0</v>
      </c>
      <c r="EY235" s="429" t="s">
        <v>43</v>
      </c>
      <c r="EZ235" s="432" t="s">
        <v>36</v>
      </c>
      <c r="FA235" s="399" t="str">
        <f>IF(EZ235="BöB","nur Freihändig mit Tipo. 13 VöB","")</f>
        <v/>
      </c>
      <c r="FB235" s="400"/>
      <c r="FC235" s="433" t="str">
        <f>IF(EZ235="BöB","Ja","No")</f>
        <v>No</v>
      </c>
      <c r="FD235" s="430" t="str">
        <f>IF(EZ235="BöB","Ja","No")</f>
        <v>No</v>
      </c>
      <c r="FE235" s="435" t="e">
        <f>IF(OR(AND(EZ235="VöB",EX229="Aktuelles Procedura secondo BöB",EY235="No"),OR(AND(EY235="Ja",EX235&gt;='Valori soglia'!$D$6),AND(EY235="Ja",FE$14&gt;FE$15)),AND(EY235="Ja",EZ235="BöB")),"Kontrolle","")</f>
        <v>#DIV/0!</v>
      </c>
      <c r="FF235" s="173" t="s">
        <v>44</v>
      </c>
      <c r="FG235" s="429">
        <v>109</v>
      </c>
      <c r="FH235" s="352">
        <v>0</v>
      </c>
      <c r="FI235" s="429" t="s">
        <v>43</v>
      </c>
      <c r="FJ235" s="432" t="s">
        <v>36</v>
      </c>
      <c r="FK235" s="399" t="str">
        <f>IF(FJ235="BöB","nur Freihändig mit Tipo. 13 VöB","")</f>
        <v/>
      </c>
      <c r="FL235" s="400"/>
      <c r="FM235" s="433" t="str">
        <f>IF(FJ235="BöB","Ja","No")</f>
        <v>No</v>
      </c>
      <c r="FN235" s="430" t="str">
        <f>IF(FJ235="BöB","Ja","No")</f>
        <v>No</v>
      </c>
      <c r="FO235" s="435" t="e">
        <f>IF(OR(AND(FJ235="VöB",FH229="Aktuelles Procedura secondo BöB",FI235="No"),OR(AND(FI235="Ja",FH235&gt;='Valori soglia'!$D$6),AND(FI235="Ja",FO$14&gt;FO$15)),AND(FI235="Ja",FJ235="BöB")),"Kontrolle","")</f>
        <v>#DIV/0!</v>
      </c>
      <c r="FP235" s="173" t="s">
        <v>44</v>
      </c>
      <c r="FQ235" s="429">
        <v>109</v>
      </c>
      <c r="FR235" s="352">
        <v>0</v>
      </c>
      <c r="FS235" s="429" t="s">
        <v>43</v>
      </c>
      <c r="FT235" s="432" t="s">
        <v>36</v>
      </c>
      <c r="FU235" s="399" t="str">
        <f>IF(FT235="BöB","nur Freihändig mit Tipo. 13 VöB","")</f>
        <v/>
      </c>
      <c r="FV235" s="400"/>
      <c r="FW235" s="433" t="str">
        <f>IF(FT235="BöB","Ja","No")</f>
        <v>No</v>
      </c>
      <c r="FX235" s="430" t="str">
        <f>IF(FT235="BöB","Ja","No")</f>
        <v>No</v>
      </c>
      <c r="FY235" s="435" t="e">
        <f>IF(OR(AND(FT235="VöB",FR229="Aktuelles Procedura secondo BöB",FS235="No"),OR(AND(FS235="Ja",FR235&gt;='Valori soglia'!$D$6),AND(FS235="Ja",FY$14&gt;FY$15)),AND(FS235="Ja",FT235="BöB")),"Kontrolle","")</f>
        <v>#DIV/0!</v>
      </c>
      <c r="FZ235" s="173" t="s">
        <v>44</v>
      </c>
      <c r="GA235" s="429">
        <v>109</v>
      </c>
      <c r="GB235" s="352">
        <v>0</v>
      </c>
      <c r="GC235" s="429" t="s">
        <v>43</v>
      </c>
      <c r="GD235" s="432" t="s">
        <v>36</v>
      </c>
      <c r="GE235" s="399" t="str">
        <f>IF(GD235="BöB","nur Freihändig mit Tipo. 13 VöB","")</f>
        <v/>
      </c>
      <c r="GF235" s="400"/>
      <c r="GG235" s="433" t="str">
        <f>IF(GD235="BöB","Ja","No")</f>
        <v>No</v>
      </c>
      <c r="GH235" s="430" t="str">
        <f>IF(GD235="BöB","Ja","No")</f>
        <v>No</v>
      </c>
      <c r="GI235" s="435" t="e">
        <f>IF(OR(AND(GD235="VöB",GB229="Aktuelles Procedura secondo BöB",GC235="No"),OR(AND(GC235="Ja",GB235&gt;='Valori soglia'!$D$6),AND(GC235="Ja",GI$14&gt;GI$15)),AND(GC235="Ja",GD235="BöB")),"Kontrolle","")</f>
        <v>#DIV/0!</v>
      </c>
      <c r="GJ235" s="173" t="s">
        <v>44</v>
      </c>
      <c r="GK235" s="429">
        <v>109</v>
      </c>
      <c r="GL235" s="352">
        <v>0</v>
      </c>
      <c r="GM235" s="429" t="s">
        <v>43</v>
      </c>
      <c r="GN235" s="432" t="s">
        <v>36</v>
      </c>
      <c r="GO235" s="399" t="str">
        <f>IF(GN235="BöB","nur Freihändig mit Tipo. 13 VöB","")</f>
        <v/>
      </c>
      <c r="GP235" s="400"/>
      <c r="GQ235" s="433" t="str">
        <f>IF(GN235="BöB","Ja","No")</f>
        <v>No</v>
      </c>
      <c r="GR235" s="430" t="str">
        <f>IF(GN235="BöB","Ja","No")</f>
        <v>No</v>
      </c>
      <c r="GS235" s="435" t="e">
        <f>IF(OR(AND(GN235="VöB",GL229="Aktuelles Procedura secondo BöB",GM235="No"),OR(AND(GM235="Ja",GL235&gt;='Valori soglia'!$D$6),AND(GM235="Ja",GS$14&gt;GS$15)),AND(GM235="Ja",GN235="BöB")),"Kontrolle","")</f>
        <v>#DIV/0!</v>
      </c>
      <c r="GT235" s="173" t="s">
        <v>44</v>
      </c>
      <c r="GU235" s="429">
        <v>109</v>
      </c>
      <c r="GV235" s="352">
        <v>0</v>
      </c>
      <c r="GW235" s="429" t="s">
        <v>43</v>
      </c>
      <c r="GX235" s="432" t="s">
        <v>36</v>
      </c>
      <c r="GY235" s="399" t="str">
        <f>IF(GX235="BöB","nur Freihändig mit Tipo. 13 VöB","")</f>
        <v/>
      </c>
      <c r="GZ235" s="400"/>
      <c r="HA235" s="433" t="str">
        <f>IF(GX235="BöB","Ja","No")</f>
        <v>No</v>
      </c>
      <c r="HB235" s="430" t="str">
        <f>IF(GX235="BöB","Ja","No")</f>
        <v>No</v>
      </c>
      <c r="HC235" s="435" t="e">
        <f>IF(OR(AND(GX235="VöB",GV229="Aktuelles Procedura secondo BöB",GW235="No"),OR(AND(GW235="Ja",GV235&gt;='Valori soglia'!$D$6),AND(GW235="Ja",HC$14&gt;HC$15)),AND(GW235="Ja",GX235="BöB")),"Kontrolle","")</f>
        <v>#DIV/0!</v>
      </c>
      <c r="HD235" s="173" t="s">
        <v>44</v>
      </c>
      <c r="HE235" s="429">
        <v>109</v>
      </c>
      <c r="HF235" s="352">
        <v>0</v>
      </c>
      <c r="HG235" s="429" t="s">
        <v>43</v>
      </c>
      <c r="HH235" s="432" t="s">
        <v>36</v>
      </c>
      <c r="HI235" s="399" t="str">
        <f>IF(HH235="BöB","nur Freihändig mit Tipo. 13 VöB","")</f>
        <v/>
      </c>
      <c r="HJ235" s="400"/>
      <c r="HK235" s="433" t="str">
        <f>IF(HH235="BöB","Ja","No")</f>
        <v>No</v>
      </c>
      <c r="HL235" s="430" t="str">
        <f>IF(HH235="BöB","Ja","No")</f>
        <v>No</v>
      </c>
      <c r="HM235" s="435" t="e">
        <f>IF(OR(AND(HH235="VöB",HF229="Aktuelles Procedura secondo BöB",HG235="No"),OR(AND(HG235="Ja",HF235&gt;='Valori soglia'!$D$6),AND(HG235="Ja",HM$14&gt;HM$15)),AND(HG235="Ja",HH235="BöB")),"Kontrolle","")</f>
        <v>#DIV/0!</v>
      </c>
      <c r="HN235" s="19"/>
      <c r="HO235" s="19"/>
      <c r="HP235" s="19"/>
      <c r="HQ235" s="19"/>
      <c r="HR235" s="19"/>
      <c r="HS235" s="19"/>
      <c r="HT235" s="19"/>
      <c r="HU235" s="19"/>
      <c r="HV235" s="19"/>
      <c r="HW235" s="19"/>
      <c r="HX235" s="19"/>
      <c r="HY235" s="19"/>
      <c r="HZ235" s="19"/>
      <c r="IA235" s="19"/>
      <c r="IB235" s="19"/>
      <c r="IC235" s="19"/>
      <c r="ID235" s="6"/>
      <c r="IE235" s="6"/>
      <c r="IF235" s="6"/>
      <c r="IG235" s="6"/>
      <c r="IH235" s="6"/>
      <c r="II235" s="6"/>
      <c r="IJ235" s="6"/>
      <c r="IK235" s="6"/>
      <c r="IL235" s="6"/>
      <c r="IM235" s="6"/>
      <c r="IN235" s="6"/>
      <c r="IO235" s="6"/>
      <c r="IP235" s="6"/>
      <c r="IQ235" s="6"/>
      <c r="IR235" s="6"/>
      <c r="IS235" s="6"/>
      <c r="IT235" s="6"/>
      <c r="IU235" s="6"/>
      <c r="IV235" s="6"/>
      <c r="IW235" s="6"/>
      <c r="IX235" s="6"/>
      <c r="IY235" s="6"/>
      <c r="IZ235" s="6"/>
      <c r="JA235" s="6"/>
      <c r="JB235" s="6"/>
      <c r="JC235" s="6"/>
      <c r="JD235" s="6"/>
      <c r="JE235" s="6"/>
      <c r="JF235" s="6"/>
      <c r="JG235" s="6"/>
      <c r="JH235" s="6"/>
      <c r="JI235" s="6"/>
      <c r="JJ235" s="6"/>
      <c r="JK235" s="6"/>
      <c r="JL235" s="6"/>
      <c r="JM235" s="6"/>
      <c r="JN235" s="6"/>
      <c r="JO235" s="6"/>
      <c r="JP235" s="6"/>
      <c r="JQ235" s="6"/>
      <c r="JR235" s="6"/>
      <c r="JS235" s="6"/>
      <c r="JT235" s="6"/>
      <c r="JU235" s="6"/>
      <c r="JV235" s="6"/>
      <c r="JW235" s="6"/>
      <c r="JX235" s="6"/>
      <c r="JY235" s="6"/>
      <c r="JZ235" s="6"/>
      <c r="KA235" s="6"/>
      <c r="KB235" s="6"/>
      <c r="KC235" s="6"/>
      <c r="KD235" s="6"/>
      <c r="KE235" s="6"/>
      <c r="KF235" s="6"/>
      <c r="KG235" s="6"/>
      <c r="KH235" s="6"/>
      <c r="KI235" s="6"/>
      <c r="KJ235" s="6"/>
      <c r="KK235" s="6"/>
      <c r="KL235" s="6"/>
      <c r="KM235" s="6"/>
      <c r="KN235" s="6"/>
      <c r="KO235" s="6"/>
      <c r="KP235" s="6"/>
      <c r="KQ235" s="6"/>
      <c r="KR235" s="6"/>
      <c r="KS235" s="6"/>
      <c r="KT235" s="6"/>
      <c r="KU235" s="6"/>
      <c r="KV235" s="6"/>
      <c r="KW235" s="6"/>
      <c r="KX235" s="6"/>
      <c r="KY235" s="6"/>
      <c r="KZ235" s="6"/>
      <c r="LA235" s="6"/>
      <c r="LB235" s="6"/>
      <c r="LC235" s="6"/>
    </row>
    <row r="236" spans="1:315" ht="27" customHeight="1" x14ac:dyDescent="0.2">
      <c r="B236" s="174" t="s">
        <v>45</v>
      </c>
      <c r="C236" s="429"/>
      <c r="D236" s="352"/>
      <c r="E236" s="429"/>
      <c r="F236" s="432"/>
      <c r="G236" s="401" t="str">
        <f>IF(F235="VöB","Freihändig (z.B. Tipo. 36 II d VöB)","")</f>
        <v/>
      </c>
      <c r="H236" s="402"/>
      <c r="I236" s="433"/>
      <c r="J236" s="430"/>
      <c r="K236" s="435"/>
      <c r="L236" s="174" t="s">
        <v>45</v>
      </c>
      <c r="M236" s="429"/>
      <c r="N236" s="352"/>
      <c r="O236" s="429"/>
      <c r="P236" s="432"/>
      <c r="Q236" s="401" t="str">
        <f>IF(P235="VöB","Freihändig (z.B. Tipo. 36 II d VöB)","")</f>
        <v/>
      </c>
      <c r="R236" s="402"/>
      <c r="S236" s="433"/>
      <c r="T236" s="430"/>
      <c r="U236" s="435"/>
      <c r="V236" s="174" t="s">
        <v>45</v>
      </c>
      <c r="W236" s="429"/>
      <c r="X236" s="352"/>
      <c r="Y236" s="429"/>
      <c r="Z236" s="432"/>
      <c r="AA236" s="401" t="str">
        <f>IF(Z235="VöB","Freihändig (z.B. Tipo. 36 II d VöB)","")</f>
        <v/>
      </c>
      <c r="AB236" s="402"/>
      <c r="AC236" s="433"/>
      <c r="AD236" s="430"/>
      <c r="AE236" s="435"/>
      <c r="AF236" s="174" t="s">
        <v>45</v>
      </c>
      <c r="AG236" s="429"/>
      <c r="AH236" s="352"/>
      <c r="AI236" s="429"/>
      <c r="AJ236" s="432"/>
      <c r="AK236" s="401" t="str">
        <f>IF(AJ235="VöB","Freihändig (z.B. Tipo. 36 II d VöB)","")</f>
        <v/>
      </c>
      <c r="AL236" s="402"/>
      <c r="AM236" s="433"/>
      <c r="AN236" s="430"/>
      <c r="AO236" s="435"/>
      <c r="AP236" s="174" t="s">
        <v>45</v>
      </c>
      <c r="AQ236" s="429"/>
      <c r="AR236" s="352"/>
      <c r="AS236" s="429"/>
      <c r="AT236" s="432"/>
      <c r="AU236" s="401" t="str">
        <f>IF(AT235="VöB","Freihändig (z.B. Tipo. 36 II d VöB)","")</f>
        <v/>
      </c>
      <c r="AV236" s="402"/>
      <c r="AW236" s="433"/>
      <c r="AX236" s="430"/>
      <c r="AY236" s="435"/>
      <c r="AZ236" s="174" t="s">
        <v>45</v>
      </c>
      <c r="BA236" s="429"/>
      <c r="BB236" s="352"/>
      <c r="BC236" s="429"/>
      <c r="BD236" s="432"/>
      <c r="BE236" s="401" t="str">
        <f>IF(BD235="VöB","Freihändig (z.B. Tipo. 36 II d VöB)","")</f>
        <v/>
      </c>
      <c r="BF236" s="402"/>
      <c r="BG236" s="433"/>
      <c r="BH236" s="430"/>
      <c r="BI236" s="435"/>
      <c r="BJ236" s="174" t="s">
        <v>45</v>
      </c>
      <c r="BK236" s="429"/>
      <c r="BL236" s="352"/>
      <c r="BM236" s="429"/>
      <c r="BN236" s="432"/>
      <c r="BO236" s="401" t="str">
        <f>IF(BN235="VöB","Freihändig (z.B. Tipo. 36 II d VöB)","")</f>
        <v/>
      </c>
      <c r="BP236" s="402"/>
      <c r="BQ236" s="433"/>
      <c r="BR236" s="430"/>
      <c r="BS236" s="435"/>
      <c r="BT236" s="174" t="s">
        <v>45</v>
      </c>
      <c r="BU236" s="429"/>
      <c r="BV236" s="352"/>
      <c r="BW236" s="429"/>
      <c r="BX236" s="432"/>
      <c r="BY236" s="401" t="str">
        <f>IF(BX235="VöB","Freihändig (z.B. Tipo. 36 II d VöB)","")</f>
        <v/>
      </c>
      <c r="BZ236" s="402"/>
      <c r="CA236" s="433"/>
      <c r="CB236" s="430"/>
      <c r="CC236" s="435"/>
      <c r="CD236" s="174" t="s">
        <v>45</v>
      </c>
      <c r="CE236" s="429"/>
      <c r="CF236" s="352"/>
      <c r="CG236" s="429"/>
      <c r="CH236" s="432"/>
      <c r="CI236" s="401" t="str">
        <f>IF(CH235="VöB","Freihändig (z.B. Tipo. 36 II d VöB)","")</f>
        <v/>
      </c>
      <c r="CJ236" s="402"/>
      <c r="CK236" s="433"/>
      <c r="CL236" s="430"/>
      <c r="CM236" s="435"/>
      <c r="CN236" s="174" t="s">
        <v>45</v>
      </c>
      <c r="CO236" s="429"/>
      <c r="CP236" s="352"/>
      <c r="CQ236" s="429"/>
      <c r="CR236" s="432"/>
      <c r="CS236" s="401" t="str">
        <f>IF(CR235="VöB","Freihändig (z.B. Tipo. 36 II d VöB)","")</f>
        <v/>
      </c>
      <c r="CT236" s="402"/>
      <c r="CU236" s="433"/>
      <c r="CV236" s="430"/>
      <c r="CW236" s="435"/>
      <c r="CX236" s="174" t="s">
        <v>45</v>
      </c>
      <c r="CY236" s="429"/>
      <c r="CZ236" s="352"/>
      <c r="DA236" s="429"/>
      <c r="DB236" s="432"/>
      <c r="DC236" s="401" t="str">
        <f>IF(DB235="VöB","Freihändig (z.B. Tipo. 36 II d VöB)","")</f>
        <v/>
      </c>
      <c r="DD236" s="402"/>
      <c r="DE236" s="433"/>
      <c r="DF236" s="430"/>
      <c r="DG236" s="435"/>
      <c r="DH236" s="174" t="s">
        <v>45</v>
      </c>
      <c r="DI236" s="429"/>
      <c r="DJ236" s="352"/>
      <c r="DK236" s="429"/>
      <c r="DL236" s="432"/>
      <c r="DM236" s="401" t="str">
        <f>IF(DL235="VöB","Freihändig (z.B. Tipo. 36 II d VöB)","")</f>
        <v/>
      </c>
      <c r="DN236" s="402"/>
      <c r="DO236" s="433"/>
      <c r="DP236" s="430"/>
      <c r="DQ236" s="435"/>
      <c r="DR236" s="174" t="s">
        <v>45</v>
      </c>
      <c r="DS236" s="429"/>
      <c r="DT236" s="352"/>
      <c r="DU236" s="429"/>
      <c r="DV236" s="432"/>
      <c r="DW236" s="401" t="str">
        <f>IF(DV235="VöB","Freihändig (z.B. Tipo. 36 II d VöB)","")</f>
        <v/>
      </c>
      <c r="DX236" s="402"/>
      <c r="DY236" s="433"/>
      <c r="DZ236" s="430"/>
      <c r="EA236" s="435"/>
      <c r="EB236" s="174" t="s">
        <v>45</v>
      </c>
      <c r="EC236" s="429"/>
      <c r="ED236" s="352"/>
      <c r="EE236" s="429"/>
      <c r="EF236" s="432"/>
      <c r="EG236" s="401" t="str">
        <f>IF(EF235="VöB","Freihändig (z.B. Tipo. 36 II d VöB)","")</f>
        <v/>
      </c>
      <c r="EH236" s="402"/>
      <c r="EI236" s="433"/>
      <c r="EJ236" s="430"/>
      <c r="EK236" s="435"/>
      <c r="EL236" s="174" t="s">
        <v>45</v>
      </c>
      <c r="EM236" s="429"/>
      <c r="EN236" s="352"/>
      <c r="EO236" s="429"/>
      <c r="EP236" s="432"/>
      <c r="EQ236" s="401" t="str">
        <f>IF(EP235="VöB","Freihändig (z.B. Tipo. 36 II d VöB)","")</f>
        <v/>
      </c>
      <c r="ER236" s="402"/>
      <c r="ES236" s="433"/>
      <c r="ET236" s="430"/>
      <c r="EU236" s="435"/>
      <c r="EV236" s="174" t="s">
        <v>45</v>
      </c>
      <c r="EW236" s="429"/>
      <c r="EX236" s="352"/>
      <c r="EY236" s="429"/>
      <c r="EZ236" s="432"/>
      <c r="FA236" s="401" t="str">
        <f>IF(EZ235="VöB","Freihändig (z.B. Tipo. 36 II d VöB)","")</f>
        <v/>
      </c>
      <c r="FB236" s="402"/>
      <c r="FC236" s="433"/>
      <c r="FD236" s="430"/>
      <c r="FE236" s="435"/>
      <c r="FF236" s="174" t="s">
        <v>45</v>
      </c>
      <c r="FG236" s="429"/>
      <c r="FH236" s="352"/>
      <c r="FI236" s="429"/>
      <c r="FJ236" s="432"/>
      <c r="FK236" s="401" t="str">
        <f>IF(FJ235="VöB","Freihändig (z.B. Tipo. 36 II d VöB)","")</f>
        <v/>
      </c>
      <c r="FL236" s="402"/>
      <c r="FM236" s="433"/>
      <c r="FN236" s="430"/>
      <c r="FO236" s="435"/>
      <c r="FP236" s="174" t="s">
        <v>45</v>
      </c>
      <c r="FQ236" s="429"/>
      <c r="FR236" s="352"/>
      <c r="FS236" s="429"/>
      <c r="FT236" s="432"/>
      <c r="FU236" s="401" t="str">
        <f>IF(FT235="VöB","Freihändig (z.B. Tipo. 36 II d VöB)","")</f>
        <v/>
      </c>
      <c r="FV236" s="402"/>
      <c r="FW236" s="433"/>
      <c r="FX236" s="430"/>
      <c r="FY236" s="435"/>
      <c r="FZ236" s="174" t="s">
        <v>45</v>
      </c>
      <c r="GA236" s="429"/>
      <c r="GB236" s="352"/>
      <c r="GC236" s="429"/>
      <c r="GD236" s="432"/>
      <c r="GE236" s="401" t="str">
        <f>IF(GD235="VöB","Freihändig (z.B. Tipo. 36 II d VöB)","")</f>
        <v/>
      </c>
      <c r="GF236" s="402"/>
      <c r="GG236" s="433"/>
      <c r="GH236" s="430"/>
      <c r="GI236" s="435"/>
      <c r="GJ236" s="174" t="s">
        <v>45</v>
      </c>
      <c r="GK236" s="429"/>
      <c r="GL236" s="352"/>
      <c r="GM236" s="429"/>
      <c r="GN236" s="432"/>
      <c r="GO236" s="401" t="str">
        <f>IF(GN235="VöB","Freihändig (z.B. Tipo. 36 II d VöB)","")</f>
        <v/>
      </c>
      <c r="GP236" s="402"/>
      <c r="GQ236" s="433"/>
      <c r="GR236" s="430"/>
      <c r="GS236" s="435"/>
      <c r="GT236" s="174" t="s">
        <v>45</v>
      </c>
      <c r="GU236" s="429"/>
      <c r="GV236" s="352"/>
      <c r="GW236" s="429"/>
      <c r="GX236" s="432"/>
      <c r="GY236" s="401" t="str">
        <f>IF(GX235="VöB","Freihändig (z.B. Tipo. 36 II d VöB)","")</f>
        <v/>
      </c>
      <c r="GZ236" s="402"/>
      <c r="HA236" s="433"/>
      <c r="HB236" s="430"/>
      <c r="HC236" s="435"/>
      <c r="HD236" s="174" t="s">
        <v>45</v>
      </c>
      <c r="HE236" s="429"/>
      <c r="HF236" s="352"/>
      <c r="HG236" s="429"/>
      <c r="HH236" s="432"/>
      <c r="HI236" s="401" t="str">
        <f>IF(HH235="VöB","Freihändig (z.B. Tipo. 36 II d VöB)","")</f>
        <v/>
      </c>
      <c r="HJ236" s="402"/>
      <c r="HK236" s="433"/>
      <c r="HL236" s="430"/>
      <c r="HM236" s="435"/>
      <c r="HN236" s="19"/>
      <c r="HO236" s="19"/>
      <c r="HP236" s="19"/>
      <c r="HQ236" s="19"/>
      <c r="HR236" s="19"/>
      <c r="HS236" s="19"/>
      <c r="HT236" s="19"/>
      <c r="HU236" s="19"/>
      <c r="HV236" s="19"/>
      <c r="HW236" s="19"/>
      <c r="HX236" s="19"/>
      <c r="HY236" s="19"/>
      <c r="HZ236" s="19"/>
      <c r="IA236" s="19"/>
      <c r="IB236" s="19"/>
      <c r="IC236" s="19"/>
      <c r="ID236" s="6"/>
      <c r="IE236" s="6"/>
      <c r="IF236" s="6"/>
      <c r="IG236" s="6"/>
      <c r="IH236" s="6"/>
      <c r="II236" s="6"/>
      <c r="IJ236" s="6"/>
      <c r="IK236" s="6"/>
      <c r="IL236" s="6"/>
      <c r="IM236" s="6"/>
      <c r="IN236" s="6"/>
      <c r="IO236" s="6"/>
      <c r="IP236" s="6"/>
      <c r="IQ236" s="6"/>
      <c r="IR236" s="6"/>
      <c r="IS236" s="6"/>
      <c r="IT236" s="6"/>
      <c r="IU236" s="6"/>
      <c r="IV236" s="6"/>
      <c r="IW236" s="6"/>
      <c r="IX236" s="6"/>
      <c r="IY236" s="6"/>
      <c r="IZ236" s="6"/>
      <c r="JA236" s="6"/>
      <c r="JB236" s="6"/>
      <c r="JC236" s="6"/>
      <c r="JD236" s="6"/>
      <c r="JE236" s="6"/>
      <c r="JF236" s="6"/>
      <c r="JG236" s="6"/>
      <c r="JH236" s="6"/>
      <c r="JI236" s="6"/>
      <c r="JJ236" s="6"/>
      <c r="JK236" s="6"/>
      <c r="JL236" s="6"/>
      <c r="JM236" s="6"/>
      <c r="JN236" s="6"/>
      <c r="JO236" s="6"/>
      <c r="JP236" s="6"/>
      <c r="JQ236" s="6"/>
      <c r="JR236" s="6"/>
      <c r="JS236" s="6"/>
      <c r="JT236" s="6"/>
      <c r="JU236" s="6"/>
      <c r="JV236" s="6"/>
      <c r="JW236" s="6"/>
      <c r="JX236" s="6"/>
      <c r="JY236" s="6"/>
      <c r="JZ236" s="6"/>
      <c r="KA236" s="6"/>
      <c r="KB236" s="6"/>
      <c r="KC236" s="6"/>
      <c r="KD236" s="6"/>
      <c r="KE236" s="6"/>
      <c r="KF236" s="6"/>
      <c r="KG236" s="6"/>
      <c r="KH236" s="6"/>
      <c r="KI236" s="6"/>
      <c r="KJ236" s="6"/>
      <c r="KK236" s="6"/>
      <c r="KL236" s="6"/>
      <c r="KM236" s="6"/>
      <c r="KN236" s="6"/>
      <c r="KO236" s="6"/>
      <c r="KP236" s="6"/>
      <c r="KQ236" s="6"/>
      <c r="KR236" s="6"/>
      <c r="KS236" s="6"/>
      <c r="KT236" s="6"/>
      <c r="KU236" s="6"/>
      <c r="KV236" s="6"/>
      <c r="KW236" s="6"/>
      <c r="KX236" s="6"/>
      <c r="KY236" s="6"/>
      <c r="KZ236" s="6"/>
      <c r="LA236" s="6"/>
      <c r="LB236" s="6"/>
      <c r="LC236" s="6"/>
    </row>
    <row r="237" spans="1:315" ht="27" customHeight="1" x14ac:dyDescent="0.2">
      <c r="B237" s="173" t="s">
        <v>44</v>
      </c>
      <c r="C237" s="429">
        <v>110</v>
      </c>
      <c r="D237" s="352">
        <v>0</v>
      </c>
      <c r="E237" s="429" t="s">
        <v>43</v>
      </c>
      <c r="F237" s="432" t="s">
        <v>36</v>
      </c>
      <c r="G237" s="399" t="str">
        <f>IF(F237="BöB","nur Freihändig mit Tipo. 13 VöB","")</f>
        <v/>
      </c>
      <c r="H237" s="400"/>
      <c r="I237" s="433" t="str">
        <f>IF(F237="BöB","Ja","No")</f>
        <v>No</v>
      </c>
      <c r="J237" s="430" t="str">
        <f>IF(F237="BöB","Ja","No")</f>
        <v>No</v>
      </c>
      <c r="K237" s="435" t="e">
        <f>IF(OR(AND(F237="VöB",D231="Aktuelles Procedura secondo BöB",E237="No"),OR(AND(E237="Ja",D237&gt;='Valori soglia'!$D$6),AND(E237="Ja",'Riepilogo progetto'!$J$8&gt;'Riepilogo progetto'!$P$9)),AND(E237="Ja",F237="BöB")),"Kontrolle","")</f>
        <v>#DIV/0!</v>
      </c>
      <c r="L237" s="173" t="s">
        <v>44</v>
      </c>
      <c r="M237" s="429">
        <v>110</v>
      </c>
      <c r="N237" s="352">
        <v>0</v>
      </c>
      <c r="O237" s="429" t="s">
        <v>43</v>
      </c>
      <c r="P237" s="432" t="s">
        <v>36</v>
      </c>
      <c r="Q237" s="399" t="str">
        <f>IF(P237="BöB","nur Freihändig mit Tipo. 13 VöB","")</f>
        <v/>
      </c>
      <c r="R237" s="400"/>
      <c r="S237" s="433" t="str">
        <f>IF(P237="BöB","Ja","No")</f>
        <v>No</v>
      </c>
      <c r="T237" s="430" t="str">
        <f>IF(P237="BöB","Ja","No")</f>
        <v>No</v>
      </c>
      <c r="U237" s="435" t="e">
        <f>IF(OR(AND(P237="VöB",N231="Aktuelles Procedura secondo BöB",O237="No"),OR(AND(O237="Ja",N237&gt;='Valori soglia'!$D$6),AND(O237="Ja",U$14&gt;U$15)),AND(O237="Ja",P237="BöB")),"Kontrolle","")</f>
        <v>#DIV/0!</v>
      </c>
      <c r="V237" s="173" t="s">
        <v>44</v>
      </c>
      <c r="W237" s="429">
        <v>110</v>
      </c>
      <c r="X237" s="352">
        <v>0</v>
      </c>
      <c r="Y237" s="429" t="s">
        <v>43</v>
      </c>
      <c r="Z237" s="432" t="s">
        <v>36</v>
      </c>
      <c r="AA237" s="399" t="str">
        <f>IF(Z237="BöB","nur Freihändig mit Tipo. 13 VöB","")</f>
        <v/>
      </c>
      <c r="AB237" s="400"/>
      <c r="AC237" s="433" t="str">
        <f>IF(Z237="BöB","Ja","No")</f>
        <v>No</v>
      </c>
      <c r="AD237" s="430" t="str">
        <f>IF(Z237="BöB","Ja","No")</f>
        <v>No</v>
      </c>
      <c r="AE237" s="435" t="e">
        <f>IF(OR(AND(Z237="VöB",X231="Aktuelles Procedura secondo BöB",Y237="No"),OR(AND(Y237="Ja",X237&gt;='Valori soglia'!$D$6),AND(Y237="Ja",AE$14&gt;AE$15)),AND(Y237="Ja",Z237="BöB")),"Kontrolle","")</f>
        <v>#DIV/0!</v>
      </c>
      <c r="AF237" s="173" t="s">
        <v>44</v>
      </c>
      <c r="AG237" s="429">
        <v>110</v>
      </c>
      <c r="AH237" s="352">
        <v>0</v>
      </c>
      <c r="AI237" s="429" t="s">
        <v>43</v>
      </c>
      <c r="AJ237" s="432" t="s">
        <v>36</v>
      </c>
      <c r="AK237" s="399" t="str">
        <f>IF(AJ237="BöB","nur Freihändig mit Tipo. 13 VöB","")</f>
        <v/>
      </c>
      <c r="AL237" s="400"/>
      <c r="AM237" s="433" t="str">
        <f>IF(AJ237="BöB","Ja","No")</f>
        <v>No</v>
      </c>
      <c r="AN237" s="430" t="str">
        <f>IF(AJ237="BöB","Ja","No")</f>
        <v>No</v>
      </c>
      <c r="AO237" s="435" t="e">
        <f>IF(OR(AND(AJ237="VöB",AH231="Aktuelles Procedura secondo BöB",AI237="No"),OR(AND(AI237="Ja",AH237&gt;='Valori soglia'!$D$6),AND(AI237="Ja",AO$14&gt;AO$15)),AND(AI237="Ja",AJ237="BöB")),"Kontrolle","")</f>
        <v>#DIV/0!</v>
      </c>
      <c r="AP237" s="173" t="s">
        <v>44</v>
      </c>
      <c r="AQ237" s="429">
        <v>110</v>
      </c>
      <c r="AR237" s="352">
        <v>0</v>
      </c>
      <c r="AS237" s="429" t="s">
        <v>43</v>
      </c>
      <c r="AT237" s="432" t="s">
        <v>36</v>
      </c>
      <c r="AU237" s="399" t="str">
        <f>IF(AT237="BöB","nur Freihändig mit Tipo. 13 VöB","")</f>
        <v/>
      </c>
      <c r="AV237" s="400"/>
      <c r="AW237" s="433" t="str">
        <f>IF(AT237="BöB","Ja","No")</f>
        <v>No</v>
      </c>
      <c r="AX237" s="430" t="str">
        <f>IF(AT237="BöB","Ja","No")</f>
        <v>No</v>
      </c>
      <c r="AY237" s="435" t="e">
        <f>IF(OR(AND(AT237="VöB",AR231="Aktuelles Procedura secondo BöB",AS237="No"),OR(AND(AS237="Ja",AR237&gt;='Valori soglia'!$D$6),AND(AS237="Ja",AY$14&gt;AY$15)),AND(AS237="Ja",AT237="BöB")),"Kontrolle","")</f>
        <v>#DIV/0!</v>
      </c>
      <c r="AZ237" s="173" t="s">
        <v>44</v>
      </c>
      <c r="BA237" s="429">
        <v>110</v>
      </c>
      <c r="BB237" s="352">
        <v>0</v>
      </c>
      <c r="BC237" s="429" t="s">
        <v>43</v>
      </c>
      <c r="BD237" s="432" t="s">
        <v>36</v>
      </c>
      <c r="BE237" s="399" t="str">
        <f>IF(BD237="BöB","nur Freihändig mit Tipo. 13 VöB","")</f>
        <v/>
      </c>
      <c r="BF237" s="400"/>
      <c r="BG237" s="433" t="str">
        <f>IF(BD237="BöB","Ja","No")</f>
        <v>No</v>
      </c>
      <c r="BH237" s="430" t="str">
        <f>IF(BD237="BöB","Ja","No")</f>
        <v>No</v>
      </c>
      <c r="BI237" s="435" t="e">
        <f>IF(OR(AND(BD237="VöB",BB231="Aktuelles Procedura secondo BöB",BC237="No"),OR(AND(BC237="Ja",BB237&gt;='Valori soglia'!$D$6),AND(BC237="Ja",BI$14&gt;BI$15)),AND(BC237="Ja",BD237="BöB")),"Kontrolle","")</f>
        <v>#DIV/0!</v>
      </c>
      <c r="BJ237" s="173" t="s">
        <v>44</v>
      </c>
      <c r="BK237" s="429">
        <v>110</v>
      </c>
      <c r="BL237" s="352">
        <v>0</v>
      </c>
      <c r="BM237" s="429" t="s">
        <v>43</v>
      </c>
      <c r="BN237" s="432" t="s">
        <v>36</v>
      </c>
      <c r="BO237" s="399" t="str">
        <f>IF(BN237="BöB","nur Freihändig mit Tipo. 13 VöB","")</f>
        <v/>
      </c>
      <c r="BP237" s="400"/>
      <c r="BQ237" s="433" t="str">
        <f>IF(BN237="BöB","Ja","No")</f>
        <v>No</v>
      </c>
      <c r="BR237" s="430" t="str">
        <f>IF(BN237="BöB","Ja","No")</f>
        <v>No</v>
      </c>
      <c r="BS237" s="435" t="e">
        <f>IF(OR(AND(BN237="VöB",BL231="Aktuelles Procedura secondo BöB",BM237="No"),OR(AND(BM237="Ja",BL237&gt;='Valori soglia'!$D$6),AND(BM237="Ja",BS$14&gt;BS$15)),AND(BM237="Ja",BN237="BöB")),"Kontrolle","")</f>
        <v>#DIV/0!</v>
      </c>
      <c r="BT237" s="173" t="s">
        <v>44</v>
      </c>
      <c r="BU237" s="429">
        <v>110</v>
      </c>
      <c r="BV237" s="352">
        <v>0</v>
      </c>
      <c r="BW237" s="429" t="s">
        <v>43</v>
      </c>
      <c r="BX237" s="432" t="s">
        <v>36</v>
      </c>
      <c r="BY237" s="399" t="str">
        <f>IF(BX237="BöB","nur Freihändig mit Tipo. 13 VöB","")</f>
        <v/>
      </c>
      <c r="BZ237" s="400"/>
      <c r="CA237" s="433" t="str">
        <f>IF(BX237="BöB","Ja","No")</f>
        <v>No</v>
      </c>
      <c r="CB237" s="430" t="str">
        <f>IF(BX237="BöB","Ja","No")</f>
        <v>No</v>
      </c>
      <c r="CC237" s="435" t="e">
        <f>IF(OR(AND(BX237="VöB",BV231="Aktuelles Procedura secondo BöB",BW237="No"),OR(AND(BW237="Ja",BV237&gt;='Valori soglia'!$D$6),AND(BW237="Ja",CC$14&gt;CC$15)),AND(BW237="Ja",BX237="BöB")),"Kontrolle","")</f>
        <v>#DIV/0!</v>
      </c>
      <c r="CD237" s="173" t="s">
        <v>44</v>
      </c>
      <c r="CE237" s="429">
        <v>110</v>
      </c>
      <c r="CF237" s="352">
        <v>0</v>
      </c>
      <c r="CG237" s="429" t="s">
        <v>43</v>
      </c>
      <c r="CH237" s="432" t="s">
        <v>36</v>
      </c>
      <c r="CI237" s="399" t="str">
        <f>IF(CH237="BöB","nur Freihändig mit Tipo. 13 VöB","")</f>
        <v/>
      </c>
      <c r="CJ237" s="400"/>
      <c r="CK237" s="433" t="str">
        <f>IF(CH237="BöB","Ja","No")</f>
        <v>No</v>
      </c>
      <c r="CL237" s="430" t="str">
        <f>IF(CH237="BöB","Ja","No")</f>
        <v>No</v>
      </c>
      <c r="CM237" s="435" t="e">
        <f>IF(OR(AND(CH237="VöB",CF231="Aktuelles Procedura secondo BöB",CG237="No"),OR(AND(CG237="Ja",CF237&gt;='Valori soglia'!$D$6),AND(CG237="Ja",CM$14&gt;CM$15)),AND(CG237="Ja",CH237="BöB")),"Kontrolle","")</f>
        <v>#DIV/0!</v>
      </c>
      <c r="CN237" s="173" t="s">
        <v>44</v>
      </c>
      <c r="CO237" s="429">
        <v>110</v>
      </c>
      <c r="CP237" s="352">
        <v>0</v>
      </c>
      <c r="CQ237" s="429" t="s">
        <v>43</v>
      </c>
      <c r="CR237" s="432" t="s">
        <v>36</v>
      </c>
      <c r="CS237" s="399" t="str">
        <f>IF(CR237="BöB","nur Freihändig mit Tipo. 13 VöB","")</f>
        <v/>
      </c>
      <c r="CT237" s="400"/>
      <c r="CU237" s="433" t="str">
        <f>IF(CR237="BöB","Ja","No")</f>
        <v>No</v>
      </c>
      <c r="CV237" s="430" t="str">
        <f>IF(CR237="BöB","Ja","No")</f>
        <v>No</v>
      </c>
      <c r="CW237" s="435" t="e">
        <f>IF(OR(AND(CR237="VöB",CP231="Aktuelles Procedura secondo BöB",CQ237="No"),OR(AND(CQ237="Ja",CP237&gt;='Valori soglia'!$D$6),AND(CQ237="Ja",CW$14&gt;CW$15)),AND(CQ237="Ja",CR237="BöB")),"Kontrolle","")</f>
        <v>#DIV/0!</v>
      </c>
      <c r="CX237" s="173" t="s">
        <v>44</v>
      </c>
      <c r="CY237" s="429">
        <v>110</v>
      </c>
      <c r="CZ237" s="352">
        <v>0</v>
      </c>
      <c r="DA237" s="429" t="s">
        <v>43</v>
      </c>
      <c r="DB237" s="432" t="s">
        <v>36</v>
      </c>
      <c r="DC237" s="399" t="str">
        <f>IF(DB237="BöB","nur Freihändig mit Tipo. 13 VöB","")</f>
        <v/>
      </c>
      <c r="DD237" s="400"/>
      <c r="DE237" s="433" t="str">
        <f>IF(DB237="BöB","Ja","No")</f>
        <v>No</v>
      </c>
      <c r="DF237" s="430" t="str">
        <f>IF(DB237="BöB","Ja","No")</f>
        <v>No</v>
      </c>
      <c r="DG237" s="435" t="e">
        <f>IF(OR(AND(DB237="VöB",CZ231="Aktuelles Procedura secondo BöB",DA237="No"),OR(AND(DA237="Ja",CZ237&gt;='Valori soglia'!$D$6),AND(DA237="Ja",DG$14&gt;DG$15)),AND(DA237="Ja",DB237="BöB")),"Kontrolle","")</f>
        <v>#DIV/0!</v>
      </c>
      <c r="DH237" s="173" t="s">
        <v>44</v>
      </c>
      <c r="DI237" s="429">
        <v>110</v>
      </c>
      <c r="DJ237" s="352">
        <v>0</v>
      </c>
      <c r="DK237" s="429" t="s">
        <v>43</v>
      </c>
      <c r="DL237" s="432" t="s">
        <v>36</v>
      </c>
      <c r="DM237" s="399" t="str">
        <f>IF(DL237="BöB","nur Freihändig mit Tipo. 13 VöB","")</f>
        <v/>
      </c>
      <c r="DN237" s="400"/>
      <c r="DO237" s="433" t="str">
        <f>IF(DL237="BöB","Ja","No")</f>
        <v>No</v>
      </c>
      <c r="DP237" s="430" t="str">
        <f>IF(DL237="BöB","Ja","No")</f>
        <v>No</v>
      </c>
      <c r="DQ237" s="435" t="e">
        <f>IF(OR(AND(DL237="VöB",DJ231="Aktuelles Procedura secondo BöB",DK237="No"),OR(AND(DK237="Ja",DJ237&gt;='Valori soglia'!$D$6),AND(DK237="Ja",DQ$14&gt;DQ$15)),AND(DK237="Ja",DL237="BöB")),"Kontrolle","")</f>
        <v>#DIV/0!</v>
      </c>
      <c r="DR237" s="173" t="s">
        <v>44</v>
      </c>
      <c r="DS237" s="429">
        <v>110</v>
      </c>
      <c r="DT237" s="352">
        <v>0</v>
      </c>
      <c r="DU237" s="429" t="s">
        <v>43</v>
      </c>
      <c r="DV237" s="432" t="s">
        <v>36</v>
      </c>
      <c r="DW237" s="399" t="str">
        <f>IF(DV237="BöB","nur Freihändig mit Tipo. 13 VöB","")</f>
        <v/>
      </c>
      <c r="DX237" s="400"/>
      <c r="DY237" s="433" t="str">
        <f>IF(DV237="BöB","Ja","No")</f>
        <v>No</v>
      </c>
      <c r="DZ237" s="430" t="str">
        <f>IF(DV237="BöB","Ja","No")</f>
        <v>No</v>
      </c>
      <c r="EA237" s="435" t="e">
        <f>IF(OR(AND(DV237="VöB",DT231="Aktuelles Procedura secondo BöB",DU237="No"),OR(AND(DU237="Ja",DT237&gt;='Valori soglia'!$D$6),AND(DU237="Ja",EA$14&gt;EA$15)),AND(DU237="Ja",DV237="BöB")),"Kontrolle","")</f>
        <v>#DIV/0!</v>
      </c>
      <c r="EB237" s="173" t="s">
        <v>44</v>
      </c>
      <c r="EC237" s="429">
        <v>110</v>
      </c>
      <c r="ED237" s="352">
        <v>0</v>
      </c>
      <c r="EE237" s="429" t="s">
        <v>43</v>
      </c>
      <c r="EF237" s="432" t="s">
        <v>36</v>
      </c>
      <c r="EG237" s="399" t="str">
        <f>IF(EF237="BöB","nur Freihändig mit Tipo. 13 VöB","")</f>
        <v/>
      </c>
      <c r="EH237" s="400"/>
      <c r="EI237" s="433" t="str">
        <f>IF(EF237="BöB","Ja","No")</f>
        <v>No</v>
      </c>
      <c r="EJ237" s="430" t="str">
        <f>IF(EF237="BöB","Ja","No")</f>
        <v>No</v>
      </c>
      <c r="EK237" s="435" t="e">
        <f>IF(OR(AND(EF237="VöB",ED231="Aktuelles Procedura secondo BöB",EE237="No"),OR(AND(EE237="Ja",ED237&gt;='Valori soglia'!$D$6),AND(EE237="Ja",EK$14&gt;EK$15)),AND(EE237="Ja",EF237="BöB")),"Kontrolle","")</f>
        <v>#DIV/0!</v>
      </c>
      <c r="EL237" s="173" t="s">
        <v>44</v>
      </c>
      <c r="EM237" s="429">
        <v>110</v>
      </c>
      <c r="EN237" s="352">
        <v>0</v>
      </c>
      <c r="EO237" s="429" t="s">
        <v>43</v>
      </c>
      <c r="EP237" s="432" t="s">
        <v>36</v>
      </c>
      <c r="EQ237" s="399" t="str">
        <f>IF(EP237="BöB","nur Freihändig mit Tipo. 13 VöB","")</f>
        <v/>
      </c>
      <c r="ER237" s="400"/>
      <c r="ES237" s="433" t="str">
        <f>IF(EP237="BöB","Ja","No")</f>
        <v>No</v>
      </c>
      <c r="ET237" s="430" t="str">
        <f>IF(EP237="BöB","Ja","No")</f>
        <v>No</v>
      </c>
      <c r="EU237" s="435" t="e">
        <f>IF(OR(AND(EP237="VöB",EN231="Aktuelles Procedura secondo BöB",EO237="No"),OR(AND(EO237="Ja",EN237&gt;='Valori soglia'!$D$6),AND(EO237="Ja",EU$14&gt;EU$15)),AND(EO237="Ja",EP237="BöB")),"Kontrolle","")</f>
        <v>#DIV/0!</v>
      </c>
      <c r="EV237" s="173" t="s">
        <v>44</v>
      </c>
      <c r="EW237" s="429">
        <v>110</v>
      </c>
      <c r="EX237" s="352">
        <v>0</v>
      </c>
      <c r="EY237" s="429" t="s">
        <v>43</v>
      </c>
      <c r="EZ237" s="432" t="s">
        <v>36</v>
      </c>
      <c r="FA237" s="399" t="str">
        <f>IF(EZ237="BöB","nur Freihändig mit Tipo. 13 VöB","")</f>
        <v/>
      </c>
      <c r="FB237" s="400"/>
      <c r="FC237" s="433" t="str">
        <f>IF(EZ237="BöB","Ja","No")</f>
        <v>No</v>
      </c>
      <c r="FD237" s="430" t="str">
        <f>IF(EZ237="BöB","Ja","No")</f>
        <v>No</v>
      </c>
      <c r="FE237" s="435" t="e">
        <f>IF(OR(AND(EZ237="VöB",EX231="Aktuelles Procedura secondo BöB",EY237="No"),OR(AND(EY237="Ja",EX237&gt;='Valori soglia'!$D$6),AND(EY237="Ja",FE$14&gt;FE$15)),AND(EY237="Ja",EZ237="BöB")),"Kontrolle","")</f>
        <v>#DIV/0!</v>
      </c>
      <c r="FF237" s="173" t="s">
        <v>44</v>
      </c>
      <c r="FG237" s="429">
        <v>110</v>
      </c>
      <c r="FH237" s="352">
        <v>0</v>
      </c>
      <c r="FI237" s="429" t="s">
        <v>43</v>
      </c>
      <c r="FJ237" s="432" t="s">
        <v>36</v>
      </c>
      <c r="FK237" s="399" t="str">
        <f>IF(FJ237="BöB","nur Freihändig mit Tipo. 13 VöB","")</f>
        <v/>
      </c>
      <c r="FL237" s="400"/>
      <c r="FM237" s="433" t="str">
        <f>IF(FJ237="BöB","Ja","No")</f>
        <v>No</v>
      </c>
      <c r="FN237" s="430" t="str">
        <f>IF(FJ237="BöB","Ja","No")</f>
        <v>No</v>
      </c>
      <c r="FO237" s="435" t="e">
        <f>IF(OR(AND(FJ237="VöB",FH231="Aktuelles Procedura secondo BöB",FI237="No"),OR(AND(FI237="Ja",FH237&gt;='Valori soglia'!$D$6),AND(FI237="Ja",FO$14&gt;FO$15)),AND(FI237="Ja",FJ237="BöB")),"Kontrolle","")</f>
        <v>#DIV/0!</v>
      </c>
      <c r="FP237" s="173" t="s">
        <v>44</v>
      </c>
      <c r="FQ237" s="429">
        <v>110</v>
      </c>
      <c r="FR237" s="352">
        <v>0</v>
      </c>
      <c r="FS237" s="429" t="s">
        <v>43</v>
      </c>
      <c r="FT237" s="432" t="s">
        <v>36</v>
      </c>
      <c r="FU237" s="399" t="str">
        <f>IF(FT237="BöB","nur Freihändig mit Tipo. 13 VöB","")</f>
        <v/>
      </c>
      <c r="FV237" s="400"/>
      <c r="FW237" s="433" t="str">
        <f>IF(FT237="BöB","Ja","No")</f>
        <v>No</v>
      </c>
      <c r="FX237" s="430" t="str">
        <f>IF(FT237="BöB","Ja","No")</f>
        <v>No</v>
      </c>
      <c r="FY237" s="435" t="e">
        <f>IF(OR(AND(FT237="VöB",FR231="Aktuelles Procedura secondo BöB",FS237="No"),OR(AND(FS237="Ja",FR237&gt;='Valori soglia'!$D$6),AND(FS237="Ja",FY$14&gt;FY$15)),AND(FS237="Ja",FT237="BöB")),"Kontrolle","")</f>
        <v>#DIV/0!</v>
      </c>
      <c r="FZ237" s="173" t="s">
        <v>44</v>
      </c>
      <c r="GA237" s="429">
        <v>110</v>
      </c>
      <c r="GB237" s="352">
        <v>0</v>
      </c>
      <c r="GC237" s="429" t="s">
        <v>43</v>
      </c>
      <c r="GD237" s="432" t="s">
        <v>36</v>
      </c>
      <c r="GE237" s="399" t="str">
        <f>IF(GD237="BöB","nur Freihändig mit Tipo. 13 VöB","")</f>
        <v/>
      </c>
      <c r="GF237" s="400"/>
      <c r="GG237" s="433" t="str">
        <f>IF(GD237="BöB","Ja","No")</f>
        <v>No</v>
      </c>
      <c r="GH237" s="430" t="str">
        <f>IF(GD237="BöB","Ja","No")</f>
        <v>No</v>
      </c>
      <c r="GI237" s="435" t="e">
        <f>IF(OR(AND(GD237="VöB",GB231="Aktuelles Procedura secondo BöB",GC237="No"),OR(AND(GC237="Ja",GB237&gt;='Valori soglia'!$D$6),AND(GC237="Ja",GI$14&gt;GI$15)),AND(GC237="Ja",GD237="BöB")),"Kontrolle","")</f>
        <v>#DIV/0!</v>
      </c>
      <c r="GJ237" s="173" t="s">
        <v>44</v>
      </c>
      <c r="GK237" s="429">
        <v>110</v>
      </c>
      <c r="GL237" s="352">
        <v>0</v>
      </c>
      <c r="GM237" s="429" t="s">
        <v>43</v>
      </c>
      <c r="GN237" s="432" t="s">
        <v>36</v>
      </c>
      <c r="GO237" s="399" t="str">
        <f>IF(GN237="BöB","nur Freihändig mit Tipo. 13 VöB","")</f>
        <v/>
      </c>
      <c r="GP237" s="400"/>
      <c r="GQ237" s="433" t="str">
        <f>IF(GN237="BöB","Ja","No")</f>
        <v>No</v>
      </c>
      <c r="GR237" s="430" t="str">
        <f>IF(GN237="BöB","Ja","No")</f>
        <v>No</v>
      </c>
      <c r="GS237" s="435" t="e">
        <f>IF(OR(AND(GN237="VöB",GL231="Aktuelles Procedura secondo BöB",GM237="No"),OR(AND(GM237="Ja",GL237&gt;='Valori soglia'!$D$6),AND(GM237="Ja",GS$14&gt;GS$15)),AND(GM237="Ja",GN237="BöB")),"Kontrolle","")</f>
        <v>#DIV/0!</v>
      </c>
      <c r="GT237" s="173" t="s">
        <v>44</v>
      </c>
      <c r="GU237" s="429">
        <v>110</v>
      </c>
      <c r="GV237" s="352">
        <v>0</v>
      </c>
      <c r="GW237" s="429" t="s">
        <v>43</v>
      </c>
      <c r="GX237" s="432" t="s">
        <v>36</v>
      </c>
      <c r="GY237" s="399" t="str">
        <f>IF(GX237="BöB","nur Freihändig mit Tipo. 13 VöB","")</f>
        <v/>
      </c>
      <c r="GZ237" s="400"/>
      <c r="HA237" s="433" t="str">
        <f>IF(GX237="BöB","Ja","No")</f>
        <v>No</v>
      </c>
      <c r="HB237" s="430" t="str">
        <f>IF(GX237="BöB","Ja","No")</f>
        <v>No</v>
      </c>
      <c r="HC237" s="435" t="e">
        <f>IF(OR(AND(GX237="VöB",GV231="Aktuelles Procedura secondo BöB",GW237="No"),OR(AND(GW237="Ja",GV237&gt;='Valori soglia'!$D$6),AND(GW237="Ja",HC$14&gt;HC$15)),AND(GW237="Ja",GX237="BöB")),"Kontrolle","")</f>
        <v>#DIV/0!</v>
      </c>
      <c r="HD237" s="173" t="s">
        <v>44</v>
      </c>
      <c r="HE237" s="429">
        <v>110</v>
      </c>
      <c r="HF237" s="352">
        <v>0</v>
      </c>
      <c r="HG237" s="429" t="s">
        <v>43</v>
      </c>
      <c r="HH237" s="432" t="s">
        <v>36</v>
      </c>
      <c r="HI237" s="399" t="str">
        <f>IF(HH237="BöB","nur Freihändig mit Tipo. 13 VöB","")</f>
        <v/>
      </c>
      <c r="HJ237" s="400"/>
      <c r="HK237" s="433" t="str">
        <f>IF(HH237="BöB","Ja","No")</f>
        <v>No</v>
      </c>
      <c r="HL237" s="430" t="str">
        <f>IF(HH237="BöB","Ja","No")</f>
        <v>No</v>
      </c>
      <c r="HM237" s="435" t="e">
        <f>IF(OR(AND(HH237="VöB",HF231="Aktuelles Procedura secondo BöB",HG237="No"),OR(AND(HG237="Ja",HF237&gt;='Valori soglia'!$D$6),AND(HG237="Ja",HM$14&gt;HM$15)),AND(HG237="Ja",HH237="BöB")),"Kontrolle","")</f>
        <v>#DIV/0!</v>
      </c>
      <c r="HN237" s="115"/>
      <c r="HO237" s="115"/>
      <c r="HP237" s="115"/>
      <c r="HQ237" s="6"/>
      <c r="HR237" s="6"/>
      <c r="HS237" s="6"/>
      <c r="HT237" s="6"/>
      <c r="HU237" s="6"/>
      <c r="HV237" s="6"/>
      <c r="HW237" s="6"/>
      <c r="HX237" s="6"/>
      <c r="HY237" s="6"/>
      <c r="HZ237" s="6"/>
      <c r="IA237" s="6"/>
      <c r="IB237" s="6"/>
      <c r="IC237" s="6"/>
      <c r="ID237" s="6"/>
      <c r="IE237" s="6"/>
      <c r="IF237" s="6"/>
      <c r="IG237" s="6"/>
      <c r="IH237" s="6"/>
      <c r="II237" s="6"/>
      <c r="IJ237" s="6"/>
      <c r="IK237" s="6"/>
      <c r="IL237" s="6"/>
      <c r="IM237" s="6"/>
      <c r="IN237" s="6"/>
      <c r="IO237" s="6"/>
      <c r="IP237" s="6"/>
      <c r="IQ237" s="6"/>
      <c r="IR237" s="6"/>
      <c r="IS237" s="6"/>
      <c r="IT237" s="6"/>
      <c r="IU237" s="6"/>
      <c r="IV237" s="6"/>
      <c r="IW237" s="6"/>
      <c r="IX237" s="6"/>
      <c r="IY237" s="6"/>
      <c r="IZ237" s="6"/>
      <c r="JA237" s="6"/>
      <c r="JB237" s="6"/>
      <c r="JC237" s="6"/>
      <c r="JD237" s="6"/>
      <c r="JE237" s="6"/>
      <c r="JF237" s="6"/>
      <c r="JG237" s="6"/>
      <c r="JH237" s="6"/>
      <c r="JI237" s="6"/>
      <c r="JJ237" s="6"/>
      <c r="JK237" s="6"/>
      <c r="JL237" s="6"/>
      <c r="JM237" s="6"/>
      <c r="JN237" s="6"/>
      <c r="JO237" s="6"/>
      <c r="JP237" s="6"/>
      <c r="JQ237" s="6"/>
      <c r="JR237" s="6"/>
      <c r="JS237" s="6"/>
      <c r="JT237" s="6"/>
      <c r="JU237" s="6"/>
      <c r="JV237" s="6"/>
      <c r="JW237" s="6"/>
      <c r="JX237" s="6"/>
      <c r="JY237" s="6"/>
      <c r="JZ237" s="6"/>
      <c r="KA237" s="6"/>
      <c r="KB237" s="6"/>
      <c r="KC237" s="6"/>
      <c r="KD237" s="6"/>
      <c r="KE237" s="6"/>
      <c r="KF237" s="6"/>
      <c r="KG237" s="6"/>
      <c r="KH237" s="6"/>
      <c r="KI237" s="6"/>
      <c r="KJ237" s="6"/>
      <c r="KK237" s="6"/>
      <c r="KL237" s="6"/>
      <c r="KM237" s="6"/>
      <c r="KN237" s="6"/>
      <c r="KO237" s="6"/>
      <c r="KP237" s="6"/>
      <c r="KQ237" s="6"/>
      <c r="KR237" s="6"/>
      <c r="KS237" s="6"/>
      <c r="KT237" s="6"/>
      <c r="KU237" s="6"/>
      <c r="KV237" s="6"/>
      <c r="KW237" s="6"/>
      <c r="KX237" s="6"/>
      <c r="KY237" s="6"/>
      <c r="KZ237" s="6"/>
      <c r="LA237" s="6"/>
      <c r="LB237" s="6"/>
      <c r="LC237" s="6"/>
    </row>
    <row r="238" spans="1:315" ht="27" customHeight="1" x14ac:dyDescent="0.2">
      <c r="B238" s="174" t="s">
        <v>45</v>
      </c>
      <c r="C238" s="429"/>
      <c r="D238" s="352"/>
      <c r="E238" s="429"/>
      <c r="F238" s="432"/>
      <c r="G238" s="401" t="str">
        <f>IF(F237="VöB","Freihändig (z.B. Tipo. 36 II d VöB)","")</f>
        <v/>
      </c>
      <c r="H238" s="402"/>
      <c r="I238" s="433"/>
      <c r="J238" s="430"/>
      <c r="K238" s="435"/>
      <c r="L238" s="174" t="s">
        <v>45</v>
      </c>
      <c r="M238" s="429"/>
      <c r="N238" s="352"/>
      <c r="O238" s="429"/>
      <c r="P238" s="432"/>
      <c r="Q238" s="401" t="str">
        <f>IF(P237="VöB","Freihändig (z.B. Tipo. 36 II d VöB)","")</f>
        <v/>
      </c>
      <c r="R238" s="402"/>
      <c r="S238" s="433"/>
      <c r="T238" s="430"/>
      <c r="U238" s="435"/>
      <c r="V238" s="174" t="s">
        <v>45</v>
      </c>
      <c r="W238" s="429"/>
      <c r="X238" s="352"/>
      <c r="Y238" s="429"/>
      <c r="Z238" s="432"/>
      <c r="AA238" s="401" t="str">
        <f>IF(Z237="VöB","Freihändig (z.B. Tipo. 36 II d VöB)","")</f>
        <v/>
      </c>
      <c r="AB238" s="402"/>
      <c r="AC238" s="433"/>
      <c r="AD238" s="430"/>
      <c r="AE238" s="435"/>
      <c r="AF238" s="174" t="s">
        <v>45</v>
      </c>
      <c r="AG238" s="429"/>
      <c r="AH238" s="352"/>
      <c r="AI238" s="429"/>
      <c r="AJ238" s="432"/>
      <c r="AK238" s="401" t="str">
        <f>IF(AJ237="VöB","Freihändig (z.B. Tipo. 36 II d VöB)","")</f>
        <v/>
      </c>
      <c r="AL238" s="402"/>
      <c r="AM238" s="433"/>
      <c r="AN238" s="430"/>
      <c r="AO238" s="435"/>
      <c r="AP238" s="174" t="s">
        <v>45</v>
      </c>
      <c r="AQ238" s="429"/>
      <c r="AR238" s="352"/>
      <c r="AS238" s="429"/>
      <c r="AT238" s="432"/>
      <c r="AU238" s="401" t="str">
        <f>IF(AT237="VöB","Freihändig (z.B. Tipo. 36 II d VöB)","")</f>
        <v/>
      </c>
      <c r="AV238" s="402"/>
      <c r="AW238" s="433"/>
      <c r="AX238" s="430"/>
      <c r="AY238" s="435"/>
      <c r="AZ238" s="174" t="s">
        <v>45</v>
      </c>
      <c r="BA238" s="429"/>
      <c r="BB238" s="352"/>
      <c r="BC238" s="429"/>
      <c r="BD238" s="432"/>
      <c r="BE238" s="401" t="str">
        <f>IF(BD237="VöB","Freihändig (z.B. Tipo. 36 II d VöB)","")</f>
        <v/>
      </c>
      <c r="BF238" s="402"/>
      <c r="BG238" s="433"/>
      <c r="BH238" s="430"/>
      <c r="BI238" s="435"/>
      <c r="BJ238" s="174" t="s">
        <v>45</v>
      </c>
      <c r="BK238" s="429"/>
      <c r="BL238" s="352"/>
      <c r="BM238" s="429"/>
      <c r="BN238" s="432"/>
      <c r="BO238" s="401" t="str">
        <f>IF(BN237="VöB","Freihändig (z.B. Tipo. 36 II d VöB)","")</f>
        <v/>
      </c>
      <c r="BP238" s="402"/>
      <c r="BQ238" s="433"/>
      <c r="BR238" s="430"/>
      <c r="BS238" s="435"/>
      <c r="BT238" s="174" t="s">
        <v>45</v>
      </c>
      <c r="BU238" s="429"/>
      <c r="BV238" s="352"/>
      <c r="BW238" s="429"/>
      <c r="BX238" s="432"/>
      <c r="BY238" s="401" t="str">
        <f>IF(BX237="VöB","Freihändig (z.B. Tipo. 36 II d VöB)","")</f>
        <v/>
      </c>
      <c r="BZ238" s="402"/>
      <c r="CA238" s="433"/>
      <c r="CB238" s="430"/>
      <c r="CC238" s="435"/>
      <c r="CD238" s="174" t="s">
        <v>45</v>
      </c>
      <c r="CE238" s="429"/>
      <c r="CF238" s="352"/>
      <c r="CG238" s="429"/>
      <c r="CH238" s="432"/>
      <c r="CI238" s="401" t="str">
        <f>IF(CH237="VöB","Freihändig (z.B. Tipo. 36 II d VöB)","")</f>
        <v/>
      </c>
      <c r="CJ238" s="402"/>
      <c r="CK238" s="433"/>
      <c r="CL238" s="430"/>
      <c r="CM238" s="435"/>
      <c r="CN238" s="174" t="s">
        <v>45</v>
      </c>
      <c r="CO238" s="429"/>
      <c r="CP238" s="352"/>
      <c r="CQ238" s="429"/>
      <c r="CR238" s="432"/>
      <c r="CS238" s="401" t="str">
        <f>IF(CR237="VöB","Freihändig (z.B. Tipo. 36 II d VöB)","")</f>
        <v/>
      </c>
      <c r="CT238" s="402"/>
      <c r="CU238" s="433"/>
      <c r="CV238" s="430"/>
      <c r="CW238" s="435"/>
      <c r="CX238" s="174" t="s">
        <v>45</v>
      </c>
      <c r="CY238" s="429"/>
      <c r="CZ238" s="352"/>
      <c r="DA238" s="429"/>
      <c r="DB238" s="432"/>
      <c r="DC238" s="401" t="str">
        <f>IF(DB237="VöB","Freihändig (z.B. Tipo. 36 II d VöB)","")</f>
        <v/>
      </c>
      <c r="DD238" s="402"/>
      <c r="DE238" s="433"/>
      <c r="DF238" s="430"/>
      <c r="DG238" s="435"/>
      <c r="DH238" s="174" t="s">
        <v>45</v>
      </c>
      <c r="DI238" s="429"/>
      <c r="DJ238" s="352"/>
      <c r="DK238" s="429"/>
      <c r="DL238" s="432"/>
      <c r="DM238" s="401" t="str">
        <f>IF(DL237="VöB","Freihändig (z.B. Tipo. 36 II d VöB)","")</f>
        <v/>
      </c>
      <c r="DN238" s="402"/>
      <c r="DO238" s="433"/>
      <c r="DP238" s="430"/>
      <c r="DQ238" s="435"/>
      <c r="DR238" s="174" t="s">
        <v>45</v>
      </c>
      <c r="DS238" s="429"/>
      <c r="DT238" s="352"/>
      <c r="DU238" s="429"/>
      <c r="DV238" s="432"/>
      <c r="DW238" s="401" t="str">
        <f>IF(DV237="VöB","Freihändig (z.B. Tipo. 36 II d VöB)","")</f>
        <v/>
      </c>
      <c r="DX238" s="402"/>
      <c r="DY238" s="433"/>
      <c r="DZ238" s="430"/>
      <c r="EA238" s="435"/>
      <c r="EB238" s="174" t="s">
        <v>45</v>
      </c>
      <c r="EC238" s="429"/>
      <c r="ED238" s="352"/>
      <c r="EE238" s="429"/>
      <c r="EF238" s="432"/>
      <c r="EG238" s="401" t="str">
        <f>IF(EF237="VöB","Freihändig (z.B. Tipo. 36 II d VöB)","")</f>
        <v/>
      </c>
      <c r="EH238" s="402"/>
      <c r="EI238" s="433"/>
      <c r="EJ238" s="430"/>
      <c r="EK238" s="435"/>
      <c r="EL238" s="174" t="s">
        <v>45</v>
      </c>
      <c r="EM238" s="429"/>
      <c r="EN238" s="352"/>
      <c r="EO238" s="429"/>
      <c r="EP238" s="432"/>
      <c r="EQ238" s="401" t="str">
        <f>IF(EP237="VöB","Freihändig (z.B. Tipo. 36 II d VöB)","")</f>
        <v/>
      </c>
      <c r="ER238" s="402"/>
      <c r="ES238" s="433"/>
      <c r="ET238" s="430"/>
      <c r="EU238" s="435"/>
      <c r="EV238" s="174" t="s">
        <v>45</v>
      </c>
      <c r="EW238" s="429"/>
      <c r="EX238" s="352"/>
      <c r="EY238" s="429"/>
      <c r="EZ238" s="432"/>
      <c r="FA238" s="401" t="str">
        <f>IF(EZ237="VöB","Freihändig (z.B. Tipo. 36 II d VöB)","")</f>
        <v/>
      </c>
      <c r="FB238" s="402"/>
      <c r="FC238" s="433"/>
      <c r="FD238" s="430"/>
      <c r="FE238" s="435"/>
      <c r="FF238" s="174" t="s">
        <v>45</v>
      </c>
      <c r="FG238" s="429"/>
      <c r="FH238" s="352"/>
      <c r="FI238" s="429"/>
      <c r="FJ238" s="432"/>
      <c r="FK238" s="401" t="str">
        <f>IF(FJ237="VöB","Freihändig (z.B. Tipo. 36 II d VöB)","")</f>
        <v/>
      </c>
      <c r="FL238" s="402"/>
      <c r="FM238" s="433"/>
      <c r="FN238" s="430"/>
      <c r="FO238" s="435"/>
      <c r="FP238" s="174" t="s">
        <v>45</v>
      </c>
      <c r="FQ238" s="429"/>
      <c r="FR238" s="352"/>
      <c r="FS238" s="429"/>
      <c r="FT238" s="432"/>
      <c r="FU238" s="401" t="str">
        <f>IF(FT237="VöB","Freihändig (z.B. Tipo. 36 II d VöB)","")</f>
        <v/>
      </c>
      <c r="FV238" s="402"/>
      <c r="FW238" s="433"/>
      <c r="FX238" s="430"/>
      <c r="FY238" s="435"/>
      <c r="FZ238" s="174" t="s">
        <v>45</v>
      </c>
      <c r="GA238" s="429"/>
      <c r="GB238" s="352"/>
      <c r="GC238" s="429"/>
      <c r="GD238" s="432"/>
      <c r="GE238" s="401" t="str">
        <f>IF(GD237="VöB","Freihändig (z.B. Tipo. 36 II d VöB)","")</f>
        <v/>
      </c>
      <c r="GF238" s="402"/>
      <c r="GG238" s="433"/>
      <c r="GH238" s="430"/>
      <c r="GI238" s="435"/>
      <c r="GJ238" s="174" t="s">
        <v>45</v>
      </c>
      <c r="GK238" s="429"/>
      <c r="GL238" s="352"/>
      <c r="GM238" s="429"/>
      <c r="GN238" s="432"/>
      <c r="GO238" s="401" t="str">
        <f>IF(GN237="VöB","Freihändig (z.B. Tipo. 36 II d VöB)","")</f>
        <v/>
      </c>
      <c r="GP238" s="402"/>
      <c r="GQ238" s="433"/>
      <c r="GR238" s="430"/>
      <c r="GS238" s="435"/>
      <c r="GT238" s="174" t="s">
        <v>45</v>
      </c>
      <c r="GU238" s="429"/>
      <c r="GV238" s="352"/>
      <c r="GW238" s="429"/>
      <c r="GX238" s="432"/>
      <c r="GY238" s="401" t="str">
        <f>IF(GX237="VöB","Freihändig (z.B. Tipo. 36 II d VöB)","")</f>
        <v/>
      </c>
      <c r="GZ238" s="402"/>
      <c r="HA238" s="433"/>
      <c r="HB238" s="430"/>
      <c r="HC238" s="435"/>
      <c r="HD238" s="174" t="s">
        <v>45</v>
      </c>
      <c r="HE238" s="429"/>
      <c r="HF238" s="352"/>
      <c r="HG238" s="429"/>
      <c r="HH238" s="432"/>
      <c r="HI238" s="401" t="str">
        <f>IF(HH237="VöB","Freihändig (z.B. Tipo. 36 II d VöB)","")</f>
        <v/>
      </c>
      <c r="HJ238" s="402"/>
      <c r="HK238" s="433"/>
      <c r="HL238" s="430"/>
      <c r="HM238" s="435"/>
      <c r="HN238" s="115"/>
      <c r="HO238" s="115"/>
      <c r="HP238" s="115"/>
      <c r="HQ238" s="6"/>
      <c r="HR238" s="6"/>
      <c r="HS238" s="6"/>
      <c r="HT238" s="6"/>
      <c r="HU238" s="6"/>
      <c r="HV238" s="6"/>
      <c r="HW238" s="6"/>
      <c r="HX238" s="6"/>
      <c r="HY238" s="6"/>
      <c r="HZ238" s="6"/>
      <c r="IA238" s="6"/>
      <c r="IB238" s="6"/>
      <c r="IC238" s="6"/>
      <c r="ID238" s="6"/>
      <c r="IE238" s="6"/>
      <c r="IF238" s="6"/>
      <c r="IG238" s="6"/>
      <c r="IH238" s="6"/>
      <c r="II238" s="6"/>
      <c r="IJ238" s="6"/>
      <c r="IK238" s="6"/>
      <c r="IL238" s="6"/>
      <c r="IM238" s="6"/>
      <c r="IN238" s="6"/>
      <c r="IO238" s="6"/>
      <c r="IP238" s="6"/>
      <c r="IQ238" s="6"/>
      <c r="IR238" s="6"/>
      <c r="IS238" s="6"/>
      <c r="IT238" s="6"/>
      <c r="IU238" s="6"/>
      <c r="IV238" s="6"/>
      <c r="IW238" s="6"/>
      <c r="IX238" s="6"/>
      <c r="IY238" s="6"/>
      <c r="IZ238" s="6"/>
      <c r="JA238" s="6"/>
      <c r="JB238" s="6"/>
      <c r="JC238" s="6"/>
      <c r="JD238" s="6"/>
      <c r="JE238" s="6"/>
      <c r="JF238" s="6"/>
      <c r="JG238" s="6"/>
      <c r="JH238" s="6"/>
      <c r="JI238" s="6"/>
      <c r="JJ238" s="6"/>
      <c r="JK238" s="6"/>
      <c r="JL238" s="6"/>
      <c r="JM238" s="6"/>
      <c r="JN238" s="6"/>
      <c r="JO238" s="6"/>
      <c r="JP238" s="6"/>
      <c r="JQ238" s="6"/>
      <c r="JR238" s="6"/>
      <c r="JS238" s="6"/>
      <c r="JT238" s="6"/>
      <c r="JU238" s="6"/>
      <c r="JV238" s="6"/>
      <c r="JW238" s="6"/>
      <c r="JX238" s="6"/>
      <c r="JY238" s="6"/>
      <c r="JZ238" s="6"/>
      <c r="KA238" s="6"/>
      <c r="KB238" s="6"/>
      <c r="KC238" s="6"/>
      <c r="KD238" s="6"/>
      <c r="KE238" s="6"/>
      <c r="KF238" s="6"/>
      <c r="KG238" s="6"/>
      <c r="KH238" s="6"/>
      <c r="KI238" s="6"/>
      <c r="KJ238" s="6"/>
      <c r="KK238" s="6"/>
      <c r="KL238" s="6"/>
      <c r="KM238" s="6"/>
      <c r="KN238" s="6"/>
      <c r="KO238" s="6"/>
      <c r="KP238" s="6"/>
      <c r="KQ238" s="6"/>
      <c r="KR238" s="6"/>
      <c r="KS238" s="6"/>
      <c r="KT238" s="6"/>
      <c r="KU238" s="6"/>
      <c r="KV238" s="6"/>
      <c r="KW238" s="6"/>
      <c r="KX238" s="6"/>
      <c r="KY238" s="6"/>
      <c r="KZ238" s="6"/>
      <c r="LA238" s="6"/>
      <c r="LB238" s="6"/>
      <c r="LC238" s="6"/>
    </row>
    <row r="239" spans="1:315" ht="27" customHeight="1" x14ac:dyDescent="0.2">
      <c r="B239" s="173" t="s">
        <v>44</v>
      </c>
      <c r="C239" s="429">
        <v>111</v>
      </c>
      <c r="D239" s="352">
        <v>0</v>
      </c>
      <c r="E239" s="429" t="s">
        <v>43</v>
      </c>
      <c r="F239" s="432" t="s">
        <v>36</v>
      </c>
      <c r="G239" s="399" t="str">
        <f>IF(F239="BöB","nur Freihändig mit Tipo. 13 VöB","")</f>
        <v/>
      </c>
      <c r="H239" s="400"/>
      <c r="I239" s="433" t="str">
        <f>IF(F239="BöB","Ja","No")</f>
        <v>No</v>
      </c>
      <c r="J239" s="430" t="str">
        <f>IF(F239="BöB","Ja","No")</f>
        <v>No</v>
      </c>
      <c r="K239" s="435" t="e">
        <f>IF(OR(AND(F239="VöB",D233="Aktuelles Procedura secondo BöB",E239="No"),OR(AND(E239="Ja",D239&gt;='Valori soglia'!$D$6),AND(E239="Ja",'Riepilogo progetto'!$J$8&gt;'Riepilogo progetto'!$P$9)),AND(E239="Ja",F239="BöB")),"Kontrolle","")</f>
        <v>#DIV/0!</v>
      </c>
      <c r="L239" s="173" t="s">
        <v>44</v>
      </c>
      <c r="M239" s="429">
        <v>111</v>
      </c>
      <c r="N239" s="352">
        <v>0</v>
      </c>
      <c r="O239" s="429" t="s">
        <v>43</v>
      </c>
      <c r="P239" s="432" t="s">
        <v>36</v>
      </c>
      <c r="Q239" s="399" t="str">
        <f>IF(P239="BöB","nur Freihändig mit Tipo. 13 VöB","")</f>
        <v/>
      </c>
      <c r="R239" s="400"/>
      <c r="S239" s="433" t="str">
        <f>IF(P239="BöB","Ja","No")</f>
        <v>No</v>
      </c>
      <c r="T239" s="430" t="str">
        <f>IF(P239="BöB","Ja","No")</f>
        <v>No</v>
      </c>
      <c r="U239" s="435" t="e">
        <f>IF(OR(AND(P239="VöB",N233="Aktuelles Procedura secondo BöB",O239="No"),OR(AND(O239="Ja",N239&gt;='Valori soglia'!$D$6),AND(O239="Ja",U$14&gt;U$15)),AND(O239="Ja",P239="BöB")),"Kontrolle","")</f>
        <v>#DIV/0!</v>
      </c>
      <c r="V239" s="173" t="s">
        <v>44</v>
      </c>
      <c r="W239" s="429">
        <v>111</v>
      </c>
      <c r="X239" s="352">
        <v>0</v>
      </c>
      <c r="Y239" s="429" t="s">
        <v>43</v>
      </c>
      <c r="Z239" s="432" t="s">
        <v>36</v>
      </c>
      <c r="AA239" s="399" t="str">
        <f>IF(Z239="BöB","nur Freihändig mit Tipo. 13 VöB","")</f>
        <v/>
      </c>
      <c r="AB239" s="400"/>
      <c r="AC239" s="433" t="str">
        <f>IF(Z239="BöB","Ja","No")</f>
        <v>No</v>
      </c>
      <c r="AD239" s="430" t="str">
        <f>IF(Z239="BöB","Ja","No")</f>
        <v>No</v>
      </c>
      <c r="AE239" s="435" t="e">
        <f>IF(OR(AND(Z239="VöB",X233="Aktuelles Procedura secondo BöB",Y239="No"),OR(AND(Y239="Ja",X239&gt;='Valori soglia'!$D$6),AND(Y239="Ja",AE$14&gt;AE$15)),AND(Y239="Ja",Z239="BöB")),"Kontrolle","")</f>
        <v>#DIV/0!</v>
      </c>
      <c r="AF239" s="173" t="s">
        <v>44</v>
      </c>
      <c r="AG239" s="429">
        <v>111</v>
      </c>
      <c r="AH239" s="352">
        <v>0</v>
      </c>
      <c r="AI239" s="429" t="s">
        <v>43</v>
      </c>
      <c r="AJ239" s="432" t="s">
        <v>36</v>
      </c>
      <c r="AK239" s="399" t="str">
        <f>IF(AJ239="BöB","nur Freihändig mit Tipo. 13 VöB","")</f>
        <v/>
      </c>
      <c r="AL239" s="400"/>
      <c r="AM239" s="433" t="str">
        <f>IF(AJ239="BöB","Ja","No")</f>
        <v>No</v>
      </c>
      <c r="AN239" s="430" t="str">
        <f>IF(AJ239="BöB","Ja","No")</f>
        <v>No</v>
      </c>
      <c r="AO239" s="435" t="e">
        <f>IF(OR(AND(AJ239="VöB",AH233="Aktuelles Procedura secondo BöB",AI239="No"),OR(AND(AI239="Ja",AH239&gt;='Valori soglia'!$D$6),AND(AI239="Ja",AO$14&gt;AO$15)),AND(AI239="Ja",AJ239="BöB")),"Kontrolle","")</f>
        <v>#DIV/0!</v>
      </c>
      <c r="AP239" s="173" t="s">
        <v>44</v>
      </c>
      <c r="AQ239" s="429">
        <v>111</v>
      </c>
      <c r="AR239" s="352">
        <v>0</v>
      </c>
      <c r="AS239" s="429" t="s">
        <v>43</v>
      </c>
      <c r="AT239" s="432" t="s">
        <v>36</v>
      </c>
      <c r="AU239" s="399" t="str">
        <f>IF(AT239="BöB","nur Freihändig mit Tipo. 13 VöB","")</f>
        <v/>
      </c>
      <c r="AV239" s="400"/>
      <c r="AW239" s="433" t="str">
        <f>IF(AT239="BöB","Ja","No")</f>
        <v>No</v>
      </c>
      <c r="AX239" s="430" t="str">
        <f>IF(AT239="BöB","Ja","No")</f>
        <v>No</v>
      </c>
      <c r="AY239" s="435" t="e">
        <f>IF(OR(AND(AT239="VöB",AR233="Aktuelles Procedura secondo BöB",AS239="No"),OR(AND(AS239="Ja",AR239&gt;='Valori soglia'!$D$6),AND(AS239="Ja",AY$14&gt;AY$15)),AND(AS239="Ja",AT239="BöB")),"Kontrolle","")</f>
        <v>#DIV/0!</v>
      </c>
      <c r="AZ239" s="173" t="s">
        <v>44</v>
      </c>
      <c r="BA239" s="429">
        <v>111</v>
      </c>
      <c r="BB239" s="352">
        <v>0</v>
      </c>
      <c r="BC239" s="429" t="s">
        <v>43</v>
      </c>
      <c r="BD239" s="432" t="s">
        <v>36</v>
      </c>
      <c r="BE239" s="399" t="str">
        <f>IF(BD239="BöB","nur Freihändig mit Tipo. 13 VöB","")</f>
        <v/>
      </c>
      <c r="BF239" s="400"/>
      <c r="BG239" s="433" t="str">
        <f>IF(BD239="BöB","Ja","No")</f>
        <v>No</v>
      </c>
      <c r="BH239" s="430" t="str">
        <f>IF(BD239="BöB","Ja","No")</f>
        <v>No</v>
      </c>
      <c r="BI239" s="435" t="e">
        <f>IF(OR(AND(BD239="VöB",BB233="Aktuelles Procedura secondo BöB",BC239="No"),OR(AND(BC239="Ja",BB239&gt;='Valori soglia'!$D$6),AND(BC239="Ja",BI$14&gt;BI$15)),AND(BC239="Ja",BD239="BöB")),"Kontrolle","")</f>
        <v>#DIV/0!</v>
      </c>
      <c r="BJ239" s="173" t="s">
        <v>44</v>
      </c>
      <c r="BK239" s="429">
        <v>111</v>
      </c>
      <c r="BL239" s="352">
        <v>0</v>
      </c>
      <c r="BM239" s="429" t="s">
        <v>43</v>
      </c>
      <c r="BN239" s="432" t="s">
        <v>36</v>
      </c>
      <c r="BO239" s="399" t="str">
        <f>IF(BN239="BöB","nur Freihändig mit Tipo. 13 VöB","")</f>
        <v/>
      </c>
      <c r="BP239" s="400"/>
      <c r="BQ239" s="433" t="str">
        <f>IF(BN239="BöB","Ja","No")</f>
        <v>No</v>
      </c>
      <c r="BR239" s="430" t="str">
        <f>IF(BN239="BöB","Ja","No")</f>
        <v>No</v>
      </c>
      <c r="BS239" s="435" t="e">
        <f>IF(OR(AND(BN239="VöB",BL233="Aktuelles Procedura secondo BöB",BM239="No"),OR(AND(BM239="Ja",BL239&gt;='Valori soglia'!$D$6),AND(BM239="Ja",BS$14&gt;BS$15)),AND(BM239="Ja",BN239="BöB")),"Kontrolle","")</f>
        <v>#DIV/0!</v>
      </c>
      <c r="BT239" s="173" t="s">
        <v>44</v>
      </c>
      <c r="BU239" s="429">
        <v>111</v>
      </c>
      <c r="BV239" s="352">
        <v>0</v>
      </c>
      <c r="BW239" s="429" t="s">
        <v>43</v>
      </c>
      <c r="BX239" s="432" t="s">
        <v>36</v>
      </c>
      <c r="BY239" s="399" t="str">
        <f>IF(BX239="BöB","nur Freihändig mit Tipo. 13 VöB","")</f>
        <v/>
      </c>
      <c r="BZ239" s="400"/>
      <c r="CA239" s="433" t="str">
        <f>IF(BX239="BöB","Ja","No")</f>
        <v>No</v>
      </c>
      <c r="CB239" s="430" t="str">
        <f>IF(BX239="BöB","Ja","No")</f>
        <v>No</v>
      </c>
      <c r="CC239" s="435" t="e">
        <f>IF(OR(AND(BX239="VöB",BV233="Aktuelles Procedura secondo BöB",BW239="No"),OR(AND(BW239="Ja",BV239&gt;='Valori soglia'!$D$6),AND(BW239="Ja",CC$14&gt;CC$15)),AND(BW239="Ja",BX239="BöB")),"Kontrolle","")</f>
        <v>#DIV/0!</v>
      </c>
      <c r="CD239" s="173" t="s">
        <v>44</v>
      </c>
      <c r="CE239" s="429">
        <v>111</v>
      </c>
      <c r="CF239" s="352">
        <v>0</v>
      </c>
      <c r="CG239" s="429" t="s">
        <v>43</v>
      </c>
      <c r="CH239" s="432" t="s">
        <v>36</v>
      </c>
      <c r="CI239" s="399" t="str">
        <f>IF(CH239="BöB","nur Freihändig mit Tipo. 13 VöB","")</f>
        <v/>
      </c>
      <c r="CJ239" s="400"/>
      <c r="CK239" s="433" t="str">
        <f>IF(CH239="BöB","Ja","No")</f>
        <v>No</v>
      </c>
      <c r="CL239" s="430" t="str">
        <f>IF(CH239="BöB","Ja","No")</f>
        <v>No</v>
      </c>
      <c r="CM239" s="435" t="e">
        <f>IF(OR(AND(CH239="VöB",CF233="Aktuelles Procedura secondo BöB",CG239="No"),OR(AND(CG239="Ja",CF239&gt;='Valori soglia'!$D$6),AND(CG239="Ja",CM$14&gt;CM$15)),AND(CG239="Ja",CH239="BöB")),"Kontrolle","")</f>
        <v>#DIV/0!</v>
      </c>
      <c r="CN239" s="173" t="s">
        <v>44</v>
      </c>
      <c r="CO239" s="429">
        <v>111</v>
      </c>
      <c r="CP239" s="352">
        <v>0</v>
      </c>
      <c r="CQ239" s="429" t="s">
        <v>43</v>
      </c>
      <c r="CR239" s="432" t="s">
        <v>36</v>
      </c>
      <c r="CS239" s="399" t="str">
        <f>IF(CR239="BöB","nur Freihändig mit Tipo. 13 VöB","")</f>
        <v/>
      </c>
      <c r="CT239" s="400"/>
      <c r="CU239" s="433" t="str">
        <f>IF(CR239="BöB","Ja","No")</f>
        <v>No</v>
      </c>
      <c r="CV239" s="430" t="str">
        <f>IF(CR239="BöB","Ja","No")</f>
        <v>No</v>
      </c>
      <c r="CW239" s="435" t="e">
        <f>IF(OR(AND(CR239="VöB",CP233="Aktuelles Procedura secondo BöB",CQ239="No"),OR(AND(CQ239="Ja",CP239&gt;='Valori soglia'!$D$6),AND(CQ239="Ja",CW$14&gt;CW$15)),AND(CQ239="Ja",CR239="BöB")),"Kontrolle","")</f>
        <v>#DIV/0!</v>
      </c>
      <c r="CX239" s="173" t="s">
        <v>44</v>
      </c>
      <c r="CY239" s="429">
        <v>111</v>
      </c>
      <c r="CZ239" s="352">
        <v>0</v>
      </c>
      <c r="DA239" s="429" t="s">
        <v>43</v>
      </c>
      <c r="DB239" s="432" t="s">
        <v>36</v>
      </c>
      <c r="DC239" s="399" t="str">
        <f>IF(DB239="BöB","nur Freihändig mit Tipo. 13 VöB","")</f>
        <v/>
      </c>
      <c r="DD239" s="400"/>
      <c r="DE239" s="433" t="str">
        <f>IF(DB239="BöB","Ja","No")</f>
        <v>No</v>
      </c>
      <c r="DF239" s="430" t="str">
        <f>IF(DB239="BöB","Ja","No")</f>
        <v>No</v>
      </c>
      <c r="DG239" s="435" t="e">
        <f>IF(OR(AND(DB239="VöB",CZ233="Aktuelles Procedura secondo BöB",DA239="No"),OR(AND(DA239="Ja",CZ239&gt;='Valori soglia'!$D$6),AND(DA239="Ja",DG$14&gt;DG$15)),AND(DA239="Ja",DB239="BöB")),"Kontrolle","")</f>
        <v>#DIV/0!</v>
      </c>
      <c r="DH239" s="173" t="s">
        <v>44</v>
      </c>
      <c r="DI239" s="429">
        <v>111</v>
      </c>
      <c r="DJ239" s="352">
        <v>0</v>
      </c>
      <c r="DK239" s="429" t="s">
        <v>43</v>
      </c>
      <c r="DL239" s="432" t="s">
        <v>36</v>
      </c>
      <c r="DM239" s="399" t="str">
        <f>IF(DL239="BöB","nur Freihändig mit Tipo. 13 VöB","")</f>
        <v/>
      </c>
      <c r="DN239" s="400"/>
      <c r="DO239" s="433" t="str">
        <f>IF(DL239="BöB","Ja","No")</f>
        <v>No</v>
      </c>
      <c r="DP239" s="430" t="str">
        <f>IF(DL239="BöB","Ja","No")</f>
        <v>No</v>
      </c>
      <c r="DQ239" s="435" t="e">
        <f>IF(OR(AND(DL239="VöB",DJ233="Aktuelles Procedura secondo BöB",DK239="No"),OR(AND(DK239="Ja",DJ239&gt;='Valori soglia'!$D$6),AND(DK239="Ja",DQ$14&gt;DQ$15)),AND(DK239="Ja",DL239="BöB")),"Kontrolle","")</f>
        <v>#DIV/0!</v>
      </c>
      <c r="DR239" s="173" t="s">
        <v>44</v>
      </c>
      <c r="DS239" s="429">
        <v>111</v>
      </c>
      <c r="DT239" s="352">
        <v>0</v>
      </c>
      <c r="DU239" s="429" t="s">
        <v>43</v>
      </c>
      <c r="DV239" s="432" t="s">
        <v>36</v>
      </c>
      <c r="DW239" s="399" t="str">
        <f>IF(DV239="BöB","nur Freihändig mit Tipo. 13 VöB","")</f>
        <v/>
      </c>
      <c r="DX239" s="400"/>
      <c r="DY239" s="433" t="str">
        <f>IF(DV239="BöB","Ja","No")</f>
        <v>No</v>
      </c>
      <c r="DZ239" s="430" t="str">
        <f>IF(DV239="BöB","Ja","No")</f>
        <v>No</v>
      </c>
      <c r="EA239" s="435" t="e">
        <f>IF(OR(AND(DV239="VöB",DT233="Aktuelles Procedura secondo BöB",DU239="No"),OR(AND(DU239="Ja",DT239&gt;='Valori soglia'!$D$6),AND(DU239="Ja",EA$14&gt;EA$15)),AND(DU239="Ja",DV239="BöB")),"Kontrolle","")</f>
        <v>#DIV/0!</v>
      </c>
      <c r="EB239" s="173" t="s">
        <v>44</v>
      </c>
      <c r="EC239" s="429">
        <v>111</v>
      </c>
      <c r="ED239" s="352">
        <v>0</v>
      </c>
      <c r="EE239" s="429" t="s">
        <v>43</v>
      </c>
      <c r="EF239" s="432" t="s">
        <v>36</v>
      </c>
      <c r="EG239" s="399" t="str">
        <f>IF(EF239="BöB","nur Freihändig mit Tipo. 13 VöB","")</f>
        <v/>
      </c>
      <c r="EH239" s="400"/>
      <c r="EI239" s="433" t="str">
        <f>IF(EF239="BöB","Ja","No")</f>
        <v>No</v>
      </c>
      <c r="EJ239" s="430" t="str">
        <f>IF(EF239="BöB","Ja","No")</f>
        <v>No</v>
      </c>
      <c r="EK239" s="435" t="e">
        <f>IF(OR(AND(EF239="VöB",ED233="Aktuelles Procedura secondo BöB",EE239="No"),OR(AND(EE239="Ja",ED239&gt;='Valori soglia'!$D$6),AND(EE239="Ja",EK$14&gt;EK$15)),AND(EE239="Ja",EF239="BöB")),"Kontrolle","")</f>
        <v>#DIV/0!</v>
      </c>
      <c r="EL239" s="173" t="s">
        <v>44</v>
      </c>
      <c r="EM239" s="429">
        <v>111</v>
      </c>
      <c r="EN239" s="352">
        <v>0</v>
      </c>
      <c r="EO239" s="429" t="s">
        <v>43</v>
      </c>
      <c r="EP239" s="432" t="s">
        <v>36</v>
      </c>
      <c r="EQ239" s="399" t="str">
        <f>IF(EP239="BöB","nur Freihändig mit Tipo. 13 VöB","")</f>
        <v/>
      </c>
      <c r="ER239" s="400"/>
      <c r="ES239" s="433" t="str">
        <f>IF(EP239="BöB","Ja","No")</f>
        <v>No</v>
      </c>
      <c r="ET239" s="430" t="str">
        <f>IF(EP239="BöB","Ja","No")</f>
        <v>No</v>
      </c>
      <c r="EU239" s="435" t="e">
        <f>IF(OR(AND(EP239="VöB",EN233="Aktuelles Procedura secondo BöB",EO239="No"),OR(AND(EO239="Ja",EN239&gt;='Valori soglia'!$D$6),AND(EO239="Ja",EU$14&gt;EU$15)),AND(EO239="Ja",EP239="BöB")),"Kontrolle","")</f>
        <v>#DIV/0!</v>
      </c>
      <c r="EV239" s="173" t="s">
        <v>44</v>
      </c>
      <c r="EW239" s="429">
        <v>111</v>
      </c>
      <c r="EX239" s="352">
        <v>0</v>
      </c>
      <c r="EY239" s="429" t="s">
        <v>43</v>
      </c>
      <c r="EZ239" s="432" t="s">
        <v>36</v>
      </c>
      <c r="FA239" s="399" t="str">
        <f>IF(EZ239="BöB","nur Freihändig mit Tipo. 13 VöB","")</f>
        <v/>
      </c>
      <c r="FB239" s="400"/>
      <c r="FC239" s="433" t="str">
        <f>IF(EZ239="BöB","Ja","No")</f>
        <v>No</v>
      </c>
      <c r="FD239" s="430" t="str">
        <f>IF(EZ239="BöB","Ja","No")</f>
        <v>No</v>
      </c>
      <c r="FE239" s="435" t="e">
        <f>IF(OR(AND(EZ239="VöB",EX233="Aktuelles Procedura secondo BöB",EY239="No"),OR(AND(EY239="Ja",EX239&gt;='Valori soglia'!$D$6),AND(EY239="Ja",FE$14&gt;FE$15)),AND(EY239="Ja",EZ239="BöB")),"Kontrolle","")</f>
        <v>#DIV/0!</v>
      </c>
      <c r="FF239" s="173" t="s">
        <v>44</v>
      </c>
      <c r="FG239" s="429">
        <v>111</v>
      </c>
      <c r="FH239" s="352">
        <v>0</v>
      </c>
      <c r="FI239" s="429" t="s">
        <v>43</v>
      </c>
      <c r="FJ239" s="432" t="s">
        <v>36</v>
      </c>
      <c r="FK239" s="399" t="str">
        <f>IF(FJ239="BöB","nur Freihändig mit Tipo. 13 VöB","")</f>
        <v/>
      </c>
      <c r="FL239" s="400"/>
      <c r="FM239" s="433" t="str">
        <f>IF(FJ239="BöB","Ja","No")</f>
        <v>No</v>
      </c>
      <c r="FN239" s="430" t="str">
        <f>IF(FJ239="BöB","Ja","No")</f>
        <v>No</v>
      </c>
      <c r="FO239" s="435" t="e">
        <f>IF(OR(AND(FJ239="VöB",FH233="Aktuelles Procedura secondo BöB",FI239="No"),OR(AND(FI239="Ja",FH239&gt;='Valori soglia'!$D$6),AND(FI239="Ja",FO$14&gt;FO$15)),AND(FI239="Ja",FJ239="BöB")),"Kontrolle","")</f>
        <v>#DIV/0!</v>
      </c>
      <c r="FP239" s="173" t="s">
        <v>44</v>
      </c>
      <c r="FQ239" s="429">
        <v>111</v>
      </c>
      <c r="FR239" s="352">
        <v>0</v>
      </c>
      <c r="FS239" s="429" t="s">
        <v>43</v>
      </c>
      <c r="FT239" s="432" t="s">
        <v>36</v>
      </c>
      <c r="FU239" s="399" t="str">
        <f>IF(FT239="BöB","nur Freihändig mit Tipo. 13 VöB","")</f>
        <v/>
      </c>
      <c r="FV239" s="400"/>
      <c r="FW239" s="433" t="str">
        <f>IF(FT239="BöB","Ja","No")</f>
        <v>No</v>
      </c>
      <c r="FX239" s="430" t="str">
        <f>IF(FT239="BöB","Ja","No")</f>
        <v>No</v>
      </c>
      <c r="FY239" s="435" t="e">
        <f>IF(OR(AND(FT239="VöB",FR233="Aktuelles Procedura secondo BöB",FS239="No"),OR(AND(FS239="Ja",FR239&gt;='Valori soglia'!$D$6),AND(FS239="Ja",FY$14&gt;FY$15)),AND(FS239="Ja",FT239="BöB")),"Kontrolle","")</f>
        <v>#DIV/0!</v>
      </c>
      <c r="FZ239" s="173" t="s">
        <v>44</v>
      </c>
      <c r="GA239" s="429">
        <v>111</v>
      </c>
      <c r="GB239" s="352">
        <v>0</v>
      </c>
      <c r="GC239" s="429" t="s">
        <v>43</v>
      </c>
      <c r="GD239" s="432" t="s">
        <v>36</v>
      </c>
      <c r="GE239" s="399" t="str">
        <f>IF(GD239="BöB","nur Freihändig mit Tipo. 13 VöB","")</f>
        <v/>
      </c>
      <c r="GF239" s="400"/>
      <c r="GG239" s="433" t="str">
        <f>IF(GD239="BöB","Ja","No")</f>
        <v>No</v>
      </c>
      <c r="GH239" s="430" t="str">
        <f>IF(GD239="BöB","Ja","No")</f>
        <v>No</v>
      </c>
      <c r="GI239" s="435" t="e">
        <f>IF(OR(AND(GD239="VöB",GB233="Aktuelles Procedura secondo BöB",GC239="No"),OR(AND(GC239="Ja",GB239&gt;='Valori soglia'!$D$6),AND(GC239="Ja",GI$14&gt;GI$15)),AND(GC239="Ja",GD239="BöB")),"Kontrolle","")</f>
        <v>#DIV/0!</v>
      </c>
      <c r="GJ239" s="173" t="s">
        <v>44</v>
      </c>
      <c r="GK239" s="429">
        <v>111</v>
      </c>
      <c r="GL239" s="352">
        <v>0</v>
      </c>
      <c r="GM239" s="429" t="s">
        <v>43</v>
      </c>
      <c r="GN239" s="432" t="s">
        <v>36</v>
      </c>
      <c r="GO239" s="399" t="str">
        <f>IF(GN239="BöB","nur Freihändig mit Tipo. 13 VöB","")</f>
        <v/>
      </c>
      <c r="GP239" s="400"/>
      <c r="GQ239" s="433" t="str">
        <f>IF(GN239="BöB","Ja","No")</f>
        <v>No</v>
      </c>
      <c r="GR239" s="430" t="str">
        <f>IF(GN239="BöB","Ja","No")</f>
        <v>No</v>
      </c>
      <c r="GS239" s="435" t="e">
        <f>IF(OR(AND(GN239="VöB",GL233="Aktuelles Procedura secondo BöB",GM239="No"),OR(AND(GM239="Ja",GL239&gt;='Valori soglia'!$D$6),AND(GM239="Ja",GS$14&gt;GS$15)),AND(GM239="Ja",GN239="BöB")),"Kontrolle","")</f>
        <v>#DIV/0!</v>
      </c>
      <c r="GT239" s="173" t="s">
        <v>44</v>
      </c>
      <c r="GU239" s="429">
        <v>111</v>
      </c>
      <c r="GV239" s="352">
        <v>0</v>
      </c>
      <c r="GW239" s="429" t="s">
        <v>43</v>
      </c>
      <c r="GX239" s="432" t="s">
        <v>36</v>
      </c>
      <c r="GY239" s="399" t="str">
        <f>IF(GX239="BöB","nur Freihändig mit Tipo. 13 VöB","")</f>
        <v/>
      </c>
      <c r="GZ239" s="400"/>
      <c r="HA239" s="433" t="str">
        <f>IF(GX239="BöB","Ja","No")</f>
        <v>No</v>
      </c>
      <c r="HB239" s="430" t="str">
        <f>IF(GX239="BöB","Ja","No")</f>
        <v>No</v>
      </c>
      <c r="HC239" s="435" t="e">
        <f>IF(OR(AND(GX239="VöB",GV233="Aktuelles Procedura secondo BöB",GW239="No"),OR(AND(GW239="Ja",GV239&gt;='Valori soglia'!$D$6),AND(GW239="Ja",HC$14&gt;HC$15)),AND(GW239="Ja",GX239="BöB")),"Kontrolle","")</f>
        <v>#DIV/0!</v>
      </c>
      <c r="HD239" s="173" t="s">
        <v>44</v>
      </c>
      <c r="HE239" s="429">
        <v>111</v>
      </c>
      <c r="HF239" s="352">
        <v>0</v>
      </c>
      <c r="HG239" s="429" t="s">
        <v>43</v>
      </c>
      <c r="HH239" s="432" t="s">
        <v>36</v>
      </c>
      <c r="HI239" s="399" t="str">
        <f>IF(HH239="BöB","nur Freihändig mit Tipo. 13 VöB","")</f>
        <v/>
      </c>
      <c r="HJ239" s="400"/>
      <c r="HK239" s="433" t="str">
        <f>IF(HH239="BöB","Ja","No")</f>
        <v>No</v>
      </c>
      <c r="HL239" s="430" t="str">
        <f>IF(HH239="BöB","Ja","No")</f>
        <v>No</v>
      </c>
      <c r="HM239" s="435" t="e">
        <f>IF(OR(AND(HH239="VöB",HF233="Aktuelles Procedura secondo BöB",HG239="No"),OR(AND(HG239="Ja",HF239&gt;='Valori soglia'!$D$6),AND(HG239="Ja",HM$14&gt;HM$15)),AND(HG239="Ja",HH239="BöB")),"Kontrolle","")</f>
        <v>#DIV/0!</v>
      </c>
      <c r="HN239" s="115"/>
      <c r="HO239" s="115"/>
      <c r="HP239" s="115"/>
      <c r="HQ239" s="6"/>
      <c r="HR239" s="6"/>
      <c r="HS239" s="6"/>
      <c r="HT239" s="6"/>
      <c r="HU239" s="6"/>
      <c r="HV239" s="6"/>
      <c r="HW239" s="6"/>
      <c r="HX239" s="6"/>
      <c r="HY239" s="6"/>
      <c r="HZ239" s="6"/>
      <c r="IA239" s="6"/>
      <c r="IB239" s="6"/>
      <c r="IC239" s="6"/>
      <c r="ID239" s="6"/>
      <c r="IE239" s="6"/>
      <c r="IF239" s="6"/>
      <c r="IG239" s="6"/>
      <c r="IH239" s="6"/>
      <c r="II239" s="6"/>
      <c r="IJ239" s="6"/>
      <c r="IK239" s="6"/>
      <c r="IL239" s="6"/>
      <c r="IM239" s="6"/>
      <c r="IN239" s="6"/>
      <c r="IO239" s="6"/>
      <c r="IP239" s="6"/>
      <c r="IQ239" s="6"/>
      <c r="IR239" s="6"/>
      <c r="IS239" s="6"/>
      <c r="IT239" s="6"/>
      <c r="IU239" s="6"/>
      <c r="IV239" s="6"/>
      <c r="IW239" s="6"/>
      <c r="IX239" s="6"/>
      <c r="IY239" s="6"/>
      <c r="IZ239" s="6"/>
      <c r="JA239" s="6"/>
      <c r="JB239" s="6"/>
      <c r="JC239" s="6"/>
      <c r="JD239" s="6"/>
      <c r="JE239" s="6"/>
      <c r="JF239" s="6"/>
      <c r="JG239" s="6"/>
      <c r="JH239" s="6"/>
      <c r="JI239" s="6"/>
      <c r="JJ239" s="6"/>
      <c r="JK239" s="6"/>
      <c r="JL239" s="6"/>
      <c r="JM239" s="6"/>
      <c r="JN239" s="6"/>
      <c r="JO239" s="6"/>
      <c r="JP239" s="6"/>
      <c r="JQ239" s="6"/>
      <c r="JR239" s="6"/>
      <c r="JS239" s="6"/>
      <c r="JT239" s="6"/>
      <c r="JU239" s="6"/>
      <c r="JV239" s="6"/>
      <c r="JW239" s="6"/>
      <c r="JX239" s="6"/>
      <c r="JY239" s="6"/>
      <c r="JZ239" s="6"/>
      <c r="KA239" s="6"/>
      <c r="KB239" s="6"/>
      <c r="KC239" s="6"/>
      <c r="KD239" s="6"/>
      <c r="KE239" s="6"/>
      <c r="KF239" s="6"/>
      <c r="KG239" s="6"/>
      <c r="KH239" s="6"/>
      <c r="KI239" s="6"/>
      <c r="KJ239" s="6"/>
      <c r="KK239" s="6"/>
      <c r="KL239" s="6"/>
      <c r="KM239" s="6"/>
      <c r="KN239" s="6"/>
      <c r="KO239" s="6"/>
      <c r="KP239" s="6"/>
      <c r="KQ239" s="6"/>
      <c r="KR239" s="6"/>
      <c r="KS239" s="6"/>
      <c r="KT239" s="6"/>
      <c r="KU239" s="6"/>
      <c r="KV239" s="6"/>
      <c r="KW239" s="6"/>
      <c r="KX239" s="6"/>
      <c r="KY239" s="6"/>
      <c r="KZ239" s="6"/>
      <c r="LA239" s="6"/>
      <c r="LB239" s="6"/>
      <c r="LC239" s="6"/>
    </row>
    <row r="240" spans="1:315" ht="27" customHeight="1" x14ac:dyDescent="0.2">
      <c r="B240" s="174" t="s">
        <v>45</v>
      </c>
      <c r="C240" s="429"/>
      <c r="D240" s="352"/>
      <c r="E240" s="429"/>
      <c r="F240" s="432"/>
      <c r="G240" s="401" t="str">
        <f>IF(F239="VöB","Freihändig (z.B. Tipo. 36 II d VöB)","")</f>
        <v/>
      </c>
      <c r="H240" s="402"/>
      <c r="I240" s="433"/>
      <c r="J240" s="430"/>
      <c r="K240" s="435"/>
      <c r="L240" s="174" t="s">
        <v>45</v>
      </c>
      <c r="M240" s="429"/>
      <c r="N240" s="352"/>
      <c r="O240" s="429"/>
      <c r="P240" s="432"/>
      <c r="Q240" s="401" t="str">
        <f>IF(P239="VöB","Freihändig (z.B. Tipo. 36 II d VöB)","")</f>
        <v/>
      </c>
      <c r="R240" s="402"/>
      <c r="S240" s="433"/>
      <c r="T240" s="430"/>
      <c r="U240" s="435"/>
      <c r="V240" s="174" t="s">
        <v>45</v>
      </c>
      <c r="W240" s="429"/>
      <c r="X240" s="352"/>
      <c r="Y240" s="429"/>
      <c r="Z240" s="432"/>
      <c r="AA240" s="401" t="str">
        <f>IF(Z239="VöB","Freihändig (z.B. Tipo. 36 II d VöB)","")</f>
        <v/>
      </c>
      <c r="AB240" s="402"/>
      <c r="AC240" s="433"/>
      <c r="AD240" s="430"/>
      <c r="AE240" s="435"/>
      <c r="AF240" s="174" t="s">
        <v>45</v>
      </c>
      <c r="AG240" s="429"/>
      <c r="AH240" s="352"/>
      <c r="AI240" s="429"/>
      <c r="AJ240" s="432"/>
      <c r="AK240" s="401" t="str">
        <f>IF(AJ239="VöB","Freihändig (z.B. Tipo. 36 II d VöB)","")</f>
        <v/>
      </c>
      <c r="AL240" s="402"/>
      <c r="AM240" s="433"/>
      <c r="AN240" s="430"/>
      <c r="AO240" s="435"/>
      <c r="AP240" s="174" t="s">
        <v>45</v>
      </c>
      <c r="AQ240" s="429"/>
      <c r="AR240" s="352"/>
      <c r="AS240" s="429"/>
      <c r="AT240" s="432"/>
      <c r="AU240" s="401" t="str">
        <f>IF(AT239="VöB","Freihändig (z.B. Tipo. 36 II d VöB)","")</f>
        <v/>
      </c>
      <c r="AV240" s="402"/>
      <c r="AW240" s="433"/>
      <c r="AX240" s="430"/>
      <c r="AY240" s="435"/>
      <c r="AZ240" s="174" t="s">
        <v>45</v>
      </c>
      <c r="BA240" s="429"/>
      <c r="BB240" s="352"/>
      <c r="BC240" s="429"/>
      <c r="BD240" s="432"/>
      <c r="BE240" s="401" t="str">
        <f>IF(BD239="VöB","Freihändig (z.B. Tipo. 36 II d VöB)","")</f>
        <v/>
      </c>
      <c r="BF240" s="402"/>
      <c r="BG240" s="433"/>
      <c r="BH240" s="430"/>
      <c r="BI240" s="435"/>
      <c r="BJ240" s="174" t="s">
        <v>45</v>
      </c>
      <c r="BK240" s="429"/>
      <c r="BL240" s="352"/>
      <c r="BM240" s="429"/>
      <c r="BN240" s="432"/>
      <c r="BO240" s="401" t="str">
        <f>IF(BN239="VöB","Freihändig (z.B. Tipo. 36 II d VöB)","")</f>
        <v/>
      </c>
      <c r="BP240" s="402"/>
      <c r="BQ240" s="433"/>
      <c r="BR240" s="430"/>
      <c r="BS240" s="435"/>
      <c r="BT240" s="174" t="s">
        <v>45</v>
      </c>
      <c r="BU240" s="429"/>
      <c r="BV240" s="352"/>
      <c r="BW240" s="429"/>
      <c r="BX240" s="432"/>
      <c r="BY240" s="401" t="str">
        <f>IF(BX239="VöB","Freihändig (z.B. Tipo. 36 II d VöB)","")</f>
        <v/>
      </c>
      <c r="BZ240" s="402"/>
      <c r="CA240" s="433"/>
      <c r="CB240" s="430"/>
      <c r="CC240" s="435"/>
      <c r="CD240" s="174" t="s">
        <v>45</v>
      </c>
      <c r="CE240" s="429"/>
      <c r="CF240" s="352"/>
      <c r="CG240" s="429"/>
      <c r="CH240" s="432"/>
      <c r="CI240" s="401" t="str">
        <f>IF(CH239="VöB","Freihändig (z.B. Tipo. 36 II d VöB)","")</f>
        <v/>
      </c>
      <c r="CJ240" s="402"/>
      <c r="CK240" s="433"/>
      <c r="CL240" s="430"/>
      <c r="CM240" s="435"/>
      <c r="CN240" s="174" t="s">
        <v>45</v>
      </c>
      <c r="CO240" s="429"/>
      <c r="CP240" s="352"/>
      <c r="CQ240" s="429"/>
      <c r="CR240" s="432"/>
      <c r="CS240" s="401" t="str">
        <f>IF(CR239="VöB","Freihändig (z.B. Tipo. 36 II d VöB)","")</f>
        <v/>
      </c>
      <c r="CT240" s="402"/>
      <c r="CU240" s="433"/>
      <c r="CV240" s="430"/>
      <c r="CW240" s="435"/>
      <c r="CX240" s="174" t="s">
        <v>45</v>
      </c>
      <c r="CY240" s="429"/>
      <c r="CZ240" s="352"/>
      <c r="DA240" s="429"/>
      <c r="DB240" s="432"/>
      <c r="DC240" s="401" t="str">
        <f>IF(DB239="VöB","Freihändig (z.B. Tipo. 36 II d VöB)","")</f>
        <v/>
      </c>
      <c r="DD240" s="402"/>
      <c r="DE240" s="433"/>
      <c r="DF240" s="430"/>
      <c r="DG240" s="435"/>
      <c r="DH240" s="174" t="s">
        <v>45</v>
      </c>
      <c r="DI240" s="429"/>
      <c r="DJ240" s="352"/>
      <c r="DK240" s="429"/>
      <c r="DL240" s="432"/>
      <c r="DM240" s="401" t="str">
        <f>IF(DL239="VöB","Freihändig (z.B. Tipo. 36 II d VöB)","")</f>
        <v/>
      </c>
      <c r="DN240" s="402"/>
      <c r="DO240" s="433"/>
      <c r="DP240" s="430"/>
      <c r="DQ240" s="435"/>
      <c r="DR240" s="174" t="s">
        <v>45</v>
      </c>
      <c r="DS240" s="429"/>
      <c r="DT240" s="352"/>
      <c r="DU240" s="429"/>
      <c r="DV240" s="432"/>
      <c r="DW240" s="401" t="str">
        <f>IF(DV239="VöB","Freihändig (z.B. Tipo. 36 II d VöB)","")</f>
        <v/>
      </c>
      <c r="DX240" s="402"/>
      <c r="DY240" s="433"/>
      <c r="DZ240" s="430"/>
      <c r="EA240" s="435"/>
      <c r="EB240" s="174" t="s">
        <v>45</v>
      </c>
      <c r="EC240" s="429"/>
      <c r="ED240" s="352"/>
      <c r="EE240" s="429"/>
      <c r="EF240" s="432"/>
      <c r="EG240" s="401" t="str">
        <f>IF(EF239="VöB","Freihändig (z.B. Tipo. 36 II d VöB)","")</f>
        <v/>
      </c>
      <c r="EH240" s="402"/>
      <c r="EI240" s="433"/>
      <c r="EJ240" s="430"/>
      <c r="EK240" s="435"/>
      <c r="EL240" s="174" t="s">
        <v>45</v>
      </c>
      <c r="EM240" s="429"/>
      <c r="EN240" s="352"/>
      <c r="EO240" s="429"/>
      <c r="EP240" s="432"/>
      <c r="EQ240" s="401" t="str">
        <f>IF(EP239="VöB","Freihändig (z.B. Tipo. 36 II d VöB)","")</f>
        <v/>
      </c>
      <c r="ER240" s="402"/>
      <c r="ES240" s="433"/>
      <c r="ET240" s="430"/>
      <c r="EU240" s="435"/>
      <c r="EV240" s="174" t="s">
        <v>45</v>
      </c>
      <c r="EW240" s="429"/>
      <c r="EX240" s="352"/>
      <c r="EY240" s="429"/>
      <c r="EZ240" s="432"/>
      <c r="FA240" s="401" t="str">
        <f>IF(EZ239="VöB","Freihändig (z.B. Tipo. 36 II d VöB)","")</f>
        <v/>
      </c>
      <c r="FB240" s="402"/>
      <c r="FC240" s="433"/>
      <c r="FD240" s="430"/>
      <c r="FE240" s="435"/>
      <c r="FF240" s="174" t="s">
        <v>45</v>
      </c>
      <c r="FG240" s="429"/>
      <c r="FH240" s="352"/>
      <c r="FI240" s="429"/>
      <c r="FJ240" s="432"/>
      <c r="FK240" s="401" t="str">
        <f>IF(FJ239="VöB","Freihändig (z.B. Tipo. 36 II d VöB)","")</f>
        <v/>
      </c>
      <c r="FL240" s="402"/>
      <c r="FM240" s="433"/>
      <c r="FN240" s="430"/>
      <c r="FO240" s="435"/>
      <c r="FP240" s="174" t="s">
        <v>45</v>
      </c>
      <c r="FQ240" s="429"/>
      <c r="FR240" s="352"/>
      <c r="FS240" s="429"/>
      <c r="FT240" s="432"/>
      <c r="FU240" s="401" t="str">
        <f>IF(FT239="VöB","Freihändig (z.B. Tipo. 36 II d VöB)","")</f>
        <v/>
      </c>
      <c r="FV240" s="402"/>
      <c r="FW240" s="433"/>
      <c r="FX240" s="430"/>
      <c r="FY240" s="435"/>
      <c r="FZ240" s="174" t="s">
        <v>45</v>
      </c>
      <c r="GA240" s="429"/>
      <c r="GB240" s="352"/>
      <c r="GC240" s="429"/>
      <c r="GD240" s="432"/>
      <c r="GE240" s="401" t="str">
        <f>IF(GD239="VöB","Freihändig (z.B. Tipo. 36 II d VöB)","")</f>
        <v/>
      </c>
      <c r="GF240" s="402"/>
      <c r="GG240" s="433"/>
      <c r="GH240" s="430"/>
      <c r="GI240" s="435"/>
      <c r="GJ240" s="174" t="s">
        <v>45</v>
      </c>
      <c r="GK240" s="429"/>
      <c r="GL240" s="352"/>
      <c r="GM240" s="429"/>
      <c r="GN240" s="432"/>
      <c r="GO240" s="401" t="str">
        <f>IF(GN239="VöB","Freihändig (z.B. Tipo. 36 II d VöB)","")</f>
        <v/>
      </c>
      <c r="GP240" s="402"/>
      <c r="GQ240" s="433"/>
      <c r="GR240" s="430"/>
      <c r="GS240" s="435"/>
      <c r="GT240" s="174" t="s">
        <v>45</v>
      </c>
      <c r="GU240" s="429"/>
      <c r="GV240" s="352"/>
      <c r="GW240" s="429"/>
      <c r="GX240" s="432"/>
      <c r="GY240" s="401" t="str">
        <f>IF(GX239="VöB","Freihändig (z.B. Tipo. 36 II d VöB)","")</f>
        <v/>
      </c>
      <c r="GZ240" s="402"/>
      <c r="HA240" s="433"/>
      <c r="HB240" s="430"/>
      <c r="HC240" s="435"/>
      <c r="HD240" s="174" t="s">
        <v>45</v>
      </c>
      <c r="HE240" s="429"/>
      <c r="HF240" s="352"/>
      <c r="HG240" s="429"/>
      <c r="HH240" s="432"/>
      <c r="HI240" s="401" t="str">
        <f>IF(HH239="VöB","Freihändig (z.B. Tipo. 36 II d VöB)","")</f>
        <v/>
      </c>
      <c r="HJ240" s="402"/>
      <c r="HK240" s="433"/>
      <c r="HL240" s="430"/>
      <c r="HM240" s="435"/>
      <c r="HN240" s="115"/>
      <c r="HO240" s="115"/>
      <c r="HP240" s="115"/>
      <c r="HQ240" s="6"/>
      <c r="HR240" s="6"/>
      <c r="HS240" s="6"/>
      <c r="HT240" s="6"/>
      <c r="HU240" s="6"/>
      <c r="HV240" s="6"/>
      <c r="HW240" s="6"/>
      <c r="HX240" s="6"/>
      <c r="HY240" s="6"/>
      <c r="HZ240" s="6"/>
      <c r="IA240" s="6"/>
      <c r="IB240" s="6"/>
      <c r="IC240" s="6"/>
      <c r="ID240" s="6"/>
      <c r="IE240" s="6"/>
      <c r="IF240" s="6"/>
      <c r="IG240" s="6"/>
      <c r="IH240" s="6"/>
      <c r="II240" s="6"/>
      <c r="IJ240" s="6"/>
      <c r="IK240" s="6"/>
      <c r="IL240" s="6"/>
      <c r="IM240" s="6"/>
      <c r="IN240" s="6"/>
      <c r="IO240" s="6"/>
      <c r="IP240" s="6"/>
      <c r="IQ240" s="6"/>
      <c r="IR240" s="6"/>
      <c r="IS240" s="6"/>
      <c r="IT240" s="6"/>
      <c r="IU240" s="6"/>
      <c r="IV240" s="6"/>
      <c r="IW240" s="6"/>
      <c r="IX240" s="6"/>
      <c r="IY240" s="6"/>
      <c r="IZ240" s="6"/>
      <c r="JA240" s="6"/>
      <c r="JB240" s="6"/>
      <c r="JC240" s="6"/>
      <c r="JD240" s="6"/>
      <c r="JE240" s="6"/>
      <c r="JF240" s="6"/>
      <c r="JG240" s="6"/>
      <c r="JH240" s="6"/>
      <c r="JI240" s="6"/>
      <c r="JJ240" s="6"/>
      <c r="JK240" s="6"/>
      <c r="JL240" s="6"/>
      <c r="JM240" s="6"/>
      <c r="JN240" s="6"/>
      <c r="JO240" s="6"/>
      <c r="JP240" s="6"/>
      <c r="JQ240" s="6"/>
      <c r="JR240" s="6"/>
      <c r="JS240" s="6"/>
      <c r="JT240" s="6"/>
      <c r="JU240" s="6"/>
      <c r="JV240" s="6"/>
      <c r="JW240" s="6"/>
      <c r="JX240" s="6"/>
      <c r="JY240" s="6"/>
      <c r="JZ240" s="6"/>
      <c r="KA240" s="6"/>
      <c r="KB240" s="6"/>
      <c r="KC240" s="6"/>
      <c r="KD240" s="6"/>
      <c r="KE240" s="6"/>
      <c r="KF240" s="6"/>
      <c r="KG240" s="6"/>
      <c r="KH240" s="6"/>
      <c r="KI240" s="6"/>
      <c r="KJ240" s="6"/>
      <c r="KK240" s="6"/>
      <c r="KL240" s="6"/>
      <c r="KM240" s="6"/>
      <c r="KN240" s="6"/>
      <c r="KO240" s="6"/>
      <c r="KP240" s="6"/>
      <c r="KQ240" s="6"/>
      <c r="KR240" s="6"/>
      <c r="KS240" s="6"/>
      <c r="KT240" s="6"/>
      <c r="KU240" s="6"/>
      <c r="KV240" s="6"/>
      <c r="KW240" s="6"/>
      <c r="KX240" s="6"/>
      <c r="KY240" s="6"/>
      <c r="KZ240" s="6"/>
      <c r="LA240" s="6"/>
      <c r="LB240" s="6"/>
      <c r="LC240" s="6"/>
    </row>
    <row r="241" spans="2:315" ht="27" customHeight="1" x14ac:dyDescent="0.2">
      <c r="B241" s="173" t="s">
        <v>44</v>
      </c>
      <c r="C241" s="429">
        <v>112</v>
      </c>
      <c r="D241" s="352">
        <v>0</v>
      </c>
      <c r="E241" s="429" t="s">
        <v>43</v>
      </c>
      <c r="F241" s="432" t="s">
        <v>36</v>
      </c>
      <c r="G241" s="399" t="str">
        <f>IF(F241="BöB","nur Freihändig mit Tipo. 13 VöB","")</f>
        <v/>
      </c>
      <c r="H241" s="400"/>
      <c r="I241" s="433" t="str">
        <f>IF(F241="BöB","Ja","No")</f>
        <v>No</v>
      </c>
      <c r="J241" s="430" t="str">
        <f>IF(F241="BöB","Ja","No")</f>
        <v>No</v>
      </c>
      <c r="K241" s="435" t="e">
        <f>IF(OR(AND(F241="VöB",D235="Aktuelles Procedura secondo BöB",E241="No"),OR(AND(E241="Ja",D241&gt;='Valori soglia'!$D$6),AND(E241="Ja",'Riepilogo progetto'!$J$8&gt;'Riepilogo progetto'!$P$9)),AND(E241="Ja",F241="BöB")),"Kontrolle","")</f>
        <v>#DIV/0!</v>
      </c>
      <c r="L241" s="173" t="s">
        <v>44</v>
      </c>
      <c r="M241" s="429">
        <v>112</v>
      </c>
      <c r="N241" s="352">
        <v>0</v>
      </c>
      <c r="O241" s="429" t="s">
        <v>43</v>
      </c>
      <c r="P241" s="432" t="s">
        <v>36</v>
      </c>
      <c r="Q241" s="399" t="str">
        <f>IF(P241="BöB","nur Freihändig mit Tipo. 13 VöB","")</f>
        <v/>
      </c>
      <c r="R241" s="400"/>
      <c r="S241" s="433" t="str">
        <f>IF(P241="BöB","Ja","No")</f>
        <v>No</v>
      </c>
      <c r="T241" s="430" t="str">
        <f>IF(P241="BöB","Ja","No")</f>
        <v>No</v>
      </c>
      <c r="U241" s="435" t="e">
        <f>IF(OR(AND(P241="VöB",N235="Aktuelles Procedura secondo BöB",O241="No"),OR(AND(O241="Ja",N241&gt;='Valori soglia'!$D$6),AND(O241="Ja",U$14&gt;U$15)),AND(O241="Ja",P241="BöB")),"Kontrolle","")</f>
        <v>#DIV/0!</v>
      </c>
      <c r="V241" s="173" t="s">
        <v>44</v>
      </c>
      <c r="W241" s="429">
        <v>112</v>
      </c>
      <c r="X241" s="352">
        <v>0</v>
      </c>
      <c r="Y241" s="429" t="s">
        <v>43</v>
      </c>
      <c r="Z241" s="432" t="s">
        <v>36</v>
      </c>
      <c r="AA241" s="399" t="str">
        <f>IF(Z241="BöB","nur Freihändig mit Tipo. 13 VöB","")</f>
        <v/>
      </c>
      <c r="AB241" s="400"/>
      <c r="AC241" s="433" t="str">
        <f>IF(Z241="BöB","Ja","No")</f>
        <v>No</v>
      </c>
      <c r="AD241" s="430" t="str">
        <f>IF(Z241="BöB","Ja","No")</f>
        <v>No</v>
      </c>
      <c r="AE241" s="435" t="e">
        <f>IF(OR(AND(Z241="VöB",X235="Aktuelles Procedura secondo BöB",Y241="No"),OR(AND(Y241="Ja",X241&gt;='Valori soglia'!$D$6),AND(Y241="Ja",AE$14&gt;AE$15)),AND(Y241="Ja",Z241="BöB")),"Kontrolle","")</f>
        <v>#DIV/0!</v>
      </c>
      <c r="AF241" s="173" t="s">
        <v>44</v>
      </c>
      <c r="AG241" s="429">
        <v>112</v>
      </c>
      <c r="AH241" s="352">
        <v>0</v>
      </c>
      <c r="AI241" s="429" t="s">
        <v>43</v>
      </c>
      <c r="AJ241" s="432" t="s">
        <v>36</v>
      </c>
      <c r="AK241" s="399" t="str">
        <f>IF(AJ241="BöB","nur Freihändig mit Tipo. 13 VöB","")</f>
        <v/>
      </c>
      <c r="AL241" s="400"/>
      <c r="AM241" s="433" t="str">
        <f>IF(AJ241="BöB","Ja","No")</f>
        <v>No</v>
      </c>
      <c r="AN241" s="430" t="str">
        <f>IF(AJ241="BöB","Ja","No")</f>
        <v>No</v>
      </c>
      <c r="AO241" s="435" t="e">
        <f>IF(OR(AND(AJ241="VöB",AH235="Aktuelles Procedura secondo BöB",AI241="No"),OR(AND(AI241="Ja",AH241&gt;='Valori soglia'!$D$6),AND(AI241="Ja",AO$14&gt;AO$15)),AND(AI241="Ja",AJ241="BöB")),"Kontrolle","")</f>
        <v>#DIV/0!</v>
      </c>
      <c r="AP241" s="173" t="s">
        <v>44</v>
      </c>
      <c r="AQ241" s="429">
        <v>112</v>
      </c>
      <c r="AR241" s="352">
        <v>0</v>
      </c>
      <c r="AS241" s="429" t="s">
        <v>43</v>
      </c>
      <c r="AT241" s="432" t="s">
        <v>36</v>
      </c>
      <c r="AU241" s="399" t="str">
        <f>IF(AT241="BöB","nur Freihändig mit Tipo. 13 VöB","")</f>
        <v/>
      </c>
      <c r="AV241" s="400"/>
      <c r="AW241" s="433" t="str">
        <f>IF(AT241="BöB","Ja","No")</f>
        <v>No</v>
      </c>
      <c r="AX241" s="430" t="str">
        <f>IF(AT241="BöB","Ja","No")</f>
        <v>No</v>
      </c>
      <c r="AY241" s="435" t="e">
        <f>IF(OR(AND(AT241="VöB",AR235="Aktuelles Procedura secondo BöB",AS241="No"),OR(AND(AS241="Ja",AR241&gt;='Valori soglia'!$D$6),AND(AS241="Ja",AY$14&gt;AY$15)),AND(AS241="Ja",AT241="BöB")),"Kontrolle","")</f>
        <v>#DIV/0!</v>
      </c>
      <c r="AZ241" s="173" t="s">
        <v>44</v>
      </c>
      <c r="BA241" s="429">
        <v>112</v>
      </c>
      <c r="BB241" s="352">
        <v>0</v>
      </c>
      <c r="BC241" s="429" t="s">
        <v>43</v>
      </c>
      <c r="BD241" s="432" t="s">
        <v>36</v>
      </c>
      <c r="BE241" s="399" t="str">
        <f>IF(BD241="BöB","nur Freihändig mit Tipo. 13 VöB","")</f>
        <v/>
      </c>
      <c r="BF241" s="400"/>
      <c r="BG241" s="433" t="str">
        <f>IF(BD241="BöB","Ja","No")</f>
        <v>No</v>
      </c>
      <c r="BH241" s="430" t="str">
        <f>IF(BD241="BöB","Ja","No")</f>
        <v>No</v>
      </c>
      <c r="BI241" s="435" t="e">
        <f>IF(OR(AND(BD241="VöB",BB235="Aktuelles Procedura secondo BöB",BC241="No"),OR(AND(BC241="Ja",BB241&gt;='Valori soglia'!$D$6),AND(BC241="Ja",BI$14&gt;BI$15)),AND(BC241="Ja",BD241="BöB")),"Kontrolle","")</f>
        <v>#DIV/0!</v>
      </c>
      <c r="BJ241" s="173" t="s">
        <v>44</v>
      </c>
      <c r="BK241" s="429">
        <v>112</v>
      </c>
      <c r="BL241" s="352">
        <v>0</v>
      </c>
      <c r="BM241" s="429" t="s">
        <v>43</v>
      </c>
      <c r="BN241" s="432" t="s">
        <v>36</v>
      </c>
      <c r="BO241" s="399" t="str">
        <f>IF(BN241="BöB","nur Freihändig mit Tipo. 13 VöB","")</f>
        <v/>
      </c>
      <c r="BP241" s="400"/>
      <c r="BQ241" s="433" t="str">
        <f>IF(BN241="BöB","Ja","No")</f>
        <v>No</v>
      </c>
      <c r="BR241" s="430" t="str">
        <f>IF(BN241="BöB","Ja","No")</f>
        <v>No</v>
      </c>
      <c r="BS241" s="435" t="e">
        <f>IF(OR(AND(BN241="VöB",BL235="Aktuelles Procedura secondo BöB",BM241="No"),OR(AND(BM241="Ja",BL241&gt;='Valori soglia'!$D$6),AND(BM241="Ja",BS$14&gt;BS$15)),AND(BM241="Ja",BN241="BöB")),"Kontrolle","")</f>
        <v>#DIV/0!</v>
      </c>
      <c r="BT241" s="173" t="s">
        <v>44</v>
      </c>
      <c r="BU241" s="429">
        <v>112</v>
      </c>
      <c r="BV241" s="352">
        <v>0</v>
      </c>
      <c r="BW241" s="429" t="s">
        <v>43</v>
      </c>
      <c r="BX241" s="432" t="s">
        <v>36</v>
      </c>
      <c r="BY241" s="399" t="str">
        <f>IF(BX241="BöB","nur Freihändig mit Tipo. 13 VöB","")</f>
        <v/>
      </c>
      <c r="BZ241" s="400"/>
      <c r="CA241" s="433" t="str">
        <f>IF(BX241="BöB","Ja","No")</f>
        <v>No</v>
      </c>
      <c r="CB241" s="430" t="str">
        <f>IF(BX241="BöB","Ja","No")</f>
        <v>No</v>
      </c>
      <c r="CC241" s="435" t="e">
        <f>IF(OR(AND(BX241="VöB",BV235="Aktuelles Procedura secondo BöB",BW241="No"),OR(AND(BW241="Ja",BV241&gt;='Valori soglia'!$D$6),AND(BW241="Ja",CC$14&gt;CC$15)),AND(BW241="Ja",BX241="BöB")),"Kontrolle","")</f>
        <v>#DIV/0!</v>
      </c>
      <c r="CD241" s="173" t="s">
        <v>44</v>
      </c>
      <c r="CE241" s="429">
        <v>112</v>
      </c>
      <c r="CF241" s="352">
        <v>0</v>
      </c>
      <c r="CG241" s="429" t="s">
        <v>43</v>
      </c>
      <c r="CH241" s="432" t="s">
        <v>36</v>
      </c>
      <c r="CI241" s="399" t="str">
        <f>IF(CH241="BöB","nur Freihändig mit Tipo. 13 VöB","")</f>
        <v/>
      </c>
      <c r="CJ241" s="400"/>
      <c r="CK241" s="433" t="str">
        <f>IF(CH241="BöB","Ja","No")</f>
        <v>No</v>
      </c>
      <c r="CL241" s="430" t="str">
        <f>IF(CH241="BöB","Ja","No")</f>
        <v>No</v>
      </c>
      <c r="CM241" s="435" t="e">
        <f>IF(OR(AND(CH241="VöB",CF235="Aktuelles Procedura secondo BöB",CG241="No"),OR(AND(CG241="Ja",CF241&gt;='Valori soglia'!$D$6),AND(CG241="Ja",CM$14&gt;CM$15)),AND(CG241="Ja",CH241="BöB")),"Kontrolle","")</f>
        <v>#DIV/0!</v>
      </c>
      <c r="CN241" s="173" t="s">
        <v>44</v>
      </c>
      <c r="CO241" s="429">
        <v>112</v>
      </c>
      <c r="CP241" s="352">
        <v>0</v>
      </c>
      <c r="CQ241" s="429" t="s">
        <v>43</v>
      </c>
      <c r="CR241" s="432" t="s">
        <v>36</v>
      </c>
      <c r="CS241" s="399" t="str">
        <f>IF(CR241="BöB","nur Freihändig mit Tipo. 13 VöB","")</f>
        <v/>
      </c>
      <c r="CT241" s="400"/>
      <c r="CU241" s="433" t="str">
        <f>IF(CR241="BöB","Ja","No")</f>
        <v>No</v>
      </c>
      <c r="CV241" s="430" t="str">
        <f>IF(CR241="BöB","Ja","No")</f>
        <v>No</v>
      </c>
      <c r="CW241" s="435" t="e">
        <f>IF(OR(AND(CR241="VöB",CP235="Aktuelles Procedura secondo BöB",CQ241="No"),OR(AND(CQ241="Ja",CP241&gt;='Valori soglia'!$D$6),AND(CQ241="Ja",CW$14&gt;CW$15)),AND(CQ241="Ja",CR241="BöB")),"Kontrolle","")</f>
        <v>#DIV/0!</v>
      </c>
      <c r="CX241" s="173" t="s">
        <v>44</v>
      </c>
      <c r="CY241" s="429">
        <v>112</v>
      </c>
      <c r="CZ241" s="352">
        <v>0</v>
      </c>
      <c r="DA241" s="429" t="s">
        <v>43</v>
      </c>
      <c r="DB241" s="432" t="s">
        <v>36</v>
      </c>
      <c r="DC241" s="399" t="str">
        <f>IF(DB241="BöB","nur Freihändig mit Tipo. 13 VöB","")</f>
        <v/>
      </c>
      <c r="DD241" s="400"/>
      <c r="DE241" s="433" t="str">
        <f>IF(DB241="BöB","Ja","No")</f>
        <v>No</v>
      </c>
      <c r="DF241" s="430" t="str">
        <f>IF(DB241="BöB","Ja","No")</f>
        <v>No</v>
      </c>
      <c r="DG241" s="435" t="e">
        <f>IF(OR(AND(DB241="VöB",CZ235="Aktuelles Procedura secondo BöB",DA241="No"),OR(AND(DA241="Ja",CZ241&gt;='Valori soglia'!$D$6),AND(DA241="Ja",DG$14&gt;DG$15)),AND(DA241="Ja",DB241="BöB")),"Kontrolle","")</f>
        <v>#DIV/0!</v>
      </c>
      <c r="DH241" s="173" t="s">
        <v>44</v>
      </c>
      <c r="DI241" s="429">
        <v>112</v>
      </c>
      <c r="DJ241" s="352">
        <v>0</v>
      </c>
      <c r="DK241" s="429" t="s">
        <v>43</v>
      </c>
      <c r="DL241" s="432" t="s">
        <v>36</v>
      </c>
      <c r="DM241" s="399" t="str">
        <f>IF(DL241="BöB","nur Freihändig mit Tipo. 13 VöB","")</f>
        <v/>
      </c>
      <c r="DN241" s="400"/>
      <c r="DO241" s="433" t="str">
        <f>IF(DL241="BöB","Ja","No")</f>
        <v>No</v>
      </c>
      <c r="DP241" s="430" t="str">
        <f>IF(DL241="BöB","Ja","No")</f>
        <v>No</v>
      </c>
      <c r="DQ241" s="435" t="e">
        <f>IF(OR(AND(DL241="VöB",DJ235="Aktuelles Procedura secondo BöB",DK241="No"),OR(AND(DK241="Ja",DJ241&gt;='Valori soglia'!$D$6),AND(DK241="Ja",DQ$14&gt;DQ$15)),AND(DK241="Ja",DL241="BöB")),"Kontrolle","")</f>
        <v>#DIV/0!</v>
      </c>
      <c r="DR241" s="173" t="s">
        <v>44</v>
      </c>
      <c r="DS241" s="429">
        <v>112</v>
      </c>
      <c r="DT241" s="352">
        <v>0</v>
      </c>
      <c r="DU241" s="429" t="s">
        <v>43</v>
      </c>
      <c r="DV241" s="432" t="s">
        <v>36</v>
      </c>
      <c r="DW241" s="399" t="str">
        <f>IF(DV241="BöB","nur Freihändig mit Tipo. 13 VöB","")</f>
        <v/>
      </c>
      <c r="DX241" s="400"/>
      <c r="DY241" s="433" t="str">
        <f>IF(DV241="BöB","Ja","No")</f>
        <v>No</v>
      </c>
      <c r="DZ241" s="430" t="str">
        <f>IF(DV241="BöB","Ja","No")</f>
        <v>No</v>
      </c>
      <c r="EA241" s="435" t="e">
        <f>IF(OR(AND(DV241="VöB",DT235="Aktuelles Procedura secondo BöB",DU241="No"),OR(AND(DU241="Ja",DT241&gt;='Valori soglia'!$D$6),AND(DU241="Ja",EA$14&gt;EA$15)),AND(DU241="Ja",DV241="BöB")),"Kontrolle","")</f>
        <v>#DIV/0!</v>
      </c>
      <c r="EB241" s="173" t="s">
        <v>44</v>
      </c>
      <c r="EC241" s="429">
        <v>112</v>
      </c>
      <c r="ED241" s="352">
        <v>0</v>
      </c>
      <c r="EE241" s="429" t="s">
        <v>43</v>
      </c>
      <c r="EF241" s="432" t="s">
        <v>36</v>
      </c>
      <c r="EG241" s="399" t="str">
        <f>IF(EF241="BöB","nur Freihändig mit Tipo. 13 VöB","")</f>
        <v/>
      </c>
      <c r="EH241" s="400"/>
      <c r="EI241" s="433" t="str">
        <f>IF(EF241="BöB","Ja","No")</f>
        <v>No</v>
      </c>
      <c r="EJ241" s="430" t="str">
        <f>IF(EF241="BöB","Ja","No")</f>
        <v>No</v>
      </c>
      <c r="EK241" s="435" t="e">
        <f>IF(OR(AND(EF241="VöB",ED235="Aktuelles Procedura secondo BöB",EE241="No"),OR(AND(EE241="Ja",ED241&gt;='Valori soglia'!$D$6),AND(EE241="Ja",EK$14&gt;EK$15)),AND(EE241="Ja",EF241="BöB")),"Kontrolle","")</f>
        <v>#DIV/0!</v>
      </c>
      <c r="EL241" s="173" t="s">
        <v>44</v>
      </c>
      <c r="EM241" s="429">
        <v>112</v>
      </c>
      <c r="EN241" s="352">
        <v>0</v>
      </c>
      <c r="EO241" s="429" t="s">
        <v>43</v>
      </c>
      <c r="EP241" s="432" t="s">
        <v>36</v>
      </c>
      <c r="EQ241" s="399" t="str">
        <f>IF(EP241="BöB","nur Freihändig mit Tipo. 13 VöB","")</f>
        <v/>
      </c>
      <c r="ER241" s="400"/>
      <c r="ES241" s="433" t="str">
        <f>IF(EP241="BöB","Ja","No")</f>
        <v>No</v>
      </c>
      <c r="ET241" s="430" t="str">
        <f>IF(EP241="BöB","Ja","No")</f>
        <v>No</v>
      </c>
      <c r="EU241" s="435" t="e">
        <f>IF(OR(AND(EP241="VöB",EN235="Aktuelles Procedura secondo BöB",EO241="No"),OR(AND(EO241="Ja",EN241&gt;='Valori soglia'!$D$6),AND(EO241="Ja",EU$14&gt;EU$15)),AND(EO241="Ja",EP241="BöB")),"Kontrolle","")</f>
        <v>#DIV/0!</v>
      </c>
      <c r="EV241" s="173" t="s">
        <v>44</v>
      </c>
      <c r="EW241" s="429">
        <v>112</v>
      </c>
      <c r="EX241" s="352">
        <v>0</v>
      </c>
      <c r="EY241" s="429" t="s">
        <v>43</v>
      </c>
      <c r="EZ241" s="432" t="s">
        <v>36</v>
      </c>
      <c r="FA241" s="399" t="str">
        <f>IF(EZ241="BöB","nur Freihändig mit Tipo. 13 VöB","")</f>
        <v/>
      </c>
      <c r="FB241" s="400"/>
      <c r="FC241" s="433" t="str">
        <f>IF(EZ241="BöB","Ja","No")</f>
        <v>No</v>
      </c>
      <c r="FD241" s="430" t="str">
        <f>IF(EZ241="BöB","Ja","No")</f>
        <v>No</v>
      </c>
      <c r="FE241" s="435" t="e">
        <f>IF(OR(AND(EZ241="VöB",EX235="Aktuelles Procedura secondo BöB",EY241="No"),OR(AND(EY241="Ja",EX241&gt;='Valori soglia'!$D$6),AND(EY241="Ja",FE$14&gt;FE$15)),AND(EY241="Ja",EZ241="BöB")),"Kontrolle","")</f>
        <v>#DIV/0!</v>
      </c>
      <c r="FF241" s="173" t="s">
        <v>44</v>
      </c>
      <c r="FG241" s="429">
        <v>112</v>
      </c>
      <c r="FH241" s="352">
        <v>0</v>
      </c>
      <c r="FI241" s="429" t="s">
        <v>43</v>
      </c>
      <c r="FJ241" s="432" t="s">
        <v>36</v>
      </c>
      <c r="FK241" s="399" t="str">
        <f>IF(FJ241="BöB","nur Freihändig mit Tipo. 13 VöB","")</f>
        <v/>
      </c>
      <c r="FL241" s="400"/>
      <c r="FM241" s="433" t="str">
        <f>IF(FJ241="BöB","Ja","No")</f>
        <v>No</v>
      </c>
      <c r="FN241" s="430" t="str">
        <f>IF(FJ241="BöB","Ja","No")</f>
        <v>No</v>
      </c>
      <c r="FO241" s="435" t="e">
        <f>IF(OR(AND(FJ241="VöB",FH235="Aktuelles Procedura secondo BöB",FI241="No"),OR(AND(FI241="Ja",FH241&gt;='Valori soglia'!$D$6),AND(FI241="Ja",FO$14&gt;FO$15)),AND(FI241="Ja",FJ241="BöB")),"Kontrolle","")</f>
        <v>#DIV/0!</v>
      </c>
      <c r="FP241" s="173" t="s">
        <v>44</v>
      </c>
      <c r="FQ241" s="429">
        <v>112</v>
      </c>
      <c r="FR241" s="352">
        <v>0</v>
      </c>
      <c r="FS241" s="429" t="s">
        <v>43</v>
      </c>
      <c r="FT241" s="432" t="s">
        <v>36</v>
      </c>
      <c r="FU241" s="399" t="str">
        <f>IF(FT241="BöB","nur Freihändig mit Tipo. 13 VöB","")</f>
        <v/>
      </c>
      <c r="FV241" s="400"/>
      <c r="FW241" s="433" t="str">
        <f>IF(FT241="BöB","Ja","No")</f>
        <v>No</v>
      </c>
      <c r="FX241" s="430" t="str">
        <f>IF(FT241="BöB","Ja","No")</f>
        <v>No</v>
      </c>
      <c r="FY241" s="435" t="e">
        <f>IF(OR(AND(FT241="VöB",FR235="Aktuelles Procedura secondo BöB",FS241="No"),OR(AND(FS241="Ja",FR241&gt;='Valori soglia'!$D$6),AND(FS241="Ja",FY$14&gt;FY$15)),AND(FS241="Ja",FT241="BöB")),"Kontrolle","")</f>
        <v>#DIV/0!</v>
      </c>
      <c r="FZ241" s="173" t="s">
        <v>44</v>
      </c>
      <c r="GA241" s="429">
        <v>112</v>
      </c>
      <c r="GB241" s="352">
        <v>0</v>
      </c>
      <c r="GC241" s="429" t="s">
        <v>43</v>
      </c>
      <c r="GD241" s="432" t="s">
        <v>36</v>
      </c>
      <c r="GE241" s="399" t="str">
        <f>IF(GD241="BöB","nur Freihändig mit Tipo. 13 VöB","")</f>
        <v/>
      </c>
      <c r="GF241" s="400"/>
      <c r="GG241" s="433" t="str">
        <f>IF(GD241="BöB","Ja","No")</f>
        <v>No</v>
      </c>
      <c r="GH241" s="430" t="str">
        <f>IF(GD241="BöB","Ja","No")</f>
        <v>No</v>
      </c>
      <c r="GI241" s="435" t="e">
        <f>IF(OR(AND(GD241="VöB",GB235="Aktuelles Procedura secondo BöB",GC241="No"),OR(AND(GC241="Ja",GB241&gt;='Valori soglia'!$D$6),AND(GC241="Ja",GI$14&gt;GI$15)),AND(GC241="Ja",GD241="BöB")),"Kontrolle","")</f>
        <v>#DIV/0!</v>
      </c>
      <c r="GJ241" s="173" t="s">
        <v>44</v>
      </c>
      <c r="GK241" s="429">
        <v>112</v>
      </c>
      <c r="GL241" s="352">
        <v>0</v>
      </c>
      <c r="GM241" s="429" t="s">
        <v>43</v>
      </c>
      <c r="GN241" s="432" t="s">
        <v>36</v>
      </c>
      <c r="GO241" s="399" t="str">
        <f>IF(GN241="BöB","nur Freihändig mit Tipo. 13 VöB","")</f>
        <v/>
      </c>
      <c r="GP241" s="400"/>
      <c r="GQ241" s="433" t="str">
        <f>IF(GN241="BöB","Ja","No")</f>
        <v>No</v>
      </c>
      <c r="GR241" s="430" t="str">
        <f>IF(GN241="BöB","Ja","No")</f>
        <v>No</v>
      </c>
      <c r="GS241" s="435" t="e">
        <f>IF(OR(AND(GN241="VöB",GL235="Aktuelles Procedura secondo BöB",GM241="No"),OR(AND(GM241="Ja",GL241&gt;='Valori soglia'!$D$6),AND(GM241="Ja",GS$14&gt;GS$15)),AND(GM241="Ja",GN241="BöB")),"Kontrolle","")</f>
        <v>#DIV/0!</v>
      </c>
      <c r="GT241" s="173" t="s">
        <v>44</v>
      </c>
      <c r="GU241" s="429">
        <v>112</v>
      </c>
      <c r="GV241" s="352">
        <v>0</v>
      </c>
      <c r="GW241" s="429" t="s">
        <v>43</v>
      </c>
      <c r="GX241" s="432" t="s">
        <v>36</v>
      </c>
      <c r="GY241" s="399" t="str">
        <f>IF(GX241="BöB","nur Freihändig mit Tipo. 13 VöB","")</f>
        <v/>
      </c>
      <c r="GZ241" s="400"/>
      <c r="HA241" s="433" t="str">
        <f>IF(GX241="BöB","Ja","No")</f>
        <v>No</v>
      </c>
      <c r="HB241" s="430" t="str">
        <f>IF(GX241="BöB","Ja","No")</f>
        <v>No</v>
      </c>
      <c r="HC241" s="435" t="e">
        <f>IF(OR(AND(GX241="VöB",GV235="Aktuelles Procedura secondo BöB",GW241="No"),OR(AND(GW241="Ja",GV241&gt;='Valori soglia'!$D$6),AND(GW241="Ja",HC$14&gt;HC$15)),AND(GW241="Ja",GX241="BöB")),"Kontrolle","")</f>
        <v>#DIV/0!</v>
      </c>
      <c r="HD241" s="173" t="s">
        <v>44</v>
      </c>
      <c r="HE241" s="429">
        <v>112</v>
      </c>
      <c r="HF241" s="352">
        <v>0</v>
      </c>
      <c r="HG241" s="429" t="s">
        <v>43</v>
      </c>
      <c r="HH241" s="432" t="s">
        <v>36</v>
      </c>
      <c r="HI241" s="399" t="str">
        <f>IF(HH241="BöB","nur Freihändig mit Tipo. 13 VöB","")</f>
        <v/>
      </c>
      <c r="HJ241" s="400"/>
      <c r="HK241" s="433" t="str">
        <f>IF(HH241="BöB","Ja","No")</f>
        <v>No</v>
      </c>
      <c r="HL241" s="430" t="str">
        <f>IF(HH241="BöB","Ja","No")</f>
        <v>No</v>
      </c>
      <c r="HM241" s="435" t="e">
        <f>IF(OR(AND(HH241="VöB",HF235="Aktuelles Procedura secondo BöB",HG241="No"),OR(AND(HG241="Ja",HF241&gt;='Valori soglia'!$D$6),AND(HG241="Ja",HM$14&gt;HM$15)),AND(HG241="Ja",HH241="BöB")),"Kontrolle","")</f>
        <v>#DIV/0!</v>
      </c>
      <c r="HN241" s="115"/>
      <c r="HO241" s="115"/>
      <c r="HP241" s="115"/>
      <c r="HQ241" s="6"/>
      <c r="HR241" s="6"/>
      <c r="HS241" s="6"/>
      <c r="HT241" s="6"/>
      <c r="HU241" s="6"/>
      <c r="HV241" s="6"/>
      <c r="HW241" s="6"/>
      <c r="HX241" s="6"/>
      <c r="HY241" s="6"/>
      <c r="HZ241" s="6"/>
      <c r="IA241" s="6"/>
      <c r="IB241" s="6"/>
      <c r="IC241" s="6"/>
      <c r="ID241" s="6"/>
      <c r="IE241" s="6"/>
      <c r="IF241" s="6"/>
      <c r="IG241" s="6"/>
      <c r="IH241" s="6"/>
      <c r="II241" s="6"/>
      <c r="IJ241" s="6"/>
      <c r="IK241" s="6"/>
      <c r="IL241" s="6"/>
      <c r="IM241" s="6"/>
      <c r="IN241" s="6"/>
      <c r="IO241" s="6"/>
      <c r="IP241" s="6"/>
      <c r="IQ241" s="6"/>
      <c r="IR241" s="6"/>
      <c r="IS241" s="6"/>
      <c r="IT241" s="6"/>
      <c r="IU241" s="6"/>
      <c r="IV241" s="6"/>
      <c r="IW241" s="6"/>
      <c r="IX241" s="6"/>
      <c r="IY241" s="6"/>
      <c r="IZ241" s="6"/>
      <c r="JA241" s="6"/>
      <c r="JB241" s="6"/>
      <c r="JC241" s="6"/>
      <c r="JD241" s="6"/>
      <c r="JE241" s="6"/>
      <c r="JF241" s="6"/>
      <c r="JG241" s="6"/>
      <c r="JH241" s="6"/>
      <c r="JI241" s="6"/>
      <c r="JJ241" s="6"/>
      <c r="JK241" s="6"/>
      <c r="JL241" s="6"/>
      <c r="JM241" s="6"/>
      <c r="JN241" s="6"/>
      <c r="JO241" s="6"/>
      <c r="JP241" s="6"/>
      <c r="JQ241" s="6"/>
      <c r="JR241" s="6"/>
      <c r="JS241" s="6"/>
      <c r="JT241" s="6"/>
      <c r="JU241" s="6"/>
      <c r="JV241" s="6"/>
      <c r="JW241" s="6"/>
      <c r="JX241" s="6"/>
      <c r="JY241" s="6"/>
      <c r="JZ241" s="6"/>
      <c r="KA241" s="6"/>
      <c r="KB241" s="6"/>
      <c r="KC241" s="6"/>
      <c r="KD241" s="6"/>
      <c r="KE241" s="6"/>
      <c r="KF241" s="6"/>
      <c r="KG241" s="6"/>
      <c r="KH241" s="6"/>
      <c r="KI241" s="6"/>
      <c r="KJ241" s="6"/>
      <c r="KK241" s="6"/>
      <c r="KL241" s="6"/>
      <c r="KM241" s="6"/>
      <c r="KN241" s="6"/>
      <c r="KO241" s="6"/>
      <c r="KP241" s="6"/>
      <c r="KQ241" s="6"/>
      <c r="KR241" s="6"/>
      <c r="KS241" s="6"/>
      <c r="KT241" s="6"/>
      <c r="KU241" s="6"/>
      <c r="KV241" s="6"/>
      <c r="KW241" s="6"/>
      <c r="KX241" s="6"/>
      <c r="KY241" s="6"/>
      <c r="KZ241" s="6"/>
      <c r="LA241" s="6"/>
      <c r="LB241" s="6"/>
      <c r="LC241" s="6"/>
    </row>
    <row r="242" spans="2:315" ht="27" customHeight="1" x14ac:dyDescent="0.2">
      <c r="B242" s="174" t="s">
        <v>45</v>
      </c>
      <c r="C242" s="429"/>
      <c r="D242" s="352"/>
      <c r="E242" s="429"/>
      <c r="F242" s="432"/>
      <c r="G242" s="401" t="str">
        <f>IF(F241="VöB","Freihändig (z.B. Tipo. 36 II d VöB)","")</f>
        <v/>
      </c>
      <c r="H242" s="402"/>
      <c r="I242" s="433"/>
      <c r="J242" s="430"/>
      <c r="K242" s="435"/>
      <c r="L242" s="174" t="s">
        <v>45</v>
      </c>
      <c r="M242" s="429"/>
      <c r="N242" s="352"/>
      <c r="O242" s="429"/>
      <c r="P242" s="432"/>
      <c r="Q242" s="401" t="str">
        <f>IF(P241="VöB","Freihändig (z.B. Tipo. 36 II d VöB)","")</f>
        <v/>
      </c>
      <c r="R242" s="402"/>
      <c r="S242" s="433"/>
      <c r="T242" s="430"/>
      <c r="U242" s="435"/>
      <c r="V242" s="174" t="s">
        <v>45</v>
      </c>
      <c r="W242" s="429"/>
      <c r="X242" s="352"/>
      <c r="Y242" s="429"/>
      <c r="Z242" s="432"/>
      <c r="AA242" s="401" t="str">
        <f>IF(Z241="VöB","Freihändig (z.B. Tipo. 36 II d VöB)","")</f>
        <v/>
      </c>
      <c r="AB242" s="402"/>
      <c r="AC242" s="433"/>
      <c r="AD242" s="430"/>
      <c r="AE242" s="435"/>
      <c r="AF242" s="174" t="s">
        <v>45</v>
      </c>
      <c r="AG242" s="429"/>
      <c r="AH242" s="352"/>
      <c r="AI242" s="429"/>
      <c r="AJ242" s="432"/>
      <c r="AK242" s="401" t="str">
        <f>IF(AJ241="VöB","Freihändig (z.B. Tipo. 36 II d VöB)","")</f>
        <v/>
      </c>
      <c r="AL242" s="402"/>
      <c r="AM242" s="433"/>
      <c r="AN242" s="430"/>
      <c r="AO242" s="435"/>
      <c r="AP242" s="174" t="s">
        <v>45</v>
      </c>
      <c r="AQ242" s="429"/>
      <c r="AR242" s="352"/>
      <c r="AS242" s="429"/>
      <c r="AT242" s="432"/>
      <c r="AU242" s="401" t="str">
        <f>IF(AT241="VöB","Freihändig (z.B. Tipo. 36 II d VöB)","")</f>
        <v/>
      </c>
      <c r="AV242" s="402"/>
      <c r="AW242" s="433"/>
      <c r="AX242" s="430"/>
      <c r="AY242" s="435"/>
      <c r="AZ242" s="174" t="s">
        <v>45</v>
      </c>
      <c r="BA242" s="429"/>
      <c r="BB242" s="352"/>
      <c r="BC242" s="429"/>
      <c r="BD242" s="432"/>
      <c r="BE242" s="401" t="str">
        <f>IF(BD241="VöB","Freihändig (z.B. Tipo. 36 II d VöB)","")</f>
        <v/>
      </c>
      <c r="BF242" s="402"/>
      <c r="BG242" s="433"/>
      <c r="BH242" s="430"/>
      <c r="BI242" s="435"/>
      <c r="BJ242" s="174" t="s">
        <v>45</v>
      </c>
      <c r="BK242" s="429"/>
      <c r="BL242" s="352"/>
      <c r="BM242" s="429"/>
      <c r="BN242" s="432"/>
      <c r="BO242" s="401" t="str">
        <f>IF(BN241="VöB","Freihändig (z.B. Tipo. 36 II d VöB)","")</f>
        <v/>
      </c>
      <c r="BP242" s="402"/>
      <c r="BQ242" s="433"/>
      <c r="BR242" s="430"/>
      <c r="BS242" s="435"/>
      <c r="BT242" s="174" t="s">
        <v>45</v>
      </c>
      <c r="BU242" s="429"/>
      <c r="BV242" s="352"/>
      <c r="BW242" s="429"/>
      <c r="BX242" s="432"/>
      <c r="BY242" s="401" t="str">
        <f>IF(BX241="VöB","Freihändig (z.B. Tipo. 36 II d VöB)","")</f>
        <v/>
      </c>
      <c r="BZ242" s="402"/>
      <c r="CA242" s="433"/>
      <c r="CB242" s="430"/>
      <c r="CC242" s="435"/>
      <c r="CD242" s="174" t="s">
        <v>45</v>
      </c>
      <c r="CE242" s="429"/>
      <c r="CF242" s="352"/>
      <c r="CG242" s="429"/>
      <c r="CH242" s="432"/>
      <c r="CI242" s="401" t="str">
        <f>IF(CH241="VöB","Freihändig (z.B. Tipo. 36 II d VöB)","")</f>
        <v/>
      </c>
      <c r="CJ242" s="402"/>
      <c r="CK242" s="433"/>
      <c r="CL242" s="430"/>
      <c r="CM242" s="435"/>
      <c r="CN242" s="174" t="s">
        <v>45</v>
      </c>
      <c r="CO242" s="429"/>
      <c r="CP242" s="352"/>
      <c r="CQ242" s="429"/>
      <c r="CR242" s="432"/>
      <c r="CS242" s="401" t="str">
        <f>IF(CR241="VöB","Freihändig (z.B. Tipo. 36 II d VöB)","")</f>
        <v/>
      </c>
      <c r="CT242" s="402"/>
      <c r="CU242" s="433"/>
      <c r="CV242" s="430"/>
      <c r="CW242" s="435"/>
      <c r="CX242" s="174" t="s">
        <v>45</v>
      </c>
      <c r="CY242" s="429"/>
      <c r="CZ242" s="352"/>
      <c r="DA242" s="429"/>
      <c r="DB242" s="432"/>
      <c r="DC242" s="401" t="str">
        <f>IF(DB241="VöB","Freihändig (z.B. Tipo. 36 II d VöB)","")</f>
        <v/>
      </c>
      <c r="DD242" s="402"/>
      <c r="DE242" s="433"/>
      <c r="DF242" s="430"/>
      <c r="DG242" s="435"/>
      <c r="DH242" s="174" t="s">
        <v>45</v>
      </c>
      <c r="DI242" s="429"/>
      <c r="DJ242" s="352"/>
      <c r="DK242" s="429"/>
      <c r="DL242" s="432"/>
      <c r="DM242" s="401" t="str">
        <f>IF(DL241="VöB","Freihändig (z.B. Tipo. 36 II d VöB)","")</f>
        <v/>
      </c>
      <c r="DN242" s="402"/>
      <c r="DO242" s="433"/>
      <c r="DP242" s="430"/>
      <c r="DQ242" s="435"/>
      <c r="DR242" s="174" t="s">
        <v>45</v>
      </c>
      <c r="DS242" s="429"/>
      <c r="DT242" s="352"/>
      <c r="DU242" s="429"/>
      <c r="DV242" s="432"/>
      <c r="DW242" s="401" t="str">
        <f>IF(DV241="VöB","Freihändig (z.B. Tipo. 36 II d VöB)","")</f>
        <v/>
      </c>
      <c r="DX242" s="402"/>
      <c r="DY242" s="433"/>
      <c r="DZ242" s="430"/>
      <c r="EA242" s="435"/>
      <c r="EB242" s="174" t="s">
        <v>45</v>
      </c>
      <c r="EC242" s="429"/>
      <c r="ED242" s="352"/>
      <c r="EE242" s="429"/>
      <c r="EF242" s="432"/>
      <c r="EG242" s="401" t="str">
        <f>IF(EF241="VöB","Freihändig (z.B. Tipo. 36 II d VöB)","")</f>
        <v/>
      </c>
      <c r="EH242" s="402"/>
      <c r="EI242" s="433"/>
      <c r="EJ242" s="430"/>
      <c r="EK242" s="435"/>
      <c r="EL242" s="174" t="s">
        <v>45</v>
      </c>
      <c r="EM242" s="429"/>
      <c r="EN242" s="352"/>
      <c r="EO242" s="429"/>
      <c r="EP242" s="432"/>
      <c r="EQ242" s="401" t="str">
        <f>IF(EP241="VöB","Freihändig (z.B. Tipo. 36 II d VöB)","")</f>
        <v/>
      </c>
      <c r="ER242" s="402"/>
      <c r="ES242" s="433"/>
      <c r="ET242" s="430"/>
      <c r="EU242" s="435"/>
      <c r="EV242" s="174" t="s">
        <v>45</v>
      </c>
      <c r="EW242" s="429"/>
      <c r="EX242" s="352"/>
      <c r="EY242" s="429"/>
      <c r="EZ242" s="432"/>
      <c r="FA242" s="401" t="str">
        <f>IF(EZ241="VöB","Freihändig (z.B. Tipo. 36 II d VöB)","")</f>
        <v/>
      </c>
      <c r="FB242" s="402"/>
      <c r="FC242" s="433"/>
      <c r="FD242" s="430"/>
      <c r="FE242" s="435"/>
      <c r="FF242" s="174" t="s">
        <v>45</v>
      </c>
      <c r="FG242" s="429"/>
      <c r="FH242" s="352"/>
      <c r="FI242" s="429"/>
      <c r="FJ242" s="432"/>
      <c r="FK242" s="401" t="str">
        <f>IF(FJ241="VöB","Freihändig (z.B. Tipo. 36 II d VöB)","")</f>
        <v/>
      </c>
      <c r="FL242" s="402"/>
      <c r="FM242" s="433"/>
      <c r="FN242" s="430"/>
      <c r="FO242" s="435"/>
      <c r="FP242" s="174" t="s">
        <v>45</v>
      </c>
      <c r="FQ242" s="429"/>
      <c r="FR242" s="352"/>
      <c r="FS242" s="429"/>
      <c r="FT242" s="432"/>
      <c r="FU242" s="401" t="str">
        <f>IF(FT241="VöB","Freihändig (z.B. Tipo. 36 II d VöB)","")</f>
        <v/>
      </c>
      <c r="FV242" s="402"/>
      <c r="FW242" s="433"/>
      <c r="FX242" s="430"/>
      <c r="FY242" s="435"/>
      <c r="FZ242" s="174" t="s">
        <v>45</v>
      </c>
      <c r="GA242" s="429"/>
      <c r="GB242" s="352"/>
      <c r="GC242" s="429"/>
      <c r="GD242" s="432"/>
      <c r="GE242" s="401" t="str">
        <f>IF(GD241="VöB","Freihändig (z.B. Tipo. 36 II d VöB)","")</f>
        <v/>
      </c>
      <c r="GF242" s="402"/>
      <c r="GG242" s="433"/>
      <c r="GH242" s="430"/>
      <c r="GI242" s="435"/>
      <c r="GJ242" s="174" t="s">
        <v>45</v>
      </c>
      <c r="GK242" s="429"/>
      <c r="GL242" s="352"/>
      <c r="GM242" s="429"/>
      <c r="GN242" s="432"/>
      <c r="GO242" s="401" t="str">
        <f>IF(GN241="VöB","Freihändig (z.B. Tipo. 36 II d VöB)","")</f>
        <v/>
      </c>
      <c r="GP242" s="402"/>
      <c r="GQ242" s="433"/>
      <c r="GR242" s="430"/>
      <c r="GS242" s="435"/>
      <c r="GT242" s="174" t="s">
        <v>45</v>
      </c>
      <c r="GU242" s="429"/>
      <c r="GV242" s="352"/>
      <c r="GW242" s="429"/>
      <c r="GX242" s="432"/>
      <c r="GY242" s="401" t="str">
        <f>IF(GX241="VöB","Freihändig (z.B. Tipo. 36 II d VöB)","")</f>
        <v/>
      </c>
      <c r="GZ242" s="402"/>
      <c r="HA242" s="433"/>
      <c r="HB242" s="430"/>
      <c r="HC242" s="435"/>
      <c r="HD242" s="174" t="s">
        <v>45</v>
      </c>
      <c r="HE242" s="429"/>
      <c r="HF242" s="352"/>
      <c r="HG242" s="429"/>
      <c r="HH242" s="432"/>
      <c r="HI242" s="401" t="str">
        <f>IF(HH241="VöB","Freihändig (z.B. Tipo. 36 II d VöB)","")</f>
        <v/>
      </c>
      <c r="HJ242" s="402"/>
      <c r="HK242" s="433"/>
      <c r="HL242" s="430"/>
      <c r="HM242" s="435"/>
      <c r="HN242" s="115"/>
      <c r="HO242" s="115"/>
      <c r="HP242" s="115"/>
      <c r="HQ242" s="6"/>
      <c r="HR242" s="6"/>
      <c r="HS242" s="6"/>
      <c r="HT242" s="6"/>
      <c r="HU242" s="6"/>
      <c r="HV242" s="6"/>
      <c r="HW242" s="6"/>
      <c r="HX242" s="6"/>
      <c r="HY242" s="6"/>
      <c r="HZ242" s="6"/>
      <c r="IA242" s="6"/>
      <c r="IB242" s="6"/>
      <c r="IC242" s="6"/>
      <c r="ID242" s="6"/>
      <c r="IE242" s="6"/>
      <c r="IF242" s="6"/>
      <c r="IG242" s="6"/>
      <c r="IH242" s="6"/>
      <c r="II242" s="6"/>
      <c r="IJ242" s="6"/>
      <c r="IK242" s="6"/>
      <c r="IL242" s="6"/>
      <c r="IM242" s="6"/>
      <c r="IN242" s="6"/>
      <c r="IO242" s="6"/>
      <c r="IP242" s="6"/>
      <c r="IQ242" s="6"/>
      <c r="IR242" s="6"/>
      <c r="IS242" s="6"/>
      <c r="IT242" s="6"/>
      <c r="IU242" s="6"/>
      <c r="IV242" s="6"/>
      <c r="IW242" s="6"/>
      <c r="IX242" s="6"/>
      <c r="IY242" s="6"/>
      <c r="IZ242" s="6"/>
      <c r="JA242" s="6"/>
      <c r="JB242" s="6"/>
      <c r="JC242" s="6"/>
      <c r="JD242" s="6"/>
      <c r="JE242" s="6"/>
      <c r="JF242" s="6"/>
      <c r="JG242" s="6"/>
      <c r="JH242" s="6"/>
      <c r="JI242" s="6"/>
      <c r="JJ242" s="6"/>
      <c r="JK242" s="6"/>
      <c r="JL242" s="6"/>
      <c r="JM242" s="6"/>
      <c r="JN242" s="6"/>
      <c r="JO242" s="6"/>
      <c r="JP242" s="6"/>
      <c r="JQ242" s="6"/>
      <c r="JR242" s="6"/>
      <c r="JS242" s="6"/>
      <c r="JT242" s="6"/>
      <c r="JU242" s="6"/>
      <c r="JV242" s="6"/>
      <c r="JW242" s="6"/>
      <c r="JX242" s="6"/>
      <c r="JY242" s="6"/>
      <c r="JZ242" s="6"/>
      <c r="KA242" s="6"/>
      <c r="KB242" s="6"/>
      <c r="KC242" s="6"/>
      <c r="KD242" s="6"/>
      <c r="KE242" s="6"/>
      <c r="KF242" s="6"/>
      <c r="KG242" s="6"/>
      <c r="KH242" s="6"/>
      <c r="KI242" s="6"/>
      <c r="KJ242" s="6"/>
      <c r="KK242" s="6"/>
      <c r="KL242" s="6"/>
      <c r="KM242" s="6"/>
      <c r="KN242" s="6"/>
      <c r="KO242" s="6"/>
      <c r="KP242" s="6"/>
      <c r="KQ242" s="6"/>
      <c r="KR242" s="6"/>
      <c r="KS242" s="6"/>
      <c r="KT242" s="6"/>
      <c r="KU242" s="6"/>
      <c r="KV242" s="6"/>
      <c r="KW242" s="6"/>
      <c r="KX242" s="6"/>
      <c r="KY242" s="6"/>
      <c r="KZ242" s="6"/>
      <c r="LA242" s="6"/>
      <c r="LB242" s="6"/>
      <c r="LC242" s="6"/>
    </row>
    <row r="243" spans="2:315" ht="27" customHeight="1" x14ac:dyDescent="0.2">
      <c r="B243" s="173" t="s">
        <v>44</v>
      </c>
      <c r="C243" s="429">
        <v>113</v>
      </c>
      <c r="D243" s="352">
        <v>0</v>
      </c>
      <c r="E243" s="429" t="s">
        <v>43</v>
      </c>
      <c r="F243" s="432" t="s">
        <v>36</v>
      </c>
      <c r="G243" s="399" t="str">
        <f>IF(F243="BöB","nur Freihändig mit Tipo. 13 VöB","")</f>
        <v/>
      </c>
      <c r="H243" s="400"/>
      <c r="I243" s="433" t="str">
        <f>IF(F243="BöB","Ja","No")</f>
        <v>No</v>
      </c>
      <c r="J243" s="430" t="str">
        <f>IF(F243="BöB","Ja","No")</f>
        <v>No</v>
      </c>
      <c r="K243" s="435" t="e">
        <f>IF(OR(AND(F243="VöB",D237="Aktuelles Procedura secondo BöB",E243="No"),OR(AND(E243="Ja",D243&gt;='Valori soglia'!$D$6),AND(E243="Ja",'Riepilogo progetto'!$J$8&gt;'Riepilogo progetto'!$P$9)),AND(E243="Ja",F243="BöB")),"Kontrolle","")</f>
        <v>#DIV/0!</v>
      </c>
      <c r="L243" s="173" t="s">
        <v>44</v>
      </c>
      <c r="M243" s="429">
        <v>113</v>
      </c>
      <c r="N243" s="352">
        <v>0</v>
      </c>
      <c r="O243" s="429" t="s">
        <v>43</v>
      </c>
      <c r="P243" s="432" t="s">
        <v>36</v>
      </c>
      <c r="Q243" s="399" t="str">
        <f>IF(P243="BöB","nur Freihändig mit Tipo. 13 VöB","")</f>
        <v/>
      </c>
      <c r="R243" s="400"/>
      <c r="S243" s="433" t="str">
        <f>IF(P243="BöB","Ja","No")</f>
        <v>No</v>
      </c>
      <c r="T243" s="430" t="str">
        <f>IF(P243="BöB","Ja","No")</f>
        <v>No</v>
      </c>
      <c r="U243" s="435" t="e">
        <f>IF(OR(AND(P243="VöB",N237="Aktuelles Procedura secondo BöB",O243="No"),OR(AND(O243="Ja",N243&gt;='Valori soglia'!$D$6),AND(O243="Ja",U$14&gt;U$15)),AND(O243="Ja",P243="BöB")),"Kontrolle","")</f>
        <v>#DIV/0!</v>
      </c>
      <c r="V243" s="173" t="s">
        <v>44</v>
      </c>
      <c r="W243" s="429">
        <v>113</v>
      </c>
      <c r="X243" s="352">
        <v>0</v>
      </c>
      <c r="Y243" s="429" t="s">
        <v>43</v>
      </c>
      <c r="Z243" s="432" t="s">
        <v>36</v>
      </c>
      <c r="AA243" s="399" t="str">
        <f>IF(Z243="BöB","nur Freihändig mit Tipo. 13 VöB","")</f>
        <v/>
      </c>
      <c r="AB243" s="400"/>
      <c r="AC243" s="433" t="str">
        <f>IF(Z243="BöB","Ja","No")</f>
        <v>No</v>
      </c>
      <c r="AD243" s="430" t="str">
        <f>IF(Z243="BöB","Ja","No")</f>
        <v>No</v>
      </c>
      <c r="AE243" s="435" t="e">
        <f>IF(OR(AND(Z243="VöB",X237="Aktuelles Procedura secondo BöB",Y243="No"),OR(AND(Y243="Ja",X243&gt;='Valori soglia'!$D$6),AND(Y243="Ja",AE$14&gt;AE$15)),AND(Y243="Ja",Z243="BöB")),"Kontrolle","")</f>
        <v>#DIV/0!</v>
      </c>
      <c r="AF243" s="173" t="s">
        <v>44</v>
      </c>
      <c r="AG243" s="429">
        <v>113</v>
      </c>
      <c r="AH243" s="352">
        <v>0</v>
      </c>
      <c r="AI243" s="429" t="s">
        <v>43</v>
      </c>
      <c r="AJ243" s="432" t="s">
        <v>36</v>
      </c>
      <c r="AK243" s="399" t="str">
        <f>IF(AJ243="BöB","nur Freihändig mit Tipo. 13 VöB","")</f>
        <v/>
      </c>
      <c r="AL243" s="400"/>
      <c r="AM243" s="433" t="str">
        <f>IF(AJ243="BöB","Ja","No")</f>
        <v>No</v>
      </c>
      <c r="AN243" s="430" t="str">
        <f>IF(AJ243="BöB","Ja","No")</f>
        <v>No</v>
      </c>
      <c r="AO243" s="435" t="e">
        <f>IF(OR(AND(AJ243="VöB",AH237="Aktuelles Procedura secondo BöB",AI243="No"),OR(AND(AI243="Ja",AH243&gt;='Valori soglia'!$D$6),AND(AI243="Ja",AO$14&gt;AO$15)),AND(AI243="Ja",AJ243="BöB")),"Kontrolle","")</f>
        <v>#DIV/0!</v>
      </c>
      <c r="AP243" s="173" t="s">
        <v>44</v>
      </c>
      <c r="AQ243" s="429">
        <v>113</v>
      </c>
      <c r="AR243" s="352">
        <v>0</v>
      </c>
      <c r="AS243" s="429" t="s">
        <v>43</v>
      </c>
      <c r="AT243" s="432" t="s">
        <v>36</v>
      </c>
      <c r="AU243" s="399" t="str">
        <f>IF(AT243="BöB","nur Freihändig mit Tipo. 13 VöB","")</f>
        <v/>
      </c>
      <c r="AV243" s="400"/>
      <c r="AW243" s="433" t="str">
        <f>IF(AT243="BöB","Ja","No")</f>
        <v>No</v>
      </c>
      <c r="AX243" s="430" t="str">
        <f>IF(AT243="BöB","Ja","No")</f>
        <v>No</v>
      </c>
      <c r="AY243" s="435" t="e">
        <f>IF(OR(AND(AT243="VöB",AR237="Aktuelles Procedura secondo BöB",AS243="No"),OR(AND(AS243="Ja",AR243&gt;='Valori soglia'!$D$6),AND(AS243="Ja",AY$14&gt;AY$15)),AND(AS243="Ja",AT243="BöB")),"Kontrolle","")</f>
        <v>#DIV/0!</v>
      </c>
      <c r="AZ243" s="173" t="s">
        <v>44</v>
      </c>
      <c r="BA243" s="429">
        <v>113</v>
      </c>
      <c r="BB243" s="352">
        <v>0</v>
      </c>
      <c r="BC243" s="429" t="s">
        <v>43</v>
      </c>
      <c r="BD243" s="432" t="s">
        <v>36</v>
      </c>
      <c r="BE243" s="399" t="str">
        <f>IF(BD243="BöB","nur Freihändig mit Tipo. 13 VöB","")</f>
        <v/>
      </c>
      <c r="BF243" s="400"/>
      <c r="BG243" s="433" t="str">
        <f>IF(BD243="BöB","Ja","No")</f>
        <v>No</v>
      </c>
      <c r="BH243" s="430" t="str">
        <f>IF(BD243="BöB","Ja","No")</f>
        <v>No</v>
      </c>
      <c r="BI243" s="435" t="e">
        <f>IF(OR(AND(BD243="VöB",BB237="Aktuelles Procedura secondo BöB",BC243="No"),OR(AND(BC243="Ja",BB243&gt;='Valori soglia'!$D$6),AND(BC243="Ja",BI$14&gt;BI$15)),AND(BC243="Ja",BD243="BöB")),"Kontrolle","")</f>
        <v>#DIV/0!</v>
      </c>
      <c r="BJ243" s="173" t="s">
        <v>44</v>
      </c>
      <c r="BK243" s="429">
        <v>113</v>
      </c>
      <c r="BL243" s="352">
        <v>0</v>
      </c>
      <c r="BM243" s="429" t="s">
        <v>43</v>
      </c>
      <c r="BN243" s="432" t="s">
        <v>36</v>
      </c>
      <c r="BO243" s="399" t="str">
        <f>IF(BN243="BöB","nur Freihändig mit Tipo. 13 VöB","")</f>
        <v/>
      </c>
      <c r="BP243" s="400"/>
      <c r="BQ243" s="433" t="str">
        <f>IF(BN243="BöB","Ja","No")</f>
        <v>No</v>
      </c>
      <c r="BR243" s="430" t="str">
        <f>IF(BN243="BöB","Ja","No")</f>
        <v>No</v>
      </c>
      <c r="BS243" s="435" t="e">
        <f>IF(OR(AND(BN243="VöB",BL237="Aktuelles Procedura secondo BöB",BM243="No"),OR(AND(BM243="Ja",BL243&gt;='Valori soglia'!$D$6),AND(BM243="Ja",BS$14&gt;BS$15)),AND(BM243="Ja",BN243="BöB")),"Kontrolle","")</f>
        <v>#DIV/0!</v>
      </c>
      <c r="BT243" s="173" t="s">
        <v>44</v>
      </c>
      <c r="BU243" s="429">
        <v>113</v>
      </c>
      <c r="BV243" s="352">
        <v>0</v>
      </c>
      <c r="BW243" s="429" t="s">
        <v>43</v>
      </c>
      <c r="BX243" s="432" t="s">
        <v>36</v>
      </c>
      <c r="BY243" s="399" t="str">
        <f>IF(BX243="BöB","nur Freihändig mit Tipo. 13 VöB","")</f>
        <v/>
      </c>
      <c r="BZ243" s="400"/>
      <c r="CA243" s="433" t="str">
        <f>IF(BX243="BöB","Ja","No")</f>
        <v>No</v>
      </c>
      <c r="CB243" s="430" t="str">
        <f>IF(BX243="BöB","Ja","No")</f>
        <v>No</v>
      </c>
      <c r="CC243" s="435" t="e">
        <f>IF(OR(AND(BX243="VöB",BV237="Aktuelles Procedura secondo BöB",BW243="No"),OR(AND(BW243="Ja",BV243&gt;='Valori soglia'!$D$6),AND(BW243="Ja",CC$14&gt;CC$15)),AND(BW243="Ja",BX243="BöB")),"Kontrolle","")</f>
        <v>#DIV/0!</v>
      </c>
      <c r="CD243" s="173" t="s">
        <v>44</v>
      </c>
      <c r="CE243" s="429">
        <v>113</v>
      </c>
      <c r="CF243" s="352">
        <v>0</v>
      </c>
      <c r="CG243" s="429" t="s">
        <v>43</v>
      </c>
      <c r="CH243" s="432" t="s">
        <v>36</v>
      </c>
      <c r="CI243" s="399" t="str">
        <f>IF(CH243="BöB","nur Freihändig mit Tipo. 13 VöB","")</f>
        <v/>
      </c>
      <c r="CJ243" s="400"/>
      <c r="CK243" s="433" t="str">
        <f>IF(CH243="BöB","Ja","No")</f>
        <v>No</v>
      </c>
      <c r="CL243" s="430" t="str">
        <f>IF(CH243="BöB","Ja","No")</f>
        <v>No</v>
      </c>
      <c r="CM243" s="435" t="e">
        <f>IF(OR(AND(CH243="VöB",CF237="Aktuelles Procedura secondo BöB",CG243="No"),OR(AND(CG243="Ja",CF243&gt;='Valori soglia'!$D$6),AND(CG243="Ja",CM$14&gt;CM$15)),AND(CG243="Ja",CH243="BöB")),"Kontrolle","")</f>
        <v>#DIV/0!</v>
      </c>
      <c r="CN243" s="173" t="s">
        <v>44</v>
      </c>
      <c r="CO243" s="429">
        <v>113</v>
      </c>
      <c r="CP243" s="352">
        <v>0</v>
      </c>
      <c r="CQ243" s="429" t="s">
        <v>43</v>
      </c>
      <c r="CR243" s="432" t="s">
        <v>36</v>
      </c>
      <c r="CS243" s="399" t="str">
        <f>IF(CR243="BöB","nur Freihändig mit Tipo. 13 VöB","")</f>
        <v/>
      </c>
      <c r="CT243" s="400"/>
      <c r="CU243" s="433" t="str">
        <f>IF(CR243="BöB","Ja","No")</f>
        <v>No</v>
      </c>
      <c r="CV243" s="430" t="str">
        <f>IF(CR243="BöB","Ja","No")</f>
        <v>No</v>
      </c>
      <c r="CW243" s="435" t="e">
        <f>IF(OR(AND(CR243="VöB",CP237="Aktuelles Procedura secondo BöB",CQ243="No"),OR(AND(CQ243="Ja",CP243&gt;='Valori soglia'!$D$6),AND(CQ243="Ja",CW$14&gt;CW$15)),AND(CQ243="Ja",CR243="BöB")),"Kontrolle","")</f>
        <v>#DIV/0!</v>
      </c>
      <c r="CX243" s="173" t="s">
        <v>44</v>
      </c>
      <c r="CY243" s="429">
        <v>113</v>
      </c>
      <c r="CZ243" s="352">
        <v>0</v>
      </c>
      <c r="DA243" s="429" t="s">
        <v>43</v>
      </c>
      <c r="DB243" s="432" t="s">
        <v>36</v>
      </c>
      <c r="DC243" s="399" t="str">
        <f>IF(DB243="BöB","nur Freihändig mit Tipo. 13 VöB","")</f>
        <v/>
      </c>
      <c r="DD243" s="400"/>
      <c r="DE243" s="433" t="str">
        <f>IF(DB243="BöB","Ja","No")</f>
        <v>No</v>
      </c>
      <c r="DF243" s="430" t="str">
        <f>IF(DB243="BöB","Ja","No")</f>
        <v>No</v>
      </c>
      <c r="DG243" s="435" t="e">
        <f>IF(OR(AND(DB243="VöB",CZ237="Aktuelles Procedura secondo BöB",DA243="No"),OR(AND(DA243="Ja",CZ243&gt;='Valori soglia'!$D$6),AND(DA243="Ja",DG$14&gt;DG$15)),AND(DA243="Ja",DB243="BöB")),"Kontrolle","")</f>
        <v>#DIV/0!</v>
      </c>
      <c r="DH243" s="173" t="s">
        <v>44</v>
      </c>
      <c r="DI243" s="429">
        <v>113</v>
      </c>
      <c r="DJ243" s="352">
        <v>0</v>
      </c>
      <c r="DK243" s="429" t="s">
        <v>43</v>
      </c>
      <c r="DL243" s="432" t="s">
        <v>36</v>
      </c>
      <c r="DM243" s="399" t="str">
        <f>IF(DL243="BöB","nur Freihändig mit Tipo. 13 VöB","")</f>
        <v/>
      </c>
      <c r="DN243" s="400"/>
      <c r="DO243" s="433" t="str">
        <f>IF(DL243="BöB","Ja","No")</f>
        <v>No</v>
      </c>
      <c r="DP243" s="430" t="str">
        <f>IF(DL243="BöB","Ja","No")</f>
        <v>No</v>
      </c>
      <c r="DQ243" s="435" t="e">
        <f>IF(OR(AND(DL243="VöB",DJ237="Aktuelles Procedura secondo BöB",DK243="No"),OR(AND(DK243="Ja",DJ243&gt;='Valori soglia'!$D$6),AND(DK243="Ja",DQ$14&gt;DQ$15)),AND(DK243="Ja",DL243="BöB")),"Kontrolle","")</f>
        <v>#DIV/0!</v>
      </c>
      <c r="DR243" s="173" t="s">
        <v>44</v>
      </c>
      <c r="DS243" s="429">
        <v>113</v>
      </c>
      <c r="DT243" s="352">
        <v>0</v>
      </c>
      <c r="DU243" s="429" t="s">
        <v>43</v>
      </c>
      <c r="DV243" s="432" t="s">
        <v>36</v>
      </c>
      <c r="DW243" s="399" t="str">
        <f>IF(DV243="BöB","nur Freihändig mit Tipo. 13 VöB","")</f>
        <v/>
      </c>
      <c r="DX243" s="400"/>
      <c r="DY243" s="433" t="str">
        <f>IF(DV243="BöB","Ja","No")</f>
        <v>No</v>
      </c>
      <c r="DZ243" s="430" t="str">
        <f>IF(DV243="BöB","Ja","No")</f>
        <v>No</v>
      </c>
      <c r="EA243" s="435" t="e">
        <f>IF(OR(AND(DV243="VöB",DT237="Aktuelles Procedura secondo BöB",DU243="No"),OR(AND(DU243="Ja",DT243&gt;='Valori soglia'!$D$6),AND(DU243="Ja",EA$14&gt;EA$15)),AND(DU243="Ja",DV243="BöB")),"Kontrolle","")</f>
        <v>#DIV/0!</v>
      </c>
      <c r="EB243" s="173" t="s">
        <v>44</v>
      </c>
      <c r="EC243" s="429">
        <v>113</v>
      </c>
      <c r="ED243" s="352">
        <v>0</v>
      </c>
      <c r="EE243" s="429" t="s">
        <v>43</v>
      </c>
      <c r="EF243" s="432" t="s">
        <v>36</v>
      </c>
      <c r="EG243" s="399" t="str">
        <f>IF(EF243="BöB","nur Freihändig mit Tipo. 13 VöB","")</f>
        <v/>
      </c>
      <c r="EH243" s="400"/>
      <c r="EI243" s="433" t="str">
        <f>IF(EF243="BöB","Ja","No")</f>
        <v>No</v>
      </c>
      <c r="EJ243" s="430" t="str">
        <f>IF(EF243="BöB","Ja","No")</f>
        <v>No</v>
      </c>
      <c r="EK243" s="435" t="e">
        <f>IF(OR(AND(EF243="VöB",ED237="Aktuelles Procedura secondo BöB",EE243="No"),OR(AND(EE243="Ja",ED243&gt;='Valori soglia'!$D$6),AND(EE243="Ja",EK$14&gt;EK$15)),AND(EE243="Ja",EF243="BöB")),"Kontrolle","")</f>
        <v>#DIV/0!</v>
      </c>
      <c r="EL243" s="173" t="s">
        <v>44</v>
      </c>
      <c r="EM243" s="429">
        <v>113</v>
      </c>
      <c r="EN243" s="352">
        <v>0</v>
      </c>
      <c r="EO243" s="429" t="s">
        <v>43</v>
      </c>
      <c r="EP243" s="432" t="s">
        <v>36</v>
      </c>
      <c r="EQ243" s="399" t="str">
        <f>IF(EP243="BöB","nur Freihändig mit Tipo. 13 VöB","")</f>
        <v/>
      </c>
      <c r="ER243" s="400"/>
      <c r="ES243" s="433" t="str">
        <f>IF(EP243="BöB","Ja","No")</f>
        <v>No</v>
      </c>
      <c r="ET243" s="430" t="str">
        <f>IF(EP243="BöB","Ja","No")</f>
        <v>No</v>
      </c>
      <c r="EU243" s="435" t="e">
        <f>IF(OR(AND(EP243="VöB",EN237="Aktuelles Procedura secondo BöB",EO243="No"),OR(AND(EO243="Ja",EN243&gt;='Valori soglia'!$D$6),AND(EO243="Ja",EU$14&gt;EU$15)),AND(EO243="Ja",EP243="BöB")),"Kontrolle","")</f>
        <v>#DIV/0!</v>
      </c>
      <c r="EV243" s="173" t="s">
        <v>44</v>
      </c>
      <c r="EW243" s="429">
        <v>113</v>
      </c>
      <c r="EX243" s="352">
        <v>0</v>
      </c>
      <c r="EY243" s="429" t="s">
        <v>43</v>
      </c>
      <c r="EZ243" s="432" t="s">
        <v>36</v>
      </c>
      <c r="FA243" s="399" t="str">
        <f>IF(EZ243="BöB","nur Freihändig mit Tipo. 13 VöB","")</f>
        <v/>
      </c>
      <c r="FB243" s="400"/>
      <c r="FC243" s="433" t="str">
        <f>IF(EZ243="BöB","Ja","No")</f>
        <v>No</v>
      </c>
      <c r="FD243" s="430" t="str">
        <f>IF(EZ243="BöB","Ja","No")</f>
        <v>No</v>
      </c>
      <c r="FE243" s="435" t="e">
        <f>IF(OR(AND(EZ243="VöB",EX237="Aktuelles Procedura secondo BöB",EY243="No"),OR(AND(EY243="Ja",EX243&gt;='Valori soglia'!$D$6),AND(EY243="Ja",FE$14&gt;FE$15)),AND(EY243="Ja",EZ243="BöB")),"Kontrolle","")</f>
        <v>#DIV/0!</v>
      </c>
      <c r="FF243" s="173" t="s">
        <v>44</v>
      </c>
      <c r="FG243" s="429">
        <v>113</v>
      </c>
      <c r="FH243" s="352">
        <v>0</v>
      </c>
      <c r="FI243" s="429" t="s">
        <v>43</v>
      </c>
      <c r="FJ243" s="432" t="s">
        <v>36</v>
      </c>
      <c r="FK243" s="399" t="str">
        <f>IF(FJ243="BöB","nur Freihändig mit Tipo. 13 VöB","")</f>
        <v/>
      </c>
      <c r="FL243" s="400"/>
      <c r="FM243" s="433" t="str">
        <f>IF(FJ243="BöB","Ja","No")</f>
        <v>No</v>
      </c>
      <c r="FN243" s="430" t="str">
        <f>IF(FJ243="BöB","Ja","No")</f>
        <v>No</v>
      </c>
      <c r="FO243" s="435" t="e">
        <f>IF(OR(AND(FJ243="VöB",FH237="Aktuelles Procedura secondo BöB",FI243="No"),OR(AND(FI243="Ja",FH243&gt;='Valori soglia'!$D$6),AND(FI243="Ja",FO$14&gt;FO$15)),AND(FI243="Ja",FJ243="BöB")),"Kontrolle","")</f>
        <v>#DIV/0!</v>
      </c>
      <c r="FP243" s="173" t="s">
        <v>44</v>
      </c>
      <c r="FQ243" s="429">
        <v>113</v>
      </c>
      <c r="FR243" s="352">
        <v>0</v>
      </c>
      <c r="FS243" s="429" t="s">
        <v>43</v>
      </c>
      <c r="FT243" s="432" t="s">
        <v>36</v>
      </c>
      <c r="FU243" s="399" t="str">
        <f>IF(FT243="BöB","nur Freihändig mit Tipo. 13 VöB","")</f>
        <v/>
      </c>
      <c r="FV243" s="400"/>
      <c r="FW243" s="433" t="str">
        <f>IF(FT243="BöB","Ja","No")</f>
        <v>No</v>
      </c>
      <c r="FX243" s="430" t="str">
        <f>IF(FT243="BöB","Ja","No")</f>
        <v>No</v>
      </c>
      <c r="FY243" s="435" t="e">
        <f>IF(OR(AND(FT243="VöB",FR237="Aktuelles Procedura secondo BöB",FS243="No"),OR(AND(FS243="Ja",FR243&gt;='Valori soglia'!$D$6),AND(FS243="Ja",FY$14&gt;FY$15)),AND(FS243="Ja",FT243="BöB")),"Kontrolle","")</f>
        <v>#DIV/0!</v>
      </c>
      <c r="FZ243" s="173" t="s">
        <v>44</v>
      </c>
      <c r="GA243" s="429">
        <v>113</v>
      </c>
      <c r="GB243" s="352">
        <v>0</v>
      </c>
      <c r="GC243" s="429" t="s">
        <v>43</v>
      </c>
      <c r="GD243" s="432" t="s">
        <v>36</v>
      </c>
      <c r="GE243" s="399" t="str">
        <f>IF(GD243="BöB","nur Freihändig mit Tipo. 13 VöB","")</f>
        <v/>
      </c>
      <c r="GF243" s="400"/>
      <c r="GG243" s="433" t="str">
        <f>IF(GD243="BöB","Ja","No")</f>
        <v>No</v>
      </c>
      <c r="GH243" s="430" t="str">
        <f>IF(GD243="BöB","Ja","No")</f>
        <v>No</v>
      </c>
      <c r="GI243" s="435" t="e">
        <f>IF(OR(AND(GD243="VöB",GB237="Aktuelles Procedura secondo BöB",GC243="No"),OR(AND(GC243="Ja",GB243&gt;='Valori soglia'!$D$6),AND(GC243="Ja",GI$14&gt;GI$15)),AND(GC243="Ja",GD243="BöB")),"Kontrolle","")</f>
        <v>#DIV/0!</v>
      </c>
      <c r="GJ243" s="173" t="s">
        <v>44</v>
      </c>
      <c r="GK243" s="429">
        <v>113</v>
      </c>
      <c r="GL243" s="352">
        <v>0</v>
      </c>
      <c r="GM243" s="429" t="s">
        <v>43</v>
      </c>
      <c r="GN243" s="432" t="s">
        <v>36</v>
      </c>
      <c r="GO243" s="399" t="str">
        <f>IF(GN243="BöB","nur Freihändig mit Tipo. 13 VöB","")</f>
        <v/>
      </c>
      <c r="GP243" s="400"/>
      <c r="GQ243" s="433" t="str">
        <f>IF(GN243="BöB","Ja","No")</f>
        <v>No</v>
      </c>
      <c r="GR243" s="430" t="str">
        <f>IF(GN243="BöB","Ja","No")</f>
        <v>No</v>
      </c>
      <c r="GS243" s="435" t="e">
        <f>IF(OR(AND(GN243="VöB",GL237="Aktuelles Procedura secondo BöB",GM243="No"),OR(AND(GM243="Ja",GL243&gt;='Valori soglia'!$D$6),AND(GM243="Ja",GS$14&gt;GS$15)),AND(GM243="Ja",GN243="BöB")),"Kontrolle","")</f>
        <v>#DIV/0!</v>
      </c>
      <c r="GT243" s="173" t="s">
        <v>44</v>
      </c>
      <c r="GU243" s="429">
        <v>113</v>
      </c>
      <c r="GV243" s="352">
        <v>0</v>
      </c>
      <c r="GW243" s="429" t="s">
        <v>43</v>
      </c>
      <c r="GX243" s="432" t="s">
        <v>36</v>
      </c>
      <c r="GY243" s="399" t="str">
        <f>IF(GX243="BöB","nur Freihändig mit Tipo. 13 VöB","")</f>
        <v/>
      </c>
      <c r="GZ243" s="400"/>
      <c r="HA243" s="433" t="str">
        <f>IF(GX243="BöB","Ja","No")</f>
        <v>No</v>
      </c>
      <c r="HB243" s="430" t="str">
        <f>IF(GX243="BöB","Ja","No")</f>
        <v>No</v>
      </c>
      <c r="HC243" s="435" t="e">
        <f>IF(OR(AND(GX243="VöB",GV237="Aktuelles Procedura secondo BöB",GW243="No"),OR(AND(GW243="Ja",GV243&gt;='Valori soglia'!$D$6),AND(GW243="Ja",HC$14&gt;HC$15)),AND(GW243="Ja",GX243="BöB")),"Kontrolle","")</f>
        <v>#DIV/0!</v>
      </c>
      <c r="HD243" s="173" t="s">
        <v>44</v>
      </c>
      <c r="HE243" s="429">
        <v>113</v>
      </c>
      <c r="HF243" s="352">
        <v>0</v>
      </c>
      <c r="HG243" s="429" t="s">
        <v>43</v>
      </c>
      <c r="HH243" s="432" t="s">
        <v>36</v>
      </c>
      <c r="HI243" s="399" t="str">
        <f>IF(HH243="BöB","nur Freihändig mit Tipo. 13 VöB","")</f>
        <v/>
      </c>
      <c r="HJ243" s="400"/>
      <c r="HK243" s="433" t="str">
        <f>IF(HH243="BöB","Ja","No")</f>
        <v>No</v>
      </c>
      <c r="HL243" s="430" t="str">
        <f>IF(HH243="BöB","Ja","No")</f>
        <v>No</v>
      </c>
      <c r="HM243" s="435" t="e">
        <f>IF(OR(AND(HH243="VöB",HF237="Aktuelles Procedura secondo BöB",HG243="No"),OR(AND(HG243="Ja",HF243&gt;='Valori soglia'!$D$6),AND(HG243="Ja",HM$14&gt;HM$15)),AND(HG243="Ja",HH243="BöB")),"Kontrolle","")</f>
        <v>#DIV/0!</v>
      </c>
      <c r="HN243" s="115"/>
      <c r="HO243" s="115"/>
      <c r="HP243" s="115"/>
      <c r="HQ243" s="6"/>
      <c r="HR243" s="6"/>
      <c r="HS243" s="6"/>
      <c r="HT243" s="6"/>
      <c r="HU243" s="6"/>
      <c r="HV243" s="6"/>
      <c r="HW243" s="6"/>
      <c r="HX243" s="6"/>
      <c r="HY243" s="6"/>
      <c r="HZ243" s="6"/>
      <c r="IA243" s="6"/>
      <c r="IB243" s="6"/>
      <c r="IC243" s="6"/>
      <c r="ID243" s="6"/>
      <c r="IE243" s="6"/>
      <c r="IF243" s="6"/>
      <c r="IG243" s="6"/>
      <c r="IH243" s="6"/>
      <c r="II243" s="6"/>
      <c r="IJ243" s="6"/>
      <c r="IK243" s="6"/>
      <c r="IL243" s="6"/>
      <c r="IM243" s="6"/>
      <c r="IN243" s="6"/>
      <c r="IO243" s="6"/>
      <c r="IP243" s="6"/>
      <c r="IQ243" s="6"/>
      <c r="IR243" s="6"/>
      <c r="IS243" s="6"/>
      <c r="IT243" s="6"/>
      <c r="IU243" s="6"/>
      <c r="IV243" s="6"/>
      <c r="IW243" s="6"/>
      <c r="IX243" s="6"/>
      <c r="IY243" s="6"/>
      <c r="IZ243" s="6"/>
      <c r="JA243" s="6"/>
      <c r="JB243" s="6"/>
      <c r="JC243" s="6"/>
      <c r="JD243" s="6"/>
      <c r="JE243" s="6"/>
      <c r="JF243" s="6"/>
      <c r="JG243" s="6"/>
      <c r="JH243" s="6"/>
      <c r="JI243" s="6"/>
      <c r="JJ243" s="6"/>
      <c r="JK243" s="6"/>
      <c r="JL243" s="6"/>
      <c r="JM243" s="6"/>
      <c r="JN243" s="6"/>
      <c r="JO243" s="6"/>
      <c r="JP243" s="6"/>
      <c r="JQ243" s="6"/>
      <c r="JR243" s="6"/>
      <c r="JS243" s="6"/>
      <c r="JT243" s="6"/>
      <c r="JU243" s="6"/>
      <c r="JV243" s="6"/>
      <c r="JW243" s="6"/>
      <c r="JX243" s="6"/>
      <c r="JY243" s="6"/>
      <c r="JZ243" s="6"/>
      <c r="KA243" s="6"/>
      <c r="KB243" s="6"/>
      <c r="KC243" s="6"/>
      <c r="KD243" s="6"/>
      <c r="KE243" s="6"/>
      <c r="KF243" s="6"/>
      <c r="KG243" s="6"/>
      <c r="KH243" s="6"/>
      <c r="KI243" s="6"/>
      <c r="KJ243" s="6"/>
      <c r="KK243" s="6"/>
      <c r="KL243" s="6"/>
      <c r="KM243" s="6"/>
      <c r="KN243" s="6"/>
      <c r="KO243" s="6"/>
      <c r="KP243" s="6"/>
      <c r="KQ243" s="6"/>
      <c r="KR243" s="6"/>
      <c r="KS243" s="6"/>
      <c r="KT243" s="6"/>
      <c r="KU243" s="6"/>
      <c r="KV243" s="6"/>
      <c r="KW243" s="6"/>
      <c r="KX243" s="6"/>
      <c r="KY243" s="6"/>
      <c r="KZ243" s="6"/>
      <c r="LA243" s="6"/>
      <c r="LB243" s="6"/>
      <c r="LC243" s="6"/>
    </row>
    <row r="244" spans="2:315" ht="27" customHeight="1" x14ac:dyDescent="0.2">
      <c r="B244" s="174" t="s">
        <v>45</v>
      </c>
      <c r="C244" s="429"/>
      <c r="D244" s="352"/>
      <c r="E244" s="429"/>
      <c r="F244" s="432"/>
      <c r="G244" s="401" t="str">
        <f>IF(F243="VöB","Freihändig (z.B. Tipo. 36 II d VöB)","")</f>
        <v/>
      </c>
      <c r="H244" s="402"/>
      <c r="I244" s="433"/>
      <c r="J244" s="430"/>
      <c r="K244" s="435"/>
      <c r="L244" s="174" t="s">
        <v>45</v>
      </c>
      <c r="M244" s="429"/>
      <c r="N244" s="352"/>
      <c r="O244" s="429"/>
      <c r="P244" s="432"/>
      <c r="Q244" s="401" t="str">
        <f>IF(P243="VöB","Freihändig (z.B. Tipo. 36 II d VöB)","")</f>
        <v/>
      </c>
      <c r="R244" s="402"/>
      <c r="S244" s="433"/>
      <c r="T244" s="430"/>
      <c r="U244" s="435"/>
      <c r="V244" s="174" t="s">
        <v>45</v>
      </c>
      <c r="W244" s="429"/>
      <c r="X244" s="352"/>
      <c r="Y244" s="429"/>
      <c r="Z244" s="432"/>
      <c r="AA244" s="401" t="str">
        <f>IF(Z243="VöB","Freihändig (z.B. Tipo. 36 II d VöB)","")</f>
        <v/>
      </c>
      <c r="AB244" s="402"/>
      <c r="AC244" s="433"/>
      <c r="AD244" s="430"/>
      <c r="AE244" s="435"/>
      <c r="AF244" s="174" t="s">
        <v>45</v>
      </c>
      <c r="AG244" s="429"/>
      <c r="AH244" s="352"/>
      <c r="AI244" s="429"/>
      <c r="AJ244" s="432"/>
      <c r="AK244" s="401" t="str">
        <f>IF(AJ243="VöB","Freihändig (z.B. Tipo. 36 II d VöB)","")</f>
        <v/>
      </c>
      <c r="AL244" s="402"/>
      <c r="AM244" s="433"/>
      <c r="AN244" s="430"/>
      <c r="AO244" s="435"/>
      <c r="AP244" s="174" t="s">
        <v>45</v>
      </c>
      <c r="AQ244" s="429"/>
      <c r="AR244" s="352"/>
      <c r="AS244" s="429"/>
      <c r="AT244" s="432"/>
      <c r="AU244" s="401" t="str">
        <f>IF(AT243="VöB","Freihändig (z.B. Tipo. 36 II d VöB)","")</f>
        <v/>
      </c>
      <c r="AV244" s="402"/>
      <c r="AW244" s="433"/>
      <c r="AX244" s="430"/>
      <c r="AY244" s="435"/>
      <c r="AZ244" s="174" t="s">
        <v>45</v>
      </c>
      <c r="BA244" s="429"/>
      <c r="BB244" s="352"/>
      <c r="BC244" s="429"/>
      <c r="BD244" s="432"/>
      <c r="BE244" s="401" t="str">
        <f>IF(BD243="VöB","Freihändig (z.B. Tipo. 36 II d VöB)","")</f>
        <v/>
      </c>
      <c r="BF244" s="402"/>
      <c r="BG244" s="433"/>
      <c r="BH244" s="430"/>
      <c r="BI244" s="435"/>
      <c r="BJ244" s="174" t="s">
        <v>45</v>
      </c>
      <c r="BK244" s="429"/>
      <c r="BL244" s="352"/>
      <c r="BM244" s="429"/>
      <c r="BN244" s="432"/>
      <c r="BO244" s="401" t="str">
        <f>IF(BN243="VöB","Freihändig (z.B. Tipo. 36 II d VöB)","")</f>
        <v/>
      </c>
      <c r="BP244" s="402"/>
      <c r="BQ244" s="433"/>
      <c r="BR244" s="430"/>
      <c r="BS244" s="435"/>
      <c r="BT244" s="174" t="s">
        <v>45</v>
      </c>
      <c r="BU244" s="429"/>
      <c r="BV244" s="352"/>
      <c r="BW244" s="429"/>
      <c r="BX244" s="432"/>
      <c r="BY244" s="401" t="str">
        <f>IF(BX243="VöB","Freihändig (z.B. Tipo. 36 II d VöB)","")</f>
        <v/>
      </c>
      <c r="BZ244" s="402"/>
      <c r="CA244" s="433"/>
      <c r="CB244" s="430"/>
      <c r="CC244" s="435"/>
      <c r="CD244" s="174" t="s">
        <v>45</v>
      </c>
      <c r="CE244" s="429"/>
      <c r="CF244" s="352"/>
      <c r="CG244" s="429"/>
      <c r="CH244" s="432"/>
      <c r="CI244" s="401" t="str">
        <f>IF(CH243="VöB","Freihändig (z.B. Tipo. 36 II d VöB)","")</f>
        <v/>
      </c>
      <c r="CJ244" s="402"/>
      <c r="CK244" s="433"/>
      <c r="CL244" s="430"/>
      <c r="CM244" s="435"/>
      <c r="CN244" s="174" t="s">
        <v>45</v>
      </c>
      <c r="CO244" s="429"/>
      <c r="CP244" s="352"/>
      <c r="CQ244" s="429"/>
      <c r="CR244" s="432"/>
      <c r="CS244" s="401" t="str">
        <f>IF(CR243="VöB","Freihändig (z.B. Tipo. 36 II d VöB)","")</f>
        <v/>
      </c>
      <c r="CT244" s="402"/>
      <c r="CU244" s="433"/>
      <c r="CV244" s="430"/>
      <c r="CW244" s="435"/>
      <c r="CX244" s="174" t="s">
        <v>45</v>
      </c>
      <c r="CY244" s="429"/>
      <c r="CZ244" s="352"/>
      <c r="DA244" s="429"/>
      <c r="DB244" s="432"/>
      <c r="DC244" s="401" t="str">
        <f>IF(DB243="VöB","Freihändig (z.B. Tipo. 36 II d VöB)","")</f>
        <v/>
      </c>
      <c r="DD244" s="402"/>
      <c r="DE244" s="433"/>
      <c r="DF244" s="430"/>
      <c r="DG244" s="435"/>
      <c r="DH244" s="174" t="s">
        <v>45</v>
      </c>
      <c r="DI244" s="429"/>
      <c r="DJ244" s="352"/>
      <c r="DK244" s="429"/>
      <c r="DL244" s="432"/>
      <c r="DM244" s="401" t="str">
        <f>IF(DL243="VöB","Freihändig (z.B. Tipo. 36 II d VöB)","")</f>
        <v/>
      </c>
      <c r="DN244" s="402"/>
      <c r="DO244" s="433"/>
      <c r="DP244" s="430"/>
      <c r="DQ244" s="435"/>
      <c r="DR244" s="174" t="s">
        <v>45</v>
      </c>
      <c r="DS244" s="429"/>
      <c r="DT244" s="352"/>
      <c r="DU244" s="429"/>
      <c r="DV244" s="432"/>
      <c r="DW244" s="401" t="str">
        <f>IF(DV243="VöB","Freihändig (z.B. Tipo. 36 II d VöB)","")</f>
        <v/>
      </c>
      <c r="DX244" s="402"/>
      <c r="DY244" s="433"/>
      <c r="DZ244" s="430"/>
      <c r="EA244" s="435"/>
      <c r="EB244" s="174" t="s">
        <v>45</v>
      </c>
      <c r="EC244" s="429"/>
      <c r="ED244" s="352"/>
      <c r="EE244" s="429"/>
      <c r="EF244" s="432"/>
      <c r="EG244" s="401" t="str">
        <f>IF(EF243="VöB","Freihändig (z.B. Tipo. 36 II d VöB)","")</f>
        <v/>
      </c>
      <c r="EH244" s="402"/>
      <c r="EI244" s="433"/>
      <c r="EJ244" s="430"/>
      <c r="EK244" s="435"/>
      <c r="EL244" s="174" t="s">
        <v>45</v>
      </c>
      <c r="EM244" s="429"/>
      <c r="EN244" s="352"/>
      <c r="EO244" s="429"/>
      <c r="EP244" s="432"/>
      <c r="EQ244" s="401" t="str">
        <f>IF(EP243="VöB","Freihändig (z.B. Tipo. 36 II d VöB)","")</f>
        <v/>
      </c>
      <c r="ER244" s="402"/>
      <c r="ES244" s="433"/>
      <c r="ET244" s="430"/>
      <c r="EU244" s="435"/>
      <c r="EV244" s="174" t="s">
        <v>45</v>
      </c>
      <c r="EW244" s="429"/>
      <c r="EX244" s="352"/>
      <c r="EY244" s="429"/>
      <c r="EZ244" s="432"/>
      <c r="FA244" s="401" t="str">
        <f>IF(EZ243="VöB","Freihändig (z.B. Tipo. 36 II d VöB)","")</f>
        <v/>
      </c>
      <c r="FB244" s="402"/>
      <c r="FC244" s="433"/>
      <c r="FD244" s="430"/>
      <c r="FE244" s="435"/>
      <c r="FF244" s="174" t="s">
        <v>45</v>
      </c>
      <c r="FG244" s="429"/>
      <c r="FH244" s="352"/>
      <c r="FI244" s="429"/>
      <c r="FJ244" s="432"/>
      <c r="FK244" s="401" t="str">
        <f>IF(FJ243="VöB","Freihändig (z.B. Tipo. 36 II d VöB)","")</f>
        <v/>
      </c>
      <c r="FL244" s="402"/>
      <c r="FM244" s="433"/>
      <c r="FN244" s="430"/>
      <c r="FO244" s="435"/>
      <c r="FP244" s="174" t="s">
        <v>45</v>
      </c>
      <c r="FQ244" s="429"/>
      <c r="FR244" s="352"/>
      <c r="FS244" s="429"/>
      <c r="FT244" s="432"/>
      <c r="FU244" s="401" t="str">
        <f>IF(FT243="VöB","Freihändig (z.B. Tipo. 36 II d VöB)","")</f>
        <v/>
      </c>
      <c r="FV244" s="402"/>
      <c r="FW244" s="433"/>
      <c r="FX244" s="430"/>
      <c r="FY244" s="435"/>
      <c r="FZ244" s="174" t="s">
        <v>45</v>
      </c>
      <c r="GA244" s="429"/>
      <c r="GB244" s="352"/>
      <c r="GC244" s="429"/>
      <c r="GD244" s="432"/>
      <c r="GE244" s="401" t="str">
        <f>IF(GD243="VöB","Freihändig (z.B. Tipo. 36 II d VöB)","")</f>
        <v/>
      </c>
      <c r="GF244" s="402"/>
      <c r="GG244" s="433"/>
      <c r="GH244" s="430"/>
      <c r="GI244" s="435"/>
      <c r="GJ244" s="174" t="s">
        <v>45</v>
      </c>
      <c r="GK244" s="429"/>
      <c r="GL244" s="352"/>
      <c r="GM244" s="429"/>
      <c r="GN244" s="432"/>
      <c r="GO244" s="401" t="str">
        <f>IF(GN243="VöB","Freihändig (z.B. Tipo. 36 II d VöB)","")</f>
        <v/>
      </c>
      <c r="GP244" s="402"/>
      <c r="GQ244" s="433"/>
      <c r="GR244" s="430"/>
      <c r="GS244" s="435"/>
      <c r="GT244" s="174" t="s">
        <v>45</v>
      </c>
      <c r="GU244" s="429"/>
      <c r="GV244" s="352"/>
      <c r="GW244" s="429"/>
      <c r="GX244" s="432"/>
      <c r="GY244" s="401" t="str">
        <f>IF(GX243="VöB","Freihändig (z.B. Tipo. 36 II d VöB)","")</f>
        <v/>
      </c>
      <c r="GZ244" s="402"/>
      <c r="HA244" s="433"/>
      <c r="HB244" s="430"/>
      <c r="HC244" s="435"/>
      <c r="HD244" s="174" t="s">
        <v>45</v>
      </c>
      <c r="HE244" s="429"/>
      <c r="HF244" s="352"/>
      <c r="HG244" s="429"/>
      <c r="HH244" s="432"/>
      <c r="HI244" s="401" t="str">
        <f>IF(HH243="VöB","Freihändig (z.B. Tipo. 36 II d VöB)","")</f>
        <v/>
      </c>
      <c r="HJ244" s="402"/>
      <c r="HK244" s="433"/>
      <c r="HL244" s="430"/>
      <c r="HM244" s="435"/>
      <c r="HN244" s="115"/>
      <c r="HO244" s="115"/>
      <c r="HP244" s="115"/>
      <c r="HQ244" s="6"/>
      <c r="HR244" s="6"/>
      <c r="HS244" s="6"/>
      <c r="HT244" s="6"/>
      <c r="HU244" s="6"/>
      <c r="HV244" s="6"/>
      <c r="HW244" s="6"/>
      <c r="HX244" s="6"/>
      <c r="HY244" s="6"/>
      <c r="HZ244" s="6"/>
      <c r="IA244" s="6"/>
      <c r="IB244" s="6"/>
      <c r="IC244" s="6"/>
      <c r="ID244" s="6"/>
      <c r="IE244" s="6"/>
      <c r="IF244" s="6"/>
      <c r="IG244" s="6"/>
      <c r="IH244" s="6"/>
      <c r="II244" s="6"/>
      <c r="IJ244" s="6"/>
      <c r="IK244" s="6"/>
      <c r="IL244" s="6"/>
      <c r="IM244" s="6"/>
      <c r="IN244" s="6"/>
      <c r="IO244" s="6"/>
      <c r="IP244" s="6"/>
      <c r="IQ244" s="6"/>
      <c r="IR244" s="6"/>
      <c r="IS244" s="6"/>
      <c r="IT244" s="6"/>
      <c r="IU244" s="6"/>
      <c r="IV244" s="6"/>
      <c r="IW244" s="6"/>
      <c r="IX244" s="6"/>
      <c r="IY244" s="6"/>
      <c r="IZ244" s="6"/>
      <c r="JA244" s="6"/>
      <c r="JB244" s="6"/>
      <c r="JC244" s="6"/>
      <c r="JD244" s="6"/>
      <c r="JE244" s="6"/>
      <c r="JF244" s="6"/>
      <c r="JG244" s="6"/>
      <c r="JH244" s="6"/>
      <c r="JI244" s="6"/>
      <c r="JJ244" s="6"/>
      <c r="JK244" s="6"/>
      <c r="JL244" s="6"/>
      <c r="JM244" s="6"/>
      <c r="JN244" s="6"/>
      <c r="JO244" s="6"/>
      <c r="JP244" s="6"/>
      <c r="JQ244" s="6"/>
      <c r="JR244" s="6"/>
      <c r="JS244" s="6"/>
      <c r="JT244" s="6"/>
      <c r="JU244" s="6"/>
      <c r="JV244" s="6"/>
      <c r="JW244" s="6"/>
      <c r="JX244" s="6"/>
      <c r="JY244" s="6"/>
      <c r="JZ244" s="6"/>
      <c r="KA244" s="6"/>
      <c r="KB244" s="6"/>
      <c r="KC244" s="6"/>
      <c r="KD244" s="6"/>
      <c r="KE244" s="6"/>
      <c r="KF244" s="6"/>
      <c r="KG244" s="6"/>
      <c r="KH244" s="6"/>
      <c r="KI244" s="6"/>
      <c r="KJ244" s="6"/>
      <c r="KK244" s="6"/>
      <c r="KL244" s="6"/>
      <c r="KM244" s="6"/>
      <c r="KN244" s="6"/>
      <c r="KO244" s="6"/>
      <c r="KP244" s="6"/>
      <c r="KQ244" s="6"/>
      <c r="KR244" s="6"/>
      <c r="KS244" s="6"/>
      <c r="KT244" s="6"/>
      <c r="KU244" s="6"/>
      <c r="KV244" s="6"/>
      <c r="KW244" s="6"/>
      <c r="KX244" s="6"/>
      <c r="KY244" s="6"/>
      <c r="KZ244" s="6"/>
      <c r="LA244" s="6"/>
      <c r="LB244" s="6"/>
      <c r="LC244" s="6"/>
    </row>
    <row r="245" spans="2:315" ht="27" customHeight="1" x14ac:dyDescent="0.2">
      <c r="B245" s="173" t="s">
        <v>44</v>
      </c>
      <c r="C245" s="429">
        <v>114</v>
      </c>
      <c r="D245" s="352">
        <v>0</v>
      </c>
      <c r="E245" s="429" t="s">
        <v>43</v>
      </c>
      <c r="F245" s="432" t="s">
        <v>36</v>
      </c>
      <c r="G245" s="399" t="str">
        <f>IF(F245="BöB","nur Freihändig mit Tipo. 13 VöB","")</f>
        <v/>
      </c>
      <c r="H245" s="400"/>
      <c r="I245" s="433" t="str">
        <f>IF(F245="BöB","Ja","No")</f>
        <v>No</v>
      </c>
      <c r="J245" s="430" t="str">
        <f>IF(F245="BöB","Ja","No")</f>
        <v>No</v>
      </c>
      <c r="K245" s="435" t="e">
        <f>IF(OR(AND(F245="VöB",D239="Aktuelles Procedura secondo BöB",E245="No"),OR(AND(E245="Ja",D245&gt;='Valori soglia'!$D$6),AND(E245="Ja",'Riepilogo progetto'!$J$8&gt;'Riepilogo progetto'!$P$9)),AND(E245="Ja",F245="BöB")),"Kontrolle","")</f>
        <v>#DIV/0!</v>
      </c>
      <c r="L245" s="173" t="s">
        <v>44</v>
      </c>
      <c r="M245" s="429">
        <v>114</v>
      </c>
      <c r="N245" s="352">
        <v>0</v>
      </c>
      <c r="O245" s="429" t="s">
        <v>43</v>
      </c>
      <c r="P245" s="432" t="s">
        <v>36</v>
      </c>
      <c r="Q245" s="399" t="str">
        <f>IF(P245="BöB","nur Freihändig mit Tipo. 13 VöB","")</f>
        <v/>
      </c>
      <c r="R245" s="400"/>
      <c r="S245" s="433" t="str">
        <f>IF(P245="BöB","Ja","No")</f>
        <v>No</v>
      </c>
      <c r="T245" s="430" t="str">
        <f>IF(P245="BöB","Ja","No")</f>
        <v>No</v>
      </c>
      <c r="U245" s="435" t="e">
        <f>IF(OR(AND(P245="VöB",N239="Aktuelles Procedura secondo BöB",O245="No"),OR(AND(O245="Ja",N245&gt;='Valori soglia'!$D$6),AND(O245="Ja",U$14&gt;U$15)),AND(O245="Ja",P245="BöB")),"Kontrolle","")</f>
        <v>#DIV/0!</v>
      </c>
      <c r="V245" s="173" t="s">
        <v>44</v>
      </c>
      <c r="W245" s="429">
        <v>114</v>
      </c>
      <c r="X245" s="352">
        <v>0</v>
      </c>
      <c r="Y245" s="429" t="s">
        <v>43</v>
      </c>
      <c r="Z245" s="432" t="s">
        <v>36</v>
      </c>
      <c r="AA245" s="399" t="str">
        <f>IF(Z245="BöB","nur Freihändig mit Tipo. 13 VöB","")</f>
        <v/>
      </c>
      <c r="AB245" s="400"/>
      <c r="AC245" s="433" t="str">
        <f>IF(Z245="BöB","Ja","No")</f>
        <v>No</v>
      </c>
      <c r="AD245" s="430" t="str">
        <f>IF(Z245="BöB","Ja","No")</f>
        <v>No</v>
      </c>
      <c r="AE245" s="435" t="e">
        <f>IF(OR(AND(Z245="VöB",X239="Aktuelles Procedura secondo BöB",Y245="No"),OR(AND(Y245="Ja",X245&gt;='Valori soglia'!$D$6),AND(Y245="Ja",AE$14&gt;AE$15)),AND(Y245="Ja",Z245="BöB")),"Kontrolle","")</f>
        <v>#DIV/0!</v>
      </c>
      <c r="AF245" s="173" t="s">
        <v>44</v>
      </c>
      <c r="AG245" s="429">
        <v>114</v>
      </c>
      <c r="AH245" s="352">
        <v>0</v>
      </c>
      <c r="AI245" s="429" t="s">
        <v>43</v>
      </c>
      <c r="AJ245" s="432" t="s">
        <v>36</v>
      </c>
      <c r="AK245" s="399" t="str">
        <f>IF(AJ245="BöB","nur Freihändig mit Tipo. 13 VöB","")</f>
        <v/>
      </c>
      <c r="AL245" s="400"/>
      <c r="AM245" s="433" t="str">
        <f>IF(AJ245="BöB","Ja","No")</f>
        <v>No</v>
      </c>
      <c r="AN245" s="430" t="str">
        <f>IF(AJ245="BöB","Ja","No")</f>
        <v>No</v>
      </c>
      <c r="AO245" s="435" t="e">
        <f>IF(OR(AND(AJ245="VöB",AH239="Aktuelles Procedura secondo BöB",AI245="No"),OR(AND(AI245="Ja",AH245&gt;='Valori soglia'!$D$6),AND(AI245="Ja",AO$14&gt;AO$15)),AND(AI245="Ja",AJ245="BöB")),"Kontrolle","")</f>
        <v>#DIV/0!</v>
      </c>
      <c r="AP245" s="173" t="s">
        <v>44</v>
      </c>
      <c r="AQ245" s="429">
        <v>114</v>
      </c>
      <c r="AR245" s="352">
        <v>0</v>
      </c>
      <c r="AS245" s="429" t="s">
        <v>43</v>
      </c>
      <c r="AT245" s="432" t="s">
        <v>36</v>
      </c>
      <c r="AU245" s="399" t="str">
        <f>IF(AT245="BöB","nur Freihändig mit Tipo. 13 VöB","")</f>
        <v/>
      </c>
      <c r="AV245" s="400"/>
      <c r="AW245" s="433" t="str">
        <f>IF(AT245="BöB","Ja","No")</f>
        <v>No</v>
      </c>
      <c r="AX245" s="430" t="str">
        <f>IF(AT245="BöB","Ja","No")</f>
        <v>No</v>
      </c>
      <c r="AY245" s="435" t="e">
        <f>IF(OR(AND(AT245="VöB",AR239="Aktuelles Procedura secondo BöB",AS245="No"),OR(AND(AS245="Ja",AR245&gt;='Valori soglia'!$D$6),AND(AS245="Ja",AY$14&gt;AY$15)),AND(AS245="Ja",AT245="BöB")),"Kontrolle","")</f>
        <v>#DIV/0!</v>
      </c>
      <c r="AZ245" s="173" t="s">
        <v>44</v>
      </c>
      <c r="BA245" s="429">
        <v>114</v>
      </c>
      <c r="BB245" s="352">
        <v>0</v>
      </c>
      <c r="BC245" s="429" t="s">
        <v>43</v>
      </c>
      <c r="BD245" s="432" t="s">
        <v>36</v>
      </c>
      <c r="BE245" s="399" t="str">
        <f>IF(BD245="BöB","nur Freihändig mit Tipo. 13 VöB","")</f>
        <v/>
      </c>
      <c r="BF245" s="400"/>
      <c r="BG245" s="433" t="str">
        <f>IF(BD245="BöB","Ja","No")</f>
        <v>No</v>
      </c>
      <c r="BH245" s="430" t="str">
        <f>IF(BD245="BöB","Ja","No")</f>
        <v>No</v>
      </c>
      <c r="BI245" s="435" t="e">
        <f>IF(OR(AND(BD245="VöB",BB239="Aktuelles Procedura secondo BöB",BC245="No"),OR(AND(BC245="Ja",BB245&gt;='Valori soglia'!$D$6),AND(BC245="Ja",BI$14&gt;BI$15)),AND(BC245="Ja",BD245="BöB")),"Kontrolle","")</f>
        <v>#DIV/0!</v>
      </c>
      <c r="BJ245" s="173" t="s">
        <v>44</v>
      </c>
      <c r="BK245" s="429">
        <v>114</v>
      </c>
      <c r="BL245" s="352">
        <v>0</v>
      </c>
      <c r="BM245" s="429" t="s">
        <v>43</v>
      </c>
      <c r="BN245" s="432" t="s">
        <v>36</v>
      </c>
      <c r="BO245" s="399" t="str">
        <f>IF(BN245="BöB","nur Freihändig mit Tipo. 13 VöB","")</f>
        <v/>
      </c>
      <c r="BP245" s="400"/>
      <c r="BQ245" s="433" t="str">
        <f>IF(BN245="BöB","Ja","No")</f>
        <v>No</v>
      </c>
      <c r="BR245" s="430" t="str">
        <f>IF(BN245="BöB","Ja","No")</f>
        <v>No</v>
      </c>
      <c r="BS245" s="435" t="e">
        <f>IF(OR(AND(BN245="VöB",BL239="Aktuelles Procedura secondo BöB",BM245="No"),OR(AND(BM245="Ja",BL245&gt;='Valori soglia'!$D$6),AND(BM245="Ja",BS$14&gt;BS$15)),AND(BM245="Ja",BN245="BöB")),"Kontrolle","")</f>
        <v>#DIV/0!</v>
      </c>
      <c r="BT245" s="173" t="s">
        <v>44</v>
      </c>
      <c r="BU245" s="429">
        <v>114</v>
      </c>
      <c r="BV245" s="352">
        <v>0</v>
      </c>
      <c r="BW245" s="429" t="s">
        <v>43</v>
      </c>
      <c r="BX245" s="432" t="s">
        <v>36</v>
      </c>
      <c r="BY245" s="399" t="str">
        <f>IF(BX245="BöB","nur Freihändig mit Tipo. 13 VöB","")</f>
        <v/>
      </c>
      <c r="BZ245" s="400"/>
      <c r="CA245" s="433" t="str">
        <f>IF(BX245="BöB","Ja","No")</f>
        <v>No</v>
      </c>
      <c r="CB245" s="430" t="str">
        <f>IF(BX245="BöB","Ja","No")</f>
        <v>No</v>
      </c>
      <c r="CC245" s="435" t="e">
        <f>IF(OR(AND(BX245="VöB",BV239="Aktuelles Procedura secondo BöB",BW245="No"),OR(AND(BW245="Ja",BV245&gt;='Valori soglia'!$D$6),AND(BW245="Ja",CC$14&gt;CC$15)),AND(BW245="Ja",BX245="BöB")),"Kontrolle","")</f>
        <v>#DIV/0!</v>
      </c>
      <c r="CD245" s="173" t="s">
        <v>44</v>
      </c>
      <c r="CE245" s="429">
        <v>114</v>
      </c>
      <c r="CF245" s="352">
        <v>0</v>
      </c>
      <c r="CG245" s="429" t="s">
        <v>43</v>
      </c>
      <c r="CH245" s="432" t="s">
        <v>36</v>
      </c>
      <c r="CI245" s="399" t="str">
        <f>IF(CH245="BöB","nur Freihändig mit Tipo. 13 VöB","")</f>
        <v/>
      </c>
      <c r="CJ245" s="400"/>
      <c r="CK245" s="433" t="str">
        <f>IF(CH245="BöB","Ja","No")</f>
        <v>No</v>
      </c>
      <c r="CL245" s="430" t="str">
        <f>IF(CH245="BöB","Ja","No")</f>
        <v>No</v>
      </c>
      <c r="CM245" s="435" t="e">
        <f>IF(OR(AND(CH245="VöB",CF239="Aktuelles Procedura secondo BöB",CG245="No"),OR(AND(CG245="Ja",CF245&gt;='Valori soglia'!$D$6),AND(CG245="Ja",CM$14&gt;CM$15)),AND(CG245="Ja",CH245="BöB")),"Kontrolle","")</f>
        <v>#DIV/0!</v>
      </c>
      <c r="CN245" s="173" t="s">
        <v>44</v>
      </c>
      <c r="CO245" s="429">
        <v>114</v>
      </c>
      <c r="CP245" s="352">
        <v>0</v>
      </c>
      <c r="CQ245" s="429" t="s">
        <v>43</v>
      </c>
      <c r="CR245" s="432" t="s">
        <v>36</v>
      </c>
      <c r="CS245" s="399" t="str">
        <f>IF(CR245="BöB","nur Freihändig mit Tipo. 13 VöB","")</f>
        <v/>
      </c>
      <c r="CT245" s="400"/>
      <c r="CU245" s="433" t="str">
        <f>IF(CR245="BöB","Ja","No")</f>
        <v>No</v>
      </c>
      <c r="CV245" s="430" t="str">
        <f>IF(CR245="BöB","Ja","No")</f>
        <v>No</v>
      </c>
      <c r="CW245" s="435" t="e">
        <f>IF(OR(AND(CR245="VöB",CP239="Aktuelles Procedura secondo BöB",CQ245="No"),OR(AND(CQ245="Ja",CP245&gt;='Valori soglia'!$D$6),AND(CQ245="Ja",CW$14&gt;CW$15)),AND(CQ245="Ja",CR245="BöB")),"Kontrolle","")</f>
        <v>#DIV/0!</v>
      </c>
      <c r="CX245" s="173" t="s">
        <v>44</v>
      </c>
      <c r="CY245" s="429">
        <v>114</v>
      </c>
      <c r="CZ245" s="352">
        <v>0</v>
      </c>
      <c r="DA245" s="429" t="s">
        <v>43</v>
      </c>
      <c r="DB245" s="432" t="s">
        <v>36</v>
      </c>
      <c r="DC245" s="399" t="str">
        <f>IF(DB245="BöB","nur Freihändig mit Tipo. 13 VöB","")</f>
        <v/>
      </c>
      <c r="DD245" s="400"/>
      <c r="DE245" s="433" t="str">
        <f>IF(DB245="BöB","Ja","No")</f>
        <v>No</v>
      </c>
      <c r="DF245" s="430" t="str">
        <f>IF(DB245="BöB","Ja","No")</f>
        <v>No</v>
      </c>
      <c r="DG245" s="435" t="e">
        <f>IF(OR(AND(DB245="VöB",CZ239="Aktuelles Procedura secondo BöB",DA245="No"),OR(AND(DA245="Ja",CZ245&gt;='Valori soglia'!$D$6),AND(DA245="Ja",DG$14&gt;DG$15)),AND(DA245="Ja",DB245="BöB")),"Kontrolle","")</f>
        <v>#DIV/0!</v>
      </c>
      <c r="DH245" s="173" t="s">
        <v>44</v>
      </c>
      <c r="DI245" s="429">
        <v>114</v>
      </c>
      <c r="DJ245" s="352">
        <v>0</v>
      </c>
      <c r="DK245" s="429" t="s">
        <v>43</v>
      </c>
      <c r="DL245" s="432" t="s">
        <v>36</v>
      </c>
      <c r="DM245" s="399" t="str">
        <f>IF(DL245="BöB","nur Freihändig mit Tipo. 13 VöB","")</f>
        <v/>
      </c>
      <c r="DN245" s="400"/>
      <c r="DO245" s="433" t="str">
        <f>IF(DL245="BöB","Ja","No")</f>
        <v>No</v>
      </c>
      <c r="DP245" s="430" t="str">
        <f>IF(DL245="BöB","Ja","No")</f>
        <v>No</v>
      </c>
      <c r="DQ245" s="435" t="e">
        <f>IF(OR(AND(DL245="VöB",DJ239="Aktuelles Procedura secondo BöB",DK245="No"),OR(AND(DK245="Ja",DJ245&gt;='Valori soglia'!$D$6),AND(DK245="Ja",DQ$14&gt;DQ$15)),AND(DK245="Ja",DL245="BöB")),"Kontrolle","")</f>
        <v>#DIV/0!</v>
      </c>
      <c r="DR245" s="173" t="s">
        <v>44</v>
      </c>
      <c r="DS245" s="429">
        <v>114</v>
      </c>
      <c r="DT245" s="352">
        <v>0</v>
      </c>
      <c r="DU245" s="429" t="s">
        <v>43</v>
      </c>
      <c r="DV245" s="432" t="s">
        <v>36</v>
      </c>
      <c r="DW245" s="399" t="str">
        <f>IF(DV245="BöB","nur Freihändig mit Tipo. 13 VöB","")</f>
        <v/>
      </c>
      <c r="DX245" s="400"/>
      <c r="DY245" s="433" t="str">
        <f>IF(DV245="BöB","Ja","No")</f>
        <v>No</v>
      </c>
      <c r="DZ245" s="430" t="str">
        <f>IF(DV245="BöB","Ja","No")</f>
        <v>No</v>
      </c>
      <c r="EA245" s="435" t="e">
        <f>IF(OR(AND(DV245="VöB",DT239="Aktuelles Procedura secondo BöB",DU245="No"),OR(AND(DU245="Ja",DT245&gt;='Valori soglia'!$D$6),AND(DU245="Ja",EA$14&gt;EA$15)),AND(DU245="Ja",DV245="BöB")),"Kontrolle","")</f>
        <v>#DIV/0!</v>
      </c>
      <c r="EB245" s="173" t="s">
        <v>44</v>
      </c>
      <c r="EC245" s="429">
        <v>114</v>
      </c>
      <c r="ED245" s="352">
        <v>0</v>
      </c>
      <c r="EE245" s="429" t="s">
        <v>43</v>
      </c>
      <c r="EF245" s="432" t="s">
        <v>36</v>
      </c>
      <c r="EG245" s="399" t="str">
        <f>IF(EF245="BöB","nur Freihändig mit Tipo. 13 VöB","")</f>
        <v/>
      </c>
      <c r="EH245" s="400"/>
      <c r="EI245" s="433" t="str">
        <f>IF(EF245="BöB","Ja","No")</f>
        <v>No</v>
      </c>
      <c r="EJ245" s="430" t="str">
        <f>IF(EF245="BöB","Ja","No")</f>
        <v>No</v>
      </c>
      <c r="EK245" s="435" t="e">
        <f>IF(OR(AND(EF245="VöB",ED239="Aktuelles Procedura secondo BöB",EE245="No"),OR(AND(EE245="Ja",ED245&gt;='Valori soglia'!$D$6),AND(EE245="Ja",EK$14&gt;EK$15)),AND(EE245="Ja",EF245="BöB")),"Kontrolle","")</f>
        <v>#DIV/0!</v>
      </c>
      <c r="EL245" s="173" t="s">
        <v>44</v>
      </c>
      <c r="EM245" s="429">
        <v>114</v>
      </c>
      <c r="EN245" s="352">
        <v>0</v>
      </c>
      <c r="EO245" s="429" t="s">
        <v>43</v>
      </c>
      <c r="EP245" s="432" t="s">
        <v>36</v>
      </c>
      <c r="EQ245" s="399" t="str">
        <f>IF(EP245="BöB","nur Freihändig mit Tipo. 13 VöB","")</f>
        <v/>
      </c>
      <c r="ER245" s="400"/>
      <c r="ES245" s="433" t="str">
        <f>IF(EP245="BöB","Ja","No")</f>
        <v>No</v>
      </c>
      <c r="ET245" s="430" t="str">
        <f>IF(EP245="BöB","Ja","No")</f>
        <v>No</v>
      </c>
      <c r="EU245" s="435" t="e">
        <f>IF(OR(AND(EP245="VöB",EN239="Aktuelles Procedura secondo BöB",EO245="No"),OR(AND(EO245="Ja",EN245&gt;='Valori soglia'!$D$6),AND(EO245="Ja",EU$14&gt;EU$15)),AND(EO245="Ja",EP245="BöB")),"Kontrolle","")</f>
        <v>#DIV/0!</v>
      </c>
      <c r="EV245" s="173" t="s">
        <v>44</v>
      </c>
      <c r="EW245" s="429">
        <v>114</v>
      </c>
      <c r="EX245" s="352">
        <v>0</v>
      </c>
      <c r="EY245" s="429" t="s">
        <v>43</v>
      </c>
      <c r="EZ245" s="432" t="s">
        <v>36</v>
      </c>
      <c r="FA245" s="399" t="str">
        <f>IF(EZ245="BöB","nur Freihändig mit Tipo. 13 VöB","")</f>
        <v/>
      </c>
      <c r="FB245" s="400"/>
      <c r="FC245" s="433" t="str">
        <f>IF(EZ245="BöB","Ja","No")</f>
        <v>No</v>
      </c>
      <c r="FD245" s="430" t="str">
        <f>IF(EZ245="BöB","Ja","No")</f>
        <v>No</v>
      </c>
      <c r="FE245" s="435" t="e">
        <f>IF(OR(AND(EZ245="VöB",EX239="Aktuelles Procedura secondo BöB",EY245="No"),OR(AND(EY245="Ja",EX245&gt;='Valori soglia'!$D$6),AND(EY245="Ja",FE$14&gt;FE$15)),AND(EY245="Ja",EZ245="BöB")),"Kontrolle","")</f>
        <v>#DIV/0!</v>
      </c>
      <c r="FF245" s="173" t="s">
        <v>44</v>
      </c>
      <c r="FG245" s="429">
        <v>114</v>
      </c>
      <c r="FH245" s="352">
        <v>0</v>
      </c>
      <c r="FI245" s="429" t="s">
        <v>43</v>
      </c>
      <c r="FJ245" s="432" t="s">
        <v>36</v>
      </c>
      <c r="FK245" s="399" t="str">
        <f>IF(FJ245="BöB","nur Freihändig mit Tipo. 13 VöB","")</f>
        <v/>
      </c>
      <c r="FL245" s="400"/>
      <c r="FM245" s="433" t="str">
        <f>IF(FJ245="BöB","Ja","No")</f>
        <v>No</v>
      </c>
      <c r="FN245" s="430" t="str">
        <f>IF(FJ245="BöB","Ja","No")</f>
        <v>No</v>
      </c>
      <c r="FO245" s="435" t="e">
        <f>IF(OR(AND(FJ245="VöB",FH239="Aktuelles Procedura secondo BöB",FI245="No"),OR(AND(FI245="Ja",FH245&gt;='Valori soglia'!$D$6),AND(FI245="Ja",FO$14&gt;FO$15)),AND(FI245="Ja",FJ245="BöB")),"Kontrolle","")</f>
        <v>#DIV/0!</v>
      </c>
      <c r="FP245" s="173" t="s">
        <v>44</v>
      </c>
      <c r="FQ245" s="429">
        <v>114</v>
      </c>
      <c r="FR245" s="352">
        <v>0</v>
      </c>
      <c r="FS245" s="429" t="s">
        <v>43</v>
      </c>
      <c r="FT245" s="432" t="s">
        <v>36</v>
      </c>
      <c r="FU245" s="399" t="str">
        <f>IF(FT245="BöB","nur Freihändig mit Tipo. 13 VöB","")</f>
        <v/>
      </c>
      <c r="FV245" s="400"/>
      <c r="FW245" s="433" t="str">
        <f>IF(FT245="BöB","Ja","No")</f>
        <v>No</v>
      </c>
      <c r="FX245" s="430" t="str">
        <f>IF(FT245="BöB","Ja","No")</f>
        <v>No</v>
      </c>
      <c r="FY245" s="435" t="e">
        <f>IF(OR(AND(FT245="VöB",FR239="Aktuelles Procedura secondo BöB",FS245="No"),OR(AND(FS245="Ja",FR245&gt;='Valori soglia'!$D$6),AND(FS245="Ja",FY$14&gt;FY$15)),AND(FS245="Ja",FT245="BöB")),"Kontrolle","")</f>
        <v>#DIV/0!</v>
      </c>
      <c r="FZ245" s="173" t="s">
        <v>44</v>
      </c>
      <c r="GA245" s="429">
        <v>114</v>
      </c>
      <c r="GB245" s="352">
        <v>0</v>
      </c>
      <c r="GC245" s="429" t="s">
        <v>43</v>
      </c>
      <c r="GD245" s="432" t="s">
        <v>36</v>
      </c>
      <c r="GE245" s="399" t="str">
        <f>IF(GD245="BöB","nur Freihändig mit Tipo. 13 VöB","")</f>
        <v/>
      </c>
      <c r="GF245" s="400"/>
      <c r="GG245" s="433" t="str">
        <f>IF(GD245="BöB","Ja","No")</f>
        <v>No</v>
      </c>
      <c r="GH245" s="430" t="str">
        <f>IF(GD245="BöB","Ja","No")</f>
        <v>No</v>
      </c>
      <c r="GI245" s="435" t="e">
        <f>IF(OR(AND(GD245="VöB",GB239="Aktuelles Procedura secondo BöB",GC245="No"),OR(AND(GC245="Ja",GB245&gt;='Valori soglia'!$D$6),AND(GC245="Ja",GI$14&gt;GI$15)),AND(GC245="Ja",GD245="BöB")),"Kontrolle","")</f>
        <v>#DIV/0!</v>
      </c>
      <c r="GJ245" s="173" t="s">
        <v>44</v>
      </c>
      <c r="GK245" s="429">
        <v>114</v>
      </c>
      <c r="GL245" s="352">
        <v>0</v>
      </c>
      <c r="GM245" s="429" t="s">
        <v>43</v>
      </c>
      <c r="GN245" s="432" t="s">
        <v>36</v>
      </c>
      <c r="GO245" s="399" t="str">
        <f>IF(GN245="BöB","nur Freihändig mit Tipo. 13 VöB","")</f>
        <v/>
      </c>
      <c r="GP245" s="400"/>
      <c r="GQ245" s="433" t="str">
        <f>IF(GN245="BöB","Ja","No")</f>
        <v>No</v>
      </c>
      <c r="GR245" s="430" t="str">
        <f>IF(GN245="BöB","Ja","No")</f>
        <v>No</v>
      </c>
      <c r="GS245" s="435" t="e">
        <f>IF(OR(AND(GN245="VöB",GL239="Aktuelles Procedura secondo BöB",GM245="No"),OR(AND(GM245="Ja",GL245&gt;='Valori soglia'!$D$6),AND(GM245="Ja",GS$14&gt;GS$15)),AND(GM245="Ja",GN245="BöB")),"Kontrolle","")</f>
        <v>#DIV/0!</v>
      </c>
      <c r="GT245" s="173" t="s">
        <v>44</v>
      </c>
      <c r="GU245" s="429">
        <v>114</v>
      </c>
      <c r="GV245" s="352">
        <v>0</v>
      </c>
      <c r="GW245" s="429" t="s">
        <v>43</v>
      </c>
      <c r="GX245" s="432" t="s">
        <v>36</v>
      </c>
      <c r="GY245" s="399" t="str">
        <f>IF(GX245="BöB","nur Freihändig mit Tipo. 13 VöB","")</f>
        <v/>
      </c>
      <c r="GZ245" s="400"/>
      <c r="HA245" s="433" t="str">
        <f>IF(GX245="BöB","Ja","No")</f>
        <v>No</v>
      </c>
      <c r="HB245" s="430" t="str">
        <f>IF(GX245="BöB","Ja","No")</f>
        <v>No</v>
      </c>
      <c r="HC245" s="435" t="e">
        <f>IF(OR(AND(GX245="VöB",GV239="Aktuelles Procedura secondo BöB",GW245="No"),OR(AND(GW245="Ja",GV245&gt;='Valori soglia'!$D$6),AND(GW245="Ja",HC$14&gt;HC$15)),AND(GW245="Ja",GX245="BöB")),"Kontrolle","")</f>
        <v>#DIV/0!</v>
      </c>
      <c r="HD245" s="173" t="s">
        <v>44</v>
      </c>
      <c r="HE245" s="429">
        <v>114</v>
      </c>
      <c r="HF245" s="352">
        <v>0</v>
      </c>
      <c r="HG245" s="429" t="s">
        <v>43</v>
      </c>
      <c r="HH245" s="432" t="s">
        <v>36</v>
      </c>
      <c r="HI245" s="399" t="str">
        <f>IF(HH245="BöB","nur Freihändig mit Tipo. 13 VöB","")</f>
        <v/>
      </c>
      <c r="HJ245" s="400"/>
      <c r="HK245" s="433" t="str">
        <f>IF(HH245="BöB","Ja","No")</f>
        <v>No</v>
      </c>
      <c r="HL245" s="430" t="str">
        <f>IF(HH245="BöB","Ja","No")</f>
        <v>No</v>
      </c>
      <c r="HM245" s="435" t="e">
        <f>IF(OR(AND(HH245="VöB",HF239="Aktuelles Procedura secondo BöB",HG245="No"),OR(AND(HG245="Ja",HF245&gt;='Valori soglia'!$D$6),AND(HG245="Ja",HM$14&gt;HM$15)),AND(HG245="Ja",HH245="BöB")),"Kontrolle","")</f>
        <v>#DIV/0!</v>
      </c>
      <c r="HN245" s="115"/>
      <c r="HO245" s="115"/>
      <c r="HP245" s="115"/>
      <c r="HQ245" s="6"/>
      <c r="HR245" s="6"/>
      <c r="HS245" s="6"/>
      <c r="HT245" s="6"/>
      <c r="HU245" s="6"/>
      <c r="HV245" s="6"/>
      <c r="HW245" s="6"/>
      <c r="HX245" s="6"/>
      <c r="HY245" s="6"/>
      <c r="HZ245" s="6"/>
      <c r="IA245" s="6"/>
      <c r="IB245" s="6"/>
      <c r="IC245" s="6"/>
      <c r="ID245" s="6"/>
      <c r="IE245" s="6"/>
      <c r="IF245" s="6"/>
      <c r="IG245" s="6"/>
      <c r="IH245" s="6"/>
      <c r="II245" s="6"/>
      <c r="IJ245" s="6"/>
      <c r="IK245" s="6"/>
      <c r="IL245" s="6"/>
      <c r="IM245" s="6"/>
      <c r="IN245" s="6"/>
      <c r="IO245" s="6"/>
      <c r="IP245" s="6"/>
      <c r="IQ245" s="6"/>
      <c r="IR245" s="6"/>
      <c r="IS245" s="6"/>
      <c r="IT245" s="6"/>
      <c r="IU245" s="6"/>
      <c r="IV245" s="6"/>
      <c r="IW245" s="6"/>
      <c r="IX245" s="6"/>
      <c r="IY245" s="6"/>
      <c r="IZ245" s="6"/>
      <c r="JA245" s="6"/>
      <c r="JB245" s="6"/>
      <c r="JC245" s="6"/>
      <c r="JD245" s="6"/>
      <c r="JE245" s="6"/>
      <c r="JF245" s="6"/>
      <c r="JG245" s="6"/>
      <c r="JH245" s="6"/>
      <c r="JI245" s="6"/>
      <c r="JJ245" s="6"/>
      <c r="JK245" s="6"/>
      <c r="JL245" s="6"/>
      <c r="JM245" s="6"/>
      <c r="JN245" s="6"/>
      <c r="JO245" s="6"/>
      <c r="JP245" s="6"/>
      <c r="JQ245" s="6"/>
      <c r="JR245" s="6"/>
      <c r="JS245" s="6"/>
      <c r="JT245" s="6"/>
      <c r="JU245" s="6"/>
      <c r="JV245" s="6"/>
      <c r="JW245" s="6"/>
      <c r="JX245" s="6"/>
      <c r="JY245" s="6"/>
      <c r="JZ245" s="6"/>
      <c r="KA245" s="6"/>
      <c r="KB245" s="6"/>
      <c r="KC245" s="6"/>
      <c r="KD245" s="6"/>
      <c r="KE245" s="6"/>
      <c r="KF245" s="6"/>
      <c r="KG245" s="6"/>
      <c r="KH245" s="6"/>
      <c r="KI245" s="6"/>
      <c r="KJ245" s="6"/>
      <c r="KK245" s="6"/>
      <c r="KL245" s="6"/>
      <c r="KM245" s="6"/>
      <c r="KN245" s="6"/>
      <c r="KO245" s="6"/>
      <c r="KP245" s="6"/>
      <c r="KQ245" s="6"/>
      <c r="KR245" s="6"/>
      <c r="KS245" s="6"/>
      <c r="KT245" s="6"/>
      <c r="KU245" s="6"/>
      <c r="KV245" s="6"/>
      <c r="KW245" s="6"/>
      <c r="KX245" s="6"/>
      <c r="KY245" s="6"/>
      <c r="KZ245" s="6"/>
      <c r="LA245" s="6"/>
      <c r="LB245" s="6"/>
      <c r="LC245" s="6"/>
    </row>
    <row r="246" spans="2:315" ht="27" customHeight="1" x14ac:dyDescent="0.2">
      <c r="B246" s="174" t="s">
        <v>45</v>
      </c>
      <c r="C246" s="429"/>
      <c r="D246" s="352"/>
      <c r="E246" s="429"/>
      <c r="F246" s="432"/>
      <c r="G246" s="401" t="str">
        <f>IF(F245="VöB","Freihändig (z.B. Tipo. 36 II d VöB)","")</f>
        <v/>
      </c>
      <c r="H246" s="402"/>
      <c r="I246" s="433"/>
      <c r="J246" s="430"/>
      <c r="K246" s="435"/>
      <c r="L246" s="174" t="s">
        <v>45</v>
      </c>
      <c r="M246" s="429"/>
      <c r="N246" s="352"/>
      <c r="O246" s="429"/>
      <c r="P246" s="432"/>
      <c r="Q246" s="401" t="str">
        <f>IF(P245="VöB","Freihändig (z.B. Tipo. 36 II d VöB)","")</f>
        <v/>
      </c>
      <c r="R246" s="402"/>
      <c r="S246" s="433"/>
      <c r="T246" s="430"/>
      <c r="U246" s="435"/>
      <c r="V246" s="174" t="s">
        <v>45</v>
      </c>
      <c r="W246" s="429"/>
      <c r="X246" s="352"/>
      <c r="Y246" s="429"/>
      <c r="Z246" s="432"/>
      <c r="AA246" s="401" t="str">
        <f>IF(Z245="VöB","Freihändig (z.B. Tipo. 36 II d VöB)","")</f>
        <v/>
      </c>
      <c r="AB246" s="402"/>
      <c r="AC246" s="433"/>
      <c r="AD246" s="430"/>
      <c r="AE246" s="435"/>
      <c r="AF246" s="174" t="s">
        <v>45</v>
      </c>
      <c r="AG246" s="429"/>
      <c r="AH246" s="352"/>
      <c r="AI246" s="429"/>
      <c r="AJ246" s="432"/>
      <c r="AK246" s="401" t="str">
        <f>IF(AJ245="VöB","Freihändig (z.B. Tipo. 36 II d VöB)","")</f>
        <v/>
      </c>
      <c r="AL246" s="402"/>
      <c r="AM246" s="433"/>
      <c r="AN246" s="430"/>
      <c r="AO246" s="435"/>
      <c r="AP246" s="174" t="s">
        <v>45</v>
      </c>
      <c r="AQ246" s="429"/>
      <c r="AR246" s="352"/>
      <c r="AS246" s="429"/>
      <c r="AT246" s="432"/>
      <c r="AU246" s="401" t="str">
        <f>IF(AT245="VöB","Freihändig (z.B. Tipo. 36 II d VöB)","")</f>
        <v/>
      </c>
      <c r="AV246" s="402"/>
      <c r="AW246" s="433"/>
      <c r="AX246" s="430"/>
      <c r="AY246" s="435"/>
      <c r="AZ246" s="174" t="s">
        <v>45</v>
      </c>
      <c r="BA246" s="429"/>
      <c r="BB246" s="352"/>
      <c r="BC246" s="429"/>
      <c r="BD246" s="432"/>
      <c r="BE246" s="401" t="str">
        <f>IF(BD245="VöB","Freihändig (z.B. Tipo. 36 II d VöB)","")</f>
        <v/>
      </c>
      <c r="BF246" s="402"/>
      <c r="BG246" s="433"/>
      <c r="BH246" s="430"/>
      <c r="BI246" s="435"/>
      <c r="BJ246" s="174" t="s">
        <v>45</v>
      </c>
      <c r="BK246" s="429"/>
      <c r="BL246" s="352"/>
      <c r="BM246" s="429"/>
      <c r="BN246" s="432"/>
      <c r="BO246" s="401" t="str">
        <f>IF(BN245="VöB","Freihändig (z.B. Tipo. 36 II d VöB)","")</f>
        <v/>
      </c>
      <c r="BP246" s="402"/>
      <c r="BQ246" s="433"/>
      <c r="BR246" s="430"/>
      <c r="BS246" s="435"/>
      <c r="BT246" s="174" t="s">
        <v>45</v>
      </c>
      <c r="BU246" s="429"/>
      <c r="BV246" s="352"/>
      <c r="BW246" s="429"/>
      <c r="BX246" s="432"/>
      <c r="BY246" s="401" t="str">
        <f>IF(BX245="VöB","Freihändig (z.B. Tipo. 36 II d VöB)","")</f>
        <v/>
      </c>
      <c r="BZ246" s="402"/>
      <c r="CA246" s="433"/>
      <c r="CB246" s="430"/>
      <c r="CC246" s="435"/>
      <c r="CD246" s="174" t="s">
        <v>45</v>
      </c>
      <c r="CE246" s="429"/>
      <c r="CF246" s="352"/>
      <c r="CG246" s="429"/>
      <c r="CH246" s="432"/>
      <c r="CI246" s="401" t="str">
        <f>IF(CH245="VöB","Freihändig (z.B. Tipo. 36 II d VöB)","")</f>
        <v/>
      </c>
      <c r="CJ246" s="402"/>
      <c r="CK246" s="433"/>
      <c r="CL246" s="430"/>
      <c r="CM246" s="435"/>
      <c r="CN246" s="174" t="s">
        <v>45</v>
      </c>
      <c r="CO246" s="429"/>
      <c r="CP246" s="352"/>
      <c r="CQ246" s="429"/>
      <c r="CR246" s="432"/>
      <c r="CS246" s="401" t="str">
        <f>IF(CR245="VöB","Freihändig (z.B. Tipo. 36 II d VöB)","")</f>
        <v/>
      </c>
      <c r="CT246" s="402"/>
      <c r="CU246" s="433"/>
      <c r="CV246" s="430"/>
      <c r="CW246" s="435"/>
      <c r="CX246" s="174" t="s">
        <v>45</v>
      </c>
      <c r="CY246" s="429"/>
      <c r="CZ246" s="352"/>
      <c r="DA246" s="429"/>
      <c r="DB246" s="432"/>
      <c r="DC246" s="401" t="str">
        <f>IF(DB245="VöB","Freihändig (z.B. Tipo. 36 II d VöB)","")</f>
        <v/>
      </c>
      <c r="DD246" s="402"/>
      <c r="DE246" s="433"/>
      <c r="DF246" s="430"/>
      <c r="DG246" s="435"/>
      <c r="DH246" s="174" t="s">
        <v>45</v>
      </c>
      <c r="DI246" s="429"/>
      <c r="DJ246" s="352"/>
      <c r="DK246" s="429"/>
      <c r="DL246" s="432"/>
      <c r="DM246" s="401" t="str">
        <f>IF(DL245="VöB","Freihändig (z.B. Tipo. 36 II d VöB)","")</f>
        <v/>
      </c>
      <c r="DN246" s="402"/>
      <c r="DO246" s="433"/>
      <c r="DP246" s="430"/>
      <c r="DQ246" s="435"/>
      <c r="DR246" s="174" t="s">
        <v>45</v>
      </c>
      <c r="DS246" s="429"/>
      <c r="DT246" s="352"/>
      <c r="DU246" s="429"/>
      <c r="DV246" s="432"/>
      <c r="DW246" s="401" t="str">
        <f>IF(DV245="VöB","Freihändig (z.B. Tipo. 36 II d VöB)","")</f>
        <v/>
      </c>
      <c r="DX246" s="402"/>
      <c r="DY246" s="433"/>
      <c r="DZ246" s="430"/>
      <c r="EA246" s="435"/>
      <c r="EB246" s="174" t="s">
        <v>45</v>
      </c>
      <c r="EC246" s="429"/>
      <c r="ED246" s="352"/>
      <c r="EE246" s="429"/>
      <c r="EF246" s="432"/>
      <c r="EG246" s="401" t="str">
        <f>IF(EF245="VöB","Freihändig (z.B. Tipo. 36 II d VöB)","")</f>
        <v/>
      </c>
      <c r="EH246" s="402"/>
      <c r="EI246" s="433"/>
      <c r="EJ246" s="430"/>
      <c r="EK246" s="435"/>
      <c r="EL246" s="174" t="s">
        <v>45</v>
      </c>
      <c r="EM246" s="429"/>
      <c r="EN246" s="352"/>
      <c r="EO246" s="429"/>
      <c r="EP246" s="432"/>
      <c r="EQ246" s="401" t="str">
        <f>IF(EP245="VöB","Freihändig (z.B. Tipo. 36 II d VöB)","")</f>
        <v/>
      </c>
      <c r="ER246" s="402"/>
      <c r="ES246" s="433"/>
      <c r="ET246" s="430"/>
      <c r="EU246" s="435"/>
      <c r="EV246" s="174" t="s">
        <v>45</v>
      </c>
      <c r="EW246" s="429"/>
      <c r="EX246" s="352"/>
      <c r="EY246" s="429"/>
      <c r="EZ246" s="432"/>
      <c r="FA246" s="401" t="str">
        <f>IF(EZ245="VöB","Freihändig (z.B. Tipo. 36 II d VöB)","")</f>
        <v/>
      </c>
      <c r="FB246" s="402"/>
      <c r="FC246" s="433"/>
      <c r="FD246" s="430"/>
      <c r="FE246" s="435"/>
      <c r="FF246" s="174" t="s">
        <v>45</v>
      </c>
      <c r="FG246" s="429"/>
      <c r="FH246" s="352"/>
      <c r="FI246" s="429"/>
      <c r="FJ246" s="432"/>
      <c r="FK246" s="401" t="str">
        <f>IF(FJ245="VöB","Freihändig (z.B. Tipo. 36 II d VöB)","")</f>
        <v/>
      </c>
      <c r="FL246" s="402"/>
      <c r="FM246" s="433"/>
      <c r="FN246" s="430"/>
      <c r="FO246" s="435"/>
      <c r="FP246" s="174" t="s">
        <v>45</v>
      </c>
      <c r="FQ246" s="429"/>
      <c r="FR246" s="352"/>
      <c r="FS246" s="429"/>
      <c r="FT246" s="432"/>
      <c r="FU246" s="401" t="str">
        <f>IF(FT245="VöB","Freihändig (z.B. Tipo. 36 II d VöB)","")</f>
        <v/>
      </c>
      <c r="FV246" s="402"/>
      <c r="FW246" s="433"/>
      <c r="FX246" s="430"/>
      <c r="FY246" s="435"/>
      <c r="FZ246" s="174" t="s">
        <v>45</v>
      </c>
      <c r="GA246" s="429"/>
      <c r="GB246" s="352"/>
      <c r="GC246" s="429"/>
      <c r="GD246" s="432"/>
      <c r="GE246" s="401" t="str">
        <f>IF(GD245="VöB","Freihändig (z.B. Tipo. 36 II d VöB)","")</f>
        <v/>
      </c>
      <c r="GF246" s="402"/>
      <c r="GG246" s="433"/>
      <c r="GH246" s="430"/>
      <c r="GI246" s="435"/>
      <c r="GJ246" s="174" t="s">
        <v>45</v>
      </c>
      <c r="GK246" s="429"/>
      <c r="GL246" s="352"/>
      <c r="GM246" s="429"/>
      <c r="GN246" s="432"/>
      <c r="GO246" s="401" t="str">
        <f>IF(GN245="VöB","Freihändig (z.B. Tipo. 36 II d VöB)","")</f>
        <v/>
      </c>
      <c r="GP246" s="402"/>
      <c r="GQ246" s="433"/>
      <c r="GR246" s="430"/>
      <c r="GS246" s="435"/>
      <c r="GT246" s="174" t="s">
        <v>45</v>
      </c>
      <c r="GU246" s="429"/>
      <c r="GV246" s="352"/>
      <c r="GW246" s="429"/>
      <c r="GX246" s="432"/>
      <c r="GY246" s="401" t="str">
        <f>IF(GX245="VöB","Freihändig (z.B. Tipo. 36 II d VöB)","")</f>
        <v/>
      </c>
      <c r="GZ246" s="402"/>
      <c r="HA246" s="433"/>
      <c r="HB246" s="430"/>
      <c r="HC246" s="435"/>
      <c r="HD246" s="174" t="s">
        <v>45</v>
      </c>
      <c r="HE246" s="429"/>
      <c r="HF246" s="352"/>
      <c r="HG246" s="429"/>
      <c r="HH246" s="432"/>
      <c r="HI246" s="401" t="str">
        <f>IF(HH245="VöB","Freihändig (z.B. Tipo. 36 II d VöB)","")</f>
        <v/>
      </c>
      <c r="HJ246" s="402"/>
      <c r="HK246" s="433"/>
      <c r="HL246" s="430"/>
      <c r="HM246" s="435"/>
      <c r="HN246" s="115"/>
      <c r="HO246" s="115"/>
      <c r="HP246" s="115"/>
      <c r="HQ246" s="6"/>
      <c r="HR246" s="6"/>
      <c r="HS246" s="6"/>
      <c r="HT246" s="6"/>
      <c r="HU246" s="6"/>
      <c r="HV246" s="6"/>
      <c r="HW246" s="6"/>
      <c r="HX246" s="6"/>
      <c r="HY246" s="6"/>
      <c r="HZ246" s="6"/>
      <c r="IA246" s="6"/>
      <c r="IB246" s="6"/>
      <c r="IC246" s="6"/>
      <c r="ID246" s="6"/>
      <c r="IE246" s="6"/>
      <c r="IF246" s="6"/>
      <c r="IG246" s="6"/>
      <c r="IH246" s="6"/>
      <c r="II246" s="6"/>
      <c r="IJ246" s="6"/>
      <c r="IK246" s="6"/>
      <c r="IL246" s="6"/>
      <c r="IM246" s="6"/>
      <c r="IN246" s="6"/>
      <c r="IO246" s="6"/>
      <c r="IP246" s="6"/>
      <c r="IQ246" s="6"/>
      <c r="IR246" s="6"/>
      <c r="IS246" s="6"/>
      <c r="IT246" s="6"/>
      <c r="IU246" s="6"/>
      <c r="IV246" s="6"/>
      <c r="IW246" s="6"/>
      <c r="IX246" s="6"/>
      <c r="IY246" s="6"/>
      <c r="IZ246" s="6"/>
      <c r="JA246" s="6"/>
      <c r="JB246" s="6"/>
      <c r="JC246" s="6"/>
      <c r="JD246" s="6"/>
      <c r="JE246" s="6"/>
      <c r="JF246" s="6"/>
      <c r="JG246" s="6"/>
      <c r="JH246" s="6"/>
      <c r="JI246" s="6"/>
      <c r="JJ246" s="6"/>
      <c r="JK246" s="6"/>
      <c r="JL246" s="6"/>
      <c r="JM246" s="6"/>
      <c r="JN246" s="6"/>
      <c r="JO246" s="6"/>
      <c r="JP246" s="6"/>
      <c r="JQ246" s="6"/>
      <c r="JR246" s="6"/>
      <c r="JS246" s="6"/>
      <c r="JT246" s="6"/>
      <c r="JU246" s="6"/>
      <c r="JV246" s="6"/>
      <c r="JW246" s="6"/>
      <c r="JX246" s="6"/>
      <c r="JY246" s="6"/>
      <c r="JZ246" s="6"/>
      <c r="KA246" s="6"/>
      <c r="KB246" s="6"/>
      <c r="KC246" s="6"/>
      <c r="KD246" s="6"/>
      <c r="KE246" s="6"/>
      <c r="KF246" s="6"/>
      <c r="KG246" s="6"/>
      <c r="KH246" s="6"/>
      <c r="KI246" s="6"/>
      <c r="KJ246" s="6"/>
      <c r="KK246" s="6"/>
      <c r="KL246" s="6"/>
      <c r="KM246" s="6"/>
      <c r="KN246" s="6"/>
      <c r="KO246" s="6"/>
      <c r="KP246" s="6"/>
      <c r="KQ246" s="6"/>
      <c r="KR246" s="6"/>
      <c r="KS246" s="6"/>
      <c r="KT246" s="6"/>
      <c r="KU246" s="6"/>
      <c r="KV246" s="6"/>
      <c r="KW246" s="6"/>
      <c r="KX246" s="6"/>
      <c r="KY246" s="6"/>
      <c r="KZ246" s="6"/>
      <c r="LA246" s="6"/>
      <c r="LB246" s="6"/>
      <c r="LC246" s="6"/>
    </row>
    <row r="247" spans="2:315" ht="27" customHeight="1" x14ac:dyDescent="0.2">
      <c r="B247" s="173" t="s">
        <v>44</v>
      </c>
      <c r="C247" s="429">
        <v>115</v>
      </c>
      <c r="D247" s="352">
        <v>0</v>
      </c>
      <c r="E247" s="429" t="s">
        <v>43</v>
      </c>
      <c r="F247" s="432" t="s">
        <v>36</v>
      </c>
      <c r="G247" s="399" t="str">
        <f>IF(F247="BöB","nur Freihändig mit Tipo. 13 VöB","")</f>
        <v/>
      </c>
      <c r="H247" s="400"/>
      <c r="I247" s="433" t="str">
        <f>IF(F247="BöB","Ja","No")</f>
        <v>No</v>
      </c>
      <c r="J247" s="430" t="str">
        <f>IF(F247="BöB","Ja","No")</f>
        <v>No</v>
      </c>
      <c r="K247" s="435" t="e">
        <f>IF(OR(AND(F247="VöB",D241="Aktuelles Procedura secondo BöB",E247="No"),OR(AND(E247="Ja",D247&gt;='Valori soglia'!$D$6),AND(E247="Ja",'Riepilogo progetto'!$J$8&gt;'Riepilogo progetto'!$P$9)),AND(E247="Ja",F247="BöB")),"Kontrolle","")</f>
        <v>#DIV/0!</v>
      </c>
      <c r="L247" s="173" t="s">
        <v>44</v>
      </c>
      <c r="M247" s="429">
        <v>115</v>
      </c>
      <c r="N247" s="352">
        <v>0</v>
      </c>
      <c r="O247" s="429" t="s">
        <v>43</v>
      </c>
      <c r="P247" s="432" t="s">
        <v>36</v>
      </c>
      <c r="Q247" s="399" t="str">
        <f>IF(P247="BöB","nur Freihändig mit Tipo. 13 VöB","")</f>
        <v/>
      </c>
      <c r="R247" s="400"/>
      <c r="S247" s="433" t="str">
        <f>IF(P247="BöB","Ja","No")</f>
        <v>No</v>
      </c>
      <c r="T247" s="430" t="str">
        <f>IF(P247="BöB","Ja","No")</f>
        <v>No</v>
      </c>
      <c r="U247" s="435" t="e">
        <f>IF(OR(AND(P247="VöB",N241="Aktuelles Procedura secondo BöB",O247="No"),OR(AND(O247="Ja",N247&gt;='Valori soglia'!$D$6),AND(O247="Ja",U$14&gt;U$15)),AND(O247="Ja",P247="BöB")),"Kontrolle","")</f>
        <v>#DIV/0!</v>
      </c>
      <c r="V247" s="173" t="s">
        <v>44</v>
      </c>
      <c r="W247" s="429">
        <v>115</v>
      </c>
      <c r="X247" s="352">
        <v>0</v>
      </c>
      <c r="Y247" s="429" t="s">
        <v>43</v>
      </c>
      <c r="Z247" s="432" t="s">
        <v>36</v>
      </c>
      <c r="AA247" s="399" t="str">
        <f>IF(Z247="BöB","nur Freihändig mit Tipo. 13 VöB","")</f>
        <v/>
      </c>
      <c r="AB247" s="400"/>
      <c r="AC247" s="433" t="str">
        <f>IF(Z247="BöB","Ja","No")</f>
        <v>No</v>
      </c>
      <c r="AD247" s="430" t="str">
        <f>IF(Z247="BöB","Ja","No")</f>
        <v>No</v>
      </c>
      <c r="AE247" s="435" t="e">
        <f>IF(OR(AND(Z247="VöB",X241="Aktuelles Procedura secondo BöB",Y247="No"),OR(AND(Y247="Ja",X247&gt;='Valori soglia'!$D$6),AND(Y247="Ja",AE$14&gt;AE$15)),AND(Y247="Ja",Z247="BöB")),"Kontrolle","")</f>
        <v>#DIV/0!</v>
      </c>
      <c r="AF247" s="173" t="s">
        <v>44</v>
      </c>
      <c r="AG247" s="429">
        <v>115</v>
      </c>
      <c r="AH247" s="352">
        <v>0</v>
      </c>
      <c r="AI247" s="429" t="s">
        <v>43</v>
      </c>
      <c r="AJ247" s="432" t="s">
        <v>36</v>
      </c>
      <c r="AK247" s="399" t="str">
        <f>IF(AJ247="BöB","nur Freihändig mit Tipo. 13 VöB","")</f>
        <v/>
      </c>
      <c r="AL247" s="400"/>
      <c r="AM247" s="433" t="str">
        <f>IF(AJ247="BöB","Ja","No")</f>
        <v>No</v>
      </c>
      <c r="AN247" s="430" t="str">
        <f>IF(AJ247="BöB","Ja","No")</f>
        <v>No</v>
      </c>
      <c r="AO247" s="435" t="e">
        <f>IF(OR(AND(AJ247="VöB",AH241="Aktuelles Procedura secondo BöB",AI247="No"),OR(AND(AI247="Ja",AH247&gt;='Valori soglia'!$D$6),AND(AI247="Ja",AO$14&gt;AO$15)),AND(AI247="Ja",AJ247="BöB")),"Kontrolle","")</f>
        <v>#DIV/0!</v>
      </c>
      <c r="AP247" s="173" t="s">
        <v>44</v>
      </c>
      <c r="AQ247" s="429">
        <v>115</v>
      </c>
      <c r="AR247" s="352">
        <v>0</v>
      </c>
      <c r="AS247" s="429" t="s">
        <v>43</v>
      </c>
      <c r="AT247" s="432" t="s">
        <v>36</v>
      </c>
      <c r="AU247" s="399" t="str">
        <f>IF(AT247="BöB","nur Freihändig mit Tipo. 13 VöB","")</f>
        <v/>
      </c>
      <c r="AV247" s="400"/>
      <c r="AW247" s="433" t="str">
        <f>IF(AT247="BöB","Ja","No")</f>
        <v>No</v>
      </c>
      <c r="AX247" s="430" t="str">
        <f>IF(AT247="BöB","Ja","No")</f>
        <v>No</v>
      </c>
      <c r="AY247" s="435" t="e">
        <f>IF(OR(AND(AT247="VöB",AR241="Aktuelles Procedura secondo BöB",AS247="No"),OR(AND(AS247="Ja",AR247&gt;='Valori soglia'!$D$6),AND(AS247="Ja",AY$14&gt;AY$15)),AND(AS247="Ja",AT247="BöB")),"Kontrolle","")</f>
        <v>#DIV/0!</v>
      </c>
      <c r="AZ247" s="173" t="s">
        <v>44</v>
      </c>
      <c r="BA247" s="429">
        <v>115</v>
      </c>
      <c r="BB247" s="352">
        <v>0</v>
      </c>
      <c r="BC247" s="429" t="s">
        <v>43</v>
      </c>
      <c r="BD247" s="432" t="s">
        <v>36</v>
      </c>
      <c r="BE247" s="399" t="str">
        <f>IF(BD247="BöB","nur Freihändig mit Tipo. 13 VöB","")</f>
        <v/>
      </c>
      <c r="BF247" s="400"/>
      <c r="BG247" s="433" t="str">
        <f>IF(BD247="BöB","Ja","No")</f>
        <v>No</v>
      </c>
      <c r="BH247" s="430" t="str">
        <f>IF(BD247="BöB","Ja","No")</f>
        <v>No</v>
      </c>
      <c r="BI247" s="435" t="e">
        <f>IF(OR(AND(BD247="VöB",BB241="Aktuelles Procedura secondo BöB",BC247="No"),OR(AND(BC247="Ja",BB247&gt;='Valori soglia'!$D$6),AND(BC247="Ja",BI$14&gt;BI$15)),AND(BC247="Ja",BD247="BöB")),"Kontrolle","")</f>
        <v>#DIV/0!</v>
      </c>
      <c r="BJ247" s="173" t="s">
        <v>44</v>
      </c>
      <c r="BK247" s="429">
        <v>115</v>
      </c>
      <c r="BL247" s="352">
        <v>0</v>
      </c>
      <c r="BM247" s="429" t="s">
        <v>43</v>
      </c>
      <c r="BN247" s="432" t="s">
        <v>36</v>
      </c>
      <c r="BO247" s="399" t="str">
        <f>IF(BN247="BöB","nur Freihändig mit Tipo. 13 VöB","")</f>
        <v/>
      </c>
      <c r="BP247" s="400"/>
      <c r="BQ247" s="433" t="str">
        <f>IF(BN247="BöB","Ja","No")</f>
        <v>No</v>
      </c>
      <c r="BR247" s="430" t="str">
        <f>IF(BN247="BöB","Ja","No")</f>
        <v>No</v>
      </c>
      <c r="BS247" s="435" t="e">
        <f>IF(OR(AND(BN247="VöB",BL241="Aktuelles Procedura secondo BöB",BM247="No"),OR(AND(BM247="Ja",BL247&gt;='Valori soglia'!$D$6),AND(BM247="Ja",BS$14&gt;BS$15)),AND(BM247="Ja",BN247="BöB")),"Kontrolle","")</f>
        <v>#DIV/0!</v>
      </c>
      <c r="BT247" s="173" t="s">
        <v>44</v>
      </c>
      <c r="BU247" s="429">
        <v>115</v>
      </c>
      <c r="BV247" s="352">
        <v>0</v>
      </c>
      <c r="BW247" s="429" t="s">
        <v>43</v>
      </c>
      <c r="BX247" s="432" t="s">
        <v>36</v>
      </c>
      <c r="BY247" s="399" t="str">
        <f>IF(BX247="BöB","nur Freihändig mit Tipo. 13 VöB","")</f>
        <v/>
      </c>
      <c r="BZ247" s="400"/>
      <c r="CA247" s="433" t="str">
        <f>IF(BX247="BöB","Ja","No")</f>
        <v>No</v>
      </c>
      <c r="CB247" s="430" t="str">
        <f>IF(BX247="BöB","Ja","No")</f>
        <v>No</v>
      </c>
      <c r="CC247" s="435" t="e">
        <f>IF(OR(AND(BX247="VöB",BV241="Aktuelles Procedura secondo BöB",BW247="No"),OR(AND(BW247="Ja",BV247&gt;='Valori soglia'!$D$6),AND(BW247="Ja",CC$14&gt;CC$15)),AND(BW247="Ja",BX247="BöB")),"Kontrolle","")</f>
        <v>#DIV/0!</v>
      </c>
      <c r="CD247" s="173" t="s">
        <v>44</v>
      </c>
      <c r="CE247" s="429">
        <v>115</v>
      </c>
      <c r="CF247" s="352">
        <v>0</v>
      </c>
      <c r="CG247" s="429" t="s">
        <v>43</v>
      </c>
      <c r="CH247" s="432" t="s">
        <v>36</v>
      </c>
      <c r="CI247" s="399" t="str">
        <f>IF(CH247="BöB","nur Freihändig mit Tipo. 13 VöB","")</f>
        <v/>
      </c>
      <c r="CJ247" s="400"/>
      <c r="CK247" s="433" t="str">
        <f>IF(CH247="BöB","Ja","No")</f>
        <v>No</v>
      </c>
      <c r="CL247" s="430" t="str">
        <f>IF(CH247="BöB","Ja","No")</f>
        <v>No</v>
      </c>
      <c r="CM247" s="435" t="e">
        <f>IF(OR(AND(CH247="VöB",CF241="Aktuelles Procedura secondo BöB",CG247="No"),OR(AND(CG247="Ja",CF247&gt;='Valori soglia'!$D$6),AND(CG247="Ja",CM$14&gt;CM$15)),AND(CG247="Ja",CH247="BöB")),"Kontrolle","")</f>
        <v>#DIV/0!</v>
      </c>
      <c r="CN247" s="173" t="s">
        <v>44</v>
      </c>
      <c r="CO247" s="429">
        <v>115</v>
      </c>
      <c r="CP247" s="352">
        <v>0</v>
      </c>
      <c r="CQ247" s="429" t="s">
        <v>43</v>
      </c>
      <c r="CR247" s="432" t="s">
        <v>36</v>
      </c>
      <c r="CS247" s="399" t="str">
        <f>IF(CR247="BöB","nur Freihändig mit Tipo. 13 VöB","")</f>
        <v/>
      </c>
      <c r="CT247" s="400"/>
      <c r="CU247" s="433" t="str">
        <f>IF(CR247="BöB","Ja","No")</f>
        <v>No</v>
      </c>
      <c r="CV247" s="430" t="str">
        <f>IF(CR247="BöB","Ja","No")</f>
        <v>No</v>
      </c>
      <c r="CW247" s="435" t="e">
        <f>IF(OR(AND(CR247="VöB",CP241="Aktuelles Procedura secondo BöB",CQ247="No"),OR(AND(CQ247="Ja",CP247&gt;='Valori soglia'!$D$6),AND(CQ247="Ja",CW$14&gt;CW$15)),AND(CQ247="Ja",CR247="BöB")),"Kontrolle","")</f>
        <v>#DIV/0!</v>
      </c>
      <c r="CX247" s="173" t="s">
        <v>44</v>
      </c>
      <c r="CY247" s="429">
        <v>115</v>
      </c>
      <c r="CZ247" s="352">
        <v>0</v>
      </c>
      <c r="DA247" s="429" t="s">
        <v>43</v>
      </c>
      <c r="DB247" s="432" t="s">
        <v>36</v>
      </c>
      <c r="DC247" s="399" t="str">
        <f>IF(DB247="BöB","nur Freihändig mit Tipo. 13 VöB","")</f>
        <v/>
      </c>
      <c r="DD247" s="400"/>
      <c r="DE247" s="433" t="str">
        <f>IF(DB247="BöB","Ja","No")</f>
        <v>No</v>
      </c>
      <c r="DF247" s="430" t="str">
        <f>IF(DB247="BöB","Ja","No")</f>
        <v>No</v>
      </c>
      <c r="DG247" s="435" t="e">
        <f>IF(OR(AND(DB247="VöB",CZ241="Aktuelles Procedura secondo BöB",DA247="No"),OR(AND(DA247="Ja",CZ247&gt;='Valori soglia'!$D$6),AND(DA247="Ja",DG$14&gt;DG$15)),AND(DA247="Ja",DB247="BöB")),"Kontrolle","")</f>
        <v>#DIV/0!</v>
      </c>
      <c r="DH247" s="173" t="s">
        <v>44</v>
      </c>
      <c r="DI247" s="429">
        <v>115</v>
      </c>
      <c r="DJ247" s="352">
        <v>0</v>
      </c>
      <c r="DK247" s="429" t="s">
        <v>43</v>
      </c>
      <c r="DL247" s="432" t="s">
        <v>36</v>
      </c>
      <c r="DM247" s="399" t="str">
        <f>IF(DL247="BöB","nur Freihändig mit Tipo. 13 VöB","")</f>
        <v/>
      </c>
      <c r="DN247" s="400"/>
      <c r="DO247" s="433" t="str">
        <f>IF(DL247="BöB","Ja","No")</f>
        <v>No</v>
      </c>
      <c r="DP247" s="430" t="str">
        <f>IF(DL247="BöB","Ja","No")</f>
        <v>No</v>
      </c>
      <c r="DQ247" s="435" t="e">
        <f>IF(OR(AND(DL247="VöB",DJ241="Aktuelles Procedura secondo BöB",DK247="No"),OR(AND(DK247="Ja",DJ247&gt;='Valori soglia'!$D$6),AND(DK247="Ja",DQ$14&gt;DQ$15)),AND(DK247="Ja",DL247="BöB")),"Kontrolle","")</f>
        <v>#DIV/0!</v>
      </c>
      <c r="DR247" s="173" t="s">
        <v>44</v>
      </c>
      <c r="DS247" s="429">
        <v>115</v>
      </c>
      <c r="DT247" s="352">
        <v>0</v>
      </c>
      <c r="DU247" s="429" t="s">
        <v>43</v>
      </c>
      <c r="DV247" s="432" t="s">
        <v>36</v>
      </c>
      <c r="DW247" s="399" t="str">
        <f>IF(DV247="BöB","nur Freihändig mit Tipo. 13 VöB","")</f>
        <v/>
      </c>
      <c r="DX247" s="400"/>
      <c r="DY247" s="433" t="str">
        <f>IF(DV247="BöB","Ja","No")</f>
        <v>No</v>
      </c>
      <c r="DZ247" s="430" t="str">
        <f>IF(DV247="BöB","Ja","No")</f>
        <v>No</v>
      </c>
      <c r="EA247" s="435" t="e">
        <f>IF(OR(AND(DV247="VöB",DT241="Aktuelles Procedura secondo BöB",DU247="No"),OR(AND(DU247="Ja",DT247&gt;='Valori soglia'!$D$6),AND(DU247="Ja",EA$14&gt;EA$15)),AND(DU247="Ja",DV247="BöB")),"Kontrolle","")</f>
        <v>#DIV/0!</v>
      </c>
      <c r="EB247" s="173" t="s">
        <v>44</v>
      </c>
      <c r="EC247" s="429">
        <v>115</v>
      </c>
      <c r="ED247" s="352">
        <v>0</v>
      </c>
      <c r="EE247" s="429" t="s">
        <v>43</v>
      </c>
      <c r="EF247" s="432" t="s">
        <v>36</v>
      </c>
      <c r="EG247" s="399" t="str">
        <f>IF(EF247="BöB","nur Freihändig mit Tipo. 13 VöB","")</f>
        <v/>
      </c>
      <c r="EH247" s="400"/>
      <c r="EI247" s="433" t="str">
        <f>IF(EF247="BöB","Ja","No")</f>
        <v>No</v>
      </c>
      <c r="EJ247" s="430" t="str">
        <f>IF(EF247="BöB","Ja","No")</f>
        <v>No</v>
      </c>
      <c r="EK247" s="435" t="e">
        <f>IF(OR(AND(EF247="VöB",ED241="Aktuelles Procedura secondo BöB",EE247="No"),OR(AND(EE247="Ja",ED247&gt;='Valori soglia'!$D$6),AND(EE247="Ja",EK$14&gt;EK$15)),AND(EE247="Ja",EF247="BöB")),"Kontrolle","")</f>
        <v>#DIV/0!</v>
      </c>
      <c r="EL247" s="173" t="s">
        <v>44</v>
      </c>
      <c r="EM247" s="429">
        <v>115</v>
      </c>
      <c r="EN247" s="352">
        <v>0</v>
      </c>
      <c r="EO247" s="429" t="s">
        <v>43</v>
      </c>
      <c r="EP247" s="432" t="s">
        <v>36</v>
      </c>
      <c r="EQ247" s="399" t="str">
        <f>IF(EP247="BöB","nur Freihändig mit Tipo. 13 VöB","")</f>
        <v/>
      </c>
      <c r="ER247" s="400"/>
      <c r="ES247" s="433" t="str">
        <f>IF(EP247="BöB","Ja","No")</f>
        <v>No</v>
      </c>
      <c r="ET247" s="430" t="str">
        <f>IF(EP247="BöB","Ja","No")</f>
        <v>No</v>
      </c>
      <c r="EU247" s="435" t="e">
        <f>IF(OR(AND(EP247="VöB",EN241="Aktuelles Procedura secondo BöB",EO247="No"),OR(AND(EO247="Ja",EN247&gt;='Valori soglia'!$D$6),AND(EO247="Ja",EU$14&gt;EU$15)),AND(EO247="Ja",EP247="BöB")),"Kontrolle","")</f>
        <v>#DIV/0!</v>
      </c>
      <c r="EV247" s="173" t="s">
        <v>44</v>
      </c>
      <c r="EW247" s="429">
        <v>115</v>
      </c>
      <c r="EX247" s="352">
        <v>0</v>
      </c>
      <c r="EY247" s="429" t="s">
        <v>43</v>
      </c>
      <c r="EZ247" s="432" t="s">
        <v>36</v>
      </c>
      <c r="FA247" s="399" t="str">
        <f>IF(EZ247="BöB","nur Freihändig mit Tipo. 13 VöB","")</f>
        <v/>
      </c>
      <c r="FB247" s="400"/>
      <c r="FC247" s="433" t="str">
        <f>IF(EZ247="BöB","Ja","No")</f>
        <v>No</v>
      </c>
      <c r="FD247" s="430" t="str">
        <f>IF(EZ247="BöB","Ja","No")</f>
        <v>No</v>
      </c>
      <c r="FE247" s="435" t="e">
        <f>IF(OR(AND(EZ247="VöB",EX241="Aktuelles Procedura secondo BöB",EY247="No"),OR(AND(EY247="Ja",EX247&gt;='Valori soglia'!$D$6),AND(EY247="Ja",FE$14&gt;FE$15)),AND(EY247="Ja",EZ247="BöB")),"Kontrolle","")</f>
        <v>#DIV/0!</v>
      </c>
      <c r="FF247" s="173" t="s">
        <v>44</v>
      </c>
      <c r="FG247" s="429">
        <v>115</v>
      </c>
      <c r="FH247" s="352">
        <v>0</v>
      </c>
      <c r="FI247" s="429" t="s">
        <v>43</v>
      </c>
      <c r="FJ247" s="432" t="s">
        <v>36</v>
      </c>
      <c r="FK247" s="399" t="str">
        <f>IF(FJ247="BöB","nur Freihändig mit Tipo. 13 VöB","")</f>
        <v/>
      </c>
      <c r="FL247" s="400"/>
      <c r="FM247" s="433" t="str">
        <f>IF(FJ247="BöB","Ja","No")</f>
        <v>No</v>
      </c>
      <c r="FN247" s="430" t="str">
        <f>IF(FJ247="BöB","Ja","No")</f>
        <v>No</v>
      </c>
      <c r="FO247" s="435" t="e">
        <f>IF(OR(AND(FJ247="VöB",FH241="Aktuelles Procedura secondo BöB",FI247="No"),OR(AND(FI247="Ja",FH247&gt;='Valori soglia'!$D$6),AND(FI247="Ja",FO$14&gt;FO$15)),AND(FI247="Ja",FJ247="BöB")),"Kontrolle","")</f>
        <v>#DIV/0!</v>
      </c>
      <c r="FP247" s="173" t="s">
        <v>44</v>
      </c>
      <c r="FQ247" s="429">
        <v>115</v>
      </c>
      <c r="FR247" s="352">
        <v>0</v>
      </c>
      <c r="FS247" s="429" t="s">
        <v>43</v>
      </c>
      <c r="FT247" s="432" t="s">
        <v>36</v>
      </c>
      <c r="FU247" s="399" t="str">
        <f>IF(FT247="BöB","nur Freihändig mit Tipo. 13 VöB","")</f>
        <v/>
      </c>
      <c r="FV247" s="400"/>
      <c r="FW247" s="433" t="str">
        <f>IF(FT247="BöB","Ja","No")</f>
        <v>No</v>
      </c>
      <c r="FX247" s="430" t="str">
        <f>IF(FT247="BöB","Ja","No")</f>
        <v>No</v>
      </c>
      <c r="FY247" s="435" t="e">
        <f>IF(OR(AND(FT247="VöB",FR241="Aktuelles Procedura secondo BöB",FS247="No"),OR(AND(FS247="Ja",FR247&gt;='Valori soglia'!$D$6),AND(FS247="Ja",FY$14&gt;FY$15)),AND(FS247="Ja",FT247="BöB")),"Kontrolle","")</f>
        <v>#DIV/0!</v>
      </c>
      <c r="FZ247" s="173" t="s">
        <v>44</v>
      </c>
      <c r="GA247" s="429">
        <v>115</v>
      </c>
      <c r="GB247" s="352">
        <v>0</v>
      </c>
      <c r="GC247" s="429" t="s">
        <v>43</v>
      </c>
      <c r="GD247" s="432" t="s">
        <v>36</v>
      </c>
      <c r="GE247" s="399" t="str">
        <f>IF(GD247="BöB","nur Freihändig mit Tipo. 13 VöB","")</f>
        <v/>
      </c>
      <c r="GF247" s="400"/>
      <c r="GG247" s="433" t="str">
        <f>IF(GD247="BöB","Ja","No")</f>
        <v>No</v>
      </c>
      <c r="GH247" s="430" t="str">
        <f>IF(GD247="BöB","Ja","No")</f>
        <v>No</v>
      </c>
      <c r="GI247" s="435" t="e">
        <f>IF(OR(AND(GD247="VöB",GB241="Aktuelles Procedura secondo BöB",GC247="No"),OR(AND(GC247="Ja",GB247&gt;='Valori soglia'!$D$6),AND(GC247="Ja",GI$14&gt;GI$15)),AND(GC247="Ja",GD247="BöB")),"Kontrolle","")</f>
        <v>#DIV/0!</v>
      </c>
      <c r="GJ247" s="173" t="s">
        <v>44</v>
      </c>
      <c r="GK247" s="429">
        <v>115</v>
      </c>
      <c r="GL247" s="352">
        <v>0</v>
      </c>
      <c r="GM247" s="429" t="s">
        <v>43</v>
      </c>
      <c r="GN247" s="432" t="s">
        <v>36</v>
      </c>
      <c r="GO247" s="399" t="str">
        <f>IF(GN247="BöB","nur Freihändig mit Tipo. 13 VöB","")</f>
        <v/>
      </c>
      <c r="GP247" s="400"/>
      <c r="GQ247" s="433" t="str">
        <f>IF(GN247="BöB","Ja","No")</f>
        <v>No</v>
      </c>
      <c r="GR247" s="430" t="str">
        <f>IF(GN247="BöB","Ja","No")</f>
        <v>No</v>
      </c>
      <c r="GS247" s="435" t="e">
        <f>IF(OR(AND(GN247="VöB",GL241="Aktuelles Procedura secondo BöB",GM247="No"),OR(AND(GM247="Ja",GL247&gt;='Valori soglia'!$D$6),AND(GM247="Ja",GS$14&gt;GS$15)),AND(GM247="Ja",GN247="BöB")),"Kontrolle","")</f>
        <v>#DIV/0!</v>
      </c>
      <c r="GT247" s="173" t="s">
        <v>44</v>
      </c>
      <c r="GU247" s="429">
        <v>115</v>
      </c>
      <c r="GV247" s="352">
        <v>0</v>
      </c>
      <c r="GW247" s="429" t="s">
        <v>43</v>
      </c>
      <c r="GX247" s="432" t="s">
        <v>36</v>
      </c>
      <c r="GY247" s="399" t="str">
        <f>IF(GX247="BöB","nur Freihändig mit Tipo. 13 VöB","")</f>
        <v/>
      </c>
      <c r="GZ247" s="400"/>
      <c r="HA247" s="433" t="str">
        <f>IF(GX247="BöB","Ja","No")</f>
        <v>No</v>
      </c>
      <c r="HB247" s="430" t="str">
        <f>IF(GX247="BöB","Ja","No")</f>
        <v>No</v>
      </c>
      <c r="HC247" s="435" t="e">
        <f>IF(OR(AND(GX247="VöB",GV241="Aktuelles Procedura secondo BöB",GW247="No"),OR(AND(GW247="Ja",GV247&gt;='Valori soglia'!$D$6),AND(GW247="Ja",HC$14&gt;HC$15)),AND(GW247="Ja",GX247="BöB")),"Kontrolle","")</f>
        <v>#DIV/0!</v>
      </c>
      <c r="HD247" s="173" t="s">
        <v>44</v>
      </c>
      <c r="HE247" s="429">
        <v>115</v>
      </c>
      <c r="HF247" s="352">
        <v>0</v>
      </c>
      <c r="HG247" s="429" t="s">
        <v>43</v>
      </c>
      <c r="HH247" s="432" t="s">
        <v>36</v>
      </c>
      <c r="HI247" s="399" t="str">
        <f>IF(HH247="BöB","nur Freihändig mit Tipo. 13 VöB","")</f>
        <v/>
      </c>
      <c r="HJ247" s="400"/>
      <c r="HK247" s="433" t="str">
        <f>IF(HH247="BöB","Ja","No")</f>
        <v>No</v>
      </c>
      <c r="HL247" s="430" t="str">
        <f>IF(HH247="BöB","Ja","No")</f>
        <v>No</v>
      </c>
      <c r="HM247" s="435" t="e">
        <f>IF(OR(AND(HH247="VöB",HF241="Aktuelles Procedura secondo BöB",HG247="No"),OR(AND(HG247="Ja",HF247&gt;='Valori soglia'!$D$6),AND(HG247="Ja",HM$14&gt;HM$15)),AND(HG247="Ja",HH247="BöB")),"Kontrolle","")</f>
        <v>#DIV/0!</v>
      </c>
      <c r="HN247" s="115"/>
      <c r="HO247" s="115"/>
      <c r="HP247" s="115"/>
      <c r="HQ247" s="6"/>
      <c r="HR247" s="6"/>
      <c r="HS247" s="6"/>
      <c r="HT247" s="6"/>
      <c r="HU247" s="6"/>
      <c r="HV247" s="6"/>
      <c r="HW247" s="6"/>
      <c r="HX247" s="6"/>
      <c r="HY247" s="6"/>
      <c r="HZ247" s="6"/>
      <c r="IA247" s="6"/>
      <c r="IB247" s="6"/>
      <c r="IC247" s="6"/>
      <c r="ID247" s="6"/>
      <c r="IE247" s="6"/>
      <c r="IF247" s="6"/>
      <c r="IG247" s="6"/>
      <c r="IH247" s="6"/>
      <c r="II247" s="6"/>
      <c r="IJ247" s="6"/>
      <c r="IK247" s="6"/>
      <c r="IL247" s="6"/>
      <c r="IM247" s="6"/>
      <c r="IN247" s="6"/>
      <c r="IO247" s="6"/>
      <c r="IP247" s="6"/>
      <c r="IQ247" s="6"/>
      <c r="IR247" s="6"/>
      <c r="IS247" s="6"/>
      <c r="IT247" s="6"/>
      <c r="IU247" s="6"/>
      <c r="IV247" s="6"/>
      <c r="IW247" s="6"/>
      <c r="IX247" s="6"/>
      <c r="IY247" s="6"/>
      <c r="IZ247" s="6"/>
      <c r="JA247" s="6"/>
      <c r="JB247" s="6"/>
      <c r="JC247" s="6"/>
      <c r="JD247" s="6"/>
      <c r="JE247" s="6"/>
      <c r="JF247" s="6"/>
      <c r="JG247" s="6"/>
      <c r="JH247" s="6"/>
      <c r="JI247" s="6"/>
      <c r="JJ247" s="6"/>
      <c r="JK247" s="6"/>
      <c r="JL247" s="6"/>
      <c r="JM247" s="6"/>
      <c r="JN247" s="6"/>
      <c r="JO247" s="6"/>
      <c r="JP247" s="6"/>
      <c r="JQ247" s="6"/>
      <c r="JR247" s="6"/>
      <c r="JS247" s="6"/>
      <c r="JT247" s="6"/>
      <c r="JU247" s="6"/>
      <c r="JV247" s="6"/>
      <c r="JW247" s="6"/>
      <c r="JX247" s="6"/>
      <c r="JY247" s="6"/>
      <c r="JZ247" s="6"/>
      <c r="KA247" s="6"/>
      <c r="KB247" s="6"/>
      <c r="KC247" s="6"/>
      <c r="KD247" s="6"/>
      <c r="KE247" s="6"/>
      <c r="KF247" s="6"/>
      <c r="KG247" s="6"/>
      <c r="KH247" s="6"/>
      <c r="KI247" s="6"/>
      <c r="KJ247" s="6"/>
      <c r="KK247" s="6"/>
      <c r="KL247" s="6"/>
      <c r="KM247" s="6"/>
      <c r="KN247" s="6"/>
      <c r="KO247" s="6"/>
      <c r="KP247" s="6"/>
      <c r="KQ247" s="6"/>
      <c r="KR247" s="6"/>
      <c r="KS247" s="6"/>
      <c r="KT247" s="6"/>
      <c r="KU247" s="6"/>
      <c r="KV247" s="6"/>
      <c r="KW247" s="6"/>
      <c r="KX247" s="6"/>
      <c r="KY247" s="6"/>
      <c r="KZ247" s="6"/>
      <c r="LA247" s="6"/>
      <c r="LB247" s="6"/>
      <c r="LC247" s="6"/>
    </row>
    <row r="248" spans="2:315" ht="27" customHeight="1" x14ac:dyDescent="0.2">
      <c r="B248" s="174" t="s">
        <v>45</v>
      </c>
      <c r="C248" s="429"/>
      <c r="D248" s="352"/>
      <c r="E248" s="429"/>
      <c r="F248" s="432"/>
      <c r="G248" s="401" t="str">
        <f>IF(F247="VöB","Freihändig (z.B. Tipo. 36 II d VöB)","")</f>
        <v/>
      </c>
      <c r="H248" s="402"/>
      <c r="I248" s="433"/>
      <c r="J248" s="430"/>
      <c r="K248" s="435"/>
      <c r="L248" s="174" t="s">
        <v>45</v>
      </c>
      <c r="M248" s="429"/>
      <c r="N248" s="352"/>
      <c r="O248" s="429"/>
      <c r="P248" s="432"/>
      <c r="Q248" s="401" t="str">
        <f>IF(P247="VöB","Freihändig (z.B. Tipo. 36 II d VöB)","")</f>
        <v/>
      </c>
      <c r="R248" s="402"/>
      <c r="S248" s="433"/>
      <c r="T248" s="430"/>
      <c r="U248" s="435"/>
      <c r="V248" s="174" t="s">
        <v>45</v>
      </c>
      <c r="W248" s="429"/>
      <c r="X248" s="352"/>
      <c r="Y248" s="429"/>
      <c r="Z248" s="432"/>
      <c r="AA248" s="401" t="str">
        <f>IF(Z247="VöB","Freihändig (z.B. Tipo. 36 II d VöB)","")</f>
        <v/>
      </c>
      <c r="AB248" s="402"/>
      <c r="AC248" s="433"/>
      <c r="AD248" s="430"/>
      <c r="AE248" s="435"/>
      <c r="AF248" s="174" t="s">
        <v>45</v>
      </c>
      <c r="AG248" s="429"/>
      <c r="AH248" s="352"/>
      <c r="AI248" s="429"/>
      <c r="AJ248" s="432"/>
      <c r="AK248" s="401" t="str">
        <f>IF(AJ247="VöB","Freihändig (z.B. Tipo. 36 II d VöB)","")</f>
        <v/>
      </c>
      <c r="AL248" s="402"/>
      <c r="AM248" s="433"/>
      <c r="AN248" s="430"/>
      <c r="AO248" s="435"/>
      <c r="AP248" s="174" t="s">
        <v>45</v>
      </c>
      <c r="AQ248" s="429"/>
      <c r="AR248" s="352"/>
      <c r="AS248" s="429"/>
      <c r="AT248" s="432"/>
      <c r="AU248" s="401" t="str">
        <f>IF(AT247="VöB","Freihändig (z.B. Tipo. 36 II d VöB)","")</f>
        <v/>
      </c>
      <c r="AV248" s="402"/>
      <c r="AW248" s="433"/>
      <c r="AX248" s="430"/>
      <c r="AY248" s="435"/>
      <c r="AZ248" s="174" t="s">
        <v>45</v>
      </c>
      <c r="BA248" s="429"/>
      <c r="BB248" s="352"/>
      <c r="BC248" s="429"/>
      <c r="BD248" s="432"/>
      <c r="BE248" s="401" t="str">
        <f>IF(BD247="VöB","Freihändig (z.B. Tipo. 36 II d VöB)","")</f>
        <v/>
      </c>
      <c r="BF248" s="402"/>
      <c r="BG248" s="433"/>
      <c r="BH248" s="430"/>
      <c r="BI248" s="435"/>
      <c r="BJ248" s="174" t="s">
        <v>45</v>
      </c>
      <c r="BK248" s="429"/>
      <c r="BL248" s="352"/>
      <c r="BM248" s="429"/>
      <c r="BN248" s="432"/>
      <c r="BO248" s="401" t="str">
        <f>IF(BN247="VöB","Freihändig (z.B. Tipo. 36 II d VöB)","")</f>
        <v/>
      </c>
      <c r="BP248" s="402"/>
      <c r="BQ248" s="433"/>
      <c r="BR248" s="430"/>
      <c r="BS248" s="435"/>
      <c r="BT248" s="174" t="s">
        <v>45</v>
      </c>
      <c r="BU248" s="429"/>
      <c r="BV248" s="352"/>
      <c r="BW248" s="429"/>
      <c r="BX248" s="432"/>
      <c r="BY248" s="401" t="str">
        <f>IF(BX247="VöB","Freihändig (z.B. Tipo. 36 II d VöB)","")</f>
        <v/>
      </c>
      <c r="BZ248" s="402"/>
      <c r="CA248" s="433"/>
      <c r="CB248" s="430"/>
      <c r="CC248" s="435"/>
      <c r="CD248" s="174" t="s">
        <v>45</v>
      </c>
      <c r="CE248" s="429"/>
      <c r="CF248" s="352"/>
      <c r="CG248" s="429"/>
      <c r="CH248" s="432"/>
      <c r="CI248" s="401" t="str">
        <f>IF(CH247="VöB","Freihändig (z.B. Tipo. 36 II d VöB)","")</f>
        <v/>
      </c>
      <c r="CJ248" s="402"/>
      <c r="CK248" s="433"/>
      <c r="CL248" s="430"/>
      <c r="CM248" s="435"/>
      <c r="CN248" s="174" t="s">
        <v>45</v>
      </c>
      <c r="CO248" s="429"/>
      <c r="CP248" s="352"/>
      <c r="CQ248" s="429"/>
      <c r="CR248" s="432"/>
      <c r="CS248" s="401" t="str">
        <f>IF(CR247="VöB","Freihändig (z.B. Tipo. 36 II d VöB)","")</f>
        <v/>
      </c>
      <c r="CT248" s="402"/>
      <c r="CU248" s="433"/>
      <c r="CV248" s="430"/>
      <c r="CW248" s="435"/>
      <c r="CX248" s="174" t="s">
        <v>45</v>
      </c>
      <c r="CY248" s="429"/>
      <c r="CZ248" s="352"/>
      <c r="DA248" s="429"/>
      <c r="DB248" s="432"/>
      <c r="DC248" s="401" t="str">
        <f>IF(DB247="VöB","Freihändig (z.B. Tipo. 36 II d VöB)","")</f>
        <v/>
      </c>
      <c r="DD248" s="402"/>
      <c r="DE248" s="433"/>
      <c r="DF248" s="430"/>
      <c r="DG248" s="435"/>
      <c r="DH248" s="174" t="s">
        <v>45</v>
      </c>
      <c r="DI248" s="429"/>
      <c r="DJ248" s="352"/>
      <c r="DK248" s="429"/>
      <c r="DL248" s="432"/>
      <c r="DM248" s="401" t="str">
        <f>IF(DL247="VöB","Freihändig (z.B. Tipo. 36 II d VöB)","")</f>
        <v/>
      </c>
      <c r="DN248" s="402"/>
      <c r="DO248" s="433"/>
      <c r="DP248" s="430"/>
      <c r="DQ248" s="435"/>
      <c r="DR248" s="174" t="s">
        <v>45</v>
      </c>
      <c r="DS248" s="429"/>
      <c r="DT248" s="352"/>
      <c r="DU248" s="429"/>
      <c r="DV248" s="432"/>
      <c r="DW248" s="401" t="str">
        <f>IF(DV247="VöB","Freihändig (z.B. Tipo. 36 II d VöB)","")</f>
        <v/>
      </c>
      <c r="DX248" s="402"/>
      <c r="DY248" s="433"/>
      <c r="DZ248" s="430"/>
      <c r="EA248" s="435"/>
      <c r="EB248" s="174" t="s">
        <v>45</v>
      </c>
      <c r="EC248" s="429"/>
      <c r="ED248" s="352"/>
      <c r="EE248" s="429"/>
      <c r="EF248" s="432"/>
      <c r="EG248" s="401" t="str">
        <f>IF(EF247="VöB","Freihändig (z.B. Tipo. 36 II d VöB)","")</f>
        <v/>
      </c>
      <c r="EH248" s="402"/>
      <c r="EI248" s="433"/>
      <c r="EJ248" s="430"/>
      <c r="EK248" s="435"/>
      <c r="EL248" s="174" t="s">
        <v>45</v>
      </c>
      <c r="EM248" s="429"/>
      <c r="EN248" s="352"/>
      <c r="EO248" s="429"/>
      <c r="EP248" s="432"/>
      <c r="EQ248" s="401" t="str">
        <f>IF(EP247="VöB","Freihändig (z.B. Tipo. 36 II d VöB)","")</f>
        <v/>
      </c>
      <c r="ER248" s="402"/>
      <c r="ES248" s="433"/>
      <c r="ET248" s="430"/>
      <c r="EU248" s="435"/>
      <c r="EV248" s="174" t="s">
        <v>45</v>
      </c>
      <c r="EW248" s="429"/>
      <c r="EX248" s="352"/>
      <c r="EY248" s="429"/>
      <c r="EZ248" s="432"/>
      <c r="FA248" s="401" t="str">
        <f>IF(EZ247="VöB","Freihändig (z.B. Tipo. 36 II d VöB)","")</f>
        <v/>
      </c>
      <c r="FB248" s="402"/>
      <c r="FC248" s="433"/>
      <c r="FD248" s="430"/>
      <c r="FE248" s="435"/>
      <c r="FF248" s="174" t="s">
        <v>45</v>
      </c>
      <c r="FG248" s="429"/>
      <c r="FH248" s="352"/>
      <c r="FI248" s="429"/>
      <c r="FJ248" s="432"/>
      <c r="FK248" s="401" t="str">
        <f>IF(FJ247="VöB","Freihändig (z.B. Tipo. 36 II d VöB)","")</f>
        <v/>
      </c>
      <c r="FL248" s="402"/>
      <c r="FM248" s="433"/>
      <c r="FN248" s="430"/>
      <c r="FO248" s="435"/>
      <c r="FP248" s="174" t="s">
        <v>45</v>
      </c>
      <c r="FQ248" s="429"/>
      <c r="FR248" s="352"/>
      <c r="FS248" s="429"/>
      <c r="FT248" s="432"/>
      <c r="FU248" s="401" t="str">
        <f>IF(FT247="VöB","Freihändig (z.B. Tipo. 36 II d VöB)","")</f>
        <v/>
      </c>
      <c r="FV248" s="402"/>
      <c r="FW248" s="433"/>
      <c r="FX248" s="430"/>
      <c r="FY248" s="435"/>
      <c r="FZ248" s="174" t="s">
        <v>45</v>
      </c>
      <c r="GA248" s="429"/>
      <c r="GB248" s="352"/>
      <c r="GC248" s="429"/>
      <c r="GD248" s="432"/>
      <c r="GE248" s="401" t="str">
        <f>IF(GD247="VöB","Freihändig (z.B. Tipo. 36 II d VöB)","")</f>
        <v/>
      </c>
      <c r="GF248" s="402"/>
      <c r="GG248" s="433"/>
      <c r="GH248" s="430"/>
      <c r="GI248" s="435"/>
      <c r="GJ248" s="174" t="s">
        <v>45</v>
      </c>
      <c r="GK248" s="429"/>
      <c r="GL248" s="352"/>
      <c r="GM248" s="429"/>
      <c r="GN248" s="432"/>
      <c r="GO248" s="401" t="str">
        <f>IF(GN247="VöB","Freihändig (z.B. Tipo. 36 II d VöB)","")</f>
        <v/>
      </c>
      <c r="GP248" s="402"/>
      <c r="GQ248" s="433"/>
      <c r="GR248" s="430"/>
      <c r="GS248" s="435"/>
      <c r="GT248" s="174" t="s">
        <v>45</v>
      </c>
      <c r="GU248" s="429"/>
      <c r="GV248" s="352"/>
      <c r="GW248" s="429"/>
      <c r="GX248" s="432"/>
      <c r="GY248" s="401" t="str">
        <f>IF(GX247="VöB","Freihändig (z.B. Tipo. 36 II d VöB)","")</f>
        <v/>
      </c>
      <c r="GZ248" s="402"/>
      <c r="HA248" s="433"/>
      <c r="HB248" s="430"/>
      <c r="HC248" s="435"/>
      <c r="HD248" s="174" t="s">
        <v>45</v>
      </c>
      <c r="HE248" s="429"/>
      <c r="HF248" s="352"/>
      <c r="HG248" s="429"/>
      <c r="HH248" s="432"/>
      <c r="HI248" s="401" t="str">
        <f>IF(HH247="VöB","Freihändig (z.B. Tipo. 36 II d VöB)","")</f>
        <v/>
      </c>
      <c r="HJ248" s="402"/>
      <c r="HK248" s="433"/>
      <c r="HL248" s="430"/>
      <c r="HM248" s="435"/>
      <c r="HN248" s="115"/>
      <c r="HO248" s="115"/>
      <c r="HP248" s="115"/>
      <c r="HQ248" s="6"/>
      <c r="HR248" s="6"/>
      <c r="HS248" s="6"/>
      <c r="HT248" s="6"/>
      <c r="HU248" s="6"/>
      <c r="HV248" s="6"/>
      <c r="HW248" s="6"/>
      <c r="HX248" s="6"/>
      <c r="HY248" s="6"/>
      <c r="HZ248" s="6"/>
      <c r="IA248" s="6"/>
      <c r="IB248" s="6"/>
      <c r="IC248" s="6"/>
      <c r="ID248" s="6"/>
      <c r="IE248" s="6"/>
      <c r="IF248" s="6"/>
      <c r="IG248" s="6"/>
      <c r="IH248" s="6"/>
      <c r="II248" s="6"/>
      <c r="IJ248" s="6"/>
      <c r="IK248" s="6"/>
      <c r="IL248" s="6"/>
      <c r="IM248" s="6"/>
      <c r="IN248" s="6"/>
      <c r="IO248" s="6"/>
      <c r="IP248" s="6"/>
      <c r="IQ248" s="6"/>
      <c r="IR248" s="6"/>
      <c r="IS248" s="6"/>
      <c r="IT248" s="6"/>
      <c r="IU248" s="6"/>
      <c r="IV248" s="6"/>
      <c r="IW248" s="6"/>
      <c r="IX248" s="6"/>
      <c r="IY248" s="6"/>
      <c r="IZ248" s="6"/>
      <c r="JA248" s="6"/>
      <c r="JB248" s="6"/>
      <c r="JC248" s="6"/>
      <c r="JD248" s="6"/>
      <c r="JE248" s="6"/>
      <c r="JF248" s="6"/>
      <c r="JG248" s="6"/>
      <c r="JH248" s="6"/>
      <c r="JI248" s="6"/>
      <c r="JJ248" s="6"/>
      <c r="JK248" s="6"/>
      <c r="JL248" s="6"/>
      <c r="JM248" s="6"/>
      <c r="JN248" s="6"/>
      <c r="JO248" s="6"/>
      <c r="JP248" s="6"/>
      <c r="JQ248" s="6"/>
      <c r="JR248" s="6"/>
      <c r="JS248" s="6"/>
      <c r="JT248" s="6"/>
      <c r="JU248" s="6"/>
      <c r="JV248" s="6"/>
      <c r="JW248" s="6"/>
      <c r="JX248" s="6"/>
      <c r="JY248" s="6"/>
      <c r="JZ248" s="6"/>
      <c r="KA248" s="6"/>
      <c r="KB248" s="6"/>
      <c r="KC248" s="6"/>
      <c r="KD248" s="6"/>
      <c r="KE248" s="6"/>
      <c r="KF248" s="6"/>
      <c r="KG248" s="6"/>
      <c r="KH248" s="6"/>
      <c r="KI248" s="6"/>
      <c r="KJ248" s="6"/>
      <c r="KK248" s="6"/>
      <c r="KL248" s="6"/>
      <c r="KM248" s="6"/>
      <c r="KN248" s="6"/>
      <c r="KO248" s="6"/>
      <c r="KP248" s="6"/>
      <c r="KQ248" s="6"/>
      <c r="KR248" s="6"/>
      <c r="KS248" s="6"/>
      <c r="KT248" s="6"/>
      <c r="KU248" s="6"/>
      <c r="KV248" s="6"/>
      <c r="KW248" s="6"/>
      <c r="KX248" s="6"/>
      <c r="KY248" s="6"/>
      <c r="KZ248" s="6"/>
      <c r="LA248" s="6"/>
      <c r="LB248" s="6"/>
      <c r="LC248" s="6"/>
    </row>
    <row r="249" spans="2:315" ht="27" customHeight="1" x14ac:dyDescent="0.2">
      <c r="B249" s="173" t="s">
        <v>44</v>
      </c>
      <c r="C249" s="429">
        <v>116</v>
      </c>
      <c r="D249" s="352">
        <v>0</v>
      </c>
      <c r="E249" s="429" t="s">
        <v>43</v>
      </c>
      <c r="F249" s="432" t="s">
        <v>36</v>
      </c>
      <c r="G249" s="399" t="str">
        <f>IF(F249="BöB","nur Freihändig mit Tipo. 13 VöB","")</f>
        <v/>
      </c>
      <c r="H249" s="400"/>
      <c r="I249" s="433" t="str">
        <f>IF(F249="BöB","Ja","No")</f>
        <v>No</v>
      </c>
      <c r="J249" s="430" t="str">
        <f>IF(F249="BöB","Ja","No")</f>
        <v>No</v>
      </c>
      <c r="K249" s="435" t="e">
        <f>IF(OR(AND(F249="VöB",D243="Aktuelles Procedura secondo BöB",E249="No"),OR(AND(E249="Ja",D249&gt;='Valori soglia'!$D$6),AND(E249="Ja",'Riepilogo progetto'!$J$8&gt;'Riepilogo progetto'!$P$9)),AND(E249="Ja",F249="BöB")),"Kontrolle","")</f>
        <v>#DIV/0!</v>
      </c>
      <c r="L249" s="173" t="s">
        <v>44</v>
      </c>
      <c r="M249" s="429">
        <v>116</v>
      </c>
      <c r="N249" s="352">
        <v>0</v>
      </c>
      <c r="O249" s="429" t="s">
        <v>43</v>
      </c>
      <c r="P249" s="432" t="s">
        <v>36</v>
      </c>
      <c r="Q249" s="399" t="str">
        <f>IF(P249="BöB","nur Freihändig mit Tipo. 13 VöB","")</f>
        <v/>
      </c>
      <c r="R249" s="400"/>
      <c r="S249" s="433" t="str">
        <f>IF(P249="BöB","Ja","No")</f>
        <v>No</v>
      </c>
      <c r="T249" s="430" t="str">
        <f>IF(P249="BöB","Ja","No")</f>
        <v>No</v>
      </c>
      <c r="U249" s="435" t="e">
        <f>IF(OR(AND(P249="VöB",N243="Aktuelles Procedura secondo BöB",O249="No"),OR(AND(O249="Ja",N249&gt;='Valori soglia'!$D$6),AND(O249="Ja",U$14&gt;U$15)),AND(O249="Ja",P249="BöB")),"Kontrolle","")</f>
        <v>#DIV/0!</v>
      </c>
      <c r="V249" s="173" t="s">
        <v>44</v>
      </c>
      <c r="W249" s="429">
        <v>116</v>
      </c>
      <c r="X249" s="352">
        <v>0</v>
      </c>
      <c r="Y249" s="429" t="s">
        <v>43</v>
      </c>
      <c r="Z249" s="432" t="s">
        <v>36</v>
      </c>
      <c r="AA249" s="399" t="str">
        <f>IF(Z249="BöB","nur Freihändig mit Tipo. 13 VöB","")</f>
        <v/>
      </c>
      <c r="AB249" s="400"/>
      <c r="AC249" s="433" t="str">
        <f>IF(Z249="BöB","Ja","No")</f>
        <v>No</v>
      </c>
      <c r="AD249" s="430" t="str">
        <f>IF(Z249="BöB","Ja","No")</f>
        <v>No</v>
      </c>
      <c r="AE249" s="435" t="e">
        <f>IF(OR(AND(Z249="VöB",X243="Aktuelles Procedura secondo BöB",Y249="No"),OR(AND(Y249="Ja",X249&gt;='Valori soglia'!$D$6),AND(Y249="Ja",AE$14&gt;AE$15)),AND(Y249="Ja",Z249="BöB")),"Kontrolle","")</f>
        <v>#DIV/0!</v>
      </c>
      <c r="AF249" s="173" t="s">
        <v>44</v>
      </c>
      <c r="AG249" s="429">
        <v>116</v>
      </c>
      <c r="AH249" s="352">
        <v>0</v>
      </c>
      <c r="AI249" s="429" t="s">
        <v>43</v>
      </c>
      <c r="AJ249" s="432" t="s">
        <v>36</v>
      </c>
      <c r="AK249" s="399" t="str">
        <f>IF(AJ249="BöB","nur Freihändig mit Tipo. 13 VöB","")</f>
        <v/>
      </c>
      <c r="AL249" s="400"/>
      <c r="AM249" s="433" t="str">
        <f>IF(AJ249="BöB","Ja","No")</f>
        <v>No</v>
      </c>
      <c r="AN249" s="430" t="str">
        <f>IF(AJ249="BöB","Ja","No")</f>
        <v>No</v>
      </c>
      <c r="AO249" s="435" t="e">
        <f>IF(OR(AND(AJ249="VöB",AH243="Aktuelles Procedura secondo BöB",AI249="No"),OR(AND(AI249="Ja",AH249&gt;='Valori soglia'!$D$6),AND(AI249="Ja",AO$14&gt;AO$15)),AND(AI249="Ja",AJ249="BöB")),"Kontrolle","")</f>
        <v>#DIV/0!</v>
      </c>
      <c r="AP249" s="173" t="s">
        <v>44</v>
      </c>
      <c r="AQ249" s="429">
        <v>116</v>
      </c>
      <c r="AR249" s="352">
        <v>0</v>
      </c>
      <c r="AS249" s="429" t="s">
        <v>43</v>
      </c>
      <c r="AT249" s="432" t="s">
        <v>36</v>
      </c>
      <c r="AU249" s="399" t="str">
        <f>IF(AT249="BöB","nur Freihändig mit Tipo. 13 VöB","")</f>
        <v/>
      </c>
      <c r="AV249" s="400"/>
      <c r="AW249" s="433" t="str">
        <f>IF(AT249="BöB","Ja","No")</f>
        <v>No</v>
      </c>
      <c r="AX249" s="430" t="str">
        <f>IF(AT249="BöB","Ja","No")</f>
        <v>No</v>
      </c>
      <c r="AY249" s="435" t="e">
        <f>IF(OR(AND(AT249="VöB",AR243="Aktuelles Procedura secondo BöB",AS249="No"),OR(AND(AS249="Ja",AR249&gt;='Valori soglia'!$D$6),AND(AS249="Ja",AY$14&gt;AY$15)),AND(AS249="Ja",AT249="BöB")),"Kontrolle","")</f>
        <v>#DIV/0!</v>
      </c>
      <c r="AZ249" s="173" t="s">
        <v>44</v>
      </c>
      <c r="BA249" s="429">
        <v>116</v>
      </c>
      <c r="BB249" s="352">
        <v>0</v>
      </c>
      <c r="BC249" s="429" t="s">
        <v>43</v>
      </c>
      <c r="BD249" s="432" t="s">
        <v>36</v>
      </c>
      <c r="BE249" s="399" t="str">
        <f>IF(BD249="BöB","nur Freihändig mit Tipo. 13 VöB","")</f>
        <v/>
      </c>
      <c r="BF249" s="400"/>
      <c r="BG249" s="433" t="str">
        <f>IF(BD249="BöB","Ja","No")</f>
        <v>No</v>
      </c>
      <c r="BH249" s="430" t="str">
        <f>IF(BD249="BöB","Ja","No")</f>
        <v>No</v>
      </c>
      <c r="BI249" s="435" t="e">
        <f>IF(OR(AND(BD249="VöB",BB243="Aktuelles Procedura secondo BöB",BC249="No"),OR(AND(BC249="Ja",BB249&gt;='Valori soglia'!$D$6),AND(BC249="Ja",BI$14&gt;BI$15)),AND(BC249="Ja",BD249="BöB")),"Kontrolle","")</f>
        <v>#DIV/0!</v>
      </c>
      <c r="BJ249" s="173" t="s">
        <v>44</v>
      </c>
      <c r="BK249" s="429">
        <v>116</v>
      </c>
      <c r="BL249" s="352">
        <v>0</v>
      </c>
      <c r="BM249" s="429" t="s">
        <v>43</v>
      </c>
      <c r="BN249" s="432" t="s">
        <v>36</v>
      </c>
      <c r="BO249" s="399" t="str">
        <f>IF(BN249="BöB","nur Freihändig mit Tipo. 13 VöB","")</f>
        <v/>
      </c>
      <c r="BP249" s="400"/>
      <c r="BQ249" s="433" t="str">
        <f>IF(BN249="BöB","Ja","No")</f>
        <v>No</v>
      </c>
      <c r="BR249" s="430" t="str">
        <f>IF(BN249="BöB","Ja","No")</f>
        <v>No</v>
      </c>
      <c r="BS249" s="435" t="e">
        <f>IF(OR(AND(BN249="VöB",BL243="Aktuelles Procedura secondo BöB",BM249="No"),OR(AND(BM249="Ja",BL249&gt;='Valori soglia'!$D$6),AND(BM249="Ja",BS$14&gt;BS$15)),AND(BM249="Ja",BN249="BöB")),"Kontrolle","")</f>
        <v>#DIV/0!</v>
      </c>
      <c r="BT249" s="173" t="s">
        <v>44</v>
      </c>
      <c r="BU249" s="429">
        <v>116</v>
      </c>
      <c r="BV249" s="352">
        <v>0</v>
      </c>
      <c r="BW249" s="429" t="s">
        <v>43</v>
      </c>
      <c r="BX249" s="432" t="s">
        <v>36</v>
      </c>
      <c r="BY249" s="399" t="str">
        <f>IF(BX249="BöB","nur Freihändig mit Tipo. 13 VöB","")</f>
        <v/>
      </c>
      <c r="BZ249" s="400"/>
      <c r="CA249" s="433" t="str">
        <f>IF(BX249="BöB","Ja","No")</f>
        <v>No</v>
      </c>
      <c r="CB249" s="430" t="str">
        <f>IF(BX249="BöB","Ja","No")</f>
        <v>No</v>
      </c>
      <c r="CC249" s="435" t="e">
        <f>IF(OR(AND(BX249="VöB",BV243="Aktuelles Procedura secondo BöB",BW249="No"),OR(AND(BW249="Ja",BV249&gt;='Valori soglia'!$D$6),AND(BW249="Ja",CC$14&gt;CC$15)),AND(BW249="Ja",BX249="BöB")),"Kontrolle","")</f>
        <v>#DIV/0!</v>
      </c>
      <c r="CD249" s="173" t="s">
        <v>44</v>
      </c>
      <c r="CE249" s="429">
        <v>116</v>
      </c>
      <c r="CF249" s="352">
        <v>0</v>
      </c>
      <c r="CG249" s="429" t="s">
        <v>43</v>
      </c>
      <c r="CH249" s="432" t="s">
        <v>36</v>
      </c>
      <c r="CI249" s="399" t="str">
        <f>IF(CH249="BöB","nur Freihändig mit Tipo. 13 VöB","")</f>
        <v/>
      </c>
      <c r="CJ249" s="400"/>
      <c r="CK249" s="433" t="str">
        <f>IF(CH249="BöB","Ja","No")</f>
        <v>No</v>
      </c>
      <c r="CL249" s="430" t="str">
        <f>IF(CH249="BöB","Ja","No")</f>
        <v>No</v>
      </c>
      <c r="CM249" s="435" t="e">
        <f>IF(OR(AND(CH249="VöB",CF243="Aktuelles Procedura secondo BöB",CG249="No"),OR(AND(CG249="Ja",CF249&gt;='Valori soglia'!$D$6),AND(CG249="Ja",CM$14&gt;CM$15)),AND(CG249="Ja",CH249="BöB")),"Kontrolle","")</f>
        <v>#DIV/0!</v>
      </c>
      <c r="CN249" s="173" t="s">
        <v>44</v>
      </c>
      <c r="CO249" s="429">
        <v>116</v>
      </c>
      <c r="CP249" s="352">
        <v>0</v>
      </c>
      <c r="CQ249" s="429" t="s">
        <v>43</v>
      </c>
      <c r="CR249" s="432" t="s">
        <v>36</v>
      </c>
      <c r="CS249" s="399" t="str">
        <f>IF(CR249="BöB","nur Freihändig mit Tipo. 13 VöB","")</f>
        <v/>
      </c>
      <c r="CT249" s="400"/>
      <c r="CU249" s="433" t="str">
        <f>IF(CR249="BöB","Ja","No")</f>
        <v>No</v>
      </c>
      <c r="CV249" s="430" t="str">
        <f>IF(CR249="BöB","Ja","No")</f>
        <v>No</v>
      </c>
      <c r="CW249" s="435" t="e">
        <f>IF(OR(AND(CR249="VöB",CP243="Aktuelles Procedura secondo BöB",CQ249="No"),OR(AND(CQ249="Ja",CP249&gt;='Valori soglia'!$D$6),AND(CQ249="Ja",CW$14&gt;CW$15)),AND(CQ249="Ja",CR249="BöB")),"Kontrolle","")</f>
        <v>#DIV/0!</v>
      </c>
      <c r="CX249" s="173" t="s">
        <v>44</v>
      </c>
      <c r="CY249" s="429">
        <v>116</v>
      </c>
      <c r="CZ249" s="352">
        <v>0</v>
      </c>
      <c r="DA249" s="429" t="s">
        <v>43</v>
      </c>
      <c r="DB249" s="432" t="s">
        <v>36</v>
      </c>
      <c r="DC249" s="399" t="str">
        <f>IF(DB249="BöB","nur Freihändig mit Tipo. 13 VöB","")</f>
        <v/>
      </c>
      <c r="DD249" s="400"/>
      <c r="DE249" s="433" t="str">
        <f>IF(DB249="BöB","Ja","No")</f>
        <v>No</v>
      </c>
      <c r="DF249" s="430" t="str">
        <f>IF(DB249="BöB","Ja","No")</f>
        <v>No</v>
      </c>
      <c r="DG249" s="435" t="e">
        <f>IF(OR(AND(DB249="VöB",CZ243="Aktuelles Procedura secondo BöB",DA249="No"),OR(AND(DA249="Ja",CZ249&gt;='Valori soglia'!$D$6),AND(DA249="Ja",DG$14&gt;DG$15)),AND(DA249="Ja",DB249="BöB")),"Kontrolle","")</f>
        <v>#DIV/0!</v>
      </c>
      <c r="DH249" s="173" t="s">
        <v>44</v>
      </c>
      <c r="DI249" s="429">
        <v>116</v>
      </c>
      <c r="DJ249" s="352">
        <v>0</v>
      </c>
      <c r="DK249" s="429" t="s">
        <v>43</v>
      </c>
      <c r="DL249" s="432" t="s">
        <v>36</v>
      </c>
      <c r="DM249" s="399" t="str">
        <f>IF(DL249="BöB","nur Freihändig mit Tipo. 13 VöB","")</f>
        <v/>
      </c>
      <c r="DN249" s="400"/>
      <c r="DO249" s="433" t="str">
        <f>IF(DL249="BöB","Ja","No")</f>
        <v>No</v>
      </c>
      <c r="DP249" s="430" t="str">
        <f>IF(DL249="BöB","Ja","No")</f>
        <v>No</v>
      </c>
      <c r="DQ249" s="435" t="e">
        <f>IF(OR(AND(DL249="VöB",DJ243="Aktuelles Procedura secondo BöB",DK249="No"),OR(AND(DK249="Ja",DJ249&gt;='Valori soglia'!$D$6),AND(DK249="Ja",DQ$14&gt;DQ$15)),AND(DK249="Ja",DL249="BöB")),"Kontrolle","")</f>
        <v>#DIV/0!</v>
      </c>
      <c r="DR249" s="173" t="s">
        <v>44</v>
      </c>
      <c r="DS249" s="429">
        <v>116</v>
      </c>
      <c r="DT249" s="352">
        <v>0</v>
      </c>
      <c r="DU249" s="429" t="s">
        <v>43</v>
      </c>
      <c r="DV249" s="432" t="s">
        <v>36</v>
      </c>
      <c r="DW249" s="399" t="str">
        <f>IF(DV249="BöB","nur Freihändig mit Tipo. 13 VöB","")</f>
        <v/>
      </c>
      <c r="DX249" s="400"/>
      <c r="DY249" s="433" t="str">
        <f>IF(DV249="BöB","Ja","No")</f>
        <v>No</v>
      </c>
      <c r="DZ249" s="430" t="str">
        <f>IF(DV249="BöB","Ja","No")</f>
        <v>No</v>
      </c>
      <c r="EA249" s="435" t="e">
        <f>IF(OR(AND(DV249="VöB",DT243="Aktuelles Procedura secondo BöB",DU249="No"),OR(AND(DU249="Ja",DT249&gt;='Valori soglia'!$D$6),AND(DU249="Ja",EA$14&gt;EA$15)),AND(DU249="Ja",DV249="BöB")),"Kontrolle","")</f>
        <v>#DIV/0!</v>
      </c>
      <c r="EB249" s="173" t="s">
        <v>44</v>
      </c>
      <c r="EC249" s="429">
        <v>116</v>
      </c>
      <c r="ED249" s="352">
        <v>0</v>
      </c>
      <c r="EE249" s="429" t="s">
        <v>43</v>
      </c>
      <c r="EF249" s="432" t="s">
        <v>36</v>
      </c>
      <c r="EG249" s="399" t="str">
        <f>IF(EF249="BöB","nur Freihändig mit Tipo. 13 VöB","")</f>
        <v/>
      </c>
      <c r="EH249" s="400"/>
      <c r="EI249" s="433" t="str">
        <f>IF(EF249="BöB","Ja","No")</f>
        <v>No</v>
      </c>
      <c r="EJ249" s="430" t="str">
        <f>IF(EF249="BöB","Ja","No")</f>
        <v>No</v>
      </c>
      <c r="EK249" s="435" t="e">
        <f>IF(OR(AND(EF249="VöB",ED243="Aktuelles Procedura secondo BöB",EE249="No"),OR(AND(EE249="Ja",ED249&gt;='Valori soglia'!$D$6),AND(EE249="Ja",EK$14&gt;EK$15)),AND(EE249="Ja",EF249="BöB")),"Kontrolle","")</f>
        <v>#DIV/0!</v>
      </c>
      <c r="EL249" s="173" t="s">
        <v>44</v>
      </c>
      <c r="EM249" s="429">
        <v>116</v>
      </c>
      <c r="EN249" s="352">
        <v>0</v>
      </c>
      <c r="EO249" s="429" t="s">
        <v>43</v>
      </c>
      <c r="EP249" s="432" t="s">
        <v>36</v>
      </c>
      <c r="EQ249" s="399" t="str">
        <f>IF(EP249="BöB","nur Freihändig mit Tipo. 13 VöB","")</f>
        <v/>
      </c>
      <c r="ER249" s="400"/>
      <c r="ES249" s="433" t="str">
        <f>IF(EP249="BöB","Ja","No")</f>
        <v>No</v>
      </c>
      <c r="ET249" s="430" t="str">
        <f>IF(EP249="BöB","Ja","No")</f>
        <v>No</v>
      </c>
      <c r="EU249" s="435" t="e">
        <f>IF(OR(AND(EP249="VöB",EN243="Aktuelles Procedura secondo BöB",EO249="No"),OR(AND(EO249="Ja",EN249&gt;='Valori soglia'!$D$6),AND(EO249="Ja",EU$14&gt;EU$15)),AND(EO249="Ja",EP249="BöB")),"Kontrolle","")</f>
        <v>#DIV/0!</v>
      </c>
      <c r="EV249" s="173" t="s">
        <v>44</v>
      </c>
      <c r="EW249" s="429">
        <v>116</v>
      </c>
      <c r="EX249" s="352">
        <v>0</v>
      </c>
      <c r="EY249" s="429" t="s">
        <v>43</v>
      </c>
      <c r="EZ249" s="432" t="s">
        <v>36</v>
      </c>
      <c r="FA249" s="399" t="str">
        <f>IF(EZ249="BöB","nur Freihändig mit Tipo. 13 VöB","")</f>
        <v/>
      </c>
      <c r="FB249" s="400"/>
      <c r="FC249" s="433" t="str">
        <f>IF(EZ249="BöB","Ja","No")</f>
        <v>No</v>
      </c>
      <c r="FD249" s="430" t="str">
        <f>IF(EZ249="BöB","Ja","No")</f>
        <v>No</v>
      </c>
      <c r="FE249" s="435" t="e">
        <f>IF(OR(AND(EZ249="VöB",EX243="Aktuelles Procedura secondo BöB",EY249="No"),OR(AND(EY249="Ja",EX249&gt;='Valori soglia'!$D$6),AND(EY249="Ja",FE$14&gt;FE$15)),AND(EY249="Ja",EZ249="BöB")),"Kontrolle","")</f>
        <v>#DIV/0!</v>
      </c>
      <c r="FF249" s="173" t="s">
        <v>44</v>
      </c>
      <c r="FG249" s="429">
        <v>116</v>
      </c>
      <c r="FH249" s="352">
        <v>0</v>
      </c>
      <c r="FI249" s="429" t="s">
        <v>43</v>
      </c>
      <c r="FJ249" s="432" t="s">
        <v>36</v>
      </c>
      <c r="FK249" s="399" t="str">
        <f>IF(FJ249="BöB","nur Freihändig mit Tipo. 13 VöB","")</f>
        <v/>
      </c>
      <c r="FL249" s="400"/>
      <c r="FM249" s="433" t="str">
        <f>IF(FJ249="BöB","Ja","No")</f>
        <v>No</v>
      </c>
      <c r="FN249" s="430" t="str">
        <f>IF(FJ249="BöB","Ja","No")</f>
        <v>No</v>
      </c>
      <c r="FO249" s="435" t="e">
        <f>IF(OR(AND(FJ249="VöB",FH243="Aktuelles Procedura secondo BöB",FI249="No"),OR(AND(FI249="Ja",FH249&gt;='Valori soglia'!$D$6),AND(FI249="Ja",FO$14&gt;FO$15)),AND(FI249="Ja",FJ249="BöB")),"Kontrolle","")</f>
        <v>#DIV/0!</v>
      </c>
      <c r="FP249" s="173" t="s">
        <v>44</v>
      </c>
      <c r="FQ249" s="429">
        <v>116</v>
      </c>
      <c r="FR249" s="352">
        <v>0</v>
      </c>
      <c r="FS249" s="429" t="s">
        <v>43</v>
      </c>
      <c r="FT249" s="432" t="s">
        <v>36</v>
      </c>
      <c r="FU249" s="399" t="str">
        <f>IF(FT249="BöB","nur Freihändig mit Tipo. 13 VöB","")</f>
        <v/>
      </c>
      <c r="FV249" s="400"/>
      <c r="FW249" s="433" t="str">
        <f>IF(FT249="BöB","Ja","No")</f>
        <v>No</v>
      </c>
      <c r="FX249" s="430" t="str">
        <f>IF(FT249="BöB","Ja","No")</f>
        <v>No</v>
      </c>
      <c r="FY249" s="435" t="e">
        <f>IF(OR(AND(FT249="VöB",FR243="Aktuelles Procedura secondo BöB",FS249="No"),OR(AND(FS249="Ja",FR249&gt;='Valori soglia'!$D$6),AND(FS249="Ja",FY$14&gt;FY$15)),AND(FS249="Ja",FT249="BöB")),"Kontrolle","")</f>
        <v>#DIV/0!</v>
      </c>
      <c r="FZ249" s="173" t="s">
        <v>44</v>
      </c>
      <c r="GA249" s="429">
        <v>116</v>
      </c>
      <c r="GB249" s="352">
        <v>0</v>
      </c>
      <c r="GC249" s="429" t="s">
        <v>43</v>
      </c>
      <c r="GD249" s="432" t="s">
        <v>36</v>
      </c>
      <c r="GE249" s="399" t="str">
        <f>IF(GD249="BöB","nur Freihändig mit Tipo. 13 VöB","")</f>
        <v/>
      </c>
      <c r="GF249" s="400"/>
      <c r="GG249" s="433" t="str">
        <f>IF(GD249="BöB","Ja","No")</f>
        <v>No</v>
      </c>
      <c r="GH249" s="430" t="str">
        <f>IF(GD249="BöB","Ja","No")</f>
        <v>No</v>
      </c>
      <c r="GI249" s="435" t="e">
        <f>IF(OR(AND(GD249="VöB",GB243="Aktuelles Procedura secondo BöB",GC249="No"),OR(AND(GC249="Ja",GB249&gt;='Valori soglia'!$D$6),AND(GC249="Ja",GI$14&gt;GI$15)),AND(GC249="Ja",GD249="BöB")),"Kontrolle","")</f>
        <v>#DIV/0!</v>
      </c>
      <c r="GJ249" s="173" t="s">
        <v>44</v>
      </c>
      <c r="GK249" s="429">
        <v>116</v>
      </c>
      <c r="GL249" s="352">
        <v>0</v>
      </c>
      <c r="GM249" s="429" t="s">
        <v>43</v>
      </c>
      <c r="GN249" s="432" t="s">
        <v>36</v>
      </c>
      <c r="GO249" s="399" t="str">
        <f>IF(GN249="BöB","nur Freihändig mit Tipo. 13 VöB","")</f>
        <v/>
      </c>
      <c r="GP249" s="400"/>
      <c r="GQ249" s="433" t="str">
        <f>IF(GN249="BöB","Ja","No")</f>
        <v>No</v>
      </c>
      <c r="GR249" s="430" t="str">
        <f>IF(GN249="BöB","Ja","No")</f>
        <v>No</v>
      </c>
      <c r="GS249" s="435" t="e">
        <f>IF(OR(AND(GN249="VöB",GL243="Aktuelles Procedura secondo BöB",GM249="No"),OR(AND(GM249="Ja",GL249&gt;='Valori soglia'!$D$6),AND(GM249="Ja",GS$14&gt;GS$15)),AND(GM249="Ja",GN249="BöB")),"Kontrolle","")</f>
        <v>#DIV/0!</v>
      </c>
      <c r="GT249" s="173" t="s">
        <v>44</v>
      </c>
      <c r="GU249" s="429">
        <v>116</v>
      </c>
      <c r="GV249" s="352">
        <v>0</v>
      </c>
      <c r="GW249" s="429" t="s">
        <v>43</v>
      </c>
      <c r="GX249" s="432" t="s">
        <v>36</v>
      </c>
      <c r="GY249" s="399" t="str">
        <f>IF(GX249="BöB","nur Freihändig mit Tipo. 13 VöB","")</f>
        <v/>
      </c>
      <c r="GZ249" s="400"/>
      <c r="HA249" s="433" t="str">
        <f>IF(GX249="BöB","Ja","No")</f>
        <v>No</v>
      </c>
      <c r="HB249" s="430" t="str">
        <f>IF(GX249="BöB","Ja","No")</f>
        <v>No</v>
      </c>
      <c r="HC249" s="435" t="e">
        <f>IF(OR(AND(GX249="VöB",GV243="Aktuelles Procedura secondo BöB",GW249="No"),OR(AND(GW249="Ja",GV249&gt;='Valori soglia'!$D$6),AND(GW249="Ja",HC$14&gt;HC$15)),AND(GW249="Ja",GX249="BöB")),"Kontrolle","")</f>
        <v>#DIV/0!</v>
      </c>
      <c r="HD249" s="173" t="s">
        <v>44</v>
      </c>
      <c r="HE249" s="429">
        <v>116</v>
      </c>
      <c r="HF249" s="352">
        <v>0</v>
      </c>
      <c r="HG249" s="429" t="s">
        <v>43</v>
      </c>
      <c r="HH249" s="432" t="s">
        <v>36</v>
      </c>
      <c r="HI249" s="399" t="str">
        <f>IF(HH249="BöB","nur Freihändig mit Tipo. 13 VöB","")</f>
        <v/>
      </c>
      <c r="HJ249" s="400"/>
      <c r="HK249" s="433" t="str">
        <f>IF(HH249="BöB","Ja","No")</f>
        <v>No</v>
      </c>
      <c r="HL249" s="430" t="str">
        <f>IF(HH249="BöB","Ja","No")</f>
        <v>No</v>
      </c>
      <c r="HM249" s="435" t="e">
        <f>IF(OR(AND(HH249="VöB",HF243="Aktuelles Procedura secondo BöB",HG249="No"),OR(AND(HG249="Ja",HF249&gt;='Valori soglia'!$D$6),AND(HG249="Ja",HM$14&gt;HM$15)),AND(HG249="Ja",HH249="BöB")),"Kontrolle","")</f>
        <v>#DIV/0!</v>
      </c>
      <c r="HN249" s="115"/>
      <c r="HO249" s="115"/>
      <c r="HP249" s="115"/>
      <c r="HQ249" s="6"/>
      <c r="HR249" s="6"/>
      <c r="HS249" s="6"/>
      <c r="HT249" s="6"/>
      <c r="HU249" s="6"/>
      <c r="HV249" s="6"/>
      <c r="HW249" s="6"/>
      <c r="HX249" s="6"/>
      <c r="HY249" s="6"/>
      <c r="HZ249" s="6"/>
      <c r="IA249" s="6"/>
      <c r="IB249" s="6"/>
      <c r="IC249" s="6"/>
      <c r="ID249" s="6"/>
      <c r="IE249" s="6"/>
      <c r="IF249" s="6"/>
      <c r="IG249" s="6"/>
      <c r="IH249" s="6"/>
      <c r="II249" s="6"/>
      <c r="IJ249" s="6"/>
      <c r="IK249" s="6"/>
      <c r="IL249" s="6"/>
      <c r="IM249" s="6"/>
      <c r="IN249" s="6"/>
      <c r="IO249" s="6"/>
      <c r="IP249" s="6"/>
      <c r="IQ249" s="6"/>
      <c r="IR249" s="6"/>
      <c r="IS249" s="6"/>
      <c r="IT249" s="6"/>
      <c r="IU249" s="6"/>
      <c r="IV249" s="6"/>
      <c r="IW249" s="6"/>
      <c r="IX249" s="6"/>
      <c r="IY249" s="6"/>
      <c r="IZ249" s="6"/>
      <c r="JA249" s="6"/>
      <c r="JB249" s="6"/>
      <c r="JC249" s="6"/>
      <c r="JD249" s="6"/>
      <c r="JE249" s="6"/>
      <c r="JF249" s="6"/>
      <c r="JG249" s="6"/>
      <c r="JH249" s="6"/>
      <c r="JI249" s="6"/>
      <c r="JJ249" s="6"/>
      <c r="JK249" s="6"/>
      <c r="JL249" s="6"/>
      <c r="JM249" s="6"/>
      <c r="JN249" s="6"/>
      <c r="JO249" s="6"/>
      <c r="JP249" s="6"/>
      <c r="JQ249" s="6"/>
      <c r="JR249" s="6"/>
      <c r="JS249" s="6"/>
      <c r="JT249" s="6"/>
      <c r="JU249" s="6"/>
      <c r="JV249" s="6"/>
      <c r="JW249" s="6"/>
      <c r="JX249" s="6"/>
      <c r="JY249" s="6"/>
      <c r="JZ249" s="6"/>
      <c r="KA249" s="6"/>
      <c r="KB249" s="6"/>
      <c r="KC249" s="6"/>
      <c r="KD249" s="6"/>
      <c r="KE249" s="6"/>
      <c r="KF249" s="6"/>
      <c r="KG249" s="6"/>
      <c r="KH249" s="6"/>
      <c r="KI249" s="6"/>
      <c r="KJ249" s="6"/>
      <c r="KK249" s="6"/>
      <c r="KL249" s="6"/>
      <c r="KM249" s="6"/>
      <c r="KN249" s="6"/>
      <c r="KO249" s="6"/>
      <c r="KP249" s="6"/>
      <c r="KQ249" s="6"/>
      <c r="KR249" s="6"/>
      <c r="KS249" s="6"/>
      <c r="KT249" s="6"/>
      <c r="KU249" s="6"/>
      <c r="KV249" s="6"/>
      <c r="KW249" s="6"/>
      <c r="KX249" s="6"/>
      <c r="KY249" s="6"/>
      <c r="KZ249" s="6"/>
      <c r="LA249" s="6"/>
      <c r="LB249" s="6"/>
      <c r="LC249" s="6"/>
    </row>
    <row r="250" spans="2:315" ht="27" customHeight="1" x14ac:dyDescent="0.2">
      <c r="B250" s="174" t="s">
        <v>45</v>
      </c>
      <c r="C250" s="429"/>
      <c r="D250" s="352"/>
      <c r="E250" s="429"/>
      <c r="F250" s="432"/>
      <c r="G250" s="401" t="str">
        <f>IF(F249="VöB","Freihändig (z.B. Tipo. 36 II d VöB)","")</f>
        <v/>
      </c>
      <c r="H250" s="402"/>
      <c r="I250" s="433"/>
      <c r="J250" s="430"/>
      <c r="K250" s="435"/>
      <c r="L250" s="174" t="s">
        <v>45</v>
      </c>
      <c r="M250" s="429"/>
      <c r="N250" s="352"/>
      <c r="O250" s="429"/>
      <c r="P250" s="432"/>
      <c r="Q250" s="401" t="str">
        <f>IF(P249="VöB","Freihändig (z.B. Tipo. 36 II d VöB)","")</f>
        <v/>
      </c>
      <c r="R250" s="402"/>
      <c r="S250" s="433"/>
      <c r="T250" s="430"/>
      <c r="U250" s="435"/>
      <c r="V250" s="174" t="s">
        <v>45</v>
      </c>
      <c r="W250" s="429"/>
      <c r="X250" s="352"/>
      <c r="Y250" s="429"/>
      <c r="Z250" s="432"/>
      <c r="AA250" s="401" t="str">
        <f>IF(Z249="VöB","Freihändig (z.B. Tipo. 36 II d VöB)","")</f>
        <v/>
      </c>
      <c r="AB250" s="402"/>
      <c r="AC250" s="433"/>
      <c r="AD250" s="430"/>
      <c r="AE250" s="435"/>
      <c r="AF250" s="174" t="s">
        <v>45</v>
      </c>
      <c r="AG250" s="429"/>
      <c r="AH250" s="352"/>
      <c r="AI250" s="429"/>
      <c r="AJ250" s="432"/>
      <c r="AK250" s="401" t="str">
        <f>IF(AJ249="VöB","Freihändig (z.B. Tipo. 36 II d VöB)","")</f>
        <v/>
      </c>
      <c r="AL250" s="402"/>
      <c r="AM250" s="433"/>
      <c r="AN250" s="430"/>
      <c r="AO250" s="435"/>
      <c r="AP250" s="174" t="s">
        <v>45</v>
      </c>
      <c r="AQ250" s="429"/>
      <c r="AR250" s="352"/>
      <c r="AS250" s="429"/>
      <c r="AT250" s="432"/>
      <c r="AU250" s="401" t="str">
        <f>IF(AT249="VöB","Freihändig (z.B. Tipo. 36 II d VöB)","")</f>
        <v/>
      </c>
      <c r="AV250" s="402"/>
      <c r="AW250" s="433"/>
      <c r="AX250" s="430"/>
      <c r="AY250" s="435"/>
      <c r="AZ250" s="174" t="s">
        <v>45</v>
      </c>
      <c r="BA250" s="429"/>
      <c r="BB250" s="352"/>
      <c r="BC250" s="429"/>
      <c r="BD250" s="432"/>
      <c r="BE250" s="401" t="str">
        <f>IF(BD249="VöB","Freihändig (z.B. Tipo. 36 II d VöB)","")</f>
        <v/>
      </c>
      <c r="BF250" s="402"/>
      <c r="BG250" s="433"/>
      <c r="BH250" s="430"/>
      <c r="BI250" s="435"/>
      <c r="BJ250" s="174" t="s">
        <v>45</v>
      </c>
      <c r="BK250" s="429"/>
      <c r="BL250" s="352"/>
      <c r="BM250" s="429"/>
      <c r="BN250" s="432"/>
      <c r="BO250" s="401" t="str">
        <f>IF(BN249="VöB","Freihändig (z.B. Tipo. 36 II d VöB)","")</f>
        <v/>
      </c>
      <c r="BP250" s="402"/>
      <c r="BQ250" s="433"/>
      <c r="BR250" s="430"/>
      <c r="BS250" s="435"/>
      <c r="BT250" s="174" t="s">
        <v>45</v>
      </c>
      <c r="BU250" s="429"/>
      <c r="BV250" s="352"/>
      <c r="BW250" s="429"/>
      <c r="BX250" s="432"/>
      <c r="BY250" s="401" t="str">
        <f>IF(BX249="VöB","Freihändig (z.B. Tipo. 36 II d VöB)","")</f>
        <v/>
      </c>
      <c r="BZ250" s="402"/>
      <c r="CA250" s="433"/>
      <c r="CB250" s="430"/>
      <c r="CC250" s="435"/>
      <c r="CD250" s="174" t="s">
        <v>45</v>
      </c>
      <c r="CE250" s="429"/>
      <c r="CF250" s="352"/>
      <c r="CG250" s="429"/>
      <c r="CH250" s="432"/>
      <c r="CI250" s="401" t="str">
        <f>IF(CH249="VöB","Freihändig (z.B. Tipo. 36 II d VöB)","")</f>
        <v/>
      </c>
      <c r="CJ250" s="402"/>
      <c r="CK250" s="433"/>
      <c r="CL250" s="430"/>
      <c r="CM250" s="435"/>
      <c r="CN250" s="174" t="s">
        <v>45</v>
      </c>
      <c r="CO250" s="429"/>
      <c r="CP250" s="352"/>
      <c r="CQ250" s="429"/>
      <c r="CR250" s="432"/>
      <c r="CS250" s="401" t="str">
        <f>IF(CR249="VöB","Freihändig (z.B. Tipo. 36 II d VöB)","")</f>
        <v/>
      </c>
      <c r="CT250" s="402"/>
      <c r="CU250" s="433"/>
      <c r="CV250" s="430"/>
      <c r="CW250" s="435"/>
      <c r="CX250" s="174" t="s">
        <v>45</v>
      </c>
      <c r="CY250" s="429"/>
      <c r="CZ250" s="352"/>
      <c r="DA250" s="429"/>
      <c r="DB250" s="432"/>
      <c r="DC250" s="401" t="str">
        <f>IF(DB249="VöB","Freihändig (z.B. Tipo. 36 II d VöB)","")</f>
        <v/>
      </c>
      <c r="DD250" s="402"/>
      <c r="DE250" s="433"/>
      <c r="DF250" s="430"/>
      <c r="DG250" s="435"/>
      <c r="DH250" s="174" t="s">
        <v>45</v>
      </c>
      <c r="DI250" s="429"/>
      <c r="DJ250" s="352"/>
      <c r="DK250" s="429"/>
      <c r="DL250" s="432"/>
      <c r="DM250" s="401" t="str">
        <f>IF(DL249="VöB","Freihändig (z.B. Tipo. 36 II d VöB)","")</f>
        <v/>
      </c>
      <c r="DN250" s="402"/>
      <c r="DO250" s="433"/>
      <c r="DP250" s="430"/>
      <c r="DQ250" s="435"/>
      <c r="DR250" s="174" t="s">
        <v>45</v>
      </c>
      <c r="DS250" s="429"/>
      <c r="DT250" s="352"/>
      <c r="DU250" s="429"/>
      <c r="DV250" s="432"/>
      <c r="DW250" s="401" t="str">
        <f>IF(DV249="VöB","Freihändig (z.B. Tipo. 36 II d VöB)","")</f>
        <v/>
      </c>
      <c r="DX250" s="402"/>
      <c r="DY250" s="433"/>
      <c r="DZ250" s="430"/>
      <c r="EA250" s="435"/>
      <c r="EB250" s="174" t="s">
        <v>45</v>
      </c>
      <c r="EC250" s="429"/>
      <c r="ED250" s="352"/>
      <c r="EE250" s="429"/>
      <c r="EF250" s="432"/>
      <c r="EG250" s="401" t="str">
        <f>IF(EF249="VöB","Freihändig (z.B. Tipo. 36 II d VöB)","")</f>
        <v/>
      </c>
      <c r="EH250" s="402"/>
      <c r="EI250" s="433"/>
      <c r="EJ250" s="430"/>
      <c r="EK250" s="435"/>
      <c r="EL250" s="174" t="s">
        <v>45</v>
      </c>
      <c r="EM250" s="429"/>
      <c r="EN250" s="352"/>
      <c r="EO250" s="429"/>
      <c r="EP250" s="432"/>
      <c r="EQ250" s="401" t="str">
        <f>IF(EP249="VöB","Freihändig (z.B. Tipo. 36 II d VöB)","")</f>
        <v/>
      </c>
      <c r="ER250" s="402"/>
      <c r="ES250" s="433"/>
      <c r="ET250" s="430"/>
      <c r="EU250" s="435"/>
      <c r="EV250" s="174" t="s">
        <v>45</v>
      </c>
      <c r="EW250" s="429"/>
      <c r="EX250" s="352"/>
      <c r="EY250" s="429"/>
      <c r="EZ250" s="432"/>
      <c r="FA250" s="401" t="str">
        <f>IF(EZ249="VöB","Freihändig (z.B. Tipo. 36 II d VöB)","")</f>
        <v/>
      </c>
      <c r="FB250" s="402"/>
      <c r="FC250" s="433"/>
      <c r="FD250" s="430"/>
      <c r="FE250" s="435"/>
      <c r="FF250" s="174" t="s">
        <v>45</v>
      </c>
      <c r="FG250" s="429"/>
      <c r="FH250" s="352"/>
      <c r="FI250" s="429"/>
      <c r="FJ250" s="432"/>
      <c r="FK250" s="401" t="str">
        <f>IF(FJ249="VöB","Freihändig (z.B. Tipo. 36 II d VöB)","")</f>
        <v/>
      </c>
      <c r="FL250" s="402"/>
      <c r="FM250" s="433"/>
      <c r="FN250" s="430"/>
      <c r="FO250" s="435"/>
      <c r="FP250" s="174" t="s">
        <v>45</v>
      </c>
      <c r="FQ250" s="429"/>
      <c r="FR250" s="352"/>
      <c r="FS250" s="429"/>
      <c r="FT250" s="432"/>
      <c r="FU250" s="401" t="str">
        <f>IF(FT249="VöB","Freihändig (z.B. Tipo. 36 II d VöB)","")</f>
        <v/>
      </c>
      <c r="FV250" s="402"/>
      <c r="FW250" s="433"/>
      <c r="FX250" s="430"/>
      <c r="FY250" s="435"/>
      <c r="FZ250" s="174" t="s">
        <v>45</v>
      </c>
      <c r="GA250" s="429"/>
      <c r="GB250" s="352"/>
      <c r="GC250" s="429"/>
      <c r="GD250" s="432"/>
      <c r="GE250" s="401" t="str">
        <f>IF(GD249="VöB","Freihändig (z.B. Tipo. 36 II d VöB)","")</f>
        <v/>
      </c>
      <c r="GF250" s="402"/>
      <c r="GG250" s="433"/>
      <c r="GH250" s="430"/>
      <c r="GI250" s="435"/>
      <c r="GJ250" s="174" t="s">
        <v>45</v>
      </c>
      <c r="GK250" s="429"/>
      <c r="GL250" s="352"/>
      <c r="GM250" s="429"/>
      <c r="GN250" s="432"/>
      <c r="GO250" s="401" t="str">
        <f>IF(GN249="VöB","Freihändig (z.B. Tipo. 36 II d VöB)","")</f>
        <v/>
      </c>
      <c r="GP250" s="402"/>
      <c r="GQ250" s="433"/>
      <c r="GR250" s="430"/>
      <c r="GS250" s="435"/>
      <c r="GT250" s="174" t="s">
        <v>45</v>
      </c>
      <c r="GU250" s="429"/>
      <c r="GV250" s="352"/>
      <c r="GW250" s="429"/>
      <c r="GX250" s="432"/>
      <c r="GY250" s="401" t="str">
        <f>IF(GX249="VöB","Freihändig (z.B. Tipo. 36 II d VöB)","")</f>
        <v/>
      </c>
      <c r="GZ250" s="402"/>
      <c r="HA250" s="433"/>
      <c r="HB250" s="430"/>
      <c r="HC250" s="435"/>
      <c r="HD250" s="174" t="s">
        <v>45</v>
      </c>
      <c r="HE250" s="429"/>
      <c r="HF250" s="352"/>
      <c r="HG250" s="429"/>
      <c r="HH250" s="432"/>
      <c r="HI250" s="401" t="str">
        <f>IF(HH249="VöB","Freihändig (z.B. Tipo. 36 II d VöB)","")</f>
        <v/>
      </c>
      <c r="HJ250" s="402"/>
      <c r="HK250" s="433"/>
      <c r="HL250" s="430"/>
      <c r="HM250" s="435"/>
      <c r="HN250" s="115"/>
      <c r="HO250" s="115"/>
      <c r="HP250" s="115"/>
      <c r="HQ250" s="6"/>
      <c r="HR250" s="6"/>
      <c r="HS250" s="6"/>
      <c r="HT250" s="6"/>
      <c r="HU250" s="6"/>
      <c r="HV250" s="6"/>
      <c r="HW250" s="6"/>
      <c r="HX250" s="6"/>
      <c r="HY250" s="6"/>
      <c r="HZ250" s="6"/>
      <c r="IA250" s="6"/>
      <c r="IB250" s="6"/>
      <c r="IC250" s="6"/>
      <c r="ID250" s="6"/>
      <c r="IE250" s="6"/>
      <c r="IF250" s="6"/>
      <c r="IG250" s="6"/>
      <c r="IH250" s="6"/>
      <c r="II250" s="6"/>
      <c r="IJ250" s="6"/>
      <c r="IK250" s="6"/>
      <c r="IL250" s="6"/>
      <c r="IM250" s="6"/>
      <c r="IN250" s="6"/>
      <c r="IO250" s="6"/>
      <c r="IP250" s="6"/>
      <c r="IQ250" s="6"/>
      <c r="IR250" s="6"/>
      <c r="IS250" s="6"/>
      <c r="IT250" s="6"/>
      <c r="IU250" s="6"/>
      <c r="IV250" s="6"/>
      <c r="IW250" s="6"/>
      <c r="IX250" s="6"/>
      <c r="IY250" s="6"/>
      <c r="IZ250" s="6"/>
      <c r="JA250" s="6"/>
      <c r="JB250" s="6"/>
      <c r="JC250" s="6"/>
      <c r="JD250" s="6"/>
      <c r="JE250" s="6"/>
      <c r="JF250" s="6"/>
      <c r="JG250" s="6"/>
      <c r="JH250" s="6"/>
      <c r="JI250" s="6"/>
      <c r="JJ250" s="6"/>
      <c r="JK250" s="6"/>
      <c r="JL250" s="6"/>
      <c r="JM250" s="6"/>
      <c r="JN250" s="6"/>
      <c r="JO250" s="6"/>
      <c r="JP250" s="6"/>
      <c r="JQ250" s="6"/>
      <c r="JR250" s="6"/>
      <c r="JS250" s="6"/>
      <c r="JT250" s="6"/>
      <c r="JU250" s="6"/>
      <c r="JV250" s="6"/>
      <c r="JW250" s="6"/>
      <c r="JX250" s="6"/>
      <c r="JY250" s="6"/>
      <c r="JZ250" s="6"/>
      <c r="KA250" s="6"/>
      <c r="KB250" s="6"/>
      <c r="KC250" s="6"/>
      <c r="KD250" s="6"/>
      <c r="KE250" s="6"/>
      <c r="KF250" s="6"/>
      <c r="KG250" s="6"/>
      <c r="KH250" s="6"/>
      <c r="KI250" s="6"/>
      <c r="KJ250" s="6"/>
      <c r="KK250" s="6"/>
      <c r="KL250" s="6"/>
      <c r="KM250" s="6"/>
      <c r="KN250" s="6"/>
      <c r="KO250" s="6"/>
      <c r="KP250" s="6"/>
      <c r="KQ250" s="6"/>
      <c r="KR250" s="6"/>
      <c r="KS250" s="6"/>
      <c r="KT250" s="6"/>
      <c r="KU250" s="6"/>
      <c r="KV250" s="6"/>
      <c r="KW250" s="6"/>
      <c r="KX250" s="6"/>
      <c r="KY250" s="6"/>
      <c r="KZ250" s="6"/>
      <c r="LA250" s="6"/>
      <c r="LB250" s="6"/>
      <c r="LC250" s="6"/>
    </row>
    <row r="251" spans="2:315" ht="27" customHeight="1" x14ac:dyDescent="0.2">
      <c r="B251" s="173" t="s">
        <v>44</v>
      </c>
      <c r="C251" s="429">
        <v>117</v>
      </c>
      <c r="D251" s="352">
        <v>0</v>
      </c>
      <c r="E251" s="429" t="s">
        <v>43</v>
      </c>
      <c r="F251" s="432" t="s">
        <v>36</v>
      </c>
      <c r="G251" s="399" t="str">
        <f>IF(F251="BöB","nur Freihändig mit Tipo. 13 VöB","")</f>
        <v/>
      </c>
      <c r="H251" s="400"/>
      <c r="I251" s="433" t="str">
        <f>IF(F251="BöB","Ja","No")</f>
        <v>No</v>
      </c>
      <c r="J251" s="430" t="str">
        <f>IF(F251="BöB","Ja","No")</f>
        <v>No</v>
      </c>
      <c r="K251" s="435" t="e">
        <f>IF(OR(AND(F251="VöB",D245="Aktuelles Procedura secondo BöB",E251="No"),OR(AND(E251="Ja",D251&gt;='Valori soglia'!$D$6),AND(E251="Ja",'Riepilogo progetto'!$J$8&gt;'Riepilogo progetto'!$P$9)),AND(E251="Ja",F251="BöB")),"Kontrolle","")</f>
        <v>#DIV/0!</v>
      </c>
      <c r="L251" s="173" t="s">
        <v>44</v>
      </c>
      <c r="M251" s="429">
        <v>117</v>
      </c>
      <c r="N251" s="352">
        <v>0</v>
      </c>
      <c r="O251" s="429" t="s">
        <v>43</v>
      </c>
      <c r="P251" s="432" t="s">
        <v>36</v>
      </c>
      <c r="Q251" s="399" t="str">
        <f>IF(P251="BöB","nur Freihändig mit Tipo. 13 VöB","")</f>
        <v/>
      </c>
      <c r="R251" s="400"/>
      <c r="S251" s="433" t="str">
        <f>IF(P251="BöB","Ja","No")</f>
        <v>No</v>
      </c>
      <c r="T251" s="430" t="str">
        <f>IF(P251="BöB","Ja","No")</f>
        <v>No</v>
      </c>
      <c r="U251" s="435" t="e">
        <f>IF(OR(AND(P251="VöB",N245="Aktuelles Procedura secondo BöB",O251="No"),OR(AND(O251="Ja",N251&gt;='Valori soglia'!$D$6),AND(O251="Ja",U$14&gt;U$15)),AND(O251="Ja",P251="BöB")),"Kontrolle","")</f>
        <v>#DIV/0!</v>
      </c>
      <c r="V251" s="173" t="s">
        <v>44</v>
      </c>
      <c r="W251" s="429">
        <v>117</v>
      </c>
      <c r="X251" s="352">
        <v>0</v>
      </c>
      <c r="Y251" s="429" t="s">
        <v>43</v>
      </c>
      <c r="Z251" s="432" t="s">
        <v>36</v>
      </c>
      <c r="AA251" s="399" t="str">
        <f>IF(Z251="BöB","nur Freihändig mit Tipo. 13 VöB","")</f>
        <v/>
      </c>
      <c r="AB251" s="400"/>
      <c r="AC251" s="433" t="str">
        <f>IF(Z251="BöB","Ja","No")</f>
        <v>No</v>
      </c>
      <c r="AD251" s="430" t="str">
        <f>IF(Z251="BöB","Ja","No")</f>
        <v>No</v>
      </c>
      <c r="AE251" s="435" t="e">
        <f>IF(OR(AND(Z251="VöB",X245="Aktuelles Procedura secondo BöB",Y251="No"),OR(AND(Y251="Ja",X251&gt;='Valori soglia'!$D$6),AND(Y251="Ja",AE$14&gt;AE$15)),AND(Y251="Ja",Z251="BöB")),"Kontrolle","")</f>
        <v>#DIV/0!</v>
      </c>
      <c r="AF251" s="173" t="s">
        <v>44</v>
      </c>
      <c r="AG251" s="429">
        <v>117</v>
      </c>
      <c r="AH251" s="352">
        <v>0</v>
      </c>
      <c r="AI251" s="429" t="s">
        <v>43</v>
      </c>
      <c r="AJ251" s="432" t="s">
        <v>36</v>
      </c>
      <c r="AK251" s="399" t="str">
        <f>IF(AJ251="BöB","nur Freihändig mit Tipo. 13 VöB","")</f>
        <v/>
      </c>
      <c r="AL251" s="400"/>
      <c r="AM251" s="433" t="str">
        <f>IF(AJ251="BöB","Ja","No")</f>
        <v>No</v>
      </c>
      <c r="AN251" s="430" t="str">
        <f>IF(AJ251="BöB","Ja","No")</f>
        <v>No</v>
      </c>
      <c r="AO251" s="435" t="e">
        <f>IF(OR(AND(AJ251="VöB",AH245="Aktuelles Procedura secondo BöB",AI251="No"),OR(AND(AI251="Ja",AH251&gt;='Valori soglia'!$D$6),AND(AI251="Ja",AO$14&gt;AO$15)),AND(AI251="Ja",AJ251="BöB")),"Kontrolle","")</f>
        <v>#DIV/0!</v>
      </c>
      <c r="AP251" s="173" t="s">
        <v>44</v>
      </c>
      <c r="AQ251" s="429">
        <v>117</v>
      </c>
      <c r="AR251" s="352">
        <v>0</v>
      </c>
      <c r="AS251" s="429" t="s">
        <v>43</v>
      </c>
      <c r="AT251" s="432" t="s">
        <v>36</v>
      </c>
      <c r="AU251" s="399" t="str">
        <f>IF(AT251="BöB","nur Freihändig mit Tipo. 13 VöB","")</f>
        <v/>
      </c>
      <c r="AV251" s="400"/>
      <c r="AW251" s="433" t="str">
        <f>IF(AT251="BöB","Ja","No")</f>
        <v>No</v>
      </c>
      <c r="AX251" s="430" t="str">
        <f>IF(AT251="BöB","Ja","No")</f>
        <v>No</v>
      </c>
      <c r="AY251" s="435" t="e">
        <f>IF(OR(AND(AT251="VöB",AR245="Aktuelles Procedura secondo BöB",AS251="No"),OR(AND(AS251="Ja",AR251&gt;='Valori soglia'!$D$6),AND(AS251="Ja",AY$14&gt;AY$15)),AND(AS251="Ja",AT251="BöB")),"Kontrolle","")</f>
        <v>#DIV/0!</v>
      </c>
      <c r="AZ251" s="173" t="s">
        <v>44</v>
      </c>
      <c r="BA251" s="429">
        <v>117</v>
      </c>
      <c r="BB251" s="352">
        <v>0</v>
      </c>
      <c r="BC251" s="429" t="s">
        <v>43</v>
      </c>
      <c r="BD251" s="432" t="s">
        <v>36</v>
      </c>
      <c r="BE251" s="399" t="str">
        <f>IF(BD251="BöB","nur Freihändig mit Tipo. 13 VöB","")</f>
        <v/>
      </c>
      <c r="BF251" s="400"/>
      <c r="BG251" s="433" t="str">
        <f>IF(BD251="BöB","Ja","No")</f>
        <v>No</v>
      </c>
      <c r="BH251" s="430" t="str">
        <f>IF(BD251="BöB","Ja","No")</f>
        <v>No</v>
      </c>
      <c r="BI251" s="435" t="e">
        <f>IF(OR(AND(BD251="VöB",BB245="Aktuelles Procedura secondo BöB",BC251="No"),OR(AND(BC251="Ja",BB251&gt;='Valori soglia'!$D$6),AND(BC251="Ja",BI$14&gt;BI$15)),AND(BC251="Ja",BD251="BöB")),"Kontrolle","")</f>
        <v>#DIV/0!</v>
      </c>
      <c r="BJ251" s="173" t="s">
        <v>44</v>
      </c>
      <c r="BK251" s="429">
        <v>117</v>
      </c>
      <c r="BL251" s="352">
        <v>0</v>
      </c>
      <c r="BM251" s="429" t="s">
        <v>43</v>
      </c>
      <c r="BN251" s="432" t="s">
        <v>36</v>
      </c>
      <c r="BO251" s="399" t="str">
        <f>IF(BN251="BöB","nur Freihändig mit Tipo. 13 VöB","")</f>
        <v/>
      </c>
      <c r="BP251" s="400"/>
      <c r="BQ251" s="433" t="str">
        <f>IF(BN251="BöB","Ja","No")</f>
        <v>No</v>
      </c>
      <c r="BR251" s="430" t="str">
        <f>IF(BN251="BöB","Ja","No")</f>
        <v>No</v>
      </c>
      <c r="BS251" s="435" t="e">
        <f>IF(OR(AND(BN251="VöB",BL245="Aktuelles Procedura secondo BöB",BM251="No"),OR(AND(BM251="Ja",BL251&gt;='Valori soglia'!$D$6),AND(BM251="Ja",BS$14&gt;BS$15)),AND(BM251="Ja",BN251="BöB")),"Kontrolle","")</f>
        <v>#DIV/0!</v>
      </c>
      <c r="BT251" s="173" t="s">
        <v>44</v>
      </c>
      <c r="BU251" s="429">
        <v>117</v>
      </c>
      <c r="BV251" s="352">
        <v>0</v>
      </c>
      <c r="BW251" s="429" t="s">
        <v>43</v>
      </c>
      <c r="BX251" s="432" t="s">
        <v>36</v>
      </c>
      <c r="BY251" s="399" t="str">
        <f>IF(BX251="BöB","nur Freihändig mit Tipo. 13 VöB","")</f>
        <v/>
      </c>
      <c r="BZ251" s="400"/>
      <c r="CA251" s="433" t="str">
        <f>IF(BX251="BöB","Ja","No")</f>
        <v>No</v>
      </c>
      <c r="CB251" s="430" t="str">
        <f>IF(BX251="BöB","Ja","No")</f>
        <v>No</v>
      </c>
      <c r="CC251" s="435" t="e">
        <f>IF(OR(AND(BX251="VöB",BV245="Aktuelles Procedura secondo BöB",BW251="No"),OR(AND(BW251="Ja",BV251&gt;='Valori soglia'!$D$6),AND(BW251="Ja",CC$14&gt;CC$15)),AND(BW251="Ja",BX251="BöB")),"Kontrolle","")</f>
        <v>#DIV/0!</v>
      </c>
      <c r="CD251" s="173" t="s">
        <v>44</v>
      </c>
      <c r="CE251" s="429">
        <v>117</v>
      </c>
      <c r="CF251" s="352">
        <v>0</v>
      </c>
      <c r="CG251" s="429" t="s">
        <v>43</v>
      </c>
      <c r="CH251" s="432" t="s">
        <v>36</v>
      </c>
      <c r="CI251" s="399" t="str">
        <f>IF(CH251="BöB","nur Freihändig mit Tipo. 13 VöB","")</f>
        <v/>
      </c>
      <c r="CJ251" s="400"/>
      <c r="CK251" s="433" t="str">
        <f>IF(CH251="BöB","Ja","No")</f>
        <v>No</v>
      </c>
      <c r="CL251" s="430" t="str">
        <f>IF(CH251="BöB","Ja","No")</f>
        <v>No</v>
      </c>
      <c r="CM251" s="435" t="e">
        <f>IF(OR(AND(CH251="VöB",CF245="Aktuelles Procedura secondo BöB",CG251="No"),OR(AND(CG251="Ja",CF251&gt;='Valori soglia'!$D$6),AND(CG251="Ja",CM$14&gt;CM$15)),AND(CG251="Ja",CH251="BöB")),"Kontrolle","")</f>
        <v>#DIV/0!</v>
      </c>
      <c r="CN251" s="173" t="s">
        <v>44</v>
      </c>
      <c r="CO251" s="429">
        <v>117</v>
      </c>
      <c r="CP251" s="352">
        <v>0</v>
      </c>
      <c r="CQ251" s="429" t="s">
        <v>43</v>
      </c>
      <c r="CR251" s="432" t="s">
        <v>36</v>
      </c>
      <c r="CS251" s="399" t="str">
        <f>IF(CR251="BöB","nur Freihändig mit Tipo. 13 VöB","")</f>
        <v/>
      </c>
      <c r="CT251" s="400"/>
      <c r="CU251" s="433" t="str">
        <f>IF(CR251="BöB","Ja","No")</f>
        <v>No</v>
      </c>
      <c r="CV251" s="430" t="str">
        <f>IF(CR251="BöB","Ja","No")</f>
        <v>No</v>
      </c>
      <c r="CW251" s="435" t="e">
        <f>IF(OR(AND(CR251="VöB",CP245="Aktuelles Procedura secondo BöB",CQ251="No"),OR(AND(CQ251="Ja",CP251&gt;='Valori soglia'!$D$6),AND(CQ251="Ja",CW$14&gt;CW$15)),AND(CQ251="Ja",CR251="BöB")),"Kontrolle","")</f>
        <v>#DIV/0!</v>
      </c>
      <c r="CX251" s="173" t="s">
        <v>44</v>
      </c>
      <c r="CY251" s="429">
        <v>117</v>
      </c>
      <c r="CZ251" s="352">
        <v>0</v>
      </c>
      <c r="DA251" s="429" t="s">
        <v>43</v>
      </c>
      <c r="DB251" s="432" t="s">
        <v>36</v>
      </c>
      <c r="DC251" s="399" t="str">
        <f>IF(DB251="BöB","nur Freihändig mit Tipo. 13 VöB","")</f>
        <v/>
      </c>
      <c r="DD251" s="400"/>
      <c r="DE251" s="433" t="str">
        <f>IF(DB251="BöB","Ja","No")</f>
        <v>No</v>
      </c>
      <c r="DF251" s="430" t="str">
        <f>IF(DB251="BöB","Ja","No")</f>
        <v>No</v>
      </c>
      <c r="DG251" s="435" t="e">
        <f>IF(OR(AND(DB251="VöB",CZ245="Aktuelles Procedura secondo BöB",DA251="No"),OR(AND(DA251="Ja",CZ251&gt;='Valori soglia'!$D$6),AND(DA251="Ja",DG$14&gt;DG$15)),AND(DA251="Ja",DB251="BöB")),"Kontrolle","")</f>
        <v>#DIV/0!</v>
      </c>
      <c r="DH251" s="173" t="s">
        <v>44</v>
      </c>
      <c r="DI251" s="429">
        <v>117</v>
      </c>
      <c r="DJ251" s="352">
        <v>0</v>
      </c>
      <c r="DK251" s="429" t="s">
        <v>43</v>
      </c>
      <c r="DL251" s="432" t="s">
        <v>36</v>
      </c>
      <c r="DM251" s="399" t="str">
        <f>IF(DL251="BöB","nur Freihändig mit Tipo. 13 VöB","")</f>
        <v/>
      </c>
      <c r="DN251" s="400"/>
      <c r="DO251" s="433" t="str">
        <f>IF(DL251="BöB","Ja","No")</f>
        <v>No</v>
      </c>
      <c r="DP251" s="430" t="str">
        <f>IF(DL251="BöB","Ja","No")</f>
        <v>No</v>
      </c>
      <c r="DQ251" s="435" t="e">
        <f>IF(OR(AND(DL251="VöB",DJ245="Aktuelles Procedura secondo BöB",DK251="No"),OR(AND(DK251="Ja",DJ251&gt;='Valori soglia'!$D$6),AND(DK251="Ja",DQ$14&gt;DQ$15)),AND(DK251="Ja",DL251="BöB")),"Kontrolle","")</f>
        <v>#DIV/0!</v>
      </c>
      <c r="DR251" s="173" t="s">
        <v>44</v>
      </c>
      <c r="DS251" s="429">
        <v>117</v>
      </c>
      <c r="DT251" s="352">
        <v>0</v>
      </c>
      <c r="DU251" s="429" t="s">
        <v>43</v>
      </c>
      <c r="DV251" s="432" t="s">
        <v>36</v>
      </c>
      <c r="DW251" s="399" t="str">
        <f>IF(DV251="BöB","nur Freihändig mit Tipo. 13 VöB","")</f>
        <v/>
      </c>
      <c r="DX251" s="400"/>
      <c r="DY251" s="433" t="str">
        <f>IF(DV251="BöB","Ja","No")</f>
        <v>No</v>
      </c>
      <c r="DZ251" s="430" t="str">
        <f>IF(DV251="BöB","Ja","No")</f>
        <v>No</v>
      </c>
      <c r="EA251" s="435" t="e">
        <f>IF(OR(AND(DV251="VöB",DT245="Aktuelles Procedura secondo BöB",DU251="No"),OR(AND(DU251="Ja",DT251&gt;='Valori soglia'!$D$6),AND(DU251="Ja",EA$14&gt;EA$15)),AND(DU251="Ja",DV251="BöB")),"Kontrolle","")</f>
        <v>#DIV/0!</v>
      </c>
      <c r="EB251" s="173" t="s">
        <v>44</v>
      </c>
      <c r="EC251" s="429">
        <v>117</v>
      </c>
      <c r="ED251" s="352">
        <v>0</v>
      </c>
      <c r="EE251" s="429" t="s">
        <v>43</v>
      </c>
      <c r="EF251" s="432" t="s">
        <v>36</v>
      </c>
      <c r="EG251" s="399" t="str">
        <f>IF(EF251="BöB","nur Freihändig mit Tipo. 13 VöB","")</f>
        <v/>
      </c>
      <c r="EH251" s="400"/>
      <c r="EI251" s="433" t="str">
        <f>IF(EF251="BöB","Ja","No")</f>
        <v>No</v>
      </c>
      <c r="EJ251" s="430" t="str">
        <f>IF(EF251="BöB","Ja","No")</f>
        <v>No</v>
      </c>
      <c r="EK251" s="435" t="e">
        <f>IF(OR(AND(EF251="VöB",ED245="Aktuelles Procedura secondo BöB",EE251="No"),OR(AND(EE251="Ja",ED251&gt;='Valori soglia'!$D$6),AND(EE251="Ja",EK$14&gt;EK$15)),AND(EE251="Ja",EF251="BöB")),"Kontrolle","")</f>
        <v>#DIV/0!</v>
      </c>
      <c r="EL251" s="173" t="s">
        <v>44</v>
      </c>
      <c r="EM251" s="429">
        <v>117</v>
      </c>
      <c r="EN251" s="352">
        <v>0</v>
      </c>
      <c r="EO251" s="429" t="s">
        <v>43</v>
      </c>
      <c r="EP251" s="432" t="s">
        <v>36</v>
      </c>
      <c r="EQ251" s="399" t="str">
        <f>IF(EP251="BöB","nur Freihändig mit Tipo. 13 VöB","")</f>
        <v/>
      </c>
      <c r="ER251" s="400"/>
      <c r="ES251" s="433" t="str">
        <f>IF(EP251="BöB","Ja","No")</f>
        <v>No</v>
      </c>
      <c r="ET251" s="430" t="str">
        <f>IF(EP251="BöB","Ja","No")</f>
        <v>No</v>
      </c>
      <c r="EU251" s="435" t="e">
        <f>IF(OR(AND(EP251="VöB",EN245="Aktuelles Procedura secondo BöB",EO251="No"),OR(AND(EO251="Ja",EN251&gt;='Valori soglia'!$D$6),AND(EO251="Ja",EU$14&gt;EU$15)),AND(EO251="Ja",EP251="BöB")),"Kontrolle","")</f>
        <v>#DIV/0!</v>
      </c>
      <c r="EV251" s="173" t="s">
        <v>44</v>
      </c>
      <c r="EW251" s="429">
        <v>117</v>
      </c>
      <c r="EX251" s="352">
        <v>0</v>
      </c>
      <c r="EY251" s="429" t="s">
        <v>43</v>
      </c>
      <c r="EZ251" s="432" t="s">
        <v>36</v>
      </c>
      <c r="FA251" s="399" t="str">
        <f>IF(EZ251="BöB","nur Freihändig mit Tipo. 13 VöB","")</f>
        <v/>
      </c>
      <c r="FB251" s="400"/>
      <c r="FC251" s="433" t="str">
        <f>IF(EZ251="BöB","Ja","No")</f>
        <v>No</v>
      </c>
      <c r="FD251" s="430" t="str">
        <f>IF(EZ251="BöB","Ja","No")</f>
        <v>No</v>
      </c>
      <c r="FE251" s="435" t="e">
        <f>IF(OR(AND(EZ251="VöB",EX245="Aktuelles Procedura secondo BöB",EY251="No"),OR(AND(EY251="Ja",EX251&gt;='Valori soglia'!$D$6),AND(EY251="Ja",FE$14&gt;FE$15)),AND(EY251="Ja",EZ251="BöB")),"Kontrolle","")</f>
        <v>#DIV/0!</v>
      </c>
      <c r="FF251" s="173" t="s">
        <v>44</v>
      </c>
      <c r="FG251" s="429">
        <v>117</v>
      </c>
      <c r="FH251" s="352">
        <v>0</v>
      </c>
      <c r="FI251" s="429" t="s">
        <v>43</v>
      </c>
      <c r="FJ251" s="432" t="s">
        <v>36</v>
      </c>
      <c r="FK251" s="399" t="str">
        <f>IF(FJ251="BöB","nur Freihändig mit Tipo. 13 VöB","")</f>
        <v/>
      </c>
      <c r="FL251" s="400"/>
      <c r="FM251" s="433" t="str">
        <f>IF(FJ251="BöB","Ja","No")</f>
        <v>No</v>
      </c>
      <c r="FN251" s="430" t="str">
        <f>IF(FJ251="BöB","Ja","No")</f>
        <v>No</v>
      </c>
      <c r="FO251" s="435" t="e">
        <f>IF(OR(AND(FJ251="VöB",FH245="Aktuelles Procedura secondo BöB",FI251="No"),OR(AND(FI251="Ja",FH251&gt;='Valori soglia'!$D$6),AND(FI251="Ja",FO$14&gt;FO$15)),AND(FI251="Ja",FJ251="BöB")),"Kontrolle","")</f>
        <v>#DIV/0!</v>
      </c>
      <c r="FP251" s="173" t="s">
        <v>44</v>
      </c>
      <c r="FQ251" s="429">
        <v>117</v>
      </c>
      <c r="FR251" s="352">
        <v>0</v>
      </c>
      <c r="FS251" s="429" t="s">
        <v>43</v>
      </c>
      <c r="FT251" s="432" t="s">
        <v>36</v>
      </c>
      <c r="FU251" s="399" t="str">
        <f>IF(FT251="BöB","nur Freihändig mit Tipo. 13 VöB","")</f>
        <v/>
      </c>
      <c r="FV251" s="400"/>
      <c r="FW251" s="433" t="str">
        <f>IF(FT251="BöB","Ja","No")</f>
        <v>No</v>
      </c>
      <c r="FX251" s="430" t="str">
        <f>IF(FT251="BöB","Ja","No")</f>
        <v>No</v>
      </c>
      <c r="FY251" s="435" t="e">
        <f>IF(OR(AND(FT251="VöB",FR245="Aktuelles Procedura secondo BöB",FS251="No"),OR(AND(FS251="Ja",FR251&gt;='Valori soglia'!$D$6),AND(FS251="Ja",FY$14&gt;FY$15)),AND(FS251="Ja",FT251="BöB")),"Kontrolle","")</f>
        <v>#DIV/0!</v>
      </c>
      <c r="FZ251" s="173" t="s">
        <v>44</v>
      </c>
      <c r="GA251" s="429">
        <v>117</v>
      </c>
      <c r="GB251" s="352">
        <v>0</v>
      </c>
      <c r="GC251" s="429" t="s">
        <v>43</v>
      </c>
      <c r="GD251" s="432" t="s">
        <v>36</v>
      </c>
      <c r="GE251" s="399" t="str">
        <f>IF(GD251="BöB","nur Freihändig mit Tipo. 13 VöB","")</f>
        <v/>
      </c>
      <c r="GF251" s="400"/>
      <c r="GG251" s="433" t="str">
        <f>IF(GD251="BöB","Ja","No")</f>
        <v>No</v>
      </c>
      <c r="GH251" s="430" t="str">
        <f>IF(GD251="BöB","Ja","No")</f>
        <v>No</v>
      </c>
      <c r="GI251" s="435" t="e">
        <f>IF(OR(AND(GD251="VöB",GB245="Aktuelles Procedura secondo BöB",GC251="No"),OR(AND(GC251="Ja",GB251&gt;='Valori soglia'!$D$6),AND(GC251="Ja",GI$14&gt;GI$15)),AND(GC251="Ja",GD251="BöB")),"Kontrolle","")</f>
        <v>#DIV/0!</v>
      </c>
      <c r="GJ251" s="173" t="s">
        <v>44</v>
      </c>
      <c r="GK251" s="429">
        <v>117</v>
      </c>
      <c r="GL251" s="352">
        <v>0</v>
      </c>
      <c r="GM251" s="429" t="s">
        <v>43</v>
      </c>
      <c r="GN251" s="432" t="s">
        <v>36</v>
      </c>
      <c r="GO251" s="399" t="str">
        <f>IF(GN251="BöB","nur Freihändig mit Tipo. 13 VöB","")</f>
        <v/>
      </c>
      <c r="GP251" s="400"/>
      <c r="GQ251" s="433" t="str">
        <f>IF(GN251="BöB","Ja","No")</f>
        <v>No</v>
      </c>
      <c r="GR251" s="430" t="str">
        <f>IF(GN251="BöB","Ja","No")</f>
        <v>No</v>
      </c>
      <c r="GS251" s="435" t="e">
        <f>IF(OR(AND(GN251="VöB",GL245="Aktuelles Procedura secondo BöB",GM251="No"),OR(AND(GM251="Ja",GL251&gt;='Valori soglia'!$D$6),AND(GM251="Ja",GS$14&gt;GS$15)),AND(GM251="Ja",GN251="BöB")),"Kontrolle","")</f>
        <v>#DIV/0!</v>
      </c>
      <c r="GT251" s="173" t="s">
        <v>44</v>
      </c>
      <c r="GU251" s="429">
        <v>117</v>
      </c>
      <c r="GV251" s="352">
        <v>0</v>
      </c>
      <c r="GW251" s="429" t="s">
        <v>43</v>
      </c>
      <c r="GX251" s="432" t="s">
        <v>36</v>
      </c>
      <c r="GY251" s="399" t="str">
        <f>IF(GX251="BöB","nur Freihändig mit Tipo. 13 VöB","")</f>
        <v/>
      </c>
      <c r="GZ251" s="400"/>
      <c r="HA251" s="433" t="str">
        <f>IF(GX251="BöB","Ja","No")</f>
        <v>No</v>
      </c>
      <c r="HB251" s="430" t="str">
        <f>IF(GX251="BöB","Ja","No")</f>
        <v>No</v>
      </c>
      <c r="HC251" s="435" t="e">
        <f>IF(OR(AND(GX251="VöB",GV245="Aktuelles Procedura secondo BöB",GW251="No"),OR(AND(GW251="Ja",GV251&gt;='Valori soglia'!$D$6),AND(GW251="Ja",HC$14&gt;HC$15)),AND(GW251="Ja",GX251="BöB")),"Kontrolle","")</f>
        <v>#DIV/0!</v>
      </c>
      <c r="HD251" s="173" t="s">
        <v>44</v>
      </c>
      <c r="HE251" s="429">
        <v>117</v>
      </c>
      <c r="HF251" s="352">
        <v>0</v>
      </c>
      <c r="HG251" s="429" t="s">
        <v>43</v>
      </c>
      <c r="HH251" s="432" t="s">
        <v>36</v>
      </c>
      <c r="HI251" s="399" t="str">
        <f>IF(HH251="BöB","nur Freihändig mit Tipo. 13 VöB","")</f>
        <v/>
      </c>
      <c r="HJ251" s="400"/>
      <c r="HK251" s="433" t="str">
        <f>IF(HH251="BöB","Ja","No")</f>
        <v>No</v>
      </c>
      <c r="HL251" s="430" t="str">
        <f>IF(HH251="BöB","Ja","No")</f>
        <v>No</v>
      </c>
      <c r="HM251" s="435" t="e">
        <f>IF(OR(AND(HH251="VöB",HF245="Aktuelles Procedura secondo BöB",HG251="No"),OR(AND(HG251="Ja",HF251&gt;='Valori soglia'!$D$6),AND(HG251="Ja",HM$14&gt;HM$15)),AND(HG251="Ja",HH251="BöB")),"Kontrolle","")</f>
        <v>#DIV/0!</v>
      </c>
      <c r="HN251" s="115"/>
      <c r="HO251" s="115"/>
      <c r="HP251" s="115"/>
      <c r="HQ251" s="6"/>
      <c r="HR251" s="6"/>
      <c r="HS251" s="6"/>
      <c r="HT251" s="6"/>
      <c r="HU251" s="6"/>
      <c r="HV251" s="6"/>
      <c r="HW251" s="6"/>
      <c r="HX251" s="6"/>
      <c r="HY251" s="6"/>
      <c r="HZ251" s="6"/>
      <c r="IA251" s="6"/>
      <c r="IB251" s="6"/>
      <c r="IC251" s="6"/>
      <c r="ID251" s="6"/>
      <c r="IE251" s="6"/>
      <c r="IF251" s="6"/>
      <c r="IG251" s="6"/>
      <c r="IH251" s="6"/>
      <c r="II251" s="6"/>
      <c r="IJ251" s="6"/>
      <c r="IK251" s="6"/>
      <c r="IL251" s="6"/>
      <c r="IM251" s="6"/>
      <c r="IN251" s="6"/>
      <c r="IO251" s="6"/>
      <c r="IP251" s="6"/>
      <c r="IQ251" s="6"/>
      <c r="IR251" s="6"/>
      <c r="IS251" s="6"/>
      <c r="IT251" s="6"/>
      <c r="IU251" s="6"/>
      <c r="IV251" s="6"/>
      <c r="IW251" s="6"/>
      <c r="IX251" s="6"/>
      <c r="IY251" s="6"/>
      <c r="IZ251" s="6"/>
      <c r="JA251" s="6"/>
      <c r="JB251" s="6"/>
      <c r="JC251" s="6"/>
      <c r="JD251" s="6"/>
      <c r="JE251" s="6"/>
      <c r="JF251" s="6"/>
      <c r="JG251" s="6"/>
      <c r="JH251" s="6"/>
      <c r="JI251" s="6"/>
      <c r="JJ251" s="6"/>
      <c r="JK251" s="6"/>
      <c r="JL251" s="6"/>
      <c r="JM251" s="6"/>
      <c r="JN251" s="6"/>
      <c r="JO251" s="6"/>
      <c r="JP251" s="6"/>
      <c r="JQ251" s="6"/>
      <c r="JR251" s="6"/>
      <c r="JS251" s="6"/>
      <c r="JT251" s="6"/>
      <c r="JU251" s="6"/>
      <c r="JV251" s="6"/>
      <c r="JW251" s="6"/>
      <c r="JX251" s="6"/>
      <c r="JY251" s="6"/>
      <c r="JZ251" s="6"/>
      <c r="KA251" s="6"/>
      <c r="KB251" s="6"/>
      <c r="KC251" s="6"/>
      <c r="KD251" s="6"/>
      <c r="KE251" s="6"/>
      <c r="KF251" s="6"/>
      <c r="KG251" s="6"/>
      <c r="KH251" s="6"/>
      <c r="KI251" s="6"/>
      <c r="KJ251" s="6"/>
      <c r="KK251" s="6"/>
      <c r="KL251" s="6"/>
      <c r="KM251" s="6"/>
      <c r="KN251" s="6"/>
      <c r="KO251" s="6"/>
      <c r="KP251" s="6"/>
      <c r="KQ251" s="6"/>
      <c r="KR251" s="6"/>
      <c r="KS251" s="6"/>
      <c r="KT251" s="6"/>
      <c r="KU251" s="6"/>
      <c r="KV251" s="6"/>
      <c r="KW251" s="6"/>
      <c r="KX251" s="6"/>
      <c r="KY251" s="6"/>
      <c r="KZ251" s="6"/>
      <c r="LA251" s="6"/>
      <c r="LB251" s="6"/>
      <c r="LC251" s="6"/>
    </row>
    <row r="252" spans="2:315" ht="27" customHeight="1" x14ac:dyDescent="0.2">
      <c r="B252" s="174" t="s">
        <v>45</v>
      </c>
      <c r="C252" s="429"/>
      <c r="D252" s="352"/>
      <c r="E252" s="429"/>
      <c r="F252" s="432"/>
      <c r="G252" s="401" t="str">
        <f>IF(F251="VöB","Freihändig (z.B. Tipo. 36 II d VöB)","")</f>
        <v/>
      </c>
      <c r="H252" s="402"/>
      <c r="I252" s="433"/>
      <c r="J252" s="430"/>
      <c r="K252" s="435"/>
      <c r="L252" s="174" t="s">
        <v>45</v>
      </c>
      <c r="M252" s="429"/>
      <c r="N252" s="352"/>
      <c r="O252" s="429"/>
      <c r="P252" s="432"/>
      <c r="Q252" s="401" t="str">
        <f>IF(P251="VöB","Freihändig (z.B. Tipo. 36 II d VöB)","")</f>
        <v/>
      </c>
      <c r="R252" s="402"/>
      <c r="S252" s="433"/>
      <c r="T252" s="430"/>
      <c r="U252" s="435"/>
      <c r="V252" s="174" t="s">
        <v>45</v>
      </c>
      <c r="W252" s="429"/>
      <c r="X252" s="352"/>
      <c r="Y252" s="429"/>
      <c r="Z252" s="432"/>
      <c r="AA252" s="401" t="str">
        <f>IF(Z251="VöB","Freihändig (z.B. Tipo. 36 II d VöB)","")</f>
        <v/>
      </c>
      <c r="AB252" s="402"/>
      <c r="AC252" s="433"/>
      <c r="AD252" s="430"/>
      <c r="AE252" s="435"/>
      <c r="AF252" s="174" t="s">
        <v>45</v>
      </c>
      <c r="AG252" s="429"/>
      <c r="AH252" s="352"/>
      <c r="AI252" s="429"/>
      <c r="AJ252" s="432"/>
      <c r="AK252" s="401" t="str">
        <f>IF(AJ251="VöB","Freihändig (z.B. Tipo. 36 II d VöB)","")</f>
        <v/>
      </c>
      <c r="AL252" s="402"/>
      <c r="AM252" s="433"/>
      <c r="AN252" s="430"/>
      <c r="AO252" s="435"/>
      <c r="AP252" s="174" t="s">
        <v>45</v>
      </c>
      <c r="AQ252" s="429"/>
      <c r="AR252" s="352"/>
      <c r="AS252" s="429"/>
      <c r="AT252" s="432"/>
      <c r="AU252" s="401" t="str">
        <f>IF(AT251="VöB","Freihändig (z.B. Tipo. 36 II d VöB)","")</f>
        <v/>
      </c>
      <c r="AV252" s="402"/>
      <c r="AW252" s="433"/>
      <c r="AX252" s="430"/>
      <c r="AY252" s="435"/>
      <c r="AZ252" s="174" t="s">
        <v>45</v>
      </c>
      <c r="BA252" s="429"/>
      <c r="BB252" s="352"/>
      <c r="BC252" s="429"/>
      <c r="BD252" s="432"/>
      <c r="BE252" s="401" t="str">
        <f>IF(BD251="VöB","Freihändig (z.B. Tipo. 36 II d VöB)","")</f>
        <v/>
      </c>
      <c r="BF252" s="402"/>
      <c r="BG252" s="433"/>
      <c r="BH252" s="430"/>
      <c r="BI252" s="435"/>
      <c r="BJ252" s="174" t="s">
        <v>45</v>
      </c>
      <c r="BK252" s="429"/>
      <c r="BL252" s="352"/>
      <c r="BM252" s="429"/>
      <c r="BN252" s="432"/>
      <c r="BO252" s="401" t="str">
        <f>IF(BN251="VöB","Freihändig (z.B. Tipo. 36 II d VöB)","")</f>
        <v/>
      </c>
      <c r="BP252" s="402"/>
      <c r="BQ252" s="433"/>
      <c r="BR252" s="430"/>
      <c r="BS252" s="435"/>
      <c r="BT252" s="174" t="s">
        <v>45</v>
      </c>
      <c r="BU252" s="429"/>
      <c r="BV252" s="352"/>
      <c r="BW252" s="429"/>
      <c r="BX252" s="432"/>
      <c r="BY252" s="401" t="str">
        <f>IF(BX251="VöB","Freihändig (z.B. Tipo. 36 II d VöB)","")</f>
        <v/>
      </c>
      <c r="BZ252" s="402"/>
      <c r="CA252" s="433"/>
      <c r="CB252" s="430"/>
      <c r="CC252" s="435"/>
      <c r="CD252" s="174" t="s">
        <v>45</v>
      </c>
      <c r="CE252" s="429"/>
      <c r="CF252" s="352"/>
      <c r="CG252" s="429"/>
      <c r="CH252" s="432"/>
      <c r="CI252" s="401" t="str">
        <f>IF(CH251="VöB","Freihändig (z.B. Tipo. 36 II d VöB)","")</f>
        <v/>
      </c>
      <c r="CJ252" s="402"/>
      <c r="CK252" s="433"/>
      <c r="CL252" s="430"/>
      <c r="CM252" s="435"/>
      <c r="CN252" s="174" t="s">
        <v>45</v>
      </c>
      <c r="CO252" s="429"/>
      <c r="CP252" s="352"/>
      <c r="CQ252" s="429"/>
      <c r="CR252" s="432"/>
      <c r="CS252" s="401" t="str">
        <f>IF(CR251="VöB","Freihändig (z.B. Tipo. 36 II d VöB)","")</f>
        <v/>
      </c>
      <c r="CT252" s="402"/>
      <c r="CU252" s="433"/>
      <c r="CV252" s="430"/>
      <c r="CW252" s="435"/>
      <c r="CX252" s="174" t="s">
        <v>45</v>
      </c>
      <c r="CY252" s="429"/>
      <c r="CZ252" s="352"/>
      <c r="DA252" s="429"/>
      <c r="DB252" s="432"/>
      <c r="DC252" s="401" t="str">
        <f>IF(DB251="VöB","Freihändig (z.B. Tipo. 36 II d VöB)","")</f>
        <v/>
      </c>
      <c r="DD252" s="402"/>
      <c r="DE252" s="433"/>
      <c r="DF252" s="430"/>
      <c r="DG252" s="435"/>
      <c r="DH252" s="174" t="s">
        <v>45</v>
      </c>
      <c r="DI252" s="429"/>
      <c r="DJ252" s="352"/>
      <c r="DK252" s="429"/>
      <c r="DL252" s="432"/>
      <c r="DM252" s="401" t="str">
        <f>IF(DL251="VöB","Freihändig (z.B. Tipo. 36 II d VöB)","")</f>
        <v/>
      </c>
      <c r="DN252" s="402"/>
      <c r="DO252" s="433"/>
      <c r="DP252" s="430"/>
      <c r="DQ252" s="435"/>
      <c r="DR252" s="174" t="s">
        <v>45</v>
      </c>
      <c r="DS252" s="429"/>
      <c r="DT252" s="352"/>
      <c r="DU252" s="429"/>
      <c r="DV252" s="432"/>
      <c r="DW252" s="401" t="str">
        <f>IF(DV251="VöB","Freihändig (z.B. Tipo. 36 II d VöB)","")</f>
        <v/>
      </c>
      <c r="DX252" s="402"/>
      <c r="DY252" s="433"/>
      <c r="DZ252" s="430"/>
      <c r="EA252" s="435"/>
      <c r="EB252" s="174" t="s">
        <v>45</v>
      </c>
      <c r="EC252" s="429"/>
      <c r="ED252" s="352"/>
      <c r="EE252" s="429"/>
      <c r="EF252" s="432"/>
      <c r="EG252" s="401" t="str">
        <f>IF(EF251="VöB","Freihändig (z.B. Tipo. 36 II d VöB)","")</f>
        <v/>
      </c>
      <c r="EH252" s="402"/>
      <c r="EI252" s="433"/>
      <c r="EJ252" s="430"/>
      <c r="EK252" s="435"/>
      <c r="EL252" s="174" t="s">
        <v>45</v>
      </c>
      <c r="EM252" s="429"/>
      <c r="EN252" s="352"/>
      <c r="EO252" s="429"/>
      <c r="EP252" s="432"/>
      <c r="EQ252" s="401" t="str">
        <f>IF(EP251="VöB","Freihändig (z.B. Tipo. 36 II d VöB)","")</f>
        <v/>
      </c>
      <c r="ER252" s="402"/>
      <c r="ES252" s="433"/>
      <c r="ET252" s="430"/>
      <c r="EU252" s="435"/>
      <c r="EV252" s="174" t="s">
        <v>45</v>
      </c>
      <c r="EW252" s="429"/>
      <c r="EX252" s="352"/>
      <c r="EY252" s="429"/>
      <c r="EZ252" s="432"/>
      <c r="FA252" s="401" t="str">
        <f>IF(EZ251="VöB","Freihändig (z.B. Tipo. 36 II d VöB)","")</f>
        <v/>
      </c>
      <c r="FB252" s="402"/>
      <c r="FC252" s="433"/>
      <c r="FD252" s="430"/>
      <c r="FE252" s="435"/>
      <c r="FF252" s="174" t="s">
        <v>45</v>
      </c>
      <c r="FG252" s="429"/>
      <c r="FH252" s="352"/>
      <c r="FI252" s="429"/>
      <c r="FJ252" s="432"/>
      <c r="FK252" s="401" t="str">
        <f>IF(FJ251="VöB","Freihändig (z.B. Tipo. 36 II d VöB)","")</f>
        <v/>
      </c>
      <c r="FL252" s="402"/>
      <c r="FM252" s="433"/>
      <c r="FN252" s="430"/>
      <c r="FO252" s="435"/>
      <c r="FP252" s="174" t="s">
        <v>45</v>
      </c>
      <c r="FQ252" s="429"/>
      <c r="FR252" s="352"/>
      <c r="FS252" s="429"/>
      <c r="FT252" s="432"/>
      <c r="FU252" s="401" t="str">
        <f>IF(FT251="VöB","Freihändig (z.B. Tipo. 36 II d VöB)","")</f>
        <v/>
      </c>
      <c r="FV252" s="402"/>
      <c r="FW252" s="433"/>
      <c r="FX252" s="430"/>
      <c r="FY252" s="435"/>
      <c r="FZ252" s="174" t="s">
        <v>45</v>
      </c>
      <c r="GA252" s="429"/>
      <c r="GB252" s="352"/>
      <c r="GC252" s="429"/>
      <c r="GD252" s="432"/>
      <c r="GE252" s="401" t="str">
        <f>IF(GD251="VöB","Freihändig (z.B. Tipo. 36 II d VöB)","")</f>
        <v/>
      </c>
      <c r="GF252" s="402"/>
      <c r="GG252" s="433"/>
      <c r="GH252" s="430"/>
      <c r="GI252" s="435"/>
      <c r="GJ252" s="174" t="s">
        <v>45</v>
      </c>
      <c r="GK252" s="429"/>
      <c r="GL252" s="352"/>
      <c r="GM252" s="429"/>
      <c r="GN252" s="432"/>
      <c r="GO252" s="401" t="str">
        <f>IF(GN251="VöB","Freihändig (z.B. Tipo. 36 II d VöB)","")</f>
        <v/>
      </c>
      <c r="GP252" s="402"/>
      <c r="GQ252" s="433"/>
      <c r="GR252" s="430"/>
      <c r="GS252" s="435"/>
      <c r="GT252" s="174" t="s">
        <v>45</v>
      </c>
      <c r="GU252" s="429"/>
      <c r="GV252" s="352"/>
      <c r="GW252" s="429"/>
      <c r="GX252" s="432"/>
      <c r="GY252" s="401" t="str">
        <f>IF(GX251="VöB","Freihändig (z.B. Tipo. 36 II d VöB)","")</f>
        <v/>
      </c>
      <c r="GZ252" s="402"/>
      <c r="HA252" s="433"/>
      <c r="HB252" s="430"/>
      <c r="HC252" s="435"/>
      <c r="HD252" s="174" t="s">
        <v>45</v>
      </c>
      <c r="HE252" s="429"/>
      <c r="HF252" s="352"/>
      <c r="HG252" s="429"/>
      <c r="HH252" s="432"/>
      <c r="HI252" s="401" t="str">
        <f>IF(HH251="VöB","Freihändig (z.B. Tipo. 36 II d VöB)","")</f>
        <v/>
      </c>
      <c r="HJ252" s="402"/>
      <c r="HK252" s="433"/>
      <c r="HL252" s="430"/>
      <c r="HM252" s="435"/>
      <c r="HN252" s="115"/>
      <c r="HO252" s="115"/>
      <c r="HP252" s="115"/>
      <c r="HQ252" s="6"/>
      <c r="HR252" s="6"/>
      <c r="HS252" s="6"/>
      <c r="HT252" s="6"/>
      <c r="HU252" s="6"/>
      <c r="HV252" s="6"/>
      <c r="HW252" s="6"/>
      <c r="HX252" s="6"/>
      <c r="HY252" s="6"/>
      <c r="HZ252" s="6"/>
      <c r="IA252" s="6"/>
      <c r="IB252" s="6"/>
      <c r="IC252" s="6"/>
      <c r="ID252" s="6"/>
      <c r="IE252" s="6"/>
      <c r="IF252" s="6"/>
      <c r="IG252" s="6"/>
      <c r="IH252" s="6"/>
      <c r="II252" s="6"/>
      <c r="IJ252" s="6"/>
      <c r="IK252" s="6"/>
      <c r="IL252" s="6"/>
      <c r="IM252" s="6"/>
      <c r="IN252" s="6"/>
      <c r="IO252" s="6"/>
      <c r="IP252" s="6"/>
      <c r="IQ252" s="6"/>
      <c r="IR252" s="6"/>
      <c r="IS252" s="6"/>
      <c r="IT252" s="6"/>
      <c r="IU252" s="6"/>
      <c r="IV252" s="6"/>
      <c r="IW252" s="6"/>
      <c r="IX252" s="6"/>
      <c r="IY252" s="6"/>
      <c r="IZ252" s="6"/>
      <c r="JA252" s="6"/>
      <c r="JB252" s="6"/>
      <c r="JC252" s="6"/>
      <c r="JD252" s="6"/>
      <c r="JE252" s="6"/>
      <c r="JF252" s="6"/>
      <c r="JG252" s="6"/>
      <c r="JH252" s="6"/>
      <c r="JI252" s="6"/>
      <c r="JJ252" s="6"/>
      <c r="JK252" s="6"/>
      <c r="JL252" s="6"/>
      <c r="JM252" s="6"/>
      <c r="JN252" s="6"/>
      <c r="JO252" s="6"/>
      <c r="JP252" s="6"/>
      <c r="JQ252" s="6"/>
      <c r="JR252" s="6"/>
      <c r="JS252" s="6"/>
      <c r="JT252" s="6"/>
      <c r="JU252" s="6"/>
      <c r="JV252" s="6"/>
      <c r="JW252" s="6"/>
      <c r="JX252" s="6"/>
      <c r="JY252" s="6"/>
      <c r="JZ252" s="6"/>
      <c r="KA252" s="6"/>
      <c r="KB252" s="6"/>
      <c r="KC252" s="6"/>
      <c r="KD252" s="6"/>
      <c r="KE252" s="6"/>
      <c r="KF252" s="6"/>
      <c r="KG252" s="6"/>
      <c r="KH252" s="6"/>
      <c r="KI252" s="6"/>
      <c r="KJ252" s="6"/>
      <c r="KK252" s="6"/>
      <c r="KL252" s="6"/>
      <c r="KM252" s="6"/>
      <c r="KN252" s="6"/>
      <c r="KO252" s="6"/>
      <c r="KP252" s="6"/>
      <c r="KQ252" s="6"/>
      <c r="KR252" s="6"/>
      <c r="KS252" s="6"/>
      <c r="KT252" s="6"/>
      <c r="KU252" s="6"/>
      <c r="KV252" s="6"/>
      <c r="KW252" s="6"/>
      <c r="KX252" s="6"/>
      <c r="KY252" s="6"/>
      <c r="KZ252" s="6"/>
      <c r="LA252" s="6"/>
      <c r="LB252" s="6"/>
      <c r="LC252" s="6"/>
    </row>
    <row r="253" spans="2:315" ht="27" customHeight="1" x14ac:dyDescent="0.2">
      <c r="B253" s="173" t="s">
        <v>44</v>
      </c>
      <c r="C253" s="429">
        <v>118</v>
      </c>
      <c r="D253" s="352">
        <v>0</v>
      </c>
      <c r="E253" s="429" t="s">
        <v>43</v>
      </c>
      <c r="F253" s="432" t="s">
        <v>36</v>
      </c>
      <c r="G253" s="399" t="str">
        <f>IF(F253="BöB","nur Freihändig mit Tipo. 13 VöB","")</f>
        <v/>
      </c>
      <c r="H253" s="400"/>
      <c r="I253" s="433" t="str">
        <f>IF(F253="BöB","Ja","No")</f>
        <v>No</v>
      </c>
      <c r="J253" s="430" t="str">
        <f>IF(F253="BöB","Ja","No")</f>
        <v>No</v>
      </c>
      <c r="K253" s="435" t="e">
        <f>IF(OR(AND(F253="VöB",D247="Aktuelles Procedura secondo BöB",E253="No"),OR(AND(E253="Ja",D253&gt;='Valori soglia'!$D$6),AND(E253="Ja",'Riepilogo progetto'!$J$8&gt;'Riepilogo progetto'!$P$9)),AND(E253="Ja",F253="BöB")),"Kontrolle","")</f>
        <v>#DIV/0!</v>
      </c>
      <c r="L253" s="173" t="s">
        <v>44</v>
      </c>
      <c r="M253" s="429">
        <v>118</v>
      </c>
      <c r="N253" s="352">
        <v>0</v>
      </c>
      <c r="O253" s="429" t="s">
        <v>43</v>
      </c>
      <c r="P253" s="432" t="s">
        <v>36</v>
      </c>
      <c r="Q253" s="399" t="str">
        <f>IF(P253="BöB","nur Freihändig mit Tipo. 13 VöB","")</f>
        <v/>
      </c>
      <c r="R253" s="400"/>
      <c r="S253" s="433" t="str">
        <f>IF(P253="BöB","Ja","No")</f>
        <v>No</v>
      </c>
      <c r="T253" s="430" t="str">
        <f>IF(P253="BöB","Ja","No")</f>
        <v>No</v>
      </c>
      <c r="U253" s="435" t="e">
        <f>IF(OR(AND(P253="VöB",N247="Aktuelles Procedura secondo BöB",O253="No"),OR(AND(O253="Ja",N253&gt;='Valori soglia'!$D$6),AND(O253="Ja",U$14&gt;U$15)),AND(O253="Ja",P253="BöB")),"Kontrolle","")</f>
        <v>#DIV/0!</v>
      </c>
      <c r="V253" s="173" t="s">
        <v>44</v>
      </c>
      <c r="W253" s="429">
        <v>118</v>
      </c>
      <c r="X253" s="352">
        <v>0</v>
      </c>
      <c r="Y253" s="429" t="s">
        <v>43</v>
      </c>
      <c r="Z253" s="432" t="s">
        <v>36</v>
      </c>
      <c r="AA253" s="399" t="str">
        <f>IF(Z253="BöB","nur Freihändig mit Tipo. 13 VöB","")</f>
        <v/>
      </c>
      <c r="AB253" s="400"/>
      <c r="AC253" s="433" t="str">
        <f>IF(Z253="BöB","Ja","No")</f>
        <v>No</v>
      </c>
      <c r="AD253" s="430" t="str">
        <f>IF(Z253="BöB","Ja","No")</f>
        <v>No</v>
      </c>
      <c r="AE253" s="435" t="e">
        <f>IF(OR(AND(Z253="VöB",X247="Aktuelles Procedura secondo BöB",Y253="No"),OR(AND(Y253="Ja",X253&gt;='Valori soglia'!$D$6),AND(Y253="Ja",AE$14&gt;AE$15)),AND(Y253="Ja",Z253="BöB")),"Kontrolle","")</f>
        <v>#DIV/0!</v>
      </c>
      <c r="AF253" s="173" t="s">
        <v>44</v>
      </c>
      <c r="AG253" s="429">
        <v>118</v>
      </c>
      <c r="AH253" s="352">
        <v>0</v>
      </c>
      <c r="AI253" s="429" t="s">
        <v>43</v>
      </c>
      <c r="AJ253" s="432" t="s">
        <v>36</v>
      </c>
      <c r="AK253" s="399" t="str">
        <f>IF(AJ253="BöB","nur Freihändig mit Tipo. 13 VöB","")</f>
        <v/>
      </c>
      <c r="AL253" s="400"/>
      <c r="AM253" s="433" t="str">
        <f>IF(AJ253="BöB","Ja","No")</f>
        <v>No</v>
      </c>
      <c r="AN253" s="430" t="str">
        <f>IF(AJ253="BöB","Ja","No")</f>
        <v>No</v>
      </c>
      <c r="AO253" s="435" t="e">
        <f>IF(OR(AND(AJ253="VöB",AH247="Aktuelles Procedura secondo BöB",AI253="No"),OR(AND(AI253="Ja",AH253&gt;='Valori soglia'!$D$6),AND(AI253="Ja",AO$14&gt;AO$15)),AND(AI253="Ja",AJ253="BöB")),"Kontrolle","")</f>
        <v>#DIV/0!</v>
      </c>
      <c r="AP253" s="173" t="s">
        <v>44</v>
      </c>
      <c r="AQ253" s="429">
        <v>118</v>
      </c>
      <c r="AR253" s="352">
        <v>0</v>
      </c>
      <c r="AS253" s="429" t="s">
        <v>43</v>
      </c>
      <c r="AT253" s="432" t="s">
        <v>36</v>
      </c>
      <c r="AU253" s="399" t="str">
        <f>IF(AT253="BöB","nur Freihändig mit Tipo. 13 VöB","")</f>
        <v/>
      </c>
      <c r="AV253" s="400"/>
      <c r="AW253" s="433" t="str">
        <f>IF(AT253="BöB","Ja","No")</f>
        <v>No</v>
      </c>
      <c r="AX253" s="430" t="str">
        <f>IF(AT253="BöB","Ja","No")</f>
        <v>No</v>
      </c>
      <c r="AY253" s="435" t="e">
        <f>IF(OR(AND(AT253="VöB",AR247="Aktuelles Procedura secondo BöB",AS253="No"),OR(AND(AS253="Ja",AR253&gt;='Valori soglia'!$D$6),AND(AS253="Ja",AY$14&gt;AY$15)),AND(AS253="Ja",AT253="BöB")),"Kontrolle","")</f>
        <v>#DIV/0!</v>
      </c>
      <c r="AZ253" s="173" t="s">
        <v>44</v>
      </c>
      <c r="BA253" s="429">
        <v>118</v>
      </c>
      <c r="BB253" s="352">
        <v>0</v>
      </c>
      <c r="BC253" s="429" t="s">
        <v>43</v>
      </c>
      <c r="BD253" s="432" t="s">
        <v>36</v>
      </c>
      <c r="BE253" s="399" t="str">
        <f>IF(BD253="BöB","nur Freihändig mit Tipo. 13 VöB","")</f>
        <v/>
      </c>
      <c r="BF253" s="400"/>
      <c r="BG253" s="433" t="str">
        <f>IF(BD253="BöB","Ja","No")</f>
        <v>No</v>
      </c>
      <c r="BH253" s="430" t="str">
        <f>IF(BD253="BöB","Ja","No")</f>
        <v>No</v>
      </c>
      <c r="BI253" s="435" t="e">
        <f>IF(OR(AND(BD253="VöB",BB247="Aktuelles Procedura secondo BöB",BC253="No"),OR(AND(BC253="Ja",BB253&gt;='Valori soglia'!$D$6),AND(BC253="Ja",BI$14&gt;BI$15)),AND(BC253="Ja",BD253="BöB")),"Kontrolle","")</f>
        <v>#DIV/0!</v>
      </c>
      <c r="BJ253" s="173" t="s">
        <v>44</v>
      </c>
      <c r="BK253" s="429">
        <v>118</v>
      </c>
      <c r="BL253" s="352">
        <v>0</v>
      </c>
      <c r="BM253" s="429" t="s">
        <v>43</v>
      </c>
      <c r="BN253" s="432" t="s">
        <v>36</v>
      </c>
      <c r="BO253" s="399" t="str">
        <f>IF(BN253="BöB","nur Freihändig mit Tipo. 13 VöB","")</f>
        <v/>
      </c>
      <c r="BP253" s="400"/>
      <c r="BQ253" s="433" t="str">
        <f>IF(BN253="BöB","Ja","No")</f>
        <v>No</v>
      </c>
      <c r="BR253" s="430" t="str">
        <f>IF(BN253="BöB","Ja","No")</f>
        <v>No</v>
      </c>
      <c r="BS253" s="435" t="e">
        <f>IF(OR(AND(BN253="VöB",BL247="Aktuelles Procedura secondo BöB",BM253="No"),OR(AND(BM253="Ja",BL253&gt;='Valori soglia'!$D$6),AND(BM253="Ja",BS$14&gt;BS$15)),AND(BM253="Ja",BN253="BöB")),"Kontrolle","")</f>
        <v>#DIV/0!</v>
      </c>
      <c r="BT253" s="173" t="s">
        <v>44</v>
      </c>
      <c r="BU253" s="429">
        <v>118</v>
      </c>
      <c r="BV253" s="352">
        <v>0</v>
      </c>
      <c r="BW253" s="429" t="s">
        <v>43</v>
      </c>
      <c r="BX253" s="432" t="s">
        <v>36</v>
      </c>
      <c r="BY253" s="399" t="str">
        <f>IF(BX253="BöB","nur Freihändig mit Tipo. 13 VöB","")</f>
        <v/>
      </c>
      <c r="BZ253" s="400"/>
      <c r="CA253" s="433" t="str">
        <f>IF(BX253="BöB","Ja","No")</f>
        <v>No</v>
      </c>
      <c r="CB253" s="430" t="str">
        <f>IF(BX253="BöB","Ja","No")</f>
        <v>No</v>
      </c>
      <c r="CC253" s="435" t="e">
        <f>IF(OR(AND(BX253="VöB",BV247="Aktuelles Procedura secondo BöB",BW253="No"),OR(AND(BW253="Ja",BV253&gt;='Valori soglia'!$D$6),AND(BW253="Ja",CC$14&gt;CC$15)),AND(BW253="Ja",BX253="BöB")),"Kontrolle","")</f>
        <v>#DIV/0!</v>
      </c>
      <c r="CD253" s="173" t="s">
        <v>44</v>
      </c>
      <c r="CE253" s="429">
        <v>118</v>
      </c>
      <c r="CF253" s="352">
        <v>0</v>
      </c>
      <c r="CG253" s="429" t="s">
        <v>43</v>
      </c>
      <c r="CH253" s="432" t="s">
        <v>36</v>
      </c>
      <c r="CI253" s="399" t="str">
        <f>IF(CH253="BöB","nur Freihändig mit Tipo. 13 VöB","")</f>
        <v/>
      </c>
      <c r="CJ253" s="400"/>
      <c r="CK253" s="433" t="str">
        <f>IF(CH253="BöB","Ja","No")</f>
        <v>No</v>
      </c>
      <c r="CL253" s="430" t="str">
        <f>IF(CH253="BöB","Ja","No")</f>
        <v>No</v>
      </c>
      <c r="CM253" s="435" t="e">
        <f>IF(OR(AND(CH253="VöB",CF247="Aktuelles Procedura secondo BöB",CG253="No"),OR(AND(CG253="Ja",CF253&gt;='Valori soglia'!$D$6),AND(CG253="Ja",CM$14&gt;CM$15)),AND(CG253="Ja",CH253="BöB")),"Kontrolle","")</f>
        <v>#DIV/0!</v>
      </c>
      <c r="CN253" s="173" t="s">
        <v>44</v>
      </c>
      <c r="CO253" s="429">
        <v>118</v>
      </c>
      <c r="CP253" s="352">
        <v>0</v>
      </c>
      <c r="CQ253" s="429" t="s">
        <v>43</v>
      </c>
      <c r="CR253" s="432" t="s">
        <v>36</v>
      </c>
      <c r="CS253" s="399" t="str">
        <f>IF(CR253="BöB","nur Freihändig mit Tipo. 13 VöB","")</f>
        <v/>
      </c>
      <c r="CT253" s="400"/>
      <c r="CU253" s="433" t="str">
        <f>IF(CR253="BöB","Ja","No")</f>
        <v>No</v>
      </c>
      <c r="CV253" s="430" t="str">
        <f>IF(CR253="BöB","Ja","No")</f>
        <v>No</v>
      </c>
      <c r="CW253" s="435" t="e">
        <f>IF(OR(AND(CR253="VöB",CP247="Aktuelles Procedura secondo BöB",CQ253="No"),OR(AND(CQ253="Ja",CP253&gt;='Valori soglia'!$D$6),AND(CQ253="Ja",CW$14&gt;CW$15)),AND(CQ253="Ja",CR253="BöB")),"Kontrolle","")</f>
        <v>#DIV/0!</v>
      </c>
      <c r="CX253" s="173" t="s">
        <v>44</v>
      </c>
      <c r="CY253" s="429">
        <v>118</v>
      </c>
      <c r="CZ253" s="352">
        <v>0</v>
      </c>
      <c r="DA253" s="429" t="s">
        <v>43</v>
      </c>
      <c r="DB253" s="432" t="s">
        <v>36</v>
      </c>
      <c r="DC253" s="399" t="str">
        <f>IF(DB253="BöB","nur Freihändig mit Tipo. 13 VöB","")</f>
        <v/>
      </c>
      <c r="DD253" s="400"/>
      <c r="DE253" s="433" t="str">
        <f>IF(DB253="BöB","Ja","No")</f>
        <v>No</v>
      </c>
      <c r="DF253" s="430" t="str">
        <f>IF(DB253="BöB","Ja","No")</f>
        <v>No</v>
      </c>
      <c r="DG253" s="435" t="e">
        <f>IF(OR(AND(DB253="VöB",CZ247="Aktuelles Procedura secondo BöB",DA253="No"),OR(AND(DA253="Ja",CZ253&gt;='Valori soglia'!$D$6),AND(DA253="Ja",DG$14&gt;DG$15)),AND(DA253="Ja",DB253="BöB")),"Kontrolle","")</f>
        <v>#DIV/0!</v>
      </c>
      <c r="DH253" s="173" t="s">
        <v>44</v>
      </c>
      <c r="DI253" s="429">
        <v>118</v>
      </c>
      <c r="DJ253" s="352">
        <v>0</v>
      </c>
      <c r="DK253" s="429" t="s">
        <v>43</v>
      </c>
      <c r="DL253" s="432" t="s">
        <v>36</v>
      </c>
      <c r="DM253" s="399" t="str">
        <f>IF(DL253="BöB","nur Freihändig mit Tipo. 13 VöB","")</f>
        <v/>
      </c>
      <c r="DN253" s="400"/>
      <c r="DO253" s="433" t="str">
        <f>IF(DL253="BöB","Ja","No")</f>
        <v>No</v>
      </c>
      <c r="DP253" s="430" t="str">
        <f>IF(DL253="BöB","Ja","No")</f>
        <v>No</v>
      </c>
      <c r="DQ253" s="435" t="e">
        <f>IF(OR(AND(DL253="VöB",DJ247="Aktuelles Procedura secondo BöB",DK253="No"),OR(AND(DK253="Ja",DJ253&gt;='Valori soglia'!$D$6),AND(DK253="Ja",DQ$14&gt;DQ$15)),AND(DK253="Ja",DL253="BöB")),"Kontrolle","")</f>
        <v>#DIV/0!</v>
      </c>
      <c r="DR253" s="173" t="s">
        <v>44</v>
      </c>
      <c r="DS253" s="429">
        <v>118</v>
      </c>
      <c r="DT253" s="352">
        <v>0</v>
      </c>
      <c r="DU253" s="429" t="s">
        <v>43</v>
      </c>
      <c r="DV253" s="432" t="s">
        <v>36</v>
      </c>
      <c r="DW253" s="399" t="str">
        <f>IF(DV253="BöB","nur Freihändig mit Tipo. 13 VöB","")</f>
        <v/>
      </c>
      <c r="DX253" s="400"/>
      <c r="DY253" s="433" t="str">
        <f>IF(DV253="BöB","Ja","No")</f>
        <v>No</v>
      </c>
      <c r="DZ253" s="430" t="str">
        <f>IF(DV253="BöB","Ja","No")</f>
        <v>No</v>
      </c>
      <c r="EA253" s="435" t="e">
        <f>IF(OR(AND(DV253="VöB",DT247="Aktuelles Procedura secondo BöB",DU253="No"),OR(AND(DU253="Ja",DT253&gt;='Valori soglia'!$D$6),AND(DU253="Ja",EA$14&gt;EA$15)),AND(DU253="Ja",DV253="BöB")),"Kontrolle","")</f>
        <v>#DIV/0!</v>
      </c>
      <c r="EB253" s="173" t="s">
        <v>44</v>
      </c>
      <c r="EC253" s="429">
        <v>118</v>
      </c>
      <c r="ED253" s="352">
        <v>0</v>
      </c>
      <c r="EE253" s="429" t="s">
        <v>43</v>
      </c>
      <c r="EF253" s="432" t="s">
        <v>36</v>
      </c>
      <c r="EG253" s="399" t="str">
        <f>IF(EF253="BöB","nur Freihändig mit Tipo. 13 VöB","")</f>
        <v/>
      </c>
      <c r="EH253" s="400"/>
      <c r="EI253" s="433" t="str">
        <f>IF(EF253="BöB","Ja","No")</f>
        <v>No</v>
      </c>
      <c r="EJ253" s="430" t="str">
        <f>IF(EF253="BöB","Ja","No")</f>
        <v>No</v>
      </c>
      <c r="EK253" s="435" t="e">
        <f>IF(OR(AND(EF253="VöB",ED247="Aktuelles Procedura secondo BöB",EE253="No"),OR(AND(EE253="Ja",ED253&gt;='Valori soglia'!$D$6),AND(EE253="Ja",EK$14&gt;EK$15)),AND(EE253="Ja",EF253="BöB")),"Kontrolle","")</f>
        <v>#DIV/0!</v>
      </c>
      <c r="EL253" s="173" t="s">
        <v>44</v>
      </c>
      <c r="EM253" s="429">
        <v>118</v>
      </c>
      <c r="EN253" s="352">
        <v>0</v>
      </c>
      <c r="EO253" s="429" t="s">
        <v>43</v>
      </c>
      <c r="EP253" s="432" t="s">
        <v>36</v>
      </c>
      <c r="EQ253" s="399" t="str">
        <f>IF(EP253="BöB","nur Freihändig mit Tipo. 13 VöB","")</f>
        <v/>
      </c>
      <c r="ER253" s="400"/>
      <c r="ES253" s="433" t="str">
        <f>IF(EP253="BöB","Ja","No")</f>
        <v>No</v>
      </c>
      <c r="ET253" s="430" t="str">
        <f>IF(EP253="BöB","Ja","No")</f>
        <v>No</v>
      </c>
      <c r="EU253" s="435" t="e">
        <f>IF(OR(AND(EP253="VöB",EN247="Aktuelles Procedura secondo BöB",EO253="No"),OR(AND(EO253="Ja",EN253&gt;='Valori soglia'!$D$6),AND(EO253="Ja",EU$14&gt;EU$15)),AND(EO253="Ja",EP253="BöB")),"Kontrolle","")</f>
        <v>#DIV/0!</v>
      </c>
      <c r="EV253" s="173" t="s">
        <v>44</v>
      </c>
      <c r="EW253" s="429">
        <v>118</v>
      </c>
      <c r="EX253" s="352">
        <v>0</v>
      </c>
      <c r="EY253" s="429" t="s">
        <v>43</v>
      </c>
      <c r="EZ253" s="432" t="s">
        <v>36</v>
      </c>
      <c r="FA253" s="399" t="str">
        <f>IF(EZ253="BöB","nur Freihändig mit Tipo. 13 VöB","")</f>
        <v/>
      </c>
      <c r="FB253" s="400"/>
      <c r="FC253" s="433" t="str">
        <f>IF(EZ253="BöB","Ja","No")</f>
        <v>No</v>
      </c>
      <c r="FD253" s="430" t="str">
        <f>IF(EZ253="BöB","Ja","No")</f>
        <v>No</v>
      </c>
      <c r="FE253" s="435" t="e">
        <f>IF(OR(AND(EZ253="VöB",EX247="Aktuelles Procedura secondo BöB",EY253="No"),OR(AND(EY253="Ja",EX253&gt;='Valori soglia'!$D$6),AND(EY253="Ja",FE$14&gt;FE$15)),AND(EY253="Ja",EZ253="BöB")),"Kontrolle","")</f>
        <v>#DIV/0!</v>
      </c>
      <c r="FF253" s="173" t="s">
        <v>44</v>
      </c>
      <c r="FG253" s="429">
        <v>118</v>
      </c>
      <c r="FH253" s="352">
        <v>0</v>
      </c>
      <c r="FI253" s="429" t="s">
        <v>43</v>
      </c>
      <c r="FJ253" s="432" t="s">
        <v>36</v>
      </c>
      <c r="FK253" s="399" t="str">
        <f>IF(FJ253="BöB","nur Freihändig mit Tipo. 13 VöB","")</f>
        <v/>
      </c>
      <c r="FL253" s="400"/>
      <c r="FM253" s="433" t="str">
        <f>IF(FJ253="BöB","Ja","No")</f>
        <v>No</v>
      </c>
      <c r="FN253" s="430" t="str">
        <f>IF(FJ253="BöB","Ja","No")</f>
        <v>No</v>
      </c>
      <c r="FO253" s="435" t="e">
        <f>IF(OR(AND(FJ253="VöB",FH247="Aktuelles Procedura secondo BöB",FI253="No"),OR(AND(FI253="Ja",FH253&gt;='Valori soglia'!$D$6),AND(FI253="Ja",FO$14&gt;FO$15)),AND(FI253="Ja",FJ253="BöB")),"Kontrolle","")</f>
        <v>#DIV/0!</v>
      </c>
      <c r="FP253" s="173" t="s">
        <v>44</v>
      </c>
      <c r="FQ253" s="429">
        <v>118</v>
      </c>
      <c r="FR253" s="352">
        <v>0</v>
      </c>
      <c r="FS253" s="429" t="s">
        <v>43</v>
      </c>
      <c r="FT253" s="432" t="s">
        <v>36</v>
      </c>
      <c r="FU253" s="399" t="str">
        <f>IF(FT253="BöB","nur Freihändig mit Tipo. 13 VöB","")</f>
        <v/>
      </c>
      <c r="FV253" s="400"/>
      <c r="FW253" s="433" t="str">
        <f>IF(FT253="BöB","Ja","No")</f>
        <v>No</v>
      </c>
      <c r="FX253" s="430" t="str">
        <f>IF(FT253="BöB","Ja","No")</f>
        <v>No</v>
      </c>
      <c r="FY253" s="435" t="e">
        <f>IF(OR(AND(FT253="VöB",FR247="Aktuelles Procedura secondo BöB",FS253="No"),OR(AND(FS253="Ja",FR253&gt;='Valori soglia'!$D$6),AND(FS253="Ja",FY$14&gt;FY$15)),AND(FS253="Ja",FT253="BöB")),"Kontrolle","")</f>
        <v>#DIV/0!</v>
      </c>
      <c r="FZ253" s="173" t="s">
        <v>44</v>
      </c>
      <c r="GA253" s="429">
        <v>118</v>
      </c>
      <c r="GB253" s="352">
        <v>0</v>
      </c>
      <c r="GC253" s="429" t="s">
        <v>43</v>
      </c>
      <c r="GD253" s="432" t="s">
        <v>36</v>
      </c>
      <c r="GE253" s="399" t="str">
        <f>IF(GD253="BöB","nur Freihändig mit Tipo. 13 VöB","")</f>
        <v/>
      </c>
      <c r="GF253" s="400"/>
      <c r="GG253" s="433" t="str">
        <f>IF(GD253="BöB","Ja","No")</f>
        <v>No</v>
      </c>
      <c r="GH253" s="430" t="str">
        <f>IF(GD253="BöB","Ja","No")</f>
        <v>No</v>
      </c>
      <c r="GI253" s="435" t="e">
        <f>IF(OR(AND(GD253="VöB",GB247="Aktuelles Procedura secondo BöB",GC253="No"),OR(AND(GC253="Ja",GB253&gt;='Valori soglia'!$D$6),AND(GC253="Ja",GI$14&gt;GI$15)),AND(GC253="Ja",GD253="BöB")),"Kontrolle","")</f>
        <v>#DIV/0!</v>
      </c>
      <c r="GJ253" s="173" t="s">
        <v>44</v>
      </c>
      <c r="GK253" s="429">
        <v>118</v>
      </c>
      <c r="GL253" s="352">
        <v>0</v>
      </c>
      <c r="GM253" s="429" t="s">
        <v>43</v>
      </c>
      <c r="GN253" s="432" t="s">
        <v>36</v>
      </c>
      <c r="GO253" s="399" t="str">
        <f>IF(GN253="BöB","nur Freihändig mit Tipo. 13 VöB","")</f>
        <v/>
      </c>
      <c r="GP253" s="400"/>
      <c r="GQ253" s="433" t="str">
        <f>IF(GN253="BöB","Ja","No")</f>
        <v>No</v>
      </c>
      <c r="GR253" s="430" t="str">
        <f>IF(GN253="BöB","Ja","No")</f>
        <v>No</v>
      </c>
      <c r="GS253" s="435" t="e">
        <f>IF(OR(AND(GN253="VöB",GL247="Aktuelles Procedura secondo BöB",GM253="No"),OR(AND(GM253="Ja",GL253&gt;='Valori soglia'!$D$6),AND(GM253="Ja",GS$14&gt;GS$15)),AND(GM253="Ja",GN253="BöB")),"Kontrolle","")</f>
        <v>#DIV/0!</v>
      </c>
      <c r="GT253" s="173" t="s">
        <v>44</v>
      </c>
      <c r="GU253" s="429">
        <v>118</v>
      </c>
      <c r="GV253" s="352">
        <v>0</v>
      </c>
      <c r="GW253" s="429" t="s">
        <v>43</v>
      </c>
      <c r="GX253" s="432" t="s">
        <v>36</v>
      </c>
      <c r="GY253" s="399" t="str">
        <f>IF(GX253="BöB","nur Freihändig mit Tipo. 13 VöB","")</f>
        <v/>
      </c>
      <c r="GZ253" s="400"/>
      <c r="HA253" s="433" t="str">
        <f>IF(GX253="BöB","Ja","No")</f>
        <v>No</v>
      </c>
      <c r="HB253" s="430" t="str">
        <f>IF(GX253="BöB","Ja","No")</f>
        <v>No</v>
      </c>
      <c r="HC253" s="435" t="e">
        <f>IF(OR(AND(GX253="VöB",GV247="Aktuelles Procedura secondo BöB",GW253="No"),OR(AND(GW253="Ja",GV253&gt;='Valori soglia'!$D$6),AND(GW253="Ja",HC$14&gt;HC$15)),AND(GW253="Ja",GX253="BöB")),"Kontrolle","")</f>
        <v>#DIV/0!</v>
      </c>
      <c r="HD253" s="173" t="s">
        <v>44</v>
      </c>
      <c r="HE253" s="429">
        <v>118</v>
      </c>
      <c r="HF253" s="352">
        <v>0</v>
      </c>
      <c r="HG253" s="429" t="s">
        <v>43</v>
      </c>
      <c r="HH253" s="432" t="s">
        <v>36</v>
      </c>
      <c r="HI253" s="399" t="str">
        <f>IF(HH253="BöB","nur Freihändig mit Tipo. 13 VöB","")</f>
        <v/>
      </c>
      <c r="HJ253" s="400"/>
      <c r="HK253" s="433" t="str">
        <f>IF(HH253="BöB","Ja","No")</f>
        <v>No</v>
      </c>
      <c r="HL253" s="430" t="str">
        <f>IF(HH253="BöB","Ja","No")</f>
        <v>No</v>
      </c>
      <c r="HM253" s="435" t="e">
        <f>IF(OR(AND(HH253="VöB",HF247="Aktuelles Procedura secondo BöB",HG253="No"),OR(AND(HG253="Ja",HF253&gt;='Valori soglia'!$D$6),AND(HG253="Ja",HM$14&gt;HM$15)),AND(HG253="Ja",HH253="BöB")),"Kontrolle","")</f>
        <v>#DIV/0!</v>
      </c>
      <c r="HN253" s="115"/>
      <c r="HO253" s="115"/>
      <c r="HP253" s="115"/>
      <c r="HQ253" s="6"/>
      <c r="HR253" s="6"/>
      <c r="HS253" s="6"/>
      <c r="HT253" s="6"/>
      <c r="HU253" s="6"/>
      <c r="HV253" s="6"/>
      <c r="HW253" s="6"/>
      <c r="HX253" s="6"/>
      <c r="HY253" s="6"/>
      <c r="HZ253" s="6"/>
      <c r="IA253" s="6"/>
      <c r="IB253" s="6"/>
      <c r="IC253" s="6"/>
      <c r="ID253" s="6"/>
      <c r="IE253" s="6"/>
      <c r="IF253" s="6"/>
      <c r="IG253" s="6"/>
      <c r="IH253" s="6"/>
      <c r="II253" s="6"/>
      <c r="IJ253" s="6"/>
      <c r="IK253" s="6"/>
      <c r="IL253" s="6"/>
      <c r="IM253" s="6"/>
      <c r="IN253" s="6"/>
      <c r="IO253" s="6"/>
      <c r="IP253" s="6"/>
      <c r="IQ253" s="6"/>
      <c r="IR253" s="6"/>
      <c r="IS253" s="6"/>
      <c r="IT253" s="6"/>
      <c r="IU253" s="6"/>
      <c r="IV253" s="6"/>
      <c r="IW253" s="6"/>
      <c r="IX253" s="6"/>
      <c r="IY253" s="6"/>
      <c r="IZ253" s="6"/>
      <c r="JA253" s="6"/>
      <c r="JB253" s="6"/>
      <c r="JC253" s="6"/>
      <c r="JD253" s="6"/>
      <c r="JE253" s="6"/>
      <c r="JF253" s="6"/>
      <c r="JG253" s="6"/>
      <c r="JH253" s="6"/>
      <c r="JI253" s="6"/>
      <c r="JJ253" s="6"/>
      <c r="JK253" s="6"/>
      <c r="JL253" s="6"/>
      <c r="JM253" s="6"/>
      <c r="JN253" s="6"/>
      <c r="JO253" s="6"/>
      <c r="JP253" s="6"/>
      <c r="JQ253" s="6"/>
      <c r="JR253" s="6"/>
      <c r="JS253" s="6"/>
      <c r="JT253" s="6"/>
      <c r="JU253" s="6"/>
      <c r="JV253" s="6"/>
      <c r="JW253" s="6"/>
      <c r="JX253" s="6"/>
      <c r="JY253" s="6"/>
      <c r="JZ253" s="6"/>
      <c r="KA253" s="6"/>
      <c r="KB253" s="6"/>
      <c r="KC253" s="6"/>
      <c r="KD253" s="6"/>
      <c r="KE253" s="6"/>
      <c r="KF253" s="6"/>
      <c r="KG253" s="6"/>
      <c r="KH253" s="6"/>
      <c r="KI253" s="6"/>
      <c r="KJ253" s="6"/>
      <c r="KK253" s="6"/>
      <c r="KL253" s="6"/>
      <c r="KM253" s="6"/>
      <c r="KN253" s="6"/>
      <c r="KO253" s="6"/>
      <c r="KP253" s="6"/>
      <c r="KQ253" s="6"/>
      <c r="KR253" s="6"/>
      <c r="KS253" s="6"/>
      <c r="KT253" s="6"/>
      <c r="KU253" s="6"/>
      <c r="KV253" s="6"/>
      <c r="KW253" s="6"/>
      <c r="KX253" s="6"/>
      <c r="KY253" s="6"/>
      <c r="KZ253" s="6"/>
      <c r="LA253" s="6"/>
      <c r="LB253" s="6"/>
      <c r="LC253" s="6"/>
    </row>
    <row r="254" spans="2:315" ht="27" customHeight="1" x14ac:dyDescent="0.2">
      <c r="B254" s="174" t="s">
        <v>45</v>
      </c>
      <c r="C254" s="429"/>
      <c r="D254" s="352"/>
      <c r="E254" s="429"/>
      <c r="F254" s="432"/>
      <c r="G254" s="401" t="str">
        <f>IF(F253="VöB","Freihändig (z.B. Tipo. 36 II d VöB)","")</f>
        <v/>
      </c>
      <c r="H254" s="402"/>
      <c r="I254" s="433"/>
      <c r="J254" s="430"/>
      <c r="K254" s="435"/>
      <c r="L254" s="174" t="s">
        <v>45</v>
      </c>
      <c r="M254" s="429"/>
      <c r="N254" s="352"/>
      <c r="O254" s="429"/>
      <c r="P254" s="432"/>
      <c r="Q254" s="401" t="str">
        <f>IF(P253="VöB","Freihändig (z.B. Tipo. 36 II d VöB)","")</f>
        <v/>
      </c>
      <c r="R254" s="402"/>
      <c r="S254" s="433"/>
      <c r="T254" s="430"/>
      <c r="U254" s="435"/>
      <c r="V254" s="174" t="s">
        <v>45</v>
      </c>
      <c r="W254" s="429"/>
      <c r="X254" s="352"/>
      <c r="Y254" s="429"/>
      <c r="Z254" s="432"/>
      <c r="AA254" s="401" t="str">
        <f>IF(Z253="VöB","Freihändig (z.B. Tipo. 36 II d VöB)","")</f>
        <v/>
      </c>
      <c r="AB254" s="402"/>
      <c r="AC254" s="433"/>
      <c r="AD254" s="430"/>
      <c r="AE254" s="435"/>
      <c r="AF254" s="174" t="s">
        <v>45</v>
      </c>
      <c r="AG254" s="429"/>
      <c r="AH254" s="352"/>
      <c r="AI254" s="429"/>
      <c r="AJ254" s="432"/>
      <c r="AK254" s="401" t="str">
        <f>IF(AJ253="VöB","Freihändig (z.B. Tipo. 36 II d VöB)","")</f>
        <v/>
      </c>
      <c r="AL254" s="402"/>
      <c r="AM254" s="433"/>
      <c r="AN254" s="430"/>
      <c r="AO254" s="435"/>
      <c r="AP254" s="174" t="s">
        <v>45</v>
      </c>
      <c r="AQ254" s="429"/>
      <c r="AR254" s="352"/>
      <c r="AS254" s="429"/>
      <c r="AT254" s="432"/>
      <c r="AU254" s="401" t="str">
        <f>IF(AT253="VöB","Freihändig (z.B. Tipo. 36 II d VöB)","")</f>
        <v/>
      </c>
      <c r="AV254" s="402"/>
      <c r="AW254" s="433"/>
      <c r="AX254" s="430"/>
      <c r="AY254" s="435"/>
      <c r="AZ254" s="174" t="s">
        <v>45</v>
      </c>
      <c r="BA254" s="429"/>
      <c r="BB254" s="352"/>
      <c r="BC254" s="429"/>
      <c r="BD254" s="432"/>
      <c r="BE254" s="401" t="str">
        <f>IF(BD253="VöB","Freihändig (z.B. Tipo. 36 II d VöB)","")</f>
        <v/>
      </c>
      <c r="BF254" s="402"/>
      <c r="BG254" s="433"/>
      <c r="BH254" s="430"/>
      <c r="BI254" s="435"/>
      <c r="BJ254" s="174" t="s">
        <v>45</v>
      </c>
      <c r="BK254" s="429"/>
      <c r="BL254" s="352"/>
      <c r="BM254" s="429"/>
      <c r="BN254" s="432"/>
      <c r="BO254" s="401" t="str">
        <f>IF(BN253="VöB","Freihändig (z.B. Tipo. 36 II d VöB)","")</f>
        <v/>
      </c>
      <c r="BP254" s="402"/>
      <c r="BQ254" s="433"/>
      <c r="BR254" s="430"/>
      <c r="BS254" s="435"/>
      <c r="BT254" s="174" t="s">
        <v>45</v>
      </c>
      <c r="BU254" s="429"/>
      <c r="BV254" s="352"/>
      <c r="BW254" s="429"/>
      <c r="BX254" s="432"/>
      <c r="BY254" s="401" t="str">
        <f>IF(BX253="VöB","Freihändig (z.B. Tipo. 36 II d VöB)","")</f>
        <v/>
      </c>
      <c r="BZ254" s="402"/>
      <c r="CA254" s="433"/>
      <c r="CB254" s="430"/>
      <c r="CC254" s="435"/>
      <c r="CD254" s="174" t="s">
        <v>45</v>
      </c>
      <c r="CE254" s="429"/>
      <c r="CF254" s="352"/>
      <c r="CG254" s="429"/>
      <c r="CH254" s="432"/>
      <c r="CI254" s="401" t="str">
        <f>IF(CH253="VöB","Freihändig (z.B. Tipo. 36 II d VöB)","")</f>
        <v/>
      </c>
      <c r="CJ254" s="402"/>
      <c r="CK254" s="433"/>
      <c r="CL254" s="430"/>
      <c r="CM254" s="435"/>
      <c r="CN254" s="174" t="s">
        <v>45</v>
      </c>
      <c r="CO254" s="429"/>
      <c r="CP254" s="352"/>
      <c r="CQ254" s="429"/>
      <c r="CR254" s="432"/>
      <c r="CS254" s="401" t="str">
        <f>IF(CR253="VöB","Freihändig (z.B. Tipo. 36 II d VöB)","")</f>
        <v/>
      </c>
      <c r="CT254" s="402"/>
      <c r="CU254" s="433"/>
      <c r="CV254" s="430"/>
      <c r="CW254" s="435"/>
      <c r="CX254" s="174" t="s">
        <v>45</v>
      </c>
      <c r="CY254" s="429"/>
      <c r="CZ254" s="352"/>
      <c r="DA254" s="429"/>
      <c r="DB254" s="432"/>
      <c r="DC254" s="401" t="str">
        <f>IF(DB253="VöB","Freihändig (z.B. Tipo. 36 II d VöB)","")</f>
        <v/>
      </c>
      <c r="DD254" s="402"/>
      <c r="DE254" s="433"/>
      <c r="DF254" s="430"/>
      <c r="DG254" s="435"/>
      <c r="DH254" s="174" t="s">
        <v>45</v>
      </c>
      <c r="DI254" s="429"/>
      <c r="DJ254" s="352"/>
      <c r="DK254" s="429"/>
      <c r="DL254" s="432"/>
      <c r="DM254" s="401" t="str">
        <f>IF(DL253="VöB","Freihändig (z.B. Tipo. 36 II d VöB)","")</f>
        <v/>
      </c>
      <c r="DN254" s="402"/>
      <c r="DO254" s="433"/>
      <c r="DP254" s="430"/>
      <c r="DQ254" s="435"/>
      <c r="DR254" s="174" t="s">
        <v>45</v>
      </c>
      <c r="DS254" s="429"/>
      <c r="DT254" s="352"/>
      <c r="DU254" s="429"/>
      <c r="DV254" s="432"/>
      <c r="DW254" s="401" t="str">
        <f>IF(DV253="VöB","Freihändig (z.B. Tipo. 36 II d VöB)","")</f>
        <v/>
      </c>
      <c r="DX254" s="402"/>
      <c r="DY254" s="433"/>
      <c r="DZ254" s="430"/>
      <c r="EA254" s="435"/>
      <c r="EB254" s="174" t="s">
        <v>45</v>
      </c>
      <c r="EC254" s="429"/>
      <c r="ED254" s="352"/>
      <c r="EE254" s="429"/>
      <c r="EF254" s="432"/>
      <c r="EG254" s="401" t="str">
        <f>IF(EF253="VöB","Freihändig (z.B. Tipo. 36 II d VöB)","")</f>
        <v/>
      </c>
      <c r="EH254" s="402"/>
      <c r="EI254" s="433"/>
      <c r="EJ254" s="430"/>
      <c r="EK254" s="435"/>
      <c r="EL254" s="174" t="s">
        <v>45</v>
      </c>
      <c r="EM254" s="429"/>
      <c r="EN254" s="352"/>
      <c r="EO254" s="429"/>
      <c r="EP254" s="432"/>
      <c r="EQ254" s="401" t="str">
        <f>IF(EP253="VöB","Freihändig (z.B. Tipo. 36 II d VöB)","")</f>
        <v/>
      </c>
      <c r="ER254" s="402"/>
      <c r="ES254" s="433"/>
      <c r="ET254" s="430"/>
      <c r="EU254" s="435"/>
      <c r="EV254" s="174" t="s">
        <v>45</v>
      </c>
      <c r="EW254" s="429"/>
      <c r="EX254" s="352"/>
      <c r="EY254" s="429"/>
      <c r="EZ254" s="432"/>
      <c r="FA254" s="401" t="str">
        <f>IF(EZ253="VöB","Freihändig (z.B. Tipo. 36 II d VöB)","")</f>
        <v/>
      </c>
      <c r="FB254" s="402"/>
      <c r="FC254" s="433"/>
      <c r="FD254" s="430"/>
      <c r="FE254" s="435"/>
      <c r="FF254" s="174" t="s">
        <v>45</v>
      </c>
      <c r="FG254" s="429"/>
      <c r="FH254" s="352"/>
      <c r="FI254" s="429"/>
      <c r="FJ254" s="432"/>
      <c r="FK254" s="401" t="str">
        <f>IF(FJ253="VöB","Freihändig (z.B. Tipo. 36 II d VöB)","")</f>
        <v/>
      </c>
      <c r="FL254" s="402"/>
      <c r="FM254" s="433"/>
      <c r="FN254" s="430"/>
      <c r="FO254" s="435"/>
      <c r="FP254" s="174" t="s">
        <v>45</v>
      </c>
      <c r="FQ254" s="429"/>
      <c r="FR254" s="352"/>
      <c r="FS254" s="429"/>
      <c r="FT254" s="432"/>
      <c r="FU254" s="401" t="str">
        <f>IF(FT253="VöB","Freihändig (z.B. Tipo. 36 II d VöB)","")</f>
        <v/>
      </c>
      <c r="FV254" s="402"/>
      <c r="FW254" s="433"/>
      <c r="FX254" s="430"/>
      <c r="FY254" s="435"/>
      <c r="FZ254" s="174" t="s">
        <v>45</v>
      </c>
      <c r="GA254" s="429"/>
      <c r="GB254" s="352"/>
      <c r="GC254" s="429"/>
      <c r="GD254" s="432"/>
      <c r="GE254" s="401" t="str">
        <f>IF(GD253="VöB","Freihändig (z.B. Tipo. 36 II d VöB)","")</f>
        <v/>
      </c>
      <c r="GF254" s="402"/>
      <c r="GG254" s="433"/>
      <c r="GH254" s="430"/>
      <c r="GI254" s="435"/>
      <c r="GJ254" s="174" t="s">
        <v>45</v>
      </c>
      <c r="GK254" s="429"/>
      <c r="GL254" s="352"/>
      <c r="GM254" s="429"/>
      <c r="GN254" s="432"/>
      <c r="GO254" s="401" t="str">
        <f>IF(GN253="VöB","Freihändig (z.B. Tipo. 36 II d VöB)","")</f>
        <v/>
      </c>
      <c r="GP254" s="402"/>
      <c r="GQ254" s="433"/>
      <c r="GR254" s="430"/>
      <c r="GS254" s="435"/>
      <c r="GT254" s="174" t="s">
        <v>45</v>
      </c>
      <c r="GU254" s="429"/>
      <c r="GV254" s="352"/>
      <c r="GW254" s="429"/>
      <c r="GX254" s="432"/>
      <c r="GY254" s="401" t="str">
        <f>IF(GX253="VöB","Freihändig (z.B. Tipo. 36 II d VöB)","")</f>
        <v/>
      </c>
      <c r="GZ254" s="402"/>
      <c r="HA254" s="433"/>
      <c r="HB254" s="430"/>
      <c r="HC254" s="435"/>
      <c r="HD254" s="174" t="s">
        <v>45</v>
      </c>
      <c r="HE254" s="429"/>
      <c r="HF254" s="352"/>
      <c r="HG254" s="429"/>
      <c r="HH254" s="432"/>
      <c r="HI254" s="401" t="str">
        <f>IF(HH253="VöB","Freihändig (z.B. Tipo. 36 II d VöB)","")</f>
        <v/>
      </c>
      <c r="HJ254" s="402"/>
      <c r="HK254" s="433"/>
      <c r="HL254" s="430"/>
      <c r="HM254" s="435"/>
      <c r="HN254" s="115"/>
      <c r="HO254" s="115"/>
      <c r="HP254" s="115"/>
      <c r="HQ254" s="6"/>
      <c r="HR254" s="6"/>
      <c r="HS254" s="6"/>
      <c r="HT254" s="6"/>
      <c r="HU254" s="6"/>
      <c r="HV254" s="6"/>
      <c r="HW254" s="6"/>
      <c r="HX254" s="6"/>
      <c r="HY254" s="6"/>
      <c r="HZ254" s="6"/>
      <c r="IA254" s="6"/>
      <c r="IB254" s="6"/>
      <c r="IC254" s="6"/>
      <c r="ID254" s="6"/>
      <c r="IE254" s="6"/>
      <c r="IF254" s="6"/>
      <c r="IG254" s="6"/>
      <c r="IH254" s="6"/>
      <c r="II254" s="6"/>
      <c r="IJ254" s="6"/>
      <c r="IK254" s="6"/>
      <c r="IL254" s="6"/>
      <c r="IM254" s="6"/>
      <c r="IN254" s="6"/>
      <c r="IO254" s="6"/>
      <c r="IP254" s="6"/>
      <c r="IQ254" s="6"/>
      <c r="IR254" s="6"/>
      <c r="IS254" s="6"/>
      <c r="IT254" s="6"/>
      <c r="IU254" s="6"/>
      <c r="IV254" s="6"/>
      <c r="IW254" s="6"/>
      <c r="IX254" s="6"/>
      <c r="IY254" s="6"/>
      <c r="IZ254" s="6"/>
      <c r="JA254" s="6"/>
      <c r="JB254" s="6"/>
      <c r="JC254" s="6"/>
      <c r="JD254" s="6"/>
      <c r="JE254" s="6"/>
      <c r="JF254" s="6"/>
      <c r="JG254" s="6"/>
      <c r="JH254" s="6"/>
      <c r="JI254" s="6"/>
      <c r="JJ254" s="6"/>
      <c r="JK254" s="6"/>
      <c r="JL254" s="6"/>
      <c r="JM254" s="6"/>
      <c r="JN254" s="6"/>
      <c r="JO254" s="6"/>
      <c r="JP254" s="6"/>
      <c r="JQ254" s="6"/>
      <c r="JR254" s="6"/>
      <c r="JS254" s="6"/>
      <c r="JT254" s="6"/>
      <c r="JU254" s="6"/>
      <c r="JV254" s="6"/>
      <c r="JW254" s="6"/>
      <c r="JX254" s="6"/>
      <c r="JY254" s="6"/>
      <c r="JZ254" s="6"/>
      <c r="KA254" s="6"/>
      <c r="KB254" s="6"/>
      <c r="KC254" s="6"/>
      <c r="KD254" s="6"/>
      <c r="KE254" s="6"/>
      <c r="KF254" s="6"/>
      <c r="KG254" s="6"/>
      <c r="KH254" s="6"/>
      <c r="KI254" s="6"/>
      <c r="KJ254" s="6"/>
      <c r="KK254" s="6"/>
      <c r="KL254" s="6"/>
      <c r="KM254" s="6"/>
      <c r="KN254" s="6"/>
      <c r="KO254" s="6"/>
      <c r="KP254" s="6"/>
      <c r="KQ254" s="6"/>
      <c r="KR254" s="6"/>
      <c r="KS254" s="6"/>
      <c r="KT254" s="6"/>
      <c r="KU254" s="6"/>
      <c r="KV254" s="6"/>
      <c r="KW254" s="6"/>
      <c r="KX254" s="6"/>
      <c r="KY254" s="6"/>
      <c r="KZ254" s="6"/>
      <c r="LA254" s="6"/>
      <c r="LB254" s="6"/>
      <c r="LC254" s="6"/>
    </row>
    <row r="255" spans="2:315" ht="27" customHeight="1" x14ac:dyDescent="0.2">
      <c r="B255" s="173" t="s">
        <v>44</v>
      </c>
      <c r="C255" s="429">
        <v>119</v>
      </c>
      <c r="D255" s="352">
        <v>0</v>
      </c>
      <c r="E255" s="429" t="s">
        <v>43</v>
      </c>
      <c r="F255" s="432" t="s">
        <v>36</v>
      </c>
      <c r="G255" s="399" t="str">
        <f>IF(F255="BöB","nur Freihändig mit Tipo. 13 VöB","")</f>
        <v/>
      </c>
      <c r="H255" s="400"/>
      <c r="I255" s="433" t="str">
        <f>IF(F255="BöB","Ja","No")</f>
        <v>No</v>
      </c>
      <c r="J255" s="430" t="str">
        <f>IF(F255="BöB","Ja","No")</f>
        <v>No</v>
      </c>
      <c r="K255" s="435" t="e">
        <f>IF(OR(AND(F255="VöB",D249="Aktuelles Procedura secondo BöB",E255="No"),OR(AND(E255="Ja",D255&gt;='Valori soglia'!$D$6),AND(E255="Ja",'Riepilogo progetto'!$J$8&gt;'Riepilogo progetto'!$P$9)),AND(E255="Ja",F255="BöB")),"Kontrolle","")</f>
        <v>#DIV/0!</v>
      </c>
      <c r="L255" s="173" t="s">
        <v>44</v>
      </c>
      <c r="M255" s="429">
        <v>119</v>
      </c>
      <c r="N255" s="352">
        <v>0</v>
      </c>
      <c r="O255" s="429" t="s">
        <v>43</v>
      </c>
      <c r="P255" s="432" t="s">
        <v>36</v>
      </c>
      <c r="Q255" s="399" t="str">
        <f>IF(P255="BöB","nur Freihändig mit Tipo. 13 VöB","")</f>
        <v/>
      </c>
      <c r="R255" s="400"/>
      <c r="S255" s="433" t="str">
        <f>IF(P255="BöB","Ja","No")</f>
        <v>No</v>
      </c>
      <c r="T255" s="430" t="str">
        <f>IF(P255="BöB","Ja","No")</f>
        <v>No</v>
      </c>
      <c r="U255" s="435" t="e">
        <f>IF(OR(AND(P255="VöB",N249="Aktuelles Procedura secondo BöB",O255="No"),OR(AND(O255="Ja",N255&gt;='Valori soglia'!$D$6),AND(O255="Ja",U$14&gt;U$15)),AND(O255="Ja",P255="BöB")),"Kontrolle","")</f>
        <v>#DIV/0!</v>
      </c>
      <c r="V255" s="173" t="s">
        <v>44</v>
      </c>
      <c r="W255" s="429">
        <v>119</v>
      </c>
      <c r="X255" s="352">
        <v>0</v>
      </c>
      <c r="Y255" s="429" t="s">
        <v>43</v>
      </c>
      <c r="Z255" s="432" t="s">
        <v>36</v>
      </c>
      <c r="AA255" s="399" t="str">
        <f>IF(Z255="BöB","nur Freihändig mit Tipo. 13 VöB","")</f>
        <v/>
      </c>
      <c r="AB255" s="400"/>
      <c r="AC255" s="433" t="str">
        <f>IF(Z255="BöB","Ja","No")</f>
        <v>No</v>
      </c>
      <c r="AD255" s="430" t="str">
        <f>IF(Z255="BöB","Ja","No")</f>
        <v>No</v>
      </c>
      <c r="AE255" s="435" t="e">
        <f>IF(OR(AND(Z255="VöB",X249="Aktuelles Procedura secondo BöB",Y255="No"),OR(AND(Y255="Ja",X255&gt;='Valori soglia'!$D$6),AND(Y255="Ja",AE$14&gt;AE$15)),AND(Y255="Ja",Z255="BöB")),"Kontrolle","")</f>
        <v>#DIV/0!</v>
      </c>
      <c r="AF255" s="173" t="s">
        <v>44</v>
      </c>
      <c r="AG255" s="429">
        <v>119</v>
      </c>
      <c r="AH255" s="352">
        <v>0</v>
      </c>
      <c r="AI255" s="429" t="s">
        <v>43</v>
      </c>
      <c r="AJ255" s="432" t="s">
        <v>36</v>
      </c>
      <c r="AK255" s="399" t="str">
        <f>IF(AJ255="BöB","nur Freihändig mit Tipo. 13 VöB","")</f>
        <v/>
      </c>
      <c r="AL255" s="400"/>
      <c r="AM255" s="433" t="str">
        <f>IF(AJ255="BöB","Ja","No")</f>
        <v>No</v>
      </c>
      <c r="AN255" s="430" t="str">
        <f>IF(AJ255="BöB","Ja","No")</f>
        <v>No</v>
      </c>
      <c r="AO255" s="435" t="e">
        <f>IF(OR(AND(AJ255="VöB",AH249="Aktuelles Procedura secondo BöB",AI255="No"),OR(AND(AI255="Ja",AH255&gt;='Valori soglia'!$D$6),AND(AI255="Ja",AO$14&gt;AO$15)),AND(AI255="Ja",AJ255="BöB")),"Kontrolle","")</f>
        <v>#DIV/0!</v>
      </c>
      <c r="AP255" s="173" t="s">
        <v>44</v>
      </c>
      <c r="AQ255" s="429">
        <v>119</v>
      </c>
      <c r="AR255" s="352">
        <v>0</v>
      </c>
      <c r="AS255" s="429" t="s">
        <v>43</v>
      </c>
      <c r="AT255" s="432" t="s">
        <v>36</v>
      </c>
      <c r="AU255" s="399" t="str">
        <f>IF(AT255="BöB","nur Freihändig mit Tipo. 13 VöB","")</f>
        <v/>
      </c>
      <c r="AV255" s="400"/>
      <c r="AW255" s="433" t="str">
        <f>IF(AT255="BöB","Ja","No")</f>
        <v>No</v>
      </c>
      <c r="AX255" s="430" t="str">
        <f>IF(AT255="BöB","Ja","No")</f>
        <v>No</v>
      </c>
      <c r="AY255" s="435" t="e">
        <f>IF(OR(AND(AT255="VöB",AR249="Aktuelles Procedura secondo BöB",AS255="No"),OR(AND(AS255="Ja",AR255&gt;='Valori soglia'!$D$6),AND(AS255="Ja",AY$14&gt;AY$15)),AND(AS255="Ja",AT255="BöB")),"Kontrolle","")</f>
        <v>#DIV/0!</v>
      </c>
      <c r="AZ255" s="173" t="s">
        <v>44</v>
      </c>
      <c r="BA255" s="429">
        <v>119</v>
      </c>
      <c r="BB255" s="352">
        <v>0</v>
      </c>
      <c r="BC255" s="429" t="s">
        <v>43</v>
      </c>
      <c r="BD255" s="432" t="s">
        <v>36</v>
      </c>
      <c r="BE255" s="399" t="str">
        <f>IF(BD255="BöB","nur Freihändig mit Tipo. 13 VöB","")</f>
        <v/>
      </c>
      <c r="BF255" s="400"/>
      <c r="BG255" s="433" t="str">
        <f>IF(BD255="BöB","Ja","No")</f>
        <v>No</v>
      </c>
      <c r="BH255" s="430" t="str">
        <f>IF(BD255="BöB","Ja","No")</f>
        <v>No</v>
      </c>
      <c r="BI255" s="435" t="e">
        <f>IF(OR(AND(BD255="VöB",BB249="Aktuelles Procedura secondo BöB",BC255="No"),OR(AND(BC255="Ja",BB255&gt;='Valori soglia'!$D$6),AND(BC255="Ja",BI$14&gt;BI$15)),AND(BC255="Ja",BD255="BöB")),"Kontrolle","")</f>
        <v>#DIV/0!</v>
      </c>
      <c r="BJ255" s="173" t="s">
        <v>44</v>
      </c>
      <c r="BK255" s="429">
        <v>119</v>
      </c>
      <c r="BL255" s="352">
        <v>0</v>
      </c>
      <c r="BM255" s="429" t="s">
        <v>43</v>
      </c>
      <c r="BN255" s="432" t="s">
        <v>36</v>
      </c>
      <c r="BO255" s="399" t="str">
        <f>IF(BN255="BöB","nur Freihändig mit Tipo. 13 VöB","")</f>
        <v/>
      </c>
      <c r="BP255" s="400"/>
      <c r="BQ255" s="433" t="str">
        <f>IF(BN255="BöB","Ja","No")</f>
        <v>No</v>
      </c>
      <c r="BR255" s="430" t="str">
        <f>IF(BN255="BöB","Ja","No")</f>
        <v>No</v>
      </c>
      <c r="BS255" s="435" t="e">
        <f>IF(OR(AND(BN255="VöB",BL249="Aktuelles Procedura secondo BöB",BM255="No"),OR(AND(BM255="Ja",BL255&gt;='Valori soglia'!$D$6),AND(BM255="Ja",BS$14&gt;BS$15)),AND(BM255="Ja",BN255="BöB")),"Kontrolle","")</f>
        <v>#DIV/0!</v>
      </c>
      <c r="BT255" s="173" t="s">
        <v>44</v>
      </c>
      <c r="BU255" s="429">
        <v>119</v>
      </c>
      <c r="BV255" s="352">
        <v>0</v>
      </c>
      <c r="BW255" s="429" t="s">
        <v>43</v>
      </c>
      <c r="BX255" s="432" t="s">
        <v>36</v>
      </c>
      <c r="BY255" s="399" t="str">
        <f>IF(BX255="BöB","nur Freihändig mit Tipo. 13 VöB","")</f>
        <v/>
      </c>
      <c r="BZ255" s="400"/>
      <c r="CA255" s="433" t="str">
        <f>IF(BX255="BöB","Ja","No")</f>
        <v>No</v>
      </c>
      <c r="CB255" s="430" t="str">
        <f>IF(BX255="BöB","Ja","No")</f>
        <v>No</v>
      </c>
      <c r="CC255" s="435" t="e">
        <f>IF(OR(AND(BX255="VöB",BV249="Aktuelles Procedura secondo BöB",BW255="No"),OR(AND(BW255="Ja",BV255&gt;='Valori soglia'!$D$6),AND(BW255="Ja",CC$14&gt;CC$15)),AND(BW255="Ja",BX255="BöB")),"Kontrolle","")</f>
        <v>#DIV/0!</v>
      </c>
      <c r="CD255" s="173" t="s">
        <v>44</v>
      </c>
      <c r="CE255" s="429">
        <v>119</v>
      </c>
      <c r="CF255" s="352">
        <v>0</v>
      </c>
      <c r="CG255" s="429" t="s">
        <v>43</v>
      </c>
      <c r="CH255" s="432" t="s">
        <v>36</v>
      </c>
      <c r="CI255" s="399" t="str">
        <f>IF(CH255="BöB","nur Freihändig mit Tipo. 13 VöB","")</f>
        <v/>
      </c>
      <c r="CJ255" s="400"/>
      <c r="CK255" s="433" t="str">
        <f>IF(CH255="BöB","Ja","No")</f>
        <v>No</v>
      </c>
      <c r="CL255" s="430" t="str">
        <f>IF(CH255="BöB","Ja","No")</f>
        <v>No</v>
      </c>
      <c r="CM255" s="435" t="e">
        <f>IF(OR(AND(CH255="VöB",CF249="Aktuelles Procedura secondo BöB",CG255="No"),OR(AND(CG255="Ja",CF255&gt;='Valori soglia'!$D$6),AND(CG255="Ja",CM$14&gt;CM$15)),AND(CG255="Ja",CH255="BöB")),"Kontrolle","")</f>
        <v>#DIV/0!</v>
      </c>
      <c r="CN255" s="173" t="s">
        <v>44</v>
      </c>
      <c r="CO255" s="429">
        <v>119</v>
      </c>
      <c r="CP255" s="352">
        <v>0</v>
      </c>
      <c r="CQ255" s="429" t="s">
        <v>43</v>
      </c>
      <c r="CR255" s="432" t="s">
        <v>36</v>
      </c>
      <c r="CS255" s="399" t="str">
        <f>IF(CR255="BöB","nur Freihändig mit Tipo. 13 VöB","")</f>
        <v/>
      </c>
      <c r="CT255" s="400"/>
      <c r="CU255" s="433" t="str">
        <f>IF(CR255="BöB","Ja","No")</f>
        <v>No</v>
      </c>
      <c r="CV255" s="430" t="str">
        <f>IF(CR255="BöB","Ja","No")</f>
        <v>No</v>
      </c>
      <c r="CW255" s="435" t="e">
        <f>IF(OR(AND(CR255="VöB",CP249="Aktuelles Procedura secondo BöB",CQ255="No"),OR(AND(CQ255="Ja",CP255&gt;='Valori soglia'!$D$6),AND(CQ255="Ja",CW$14&gt;CW$15)),AND(CQ255="Ja",CR255="BöB")),"Kontrolle","")</f>
        <v>#DIV/0!</v>
      </c>
      <c r="CX255" s="173" t="s">
        <v>44</v>
      </c>
      <c r="CY255" s="429">
        <v>119</v>
      </c>
      <c r="CZ255" s="352">
        <v>0</v>
      </c>
      <c r="DA255" s="429" t="s">
        <v>43</v>
      </c>
      <c r="DB255" s="432" t="s">
        <v>36</v>
      </c>
      <c r="DC255" s="399" t="str">
        <f>IF(DB255="BöB","nur Freihändig mit Tipo. 13 VöB","")</f>
        <v/>
      </c>
      <c r="DD255" s="400"/>
      <c r="DE255" s="433" t="str">
        <f>IF(DB255="BöB","Ja","No")</f>
        <v>No</v>
      </c>
      <c r="DF255" s="430" t="str">
        <f>IF(DB255="BöB","Ja","No")</f>
        <v>No</v>
      </c>
      <c r="DG255" s="435" t="e">
        <f>IF(OR(AND(DB255="VöB",CZ249="Aktuelles Procedura secondo BöB",DA255="No"),OR(AND(DA255="Ja",CZ255&gt;='Valori soglia'!$D$6),AND(DA255="Ja",DG$14&gt;DG$15)),AND(DA255="Ja",DB255="BöB")),"Kontrolle","")</f>
        <v>#DIV/0!</v>
      </c>
      <c r="DH255" s="173" t="s">
        <v>44</v>
      </c>
      <c r="DI255" s="429">
        <v>119</v>
      </c>
      <c r="DJ255" s="352">
        <v>0</v>
      </c>
      <c r="DK255" s="429" t="s">
        <v>43</v>
      </c>
      <c r="DL255" s="432" t="s">
        <v>36</v>
      </c>
      <c r="DM255" s="399" t="str">
        <f>IF(DL255="BöB","nur Freihändig mit Tipo. 13 VöB","")</f>
        <v/>
      </c>
      <c r="DN255" s="400"/>
      <c r="DO255" s="433" t="str">
        <f>IF(DL255="BöB","Ja","No")</f>
        <v>No</v>
      </c>
      <c r="DP255" s="430" t="str">
        <f>IF(DL255="BöB","Ja","No")</f>
        <v>No</v>
      </c>
      <c r="DQ255" s="435" t="e">
        <f>IF(OR(AND(DL255="VöB",DJ249="Aktuelles Procedura secondo BöB",DK255="No"),OR(AND(DK255="Ja",DJ255&gt;='Valori soglia'!$D$6),AND(DK255="Ja",DQ$14&gt;DQ$15)),AND(DK255="Ja",DL255="BöB")),"Kontrolle","")</f>
        <v>#DIV/0!</v>
      </c>
      <c r="DR255" s="173" t="s">
        <v>44</v>
      </c>
      <c r="DS255" s="429">
        <v>119</v>
      </c>
      <c r="DT255" s="352">
        <v>0</v>
      </c>
      <c r="DU255" s="429" t="s">
        <v>43</v>
      </c>
      <c r="DV255" s="432" t="s">
        <v>36</v>
      </c>
      <c r="DW255" s="399" t="str">
        <f>IF(DV255="BöB","nur Freihändig mit Tipo. 13 VöB","")</f>
        <v/>
      </c>
      <c r="DX255" s="400"/>
      <c r="DY255" s="433" t="str">
        <f>IF(DV255="BöB","Ja","No")</f>
        <v>No</v>
      </c>
      <c r="DZ255" s="430" t="str">
        <f>IF(DV255="BöB","Ja","No")</f>
        <v>No</v>
      </c>
      <c r="EA255" s="435" t="e">
        <f>IF(OR(AND(DV255="VöB",DT249="Aktuelles Procedura secondo BöB",DU255="No"),OR(AND(DU255="Ja",DT255&gt;='Valori soglia'!$D$6),AND(DU255="Ja",EA$14&gt;EA$15)),AND(DU255="Ja",DV255="BöB")),"Kontrolle","")</f>
        <v>#DIV/0!</v>
      </c>
      <c r="EB255" s="173" t="s">
        <v>44</v>
      </c>
      <c r="EC255" s="429">
        <v>119</v>
      </c>
      <c r="ED255" s="352">
        <v>0</v>
      </c>
      <c r="EE255" s="429" t="s">
        <v>43</v>
      </c>
      <c r="EF255" s="432" t="s">
        <v>36</v>
      </c>
      <c r="EG255" s="399" t="str">
        <f>IF(EF255="BöB","nur Freihändig mit Tipo. 13 VöB","")</f>
        <v/>
      </c>
      <c r="EH255" s="400"/>
      <c r="EI255" s="433" t="str">
        <f>IF(EF255="BöB","Ja","No")</f>
        <v>No</v>
      </c>
      <c r="EJ255" s="430" t="str">
        <f>IF(EF255="BöB","Ja","No")</f>
        <v>No</v>
      </c>
      <c r="EK255" s="435" t="e">
        <f>IF(OR(AND(EF255="VöB",ED249="Aktuelles Procedura secondo BöB",EE255="No"),OR(AND(EE255="Ja",ED255&gt;='Valori soglia'!$D$6),AND(EE255="Ja",EK$14&gt;EK$15)),AND(EE255="Ja",EF255="BöB")),"Kontrolle","")</f>
        <v>#DIV/0!</v>
      </c>
      <c r="EL255" s="173" t="s">
        <v>44</v>
      </c>
      <c r="EM255" s="429">
        <v>119</v>
      </c>
      <c r="EN255" s="352">
        <v>0</v>
      </c>
      <c r="EO255" s="429" t="s">
        <v>43</v>
      </c>
      <c r="EP255" s="432" t="s">
        <v>36</v>
      </c>
      <c r="EQ255" s="399" t="str">
        <f>IF(EP255="BöB","nur Freihändig mit Tipo. 13 VöB","")</f>
        <v/>
      </c>
      <c r="ER255" s="400"/>
      <c r="ES255" s="433" t="str">
        <f>IF(EP255="BöB","Ja","No")</f>
        <v>No</v>
      </c>
      <c r="ET255" s="430" t="str">
        <f>IF(EP255="BöB","Ja","No")</f>
        <v>No</v>
      </c>
      <c r="EU255" s="435" t="e">
        <f>IF(OR(AND(EP255="VöB",EN249="Aktuelles Procedura secondo BöB",EO255="No"),OR(AND(EO255="Ja",EN255&gt;='Valori soglia'!$D$6),AND(EO255="Ja",EU$14&gt;EU$15)),AND(EO255="Ja",EP255="BöB")),"Kontrolle","")</f>
        <v>#DIV/0!</v>
      </c>
      <c r="EV255" s="173" t="s">
        <v>44</v>
      </c>
      <c r="EW255" s="429">
        <v>119</v>
      </c>
      <c r="EX255" s="352">
        <v>0</v>
      </c>
      <c r="EY255" s="429" t="s">
        <v>43</v>
      </c>
      <c r="EZ255" s="432" t="s">
        <v>36</v>
      </c>
      <c r="FA255" s="399" t="str">
        <f>IF(EZ255="BöB","nur Freihändig mit Tipo. 13 VöB","")</f>
        <v/>
      </c>
      <c r="FB255" s="400"/>
      <c r="FC255" s="433" t="str">
        <f>IF(EZ255="BöB","Ja","No")</f>
        <v>No</v>
      </c>
      <c r="FD255" s="430" t="str">
        <f>IF(EZ255="BöB","Ja","No")</f>
        <v>No</v>
      </c>
      <c r="FE255" s="435" t="e">
        <f>IF(OR(AND(EZ255="VöB",EX249="Aktuelles Procedura secondo BöB",EY255="No"),OR(AND(EY255="Ja",EX255&gt;='Valori soglia'!$D$6),AND(EY255="Ja",FE$14&gt;FE$15)),AND(EY255="Ja",EZ255="BöB")),"Kontrolle","")</f>
        <v>#DIV/0!</v>
      </c>
      <c r="FF255" s="173" t="s">
        <v>44</v>
      </c>
      <c r="FG255" s="429">
        <v>119</v>
      </c>
      <c r="FH255" s="352">
        <v>0</v>
      </c>
      <c r="FI255" s="429" t="s">
        <v>43</v>
      </c>
      <c r="FJ255" s="432" t="s">
        <v>36</v>
      </c>
      <c r="FK255" s="399" t="str">
        <f>IF(FJ255="BöB","nur Freihändig mit Tipo. 13 VöB","")</f>
        <v/>
      </c>
      <c r="FL255" s="400"/>
      <c r="FM255" s="433" t="str">
        <f>IF(FJ255="BöB","Ja","No")</f>
        <v>No</v>
      </c>
      <c r="FN255" s="430" t="str">
        <f>IF(FJ255="BöB","Ja","No")</f>
        <v>No</v>
      </c>
      <c r="FO255" s="435" t="e">
        <f>IF(OR(AND(FJ255="VöB",FH249="Aktuelles Procedura secondo BöB",FI255="No"),OR(AND(FI255="Ja",FH255&gt;='Valori soglia'!$D$6),AND(FI255="Ja",FO$14&gt;FO$15)),AND(FI255="Ja",FJ255="BöB")),"Kontrolle","")</f>
        <v>#DIV/0!</v>
      </c>
      <c r="FP255" s="173" t="s">
        <v>44</v>
      </c>
      <c r="FQ255" s="429">
        <v>119</v>
      </c>
      <c r="FR255" s="352">
        <v>0</v>
      </c>
      <c r="FS255" s="429" t="s">
        <v>43</v>
      </c>
      <c r="FT255" s="432" t="s">
        <v>36</v>
      </c>
      <c r="FU255" s="399" t="str">
        <f>IF(FT255="BöB","nur Freihändig mit Tipo. 13 VöB","")</f>
        <v/>
      </c>
      <c r="FV255" s="400"/>
      <c r="FW255" s="433" t="str">
        <f>IF(FT255="BöB","Ja","No")</f>
        <v>No</v>
      </c>
      <c r="FX255" s="430" t="str">
        <f>IF(FT255="BöB","Ja","No")</f>
        <v>No</v>
      </c>
      <c r="FY255" s="435" t="e">
        <f>IF(OR(AND(FT255="VöB",FR249="Aktuelles Procedura secondo BöB",FS255="No"),OR(AND(FS255="Ja",FR255&gt;='Valori soglia'!$D$6),AND(FS255="Ja",FY$14&gt;FY$15)),AND(FS255="Ja",FT255="BöB")),"Kontrolle","")</f>
        <v>#DIV/0!</v>
      </c>
      <c r="FZ255" s="173" t="s">
        <v>44</v>
      </c>
      <c r="GA255" s="429">
        <v>119</v>
      </c>
      <c r="GB255" s="352">
        <v>0</v>
      </c>
      <c r="GC255" s="429" t="s">
        <v>43</v>
      </c>
      <c r="GD255" s="432" t="s">
        <v>36</v>
      </c>
      <c r="GE255" s="399" t="str">
        <f>IF(GD255="BöB","nur Freihändig mit Tipo. 13 VöB","")</f>
        <v/>
      </c>
      <c r="GF255" s="400"/>
      <c r="GG255" s="433" t="str">
        <f>IF(GD255="BöB","Ja","No")</f>
        <v>No</v>
      </c>
      <c r="GH255" s="430" t="str">
        <f>IF(GD255="BöB","Ja","No")</f>
        <v>No</v>
      </c>
      <c r="GI255" s="435" t="e">
        <f>IF(OR(AND(GD255="VöB",GB249="Aktuelles Procedura secondo BöB",GC255="No"),OR(AND(GC255="Ja",GB255&gt;='Valori soglia'!$D$6),AND(GC255="Ja",GI$14&gt;GI$15)),AND(GC255="Ja",GD255="BöB")),"Kontrolle","")</f>
        <v>#DIV/0!</v>
      </c>
      <c r="GJ255" s="173" t="s">
        <v>44</v>
      </c>
      <c r="GK255" s="429">
        <v>119</v>
      </c>
      <c r="GL255" s="352">
        <v>0</v>
      </c>
      <c r="GM255" s="429" t="s">
        <v>43</v>
      </c>
      <c r="GN255" s="432" t="s">
        <v>36</v>
      </c>
      <c r="GO255" s="399" t="str">
        <f>IF(GN255="BöB","nur Freihändig mit Tipo. 13 VöB","")</f>
        <v/>
      </c>
      <c r="GP255" s="400"/>
      <c r="GQ255" s="433" t="str">
        <f>IF(GN255="BöB","Ja","No")</f>
        <v>No</v>
      </c>
      <c r="GR255" s="430" t="str">
        <f>IF(GN255="BöB","Ja","No")</f>
        <v>No</v>
      </c>
      <c r="GS255" s="435" t="e">
        <f>IF(OR(AND(GN255="VöB",GL249="Aktuelles Procedura secondo BöB",GM255="No"),OR(AND(GM255="Ja",GL255&gt;='Valori soglia'!$D$6),AND(GM255="Ja",GS$14&gt;GS$15)),AND(GM255="Ja",GN255="BöB")),"Kontrolle","")</f>
        <v>#DIV/0!</v>
      </c>
      <c r="GT255" s="173" t="s">
        <v>44</v>
      </c>
      <c r="GU255" s="429">
        <v>119</v>
      </c>
      <c r="GV255" s="352">
        <v>0</v>
      </c>
      <c r="GW255" s="429" t="s">
        <v>43</v>
      </c>
      <c r="GX255" s="432" t="s">
        <v>36</v>
      </c>
      <c r="GY255" s="399" t="str">
        <f>IF(GX255="BöB","nur Freihändig mit Tipo. 13 VöB","")</f>
        <v/>
      </c>
      <c r="GZ255" s="400"/>
      <c r="HA255" s="433" t="str">
        <f>IF(GX255="BöB","Ja","No")</f>
        <v>No</v>
      </c>
      <c r="HB255" s="430" t="str">
        <f>IF(GX255="BöB","Ja","No")</f>
        <v>No</v>
      </c>
      <c r="HC255" s="435" t="e">
        <f>IF(OR(AND(GX255="VöB",GV249="Aktuelles Procedura secondo BöB",GW255="No"),OR(AND(GW255="Ja",GV255&gt;='Valori soglia'!$D$6),AND(GW255="Ja",HC$14&gt;HC$15)),AND(GW255="Ja",GX255="BöB")),"Kontrolle","")</f>
        <v>#DIV/0!</v>
      </c>
      <c r="HD255" s="173" t="s">
        <v>44</v>
      </c>
      <c r="HE255" s="429">
        <v>119</v>
      </c>
      <c r="HF255" s="352">
        <v>0</v>
      </c>
      <c r="HG255" s="429" t="s">
        <v>43</v>
      </c>
      <c r="HH255" s="432" t="s">
        <v>36</v>
      </c>
      <c r="HI255" s="399" t="str">
        <f>IF(HH255="BöB","nur Freihändig mit Tipo. 13 VöB","")</f>
        <v/>
      </c>
      <c r="HJ255" s="400"/>
      <c r="HK255" s="433" t="str">
        <f>IF(HH255="BöB","Ja","No")</f>
        <v>No</v>
      </c>
      <c r="HL255" s="430" t="str">
        <f>IF(HH255="BöB","Ja","No")</f>
        <v>No</v>
      </c>
      <c r="HM255" s="435" t="e">
        <f>IF(OR(AND(HH255="VöB",HF249="Aktuelles Procedura secondo BöB",HG255="No"),OR(AND(HG255="Ja",HF255&gt;='Valori soglia'!$D$6),AND(HG255="Ja",HM$14&gt;HM$15)),AND(HG255="Ja",HH255="BöB")),"Kontrolle","")</f>
        <v>#DIV/0!</v>
      </c>
      <c r="HN255" s="115"/>
      <c r="HO255" s="115"/>
      <c r="HP255" s="115"/>
      <c r="HQ255" s="6"/>
      <c r="HR255" s="6"/>
      <c r="HS255" s="6"/>
      <c r="HT255" s="6"/>
      <c r="HU255" s="6"/>
      <c r="HV255" s="6"/>
      <c r="HW255" s="6"/>
      <c r="HX255" s="6"/>
      <c r="HY255" s="6"/>
      <c r="HZ255" s="6"/>
      <c r="IA255" s="6"/>
      <c r="IB255" s="6"/>
      <c r="IC255" s="6"/>
      <c r="ID255" s="6"/>
      <c r="IE255" s="6"/>
      <c r="IF255" s="6"/>
      <c r="IG255" s="6"/>
      <c r="IH255" s="6"/>
      <c r="II255" s="6"/>
      <c r="IJ255" s="6"/>
      <c r="IK255" s="6"/>
      <c r="IL255" s="6"/>
      <c r="IM255" s="6"/>
      <c r="IN255" s="6"/>
      <c r="IO255" s="6"/>
      <c r="IP255" s="6"/>
      <c r="IQ255" s="6"/>
      <c r="IR255" s="6"/>
      <c r="IS255" s="6"/>
      <c r="IT255" s="6"/>
      <c r="IU255" s="6"/>
      <c r="IV255" s="6"/>
      <c r="IW255" s="6"/>
      <c r="IX255" s="6"/>
      <c r="IY255" s="6"/>
      <c r="IZ255" s="6"/>
      <c r="JA255" s="6"/>
      <c r="JB255" s="6"/>
      <c r="JC255" s="6"/>
      <c r="JD255" s="6"/>
      <c r="JE255" s="6"/>
      <c r="JF255" s="6"/>
      <c r="JG255" s="6"/>
      <c r="JH255" s="6"/>
      <c r="JI255" s="6"/>
      <c r="JJ255" s="6"/>
      <c r="JK255" s="6"/>
      <c r="JL255" s="6"/>
      <c r="JM255" s="6"/>
      <c r="JN255" s="6"/>
      <c r="JO255" s="6"/>
      <c r="JP255" s="6"/>
      <c r="JQ255" s="6"/>
      <c r="JR255" s="6"/>
      <c r="JS255" s="6"/>
      <c r="JT255" s="6"/>
      <c r="JU255" s="6"/>
      <c r="JV255" s="6"/>
      <c r="JW255" s="6"/>
      <c r="JX255" s="6"/>
      <c r="JY255" s="6"/>
      <c r="JZ255" s="6"/>
      <c r="KA255" s="6"/>
      <c r="KB255" s="6"/>
      <c r="KC255" s="6"/>
      <c r="KD255" s="6"/>
      <c r="KE255" s="6"/>
      <c r="KF255" s="6"/>
      <c r="KG255" s="6"/>
      <c r="KH255" s="6"/>
      <c r="KI255" s="6"/>
      <c r="KJ255" s="6"/>
      <c r="KK255" s="6"/>
      <c r="KL255" s="6"/>
      <c r="KM255" s="6"/>
      <c r="KN255" s="6"/>
      <c r="KO255" s="6"/>
      <c r="KP255" s="6"/>
      <c r="KQ255" s="6"/>
      <c r="KR255" s="6"/>
      <c r="KS255" s="6"/>
      <c r="KT255" s="6"/>
      <c r="KU255" s="6"/>
      <c r="KV255" s="6"/>
      <c r="KW255" s="6"/>
      <c r="KX255" s="6"/>
      <c r="KY255" s="6"/>
      <c r="KZ255" s="6"/>
      <c r="LA255" s="6"/>
      <c r="LB255" s="6"/>
      <c r="LC255" s="6"/>
    </row>
    <row r="256" spans="2:315" ht="27" customHeight="1" x14ac:dyDescent="0.2">
      <c r="B256" s="174" t="s">
        <v>45</v>
      </c>
      <c r="C256" s="429"/>
      <c r="D256" s="352"/>
      <c r="E256" s="429"/>
      <c r="F256" s="432"/>
      <c r="G256" s="401" t="str">
        <f>IF(F255="VöB","Freihändig (z.B. Tipo. 36 II d VöB)","")</f>
        <v/>
      </c>
      <c r="H256" s="402"/>
      <c r="I256" s="433"/>
      <c r="J256" s="430"/>
      <c r="K256" s="435"/>
      <c r="L256" s="174" t="s">
        <v>45</v>
      </c>
      <c r="M256" s="429"/>
      <c r="N256" s="352"/>
      <c r="O256" s="429"/>
      <c r="P256" s="432"/>
      <c r="Q256" s="401" t="str">
        <f>IF(P255="VöB","Freihändig (z.B. Tipo. 36 II d VöB)","")</f>
        <v/>
      </c>
      <c r="R256" s="402"/>
      <c r="S256" s="433"/>
      <c r="T256" s="430"/>
      <c r="U256" s="435"/>
      <c r="V256" s="174" t="s">
        <v>45</v>
      </c>
      <c r="W256" s="429"/>
      <c r="X256" s="352"/>
      <c r="Y256" s="429"/>
      <c r="Z256" s="432"/>
      <c r="AA256" s="401" t="str">
        <f>IF(Z255="VöB","Freihändig (z.B. Tipo. 36 II d VöB)","")</f>
        <v/>
      </c>
      <c r="AB256" s="402"/>
      <c r="AC256" s="433"/>
      <c r="AD256" s="430"/>
      <c r="AE256" s="435"/>
      <c r="AF256" s="174" t="s">
        <v>45</v>
      </c>
      <c r="AG256" s="429"/>
      <c r="AH256" s="352"/>
      <c r="AI256" s="429"/>
      <c r="AJ256" s="432"/>
      <c r="AK256" s="401" t="str">
        <f>IF(AJ255="VöB","Freihändig (z.B. Tipo. 36 II d VöB)","")</f>
        <v/>
      </c>
      <c r="AL256" s="402"/>
      <c r="AM256" s="433"/>
      <c r="AN256" s="430"/>
      <c r="AO256" s="435"/>
      <c r="AP256" s="174" t="s">
        <v>45</v>
      </c>
      <c r="AQ256" s="429"/>
      <c r="AR256" s="352"/>
      <c r="AS256" s="429"/>
      <c r="AT256" s="432"/>
      <c r="AU256" s="401" t="str">
        <f>IF(AT255="VöB","Freihändig (z.B. Tipo. 36 II d VöB)","")</f>
        <v/>
      </c>
      <c r="AV256" s="402"/>
      <c r="AW256" s="433"/>
      <c r="AX256" s="430"/>
      <c r="AY256" s="435"/>
      <c r="AZ256" s="174" t="s">
        <v>45</v>
      </c>
      <c r="BA256" s="429"/>
      <c r="BB256" s="352"/>
      <c r="BC256" s="429"/>
      <c r="BD256" s="432"/>
      <c r="BE256" s="401" t="str">
        <f>IF(BD255="VöB","Freihändig (z.B. Tipo. 36 II d VöB)","")</f>
        <v/>
      </c>
      <c r="BF256" s="402"/>
      <c r="BG256" s="433"/>
      <c r="BH256" s="430"/>
      <c r="BI256" s="435"/>
      <c r="BJ256" s="174" t="s">
        <v>45</v>
      </c>
      <c r="BK256" s="429"/>
      <c r="BL256" s="352"/>
      <c r="BM256" s="429"/>
      <c r="BN256" s="432"/>
      <c r="BO256" s="401" t="str">
        <f>IF(BN255="VöB","Freihändig (z.B. Tipo. 36 II d VöB)","")</f>
        <v/>
      </c>
      <c r="BP256" s="402"/>
      <c r="BQ256" s="433"/>
      <c r="BR256" s="430"/>
      <c r="BS256" s="435"/>
      <c r="BT256" s="174" t="s">
        <v>45</v>
      </c>
      <c r="BU256" s="429"/>
      <c r="BV256" s="352"/>
      <c r="BW256" s="429"/>
      <c r="BX256" s="432"/>
      <c r="BY256" s="401" t="str">
        <f>IF(BX255="VöB","Freihändig (z.B. Tipo. 36 II d VöB)","")</f>
        <v/>
      </c>
      <c r="BZ256" s="402"/>
      <c r="CA256" s="433"/>
      <c r="CB256" s="430"/>
      <c r="CC256" s="435"/>
      <c r="CD256" s="174" t="s">
        <v>45</v>
      </c>
      <c r="CE256" s="429"/>
      <c r="CF256" s="352"/>
      <c r="CG256" s="429"/>
      <c r="CH256" s="432"/>
      <c r="CI256" s="401" t="str">
        <f>IF(CH255="VöB","Freihändig (z.B. Tipo. 36 II d VöB)","")</f>
        <v/>
      </c>
      <c r="CJ256" s="402"/>
      <c r="CK256" s="433"/>
      <c r="CL256" s="430"/>
      <c r="CM256" s="435"/>
      <c r="CN256" s="174" t="s">
        <v>45</v>
      </c>
      <c r="CO256" s="429"/>
      <c r="CP256" s="352"/>
      <c r="CQ256" s="429"/>
      <c r="CR256" s="432"/>
      <c r="CS256" s="401" t="str">
        <f>IF(CR255="VöB","Freihändig (z.B. Tipo. 36 II d VöB)","")</f>
        <v/>
      </c>
      <c r="CT256" s="402"/>
      <c r="CU256" s="433"/>
      <c r="CV256" s="430"/>
      <c r="CW256" s="435"/>
      <c r="CX256" s="174" t="s">
        <v>45</v>
      </c>
      <c r="CY256" s="429"/>
      <c r="CZ256" s="352"/>
      <c r="DA256" s="429"/>
      <c r="DB256" s="432"/>
      <c r="DC256" s="401" t="str">
        <f>IF(DB255="VöB","Freihändig (z.B. Tipo. 36 II d VöB)","")</f>
        <v/>
      </c>
      <c r="DD256" s="402"/>
      <c r="DE256" s="433"/>
      <c r="DF256" s="430"/>
      <c r="DG256" s="435"/>
      <c r="DH256" s="174" t="s">
        <v>45</v>
      </c>
      <c r="DI256" s="429"/>
      <c r="DJ256" s="352"/>
      <c r="DK256" s="429"/>
      <c r="DL256" s="432"/>
      <c r="DM256" s="401" t="str">
        <f>IF(DL255="VöB","Freihändig (z.B. Tipo. 36 II d VöB)","")</f>
        <v/>
      </c>
      <c r="DN256" s="402"/>
      <c r="DO256" s="433"/>
      <c r="DP256" s="430"/>
      <c r="DQ256" s="435"/>
      <c r="DR256" s="174" t="s">
        <v>45</v>
      </c>
      <c r="DS256" s="429"/>
      <c r="DT256" s="352"/>
      <c r="DU256" s="429"/>
      <c r="DV256" s="432"/>
      <c r="DW256" s="401" t="str">
        <f>IF(DV255="VöB","Freihändig (z.B. Tipo. 36 II d VöB)","")</f>
        <v/>
      </c>
      <c r="DX256" s="402"/>
      <c r="DY256" s="433"/>
      <c r="DZ256" s="430"/>
      <c r="EA256" s="435"/>
      <c r="EB256" s="174" t="s">
        <v>45</v>
      </c>
      <c r="EC256" s="429"/>
      <c r="ED256" s="352"/>
      <c r="EE256" s="429"/>
      <c r="EF256" s="432"/>
      <c r="EG256" s="401" t="str">
        <f>IF(EF255="VöB","Freihändig (z.B. Tipo. 36 II d VöB)","")</f>
        <v/>
      </c>
      <c r="EH256" s="402"/>
      <c r="EI256" s="433"/>
      <c r="EJ256" s="430"/>
      <c r="EK256" s="435"/>
      <c r="EL256" s="174" t="s">
        <v>45</v>
      </c>
      <c r="EM256" s="429"/>
      <c r="EN256" s="352"/>
      <c r="EO256" s="429"/>
      <c r="EP256" s="432"/>
      <c r="EQ256" s="401" t="str">
        <f>IF(EP255="VöB","Freihändig (z.B. Tipo. 36 II d VöB)","")</f>
        <v/>
      </c>
      <c r="ER256" s="402"/>
      <c r="ES256" s="433"/>
      <c r="ET256" s="430"/>
      <c r="EU256" s="435"/>
      <c r="EV256" s="174" t="s">
        <v>45</v>
      </c>
      <c r="EW256" s="429"/>
      <c r="EX256" s="352"/>
      <c r="EY256" s="429"/>
      <c r="EZ256" s="432"/>
      <c r="FA256" s="401" t="str">
        <f>IF(EZ255="VöB","Freihändig (z.B. Tipo. 36 II d VöB)","")</f>
        <v/>
      </c>
      <c r="FB256" s="402"/>
      <c r="FC256" s="433"/>
      <c r="FD256" s="430"/>
      <c r="FE256" s="435"/>
      <c r="FF256" s="174" t="s">
        <v>45</v>
      </c>
      <c r="FG256" s="429"/>
      <c r="FH256" s="352"/>
      <c r="FI256" s="429"/>
      <c r="FJ256" s="432"/>
      <c r="FK256" s="401" t="str">
        <f>IF(FJ255="VöB","Freihändig (z.B. Tipo. 36 II d VöB)","")</f>
        <v/>
      </c>
      <c r="FL256" s="402"/>
      <c r="FM256" s="433"/>
      <c r="FN256" s="430"/>
      <c r="FO256" s="435"/>
      <c r="FP256" s="174" t="s">
        <v>45</v>
      </c>
      <c r="FQ256" s="429"/>
      <c r="FR256" s="352"/>
      <c r="FS256" s="429"/>
      <c r="FT256" s="432"/>
      <c r="FU256" s="401" t="str">
        <f>IF(FT255="VöB","Freihändig (z.B. Tipo. 36 II d VöB)","")</f>
        <v/>
      </c>
      <c r="FV256" s="402"/>
      <c r="FW256" s="433"/>
      <c r="FX256" s="430"/>
      <c r="FY256" s="435"/>
      <c r="FZ256" s="174" t="s">
        <v>45</v>
      </c>
      <c r="GA256" s="429"/>
      <c r="GB256" s="352"/>
      <c r="GC256" s="429"/>
      <c r="GD256" s="432"/>
      <c r="GE256" s="401" t="str">
        <f>IF(GD255="VöB","Freihändig (z.B. Tipo. 36 II d VöB)","")</f>
        <v/>
      </c>
      <c r="GF256" s="402"/>
      <c r="GG256" s="433"/>
      <c r="GH256" s="430"/>
      <c r="GI256" s="435"/>
      <c r="GJ256" s="174" t="s">
        <v>45</v>
      </c>
      <c r="GK256" s="429"/>
      <c r="GL256" s="352"/>
      <c r="GM256" s="429"/>
      <c r="GN256" s="432"/>
      <c r="GO256" s="401" t="str">
        <f>IF(GN255="VöB","Freihändig (z.B. Tipo. 36 II d VöB)","")</f>
        <v/>
      </c>
      <c r="GP256" s="402"/>
      <c r="GQ256" s="433"/>
      <c r="GR256" s="430"/>
      <c r="GS256" s="435"/>
      <c r="GT256" s="174" t="s">
        <v>45</v>
      </c>
      <c r="GU256" s="429"/>
      <c r="GV256" s="352"/>
      <c r="GW256" s="429"/>
      <c r="GX256" s="432"/>
      <c r="GY256" s="401" t="str">
        <f>IF(GX255="VöB","Freihändig (z.B. Tipo. 36 II d VöB)","")</f>
        <v/>
      </c>
      <c r="GZ256" s="402"/>
      <c r="HA256" s="433"/>
      <c r="HB256" s="430"/>
      <c r="HC256" s="435"/>
      <c r="HD256" s="174" t="s">
        <v>45</v>
      </c>
      <c r="HE256" s="429"/>
      <c r="HF256" s="352"/>
      <c r="HG256" s="429"/>
      <c r="HH256" s="432"/>
      <c r="HI256" s="401" t="str">
        <f>IF(HH255="VöB","Freihändig (z.B. Tipo. 36 II d VöB)","")</f>
        <v/>
      </c>
      <c r="HJ256" s="402"/>
      <c r="HK256" s="433"/>
      <c r="HL256" s="430"/>
      <c r="HM256" s="435"/>
      <c r="HN256" s="115"/>
      <c r="HO256" s="115"/>
      <c r="HP256" s="115"/>
      <c r="HQ256" s="6"/>
      <c r="HR256" s="6"/>
      <c r="HS256" s="6"/>
      <c r="HT256" s="6"/>
      <c r="HU256" s="6"/>
      <c r="HV256" s="6"/>
      <c r="HW256" s="6"/>
      <c r="HX256" s="6"/>
      <c r="HY256" s="6"/>
      <c r="HZ256" s="6"/>
      <c r="IA256" s="6"/>
      <c r="IB256" s="6"/>
      <c r="IC256" s="6"/>
      <c r="ID256" s="6"/>
      <c r="IE256" s="6"/>
      <c r="IF256" s="6"/>
      <c r="IG256" s="6"/>
      <c r="IH256" s="6"/>
      <c r="II256" s="6"/>
      <c r="IJ256" s="6"/>
      <c r="IK256" s="6"/>
      <c r="IL256" s="6"/>
      <c r="IM256" s="6"/>
      <c r="IN256" s="6"/>
      <c r="IO256" s="6"/>
      <c r="IP256" s="6"/>
      <c r="IQ256" s="6"/>
      <c r="IR256" s="6"/>
      <c r="IS256" s="6"/>
      <c r="IT256" s="6"/>
      <c r="IU256" s="6"/>
      <c r="IV256" s="6"/>
      <c r="IW256" s="6"/>
      <c r="IX256" s="6"/>
      <c r="IY256" s="6"/>
      <c r="IZ256" s="6"/>
      <c r="JA256" s="6"/>
      <c r="JB256" s="6"/>
      <c r="JC256" s="6"/>
      <c r="JD256" s="6"/>
      <c r="JE256" s="6"/>
      <c r="JF256" s="6"/>
      <c r="JG256" s="6"/>
      <c r="JH256" s="6"/>
      <c r="JI256" s="6"/>
      <c r="JJ256" s="6"/>
      <c r="JK256" s="6"/>
      <c r="JL256" s="6"/>
      <c r="JM256" s="6"/>
      <c r="JN256" s="6"/>
      <c r="JO256" s="6"/>
      <c r="JP256" s="6"/>
      <c r="JQ256" s="6"/>
      <c r="JR256" s="6"/>
      <c r="JS256" s="6"/>
      <c r="JT256" s="6"/>
      <c r="JU256" s="6"/>
      <c r="JV256" s="6"/>
      <c r="JW256" s="6"/>
      <c r="JX256" s="6"/>
      <c r="JY256" s="6"/>
      <c r="JZ256" s="6"/>
      <c r="KA256" s="6"/>
      <c r="KB256" s="6"/>
      <c r="KC256" s="6"/>
      <c r="KD256" s="6"/>
      <c r="KE256" s="6"/>
      <c r="KF256" s="6"/>
      <c r="KG256" s="6"/>
      <c r="KH256" s="6"/>
      <c r="KI256" s="6"/>
      <c r="KJ256" s="6"/>
      <c r="KK256" s="6"/>
      <c r="KL256" s="6"/>
      <c r="KM256" s="6"/>
      <c r="KN256" s="6"/>
      <c r="KO256" s="6"/>
      <c r="KP256" s="6"/>
      <c r="KQ256" s="6"/>
      <c r="KR256" s="6"/>
      <c r="KS256" s="6"/>
      <c r="KT256" s="6"/>
      <c r="KU256" s="6"/>
      <c r="KV256" s="6"/>
      <c r="KW256" s="6"/>
      <c r="KX256" s="6"/>
      <c r="KY256" s="6"/>
      <c r="KZ256" s="6"/>
      <c r="LA256" s="6"/>
      <c r="LB256" s="6"/>
      <c r="LC256" s="6"/>
    </row>
    <row r="257" spans="2:315" ht="27" customHeight="1" x14ac:dyDescent="0.2">
      <c r="B257" s="173" t="s">
        <v>44</v>
      </c>
      <c r="C257" s="429">
        <v>120</v>
      </c>
      <c r="D257" s="352">
        <v>0</v>
      </c>
      <c r="E257" s="429" t="s">
        <v>43</v>
      </c>
      <c r="F257" s="432" t="s">
        <v>36</v>
      </c>
      <c r="G257" s="399" t="str">
        <f>IF(F257="BöB","nur Freihändig mit Tipo. 13 VöB","")</f>
        <v/>
      </c>
      <c r="H257" s="400"/>
      <c r="I257" s="433" t="str">
        <f>IF(F257="BöB","Ja","No")</f>
        <v>No</v>
      </c>
      <c r="J257" s="430" t="str">
        <f>IF(F257="BöB","Ja","No")</f>
        <v>No</v>
      </c>
      <c r="K257" s="435" t="e">
        <f>IF(OR(AND(F257="VöB",D251="Aktuelles Procedura secondo BöB",E257="No"),OR(AND(E257="Ja",D257&gt;='Valori soglia'!$D$6),AND(E257="Ja",'Riepilogo progetto'!$J$8&gt;'Riepilogo progetto'!$P$9)),AND(E257="Ja",F257="BöB")),"Kontrolle","")</f>
        <v>#DIV/0!</v>
      </c>
      <c r="L257" s="173" t="s">
        <v>44</v>
      </c>
      <c r="M257" s="429">
        <v>120</v>
      </c>
      <c r="N257" s="352">
        <v>0</v>
      </c>
      <c r="O257" s="429" t="s">
        <v>43</v>
      </c>
      <c r="P257" s="432" t="s">
        <v>36</v>
      </c>
      <c r="Q257" s="399" t="str">
        <f>IF(P257="BöB","nur Freihändig mit Tipo. 13 VöB","")</f>
        <v/>
      </c>
      <c r="R257" s="400"/>
      <c r="S257" s="433" t="str">
        <f>IF(P257="BöB","Ja","No")</f>
        <v>No</v>
      </c>
      <c r="T257" s="430" t="str">
        <f>IF(P257="BöB","Ja","No")</f>
        <v>No</v>
      </c>
      <c r="U257" s="435" t="e">
        <f>IF(OR(AND(P257="VöB",N251="Aktuelles Procedura secondo BöB",O257="No"),OR(AND(O257="Ja",N257&gt;='Valori soglia'!$D$6),AND(O257="Ja",U$14&gt;U$15)),AND(O257="Ja",P257="BöB")),"Kontrolle","")</f>
        <v>#DIV/0!</v>
      </c>
      <c r="V257" s="173" t="s">
        <v>44</v>
      </c>
      <c r="W257" s="429">
        <v>120</v>
      </c>
      <c r="X257" s="352">
        <v>0</v>
      </c>
      <c r="Y257" s="429" t="s">
        <v>43</v>
      </c>
      <c r="Z257" s="432" t="s">
        <v>36</v>
      </c>
      <c r="AA257" s="399" t="str">
        <f>IF(Z257="BöB","nur Freihändig mit Tipo. 13 VöB","")</f>
        <v/>
      </c>
      <c r="AB257" s="400"/>
      <c r="AC257" s="433" t="str">
        <f>IF(Z257="BöB","Ja","No")</f>
        <v>No</v>
      </c>
      <c r="AD257" s="430" t="str">
        <f>IF(Z257="BöB","Ja","No")</f>
        <v>No</v>
      </c>
      <c r="AE257" s="435" t="e">
        <f>IF(OR(AND(Z257="VöB",X251="Aktuelles Procedura secondo BöB",Y257="No"),OR(AND(Y257="Ja",X257&gt;='Valori soglia'!$D$6),AND(Y257="Ja",AE$14&gt;AE$15)),AND(Y257="Ja",Z257="BöB")),"Kontrolle","")</f>
        <v>#DIV/0!</v>
      </c>
      <c r="AF257" s="173" t="s">
        <v>44</v>
      </c>
      <c r="AG257" s="429">
        <v>120</v>
      </c>
      <c r="AH257" s="352">
        <v>0</v>
      </c>
      <c r="AI257" s="429" t="s">
        <v>43</v>
      </c>
      <c r="AJ257" s="432" t="s">
        <v>36</v>
      </c>
      <c r="AK257" s="399" t="str">
        <f>IF(AJ257="BöB","nur Freihändig mit Tipo. 13 VöB","")</f>
        <v/>
      </c>
      <c r="AL257" s="400"/>
      <c r="AM257" s="433" t="str">
        <f>IF(AJ257="BöB","Ja","No")</f>
        <v>No</v>
      </c>
      <c r="AN257" s="430" t="str">
        <f>IF(AJ257="BöB","Ja","No")</f>
        <v>No</v>
      </c>
      <c r="AO257" s="435" t="e">
        <f>IF(OR(AND(AJ257="VöB",AH251="Aktuelles Procedura secondo BöB",AI257="No"),OR(AND(AI257="Ja",AH257&gt;='Valori soglia'!$D$6),AND(AI257="Ja",AO$14&gt;AO$15)),AND(AI257="Ja",AJ257="BöB")),"Kontrolle","")</f>
        <v>#DIV/0!</v>
      </c>
      <c r="AP257" s="173" t="s">
        <v>44</v>
      </c>
      <c r="AQ257" s="429">
        <v>120</v>
      </c>
      <c r="AR257" s="352">
        <v>0</v>
      </c>
      <c r="AS257" s="429" t="s">
        <v>43</v>
      </c>
      <c r="AT257" s="432" t="s">
        <v>36</v>
      </c>
      <c r="AU257" s="399" t="str">
        <f>IF(AT257="BöB","nur Freihändig mit Tipo. 13 VöB","")</f>
        <v/>
      </c>
      <c r="AV257" s="400"/>
      <c r="AW257" s="433" t="str">
        <f>IF(AT257="BöB","Ja","No")</f>
        <v>No</v>
      </c>
      <c r="AX257" s="430" t="str">
        <f>IF(AT257="BöB","Ja","No")</f>
        <v>No</v>
      </c>
      <c r="AY257" s="435" t="e">
        <f>IF(OR(AND(AT257="VöB",AR251="Aktuelles Procedura secondo BöB",AS257="No"),OR(AND(AS257="Ja",AR257&gt;='Valori soglia'!$D$6),AND(AS257="Ja",AY$14&gt;AY$15)),AND(AS257="Ja",AT257="BöB")),"Kontrolle","")</f>
        <v>#DIV/0!</v>
      </c>
      <c r="AZ257" s="173" t="s">
        <v>44</v>
      </c>
      <c r="BA257" s="429">
        <v>120</v>
      </c>
      <c r="BB257" s="352">
        <v>0</v>
      </c>
      <c r="BC257" s="429" t="s">
        <v>43</v>
      </c>
      <c r="BD257" s="432" t="s">
        <v>36</v>
      </c>
      <c r="BE257" s="399" t="str">
        <f>IF(BD257="BöB","nur Freihändig mit Tipo. 13 VöB","")</f>
        <v/>
      </c>
      <c r="BF257" s="400"/>
      <c r="BG257" s="433" t="str">
        <f>IF(BD257="BöB","Ja","No")</f>
        <v>No</v>
      </c>
      <c r="BH257" s="430" t="str">
        <f>IF(BD257="BöB","Ja","No")</f>
        <v>No</v>
      </c>
      <c r="BI257" s="435" t="e">
        <f>IF(OR(AND(BD257="VöB",BB251="Aktuelles Procedura secondo BöB",BC257="No"),OR(AND(BC257="Ja",BB257&gt;='Valori soglia'!$D$6),AND(BC257="Ja",BI$14&gt;BI$15)),AND(BC257="Ja",BD257="BöB")),"Kontrolle","")</f>
        <v>#DIV/0!</v>
      </c>
      <c r="BJ257" s="173" t="s">
        <v>44</v>
      </c>
      <c r="BK257" s="429">
        <v>120</v>
      </c>
      <c r="BL257" s="352">
        <v>0</v>
      </c>
      <c r="BM257" s="429" t="s">
        <v>43</v>
      </c>
      <c r="BN257" s="432" t="s">
        <v>36</v>
      </c>
      <c r="BO257" s="399" t="str">
        <f>IF(BN257="BöB","nur Freihändig mit Tipo. 13 VöB","")</f>
        <v/>
      </c>
      <c r="BP257" s="400"/>
      <c r="BQ257" s="433" t="str">
        <f>IF(BN257="BöB","Ja","No")</f>
        <v>No</v>
      </c>
      <c r="BR257" s="430" t="str">
        <f>IF(BN257="BöB","Ja","No")</f>
        <v>No</v>
      </c>
      <c r="BS257" s="435" t="e">
        <f>IF(OR(AND(BN257="VöB",BL251="Aktuelles Procedura secondo BöB",BM257="No"),OR(AND(BM257="Ja",BL257&gt;='Valori soglia'!$D$6),AND(BM257="Ja",BS$14&gt;BS$15)),AND(BM257="Ja",BN257="BöB")),"Kontrolle","")</f>
        <v>#DIV/0!</v>
      </c>
      <c r="BT257" s="173" t="s">
        <v>44</v>
      </c>
      <c r="BU257" s="429">
        <v>120</v>
      </c>
      <c r="BV257" s="352">
        <v>0</v>
      </c>
      <c r="BW257" s="429" t="s">
        <v>43</v>
      </c>
      <c r="BX257" s="432" t="s">
        <v>36</v>
      </c>
      <c r="BY257" s="399" t="str">
        <f>IF(BX257="BöB","nur Freihändig mit Tipo. 13 VöB","")</f>
        <v/>
      </c>
      <c r="BZ257" s="400"/>
      <c r="CA257" s="433" t="str">
        <f>IF(BX257="BöB","Ja","No")</f>
        <v>No</v>
      </c>
      <c r="CB257" s="430" t="str">
        <f>IF(BX257="BöB","Ja","No")</f>
        <v>No</v>
      </c>
      <c r="CC257" s="435" t="e">
        <f>IF(OR(AND(BX257="VöB",BV251="Aktuelles Procedura secondo BöB",BW257="No"),OR(AND(BW257="Ja",BV257&gt;='Valori soglia'!$D$6),AND(BW257="Ja",CC$14&gt;CC$15)),AND(BW257="Ja",BX257="BöB")),"Kontrolle","")</f>
        <v>#DIV/0!</v>
      </c>
      <c r="CD257" s="173" t="s">
        <v>44</v>
      </c>
      <c r="CE257" s="429">
        <v>120</v>
      </c>
      <c r="CF257" s="352">
        <v>0</v>
      </c>
      <c r="CG257" s="429" t="s">
        <v>43</v>
      </c>
      <c r="CH257" s="432" t="s">
        <v>36</v>
      </c>
      <c r="CI257" s="399" t="str">
        <f>IF(CH257="BöB","nur Freihändig mit Tipo. 13 VöB","")</f>
        <v/>
      </c>
      <c r="CJ257" s="400"/>
      <c r="CK257" s="433" t="str">
        <f>IF(CH257="BöB","Ja","No")</f>
        <v>No</v>
      </c>
      <c r="CL257" s="430" t="str">
        <f>IF(CH257="BöB","Ja","No")</f>
        <v>No</v>
      </c>
      <c r="CM257" s="435" t="e">
        <f>IF(OR(AND(CH257="VöB",CF251="Aktuelles Procedura secondo BöB",CG257="No"),OR(AND(CG257="Ja",CF257&gt;='Valori soglia'!$D$6),AND(CG257="Ja",CM$14&gt;CM$15)),AND(CG257="Ja",CH257="BöB")),"Kontrolle","")</f>
        <v>#DIV/0!</v>
      </c>
      <c r="CN257" s="173" t="s">
        <v>44</v>
      </c>
      <c r="CO257" s="429">
        <v>120</v>
      </c>
      <c r="CP257" s="352">
        <v>0</v>
      </c>
      <c r="CQ257" s="429" t="s">
        <v>43</v>
      </c>
      <c r="CR257" s="432" t="s">
        <v>36</v>
      </c>
      <c r="CS257" s="399" t="str">
        <f>IF(CR257="BöB","nur Freihändig mit Tipo. 13 VöB","")</f>
        <v/>
      </c>
      <c r="CT257" s="400"/>
      <c r="CU257" s="433" t="str">
        <f>IF(CR257="BöB","Ja","No")</f>
        <v>No</v>
      </c>
      <c r="CV257" s="430" t="str">
        <f>IF(CR257="BöB","Ja","No")</f>
        <v>No</v>
      </c>
      <c r="CW257" s="435" t="e">
        <f>IF(OR(AND(CR257="VöB",CP251="Aktuelles Procedura secondo BöB",CQ257="No"),OR(AND(CQ257="Ja",CP257&gt;='Valori soglia'!$D$6),AND(CQ257="Ja",CW$14&gt;CW$15)),AND(CQ257="Ja",CR257="BöB")),"Kontrolle","")</f>
        <v>#DIV/0!</v>
      </c>
      <c r="CX257" s="173" t="s">
        <v>44</v>
      </c>
      <c r="CY257" s="429">
        <v>120</v>
      </c>
      <c r="CZ257" s="352">
        <v>0</v>
      </c>
      <c r="DA257" s="429" t="s">
        <v>43</v>
      </c>
      <c r="DB257" s="432" t="s">
        <v>36</v>
      </c>
      <c r="DC257" s="399" t="str">
        <f>IF(DB257="BöB","nur Freihändig mit Tipo. 13 VöB","")</f>
        <v/>
      </c>
      <c r="DD257" s="400"/>
      <c r="DE257" s="433" t="str">
        <f>IF(DB257="BöB","Ja","No")</f>
        <v>No</v>
      </c>
      <c r="DF257" s="430" t="str">
        <f>IF(DB257="BöB","Ja","No")</f>
        <v>No</v>
      </c>
      <c r="DG257" s="435" t="e">
        <f>IF(OR(AND(DB257="VöB",CZ251="Aktuelles Procedura secondo BöB",DA257="No"),OR(AND(DA257="Ja",CZ257&gt;='Valori soglia'!$D$6),AND(DA257="Ja",DG$14&gt;DG$15)),AND(DA257="Ja",DB257="BöB")),"Kontrolle","")</f>
        <v>#DIV/0!</v>
      </c>
      <c r="DH257" s="173" t="s">
        <v>44</v>
      </c>
      <c r="DI257" s="429">
        <v>120</v>
      </c>
      <c r="DJ257" s="352">
        <v>0</v>
      </c>
      <c r="DK257" s="429" t="s">
        <v>43</v>
      </c>
      <c r="DL257" s="432" t="s">
        <v>36</v>
      </c>
      <c r="DM257" s="399" t="str">
        <f>IF(DL257="BöB","nur Freihändig mit Tipo. 13 VöB","")</f>
        <v/>
      </c>
      <c r="DN257" s="400"/>
      <c r="DO257" s="433" t="str">
        <f>IF(DL257="BöB","Ja","No")</f>
        <v>No</v>
      </c>
      <c r="DP257" s="430" t="str">
        <f>IF(DL257="BöB","Ja","No")</f>
        <v>No</v>
      </c>
      <c r="DQ257" s="435" t="e">
        <f>IF(OR(AND(DL257="VöB",DJ251="Aktuelles Procedura secondo BöB",DK257="No"),OR(AND(DK257="Ja",DJ257&gt;='Valori soglia'!$D$6),AND(DK257="Ja",DQ$14&gt;DQ$15)),AND(DK257="Ja",DL257="BöB")),"Kontrolle","")</f>
        <v>#DIV/0!</v>
      </c>
      <c r="DR257" s="173" t="s">
        <v>44</v>
      </c>
      <c r="DS257" s="429">
        <v>120</v>
      </c>
      <c r="DT257" s="352">
        <v>0</v>
      </c>
      <c r="DU257" s="429" t="s">
        <v>43</v>
      </c>
      <c r="DV257" s="432" t="s">
        <v>36</v>
      </c>
      <c r="DW257" s="399" t="str">
        <f>IF(DV257="BöB","nur Freihändig mit Tipo. 13 VöB","")</f>
        <v/>
      </c>
      <c r="DX257" s="400"/>
      <c r="DY257" s="433" t="str">
        <f>IF(DV257="BöB","Ja","No")</f>
        <v>No</v>
      </c>
      <c r="DZ257" s="430" t="str">
        <f>IF(DV257="BöB","Ja","No")</f>
        <v>No</v>
      </c>
      <c r="EA257" s="435" t="e">
        <f>IF(OR(AND(DV257="VöB",DT251="Aktuelles Procedura secondo BöB",DU257="No"),OR(AND(DU257="Ja",DT257&gt;='Valori soglia'!$D$6),AND(DU257="Ja",EA$14&gt;EA$15)),AND(DU257="Ja",DV257="BöB")),"Kontrolle","")</f>
        <v>#DIV/0!</v>
      </c>
      <c r="EB257" s="173" t="s">
        <v>44</v>
      </c>
      <c r="EC257" s="429">
        <v>120</v>
      </c>
      <c r="ED257" s="352">
        <v>0</v>
      </c>
      <c r="EE257" s="429" t="s">
        <v>43</v>
      </c>
      <c r="EF257" s="432" t="s">
        <v>36</v>
      </c>
      <c r="EG257" s="399" t="str">
        <f>IF(EF257="BöB","nur Freihändig mit Tipo. 13 VöB","")</f>
        <v/>
      </c>
      <c r="EH257" s="400"/>
      <c r="EI257" s="433" t="str">
        <f>IF(EF257="BöB","Ja","No")</f>
        <v>No</v>
      </c>
      <c r="EJ257" s="430" t="str">
        <f>IF(EF257="BöB","Ja","No")</f>
        <v>No</v>
      </c>
      <c r="EK257" s="435" t="e">
        <f>IF(OR(AND(EF257="VöB",ED251="Aktuelles Procedura secondo BöB",EE257="No"),OR(AND(EE257="Ja",ED257&gt;='Valori soglia'!$D$6),AND(EE257="Ja",EK$14&gt;EK$15)),AND(EE257="Ja",EF257="BöB")),"Kontrolle","")</f>
        <v>#DIV/0!</v>
      </c>
      <c r="EL257" s="173" t="s">
        <v>44</v>
      </c>
      <c r="EM257" s="429">
        <v>120</v>
      </c>
      <c r="EN257" s="352">
        <v>0</v>
      </c>
      <c r="EO257" s="429" t="s">
        <v>43</v>
      </c>
      <c r="EP257" s="432" t="s">
        <v>36</v>
      </c>
      <c r="EQ257" s="399" t="str">
        <f>IF(EP257="BöB","nur Freihändig mit Tipo. 13 VöB","")</f>
        <v/>
      </c>
      <c r="ER257" s="400"/>
      <c r="ES257" s="433" t="str">
        <f>IF(EP257="BöB","Ja","No")</f>
        <v>No</v>
      </c>
      <c r="ET257" s="430" t="str">
        <f>IF(EP257="BöB","Ja","No")</f>
        <v>No</v>
      </c>
      <c r="EU257" s="435" t="e">
        <f>IF(OR(AND(EP257="VöB",EN251="Aktuelles Procedura secondo BöB",EO257="No"),OR(AND(EO257="Ja",EN257&gt;='Valori soglia'!$D$6),AND(EO257="Ja",EU$14&gt;EU$15)),AND(EO257="Ja",EP257="BöB")),"Kontrolle","")</f>
        <v>#DIV/0!</v>
      </c>
      <c r="EV257" s="173" t="s">
        <v>44</v>
      </c>
      <c r="EW257" s="429">
        <v>120</v>
      </c>
      <c r="EX257" s="352">
        <v>0</v>
      </c>
      <c r="EY257" s="429" t="s">
        <v>43</v>
      </c>
      <c r="EZ257" s="432" t="s">
        <v>36</v>
      </c>
      <c r="FA257" s="399" t="str">
        <f>IF(EZ257="BöB","nur Freihändig mit Tipo. 13 VöB","")</f>
        <v/>
      </c>
      <c r="FB257" s="400"/>
      <c r="FC257" s="433" t="str">
        <f>IF(EZ257="BöB","Ja","No")</f>
        <v>No</v>
      </c>
      <c r="FD257" s="430" t="str">
        <f>IF(EZ257="BöB","Ja","No")</f>
        <v>No</v>
      </c>
      <c r="FE257" s="435" t="e">
        <f>IF(OR(AND(EZ257="VöB",EX251="Aktuelles Procedura secondo BöB",EY257="No"),OR(AND(EY257="Ja",EX257&gt;='Valori soglia'!$D$6),AND(EY257="Ja",FE$14&gt;FE$15)),AND(EY257="Ja",EZ257="BöB")),"Kontrolle","")</f>
        <v>#DIV/0!</v>
      </c>
      <c r="FF257" s="173" t="s">
        <v>44</v>
      </c>
      <c r="FG257" s="429">
        <v>120</v>
      </c>
      <c r="FH257" s="352">
        <v>0</v>
      </c>
      <c r="FI257" s="429" t="s">
        <v>43</v>
      </c>
      <c r="FJ257" s="432" t="s">
        <v>36</v>
      </c>
      <c r="FK257" s="399" t="str">
        <f>IF(FJ257="BöB","nur Freihändig mit Tipo. 13 VöB","")</f>
        <v/>
      </c>
      <c r="FL257" s="400"/>
      <c r="FM257" s="433" t="str">
        <f>IF(FJ257="BöB","Ja","No")</f>
        <v>No</v>
      </c>
      <c r="FN257" s="430" t="str">
        <f>IF(FJ257="BöB","Ja","No")</f>
        <v>No</v>
      </c>
      <c r="FO257" s="435" t="e">
        <f>IF(OR(AND(FJ257="VöB",FH251="Aktuelles Procedura secondo BöB",FI257="No"),OR(AND(FI257="Ja",FH257&gt;='Valori soglia'!$D$6),AND(FI257="Ja",FO$14&gt;FO$15)),AND(FI257="Ja",FJ257="BöB")),"Kontrolle","")</f>
        <v>#DIV/0!</v>
      </c>
      <c r="FP257" s="173" t="s">
        <v>44</v>
      </c>
      <c r="FQ257" s="429">
        <v>120</v>
      </c>
      <c r="FR257" s="352">
        <v>0</v>
      </c>
      <c r="FS257" s="429" t="s">
        <v>43</v>
      </c>
      <c r="FT257" s="432" t="s">
        <v>36</v>
      </c>
      <c r="FU257" s="399" t="str">
        <f>IF(FT257="BöB","nur Freihändig mit Tipo. 13 VöB","")</f>
        <v/>
      </c>
      <c r="FV257" s="400"/>
      <c r="FW257" s="433" t="str">
        <f>IF(FT257="BöB","Ja","No")</f>
        <v>No</v>
      </c>
      <c r="FX257" s="430" t="str">
        <f>IF(FT257="BöB","Ja","No")</f>
        <v>No</v>
      </c>
      <c r="FY257" s="435" t="e">
        <f>IF(OR(AND(FT257="VöB",FR251="Aktuelles Procedura secondo BöB",FS257="No"),OR(AND(FS257="Ja",FR257&gt;='Valori soglia'!$D$6),AND(FS257="Ja",FY$14&gt;FY$15)),AND(FS257="Ja",FT257="BöB")),"Kontrolle","")</f>
        <v>#DIV/0!</v>
      </c>
      <c r="FZ257" s="173" t="s">
        <v>44</v>
      </c>
      <c r="GA257" s="429">
        <v>120</v>
      </c>
      <c r="GB257" s="352">
        <v>0</v>
      </c>
      <c r="GC257" s="429" t="s">
        <v>43</v>
      </c>
      <c r="GD257" s="432" t="s">
        <v>36</v>
      </c>
      <c r="GE257" s="399" t="str">
        <f>IF(GD257="BöB","nur Freihändig mit Tipo. 13 VöB","")</f>
        <v/>
      </c>
      <c r="GF257" s="400"/>
      <c r="GG257" s="433" t="str">
        <f>IF(GD257="BöB","Ja","No")</f>
        <v>No</v>
      </c>
      <c r="GH257" s="430" t="str">
        <f>IF(GD257="BöB","Ja","No")</f>
        <v>No</v>
      </c>
      <c r="GI257" s="435" t="e">
        <f>IF(OR(AND(GD257="VöB",GB251="Aktuelles Procedura secondo BöB",GC257="No"),OR(AND(GC257="Ja",GB257&gt;='Valori soglia'!$D$6),AND(GC257="Ja",GI$14&gt;GI$15)),AND(GC257="Ja",GD257="BöB")),"Kontrolle","")</f>
        <v>#DIV/0!</v>
      </c>
      <c r="GJ257" s="173" t="s">
        <v>44</v>
      </c>
      <c r="GK257" s="429">
        <v>120</v>
      </c>
      <c r="GL257" s="352">
        <v>0</v>
      </c>
      <c r="GM257" s="429" t="s">
        <v>43</v>
      </c>
      <c r="GN257" s="432" t="s">
        <v>36</v>
      </c>
      <c r="GO257" s="399" t="str">
        <f>IF(GN257="BöB","nur Freihändig mit Tipo. 13 VöB","")</f>
        <v/>
      </c>
      <c r="GP257" s="400"/>
      <c r="GQ257" s="433" t="str">
        <f>IF(GN257="BöB","Ja","No")</f>
        <v>No</v>
      </c>
      <c r="GR257" s="430" t="str">
        <f>IF(GN257="BöB","Ja","No")</f>
        <v>No</v>
      </c>
      <c r="GS257" s="435" t="e">
        <f>IF(OR(AND(GN257="VöB",GL251="Aktuelles Procedura secondo BöB",GM257="No"),OR(AND(GM257="Ja",GL257&gt;='Valori soglia'!$D$6),AND(GM257="Ja",GS$14&gt;GS$15)),AND(GM257="Ja",GN257="BöB")),"Kontrolle","")</f>
        <v>#DIV/0!</v>
      </c>
      <c r="GT257" s="173" t="s">
        <v>44</v>
      </c>
      <c r="GU257" s="429">
        <v>120</v>
      </c>
      <c r="GV257" s="352">
        <v>0</v>
      </c>
      <c r="GW257" s="429" t="s">
        <v>43</v>
      </c>
      <c r="GX257" s="432" t="s">
        <v>36</v>
      </c>
      <c r="GY257" s="399" t="str">
        <f>IF(GX257="BöB","nur Freihändig mit Tipo. 13 VöB","")</f>
        <v/>
      </c>
      <c r="GZ257" s="400"/>
      <c r="HA257" s="433" t="str">
        <f>IF(GX257="BöB","Ja","No")</f>
        <v>No</v>
      </c>
      <c r="HB257" s="430" t="str">
        <f>IF(GX257="BöB","Ja","No")</f>
        <v>No</v>
      </c>
      <c r="HC257" s="435" t="e">
        <f>IF(OR(AND(GX257="VöB",GV251="Aktuelles Procedura secondo BöB",GW257="No"),OR(AND(GW257="Ja",GV257&gt;='Valori soglia'!$D$6),AND(GW257="Ja",HC$14&gt;HC$15)),AND(GW257="Ja",GX257="BöB")),"Kontrolle","")</f>
        <v>#DIV/0!</v>
      </c>
      <c r="HD257" s="173" t="s">
        <v>44</v>
      </c>
      <c r="HE257" s="429">
        <v>120</v>
      </c>
      <c r="HF257" s="352">
        <v>0</v>
      </c>
      <c r="HG257" s="429" t="s">
        <v>43</v>
      </c>
      <c r="HH257" s="432" t="s">
        <v>36</v>
      </c>
      <c r="HI257" s="399" t="str">
        <f>IF(HH257="BöB","nur Freihändig mit Tipo. 13 VöB","")</f>
        <v/>
      </c>
      <c r="HJ257" s="400"/>
      <c r="HK257" s="433" t="str">
        <f>IF(HH257="BöB","Ja","No")</f>
        <v>No</v>
      </c>
      <c r="HL257" s="430" t="str">
        <f>IF(HH257="BöB","Ja","No")</f>
        <v>No</v>
      </c>
      <c r="HM257" s="435" t="e">
        <f>IF(OR(AND(HH257="VöB",HF251="Aktuelles Procedura secondo BöB",HG257="No"),OR(AND(HG257="Ja",HF257&gt;='Valori soglia'!$D$6),AND(HG257="Ja",HM$14&gt;HM$15)),AND(HG257="Ja",HH257="BöB")),"Kontrolle","")</f>
        <v>#DIV/0!</v>
      </c>
      <c r="HN257" s="115"/>
      <c r="HO257" s="115"/>
      <c r="HP257" s="115"/>
      <c r="HQ257" s="6"/>
      <c r="HR257" s="6"/>
      <c r="HS257" s="6"/>
      <c r="HT257" s="6"/>
      <c r="HU257" s="6"/>
      <c r="HV257" s="6"/>
      <c r="HW257" s="6"/>
      <c r="HX257" s="6"/>
      <c r="HY257" s="6"/>
      <c r="HZ257" s="6"/>
      <c r="IA257" s="6"/>
      <c r="IB257" s="6"/>
      <c r="IC257" s="6"/>
      <c r="ID257" s="6"/>
      <c r="IE257" s="6"/>
      <c r="IF257" s="6"/>
      <c r="IG257" s="6"/>
      <c r="IH257" s="6"/>
      <c r="II257" s="6"/>
      <c r="IJ257" s="6"/>
      <c r="IK257" s="6"/>
      <c r="IL257" s="6"/>
      <c r="IM257" s="6"/>
      <c r="IN257" s="6"/>
      <c r="IO257" s="6"/>
      <c r="IP257" s="6"/>
      <c r="IQ257" s="6"/>
      <c r="IR257" s="6"/>
      <c r="IS257" s="6"/>
      <c r="IT257" s="6"/>
      <c r="IU257" s="6"/>
      <c r="IV257" s="6"/>
      <c r="IW257" s="6"/>
      <c r="IX257" s="6"/>
      <c r="IY257" s="6"/>
      <c r="IZ257" s="6"/>
      <c r="JA257" s="6"/>
      <c r="JB257" s="6"/>
      <c r="JC257" s="6"/>
      <c r="JD257" s="6"/>
      <c r="JE257" s="6"/>
      <c r="JF257" s="6"/>
      <c r="JG257" s="6"/>
      <c r="JH257" s="6"/>
      <c r="JI257" s="6"/>
      <c r="JJ257" s="6"/>
      <c r="JK257" s="6"/>
      <c r="JL257" s="6"/>
      <c r="JM257" s="6"/>
      <c r="JN257" s="6"/>
      <c r="JO257" s="6"/>
      <c r="JP257" s="6"/>
      <c r="JQ257" s="6"/>
      <c r="JR257" s="6"/>
      <c r="JS257" s="6"/>
      <c r="JT257" s="6"/>
      <c r="JU257" s="6"/>
      <c r="JV257" s="6"/>
      <c r="JW257" s="6"/>
      <c r="JX257" s="6"/>
      <c r="JY257" s="6"/>
      <c r="JZ257" s="6"/>
      <c r="KA257" s="6"/>
      <c r="KB257" s="6"/>
      <c r="KC257" s="6"/>
      <c r="KD257" s="6"/>
      <c r="KE257" s="6"/>
      <c r="KF257" s="6"/>
      <c r="KG257" s="6"/>
      <c r="KH257" s="6"/>
      <c r="KI257" s="6"/>
      <c r="KJ257" s="6"/>
      <c r="KK257" s="6"/>
      <c r="KL257" s="6"/>
      <c r="KM257" s="6"/>
      <c r="KN257" s="6"/>
      <c r="KO257" s="6"/>
      <c r="KP257" s="6"/>
      <c r="KQ257" s="6"/>
      <c r="KR257" s="6"/>
      <c r="KS257" s="6"/>
      <c r="KT257" s="6"/>
      <c r="KU257" s="6"/>
      <c r="KV257" s="6"/>
      <c r="KW257" s="6"/>
      <c r="KX257" s="6"/>
      <c r="KY257" s="6"/>
      <c r="KZ257" s="6"/>
      <c r="LA257" s="6"/>
      <c r="LB257" s="6"/>
      <c r="LC257" s="6"/>
    </row>
    <row r="258" spans="2:315" ht="27" customHeight="1" thickBot="1" x14ac:dyDescent="0.25">
      <c r="B258" s="175" t="s">
        <v>45</v>
      </c>
      <c r="C258" s="434"/>
      <c r="D258" s="382"/>
      <c r="E258" s="434"/>
      <c r="F258" s="436"/>
      <c r="G258" s="403" t="str">
        <f>IF(F257="VöB","Freihändig (z.B. Tipo. 36 II d VöB)","")</f>
        <v/>
      </c>
      <c r="H258" s="404"/>
      <c r="I258" s="437"/>
      <c r="J258" s="438"/>
      <c r="K258" s="435"/>
      <c r="L258" s="175" t="s">
        <v>45</v>
      </c>
      <c r="M258" s="434"/>
      <c r="N258" s="382"/>
      <c r="O258" s="434"/>
      <c r="P258" s="436"/>
      <c r="Q258" s="403" t="str">
        <f>IF(P257="VöB","Freihändig (z.B. Tipo. 36 II d VöB)","")</f>
        <v/>
      </c>
      <c r="R258" s="404"/>
      <c r="S258" s="437"/>
      <c r="T258" s="438"/>
      <c r="U258" s="435"/>
      <c r="V258" s="175" t="s">
        <v>45</v>
      </c>
      <c r="W258" s="434"/>
      <c r="X258" s="382"/>
      <c r="Y258" s="434"/>
      <c r="Z258" s="436"/>
      <c r="AA258" s="403" t="str">
        <f>IF(Z257="VöB","Freihändig (z.B. Tipo. 36 II d VöB)","")</f>
        <v/>
      </c>
      <c r="AB258" s="404"/>
      <c r="AC258" s="437"/>
      <c r="AD258" s="438"/>
      <c r="AE258" s="435"/>
      <c r="AF258" s="175" t="s">
        <v>45</v>
      </c>
      <c r="AG258" s="434"/>
      <c r="AH258" s="382"/>
      <c r="AI258" s="434"/>
      <c r="AJ258" s="436"/>
      <c r="AK258" s="403" t="str">
        <f>IF(AJ257="VöB","Freihändig (z.B. Tipo. 36 II d VöB)","")</f>
        <v/>
      </c>
      <c r="AL258" s="404"/>
      <c r="AM258" s="437"/>
      <c r="AN258" s="438"/>
      <c r="AO258" s="435"/>
      <c r="AP258" s="175" t="s">
        <v>45</v>
      </c>
      <c r="AQ258" s="434"/>
      <c r="AR258" s="382"/>
      <c r="AS258" s="434"/>
      <c r="AT258" s="436"/>
      <c r="AU258" s="403" t="str">
        <f>IF(AT257="VöB","Freihändig (z.B. Tipo. 36 II d VöB)","")</f>
        <v/>
      </c>
      <c r="AV258" s="404"/>
      <c r="AW258" s="437"/>
      <c r="AX258" s="438"/>
      <c r="AY258" s="435"/>
      <c r="AZ258" s="175" t="s">
        <v>45</v>
      </c>
      <c r="BA258" s="434"/>
      <c r="BB258" s="382"/>
      <c r="BC258" s="434"/>
      <c r="BD258" s="436"/>
      <c r="BE258" s="403" t="str">
        <f>IF(BD257="VöB","Freihändig (z.B. Tipo. 36 II d VöB)","")</f>
        <v/>
      </c>
      <c r="BF258" s="404"/>
      <c r="BG258" s="437"/>
      <c r="BH258" s="438"/>
      <c r="BI258" s="435"/>
      <c r="BJ258" s="175" t="s">
        <v>45</v>
      </c>
      <c r="BK258" s="434"/>
      <c r="BL258" s="382"/>
      <c r="BM258" s="434"/>
      <c r="BN258" s="436"/>
      <c r="BO258" s="403" t="str">
        <f>IF(BN257="VöB","Freihändig (z.B. Tipo. 36 II d VöB)","")</f>
        <v/>
      </c>
      <c r="BP258" s="404"/>
      <c r="BQ258" s="437"/>
      <c r="BR258" s="438"/>
      <c r="BS258" s="435"/>
      <c r="BT258" s="175" t="s">
        <v>45</v>
      </c>
      <c r="BU258" s="434"/>
      <c r="BV258" s="382"/>
      <c r="BW258" s="434"/>
      <c r="BX258" s="436"/>
      <c r="BY258" s="403" t="str">
        <f>IF(BX257="VöB","Freihändig (z.B. Tipo. 36 II d VöB)","")</f>
        <v/>
      </c>
      <c r="BZ258" s="404"/>
      <c r="CA258" s="437"/>
      <c r="CB258" s="438"/>
      <c r="CC258" s="435"/>
      <c r="CD258" s="175" t="s">
        <v>45</v>
      </c>
      <c r="CE258" s="434"/>
      <c r="CF258" s="382"/>
      <c r="CG258" s="434"/>
      <c r="CH258" s="436"/>
      <c r="CI258" s="403" t="str">
        <f>IF(CH257="VöB","Freihändig (z.B. Tipo. 36 II d VöB)","")</f>
        <v/>
      </c>
      <c r="CJ258" s="404"/>
      <c r="CK258" s="437"/>
      <c r="CL258" s="438"/>
      <c r="CM258" s="435"/>
      <c r="CN258" s="175" t="s">
        <v>45</v>
      </c>
      <c r="CO258" s="434"/>
      <c r="CP258" s="382"/>
      <c r="CQ258" s="434"/>
      <c r="CR258" s="436"/>
      <c r="CS258" s="403" t="str">
        <f>IF(CR257="VöB","Freihändig (z.B. Tipo. 36 II d VöB)","")</f>
        <v/>
      </c>
      <c r="CT258" s="404"/>
      <c r="CU258" s="437"/>
      <c r="CV258" s="438"/>
      <c r="CW258" s="435"/>
      <c r="CX258" s="175" t="s">
        <v>45</v>
      </c>
      <c r="CY258" s="434"/>
      <c r="CZ258" s="382"/>
      <c r="DA258" s="434"/>
      <c r="DB258" s="436"/>
      <c r="DC258" s="403" t="str">
        <f>IF(DB257="VöB","Freihändig (z.B. Tipo. 36 II d VöB)","")</f>
        <v/>
      </c>
      <c r="DD258" s="404"/>
      <c r="DE258" s="437"/>
      <c r="DF258" s="438"/>
      <c r="DG258" s="435"/>
      <c r="DH258" s="175" t="s">
        <v>45</v>
      </c>
      <c r="DI258" s="434"/>
      <c r="DJ258" s="382"/>
      <c r="DK258" s="434"/>
      <c r="DL258" s="436"/>
      <c r="DM258" s="403" t="str">
        <f>IF(DL257="VöB","Freihändig (z.B. Tipo. 36 II d VöB)","")</f>
        <v/>
      </c>
      <c r="DN258" s="404"/>
      <c r="DO258" s="437"/>
      <c r="DP258" s="438"/>
      <c r="DQ258" s="435"/>
      <c r="DR258" s="175" t="s">
        <v>45</v>
      </c>
      <c r="DS258" s="434"/>
      <c r="DT258" s="382"/>
      <c r="DU258" s="434"/>
      <c r="DV258" s="436"/>
      <c r="DW258" s="403" t="str">
        <f>IF(DV257="VöB","Freihändig (z.B. Tipo. 36 II d VöB)","")</f>
        <v/>
      </c>
      <c r="DX258" s="404"/>
      <c r="DY258" s="437"/>
      <c r="DZ258" s="438"/>
      <c r="EA258" s="435"/>
      <c r="EB258" s="175" t="s">
        <v>45</v>
      </c>
      <c r="EC258" s="434"/>
      <c r="ED258" s="382"/>
      <c r="EE258" s="434"/>
      <c r="EF258" s="436"/>
      <c r="EG258" s="403" t="str">
        <f>IF(EF257="VöB","Freihändig (z.B. Tipo. 36 II d VöB)","")</f>
        <v/>
      </c>
      <c r="EH258" s="404"/>
      <c r="EI258" s="437"/>
      <c r="EJ258" s="438"/>
      <c r="EK258" s="435"/>
      <c r="EL258" s="175" t="s">
        <v>45</v>
      </c>
      <c r="EM258" s="434"/>
      <c r="EN258" s="382"/>
      <c r="EO258" s="434"/>
      <c r="EP258" s="436"/>
      <c r="EQ258" s="403" t="str">
        <f>IF(EP257="VöB","Freihändig (z.B. Tipo. 36 II d VöB)","")</f>
        <v/>
      </c>
      <c r="ER258" s="404"/>
      <c r="ES258" s="437"/>
      <c r="ET258" s="438"/>
      <c r="EU258" s="435"/>
      <c r="EV258" s="175" t="s">
        <v>45</v>
      </c>
      <c r="EW258" s="434"/>
      <c r="EX258" s="382"/>
      <c r="EY258" s="434"/>
      <c r="EZ258" s="436"/>
      <c r="FA258" s="403" t="str">
        <f>IF(EZ257="VöB","Freihändig (z.B. Tipo. 36 II d VöB)","")</f>
        <v/>
      </c>
      <c r="FB258" s="404"/>
      <c r="FC258" s="437"/>
      <c r="FD258" s="438"/>
      <c r="FE258" s="435"/>
      <c r="FF258" s="175" t="s">
        <v>45</v>
      </c>
      <c r="FG258" s="434"/>
      <c r="FH258" s="382"/>
      <c r="FI258" s="434"/>
      <c r="FJ258" s="436"/>
      <c r="FK258" s="403" t="str">
        <f>IF(FJ257="VöB","Freihändig (z.B. Tipo. 36 II d VöB)","")</f>
        <v/>
      </c>
      <c r="FL258" s="404"/>
      <c r="FM258" s="437"/>
      <c r="FN258" s="438"/>
      <c r="FO258" s="435"/>
      <c r="FP258" s="175" t="s">
        <v>45</v>
      </c>
      <c r="FQ258" s="434"/>
      <c r="FR258" s="382"/>
      <c r="FS258" s="434"/>
      <c r="FT258" s="436"/>
      <c r="FU258" s="403" t="str">
        <f>IF(FT257="VöB","Freihändig (z.B. Tipo. 36 II d VöB)","")</f>
        <v/>
      </c>
      <c r="FV258" s="404"/>
      <c r="FW258" s="437"/>
      <c r="FX258" s="438"/>
      <c r="FY258" s="435"/>
      <c r="FZ258" s="175" t="s">
        <v>45</v>
      </c>
      <c r="GA258" s="434"/>
      <c r="GB258" s="382"/>
      <c r="GC258" s="434"/>
      <c r="GD258" s="436"/>
      <c r="GE258" s="403" t="str">
        <f>IF(GD257="VöB","Freihändig (z.B. Tipo. 36 II d VöB)","")</f>
        <v/>
      </c>
      <c r="GF258" s="404"/>
      <c r="GG258" s="437"/>
      <c r="GH258" s="438"/>
      <c r="GI258" s="435"/>
      <c r="GJ258" s="175" t="s">
        <v>45</v>
      </c>
      <c r="GK258" s="434"/>
      <c r="GL258" s="382"/>
      <c r="GM258" s="434"/>
      <c r="GN258" s="436"/>
      <c r="GO258" s="403" t="str">
        <f>IF(GN257="VöB","Freihändig (z.B. Tipo. 36 II d VöB)","")</f>
        <v/>
      </c>
      <c r="GP258" s="404"/>
      <c r="GQ258" s="437"/>
      <c r="GR258" s="438"/>
      <c r="GS258" s="435"/>
      <c r="GT258" s="175" t="s">
        <v>45</v>
      </c>
      <c r="GU258" s="434"/>
      <c r="GV258" s="382"/>
      <c r="GW258" s="434"/>
      <c r="GX258" s="436"/>
      <c r="GY258" s="403" t="str">
        <f>IF(GX257="VöB","Freihändig (z.B. Tipo. 36 II d VöB)","")</f>
        <v/>
      </c>
      <c r="GZ258" s="404"/>
      <c r="HA258" s="437"/>
      <c r="HB258" s="438"/>
      <c r="HC258" s="435"/>
      <c r="HD258" s="175" t="s">
        <v>45</v>
      </c>
      <c r="HE258" s="434"/>
      <c r="HF258" s="382"/>
      <c r="HG258" s="434"/>
      <c r="HH258" s="436"/>
      <c r="HI258" s="403" t="str">
        <f>IF(HH257="VöB","Freihändig (z.B. Tipo. 36 II d VöB)","")</f>
        <v/>
      </c>
      <c r="HJ258" s="404"/>
      <c r="HK258" s="437"/>
      <c r="HL258" s="438"/>
      <c r="HM258" s="435"/>
      <c r="HN258" s="115"/>
      <c r="HO258" s="115"/>
      <c r="HP258" s="115"/>
      <c r="HQ258" s="6"/>
      <c r="HR258" s="6"/>
      <c r="HS258" s="6"/>
      <c r="HT258" s="6"/>
      <c r="HU258" s="6"/>
      <c r="HV258" s="6"/>
      <c r="HW258" s="6"/>
      <c r="HX258" s="6"/>
      <c r="HY258" s="6"/>
      <c r="HZ258" s="6"/>
      <c r="IA258" s="6"/>
      <c r="IB258" s="6"/>
      <c r="IC258" s="6"/>
      <c r="ID258" s="6"/>
      <c r="IE258" s="6"/>
      <c r="IF258" s="6"/>
      <c r="IG258" s="6"/>
      <c r="IH258" s="6"/>
      <c r="II258" s="6"/>
      <c r="IJ258" s="6"/>
      <c r="IK258" s="6"/>
      <c r="IL258" s="6"/>
      <c r="IM258" s="6"/>
      <c r="IN258" s="6"/>
      <c r="IO258" s="6"/>
      <c r="IP258" s="6"/>
      <c r="IQ258" s="6"/>
      <c r="IR258" s="6"/>
      <c r="IS258" s="6"/>
      <c r="IT258" s="6"/>
      <c r="IU258" s="6"/>
      <c r="IV258" s="6"/>
      <c r="IW258" s="6"/>
      <c r="IX258" s="6"/>
      <c r="IY258" s="6"/>
      <c r="IZ258" s="6"/>
      <c r="JA258" s="6"/>
      <c r="JB258" s="6"/>
      <c r="JC258" s="6"/>
      <c r="JD258" s="6"/>
      <c r="JE258" s="6"/>
      <c r="JF258" s="6"/>
      <c r="JG258" s="6"/>
      <c r="JH258" s="6"/>
      <c r="JI258" s="6"/>
      <c r="JJ258" s="6"/>
      <c r="JK258" s="6"/>
      <c r="JL258" s="6"/>
      <c r="JM258" s="6"/>
      <c r="JN258" s="6"/>
      <c r="JO258" s="6"/>
      <c r="JP258" s="6"/>
      <c r="JQ258" s="6"/>
      <c r="JR258" s="6"/>
      <c r="JS258" s="6"/>
      <c r="JT258" s="6"/>
      <c r="JU258" s="6"/>
      <c r="JV258" s="6"/>
      <c r="JW258" s="6"/>
      <c r="JX258" s="6"/>
      <c r="JY258" s="6"/>
      <c r="JZ258" s="6"/>
      <c r="KA258" s="6"/>
      <c r="KB258" s="6"/>
      <c r="KC258" s="6"/>
      <c r="KD258" s="6"/>
      <c r="KE258" s="6"/>
      <c r="KF258" s="6"/>
      <c r="KG258" s="6"/>
      <c r="KH258" s="6"/>
      <c r="KI258" s="6"/>
      <c r="KJ258" s="6"/>
      <c r="KK258" s="6"/>
      <c r="KL258" s="6"/>
      <c r="KM258" s="6"/>
      <c r="KN258" s="6"/>
      <c r="KO258" s="6"/>
      <c r="KP258" s="6"/>
      <c r="KQ258" s="6"/>
      <c r="KR258" s="6"/>
      <c r="KS258" s="6"/>
      <c r="KT258" s="6"/>
      <c r="KU258" s="6"/>
      <c r="KV258" s="6"/>
      <c r="KW258" s="6"/>
      <c r="KX258" s="6"/>
      <c r="KY258" s="6"/>
      <c r="KZ258" s="6"/>
      <c r="LA258" s="6"/>
      <c r="LB258" s="6"/>
      <c r="LC258" s="6"/>
    </row>
    <row r="259" spans="2:315" x14ac:dyDescent="0.2">
      <c r="G259" s="13"/>
      <c r="H259" s="13"/>
      <c r="I259" s="13"/>
      <c r="J259" s="13"/>
      <c r="K259" s="13"/>
      <c r="L259" s="13"/>
      <c r="M259" s="13"/>
      <c r="N259" s="13"/>
      <c r="O259" s="13"/>
      <c r="P259" s="13"/>
      <c r="Q259" s="13"/>
      <c r="R259" s="13"/>
      <c r="S259" s="13"/>
      <c r="HN259" s="6"/>
      <c r="HO259" s="6"/>
      <c r="HP259" s="6"/>
      <c r="HQ259" s="6"/>
      <c r="HR259" s="6"/>
      <c r="HS259" s="6"/>
      <c r="HT259" s="6"/>
      <c r="HU259" s="6"/>
      <c r="HV259" s="6"/>
      <c r="HW259" s="6"/>
      <c r="HX259" s="6"/>
      <c r="HY259" s="6"/>
      <c r="HZ259" s="6"/>
      <c r="IA259" s="6"/>
      <c r="IB259" s="6"/>
      <c r="IC259" s="6"/>
      <c r="ID259" s="6"/>
      <c r="IE259" s="6"/>
      <c r="IF259" s="6"/>
      <c r="IG259" s="6"/>
      <c r="IH259" s="6"/>
      <c r="II259" s="6"/>
      <c r="IJ259" s="6"/>
      <c r="IK259" s="6"/>
      <c r="IL259" s="6"/>
      <c r="IM259" s="6"/>
      <c r="IN259" s="6"/>
      <c r="IO259" s="6"/>
      <c r="IP259" s="6"/>
      <c r="IQ259" s="6"/>
      <c r="IR259" s="6"/>
      <c r="IS259" s="6"/>
      <c r="IT259" s="6"/>
      <c r="IU259" s="6"/>
      <c r="IV259" s="6"/>
      <c r="IW259" s="6"/>
      <c r="IX259" s="6"/>
      <c r="IY259" s="6"/>
      <c r="IZ259" s="6"/>
      <c r="JA259" s="6"/>
      <c r="JB259" s="6"/>
      <c r="JC259" s="6"/>
      <c r="JD259" s="6"/>
      <c r="JE259" s="6"/>
      <c r="JF259" s="6"/>
      <c r="JG259" s="6"/>
      <c r="JH259" s="6"/>
      <c r="JI259" s="6"/>
      <c r="JJ259" s="6"/>
      <c r="JK259" s="6"/>
      <c r="JL259" s="6"/>
      <c r="JM259" s="6"/>
      <c r="JN259" s="6"/>
      <c r="JO259" s="6"/>
      <c r="JP259" s="6"/>
      <c r="JQ259" s="6"/>
      <c r="JR259" s="6"/>
      <c r="JS259" s="6"/>
      <c r="JT259" s="6"/>
      <c r="JU259" s="6"/>
      <c r="JV259" s="6"/>
      <c r="JW259" s="6"/>
      <c r="JX259" s="6"/>
      <c r="JY259" s="6"/>
      <c r="JZ259" s="6"/>
      <c r="KA259" s="6"/>
      <c r="KB259" s="6"/>
      <c r="KC259" s="6"/>
      <c r="KD259" s="6"/>
      <c r="KE259" s="6"/>
      <c r="KF259" s="6"/>
      <c r="KG259" s="6"/>
      <c r="KH259" s="6"/>
      <c r="KI259" s="6"/>
      <c r="KJ259" s="6"/>
      <c r="KK259" s="6"/>
      <c r="KL259" s="6"/>
      <c r="KM259" s="6"/>
      <c r="KN259" s="6"/>
      <c r="KO259" s="6"/>
      <c r="KP259" s="6"/>
      <c r="KQ259" s="6"/>
      <c r="KR259" s="6"/>
      <c r="KS259" s="6"/>
      <c r="KT259" s="6"/>
      <c r="KU259" s="6"/>
      <c r="KV259" s="6"/>
      <c r="KW259" s="6"/>
      <c r="KX259" s="6"/>
      <c r="KY259" s="6"/>
      <c r="KZ259" s="6"/>
      <c r="LA259" s="6"/>
      <c r="LB259" s="6"/>
      <c r="LC259" s="6"/>
    </row>
    <row r="260" spans="2:315" x14ac:dyDescent="0.2">
      <c r="G260" s="13"/>
      <c r="H260" s="13"/>
      <c r="I260" s="13"/>
      <c r="J260" s="13"/>
      <c r="K260" s="13"/>
      <c r="L260" s="13"/>
      <c r="M260" s="13"/>
      <c r="N260" s="13"/>
      <c r="O260" s="13"/>
      <c r="P260" s="13"/>
      <c r="Q260" s="13"/>
      <c r="R260" s="13"/>
      <c r="S260" s="13"/>
      <c r="HN260" s="6"/>
      <c r="HO260" s="6"/>
      <c r="HP260" s="6"/>
      <c r="HQ260" s="6"/>
      <c r="HR260" s="6"/>
      <c r="HS260" s="6"/>
      <c r="HT260" s="6"/>
      <c r="HU260" s="6"/>
      <c r="HV260" s="6"/>
      <c r="HW260" s="6"/>
      <c r="HX260" s="6"/>
      <c r="HY260" s="6"/>
      <c r="HZ260" s="6"/>
      <c r="IA260" s="6"/>
      <c r="IB260" s="6"/>
      <c r="IC260" s="6"/>
      <c r="ID260" s="6"/>
      <c r="IE260" s="6"/>
      <c r="IF260" s="6"/>
      <c r="IG260" s="6"/>
      <c r="IH260" s="6"/>
      <c r="II260" s="6"/>
      <c r="IJ260" s="6"/>
      <c r="IK260" s="6"/>
      <c r="IL260" s="6"/>
      <c r="IM260" s="6"/>
      <c r="IN260" s="6"/>
      <c r="IO260" s="6"/>
      <c r="IP260" s="6"/>
      <c r="IQ260" s="6"/>
      <c r="IR260" s="6"/>
      <c r="IS260" s="6"/>
      <c r="IT260" s="6"/>
      <c r="IU260" s="6"/>
      <c r="IV260" s="6"/>
      <c r="IW260" s="6"/>
      <c r="IX260" s="6"/>
      <c r="IY260" s="6"/>
      <c r="IZ260" s="6"/>
      <c r="JA260" s="6"/>
      <c r="JB260" s="6"/>
      <c r="JC260" s="6"/>
      <c r="JD260" s="6"/>
      <c r="JE260" s="6"/>
      <c r="JF260" s="6"/>
      <c r="JG260" s="6"/>
      <c r="JH260" s="6"/>
      <c r="JI260" s="6"/>
      <c r="JJ260" s="6"/>
      <c r="JK260" s="6"/>
      <c r="JL260" s="6"/>
      <c r="JM260" s="6"/>
      <c r="JN260" s="6"/>
      <c r="JO260" s="6"/>
      <c r="JP260" s="6"/>
      <c r="JQ260" s="6"/>
      <c r="JR260" s="6"/>
      <c r="JS260" s="6"/>
      <c r="JT260" s="6"/>
      <c r="JU260" s="6"/>
      <c r="JV260" s="6"/>
      <c r="JW260" s="6"/>
      <c r="JX260" s="6"/>
      <c r="JY260" s="6"/>
      <c r="JZ260" s="6"/>
      <c r="KA260" s="6"/>
      <c r="KB260" s="6"/>
      <c r="KC260" s="6"/>
      <c r="KD260" s="6"/>
      <c r="KE260" s="6"/>
      <c r="KF260" s="6"/>
      <c r="KG260" s="6"/>
      <c r="KH260" s="6"/>
      <c r="KI260" s="6"/>
      <c r="KJ260" s="6"/>
      <c r="KK260" s="6"/>
      <c r="KL260" s="6"/>
      <c r="KM260" s="6"/>
      <c r="KN260" s="6"/>
      <c r="KO260" s="6"/>
      <c r="KP260" s="6"/>
      <c r="KQ260" s="6"/>
      <c r="KR260" s="6"/>
      <c r="KS260" s="6"/>
      <c r="KT260" s="6"/>
      <c r="KU260" s="6"/>
      <c r="KV260" s="6"/>
      <c r="KW260" s="6"/>
      <c r="KX260" s="6"/>
      <c r="KY260" s="6"/>
      <c r="KZ260" s="6"/>
      <c r="LA260" s="6"/>
      <c r="LB260" s="6"/>
      <c r="LC260" s="6"/>
    </row>
    <row r="261" spans="2:315" x14ac:dyDescent="0.2">
      <c r="G261" s="13"/>
      <c r="H261" s="13"/>
      <c r="I261" s="13"/>
      <c r="J261" s="13"/>
      <c r="K261" s="13"/>
      <c r="L261" s="13"/>
      <c r="M261" s="13"/>
      <c r="N261" s="13"/>
      <c r="O261" s="13"/>
      <c r="P261" s="13"/>
      <c r="Q261" s="13"/>
      <c r="R261" s="13"/>
      <c r="S261" s="13"/>
      <c r="HN261" s="6"/>
      <c r="HO261" s="6"/>
      <c r="HP261" s="6"/>
      <c r="HQ261" s="6"/>
      <c r="HR261" s="6"/>
      <c r="HS261" s="6"/>
      <c r="HT261" s="6"/>
      <c r="HU261" s="6"/>
      <c r="HV261" s="6"/>
      <c r="HW261" s="6"/>
      <c r="HX261" s="6"/>
      <c r="HY261" s="6"/>
      <c r="HZ261" s="6"/>
      <c r="IA261" s="6"/>
      <c r="IB261" s="6"/>
      <c r="IC261" s="6"/>
      <c r="ID261" s="6"/>
      <c r="IE261" s="6"/>
      <c r="IF261" s="6"/>
      <c r="IG261" s="6"/>
      <c r="IH261" s="6"/>
      <c r="II261" s="6"/>
      <c r="IJ261" s="6"/>
      <c r="IK261" s="6"/>
      <c r="IL261" s="6"/>
      <c r="IM261" s="6"/>
      <c r="IN261" s="6"/>
      <c r="IO261" s="6"/>
      <c r="IP261" s="6"/>
      <c r="IQ261" s="6"/>
      <c r="IR261" s="6"/>
      <c r="IS261" s="6"/>
      <c r="IT261" s="6"/>
      <c r="IU261" s="6"/>
      <c r="IV261" s="6"/>
      <c r="IW261" s="6"/>
      <c r="IX261" s="6"/>
      <c r="IY261" s="6"/>
      <c r="IZ261" s="6"/>
      <c r="JA261" s="6"/>
      <c r="JB261" s="6"/>
      <c r="JC261" s="6"/>
      <c r="JD261" s="6"/>
      <c r="JE261" s="6"/>
      <c r="JF261" s="6"/>
      <c r="JG261" s="6"/>
      <c r="JH261" s="6"/>
      <c r="JI261" s="6"/>
      <c r="JJ261" s="6"/>
      <c r="JK261" s="6"/>
      <c r="JL261" s="6"/>
      <c r="JM261" s="6"/>
      <c r="JN261" s="6"/>
      <c r="JO261" s="6"/>
      <c r="JP261" s="6"/>
      <c r="JQ261" s="6"/>
      <c r="JR261" s="6"/>
      <c r="JS261" s="6"/>
      <c r="JT261" s="6"/>
      <c r="JU261" s="6"/>
      <c r="JV261" s="6"/>
      <c r="JW261" s="6"/>
      <c r="JX261" s="6"/>
      <c r="JY261" s="6"/>
      <c r="JZ261" s="6"/>
      <c r="KA261" s="6"/>
      <c r="KB261" s="6"/>
      <c r="KC261" s="6"/>
      <c r="KD261" s="6"/>
      <c r="KE261" s="6"/>
      <c r="KF261" s="6"/>
      <c r="KG261" s="6"/>
      <c r="KH261" s="6"/>
      <c r="KI261" s="6"/>
      <c r="KJ261" s="6"/>
      <c r="KK261" s="6"/>
      <c r="KL261" s="6"/>
      <c r="KM261" s="6"/>
      <c r="KN261" s="6"/>
      <c r="KO261" s="6"/>
      <c r="KP261" s="6"/>
      <c r="KQ261" s="6"/>
      <c r="KR261" s="6"/>
      <c r="KS261" s="6"/>
      <c r="KT261" s="6"/>
      <c r="KU261" s="6"/>
      <c r="KV261" s="6"/>
      <c r="KW261" s="6"/>
      <c r="KX261" s="6"/>
      <c r="KY261" s="6"/>
      <c r="KZ261" s="6"/>
      <c r="LA261" s="6"/>
      <c r="LB261" s="6"/>
      <c r="LC261" s="6"/>
    </row>
    <row r="262" spans="2:315" x14ac:dyDescent="0.2">
      <c r="G262" s="13"/>
      <c r="H262" s="13"/>
      <c r="I262" s="13"/>
      <c r="J262" s="13"/>
      <c r="K262" s="13"/>
      <c r="L262" s="13"/>
      <c r="M262" s="13"/>
      <c r="N262" s="13"/>
      <c r="O262" s="13"/>
      <c r="P262" s="13"/>
      <c r="Q262" s="13"/>
      <c r="R262" s="13"/>
      <c r="S262" s="13"/>
      <c r="HN262" s="6"/>
      <c r="HO262" s="6"/>
      <c r="HP262" s="6"/>
      <c r="HQ262" s="6"/>
      <c r="HR262" s="6"/>
      <c r="HS262" s="6"/>
      <c r="HT262" s="6"/>
      <c r="HU262" s="6"/>
      <c r="HV262" s="6"/>
      <c r="HW262" s="6"/>
      <c r="HX262" s="6"/>
      <c r="HY262" s="6"/>
      <c r="HZ262" s="6"/>
      <c r="IA262" s="6"/>
      <c r="IB262" s="6"/>
      <c r="IC262" s="6"/>
      <c r="ID262" s="6"/>
      <c r="IE262" s="6"/>
      <c r="IF262" s="6"/>
      <c r="IG262" s="6"/>
      <c r="IH262" s="6"/>
      <c r="II262" s="6"/>
      <c r="IJ262" s="6"/>
      <c r="IK262" s="6"/>
      <c r="IL262" s="6"/>
      <c r="IM262" s="6"/>
      <c r="IN262" s="6"/>
      <c r="IO262" s="6"/>
      <c r="IP262" s="6"/>
      <c r="IQ262" s="6"/>
      <c r="IR262" s="6"/>
      <c r="IS262" s="6"/>
      <c r="IT262" s="6"/>
      <c r="IU262" s="6"/>
      <c r="IV262" s="6"/>
      <c r="IW262" s="6"/>
      <c r="IX262" s="6"/>
      <c r="IY262" s="6"/>
      <c r="IZ262" s="6"/>
      <c r="JA262" s="6"/>
      <c r="JB262" s="6"/>
      <c r="JC262" s="6"/>
      <c r="JD262" s="6"/>
      <c r="JE262" s="6"/>
      <c r="JF262" s="6"/>
      <c r="JG262" s="6"/>
      <c r="JH262" s="6"/>
      <c r="JI262" s="6"/>
      <c r="JJ262" s="6"/>
      <c r="JK262" s="6"/>
      <c r="JL262" s="6"/>
      <c r="JM262" s="6"/>
      <c r="JN262" s="6"/>
      <c r="JO262" s="6"/>
      <c r="JP262" s="6"/>
      <c r="JQ262" s="6"/>
      <c r="JR262" s="6"/>
      <c r="JS262" s="6"/>
      <c r="JT262" s="6"/>
      <c r="JU262" s="6"/>
      <c r="JV262" s="6"/>
      <c r="JW262" s="6"/>
      <c r="JX262" s="6"/>
      <c r="JY262" s="6"/>
      <c r="JZ262" s="6"/>
      <c r="KA262" s="6"/>
      <c r="KB262" s="6"/>
      <c r="KC262" s="6"/>
      <c r="KD262" s="6"/>
      <c r="KE262" s="6"/>
      <c r="KF262" s="6"/>
      <c r="KG262" s="6"/>
      <c r="KH262" s="6"/>
      <c r="KI262" s="6"/>
      <c r="KJ262" s="6"/>
      <c r="KK262" s="6"/>
      <c r="KL262" s="6"/>
      <c r="KM262" s="6"/>
      <c r="KN262" s="6"/>
      <c r="KO262" s="6"/>
      <c r="KP262" s="6"/>
      <c r="KQ262" s="6"/>
      <c r="KR262" s="6"/>
      <c r="KS262" s="6"/>
      <c r="KT262" s="6"/>
      <c r="KU262" s="6"/>
      <c r="KV262" s="6"/>
      <c r="KW262" s="6"/>
      <c r="KX262" s="6"/>
      <c r="KY262" s="6"/>
      <c r="KZ262" s="6"/>
      <c r="LA262" s="6"/>
      <c r="LB262" s="6"/>
      <c r="LC262" s="6"/>
    </row>
    <row r="263" spans="2:315" x14ac:dyDescent="0.2">
      <c r="G263" s="13"/>
      <c r="H263" s="13"/>
      <c r="I263" s="13"/>
      <c r="J263" s="13"/>
      <c r="K263" s="13"/>
      <c r="L263" s="13"/>
      <c r="M263" s="13"/>
      <c r="N263" s="13"/>
      <c r="O263" s="13"/>
      <c r="P263" s="13"/>
      <c r="Q263" s="13"/>
      <c r="R263" s="13"/>
      <c r="S263" s="13"/>
      <c r="HN263" s="6"/>
      <c r="HO263" s="6"/>
      <c r="HP263" s="6"/>
      <c r="HQ263" s="6"/>
      <c r="HR263" s="6"/>
      <c r="HS263" s="6"/>
      <c r="HT263" s="6"/>
      <c r="HU263" s="6"/>
      <c r="HV263" s="6"/>
      <c r="HW263" s="6"/>
      <c r="HX263" s="6"/>
      <c r="HY263" s="6"/>
      <c r="HZ263" s="6"/>
      <c r="IA263" s="6"/>
      <c r="IB263" s="6"/>
      <c r="IC263" s="6"/>
      <c r="ID263" s="6"/>
      <c r="IE263" s="6"/>
      <c r="IF263" s="6"/>
      <c r="IG263" s="6"/>
      <c r="IH263" s="6"/>
      <c r="II263" s="6"/>
      <c r="IJ263" s="6"/>
      <c r="IK263" s="6"/>
      <c r="IL263" s="6"/>
      <c r="IM263" s="6"/>
      <c r="IN263" s="6"/>
      <c r="IO263" s="6"/>
      <c r="IP263" s="6"/>
      <c r="IQ263" s="6"/>
      <c r="IR263" s="6"/>
      <c r="IS263" s="6"/>
      <c r="IT263" s="6"/>
      <c r="IU263" s="6"/>
      <c r="IV263" s="6"/>
      <c r="IW263" s="6"/>
      <c r="IX263" s="6"/>
      <c r="IY263" s="6"/>
      <c r="IZ263" s="6"/>
      <c r="JA263" s="6"/>
      <c r="JB263" s="6"/>
      <c r="JC263" s="6"/>
      <c r="JD263" s="6"/>
      <c r="JE263" s="6"/>
      <c r="JF263" s="6"/>
      <c r="JG263" s="6"/>
      <c r="JH263" s="6"/>
      <c r="JI263" s="6"/>
      <c r="JJ263" s="6"/>
      <c r="JK263" s="6"/>
      <c r="JL263" s="6"/>
      <c r="JM263" s="6"/>
      <c r="JN263" s="6"/>
      <c r="JO263" s="6"/>
      <c r="JP263" s="6"/>
      <c r="JQ263" s="6"/>
      <c r="JR263" s="6"/>
      <c r="JS263" s="6"/>
      <c r="JT263" s="6"/>
      <c r="JU263" s="6"/>
      <c r="JV263" s="6"/>
      <c r="JW263" s="6"/>
      <c r="JX263" s="6"/>
      <c r="JY263" s="6"/>
      <c r="JZ263" s="6"/>
      <c r="KA263" s="6"/>
      <c r="KB263" s="6"/>
      <c r="KC263" s="6"/>
      <c r="KD263" s="6"/>
      <c r="KE263" s="6"/>
      <c r="KF263" s="6"/>
      <c r="KG263" s="6"/>
      <c r="KH263" s="6"/>
      <c r="KI263" s="6"/>
      <c r="KJ263" s="6"/>
      <c r="KK263" s="6"/>
      <c r="KL263" s="6"/>
      <c r="KM263" s="6"/>
      <c r="KN263" s="6"/>
      <c r="KO263" s="6"/>
      <c r="KP263" s="6"/>
      <c r="KQ263" s="6"/>
      <c r="KR263" s="6"/>
      <c r="KS263" s="6"/>
      <c r="KT263" s="6"/>
      <c r="KU263" s="6"/>
      <c r="KV263" s="6"/>
      <c r="KW263" s="6"/>
      <c r="KX263" s="6"/>
      <c r="KY263" s="6"/>
      <c r="KZ263" s="6"/>
      <c r="LA263" s="6"/>
      <c r="LB263" s="6"/>
      <c r="LC263" s="6"/>
    </row>
    <row r="264" spans="2:315" x14ac:dyDescent="0.2">
      <c r="G264" s="13"/>
      <c r="H264" s="13"/>
      <c r="I264" s="13"/>
      <c r="J264" s="13"/>
      <c r="K264" s="13"/>
      <c r="L264" s="13"/>
      <c r="M264" s="13"/>
      <c r="N264" s="13"/>
      <c r="O264" s="13"/>
      <c r="P264" s="13"/>
      <c r="Q264" s="13"/>
      <c r="R264" s="13"/>
      <c r="S264" s="13"/>
      <c r="HN264" s="6"/>
      <c r="HO264" s="6"/>
      <c r="HP264" s="6"/>
      <c r="HQ264" s="6"/>
      <c r="HR264" s="6"/>
      <c r="HS264" s="6"/>
      <c r="HT264" s="6"/>
      <c r="HU264" s="6"/>
      <c r="HV264" s="6"/>
      <c r="HW264" s="6"/>
      <c r="HX264" s="6"/>
      <c r="HY264" s="6"/>
      <c r="HZ264" s="6"/>
      <c r="IA264" s="6"/>
      <c r="IB264" s="6"/>
      <c r="IC264" s="6"/>
      <c r="ID264" s="6"/>
      <c r="IE264" s="6"/>
      <c r="IF264" s="6"/>
      <c r="IG264" s="6"/>
      <c r="IH264" s="6"/>
      <c r="II264" s="6"/>
      <c r="IJ264" s="6"/>
      <c r="IK264" s="6"/>
      <c r="IL264" s="6"/>
      <c r="IM264" s="6"/>
      <c r="IN264" s="6"/>
      <c r="IO264" s="6"/>
      <c r="IP264" s="6"/>
      <c r="IQ264" s="6"/>
      <c r="IR264" s="6"/>
      <c r="IS264" s="6"/>
      <c r="IT264" s="6"/>
      <c r="IU264" s="6"/>
      <c r="IV264" s="6"/>
      <c r="IW264" s="6"/>
      <c r="IX264" s="6"/>
      <c r="IY264" s="6"/>
      <c r="IZ264" s="6"/>
      <c r="JA264" s="6"/>
      <c r="JB264" s="6"/>
      <c r="JC264" s="6"/>
      <c r="JD264" s="6"/>
      <c r="JE264" s="6"/>
      <c r="JF264" s="6"/>
      <c r="JG264" s="6"/>
      <c r="JH264" s="6"/>
      <c r="JI264" s="6"/>
      <c r="JJ264" s="6"/>
      <c r="JK264" s="6"/>
      <c r="JL264" s="6"/>
      <c r="JM264" s="6"/>
      <c r="JN264" s="6"/>
      <c r="JO264" s="6"/>
      <c r="JP264" s="6"/>
      <c r="JQ264" s="6"/>
      <c r="JR264" s="6"/>
      <c r="JS264" s="6"/>
      <c r="JT264" s="6"/>
      <c r="JU264" s="6"/>
      <c r="JV264" s="6"/>
      <c r="JW264" s="6"/>
      <c r="JX264" s="6"/>
      <c r="JY264" s="6"/>
      <c r="JZ264" s="6"/>
      <c r="KA264" s="6"/>
      <c r="KB264" s="6"/>
      <c r="KC264" s="6"/>
      <c r="KD264" s="6"/>
      <c r="KE264" s="6"/>
      <c r="KF264" s="6"/>
      <c r="KG264" s="6"/>
      <c r="KH264" s="6"/>
      <c r="KI264" s="6"/>
      <c r="KJ264" s="6"/>
      <c r="KK264" s="6"/>
      <c r="KL264" s="6"/>
      <c r="KM264" s="6"/>
      <c r="KN264" s="6"/>
      <c r="KO264" s="6"/>
      <c r="KP264" s="6"/>
      <c r="KQ264" s="6"/>
      <c r="KR264" s="6"/>
      <c r="KS264" s="6"/>
      <c r="KT264" s="6"/>
      <c r="KU264" s="6"/>
      <c r="KV264" s="6"/>
      <c r="KW264" s="6"/>
      <c r="KX264" s="6"/>
      <c r="KY264" s="6"/>
      <c r="KZ264" s="6"/>
      <c r="LA264" s="6"/>
      <c r="LB264" s="6"/>
      <c r="LC264" s="6"/>
    </row>
    <row r="265" spans="2:315" x14ac:dyDescent="0.2">
      <c r="G265" s="13"/>
      <c r="H265" s="13"/>
      <c r="I265" s="13"/>
      <c r="J265" s="13"/>
      <c r="K265" s="13"/>
      <c r="L265" s="13"/>
      <c r="M265" s="13"/>
      <c r="N265" s="13"/>
      <c r="O265" s="13"/>
      <c r="P265" s="13"/>
      <c r="Q265" s="13"/>
      <c r="R265" s="13"/>
      <c r="S265" s="13"/>
      <c r="HN265" s="6"/>
      <c r="HO265" s="6"/>
      <c r="HP265" s="6"/>
      <c r="HQ265" s="6"/>
      <c r="HR265" s="6"/>
      <c r="HS265" s="6"/>
      <c r="HT265" s="6"/>
      <c r="HU265" s="6"/>
      <c r="HV265" s="6"/>
      <c r="HW265" s="6"/>
      <c r="HX265" s="6"/>
      <c r="HY265" s="6"/>
      <c r="HZ265" s="6"/>
      <c r="IA265" s="6"/>
      <c r="IB265" s="6"/>
      <c r="IC265" s="6"/>
      <c r="ID265" s="6"/>
      <c r="IE265" s="6"/>
      <c r="IF265" s="6"/>
      <c r="IG265" s="6"/>
      <c r="IH265" s="6"/>
      <c r="II265" s="6"/>
      <c r="IJ265" s="6"/>
      <c r="IK265" s="6"/>
      <c r="IL265" s="6"/>
      <c r="IM265" s="6"/>
      <c r="IN265" s="6"/>
      <c r="IO265" s="6"/>
      <c r="IP265" s="6"/>
      <c r="IQ265" s="6"/>
      <c r="IR265" s="6"/>
      <c r="IS265" s="6"/>
      <c r="IT265" s="6"/>
      <c r="IU265" s="6"/>
      <c r="IV265" s="6"/>
      <c r="IW265" s="6"/>
      <c r="IX265" s="6"/>
      <c r="IY265" s="6"/>
      <c r="IZ265" s="6"/>
      <c r="JA265" s="6"/>
      <c r="JB265" s="6"/>
      <c r="JC265" s="6"/>
      <c r="JD265" s="6"/>
      <c r="JE265" s="6"/>
      <c r="JF265" s="6"/>
      <c r="JG265" s="6"/>
      <c r="JH265" s="6"/>
      <c r="JI265" s="6"/>
      <c r="JJ265" s="6"/>
      <c r="JK265" s="6"/>
      <c r="JL265" s="6"/>
      <c r="JM265" s="6"/>
      <c r="JN265" s="6"/>
      <c r="JO265" s="6"/>
      <c r="JP265" s="6"/>
      <c r="JQ265" s="6"/>
      <c r="JR265" s="6"/>
      <c r="JS265" s="6"/>
      <c r="JT265" s="6"/>
      <c r="JU265" s="6"/>
      <c r="JV265" s="6"/>
      <c r="JW265" s="6"/>
      <c r="JX265" s="6"/>
      <c r="JY265" s="6"/>
      <c r="JZ265" s="6"/>
      <c r="KA265" s="6"/>
      <c r="KB265" s="6"/>
      <c r="KC265" s="6"/>
      <c r="KD265" s="6"/>
      <c r="KE265" s="6"/>
      <c r="KF265" s="6"/>
      <c r="KG265" s="6"/>
      <c r="KH265" s="6"/>
      <c r="KI265" s="6"/>
      <c r="KJ265" s="6"/>
      <c r="KK265" s="6"/>
      <c r="KL265" s="6"/>
      <c r="KM265" s="6"/>
      <c r="KN265" s="6"/>
      <c r="KO265" s="6"/>
      <c r="KP265" s="6"/>
      <c r="KQ265" s="6"/>
      <c r="KR265" s="6"/>
      <c r="KS265" s="6"/>
      <c r="KT265" s="6"/>
      <c r="KU265" s="6"/>
      <c r="KV265" s="6"/>
      <c r="KW265" s="6"/>
      <c r="KX265" s="6"/>
      <c r="KY265" s="6"/>
      <c r="KZ265" s="6"/>
      <c r="LA265" s="6"/>
      <c r="LB265" s="6"/>
      <c r="LC265" s="6"/>
    </row>
    <row r="266" spans="2:315" x14ac:dyDescent="0.2">
      <c r="G266" s="13"/>
      <c r="H266" s="13"/>
      <c r="I266" s="13"/>
      <c r="J266" s="13"/>
      <c r="K266" s="13"/>
      <c r="L266" s="13"/>
      <c r="M266" s="13"/>
      <c r="N266" s="13"/>
      <c r="O266" s="13"/>
      <c r="P266" s="13"/>
      <c r="Q266" s="13"/>
      <c r="R266" s="13"/>
      <c r="S266" s="13"/>
      <c r="HN266" s="6"/>
      <c r="HO266" s="6"/>
      <c r="HP266" s="6"/>
      <c r="HQ266" s="6"/>
      <c r="HR266" s="6"/>
      <c r="HS266" s="6"/>
      <c r="HT266" s="6"/>
      <c r="HU266" s="6"/>
      <c r="HV266" s="6"/>
      <c r="HW266" s="6"/>
      <c r="HX266" s="6"/>
      <c r="HY266" s="6"/>
      <c r="HZ266" s="6"/>
      <c r="IA266" s="6"/>
      <c r="IB266" s="6"/>
      <c r="IC266" s="6"/>
      <c r="ID266" s="6"/>
      <c r="IE266" s="6"/>
      <c r="IF266" s="6"/>
      <c r="IG266" s="6"/>
      <c r="IH266" s="6"/>
      <c r="II266" s="6"/>
      <c r="IJ266" s="6"/>
      <c r="IK266" s="6"/>
      <c r="IL266" s="6"/>
      <c r="IM266" s="6"/>
      <c r="IN266" s="6"/>
      <c r="IO266" s="6"/>
      <c r="IP266" s="6"/>
      <c r="IQ266" s="6"/>
      <c r="IR266" s="6"/>
      <c r="IS266" s="6"/>
      <c r="IT266" s="6"/>
      <c r="IU266" s="6"/>
      <c r="IV266" s="6"/>
      <c r="IW266" s="6"/>
      <c r="IX266" s="6"/>
      <c r="IY266" s="6"/>
      <c r="IZ266" s="6"/>
      <c r="JA266" s="6"/>
      <c r="JB266" s="6"/>
      <c r="JC266" s="6"/>
      <c r="JD266" s="6"/>
      <c r="JE266" s="6"/>
      <c r="JF266" s="6"/>
      <c r="JG266" s="6"/>
      <c r="JH266" s="6"/>
      <c r="JI266" s="6"/>
      <c r="JJ266" s="6"/>
      <c r="JK266" s="6"/>
      <c r="JL266" s="6"/>
      <c r="JM266" s="6"/>
      <c r="JN266" s="6"/>
      <c r="JO266" s="6"/>
      <c r="JP266" s="6"/>
      <c r="JQ266" s="6"/>
      <c r="JR266" s="6"/>
      <c r="JS266" s="6"/>
      <c r="JT266" s="6"/>
      <c r="JU266" s="6"/>
      <c r="JV266" s="6"/>
      <c r="JW266" s="6"/>
      <c r="JX266" s="6"/>
      <c r="JY266" s="6"/>
      <c r="JZ266" s="6"/>
      <c r="KA266" s="6"/>
      <c r="KB266" s="6"/>
      <c r="KC266" s="6"/>
      <c r="KD266" s="6"/>
      <c r="KE266" s="6"/>
      <c r="KF266" s="6"/>
      <c r="KG266" s="6"/>
      <c r="KH266" s="6"/>
      <c r="KI266" s="6"/>
      <c r="KJ266" s="6"/>
      <c r="KK266" s="6"/>
      <c r="KL266" s="6"/>
      <c r="KM266" s="6"/>
      <c r="KN266" s="6"/>
      <c r="KO266" s="6"/>
      <c r="KP266" s="6"/>
      <c r="KQ266" s="6"/>
      <c r="KR266" s="6"/>
      <c r="KS266" s="6"/>
      <c r="KT266" s="6"/>
      <c r="KU266" s="6"/>
      <c r="KV266" s="6"/>
      <c r="KW266" s="6"/>
      <c r="KX266" s="6"/>
      <c r="KY266" s="6"/>
      <c r="KZ266" s="6"/>
      <c r="LA266" s="6"/>
      <c r="LB266" s="6"/>
      <c r="LC266" s="6"/>
    </row>
    <row r="267" spans="2:315" x14ac:dyDescent="0.2">
      <c r="G267" s="13"/>
      <c r="H267" s="13"/>
      <c r="I267" s="13"/>
      <c r="J267" s="13"/>
      <c r="K267" s="13"/>
      <c r="L267" s="13"/>
      <c r="M267" s="13"/>
      <c r="N267" s="13"/>
      <c r="O267" s="13"/>
      <c r="P267" s="13"/>
      <c r="Q267" s="13"/>
      <c r="R267" s="13"/>
      <c r="S267" s="13"/>
      <c r="HN267" s="6"/>
      <c r="HO267" s="6"/>
      <c r="HP267" s="6"/>
      <c r="HQ267" s="6"/>
      <c r="HR267" s="6"/>
      <c r="HS267" s="6"/>
      <c r="HT267" s="6"/>
      <c r="HU267" s="6"/>
      <c r="HV267" s="6"/>
      <c r="HW267" s="6"/>
      <c r="HX267" s="6"/>
      <c r="HY267" s="6"/>
      <c r="HZ267" s="6"/>
      <c r="IA267" s="6"/>
      <c r="IB267" s="6"/>
      <c r="IC267" s="6"/>
      <c r="ID267" s="6"/>
      <c r="IE267" s="6"/>
      <c r="IF267" s="6"/>
      <c r="IG267" s="6"/>
      <c r="IH267" s="6"/>
      <c r="II267" s="6"/>
      <c r="IJ267" s="6"/>
      <c r="IK267" s="6"/>
      <c r="IL267" s="6"/>
      <c r="IM267" s="6"/>
      <c r="IN267" s="6"/>
      <c r="IO267" s="6"/>
      <c r="IP267" s="6"/>
      <c r="IQ267" s="6"/>
      <c r="IR267" s="6"/>
      <c r="IS267" s="6"/>
      <c r="IT267" s="6"/>
      <c r="IU267" s="6"/>
      <c r="IV267" s="6"/>
      <c r="IW267" s="6"/>
      <c r="IX267" s="6"/>
      <c r="IY267" s="6"/>
      <c r="IZ267" s="6"/>
      <c r="JA267" s="6"/>
      <c r="JB267" s="6"/>
      <c r="JC267" s="6"/>
      <c r="JD267" s="6"/>
      <c r="JE267" s="6"/>
      <c r="JF267" s="6"/>
      <c r="JG267" s="6"/>
      <c r="JH267" s="6"/>
      <c r="JI267" s="6"/>
      <c r="JJ267" s="6"/>
      <c r="JK267" s="6"/>
      <c r="JL267" s="6"/>
      <c r="JM267" s="6"/>
      <c r="JN267" s="6"/>
      <c r="JO267" s="6"/>
      <c r="JP267" s="6"/>
      <c r="JQ267" s="6"/>
      <c r="JR267" s="6"/>
      <c r="JS267" s="6"/>
      <c r="JT267" s="6"/>
      <c r="JU267" s="6"/>
      <c r="JV267" s="6"/>
      <c r="JW267" s="6"/>
      <c r="JX267" s="6"/>
      <c r="JY267" s="6"/>
      <c r="JZ267" s="6"/>
      <c r="KA267" s="6"/>
      <c r="KB267" s="6"/>
      <c r="KC267" s="6"/>
      <c r="KD267" s="6"/>
      <c r="KE267" s="6"/>
      <c r="KF267" s="6"/>
      <c r="KG267" s="6"/>
      <c r="KH267" s="6"/>
      <c r="KI267" s="6"/>
      <c r="KJ267" s="6"/>
      <c r="KK267" s="6"/>
      <c r="KL267" s="6"/>
      <c r="KM267" s="6"/>
      <c r="KN267" s="6"/>
      <c r="KO267" s="6"/>
      <c r="KP267" s="6"/>
      <c r="KQ267" s="6"/>
      <c r="KR267" s="6"/>
      <c r="KS267" s="6"/>
      <c r="KT267" s="6"/>
      <c r="KU267" s="6"/>
      <c r="KV267" s="6"/>
      <c r="KW267" s="6"/>
      <c r="KX267" s="6"/>
      <c r="KY267" s="6"/>
      <c r="KZ267" s="6"/>
      <c r="LA267" s="6"/>
      <c r="LB267" s="6"/>
      <c r="LC267" s="6"/>
    </row>
    <row r="268" spans="2:315" x14ac:dyDescent="0.2">
      <c r="HN268" s="6"/>
      <c r="HO268" s="6"/>
      <c r="HP268" s="6"/>
      <c r="HQ268" s="6"/>
      <c r="HR268" s="6"/>
      <c r="HS268" s="6"/>
      <c r="HT268" s="6"/>
      <c r="HU268" s="6"/>
      <c r="HV268" s="6"/>
      <c r="HW268" s="6"/>
      <c r="HX268" s="6"/>
      <c r="HY268" s="6"/>
      <c r="HZ268" s="6"/>
      <c r="IA268" s="6"/>
      <c r="IB268" s="6"/>
      <c r="IC268" s="6"/>
      <c r="ID268" s="6"/>
      <c r="IE268" s="6"/>
      <c r="IF268" s="6"/>
      <c r="IG268" s="6"/>
      <c r="IH268" s="6"/>
      <c r="II268" s="6"/>
      <c r="IJ268" s="6"/>
      <c r="IK268" s="6"/>
      <c r="IL268" s="6"/>
      <c r="IM268" s="6"/>
      <c r="IN268" s="6"/>
      <c r="IO268" s="6"/>
      <c r="IP268" s="6"/>
      <c r="IQ268" s="6"/>
      <c r="IR268" s="6"/>
      <c r="IS268" s="6"/>
      <c r="IT268" s="6"/>
      <c r="IU268" s="6"/>
      <c r="IV268" s="6"/>
      <c r="IW268" s="6"/>
      <c r="IX268" s="6"/>
      <c r="IY268" s="6"/>
      <c r="IZ268" s="6"/>
      <c r="JA268" s="6"/>
      <c r="JB268" s="6"/>
      <c r="JC268" s="6"/>
      <c r="JD268" s="6"/>
      <c r="JE268" s="6"/>
      <c r="JF268" s="6"/>
      <c r="JG268" s="6"/>
      <c r="JH268" s="6"/>
      <c r="JI268" s="6"/>
      <c r="JJ268" s="6"/>
      <c r="JK268" s="6"/>
      <c r="JL268" s="6"/>
      <c r="JM268" s="6"/>
      <c r="JN268" s="6"/>
      <c r="JO268" s="6"/>
      <c r="JP268" s="6"/>
      <c r="JQ268" s="6"/>
      <c r="JR268" s="6"/>
      <c r="JS268" s="6"/>
      <c r="JT268" s="6"/>
      <c r="JU268" s="6"/>
      <c r="JV268" s="6"/>
      <c r="JW268" s="6"/>
      <c r="JX268" s="6"/>
      <c r="JY268" s="6"/>
      <c r="JZ268" s="6"/>
      <c r="KA268" s="6"/>
      <c r="KB268" s="6"/>
      <c r="KC268" s="6"/>
      <c r="KD268" s="6"/>
      <c r="KE268" s="6"/>
      <c r="KF268" s="6"/>
      <c r="KG268" s="6"/>
      <c r="KH268" s="6"/>
      <c r="KI268" s="6"/>
      <c r="KJ268" s="6"/>
      <c r="KK268" s="6"/>
      <c r="KL268" s="6"/>
      <c r="KM268" s="6"/>
      <c r="KN268" s="6"/>
      <c r="KO268" s="6"/>
      <c r="KP268" s="6"/>
      <c r="KQ268" s="6"/>
      <c r="KR268" s="6"/>
      <c r="KS268" s="6"/>
      <c r="KT268" s="6"/>
      <c r="KU268" s="6"/>
      <c r="KV268" s="6"/>
      <c r="KW268" s="6"/>
      <c r="KX268" s="6"/>
      <c r="KY268" s="6"/>
      <c r="KZ268" s="6"/>
      <c r="LA268" s="6"/>
      <c r="LB268" s="6"/>
      <c r="LC268" s="6"/>
    </row>
    <row r="269" spans="2:315" x14ac:dyDescent="0.2">
      <c r="HN269" s="6"/>
      <c r="HO269" s="6"/>
      <c r="HP269" s="6"/>
      <c r="HQ269" s="6"/>
      <c r="HR269" s="6"/>
      <c r="HS269" s="6"/>
      <c r="HT269" s="6"/>
      <c r="HU269" s="6"/>
      <c r="HV269" s="6"/>
      <c r="HW269" s="6"/>
      <c r="HX269" s="6"/>
      <c r="HY269" s="6"/>
      <c r="HZ269" s="6"/>
      <c r="IA269" s="6"/>
      <c r="IB269" s="6"/>
      <c r="IC269" s="6"/>
      <c r="ID269" s="6"/>
      <c r="IE269" s="6"/>
      <c r="IF269" s="6"/>
      <c r="IG269" s="6"/>
      <c r="IH269" s="6"/>
      <c r="II269" s="6"/>
      <c r="IJ269" s="6"/>
      <c r="IK269" s="6"/>
      <c r="IL269" s="6"/>
      <c r="IM269" s="6"/>
      <c r="IN269" s="6"/>
      <c r="IO269" s="6"/>
      <c r="IP269" s="6"/>
      <c r="IQ269" s="6"/>
      <c r="IR269" s="6"/>
      <c r="IS269" s="6"/>
      <c r="IT269" s="6"/>
      <c r="IU269" s="6"/>
      <c r="IV269" s="6"/>
      <c r="IW269" s="6"/>
      <c r="IX269" s="6"/>
      <c r="IY269" s="6"/>
      <c r="IZ269" s="6"/>
      <c r="JA269" s="6"/>
      <c r="JB269" s="6"/>
      <c r="JC269" s="6"/>
      <c r="JD269" s="6"/>
      <c r="JE269" s="6"/>
      <c r="JF269" s="6"/>
      <c r="JG269" s="6"/>
      <c r="JH269" s="6"/>
      <c r="JI269" s="6"/>
      <c r="JJ269" s="6"/>
      <c r="JK269" s="6"/>
      <c r="JL269" s="6"/>
      <c r="JM269" s="6"/>
      <c r="JN269" s="6"/>
      <c r="JO269" s="6"/>
      <c r="JP269" s="6"/>
      <c r="JQ269" s="6"/>
      <c r="JR269" s="6"/>
      <c r="JS269" s="6"/>
      <c r="JT269" s="6"/>
      <c r="JU269" s="6"/>
      <c r="JV269" s="6"/>
      <c r="JW269" s="6"/>
      <c r="JX269" s="6"/>
      <c r="JY269" s="6"/>
      <c r="JZ269" s="6"/>
      <c r="KA269" s="6"/>
      <c r="KB269" s="6"/>
      <c r="KC269" s="6"/>
      <c r="KD269" s="6"/>
      <c r="KE269" s="6"/>
      <c r="KF269" s="6"/>
      <c r="KG269" s="6"/>
      <c r="KH269" s="6"/>
      <c r="KI269" s="6"/>
      <c r="KJ269" s="6"/>
      <c r="KK269" s="6"/>
      <c r="KL269" s="6"/>
      <c r="KM269" s="6"/>
      <c r="KN269" s="6"/>
      <c r="KO269" s="6"/>
      <c r="KP269" s="6"/>
      <c r="KQ269" s="6"/>
      <c r="KR269" s="6"/>
      <c r="KS269" s="6"/>
      <c r="KT269" s="6"/>
      <c r="KU269" s="6"/>
      <c r="KV269" s="6"/>
      <c r="KW269" s="6"/>
      <c r="KX269" s="6"/>
      <c r="KY269" s="6"/>
      <c r="KZ269" s="6"/>
      <c r="LA269" s="6"/>
      <c r="LB269" s="6"/>
      <c r="LC269" s="6"/>
    </row>
    <row r="270" spans="2:315" x14ac:dyDescent="0.2">
      <c r="HN270" s="6"/>
      <c r="HO270" s="6"/>
      <c r="HP270" s="6"/>
      <c r="HQ270" s="6"/>
      <c r="HR270" s="6"/>
      <c r="HS270" s="6"/>
      <c r="HT270" s="6"/>
      <c r="HU270" s="6"/>
      <c r="HV270" s="6"/>
      <c r="HW270" s="6"/>
      <c r="HX270" s="6"/>
      <c r="HY270" s="6"/>
      <c r="HZ270" s="6"/>
      <c r="IA270" s="6"/>
      <c r="IB270" s="6"/>
      <c r="IC270" s="6"/>
      <c r="ID270" s="6"/>
      <c r="IE270" s="6"/>
      <c r="IF270" s="6"/>
      <c r="IG270" s="6"/>
      <c r="IH270" s="6"/>
      <c r="II270" s="6"/>
      <c r="IJ270" s="6"/>
      <c r="IK270" s="6"/>
      <c r="IL270" s="6"/>
      <c r="IM270" s="6"/>
      <c r="IN270" s="6"/>
      <c r="IO270" s="6"/>
      <c r="IP270" s="6"/>
      <c r="IQ270" s="6"/>
      <c r="IR270" s="6"/>
      <c r="IS270" s="6"/>
      <c r="IT270" s="6"/>
      <c r="IU270" s="6"/>
      <c r="IV270" s="6"/>
      <c r="IW270" s="6"/>
      <c r="IX270" s="6"/>
      <c r="IY270" s="6"/>
      <c r="IZ270" s="6"/>
      <c r="JA270" s="6"/>
      <c r="JB270" s="6"/>
      <c r="JC270" s="6"/>
      <c r="JD270" s="6"/>
      <c r="JE270" s="6"/>
      <c r="JF270" s="6"/>
      <c r="JG270" s="6"/>
      <c r="JH270" s="6"/>
      <c r="JI270" s="6"/>
      <c r="JJ270" s="6"/>
      <c r="JK270" s="6"/>
      <c r="JL270" s="6"/>
      <c r="JM270" s="6"/>
      <c r="JN270" s="6"/>
      <c r="JO270" s="6"/>
      <c r="JP270" s="6"/>
      <c r="JQ270" s="6"/>
      <c r="JR270" s="6"/>
      <c r="JS270" s="6"/>
      <c r="JT270" s="6"/>
      <c r="JU270" s="6"/>
      <c r="JV270" s="6"/>
      <c r="JW270" s="6"/>
      <c r="JX270" s="6"/>
      <c r="JY270" s="6"/>
      <c r="JZ270" s="6"/>
      <c r="KA270" s="6"/>
      <c r="KB270" s="6"/>
      <c r="KC270" s="6"/>
      <c r="KD270" s="6"/>
      <c r="KE270" s="6"/>
      <c r="KF270" s="6"/>
      <c r="KG270" s="6"/>
      <c r="KH270" s="6"/>
      <c r="KI270" s="6"/>
      <c r="KJ270" s="6"/>
      <c r="KK270" s="6"/>
      <c r="KL270" s="6"/>
      <c r="KM270" s="6"/>
      <c r="KN270" s="6"/>
      <c r="KO270" s="6"/>
      <c r="KP270" s="6"/>
      <c r="KQ270" s="6"/>
      <c r="KR270" s="6"/>
      <c r="KS270" s="6"/>
      <c r="KT270" s="6"/>
      <c r="KU270" s="6"/>
      <c r="KV270" s="6"/>
      <c r="KW270" s="6"/>
      <c r="KX270" s="6"/>
      <c r="KY270" s="6"/>
      <c r="KZ270" s="6"/>
      <c r="LA270" s="6"/>
      <c r="LB270" s="6"/>
      <c r="LC270" s="6"/>
    </row>
    <row r="271" spans="2:315" x14ac:dyDescent="0.2">
      <c r="HN271" s="6"/>
      <c r="HO271" s="6"/>
      <c r="HP271" s="6"/>
      <c r="HQ271" s="6"/>
      <c r="HR271" s="6"/>
      <c r="HS271" s="6"/>
      <c r="HT271" s="6"/>
      <c r="HU271" s="6"/>
      <c r="HV271" s="6"/>
      <c r="HW271" s="6"/>
      <c r="HX271" s="6"/>
      <c r="HY271" s="6"/>
      <c r="HZ271" s="6"/>
      <c r="IA271" s="6"/>
      <c r="IB271" s="6"/>
      <c r="IC271" s="6"/>
      <c r="ID271" s="6"/>
      <c r="IE271" s="6"/>
      <c r="IF271" s="6"/>
      <c r="IG271" s="6"/>
      <c r="IH271" s="6"/>
      <c r="II271" s="6"/>
      <c r="IJ271" s="6"/>
      <c r="IK271" s="6"/>
      <c r="IL271" s="6"/>
      <c r="IM271" s="6"/>
      <c r="IN271" s="6"/>
      <c r="IO271" s="6"/>
      <c r="IP271" s="6"/>
      <c r="IQ271" s="6"/>
      <c r="IR271" s="6"/>
      <c r="IS271" s="6"/>
      <c r="IT271" s="6"/>
      <c r="IU271" s="6"/>
      <c r="IV271" s="6"/>
      <c r="IW271" s="6"/>
      <c r="IX271" s="6"/>
      <c r="IY271" s="6"/>
      <c r="IZ271" s="6"/>
      <c r="JA271" s="6"/>
      <c r="JB271" s="6"/>
      <c r="JC271" s="6"/>
      <c r="JD271" s="6"/>
      <c r="JE271" s="6"/>
      <c r="JF271" s="6"/>
      <c r="JG271" s="6"/>
      <c r="JH271" s="6"/>
      <c r="JI271" s="6"/>
      <c r="JJ271" s="6"/>
      <c r="JK271" s="6"/>
      <c r="JL271" s="6"/>
      <c r="JM271" s="6"/>
      <c r="JN271" s="6"/>
      <c r="JO271" s="6"/>
      <c r="JP271" s="6"/>
      <c r="JQ271" s="6"/>
      <c r="JR271" s="6"/>
      <c r="JS271" s="6"/>
      <c r="JT271" s="6"/>
      <c r="JU271" s="6"/>
      <c r="JV271" s="6"/>
      <c r="JW271" s="6"/>
      <c r="JX271" s="6"/>
      <c r="JY271" s="6"/>
      <c r="JZ271" s="6"/>
      <c r="KA271" s="6"/>
      <c r="KB271" s="6"/>
      <c r="KC271" s="6"/>
      <c r="KD271" s="6"/>
      <c r="KE271" s="6"/>
      <c r="KF271" s="6"/>
      <c r="KG271" s="6"/>
      <c r="KH271" s="6"/>
      <c r="KI271" s="6"/>
      <c r="KJ271" s="6"/>
      <c r="KK271" s="6"/>
      <c r="KL271" s="6"/>
      <c r="KM271" s="6"/>
      <c r="KN271" s="6"/>
      <c r="KO271" s="6"/>
      <c r="KP271" s="6"/>
      <c r="KQ271" s="6"/>
      <c r="KR271" s="6"/>
      <c r="KS271" s="6"/>
      <c r="KT271" s="6"/>
      <c r="KU271" s="6"/>
      <c r="KV271" s="6"/>
      <c r="KW271" s="6"/>
      <c r="KX271" s="6"/>
      <c r="KY271" s="6"/>
      <c r="KZ271" s="6"/>
      <c r="LA271" s="6"/>
      <c r="LB271" s="6"/>
      <c r="LC271" s="6"/>
    </row>
    <row r="272" spans="2:315" x14ac:dyDescent="0.2">
      <c r="HN272" s="6"/>
      <c r="HO272" s="6"/>
      <c r="HP272" s="6"/>
      <c r="HQ272" s="6"/>
      <c r="HR272" s="6"/>
      <c r="HS272" s="6"/>
      <c r="HT272" s="6"/>
      <c r="HU272" s="6"/>
      <c r="HV272" s="6"/>
      <c r="HW272" s="6"/>
      <c r="HX272" s="6"/>
      <c r="HY272" s="6"/>
      <c r="HZ272" s="6"/>
      <c r="IA272" s="6"/>
      <c r="IB272" s="6"/>
      <c r="IC272" s="6"/>
      <c r="ID272" s="6"/>
      <c r="IE272" s="6"/>
      <c r="IF272" s="6"/>
      <c r="IG272" s="6"/>
      <c r="IH272" s="6"/>
      <c r="II272" s="6"/>
      <c r="IJ272" s="6"/>
      <c r="IK272" s="6"/>
      <c r="IL272" s="6"/>
      <c r="IM272" s="6"/>
      <c r="IN272" s="6"/>
      <c r="IO272" s="6"/>
      <c r="IP272" s="6"/>
      <c r="IQ272" s="6"/>
      <c r="IR272" s="6"/>
      <c r="IS272" s="6"/>
      <c r="IT272" s="6"/>
      <c r="IU272" s="6"/>
      <c r="IV272" s="6"/>
      <c r="IW272" s="6"/>
      <c r="IX272" s="6"/>
      <c r="IY272" s="6"/>
      <c r="IZ272" s="6"/>
      <c r="JA272" s="6"/>
      <c r="JB272" s="6"/>
      <c r="JC272" s="6"/>
      <c r="JD272" s="6"/>
      <c r="JE272" s="6"/>
      <c r="JF272" s="6"/>
      <c r="JG272" s="6"/>
      <c r="JH272" s="6"/>
      <c r="JI272" s="6"/>
      <c r="JJ272" s="6"/>
      <c r="JK272" s="6"/>
      <c r="JL272" s="6"/>
      <c r="JM272" s="6"/>
      <c r="JN272" s="6"/>
      <c r="JO272" s="6"/>
      <c r="JP272" s="6"/>
      <c r="JQ272" s="6"/>
      <c r="JR272" s="6"/>
      <c r="JS272" s="6"/>
      <c r="JT272" s="6"/>
      <c r="JU272" s="6"/>
      <c r="JV272" s="6"/>
      <c r="JW272" s="6"/>
      <c r="JX272" s="6"/>
      <c r="JY272" s="6"/>
      <c r="JZ272" s="6"/>
      <c r="KA272" s="6"/>
      <c r="KB272" s="6"/>
      <c r="KC272" s="6"/>
      <c r="KD272" s="6"/>
      <c r="KE272" s="6"/>
      <c r="KF272" s="6"/>
      <c r="KG272" s="6"/>
      <c r="KH272" s="6"/>
      <c r="KI272" s="6"/>
      <c r="KJ272" s="6"/>
      <c r="KK272" s="6"/>
      <c r="KL272" s="6"/>
      <c r="KM272" s="6"/>
      <c r="KN272" s="6"/>
      <c r="KO272" s="6"/>
      <c r="KP272" s="6"/>
      <c r="KQ272" s="6"/>
      <c r="KR272" s="6"/>
      <c r="KS272" s="6"/>
      <c r="KT272" s="6"/>
      <c r="KU272" s="6"/>
      <c r="KV272" s="6"/>
      <c r="KW272" s="6"/>
      <c r="KX272" s="6"/>
      <c r="KY272" s="6"/>
      <c r="KZ272" s="6"/>
      <c r="LA272" s="6"/>
      <c r="LB272" s="6"/>
      <c r="LC272" s="6"/>
    </row>
    <row r="273" spans="222:315" x14ac:dyDescent="0.2">
      <c r="HN273" s="6"/>
      <c r="HO273" s="6"/>
      <c r="HP273" s="6"/>
      <c r="HQ273" s="6"/>
      <c r="HR273" s="6"/>
      <c r="HS273" s="6"/>
      <c r="HT273" s="6"/>
      <c r="HU273" s="6"/>
      <c r="HV273" s="6"/>
      <c r="HW273" s="6"/>
      <c r="HX273" s="6"/>
      <c r="HY273" s="6"/>
      <c r="HZ273" s="6"/>
      <c r="IA273" s="6"/>
      <c r="IB273" s="6"/>
      <c r="IC273" s="6"/>
      <c r="ID273" s="6"/>
      <c r="IE273" s="6"/>
      <c r="IF273" s="6"/>
      <c r="IG273" s="6"/>
      <c r="IH273" s="6"/>
      <c r="II273" s="6"/>
      <c r="IJ273" s="6"/>
      <c r="IK273" s="6"/>
      <c r="IL273" s="6"/>
      <c r="IM273" s="6"/>
      <c r="IN273" s="6"/>
      <c r="IO273" s="6"/>
      <c r="IP273" s="6"/>
      <c r="IQ273" s="6"/>
      <c r="IR273" s="6"/>
      <c r="IS273" s="6"/>
      <c r="IT273" s="6"/>
      <c r="IU273" s="6"/>
      <c r="IV273" s="6"/>
      <c r="IW273" s="6"/>
      <c r="IX273" s="6"/>
      <c r="IY273" s="6"/>
      <c r="IZ273" s="6"/>
      <c r="JA273" s="6"/>
      <c r="JB273" s="6"/>
      <c r="JC273" s="6"/>
      <c r="JD273" s="6"/>
      <c r="JE273" s="6"/>
      <c r="JF273" s="6"/>
      <c r="JG273" s="6"/>
      <c r="JH273" s="6"/>
      <c r="JI273" s="6"/>
      <c r="JJ273" s="6"/>
      <c r="JK273" s="6"/>
      <c r="JL273" s="6"/>
      <c r="JM273" s="6"/>
      <c r="JN273" s="6"/>
      <c r="JO273" s="6"/>
      <c r="JP273" s="6"/>
      <c r="JQ273" s="6"/>
      <c r="JR273" s="6"/>
      <c r="JS273" s="6"/>
      <c r="JT273" s="6"/>
      <c r="JU273" s="6"/>
      <c r="JV273" s="6"/>
      <c r="JW273" s="6"/>
      <c r="JX273" s="6"/>
      <c r="JY273" s="6"/>
      <c r="JZ273" s="6"/>
      <c r="KA273" s="6"/>
      <c r="KB273" s="6"/>
      <c r="KC273" s="6"/>
      <c r="KD273" s="6"/>
      <c r="KE273" s="6"/>
      <c r="KF273" s="6"/>
      <c r="KG273" s="6"/>
      <c r="KH273" s="6"/>
      <c r="KI273" s="6"/>
      <c r="KJ273" s="6"/>
      <c r="KK273" s="6"/>
      <c r="KL273" s="6"/>
      <c r="KM273" s="6"/>
      <c r="KN273" s="6"/>
      <c r="KO273" s="6"/>
      <c r="KP273" s="6"/>
      <c r="KQ273" s="6"/>
      <c r="KR273" s="6"/>
      <c r="KS273" s="6"/>
      <c r="KT273" s="6"/>
      <c r="KU273" s="6"/>
      <c r="KV273" s="6"/>
      <c r="KW273" s="6"/>
      <c r="KX273" s="6"/>
      <c r="KY273" s="6"/>
      <c r="KZ273" s="6"/>
      <c r="LA273" s="6"/>
      <c r="LB273" s="6"/>
      <c r="LC273" s="6"/>
    </row>
    <row r="274" spans="222:315" x14ac:dyDescent="0.2">
      <c r="HN274" s="6"/>
      <c r="HO274" s="6"/>
      <c r="HP274" s="6"/>
      <c r="HQ274" s="6"/>
      <c r="HR274" s="6"/>
      <c r="HS274" s="6"/>
      <c r="HT274" s="6"/>
      <c r="HU274" s="6"/>
      <c r="HV274" s="6"/>
      <c r="HW274" s="6"/>
      <c r="HX274" s="6"/>
      <c r="HY274" s="6"/>
      <c r="HZ274" s="6"/>
      <c r="IA274" s="6"/>
      <c r="IB274" s="6"/>
      <c r="IC274" s="6"/>
      <c r="ID274" s="6"/>
      <c r="IE274" s="6"/>
      <c r="IF274" s="6"/>
      <c r="IG274" s="6"/>
      <c r="IH274" s="6"/>
      <c r="II274" s="6"/>
      <c r="IJ274" s="6"/>
      <c r="IK274" s="6"/>
      <c r="IL274" s="6"/>
      <c r="IM274" s="6"/>
      <c r="IN274" s="6"/>
      <c r="IO274" s="6"/>
      <c r="IP274" s="6"/>
      <c r="IQ274" s="6"/>
      <c r="IR274" s="6"/>
      <c r="IS274" s="6"/>
      <c r="IT274" s="6"/>
      <c r="IU274" s="6"/>
      <c r="IV274" s="6"/>
      <c r="IW274" s="6"/>
      <c r="IX274" s="6"/>
      <c r="IY274" s="6"/>
      <c r="IZ274" s="6"/>
      <c r="JA274" s="6"/>
      <c r="JB274" s="6"/>
      <c r="JC274" s="6"/>
      <c r="JD274" s="6"/>
      <c r="JE274" s="6"/>
      <c r="JF274" s="6"/>
      <c r="JG274" s="6"/>
      <c r="JH274" s="6"/>
      <c r="JI274" s="6"/>
      <c r="JJ274" s="6"/>
      <c r="JK274" s="6"/>
      <c r="JL274" s="6"/>
      <c r="JM274" s="6"/>
      <c r="JN274" s="6"/>
      <c r="JO274" s="6"/>
      <c r="JP274" s="6"/>
      <c r="JQ274" s="6"/>
      <c r="JR274" s="6"/>
      <c r="JS274" s="6"/>
      <c r="JT274" s="6"/>
      <c r="JU274" s="6"/>
      <c r="JV274" s="6"/>
      <c r="JW274" s="6"/>
      <c r="JX274" s="6"/>
      <c r="JY274" s="6"/>
      <c r="JZ274" s="6"/>
      <c r="KA274" s="6"/>
      <c r="KB274" s="6"/>
      <c r="KC274" s="6"/>
      <c r="KD274" s="6"/>
      <c r="KE274" s="6"/>
      <c r="KF274" s="6"/>
      <c r="KG274" s="6"/>
      <c r="KH274" s="6"/>
      <c r="KI274" s="6"/>
      <c r="KJ274" s="6"/>
      <c r="KK274" s="6"/>
      <c r="KL274" s="6"/>
      <c r="KM274" s="6"/>
      <c r="KN274" s="6"/>
      <c r="KO274" s="6"/>
      <c r="KP274" s="6"/>
      <c r="KQ274" s="6"/>
      <c r="KR274" s="6"/>
      <c r="KS274" s="6"/>
      <c r="KT274" s="6"/>
      <c r="KU274" s="6"/>
      <c r="KV274" s="6"/>
      <c r="KW274" s="6"/>
      <c r="KX274" s="6"/>
      <c r="KY274" s="6"/>
      <c r="KZ274" s="6"/>
      <c r="LA274" s="6"/>
      <c r="LB274" s="6"/>
      <c r="LC274" s="6"/>
    </row>
    <row r="275" spans="222:315" x14ac:dyDescent="0.2">
      <c r="HN275" s="6"/>
      <c r="HO275" s="6"/>
      <c r="HP275" s="6"/>
      <c r="HQ275" s="6"/>
      <c r="HR275" s="6"/>
      <c r="HS275" s="6"/>
      <c r="HT275" s="6"/>
      <c r="HU275" s="6"/>
      <c r="HV275" s="6"/>
      <c r="HW275" s="6"/>
      <c r="HX275" s="6"/>
      <c r="HY275" s="6"/>
      <c r="HZ275" s="6"/>
      <c r="IA275" s="6"/>
      <c r="IB275" s="6"/>
      <c r="IC275" s="6"/>
      <c r="ID275" s="6"/>
      <c r="IE275" s="6"/>
      <c r="IF275" s="6"/>
      <c r="IG275" s="6"/>
      <c r="IH275" s="6"/>
      <c r="II275" s="6"/>
      <c r="IJ275" s="6"/>
      <c r="IK275" s="6"/>
      <c r="IL275" s="6"/>
      <c r="IM275" s="6"/>
      <c r="IN275" s="6"/>
      <c r="IO275" s="6"/>
      <c r="IP275" s="6"/>
      <c r="IQ275" s="6"/>
      <c r="IR275" s="6"/>
      <c r="IS275" s="6"/>
      <c r="IT275" s="6"/>
      <c r="IU275" s="6"/>
      <c r="IV275" s="6"/>
      <c r="IW275" s="6"/>
      <c r="IX275" s="6"/>
      <c r="IY275" s="6"/>
      <c r="IZ275" s="6"/>
      <c r="JA275" s="6"/>
      <c r="JB275" s="6"/>
      <c r="JC275" s="6"/>
      <c r="JD275" s="6"/>
      <c r="JE275" s="6"/>
      <c r="JF275" s="6"/>
      <c r="JG275" s="6"/>
      <c r="JH275" s="6"/>
      <c r="JI275" s="6"/>
      <c r="JJ275" s="6"/>
      <c r="JK275" s="6"/>
      <c r="JL275" s="6"/>
      <c r="JM275" s="6"/>
      <c r="JN275" s="6"/>
      <c r="JO275" s="6"/>
      <c r="JP275" s="6"/>
      <c r="JQ275" s="6"/>
      <c r="JR275" s="6"/>
      <c r="JS275" s="6"/>
      <c r="JT275" s="6"/>
      <c r="JU275" s="6"/>
      <c r="JV275" s="6"/>
      <c r="JW275" s="6"/>
      <c r="JX275" s="6"/>
      <c r="JY275" s="6"/>
      <c r="JZ275" s="6"/>
      <c r="KA275" s="6"/>
      <c r="KB275" s="6"/>
      <c r="KC275" s="6"/>
      <c r="KD275" s="6"/>
      <c r="KE275" s="6"/>
      <c r="KF275" s="6"/>
      <c r="KG275" s="6"/>
      <c r="KH275" s="6"/>
      <c r="KI275" s="6"/>
      <c r="KJ275" s="6"/>
      <c r="KK275" s="6"/>
      <c r="KL275" s="6"/>
      <c r="KM275" s="6"/>
      <c r="KN275" s="6"/>
      <c r="KO275" s="6"/>
      <c r="KP275" s="6"/>
      <c r="KQ275" s="6"/>
      <c r="KR275" s="6"/>
      <c r="KS275" s="6"/>
      <c r="KT275" s="6"/>
      <c r="KU275" s="6"/>
      <c r="KV275" s="6"/>
      <c r="KW275" s="6"/>
      <c r="KX275" s="6"/>
      <c r="KY275" s="6"/>
      <c r="KZ275" s="6"/>
      <c r="LA275" s="6"/>
      <c r="LB275" s="6"/>
      <c r="LC275" s="6"/>
    </row>
    <row r="276" spans="222:315" x14ac:dyDescent="0.2">
      <c r="HN276" s="6"/>
      <c r="HO276" s="6"/>
      <c r="HP276" s="6"/>
      <c r="HQ276" s="6"/>
      <c r="HR276" s="6"/>
      <c r="HS276" s="6"/>
      <c r="HT276" s="6"/>
      <c r="HU276" s="6"/>
      <c r="HV276" s="6"/>
      <c r="HW276" s="6"/>
      <c r="HX276" s="6"/>
      <c r="HY276" s="6"/>
      <c r="HZ276" s="6"/>
      <c r="IA276" s="6"/>
      <c r="IB276" s="6"/>
      <c r="IC276" s="6"/>
      <c r="ID276" s="6"/>
      <c r="IE276" s="6"/>
      <c r="IF276" s="6"/>
      <c r="IG276" s="6"/>
      <c r="IH276" s="6"/>
      <c r="II276" s="6"/>
      <c r="IJ276" s="6"/>
      <c r="IK276" s="6"/>
      <c r="IL276" s="6"/>
      <c r="IM276" s="6"/>
      <c r="IN276" s="6"/>
      <c r="IO276" s="6"/>
      <c r="IP276" s="6"/>
      <c r="IQ276" s="6"/>
      <c r="IR276" s="6"/>
      <c r="IS276" s="6"/>
      <c r="IT276" s="6"/>
      <c r="IU276" s="6"/>
      <c r="IV276" s="6"/>
      <c r="IW276" s="6"/>
      <c r="IX276" s="6"/>
      <c r="IY276" s="6"/>
      <c r="IZ276" s="6"/>
      <c r="JA276" s="6"/>
      <c r="JB276" s="6"/>
      <c r="JC276" s="6"/>
      <c r="JD276" s="6"/>
      <c r="JE276" s="6"/>
      <c r="JF276" s="6"/>
      <c r="JG276" s="6"/>
      <c r="JH276" s="6"/>
      <c r="JI276" s="6"/>
      <c r="JJ276" s="6"/>
      <c r="JK276" s="6"/>
      <c r="JL276" s="6"/>
      <c r="JM276" s="6"/>
      <c r="JN276" s="6"/>
      <c r="JO276" s="6"/>
      <c r="JP276" s="6"/>
      <c r="JQ276" s="6"/>
      <c r="JR276" s="6"/>
      <c r="JS276" s="6"/>
      <c r="JT276" s="6"/>
      <c r="JU276" s="6"/>
      <c r="JV276" s="6"/>
      <c r="JW276" s="6"/>
      <c r="JX276" s="6"/>
      <c r="JY276" s="6"/>
      <c r="JZ276" s="6"/>
      <c r="KA276" s="6"/>
      <c r="KB276" s="6"/>
      <c r="KC276" s="6"/>
      <c r="KD276" s="6"/>
      <c r="KE276" s="6"/>
      <c r="KF276" s="6"/>
      <c r="KG276" s="6"/>
      <c r="KH276" s="6"/>
      <c r="KI276" s="6"/>
      <c r="KJ276" s="6"/>
      <c r="KK276" s="6"/>
      <c r="KL276" s="6"/>
      <c r="KM276" s="6"/>
      <c r="KN276" s="6"/>
      <c r="KO276" s="6"/>
      <c r="KP276" s="6"/>
      <c r="KQ276" s="6"/>
      <c r="KR276" s="6"/>
      <c r="KS276" s="6"/>
      <c r="KT276" s="6"/>
      <c r="KU276" s="6"/>
      <c r="KV276" s="6"/>
      <c r="KW276" s="6"/>
      <c r="KX276" s="6"/>
      <c r="KY276" s="6"/>
      <c r="KZ276" s="6"/>
      <c r="LA276" s="6"/>
      <c r="LB276" s="6"/>
      <c r="LC276" s="6"/>
    </row>
    <row r="277" spans="222:315" x14ac:dyDescent="0.2">
      <c r="HN277" s="6"/>
      <c r="HO277" s="6"/>
      <c r="HP277" s="6"/>
      <c r="HQ277" s="6"/>
      <c r="HR277" s="6"/>
      <c r="HS277" s="6"/>
      <c r="HT277" s="6"/>
      <c r="HU277" s="6"/>
      <c r="HV277" s="6"/>
      <c r="HW277" s="6"/>
      <c r="HX277" s="6"/>
      <c r="HY277" s="6"/>
      <c r="HZ277" s="6"/>
      <c r="IA277" s="6"/>
      <c r="IB277" s="6"/>
      <c r="IC277" s="6"/>
      <c r="ID277" s="6"/>
      <c r="IE277" s="6"/>
      <c r="IF277" s="6"/>
      <c r="IG277" s="6"/>
      <c r="IH277" s="6"/>
      <c r="II277" s="6"/>
      <c r="IJ277" s="6"/>
      <c r="IK277" s="6"/>
      <c r="IL277" s="6"/>
      <c r="IM277" s="6"/>
      <c r="IN277" s="6"/>
      <c r="IO277" s="6"/>
      <c r="IP277" s="6"/>
      <c r="IQ277" s="6"/>
      <c r="IR277" s="6"/>
      <c r="IS277" s="6"/>
      <c r="IT277" s="6"/>
      <c r="IU277" s="6"/>
      <c r="IV277" s="6"/>
      <c r="IW277" s="6"/>
      <c r="IX277" s="6"/>
      <c r="IY277" s="6"/>
      <c r="IZ277" s="6"/>
      <c r="JA277" s="6"/>
      <c r="JB277" s="6"/>
      <c r="JC277" s="6"/>
      <c r="JD277" s="6"/>
      <c r="JE277" s="6"/>
      <c r="JF277" s="6"/>
      <c r="JG277" s="6"/>
      <c r="JH277" s="6"/>
      <c r="JI277" s="6"/>
      <c r="JJ277" s="6"/>
      <c r="JK277" s="6"/>
      <c r="JL277" s="6"/>
      <c r="JM277" s="6"/>
      <c r="JN277" s="6"/>
      <c r="JO277" s="6"/>
      <c r="JP277" s="6"/>
      <c r="JQ277" s="6"/>
      <c r="JR277" s="6"/>
      <c r="JS277" s="6"/>
      <c r="JT277" s="6"/>
      <c r="JU277" s="6"/>
      <c r="JV277" s="6"/>
      <c r="JW277" s="6"/>
      <c r="JX277" s="6"/>
      <c r="JY277" s="6"/>
      <c r="JZ277" s="6"/>
      <c r="KA277" s="6"/>
      <c r="KB277" s="6"/>
      <c r="KC277" s="6"/>
      <c r="KD277" s="6"/>
      <c r="KE277" s="6"/>
      <c r="KF277" s="6"/>
      <c r="KG277" s="6"/>
      <c r="KH277" s="6"/>
      <c r="KI277" s="6"/>
      <c r="KJ277" s="6"/>
      <c r="KK277" s="6"/>
      <c r="KL277" s="6"/>
      <c r="KM277" s="6"/>
      <c r="KN277" s="6"/>
      <c r="KO277" s="6"/>
      <c r="KP277" s="6"/>
      <c r="KQ277" s="6"/>
      <c r="KR277" s="6"/>
      <c r="KS277" s="6"/>
      <c r="KT277" s="6"/>
      <c r="KU277" s="6"/>
      <c r="KV277" s="6"/>
      <c r="KW277" s="6"/>
      <c r="KX277" s="6"/>
      <c r="KY277" s="6"/>
      <c r="KZ277" s="6"/>
      <c r="LA277" s="6"/>
      <c r="LB277" s="6"/>
      <c r="LC277" s="6"/>
    </row>
    <row r="278" spans="222:315" x14ac:dyDescent="0.2">
      <c r="HN278" s="6"/>
      <c r="HO278" s="6"/>
      <c r="HP278" s="6"/>
      <c r="HQ278" s="6"/>
      <c r="HR278" s="6"/>
      <c r="HS278" s="6"/>
      <c r="HT278" s="6"/>
      <c r="HU278" s="6"/>
      <c r="HV278" s="6"/>
      <c r="HW278" s="6"/>
      <c r="HX278" s="6"/>
      <c r="HY278" s="6"/>
      <c r="HZ278" s="6"/>
      <c r="IA278" s="6"/>
      <c r="IB278" s="6"/>
      <c r="IC278" s="6"/>
      <c r="ID278" s="6"/>
      <c r="IE278" s="6"/>
      <c r="IF278" s="6"/>
      <c r="IG278" s="6"/>
      <c r="IH278" s="6"/>
      <c r="II278" s="6"/>
      <c r="IJ278" s="6"/>
      <c r="IK278" s="6"/>
      <c r="IL278" s="6"/>
      <c r="IM278" s="6"/>
      <c r="IN278" s="6"/>
      <c r="IO278" s="6"/>
      <c r="IP278" s="6"/>
      <c r="IQ278" s="6"/>
      <c r="IR278" s="6"/>
      <c r="IS278" s="6"/>
      <c r="IT278" s="6"/>
      <c r="IU278" s="6"/>
      <c r="IV278" s="6"/>
      <c r="IW278" s="6"/>
      <c r="IX278" s="6"/>
      <c r="IY278" s="6"/>
      <c r="IZ278" s="6"/>
      <c r="JA278" s="6"/>
      <c r="JB278" s="6"/>
      <c r="JC278" s="6"/>
      <c r="JD278" s="6"/>
      <c r="JE278" s="6"/>
      <c r="JF278" s="6"/>
      <c r="JG278" s="6"/>
      <c r="JH278" s="6"/>
      <c r="JI278" s="6"/>
      <c r="JJ278" s="6"/>
      <c r="JK278" s="6"/>
      <c r="JL278" s="6"/>
      <c r="JM278" s="6"/>
      <c r="JN278" s="6"/>
      <c r="JO278" s="6"/>
      <c r="JP278" s="6"/>
      <c r="JQ278" s="6"/>
      <c r="JR278" s="6"/>
      <c r="JS278" s="6"/>
      <c r="JT278" s="6"/>
      <c r="JU278" s="6"/>
      <c r="JV278" s="6"/>
      <c r="JW278" s="6"/>
      <c r="JX278" s="6"/>
      <c r="JY278" s="6"/>
      <c r="JZ278" s="6"/>
      <c r="KA278" s="6"/>
      <c r="KB278" s="6"/>
      <c r="KC278" s="6"/>
      <c r="KD278" s="6"/>
      <c r="KE278" s="6"/>
      <c r="KF278" s="6"/>
      <c r="KG278" s="6"/>
      <c r="KH278" s="6"/>
      <c r="KI278" s="6"/>
      <c r="KJ278" s="6"/>
      <c r="KK278" s="6"/>
      <c r="KL278" s="6"/>
      <c r="KM278" s="6"/>
      <c r="KN278" s="6"/>
      <c r="KO278" s="6"/>
      <c r="KP278" s="6"/>
      <c r="KQ278" s="6"/>
      <c r="KR278" s="6"/>
      <c r="KS278" s="6"/>
      <c r="KT278" s="6"/>
      <c r="KU278" s="6"/>
      <c r="KV278" s="6"/>
      <c r="KW278" s="6"/>
      <c r="KX278" s="6"/>
      <c r="KY278" s="6"/>
      <c r="KZ278" s="6"/>
      <c r="LA278" s="6"/>
      <c r="LB278" s="6"/>
      <c r="LC278" s="6"/>
    </row>
    <row r="279" spans="222:315" x14ac:dyDescent="0.2">
      <c r="HN279" s="6"/>
      <c r="HO279" s="6"/>
      <c r="HP279" s="6"/>
      <c r="HQ279" s="6"/>
      <c r="HR279" s="6"/>
      <c r="HS279" s="6"/>
      <c r="HT279" s="6"/>
      <c r="HU279" s="6"/>
      <c r="HV279" s="6"/>
      <c r="HW279" s="6"/>
      <c r="HX279" s="6"/>
      <c r="HY279" s="6"/>
      <c r="HZ279" s="6"/>
      <c r="IA279" s="6"/>
      <c r="IB279" s="6"/>
      <c r="IC279" s="6"/>
      <c r="ID279" s="6"/>
      <c r="IE279" s="6"/>
      <c r="IF279" s="6"/>
      <c r="IG279" s="6"/>
      <c r="IH279" s="6"/>
      <c r="II279" s="6"/>
      <c r="IJ279" s="6"/>
      <c r="IK279" s="6"/>
      <c r="IL279" s="6"/>
      <c r="IM279" s="6"/>
      <c r="IN279" s="6"/>
      <c r="IO279" s="6"/>
      <c r="IP279" s="6"/>
      <c r="IQ279" s="6"/>
      <c r="IR279" s="6"/>
      <c r="IS279" s="6"/>
      <c r="IT279" s="6"/>
      <c r="IU279" s="6"/>
      <c r="IV279" s="6"/>
      <c r="IW279" s="6"/>
      <c r="IX279" s="6"/>
      <c r="IY279" s="6"/>
      <c r="IZ279" s="6"/>
      <c r="JA279" s="6"/>
      <c r="JB279" s="6"/>
      <c r="JC279" s="6"/>
      <c r="JD279" s="6"/>
      <c r="JE279" s="6"/>
      <c r="JF279" s="6"/>
      <c r="JG279" s="6"/>
      <c r="JH279" s="6"/>
      <c r="JI279" s="6"/>
      <c r="JJ279" s="6"/>
      <c r="JK279" s="6"/>
      <c r="JL279" s="6"/>
      <c r="JM279" s="6"/>
      <c r="JN279" s="6"/>
      <c r="JO279" s="6"/>
      <c r="JP279" s="6"/>
      <c r="JQ279" s="6"/>
      <c r="JR279" s="6"/>
      <c r="JS279" s="6"/>
      <c r="JT279" s="6"/>
      <c r="JU279" s="6"/>
      <c r="JV279" s="6"/>
      <c r="JW279" s="6"/>
      <c r="JX279" s="6"/>
      <c r="JY279" s="6"/>
      <c r="JZ279" s="6"/>
      <c r="KA279" s="6"/>
      <c r="KB279" s="6"/>
      <c r="KC279" s="6"/>
      <c r="KD279" s="6"/>
      <c r="KE279" s="6"/>
      <c r="KF279" s="6"/>
      <c r="KG279" s="6"/>
      <c r="KH279" s="6"/>
      <c r="KI279" s="6"/>
      <c r="KJ279" s="6"/>
      <c r="KK279" s="6"/>
      <c r="KL279" s="6"/>
      <c r="KM279" s="6"/>
      <c r="KN279" s="6"/>
      <c r="KO279" s="6"/>
      <c r="KP279" s="6"/>
      <c r="KQ279" s="6"/>
      <c r="KR279" s="6"/>
      <c r="KS279" s="6"/>
      <c r="KT279" s="6"/>
      <c r="KU279" s="6"/>
      <c r="KV279" s="6"/>
      <c r="KW279" s="6"/>
      <c r="KX279" s="6"/>
      <c r="KY279" s="6"/>
      <c r="KZ279" s="6"/>
      <c r="LA279" s="6"/>
      <c r="LB279" s="6"/>
      <c r="LC279" s="6"/>
    </row>
    <row r="280" spans="222:315" x14ac:dyDescent="0.2">
      <c r="HN280" s="6"/>
      <c r="HO280" s="6"/>
      <c r="HP280" s="6"/>
      <c r="HQ280" s="6"/>
      <c r="HR280" s="6"/>
      <c r="HS280" s="6"/>
      <c r="HT280" s="6"/>
      <c r="HU280" s="6"/>
      <c r="HV280" s="6"/>
      <c r="HW280" s="6"/>
      <c r="HX280" s="6"/>
      <c r="HY280" s="6"/>
      <c r="HZ280" s="6"/>
      <c r="IA280" s="6"/>
      <c r="IB280" s="6"/>
      <c r="IC280" s="6"/>
      <c r="ID280" s="6"/>
      <c r="IE280" s="6"/>
      <c r="IF280" s="6"/>
      <c r="IG280" s="6"/>
      <c r="IH280" s="6"/>
      <c r="II280" s="6"/>
      <c r="IJ280" s="6"/>
      <c r="IK280" s="6"/>
      <c r="IL280" s="6"/>
      <c r="IM280" s="6"/>
      <c r="IN280" s="6"/>
      <c r="IO280" s="6"/>
      <c r="IP280" s="6"/>
      <c r="IQ280" s="6"/>
      <c r="IR280" s="6"/>
      <c r="IS280" s="6"/>
      <c r="IT280" s="6"/>
      <c r="IU280" s="6"/>
      <c r="IV280" s="6"/>
      <c r="IW280" s="6"/>
      <c r="IX280" s="6"/>
      <c r="IY280" s="6"/>
      <c r="IZ280" s="6"/>
      <c r="JA280" s="6"/>
      <c r="JB280" s="6"/>
      <c r="JC280" s="6"/>
      <c r="JD280" s="6"/>
      <c r="JE280" s="6"/>
      <c r="JF280" s="6"/>
      <c r="JG280" s="6"/>
      <c r="JH280" s="6"/>
      <c r="JI280" s="6"/>
      <c r="JJ280" s="6"/>
      <c r="JK280" s="6"/>
      <c r="JL280" s="6"/>
      <c r="JM280" s="6"/>
      <c r="JN280" s="6"/>
      <c r="JO280" s="6"/>
      <c r="JP280" s="6"/>
      <c r="JQ280" s="6"/>
      <c r="JR280" s="6"/>
      <c r="JS280" s="6"/>
      <c r="JT280" s="6"/>
      <c r="JU280" s="6"/>
      <c r="JV280" s="6"/>
      <c r="JW280" s="6"/>
      <c r="JX280" s="6"/>
      <c r="JY280" s="6"/>
      <c r="JZ280" s="6"/>
      <c r="KA280" s="6"/>
      <c r="KB280" s="6"/>
      <c r="KC280" s="6"/>
      <c r="KD280" s="6"/>
      <c r="KE280" s="6"/>
      <c r="KF280" s="6"/>
      <c r="KG280" s="6"/>
      <c r="KH280" s="6"/>
      <c r="KI280" s="6"/>
      <c r="KJ280" s="6"/>
      <c r="KK280" s="6"/>
      <c r="KL280" s="6"/>
      <c r="KM280" s="6"/>
      <c r="KN280" s="6"/>
      <c r="KO280" s="6"/>
      <c r="KP280" s="6"/>
      <c r="KQ280" s="6"/>
      <c r="KR280" s="6"/>
      <c r="KS280" s="6"/>
      <c r="KT280" s="6"/>
      <c r="KU280" s="6"/>
      <c r="KV280" s="6"/>
      <c r="KW280" s="6"/>
      <c r="KX280" s="6"/>
      <c r="KY280" s="6"/>
      <c r="KZ280" s="6"/>
      <c r="LA280" s="6"/>
      <c r="LB280" s="6"/>
      <c r="LC280" s="6"/>
    </row>
    <row r="281" spans="222:315" x14ac:dyDescent="0.2">
      <c r="HN281" s="6"/>
      <c r="HO281" s="6"/>
      <c r="HP281" s="6"/>
      <c r="HQ281" s="6"/>
      <c r="HR281" s="6"/>
      <c r="HS281" s="6"/>
      <c r="HT281" s="6"/>
      <c r="HU281" s="6"/>
      <c r="HV281" s="6"/>
      <c r="HW281" s="6"/>
      <c r="HX281" s="6"/>
      <c r="HY281" s="6"/>
      <c r="HZ281" s="6"/>
      <c r="IA281" s="6"/>
      <c r="IB281" s="6"/>
      <c r="IC281" s="6"/>
      <c r="ID281" s="6"/>
      <c r="IE281" s="6"/>
      <c r="IF281" s="6"/>
      <c r="IG281" s="6"/>
      <c r="IH281" s="6"/>
      <c r="II281" s="6"/>
      <c r="IJ281" s="6"/>
      <c r="IK281" s="6"/>
      <c r="IL281" s="6"/>
      <c r="IM281" s="6"/>
      <c r="IN281" s="6"/>
      <c r="IO281" s="6"/>
      <c r="IP281" s="6"/>
      <c r="IQ281" s="6"/>
      <c r="IR281" s="6"/>
      <c r="IS281" s="6"/>
      <c r="IT281" s="6"/>
      <c r="IU281" s="6"/>
      <c r="IV281" s="6"/>
      <c r="IW281" s="6"/>
      <c r="IX281" s="6"/>
      <c r="IY281" s="6"/>
      <c r="IZ281" s="6"/>
      <c r="JA281" s="6"/>
      <c r="JB281" s="6"/>
      <c r="JC281" s="6"/>
      <c r="JD281" s="6"/>
      <c r="JE281" s="6"/>
      <c r="JF281" s="6"/>
      <c r="JG281" s="6"/>
      <c r="JH281" s="6"/>
      <c r="JI281" s="6"/>
      <c r="JJ281" s="6"/>
      <c r="JK281" s="6"/>
      <c r="JL281" s="6"/>
      <c r="JM281" s="6"/>
      <c r="JN281" s="6"/>
      <c r="JO281" s="6"/>
      <c r="JP281" s="6"/>
      <c r="JQ281" s="6"/>
      <c r="JR281" s="6"/>
      <c r="JS281" s="6"/>
      <c r="JT281" s="6"/>
      <c r="JU281" s="6"/>
      <c r="JV281" s="6"/>
      <c r="JW281" s="6"/>
      <c r="JX281" s="6"/>
      <c r="JY281" s="6"/>
      <c r="JZ281" s="6"/>
      <c r="KA281" s="6"/>
      <c r="KB281" s="6"/>
      <c r="KC281" s="6"/>
      <c r="KD281" s="6"/>
      <c r="KE281" s="6"/>
      <c r="KF281" s="6"/>
      <c r="KG281" s="6"/>
      <c r="KH281" s="6"/>
      <c r="KI281" s="6"/>
      <c r="KJ281" s="6"/>
      <c r="KK281" s="6"/>
      <c r="KL281" s="6"/>
      <c r="KM281" s="6"/>
      <c r="KN281" s="6"/>
      <c r="KO281" s="6"/>
      <c r="KP281" s="6"/>
      <c r="KQ281" s="6"/>
      <c r="KR281" s="6"/>
      <c r="KS281" s="6"/>
      <c r="KT281" s="6"/>
      <c r="KU281" s="6"/>
      <c r="KV281" s="6"/>
      <c r="KW281" s="6"/>
      <c r="KX281" s="6"/>
      <c r="KY281" s="6"/>
      <c r="KZ281" s="6"/>
      <c r="LA281" s="6"/>
      <c r="LB281" s="6"/>
      <c r="LC281" s="6"/>
    </row>
    <row r="282" spans="222:315" x14ac:dyDescent="0.2">
      <c r="HN282" s="6"/>
      <c r="HO282" s="6"/>
      <c r="HP282" s="6"/>
      <c r="HQ282" s="6"/>
      <c r="HR282" s="6"/>
      <c r="HS282" s="6"/>
      <c r="HT282" s="6"/>
      <c r="HU282" s="6"/>
      <c r="HV282" s="6"/>
      <c r="HW282" s="6"/>
      <c r="HX282" s="6"/>
      <c r="HY282" s="6"/>
      <c r="HZ282" s="6"/>
      <c r="IA282" s="6"/>
      <c r="IB282" s="6"/>
      <c r="IC282" s="6"/>
      <c r="ID282" s="6"/>
      <c r="IE282" s="6"/>
      <c r="IF282" s="6"/>
      <c r="IG282" s="6"/>
      <c r="IH282" s="6"/>
      <c r="II282" s="6"/>
      <c r="IJ282" s="6"/>
      <c r="IK282" s="6"/>
      <c r="IL282" s="6"/>
      <c r="IM282" s="6"/>
      <c r="IN282" s="6"/>
      <c r="IO282" s="6"/>
      <c r="IP282" s="6"/>
      <c r="IQ282" s="6"/>
      <c r="IR282" s="6"/>
      <c r="IS282" s="6"/>
      <c r="IT282" s="6"/>
      <c r="IU282" s="6"/>
      <c r="IV282" s="6"/>
      <c r="IW282" s="6"/>
      <c r="IX282" s="6"/>
      <c r="IY282" s="6"/>
      <c r="IZ282" s="6"/>
      <c r="JA282" s="6"/>
      <c r="JB282" s="6"/>
      <c r="JC282" s="6"/>
      <c r="JD282" s="6"/>
      <c r="JE282" s="6"/>
      <c r="JF282" s="6"/>
      <c r="JG282" s="6"/>
      <c r="JH282" s="6"/>
      <c r="JI282" s="6"/>
      <c r="JJ282" s="6"/>
      <c r="JK282" s="6"/>
      <c r="JL282" s="6"/>
      <c r="JM282" s="6"/>
      <c r="JN282" s="6"/>
      <c r="JO282" s="6"/>
      <c r="JP282" s="6"/>
      <c r="JQ282" s="6"/>
      <c r="JR282" s="6"/>
      <c r="JS282" s="6"/>
      <c r="JT282" s="6"/>
      <c r="JU282" s="6"/>
      <c r="JV282" s="6"/>
      <c r="JW282" s="6"/>
      <c r="JX282" s="6"/>
      <c r="JY282" s="6"/>
      <c r="JZ282" s="6"/>
      <c r="KA282" s="6"/>
      <c r="KB282" s="6"/>
      <c r="KC282" s="6"/>
      <c r="KD282" s="6"/>
      <c r="KE282" s="6"/>
      <c r="KF282" s="6"/>
      <c r="KG282" s="6"/>
      <c r="KH282" s="6"/>
      <c r="KI282" s="6"/>
      <c r="KJ282" s="6"/>
      <c r="KK282" s="6"/>
      <c r="KL282" s="6"/>
      <c r="KM282" s="6"/>
      <c r="KN282" s="6"/>
      <c r="KO282" s="6"/>
      <c r="KP282" s="6"/>
      <c r="KQ282" s="6"/>
      <c r="KR282" s="6"/>
      <c r="KS282" s="6"/>
      <c r="KT282" s="6"/>
      <c r="KU282" s="6"/>
      <c r="KV282" s="6"/>
      <c r="KW282" s="6"/>
      <c r="KX282" s="6"/>
      <c r="KY282" s="6"/>
      <c r="KZ282" s="6"/>
      <c r="LA282" s="6"/>
      <c r="LB282" s="6"/>
      <c r="LC282" s="6"/>
    </row>
    <row r="283" spans="222:315" x14ac:dyDescent="0.2">
      <c r="HN283" s="6"/>
      <c r="HO283" s="6"/>
      <c r="HP283" s="6"/>
      <c r="HQ283" s="6"/>
      <c r="HR283" s="6"/>
      <c r="HS283" s="6"/>
      <c r="HT283" s="6"/>
      <c r="HU283" s="6"/>
      <c r="HV283" s="6"/>
      <c r="HW283" s="6"/>
      <c r="HX283" s="6"/>
      <c r="HY283" s="6"/>
      <c r="HZ283" s="6"/>
      <c r="IA283" s="6"/>
      <c r="IB283" s="6"/>
      <c r="IC283" s="6"/>
      <c r="ID283" s="6"/>
      <c r="IE283" s="6"/>
      <c r="IF283" s="6"/>
      <c r="IG283" s="6"/>
      <c r="IH283" s="6"/>
      <c r="II283" s="6"/>
      <c r="IJ283" s="6"/>
      <c r="IK283" s="6"/>
      <c r="IL283" s="6"/>
      <c r="IM283" s="6"/>
      <c r="IN283" s="6"/>
      <c r="IO283" s="6"/>
      <c r="IP283" s="6"/>
      <c r="IQ283" s="6"/>
      <c r="IR283" s="6"/>
      <c r="IS283" s="6"/>
      <c r="IT283" s="6"/>
      <c r="IU283" s="6"/>
      <c r="IV283" s="6"/>
      <c r="IW283" s="6"/>
      <c r="IX283" s="6"/>
      <c r="IY283" s="6"/>
      <c r="IZ283" s="6"/>
      <c r="JA283" s="6"/>
      <c r="JB283" s="6"/>
      <c r="JC283" s="6"/>
      <c r="JD283" s="6"/>
      <c r="JE283" s="6"/>
      <c r="JF283" s="6"/>
      <c r="JG283" s="6"/>
      <c r="JH283" s="6"/>
      <c r="JI283" s="6"/>
      <c r="JJ283" s="6"/>
      <c r="JK283" s="6"/>
      <c r="JL283" s="6"/>
      <c r="JM283" s="6"/>
      <c r="JN283" s="6"/>
      <c r="JO283" s="6"/>
      <c r="JP283" s="6"/>
      <c r="JQ283" s="6"/>
      <c r="JR283" s="6"/>
      <c r="JS283" s="6"/>
      <c r="JT283" s="6"/>
      <c r="JU283" s="6"/>
      <c r="JV283" s="6"/>
      <c r="JW283" s="6"/>
      <c r="JX283" s="6"/>
      <c r="JY283" s="6"/>
      <c r="JZ283" s="6"/>
      <c r="KA283" s="6"/>
      <c r="KB283" s="6"/>
      <c r="KC283" s="6"/>
      <c r="KD283" s="6"/>
      <c r="KE283" s="6"/>
      <c r="KF283" s="6"/>
      <c r="KG283" s="6"/>
      <c r="KH283" s="6"/>
      <c r="KI283" s="6"/>
      <c r="KJ283" s="6"/>
      <c r="KK283" s="6"/>
      <c r="KL283" s="6"/>
      <c r="KM283" s="6"/>
      <c r="KN283" s="6"/>
      <c r="KO283" s="6"/>
      <c r="KP283" s="6"/>
      <c r="KQ283" s="6"/>
      <c r="KR283" s="6"/>
      <c r="KS283" s="6"/>
      <c r="KT283" s="6"/>
      <c r="KU283" s="6"/>
      <c r="KV283" s="6"/>
      <c r="KW283" s="6"/>
      <c r="KX283" s="6"/>
      <c r="KY283" s="6"/>
      <c r="KZ283" s="6"/>
      <c r="LA283" s="6"/>
      <c r="LB283" s="6"/>
      <c r="LC283" s="6"/>
    </row>
    <row r="284" spans="222:315" x14ac:dyDescent="0.2">
      <c r="HN284" s="6"/>
      <c r="HO284" s="6"/>
      <c r="HP284" s="6"/>
      <c r="HQ284" s="6"/>
      <c r="HR284" s="6"/>
      <c r="HS284" s="6"/>
      <c r="HT284" s="6"/>
      <c r="HU284" s="6"/>
      <c r="HV284" s="6"/>
      <c r="HW284" s="6"/>
      <c r="HX284" s="6"/>
      <c r="HY284" s="6"/>
      <c r="HZ284" s="6"/>
      <c r="IA284" s="6"/>
      <c r="IB284" s="6"/>
      <c r="IC284" s="6"/>
      <c r="ID284" s="6"/>
      <c r="IE284" s="6"/>
      <c r="IF284" s="6"/>
      <c r="IG284" s="6"/>
      <c r="IH284" s="6"/>
      <c r="II284" s="6"/>
      <c r="IJ284" s="6"/>
      <c r="IK284" s="6"/>
      <c r="IL284" s="6"/>
      <c r="IM284" s="6"/>
      <c r="IN284" s="6"/>
      <c r="IO284" s="6"/>
      <c r="IP284" s="6"/>
      <c r="IQ284" s="6"/>
      <c r="IR284" s="6"/>
      <c r="IS284" s="6"/>
      <c r="IT284" s="6"/>
      <c r="IU284" s="6"/>
      <c r="IV284" s="6"/>
      <c r="IW284" s="6"/>
      <c r="IX284" s="6"/>
      <c r="IY284" s="6"/>
      <c r="IZ284" s="6"/>
      <c r="JA284" s="6"/>
      <c r="JB284" s="6"/>
      <c r="JC284" s="6"/>
      <c r="JD284" s="6"/>
      <c r="JE284" s="6"/>
      <c r="JF284" s="6"/>
      <c r="JG284" s="6"/>
      <c r="JH284" s="6"/>
      <c r="JI284" s="6"/>
      <c r="JJ284" s="6"/>
      <c r="JK284" s="6"/>
      <c r="JL284" s="6"/>
      <c r="JM284" s="6"/>
      <c r="JN284" s="6"/>
      <c r="JO284" s="6"/>
      <c r="JP284" s="6"/>
      <c r="JQ284" s="6"/>
      <c r="JR284" s="6"/>
      <c r="JS284" s="6"/>
      <c r="JT284" s="6"/>
      <c r="JU284" s="6"/>
      <c r="JV284" s="6"/>
      <c r="JW284" s="6"/>
      <c r="JX284" s="6"/>
      <c r="JY284" s="6"/>
      <c r="JZ284" s="6"/>
      <c r="KA284" s="6"/>
      <c r="KB284" s="6"/>
      <c r="KC284" s="6"/>
      <c r="KD284" s="6"/>
      <c r="KE284" s="6"/>
      <c r="KF284" s="6"/>
      <c r="KG284" s="6"/>
      <c r="KH284" s="6"/>
      <c r="KI284" s="6"/>
      <c r="KJ284" s="6"/>
      <c r="KK284" s="6"/>
      <c r="KL284" s="6"/>
      <c r="KM284" s="6"/>
      <c r="KN284" s="6"/>
      <c r="KO284" s="6"/>
      <c r="KP284" s="6"/>
      <c r="KQ284" s="6"/>
      <c r="KR284" s="6"/>
      <c r="KS284" s="6"/>
      <c r="KT284" s="6"/>
      <c r="KU284" s="6"/>
      <c r="KV284" s="6"/>
      <c r="KW284" s="6"/>
      <c r="KX284" s="6"/>
      <c r="KY284" s="6"/>
      <c r="KZ284" s="6"/>
      <c r="LA284" s="6"/>
      <c r="LB284" s="6"/>
      <c r="LC284" s="6"/>
    </row>
    <row r="285" spans="222:315" x14ac:dyDescent="0.2">
      <c r="HN285" s="6"/>
      <c r="HO285" s="6"/>
      <c r="HP285" s="6"/>
      <c r="HQ285" s="6"/>
      <c r="HR285" s="6"/>
      <c r="HS285" s="6"/>
      <c r="HT285" s="6"/>
      <c r="HU285" s="6"/>
      <c r="HV285" s="6"/>
      <c r="HW285" s="6"/>
      <c r="HX285" s="6"/>
      <c r="HY285" s="6"/>
      <c r="HZ285" s="6"/>
      <c r="IA285" s="6"/>
      <c r="IB285" s="6"/>
      <c r="IC285" s="6"/>
      <c r="ID285" s="6"/>
      <c r="IE285" s="6"/>
      <c r="IF285" s="6"/>
      <c r="IG285" s="6"/>
      <c r="IH285" s="6"/>
      <c r="II285" s="6"/>
      <c r="IJ285" s="6"/>
      <c r="IK285" s="6"/>
      <c r="IL285" s="6"/>
      <c r="IM285" s="6"/>
      <c r="IN285" s="6"/>
      <c r="IO285" s="6"/>
      <c r="IP285" s="6"/>
      <c r="IQ285" s="6"/>
      <c r="IR285" s="6"/>
      <c r="IS285" s="6"/>
      <c r="IT285" s="6"/>
      <c r="IU285" s="6"/>
      <c r="IV285" s="6"/>
      <c r="IW285" s="6"/>
      <c r="IX285" s="6"/>
      <c r="IY285" s="6"/>
      <c r="IZ285" s="6"/>
      <c r="JA285" s="6"/>
      <c r="JB285" s="6"/>
      <c r="JC285" s="6"/>
      <c r="JD285" s="6"/>
      <c r="JE285" s="6"/>
      <c r="JF285" s="6"/>
      <c r="JG285" s="6"/>
      <c r="JH285" s="6"/>
      <c r="JI285" s="6"/>
      <c r="JJ285" s="6"/>
      <c r="JK285" s="6"/>
      <c r="JL285" s="6"/>
      <c r="JM285" s="6"/>
      <c r="JN285" s="6"/>
      <c r="JO285" s="6"/>
      <c r="JP285" s="6"/>
      <c r="JQ285" s="6"/>
      <c r="JR285" s="6"/>
      <c r="JS285" s="6"/>
      <c r="JT285" s="6"/>
      <c r="JU285" s="6"/>
      <c r="JV285" s="6"/>
      <c r="JW285" s="6"/>
      <c r="JX285" s="6"/>
      <c r="JY285" s="6"/>
      <c r="JZ285" s="6"/>
      <c r="KA285" s="6"/>
      <c r="KB285" s="6"/>
      <c r="KC285" s="6"/>
      <c r="KD285" s="6"/>
      <c r="KE285" s="6"/>
      <c r="KF285" s="6"/>
      <c r="KG285" s="6"/>
      <c r="KH285" s="6"/>
      <c r="KI285" s="6"/>
      <c r="KJ285" s="6"/>
      <c r="KK285" s="6"/>
      <c r="KL285" s="6"/>
      <c r="KM285" s="6"/>
      <c r="KN285" s="6"/>
      <c r="KO285" s="6"/>
      <c r="KP285" s="6"/>
      <c r="KQ285" s="6"/>
      <c r="KR285" s="6"/>
      <c r="KS285" s="6"/>
      <c r="KT285" s="6"/>
      <c r="KU285" s="6"/>
      <c r="KV285" s="6"/>
      <c r="KW285" s="6"/>
      <c r="KX285" s="6"/>
      <c r="KY285" s="6"/>
      <c r="KZ285" s="6"/>
      <c r="LA285" s="6"/>
      <c r="LB285" s="6"/>
      <c r="LC285" s="6"/>
    </row>
    <row r="286" spans="222:315" x14ac:dyDescent="0.2">
      <c r="HN286" s="6"/>
      <c r="HO286" s="6"/>
      <c r="HP286" s="6"/>
      <c r="HQ286" s="6"/>
      <c r="HR286" s="6"/>
      <c r="HS286" s="6"/>
      <c r="HT286" s="6"/>
      <c r="HU286" s="6"/>
      <c r="HV286" s="6"/>
      <c r="HW286" s="6"/>
      <c r="HX286" s="6"/>
      <c r="HY286" s="6"/>
      <c r="HZ286" s="6"/>
      <c r="IA286" s="6"/>
      <c r="IB286" s="6"/>
      <c r="IC286" s="6"/>
      <c r="ID286" s="6"/>
      <c r="IE286" s="6"/>
      <c r="IF286" s="6"/>
      <c r="IG286" s="6"/>
      <c r="IH286" s="6"/>
      <c r="II286" s="6"/>
      <c r="IJ286" s="6"/>
      <c r="IK286" s="6"/>
      <c r="IL286" s="6"/>
      <c r="IM286" s="6"/>
      <c r="IN286" s="6"/>
      <c r="IO286" s="6"/>
      <c r="IP286" s="6"/>
      <c r="IQ286" s="6"/>
      <c r="IR286" s="6"/>
      <c r="IS286" s="6"/>
      <c r="IT286" s="6"/>
      <c r="IU286" s="6"/>
      <c r="IV286" s="6"/>
      <c r="IW286" s="6"/>
      <c r="IX286" s="6"/>
      <c r="IY286" s="6"/>
      <c r="IZ286" s="6"/>
      <c r="JA286" s="6"/>
      <c r="JB286" s="6"/>
      <c r="JC286" s="6"/>
      <c r="JD286" s="6"/>
      <c r="JE286" s="6"/>
      <c r="JF286" s="6"/>
      <c r="JG286" s="6"/>
      <c r="JH286" s="6"/>
      <c r="JI286" s="6"/>
      <c r="JJ286" s="6"/>
      <c r="JK286" s="6"/>
      <c r="JL286" s="6"/>
      <c r="JM286" s="6"/>
      <c r="JN286" s="6"/>
      <c r="JO286" s="6"/>
      <c r="JP286" s="6"/>
      <c r="JQ286" s="6"/>
      <c r="JR286" s="6"/>
      <c r="JS286" s="6"/>
      <c r="JT286" s="6"/>
      <c r="JU286" s="6"/>
      <c r="JV286" s="6"/>
      <c r="JW286" s="6"/>
      <c r="JX286" s="6"/>
      <c r="JY286" s="6"/>
      <c r="JZ286" s="6"/>
      <c r="KA286" s="6"/>
      <c r="KB286" s="6"/>
      <c r="KC286" s="6"/>
      <c r="KD286" s="6"/>
      <c r="KE286" s="6"/>
      <c r="KF286" s="6"/>
      <c r="KG286" s="6"/>
      <c r="KH286" s="6"/>
      <c r="KI286" s="6"/>
      <c r="KJ286" s="6"/>
      <c r="KK286" s="6"/>
      <c r="KL286" s="6"/>
      <c r="KM286" s="6"/>
      <c r="KN286" s="6"/>
      <c r="KO286" s="6"/>
      <c r="KP286" s="6"/>
      <c r="KQ286" s="6"/>
      <c r="KR286" s="6"/>
      <c r="KS286" s="6"/>
      <c r="KT286" s="6"/>
      <c r="KU286" s="6"/>
      <c r="KV286" s="6"/>
      <c r="KW286" s="6"/>
      <c r="KX286" s="6"/>
      <c r="KY286" s="6"/>
      <c r="KZ286" s="6"/>
      <c r="LA286" s="6"/>
      <c r="LB286" s="6"/>
      <c r="LC286" s="6"/>
    </row>
    <row r="287" spans="222:315" x14ac:dyDescent="0.2">
      <c r="HN287" s="6"/>
      <c r="HO287" s="6"/>
      <c r="HP287" s="6"/>
      <c r="HQ287" s="6"/>
      <c r="HR287" s="6"/>
      <c r="HS287" s="6"/>
      <c r="HT287" s="6"/>
      <c r="HU287" s="6"/>
      <c r="HV287" s="6"/>
      <c r="HW287" s="6"/>
      <c r="HX287" s="6"/>
      <c r="HY287" s="6"/>
      <c r="HZ287" s="6"/>
      <c r="IA287" s="6"/>
      <c r="IB287" s="6"/>
      <c r="IC287" s="6"/>
      <c r="ID287" s="6"/>
      <c r="IE287" s="6"/>
      <c r="IF287" s="6"/>
      <c r="IG287" s="6"/>
      <c r="IH287" s="6"/>
      <c r="II287" s="6"/>
      <c r="IJ287" s="6"/>
      <c r="IK287" s="6"/>
      <c r="IL287" s="6"/>
      <c r="IM287" s="6"/>
      <c r="IN287" s="6"/>
      <c r="IO287" s="6"/>
      <c r="IP287" s="6"/>
      <c r="IQ287" s="6"/>
      <c r="IR287" s="6"/>
      <c r="IS287" s="6"/>
      <c r="IT287" s="6"/>
      <c r="IU287" s="6"/>
      <c r="IV287" s="6"/>
      <c r="IW287" s="6"/>
      <c r="IX287" s="6"/>
      <c r="IY287" s="6"/>
      <c r="IZ287" s="6"/>
      <c r="JA287" s="6"/>
      <c r="JB287" s="6"/>
      <c r="JC287" s="6"/>
      <c r="JD287" s="6"/>
      <c r="JE287" s="6"/>
      <c r="JF287" s="6"/>
      <c r="JG287" s="6"/>
      <c r="JH287" s="6"/>
      <c r="JI287" s="6"/>
      <c r="JJ287" s="6"/>
      <c r="JK287" s="6"/>
      <c r="JL287" s="6"/>
      <c r="JM287" s="6"/>
      <c r="JN287" s="6"/>
      <c r="JO287" s="6"/>
      <c r="JP287" s="6"/>
      <c r="JQ287" s="6"/>
      <c r="JR287" s="6"/>
      <c r="JS287" s="6"/>
      <c r="JT287" s="6"/>
      <c r="JU287" s="6"/>
      <c r="JV287" s="6"/>
      <c r="JW287" s="6"/>
      <c r="JX287" s="6"/>
      <c r="JY287" s="6"/>
      <c r="JZ287" s="6"/>
      <c r="KA287" s="6"/>
      <c r="KB287" s="6"/>
      <c r="KC287" s="6"/>
      <c r="KD287" s="6"/>
      <c r="KE287" s="6"/>
      <c r="KF287" s="6"/>
      <c r="KG287" s="6"/>
      <c r="KH287" s="6"/>
      <c r="KI287" s="6"/>
      <c r="KJ287" s="6"/>
      <c r="KK287" s="6"/>
      <c r="KL287" s="6"/>
      <c r="KM287" s="6"/>
      <c r="KN287" s="6"/>
      <c r="KO287" s="6"/>
      <c r="KP287" s="6"/>
      <c r="KQ287" s="6"/>
      <c r="KR287" s="6"/>
      <c r="KS287" s="6"/>
      <c r="KT287" s="6"/>
      <c r="KU287" s="6"/>
      <c r="KV287" s="6"/>
      <c r="KW287" s="6"/>
      <c r="KX287" s="6"/>
      <c r="KY287" s="6"/>
      <c r="KZ287" s="6"/>
      <c r="LA287" s="6"/>
      <c r="LB287" s="6"/>
      <c r="LC287" s="6"/>
    </row>
    <row r="288" spans="222:315" x14ac:dyDescent="0.2">
      <c r="HN288" s="6"/>
      <c r="HO288" s="6"/>
      <c r="HP288" s="6"/>
      <c r="HQ288" s="6"/>
      <c r="HR288" s="6"/>
      <c r="HS288" s="6"/>
      <c r="HT288" s="6"/>
      <c r="HU288" s="6"/>
      <c r="HV288" s="6"/>
      <c r="HW288" s="6"/>
      <c r="HX288" s="6"/>
      <c r="HY288" s="6"/>
      <c r="HZ288" s="6"/>
      <c r="IA288" s="6"/>
      <c r="IB288" s="6"/>
      <c r="IC288" s="6"/>
      <c r="ID288" s="6"/>
      <c r="IE288" s="6"/>
      <c r="IF288" s="6"/>
      <c r="IG288" s="6"/>
      <c r="IH288" s="6"/>
      <c r="II288" s="6"/>
      <c r="IJ288" s="6"/>
      <c r="IK288" s="6"/>
      <c r="IL288" s="6"/>
      <c r="IM288" s="6"/>
      <c r="IN288" s="6"/>
      <c r="IO288" s="6"/>
      <c r="IP288" s="6"/>
      <c r="IQ288" s="6"/>
      <c r="IR288" s="6"/>
      <c r="IS288" s="6"/>
      <c r="IT288" s="6"/>
      <c r="IU288" s="6"/>
      <c r="IV288" s="6"/>
      <c r="IW288" s="6"/>
      <c r="IX288" s="6"/>
      <c r="IY288" s="6"/>
      <c r="IZ288" s="6"/>
      <c r="JA288" s="6"/>
      <c r="JB288" s="6"/>
      <c r="JC288" s="6"/>
      <c r="JD288" s="6"/>
      <c r="JE288" s="6"/>
      <c r="JF288" s="6"/>
      <c r="JG288" s="6"/>
      <c r="JH288" s="6"/>
      <c r="JI288" s="6"/>
      <c r="JJ288" s="6"/>
      <c r="JK288" s="6"/>
      <c r="JL288" s="6"/>
      <c r="JM288" s="6"/>
      <c r="JN288" s="6"/>
      <c r="JO288" s="6"/>
      <c r="JP288" s="6"/>
      <c r="JQ288" s="6"/>
      <c r="JR288" s="6"/>
      <c r="JS288" s="6"/>
      <c r="JT288" s="6"/>
      <c r="JU288" s="6"/>
      <c r="JV288" s="6"/>
      <c r="JW288" s="6"/>
      <c r="JX288" s="6"/>
      <c r="JY288" s="6"/>
      <c r="JZ288" s="6"/>
      <c r="KA288" s="6"/>
      <c r="KB288" s="6"/>
      <c r="KC288" s="6"/>
      <c r="KD288" s="6"/>
      <c r="KE288" s="6"/>
      <c r="KF288" s="6"/>
      <c r="KG288" s="6"/>
      <c r="KH288" s="6"/>
      <c r="KI288" s="6"/>
      <c r="KJ288" s="6"/>
      <c r="KK288" s="6"/>
      <c r="KL288" s="6"/>
      <c r="KM288" s="6"/>
      <c r="KN288" s="6"/>
      <c r="KO288" s="6"/>
      <c r="KP288" s="6"/>
      <c r="KQ288" s="6"/>
      <c r="KR288" s="6"/>
      <c r="KS288" s="6"/>
      <c r="KT288" s="6"/>
      <c r="KU288" s="6"/>
      <c r="KV288" s="6"/>
      <c r="KW288" s="6"/>
      <c r="KX288" s="6"/>
      <c r="KY288" s="6"/>
      <c r="KZ288" s="6"/>
      <c r="LA288" s="6"/>
      <c r="LB288" s="6"/>
      <c r="LC288" s="6"/>
    </row>
    <row r="289" spans="222:315" x14ac:dyDescent="0.2">
      <c r="HN289" s="6"/>
      <c r="HO289" s="6"/>
      <c r="HP289" s="6"/>
      <c r="HQ289" s="6"/>
      <c r="HR289" s="6"/>
      <c r="HS289" s="6"/>
      <c r="HT289" s="6"/>
      <c r="HU289" s="6"/>
      <c r="HV289" s="6"/>
      <c r="HW289" s="6"/>
      <c r="HX289" s="6"/>
      <c r="HY289" s="6"/>
      <c r="HZ289" s="6"/>
      <c r="IA289" s="6"/>
      <c r="IB289" s="6"/>
      <c r="IC289" s="6"/>
      <c r="ID289" s="6"/>
      <c r="IE289" s="6"/>
      <c r="IF289" s="6"/>
      <c r="IG289" s="6"/>
      <c r="IH289" s="6"/>
      <c r="II289" s="6"/>
      <c r="IJ289" s="6"/>
      <c r="IK289" s="6"/>
      <c r="IL289" s="6"/>
      <c r="IM289" s="6"/>
      <c r="IN289" s="6"/>
      <c r="IO289" s="6"/>
      <c r="IP289" s="6"/>
      <c r="IQ289" s="6"/>
      <c r="IR289" s="6"/>
      <c r="IS289" s="6"/>
      <c r="IT289" s="6"/>
      <c r="IU289" s="6"/>
      <c r="IV289" s="6"/>
      <c r="IW289" s="6"/>
      <c r="IX289" s="6"/>
      <c r="IY289" s="6"/>
      <c r="IZ289" s="6"/>
      <c r="JA289" s="6"/>
      <c r="JB289" s="6"/>
      <c r="JC289" s="6"/>
      <c r="JD289" s="6"/>
      <c r="JE289" s="6"/>
      <c r="JF289" s="6"/>
      <c r="JG289" s="6"/>
      <c r="JH289" s="6"/>
      <c r="JI289" s="6"/>
      <c r="JJ289" s="6"/>
      <c r="JK289" s="6"/>
      <c r="JL289" s="6"/>
      <c r="JM289" s="6"/>
      <c r="JN289" s="6"/>
      <c r="JO289" s="6"/>
      <c r="JP289" s="6"/>
      <c r="JQ289" s="6"/>
      <c r="JR289" s="6"/>
      <c r="JS289" s="6"/>
      <c r="JT289" s="6"/>
      <c r="JU289" s="6"/>
      <c r="JV289" s="6"/>
      <c r="JW289" s="6"/>
      <c r="JX289" s="6"/>
      <c r="JY289" s="6"/>
      <c r="JZ289" s="6"/>
      <c r="KA289" s="6"/>
      <c r="KB289" s="6"/>
      <c r="KC289" s="6"/>
      <c r="KD289" s="6"/>
      <c r="KE289" s="6"/>
      <c r="KF289" s="6"/>
      <c r="KG289" s="6"/>
      <c r="KH289" s="6"/>
      <c r="KI289" s="6"/>
      <c r="KJ289" s="6"/>
      <c r="KK289" s="6"/>
      <c r="KL289" s="6"/>
      <c r="KM289" s="6"/>
      <c r="KN289" s="6"/>
      <c r="KO289" s="6"/>
      <c r="KP289" s="6"/>
      <c r="KQ289" s="6"/>
      <c r="KR289" s="6"/>
      <c r="KS289" s="6"/>
      <c r="KT289" s="6"/>
      <c r="KU289" s="6"/>
      <c r="KV289" s="6"/>
      <c r="KW289" s="6"/>
      <c r="KX289" s="6"/>
      <c r="KY289" s="6"/>
      <c r="KZ289" s="6"/>
      <c r="LA289" s="6"/>
      <c r="LB289" s="6"/>
      <c r="LC289" s="6"/>
    </row>
    <row r="290" spans="222:315" x14ac:dyDescent="0.2">
      <c r="HN290" s="6"/>
      <c r="HO290" s="6"/>
      <c r="HP290" s="6"/>
      <c r="HQ290" s="6"/>
      <c r="HR290" s="6"/>
      <c r="HS290" s="6"/>
      <c r="HT290" s="6"/>
      <c r="HU290" s="6"/>
      <c r="HV290" s="6"/>
      <c r="HW290" s="6"/>
      <c r="HX290" s="6"/>
      <c r="HY290" s="6"/>
      <c r="HZ290" s="6"/>
      <c r="IA290" s="6"/>
      <c r="IB290" s="6"/>
      <c r="IC290" s="6"/>
      <c r="ID290" s="6"/>
      <c r="IE290" s="6"/>
      <c r="IF290" s="6"/>
      <c r="IG290" s="6"/>
      <c r="IH290" s="6"/>
      <c r="II290" s="6"/>
      <c r="IJ290" s="6"/>
      <c r="IK290" s="6"/>
      <c r="IL290" s="6"/>
      <c r="IM290" s="6"/>
      <c r="IN290" s="6"/>
      <c r="IO290" s="6"/>
      <c r="IP290" s="6"/>
      <c r="IQ290" s="6"/>
      <c r="IR290" s="6"/>
      <c r="IS290" s="6"/>
      <c r="IT290" s="6"/>
      <c r="IU290" s="6"/>
      <c r="IV290" s="6"/>
      <c r="IW290" s="6"/>
      <c r="IX290" s="6"/>
      <c r="IY290" s="6"/>
      <c r="IZ290" s="6"/>
      <c r="JA290" s="6"/>
      <c r="JB290" s="6"/>
      <c r="JC290" s="6"/>
      <c r="JD290" s="6"/>
      <c r="JE290" s="6"/>
      <c r="JF290" s="6"/>
      <c r="JG290" s="6"/>
      <c r="JH290" s="6"/>
      <c r="JI290" s="6"/>
      <c r="JJ290" s="6"/>
      <c r="JK290" s="6"/>
      <c r="JL290" s="6"/>
      <c r="JM290" s="6"/>
      <c r="JN290" s="6"/>
      <c r="JO290" s="6"/>
      <c r="JP290" s="6"/>
      <c r="JQ290" s="6"/>
      <c r="JR290" s="6"/>
      <c r="JS290" s="6"/>
      <c r="JT290" s="6"/>
      <c r="JU290" s="6"/>
      <c r="JV290" s="6"/>
      <c r="JW290" s="6"/>
      <c r="JX290" s="6"/>
      <c r="JY290" s="6"/>
      <c r="JZ290" s="6"/>
      <c r="KA290" s="6"/>
      <c r="KB290" s="6"/>
      <c r="KC290" s="6"/>
      <c r="KD290" s="6"/>
      <c r="KE290" s="6"/>
      <c r="KF290" s="6"/>
      <c r="KG290" s="6"/>
      <c r="KH290" s="6"/>
      <c r="KI290" s="6"/>
      <c r="KJ290" s="6"/>
      <c r="KK290" s="6"/>
      <c r="KL290" s="6"/>
      <c r="KM290" s="6"/>
      <c r="KN290" s="6"/>
      <c r="KO290" s="6"/>
      <c r="KP290" s="6"/>
      <c r="KQ290" s="6"/>
      <c r="KR290" s="6"/>
      <c r="KS290" s="6"/>
      <c r="KT290" s="6"/>
      <c r="KU290" s="6"/>
      <c r="KV290" s="6"/>
      <c r="KW290" s="6"/>
      <c r="KX290" s="6"/>
      <c r="KY290" s="6"/>
      <c r="KZ290" s="6"/>
      <c r="LA290" s="6"/>
      <c r="LB290" s="6"/>
      <c r="LC290" s="6"/>
    </row>
    <row r="291" spans="222:315" x14ac:dyDescent="0.2">
      <c r="HN291" s="6"/>
      <c r="HO291" s="6"/>
      <c r="HP291" s="6"/>
      <c r="HQ291" s="6"/>
      <c r="HR291" s="6"/>
      <c r="HS291" s="6"/>
      <c r="HT291" s="6"/>
      <c r="HU291" s="6"/>
      <c r="HV291" s="6"/>
      <c r="HW291" s="6"/>
      <c r="HX291" s="6"/>
      <c r="HY291" s="6"/>
      <c r="HZ291" s="6"/>
      <c r="IA291" s="6"/>
      <c r="IB291" s="6"/>
      <c r="IC291" s="6"/>
      <c r="ID291" s="6"/>
      <c r="IE291" s="6"/>
      <c r="IF291" s="6"/>
      <c r="IG291" s="6"/>
      <c r="IH291" s="6"/>
      <c r="II291" s="6"/>
      <c r="IJ291" s="6"/>
      <c r="IK291" s="6"/>
      <c r="IL291" s="6"/>
      <c r="IM291" s="6"/>
      <c r="IN291" s="6"/>
      <c r="IO291" s="6"/>
      <c r="IP291" s="6"/>
      <c r="IQ291" s="6"/>
      <c r="IR291" s="6"/>
      <c r="IS291" s="6"/>
      <c r="IT291" s="6"/>
      <c r="IU291" s="6"/>
      <c r="IV291" s="6"/>
      <c r="IW291" s="6"/>
      <c r="IX291" s="6"/>
      <c r="IY291" s="6"/>
      <c r="IZ291" s="6"/>
      <c r="JA291" s="6"/>
      <c r="JB291" s="6"/>
      <c r="JC291" s="6"/>
      <c r="JD291" s="6"/>
      <c r="JE291" s="6"/>
      <c r="JF291" s="6"/>
      <c r="JG291" s="6"/>
      <c r="JH291" s="6"/>
      <c r="JI291" s="6"/>
      <c r="JJ291" s="6"/>
      <c r="JK291" s="6"/>
      <c r="JL291" s="6"/>
      <c r="JM291" s="6"/>
      <c r="JN291" s="6"/>
      <c r="JO291" s="6"/>
      <c r="JP291" s="6"/>
      <c r="JQ291" s="6"/>
      <c r="JR291" s="6"/>
      <c r="JS291" s="6"/>
      <c r="JT291" s="6"/>
      <c r="JU291" s="6"/>
      <c r="JV291" s="6"/>
      <c r="JW291" s="6"/>
      <c r="JX291" s="6"/>
      <c r="JY291" s="6"/>
      <c r="JZ291" s="6"/>
      <c r="KA291" s="6"/>
      <c r="KB291" s="6"/>
      <c r="KC291" s="6"/>
      <c r="KD291" s="6"/>
      <c r="KE291" s="6"/>
      <c r="KF291" s="6"/>
      <c r="KG291" s="6"/>
      <c r="KH291" s="6"/>
      <c r="KI291" s="6"/>
      <c r="KJ291" s="6"/>
      <c r="KK291" s="6"/>
      <c r="KL291" s="6"/>
      <c r="KM291" s="6"/>
      <c r="KN291" s="6"/>
      <c r="KO291" s="6"/>
      <c r="KP291" s="6"/>
      <c r="KQ291" s="6"/>
      <c r="KR291" s="6"/>
      <c r="KS291" s="6"/>
      <c r="KT291" s="6"/>
      <c r="KU291" s="6"/>
      <c r="KV291" s="6"/>
      <c r="KW291" s="6"/>
      <c r="KX291" s="6"/>
      <c r="KY291" s="6"/>
      <c r="KZ291" s="6"/>
      <c r="LA291" s="6"/>
      <c r="LB291" s="6"/>
      <c r="LC291" s="6"/>
    </row>
    <row r="292" spans="222:315" x14ac:dyDescent="0.2">
      <c r="HN292" s="6"/>
      <c r="HO292" s="6"/>
      <c r="HP292" s="6"/>
      <c r="HQ292" s="6"/>
      <c r="HR292" s="6"/>
      <c r="HS292" s="6"/>
      <c r="HT292" s="6"/>
      <c r="HU292" s="6"/>
      <c r="HV292" s="6"/>
      <c r="HW292" s="6"/>
      <c r="HX292" s="6"/>
      <c r="HY292" s="6"/>
      <c r="HZ292" s="6"/>
      <c r="IA292" s="6"/>
      <c r="IB292" s="6"/>
      <c r="IC292" s="6"/>
      <c r="ID292" s="6"/>
      <c r="IE292" s="6"/>
      <c r="IF292" s="6"/>
      <c r="IG292" s="6"/>
      <c r="IH292" s="6"/>
      <c r="II292" s="6"/>
      <c r="IJ292" s="6"/>
      <c r="IK292" s="6"/>
      <c r="IL292" s="6"/>
      <c r="IM292" s="6"/>
      <c r="IN292" s="6"/>
      <c r="IO292" s="6"/>
      <c r="IP292" s="6"/>
      <c r="IQ292" s="6"/>
      <c r="IR292" s="6"/>
      <c r="IS292" s="6"/>
      <c r="IT292" s="6"/>
      <c r="IU292" s="6"/>
      <c r="IV292" s="6"/>
      <c r="IW292" s="6"/>
      <c r="IX292" s="6"/>
      <c r="IY292" s="6"/>
      <c r="IZ292" s="6"/>
      <c r="JA292" s="6"/>
      <c r="JB292" s="6"/>
      <c r="JC292" s="6"/>
      <c r="JD292" s="6"/>
      <c r="JE292" s="6"/>
      <c r="JF292" s="6"/>
      <c r="JG292" s="6"/>
      <c r="JH292" s="6"/>
      <c r="JI292" s="6"/>
      <c r="JJ292" s="6"/>
      <c r="JK292" s="6"/>
      <c r="JL292" s="6"/>
      <c r="JM292" s="6"/>
      <c r="JN292" s="6"/>
      <c r="JO292" s="6"/>
      <c r="JP292" s="6"/>
      <c r="JQ292" s="6"/>
      <c r="JR292" s="6"/>
      <c r="JS292" s="6"/>
      <c r="JT292" s="6"/>
      <c r="JU292" s="6"/>
      <c r="JV292" s="6"/>
      <c r="JW292" s="6"/>
      <c r="JX292" s="6"/>
      <c r="JY292" s="6"/>
      <c r="JZ292" s="6"/>
      <c r="KA292" s="6"/>
      <c r="KB292" s="6"/>
      <c r="KC292" s="6"/>
      <c r="KD292" s="6"/>
      <c r="KE292" s="6"/>
      <c r="KF292" s="6"/>
      <c r="KG292" s="6"/>
      <c r="KH292" s="6"/>
      <c r="KI292" s="6"/>
      <c r="KJ292" s="6"/>
      <c r="KK292" s="6"/>
      <c r="KL292" s="6"/>
      <c r="KM292" s="6"/>
      <c r="KN292" s="6"/>
      <c r="KO292" s="6"/>
      <c r="KP292" s="6"/>
      <c r="KQ292" s="6"/>
      <c r="KR292" s="6"/>
      <c r="KS292" s="6"/>
      <c r="KT292" s="6"/>
      <c r="KU292" s="6"/>
      <c r="KV292" s="6"/>
      <c r="KW292" s="6"/>
      <c r="KX292" s="6"/>
      <c r="KY292" s="6"/>
      <c r="KZ292" s="6"/>
      <c r="LA292" s="6"/>
      <c r="LB292" s="6"/>
      <c r="LC292" s="6"/>
    </row>
    <row r="293" spans="222:315" x14ac:dyDescent="0.2">
      <c r="HN293" s="6"/>
      <c r="HO293" s="6"/>
      <c r="HP293" s="6"/>
      <c r="HQ293" s="6"/>
      <c r="HR293" s="6"/>
      <c r="HS293" s="6"/>
      <c r="HT293" s="6"/>
      <c r="HU293" s="6"/>
      <c r="HV293" s="6"/>
      <c r="HW293" s="6"/>
      <c r="HX293" s="6"/>
      <c r="HY293" s="6"/>
      <c r="HZ293" s="6"/>
      <c r="IA293" s="6"/>
      <c r="IB293" s="6"/>
      <c r="IC293" s="6"/>
      <c r="ID293" s="6"/>
      <c r="IE293" s="6"/>
      <c r="IF293" s="6"/>
      <c r="IG293" s="6"/>
      <c r="IH293" s="6"/>
      <c r="II293" s="6"/>
      <c r="IJ293" s="6"/>
      <c r="IK293" s="6"/>
      <c r="IL293" s="6"/>
      <c r="IM293" s="6"/>
      <c r="IN293" s="6"/>
      <c r="IO293" s="6"/>
      <c r="IP293" s="6"/>
      <c r="IQ293" s="6"/>
      <c r="IR293" s="6"/>
      <c r="IS293" s="6"/>
      <c r="IT293" s="6"/>
      <c r="IU293" s="6"/>
      <c r="IV293" s="6"/>
      <c r="IW293" s="6"/>
      <c r="IX293" s="6"/>
      <c r="IY293" s="6"/>
      <c r="IZ293" s="6"/>
      <c r="JA293" s="6"/>
      <c r="JB293" s="6"/>
      <c r="JC293" s="6"/>
      <c r="JD293" s="6"/>
      <c r="JE293" s="6"/>
      <c r="JF293" s="6"/>
      <c r="JG293" s="6"/>
      <c r="JH293" s="6"/>
      <c r="JI293" s="6"/>
      <c r="JJ293" s="6"/>
      <c r="JK293" s="6"/>
      <c r="JL293" s="6"/>
      <c r="JM293" s="6"/>
      <c r="JN293" s="6"/>
      <c r="JO293" s="6"/>
      <c r="JP293" s="6"/>
      <c r="JQ293" s="6"/>
      <c r="JR293" s="6"/>
      <c r="JS293" s="6"/>
      <c r="JT293" s="6"/>
      <c r="JU293" s="6"/>
      <c r="JV293" s="6"/>
      <c r="JW293" s="6"/>
      <c r="JX293" s="6"/>
      <c r="JY293" s="6"/>
      <c r="JZ293" s="6"/>
      <c r="KA293" s="6"/>
      <c r="KB293" s="6"/>
      <c r="KC293" s="6"/>
      <c r="KD293" s="6"/>
      <c r="KE293" s="6"/>
      <c r="KF293" s="6"/>
      <c r="KG293" s="6"/>
      <c r="KH293" s="6"/>
      <c r="KI293" s="6"/>
      <c r="KJ293" s="6"/>
      <c r="KK293" s="6"/>
      <c r="KL293" s="6"/>
      <c r="KM293" s="6"/>
      <c r="KN293" s="6"/>
      <c r="KO293" s="6"/>
      <c r="KP293" s="6"/>
      <c r="KQ293" s="6"/>
      <c r="KR293" s="6"/>
      <c r="KS293" s="6"/>
      <c r="KT293" s="6"/>
      <c r="KU293" s="6"/>
      <c r="KV293" s="6"/>
      <c r="KW293" s="6"/>
      <c r="KX293" s="6"/>
      <c r="KY293" s="6"/>
      <c r="KZ293" s="6"/>
      <c r="LA293" s="6"/>
      <c r="LB293" s="6"/>
      <c r="LC293" s="6"/>
    </row>
    <row r="294" spans="222:315" x14ac:dyDescent="0.2">
      <c r="HN294" s="6"/>
      <c r="HO294" s="6"/>
      <c r="HP294" s="6"/>
      <c r="HQ294" s="6"/>
      <c r="HR294" s="6"/>
      <c r="HS294" s="6"/>
      <c r="HT294" s="6"/>
      <c r="HU294" s="6"/>
      <c r="HV294" s="6"/>
      <c r="HW294" s="6"/>
      <c r="HX294" s="6"/>
      <c r="HY294" s="6"/>
      <c r="HZ294" s="6"/>
      <c r="IA294" s="6"/>
      <c r="IB294" s="6"/>
      <c r="IC294" s="6"/>
      <c r="ID294" s="6"/>
      <c r="IE294" s="6"/>
      <c r="IF294" s="6"/>
      <c r="IG294" s="6"/>
      <c r="IH294" s="6"/>
      <c r="II294" s="6"/>
      <c r="IJ294" s="6"/>
      <c r="IK294" s="6"/>
      <c r="IL294" s="6"/>
      <c r="IM294" s="6"/>
      <c r="IN294" s="6"/>
      <c r="IO294" s="6"/>
      <c r="IP294" s="6"/>
      <c r="IQ294" s="6"/>
      <c r="IR294" s="6"/>
      <c r="IS294" s="6"/>
      <c r="IT294" s="6"/>
      <c r="IU294" s="6"/>
      <c r="IV294" s="6"/>
      <c r="IW294" s="6"/>
      <c r="IX294" s="6"/>
      <c r="IY294" s="6"/>
      <c r="IZ294" s="6"/>
      <c r="JA294" s="6"/>
      <c r="JB294" s="6"/>
      <c r="JC294" s="6"/>
      <c r="JD294" s="6"/>
      <c r="JE294" s="6"/>
      <c r="JF294" s="6"/>
      <c r="JG294" s="6"/>
      <c r="JH294" s="6"/>
      <c r="JI294" s="6"/>
      <c r="JJ294" s="6"/>
      <c r="JK294" s="6"/>
      <c r="JL294" s="6"/>
      <c r="JM294" s="6"/>
      <c r="JN294" s="6"/>
      <c r="JO294" s="6"/>
      <c r="JP294" s="6"/>
      <c r="JQ294" s="6"/>
      <c r="JR294" s="6"/>
      <c r="JS294" s="6"/>
      <c r="JT294" s="6"/>
      <c r="JU294" s="6"/>
      <c r="JV294" s="6"/>
      <c r="JW294" s="6"/>
      <c r="JX294" s="6"/>
      <c r="JY294" s="6"/>
      <c r="JZ294" s="6"/>
      <c r="KA294" s="6"/>
      <c r="KB294" s="6"/>
      <c r="KC294" s="6"/>
      <c r="KD294" s="6"/>
      <c r="KE294" s="6"/>
      <c r="KF294" s="6"/>
      <c r="KG294" s="6"/>
      <c r="KH294" s="6"/>
      <c r="KI294" s="6"/>
      <c r="KJ294" s="6"/>
      <c r="KK294" s="6"/>
      <c r="KL294" s="6"/>
      <c r="KM294" s="6"/>
      <c r="KN294" s="6"/>
      <c r="KO294" s="6"/>
      <c r="KP294" s="6"/>
      <c r="KQ294" s="6"/>
      <c r="KR294" s="6"/>
      <c r="KS294" s="6"/>
      <c r="KT294" s="6"/>
      <c r="KU294" s="6"/>
      <c r="KV294" s="6"/>
      <c r="KW294" s="6"/>
      <c r="KX294" s="6"/>
      <c r="KY294" s="6"/>
      <c r="KZ294" s="6"/>
      <c r="LA294" s="6"/>
      <c r="LB294" s="6"/>
      <c r="LC294" s="6"/>
    </row>
    <row r="295" spans="222:315" x14ac:dyDescent="0.2">
      <c r="HN295" s="6"/>
      <c r="HO295" s="6"/>
      <c r="HP295" s="6"/>
      <c r="HQ295" s="6"/>
      <c r="HR295" s="6"/>
      <c r="HS295" s="6"/>
      <c r="HT295" s="6"/>
      <c r="HU295" s="6"/>
      <c r="HV295" s="6"/>
      <c r="HW295" s="6"/>
      <c r="HX295" s="6"/>
      <c r="HY295" s="6"/>
      <c r="HZ295" s="6"/>
      <c r="IA295" s="6"/>
      <c r="IB295" s="6"/>
      <c r="IC295" s="6"/>
      <c r="ID295" s="6"/>
      <c r="IE295" s="6"/>
      <c r="IF295" s="6"/>
      <c r="IG295" s="6"/>
      <c r="IH295" s="6"/>
      <c r="II295" s="6"/>
      <c r="IJ295" s="6"/>
      <c r="IK295" s="6"/>
      <c r="IL295" s="6"/>
      <c r="IM295" s="6"/>
      <c r="IN295" s="6"/>
      <c r="IO295" s="6"/>
      <c r="IP295" s="6"/>
      <c r="IQ295" s="6"/>
      <c r="IR295" s="6"/>
      <c r="IS295" s="6"/>
      <c r="IT295" s="6"/>
      <c r="IU295" s="6"/>
      <c r="IV295" s="6"/>
      <c r="IW295" s="6"/>
      <c r="IX295" s="6"/>
      <c r="IY295" s="6"/>
      <c r="IZ295" s="6"/>
      <c r="JA295" s="6"/>
      <c r="JB295" s="6"/>
      <c r="JC295" s="6"/>
      <c r="JD295" s="6"/>
      <c r="JE295" s="6"/>
      <c r="JF295" s="6"/>
      <c r="JG295" s="6"/>
      <c r="JH295" s="6"/>
      <c r="JI295" s="6"/>
      <c r="JJ295" s="6"/>
      <c r="JK295" s="6"/>
      <c r="JL295" s="6"/>
      <c r="JM295" s="6"/>
      <c r="JN295" s="6"/>
      <c r="JO295" s="6"/>
      <c r="JP295" s="6"/>
      <c r="JQ295" s="6"/>
      <c r="JR295" s="6"/>
      <c r="JS295" s="6"/>
      <c r="JT295" s="6"/>
      <c r="JU295" s="6"/>
      <c r="JV295" s="6"/>
      <c r="JW295" s="6"/>
      <c r="JX295" s="6"/>
      <c r="JY295" s="6"/>
      <c r="JZ295" s="6"/>
      <c r="KA295" s="6"/>
      <c r="KB295" s="6"/>
      <c r="KC295" s="6"/>
      <c r="KD295" s="6"/>
      <c r="KE295" s="6"/>
      <c r="KF295" s="6"/>
      <c r="KG295" s="6"/>
      <c r="KH295" s="6"/>
      <c r="KI295" s="6"/>
      <c r="KJ295" s="6"/>
      <c r="KK295" s="6"/>
      <c r="KL295" s="6"/>
      <c r="KM295" s="6"/>
      <c r="KN295" s="6"/>
      <c r="KO295" s="6"/>
      <c r="KP295" s="6"/>
      <c r="KQ295" s="6"/>
      <c r="KR295" s="6"/>
      <c r="KS295" s="6"/>
      <c r="KT295" s="6"/>
      <c r="KU295" s="6"/>
      <c r="KV295" s="6"/>
      <c r="KW295" s="6"/>
      <c r="KX295" s="6"/>
      <c r="KY295" s="6"/>
      <c r="KZ295" s="6"/>
      <c r="LA295" s="6"/>
      <c r="LB295" s="6"/>
      <c r="LC295" s="6"/>
    </row>
    <row r="296" spans="222:315" x14ac:dyDescent="0.2">
      <c r="HN296" s="6"/>
      <c r="HO296" s="6"/>
      <c r="HP296" s="6"/>
      <c r="HQ296" s="6"/>
      <c r="HR296" s="6"/>
      <c r="HS296" s="6"/>
      <c r="HT296" s="6"/>
      <c r="HU296" s="6"/>
      <c r="HV296" s="6"/>
      <c r="HW296" s="6"/>
      <c r="HX296" s="6"/>
      <c r="HY296" s="6"/>
      <c r="HZ296" s="6"/>
      <c r="IA296" s="6"/>
      <c r="IB296" s="6"/>
      <c r="IC296" s="6"/>
      <c r="ID296" s="6"/>
      <c r="IE296" s="6"/>
      <c r="IF296" s="6"/>
      <c r="IG296" s="6"/>
      <c r="IH296" s="6"/>
      <c r="II296" s="6"/>
      <c r="IJ296" s="6"/>
      <c r="IK296" s="6"/>
      <c r="IL296" s="6"/>
      <c r="IM296" s="6"/>
      <c r="IN296" s="6"/>
      <c r="IO296" s="6"/>
      <c r="IP296" s="6"/>
      <c r="IQ296" s="6"/>
      <c r="IR296" s="6"/>
      <c r="IS296" s="6"/>
      <c r="IT296" s="6"/>
      <c r="IU296" s="6"/>
      <c r="IV296" s="6"/>
      <c r="IW296" s="6"/>
      <c r="IX296" s="6"/>
      <c r="IY296" s="6"/>
      <c r="IZ296" s="6"/>
      <c r="JA296" s="6"/>
      <c r="JB296" s="6"/>
      <c r="JC296" s="6"/>
      <c r="JD296" s="6"/>
      <c r="JE296" s="6"/>
      <c r="JF296" s="6"/>
      <c r="JG296" s="6"/>
      <c r="JH296" s="6"/>
      <c r="JI296" s="6"/>
      <c r="JJ296" s="6"/>
      <c r="JK296" s="6"/>
      <c r="JL296" s="6"/>
      <c r="JM296" s="6"/>
      <c r="JN296" s="6"/>
      <c r="JO296" s="6"/>
      <c r="JP296" s="6"/>
      <c r="JQ296" s="6"/>
      <c r="JR296" s="6"/>
      <c r="JS296" s="6"/>
      <c r="JT296" s="6"/>
      <c r="JU296" s="6"/>
      <c r="JV296" s="6"/>
      <c r="JW296" s="6"/>
      <c r="JX296" s="6"/>
      <c r="JY296" s="6"/>
      <c r="JZ296" s="6"/>
      <c r="KA296" s="6"/>
      <c r="KB296" s="6"/>
      <c r="KC296" s="6"/>
      <c r="KD296" s="6"/>
      <c r="KE296" s="6"/>
      <c r="KF296" s="6"/>
      <c r="KG296" s="6"/>
      <c r="KH296" s="6"/>
      <c r="KI296" s="6"/>
      <c r="KJ296" s="6"/>
      <c r="KK296" s="6"/>
      <c r="KL296" s="6"/>
      <c r="KM296" s="6"/>
      <c r="KN296" s="6"/>
      <c r="KO296" s="6"/>
      <c r="KP296" s="6"/>
      <c r="KQ296" s="6"/>
      <c r="KR296" s="6"/>
      <c r="KS296" s="6"/>
      <c r="KT296" s="6"/>
      <c r="KU296" s="6"/>
      <c r="KV296" s="6"/>
      <c r="KW296" s="6"/>
      <c r="KX296" s="6"/>
      <c r="KY296" s="6"/>
      <c r="KZ296" s="6"/>
      <c r="LA296" s="6"/>
      <c r="LB296" s="6"/>
      <c r="LC296" s="6"/>
    </row>
    <row r="297" spans="222:315" x14ac:dyDescent="0.2">
      <c r="HN297" s="6"/>
      <c r="HO297" s="6"/>
      <c r="HP297" s="6"/>
      <c r="HQ297" s="6"/>
      <c r="HR297" s="6"/>
      <c r="HS297" s="6"/>
      <c r="HT297" s="6"/>
      <c r="HU297" s="6"/>
      <c r="HV297" s="6"/>
      <c r="HW297" s="6"/>
      <c r="HX297" s="6"/>
      <c r="HY297" s="6"/>
      <c r="HZ297" s="6"/>
      <c r="IA297" s="6"/>
      <c r="IB297" s="6"/>
      <c r="IC297" s="6"/>
      <c r="ID297" s="6"/>
      <c r="IE297" s="6"/>
      <c r="IF297" s="6"/>
      <c r="IG297" s="6"/>
      <c r="IH297" s="6"/>
      <c r="II297" s="6"/>
      <c r="IJ297" s="6"/>
      <c r="IK297" s="6"/>
      <c r="IL297" s="6"/>
      <c r="IM297" s="6"/>
      <c r="IN297" s="6"/>
      <c r="IO297" s="6"/>
      <c r="IP297" s="6"/>
      <c r="IQ297" s="6"/>
      <c r="IR297" s="6"/>
      <c r="IS297" s="6"/>
      <c r="IT297" s="6"/>
      <c r="IU297" s="6"/>
      <c r="IV297" s="6"/>
      <c r="IW297" s="6"/>
      <c r="IX297" s="6"/>
      <c r="IY297" s="6"/>
      <c r="IZ297" s="6"/>
      <c r="JA297" s="6"/>
      <c r="JB297" s="6"/>
      <c r="JC297" s="6"/>
      <c r="JD297" s="6"/>
      <c r="JE297" s="6"/>
      <c r="JF297" s="6"/>
      <c r="JG297" s="6"/>
      <c r="JH297" s="6"/>
      <c r="JI297" s="6"/>
      <c r="JJ297" s="6"/>
      <c r="JK297" s="6"/>
      <c r="JL297" s="6"/>
      <c r="JM297" s="6"/>
      <c r="JN297" s="6"/>
      <c r="JO297" s="6"/>
      <c r="JP297" s="6"/>
      <c r="JQ297" s="6"/>
      <c r="JR297" s="6"/>
      <c r="JS297" s="6"/>
      <c r="JT297" s="6"/>
      <c r="JU297" s="6"/>
      <c r="JV297" s="6"/>
      <c r="JW297" s="6"/>
      <c r="JX297" s="6"/>
      <c r="JY297" s="6"/>
      <c r="JZ297" s="6"/>
      <c r="KA297" s="6"/>
      <c r="KB297" s="6"/>
      <c r="KC297" s="6"/>
      <c r="KD297" s="6"/>
      <c r="KE297" s="6"/>
      <c r="KF297" s="6"/>
      <c r="KG297" s="6"/>
      <c r="KH297" s="6"/>
      <c r="KI297" s="6"/>
      <c r="KJ297" s="6"/>
      <c r="KK297" s="6"/>
      <c r="KL297" s="6"/>
      <c r="KM297" s="6"/>
      <c r="KN297" s="6"/>
      <c r="KO297" s="6"/>
      <c r="KP297" s="6"/>
      <c r="KQ297" s="6"/>
      <c r="KR297" s="6"/>
      <c r="KS297" s="6"/>
      <c r="KT297" s="6"/>
      <c r="KU297" s="6"/>
      <c r="KV297" s="6"/>
      <c r="KW297" s="6"/>
      <c r="KX297" s="6"/>
      <c r="KY297" s="6"/>
      <c r="KZ297" s="6"/>
      <c r="LA297" s="6"/>
      <c r="LB297" s="6"/>
      <c r="LC297" s="6"/>
    </row>
    <row r="298" spans="222:315" x14ac:dyDescent="0.2">
      <c r="HN298" s="6"/>
      <c r="HO298" s="6"/>
      <c r="HP298" s="6"/>
      <c r="HQ298" s="6"/>
      <c r="HR298" s="6"/>
      <c r="HS298" s="6"/>
      <c r="HT298" s="6"/>
      <c r="HU298" s="6"/>
      <c r="HV298" s="6"/>
      <c r="HW298" s="6"/>
      <c r="HX298" s="6"/>
      <c r="HY298" s="6"/>
      <c r="HZ298" s="6"/>
      <c r="IA298" s="6"/>
      <c r="IB298" s="6"/>
      <c r="IC298" s="6"/>
      <c r="ID298" s="6"/>
      <c r="IE298" s="6"/>
      <c r="IF298" s="6"/>
      <c r="IG298" s="6"/>
      <c r="IH298" s="6"/>
      <c r="II298" s="6"/>
      <c r="IJ298" s="6"/>
      <c r="IK298" s="6"/>
      <c r="IL298" s="6"/>
      <c r="IM298" s="6"/>
      <c r="IN298" s="6"/>
      <c r="IO298" s="6"/>
      <c r="IP298" s="6"/>
      <c r="IQ298" s="6"/>
      <c r="IR298" s="6"/>
      <c r="IS298" s="6"/>
      <c r="IT298" s="6"/>
      <c r="IU298" s="6"/>
      <c r="IV298" s="6"/>
      <c r="IW298" s="6"/>
      <c r="IX298" s="6"/>
      <c r="IY298" s="6"/>
      <c r="IZ298" s="6"/>
      <c r="JA298" s="6"/>
      <c r="JB298" s="6"/>
      <c r="JC298" s="6"/>
      <c r="JD298" s="6"/>
      <c r="JE298" s="6"/>
      <c r="JF298" s="6"/>
      <c r="JG298" s="6"/>
      <c r="JH298" s="6"/>
      <c r="JI298" s="6"/>
      <c r="JJ298" s="6"/>
      <c r="JK298" s="6"/>
      <c r="JL298" s="6"/>
      <c r="JM298" s="6"/>
      <c r="JN298" s="6"/>
      <c r="JO298" s="6"/>
      <c r="JP298" s="6"/>
      <c r="JQ298" s="6"/>
      <c r="JR298" s="6"/>
      <c r="JS298" s="6"/>
      <c r="JT298" s="6"/>
      <c r="JU298" s="6"/>
      <c r="JV298" s="6"/>
      <c r="JW298" s="6"/>
      <c r="JX298" s="6"/>
      <c r="JY298" s="6"/>
      <c r="JZ298" s="6"/>
      <c r="KA298" s="6"/>
      <c r="KB298" s="6"/>
      <c r="KC298" s="6"/>
      <c r="KD298" s="6"/>
      <c r="KE298" s="6"/>
      <c r="KF298" s="6"/>
      <c r="KG298" s="6"/>
      <c r="KH298" s="6"/>
      <c r="KI298" s="6"/>
      <c r="KJ298" s="6"/>
      <c r="KK298" s="6"/>
      <c r="KL298" s="6"/>
      <c r="KM298" s="6"/>
      <c r="KN298" s="6"/>
      <c r="KO298" s="6"/>
      <c r="KP298" s="6"/>
      <c r="KQ298" s="6"/>
      <c r="KR298" s="6"/>
      <c r="KS298" s="6"/>
      <c r="KT298" s="6"/>
      <c r="KU298" s="6"/>
      <c r="KV298" s="6"/>
      <c r="KW298" s="6"/>
      <c r="KX298" s="6"/>
      <c r="KY298" s="6"/>
      <c r="KZ298" s="6"/>
      <c r="LA298" s="6"/>
      <c r="LB298" s="6"/>
      <c r="LC298" s="6"/>
    </row>
    <row r="299" spans="222:315" x14ac:dyDescent="0.2">
      <c r="HN299" s="6"/>
      <c r="HO299" s="6"/>
      <c r="HP299" s="6"/>
      <c r="HQ299" s="6"/>
      <c r="HR299" s="6"/>
      <c r="HS299" s="6"/>
      <c r="HT299" s="6"/>
      <c r="HU299" s="6"/>
      <c r="HV299" s="6"/>
      <c r="HW299" s="6"/>
      <c r="HX299" s="6"/>
      <c r="HY299" s="6"/>
      <c r="HZ299" s="6"/>
      <c r="IA299" s="6"/>
      <c r="IB299" s="6"/>
      <c r="IC299" s="6"/>
      <c r="ID299" s="6"/>
      <c r="IE299" s="6"/>
      <c r="IF299" s="6"/>
      <c r="IG299" s="6"/>
      <c r="IH299" s="6"/>
      <c r="II299" s="6"/>
      <c r="IJ299" s="6"/>
      <c r="IK299" s="6"/>
      <c r="IL299" s="6"/>
      <c r="IM299" s="6"/>
      <c r="IN299" s="6"/>
      <c r="IO299" s="6"/>
      <c r="IP299" s="6"/>
      <c r="IQ299" s="6"/>
      <c r="IR299" s="6"/>
      <c r="IS299" s="6"/>
      <c r="IT299" s="6"/>
      <c r="IU299" s="6"/>
      <c r="IV299" s="6"/>
      <c r="IW299" s="6"/>
      <c r="IX299" s="6"/>
      <c r="IY299" s="6"/>
      <c r="IZ299" s="6"/>
      <c r="JA299" s="6"/>
      <c r="JB299" s="6"/>
      <c r="JC299" s="6"/>
      <c r="JD299" s="6"/>
      <c r="JE299" s="6"/>
      <c r="JF299" s="6"/>
      <c r="JG299" s="6"/>
      <c r="JH299" s="6"/>
      <c r="JI299" s="6"/>
      <c r="JJ299" s="6"/>
      <c r="JK299" s="6"/>
      <c r="JL299" s="6"/>
      <c r="JM299" s="6"/>
      <c r="JN299" s="6"/>
      <c r="JO299" s="6"/>
      <c r="JP299" s="6"/>
      <c r="JQ299" s="6"/>
      <c r="JR299" s="6"/>
      <c r="JS299" s="6"/>
      <c r="JT299" s="6"/>
      <c r="JU299" s="6"/>
      <c r="JV299" s="6"/>
      <c r="JW299" s="6"/>
      <c r="JX299" s="6"/>
      <c r="JY299" s="6"/>
      <c r="JZ299" s="6"/>
      <c r="KA299" s="6"/>
      <c r="KB299" s="6"/>
      <c r="KC299" s="6"/>
      <c r="KD299" s="6"/>
      <c r="KE299" s="6"/>
      <c r="KF299" s="6"/>
      <c r="KG299" s="6"/>
      <c r="KH299" s="6"/>
      <c r="KI299" s="6"/>
      <c r="KJ299" s="6"/>
      <c r="KK299" s="6"/>
      <c r="KL299" s="6"/>
      <c r="KM299" s="6"/>
      <c r="KN299" s="6"/>
      <c r="KO299" s="6"/>
      <c r="KP299" s="6"/>
      <c r="KQ299" s="6"/>
      <c r="KR299" s="6"/>
      <c r="KS299" s="6"/>
      <c r="KT299" s="6"/>
      <c r="KU299" s="6"/>
      <c r="KV299" s="6"/>
      <c r="KW299" s="6"/>
      <c r="KX299" s="6"/>
      <c r="KY299" s="6"/>
      <c r="KZ299" s="6"/>
      <c r="LA299" s="6"/>
      <c r="LB299" s="6"/>
      <c r="LC299" s="6"/>
    </row>
    <row r="300" spans="222:315" x14ac:dyDescent="0.2">
      <c r="HN300" s="6"/>
      <c r="HO300" s="6"/>
      <c r="HP300" s="6"/>
      <c r="HQ300" s="6"/>
      <c r="HR300" s="6"/>
      <c r="HS300" s="6"/>
      <c r="HT300" s="6"/>
      <c r="HU300" s="6"/>
      <c r="HV300" s="6"/>
      <c r="HW300" s="6"/>
      <c r="HX300" s="6"/>
      <c r="HY300" s="6"/>
      <c r="HZ300" s="6"/>
      <c r="IA300" s="6"/>
      <c r="IB300" s="6"/>
      <c r="IC300" s="6"/>
      <c r="ID300" s="6"/>
      <c r="IE300" s="6"/>
      <c r="IF300" s="6"/>
      <c r="IG300" s="6"/>
      <c r="IH300" s="6"/>
      <c r="II300" s="6"/>
      <c r="IJ300" s="6"/>
      <c r="IK300" s="6"/>
      <c r="IL300" s="6"/>
      <c r="IM300" s="6"/>
      <c r="IN300" s="6"/>
      <c r="IO300" s="6"/>
      <c r="IP300" s="6"/>
      <c r="IQ300" s="6"/>
      <c r="IR300" s="6"/>
      <c r="IS300" s="6"/>
      <c r="IT300" s="6"/>
      <c r="IU300" s="6"/>
      <c r="IV300" s="6"/>
      <c r="IW300" s="6"/>
      <c r="IX300" s="6"/>
      <c r="IY300" s="6"/>
      <c r="IZ300" s="6"/>
      <c r="JA300" s="6"/>
      <c r="JB300" s="6"/>
      <c r="JC300" s="6"/>
      <c r="JD300" s="6"/>
      <c r="JE300" s="6"/>
      <c r="JF300" s="6"/>
      <c r="JG300" s="6"/>
      <c r="JH300" s="6"/>
      <c r="JI300" s="6"/>
      <c r="JJ300" s="6"/>
      <c r="JK300" s="6"/>
      <c r="JL300" s="6"/>
      <c r="JM300" s="6"/>
      <c r="JN300" s="6"/>
      <c r="JO300" s="6"/>
      <c r="JP300" s="6"/>
      <c r="JQ300" s="6"/>
      <c r="JR300" s="6"/>
      <c r="JS300" s="6"/>
      <c r="JT300" s="6"/>
      <c r="JU300" s="6"/>
      <c r="JV300" s="6"/>
      <c r="JW300" s="6"/>
      <c r="JX300" s="6"/>
      <c r="JY300" s="6"/>
      <c r="JZ300" s="6"/>
      <c r="KA300" s="6"/>
      <c r="KB300" s="6"/>
      <c r="KC300" s="6"/>
      <c r="KD300" s="6"/>
      <c r="KE300" s="6"/>
      <c r="KF300" s="6"/>
      <c r="KG300" s="6"/>
      <c r="KH300" s="6"/>
      <c r="KI300" s="6"/>
      <c r="KJ300" s="6"/>
      <c r="KK300" s="6"/>
      <c r="KL300" s="6"/>
      <c r="KM300" s="6"/>
      <c r="KN300" s="6"/>
      <c r="KO300" s="6"/>
      <c r="KP300" s="6"/>
      <c r="KQ300" s="6"/>
      <c r="KR300" s="6"/>
      <c r="KS300" s="6"/>
      <c r="KT300" s="6"/>
      <c r="KU300" s="6"/>
      <c r="KV300" s="6"/>
      <c r="KW300" s="6"/>
      <c r="KX300" s="6"/>
      <c r="KY300" s="6"/>
      <c r="KZ300" s="6"/>
      <c r="LA300" s="6"/>
      <c r="LB300" s="6"/>
      <c r="LC300" s="6"/>
    </row>
    <row r="301" spans="222:315" x14ac:dyDescent="0.2">
      <c r="HN301" s="6"/>
      <c r="HO301" s="6"/>
      <c r="HP301" s="6"/>
      <c r="HQ301" s="6"/>
      <c r="HR301" s="6"/>
      <c r="HS301" s="6"/>
      <c r="HT301" s="6"/>
      <c r="HU301" s="6"/>
      <c r="HV301" s="6"/>
      <c r="HW301" s="6"/>
      <c r="HX301" s="6"/>
      <c r="HY301" s="6"/>
      <c r="HZ301" s="6"/>
      <c r="IA301" s="6"/>
      <c r="IB301" s="6"/>
      <c r="IC301" s="6"/>
      <c r="ID301" s="6"/>
      <c r="IE301" s="6"/>
      <c r="IF301" s="6"/>
      <c r="IG301" s="6"/>
      <c r="IH301" s="6"/>
      <c r="II301" s="6"/>
      <c r="IJ301" s="6"/>
      <c r="IK301" s="6"/>
      <c r="IL301" s="6"/>
      <c r="IM301" s="6"/>
      <c r="IN301" s="6"/>
      <c r="IO301" s="6"/>
      <c r="IP301" s="6"/>
      <c r="IQ301" s="6"/>
      <c r="IR301" s="6"/>
      <c r="IS301" s="6"/>
      <c r="IT301" s="6"/>
      <c r="IU301" s="6"/>
      <c r="IV301" s="6"/>
      <c r="IW301" s="6"/>
      <c r="IX301" s="6"/>
      <c r="IY301" s="6"/>
      <c r="IZ301" s="6"/>
      <c r="JA301" s="6"/>
      <c r="JB301" s="6"/>
      <c r="JC301" s="6"/>
      <c r="JD301" s="6"/>
      <c r="JE301" s="6"/>
      <c r="JF301" s="6"/>
      <c r="JG301" s="6"/>
      <c r="JH301" s="6"/>
      <c r="JI301" s="6"/>
      <c r="JJ301" s="6"/>
      <c r="JK301" s="6"/>
      <c r="JL301" s="6"/>
      <c r="JM301" s="6"/>
      <c r="JN301" s="6"/>
      <c r="JO301" s="6"/>
      <c r="JP301" s="6"/>
      <c r="JQ301" s="6"/>
      <c r="JR301" s="6"/>
      <c r="JS301" s="6"/>
      <c r="JT301" s="6"/>
      <c r="JU301" s="6"/>
      <c r="JV301" s="6"/>
      <c r="JW301" s="6"/>
      <c r="JX301" s="6"/>
      <c r="JY301" s="6"/>
      <c r="JZ301" s="6"/>
      <c r="KA301" s="6"/>
      <c r="KB301" s="6"/>
      <c r="KC301" s="6"/>
      <c r="KD301" s="6"/>
      <c r="KE301" s="6"/>
      <c r="KF301" s="6"/>
      <c r="KG301" s="6"/>
      <c r="KH301" s="6"/>
      <c r="KI301" s="6"/>
      <c r="KJ301" s="6"/>
      <c r="KK301" s="6"/>
      <c r="KL301" s="6"/>
      <c r="KM301" s="6"/>
      <c r="KN301" s="6"/>
      <c r="KO301" s="6"/>
      <c r="KP301" s="6"/>
      <c r="KQ301" s="6"/>
      <c r="KR301" s="6"/>
      <c r="KS301" s="6"/>
      <c r="KT301" s="6"/>
      <c r="KU301" s="6"/>
      <c r="KV301" s="6"/>
      <c r="KW301" s="6"/>
      <c r="KX301" s="6"/>
      <c r="KY301" s="6"/>
      <c r="KZ301" s="6"/>
      <c r="LA301" s="6"/>
      <c r="LB301" s="6"/>
      <c r="LC301" s="6"/>
    </row>
    <row r="302" spans="222:315" x14ac:dyDescent="0.2">
      <c r="HN302" s="6"/>
      <c r="HO302" s="6"/>
      <c r="HP302" s="6"/>
      <c r="HQ302" s="6"/>
      <c r="HR302" s="6"/>
      <c r="HS302" s="6"/>
      <c r="HT302" s="6"/>
      <c r="HU302" s="6"/>
      <c r="HV302" s="6"/>
      <c r="HW302" s="6"/>
      <c r="HX302" s="6"/>
      <c r="HY302" s="6"/>
      <c r="HZ302" s="6"/>
      <c r="IA302" s="6"/>
      <c r="IB302" s="6"/>
      <c r="IC302" s="6"/>
      <c r="ID302" s="6"/>
      <c r="IE302" s="6"/>
      <c r="IF302" s="6"/>
      <c r="IG302" s="6"/>
      <c r="IH302" s="6"/>
      <c r="II302" s="6"/>
      <c r="IJ302" s="6"/>
      <c r="IK302" s="6"/>
      <c r="IL302" s="6"/>
      <c r="IM302" s="6"/>
      <c r="IN302" s="6"/>
      <c r="IO302" s="6"/>
      <c r="IP302" s="6"/>
      <c r="IQ302" s="6"/>
      <c r="IR302" s="6"/>
      <c r="IS302" s="6"/>
      <c r="IT302" s="6"/>
      <c r="IU302" s="6"/>
      <c r="IV302" s="6"/>
      <c r="IW302" s="6"/>
      <c r="IX302" s="6"/>
      <c r="IY302" s="6"/>
      <c r="IZ302" s="6"/>
      <c r="JA302" s="6"/>
      <c r="JB302" s="6"/>
      <c r="JC302" s="6"/>
      <c r="JD302" s="6"/>
      <c r="JE302" s="6"/>
      <c r="JF302" s="6"/>
      <c r="JG302" s="6"/>
      <c r="JH302" s="6"/>
      <c r="JI302" s="6"/>
      <c r="JJ302" s="6"/>
      <c r="JK302" s="6"/>
      <c r="JL302" s="6"/>
      <c r="JM302" s="6"/>
      <c r="JN302" s="6"/>
      <c r="JO302" s="6"/>
      <c r="JP302" s="6"/>
      <c r="JQ302" s="6"/>
      <c r="JR302" s="6"/>
      <c r="JS302" s="6"/>
      <c r="JT302" s="6"/>
      <c r="JU302" s="6"/>
      <c r="JV302" s="6"/>
      <c r="JW302" s="6"/>
      <c r="JX302" s="6"/>
      <c r="JY302" s="6"/>
      <c r="JZ302" s="6"/>
      <c r="KA302" s="6"/>
      <c r="KB302" s="6"/>
      <c r="KC302" s="6"/>
      <c r="KD302" s="6"/>
      <c r="KE302" s="6"/>
      <c r="KF302" s="6"/>
      <c r="KG302" s="6"/>
      <c r="KH302" s="6"/>
      <c r="KI302" s="6"/>
      <c r="KJ302" s="6"/>
      <c r="KK302" s="6"/>
      <c r="KL302" s="6"/>
      <c r="KM302" s="6"/>
      <c r="KN302" s="6"/>
      <c r="KO302" s="6"/>
      <c r="KP302" s="6"/>
      <c r="KQ302" s="6"/>
      <c r="KR302" s="6"/>
      <c r="KS302" s="6"/>
      <c r="KT302" s="6"/>
      <c r="KU302" s="6"/>
      <c r="KV302" s="6"/>
      <c r="KW302" s="6"/>
      <c r="KX302" s="6"/>
      <c r="KY302" s="6"/>
      <c r="KZ302" s="6"/>
      <c r="LA302" s="6"/>
      <c r="LB302" s="6"/>
      <c r="LC302" s="6"/>
    </row>
    <row r="303" spans="222:315" x14ac:dyDescent="0.2">
      <c r="HN303" s="6"/>
      <c r="HO303" s="6"/>
      <c r="HP303" s="6"/>
      <c r="HQ303" s="6"/>
      <c r="HR303" s="6"/>
      <c r="HS303" s="6"/>
      <c r="HT303" s="6"/>
      <c r="HU303" s="6"/>
      <c r="HV303" s="6"/>
      <c r="HW303" s="6"/>
      <c r="HX303" s="6"/>
      <c r="HY303" s="6"/>
      <c r="HZ303" s="6"/>
      <c r="IA303" s="6"/>
      <c r="IB303" s="6"/>
      <c r="IC303" s="6"/>
      <c r="ID303" s="6"/>
      <c r="IE303" s="6"/>
      <c r="IF303" s="6"/>
      <c r="IG303" s="6"/>
      <c r="IH303" s="6"/>
      <c r="II303" s="6"/>
      <c r="IJ303" s="6"/>
      <c r="IK303" s="6"/>
      <c r="IL303" s="6"/>
      <c r="IM303" s="6"/>
      <c r="IN303" s="6"/>
      <c r="IO303" s="6"/>
      <c r="IP303" s="6"/>
      <c r="IQ303" s="6"/>
      <c r="IR303" s="6"/>
      <c r="IS303" s="6"/>
      <c r="IT303" s="6"/>
      <c r="IU303" s="6"/>
      <c r="IV303" s="6"/>
      <c r="IW303" s="6"/>
      <c r="IX303" s="6"/>
      <c r="IY303" s="6"/>
      <c r="IZ303" s="6"/>
      <c r="JA303" s="6"/>
      <c r="JB303" s="6"/>
      <c r="JC303" s="6"/>
      <c r="JD303" s="6"/>
      <c r="JE303" s="6"/>
      <c r="JF303" s="6"/>
      <c r="JG303" s="6"/>
      <c r="JH303" s="6"/>
      <c r="JI303" s="6"/>
      <c r="JJ303" s="6"/>
      <c r="JK303" s="6"/>
      <c r="JL303" s="6"/>
      <c r="JM303" s="6"/>
      <c r="JN303" s="6"/>
      <c r="JO303" s="6"/>
      <c r="JP303" s="6"/>
      <c r="JQ303" s="6"/>
      <c r="JR303" s="6"/>
      <c r="JS303" s="6"/>
      <c r="JT303" s="6"/>
      <c r="JU303" s="6"/>
      <c r="JV303" s="6"/>
      <c r="JW303" s="6"/>
      <c r="JX303" s="6"/>
      <c r="JY303" s="6"/>
      <c r="JZ303" s="6"/>
      <c r="KA303" s="6"/>
      <c r="KB303" s="6"/>
      <c r="KC303" s="6"/>
      <c r="KD303" s="6"/>
      <c r="KE303" s="6"/>
      <c r="KF303" s="6"/>
      <c r="KG303" s="6"/>
      <c r="KH303" s="6"/>
      <c r="KI303" s="6"/>
      <c r="KJ303" s="6"/>
      <c r="KK303" s="6"/>
      <c r="KL303" s="6"/>
      <c r="KM303" s="6"/>
      <c r="KN303" s="6"/>
      <c r="KO303" s="6"/>
      <c r="KP303" s="6"/>
      <c r="KQ303" s="6"/>
      <c r="KR303" s="6"/>
      <c r="KS303" s="6"/>
      <c r="KT303" s="6"/>
      <c r="KU303" s="6"/>
      <c r="KV303" s="6"/>
      <c r="KW303" s="6"/>
      <c r="KX303" s="6"/>
      <c r="KY303" s="6"/>
      <c r="KZ303" s="6"/>
      <c r="LA303" s="6"/>
      <c r="LB303" s="6"/>
      <c r="LC303" s="6"/>
    </row>
    <row r="304" spans="222:315" x14ac:dyDescent="0.2">
      <c r="HN304" s="6"/>
      <c r="HO304" s="6"/>
      <c r="HP304" s="6"/>
      <c r="HQ304" s="6"/>
      <c r="HR304" s="6"/>
      <c r="HS304" s="6"/>
      <c r="HT304" s="6"/>
      <c r="HU304" s="6"/>
      <c r="HV304" s="6"/>
      <c r="HW304" s="6"/>
      <c r="HX304" s="6"/>
      <c r="HY304" s="6"/>
      <c r="HZ304" s="6"/>
      <c r="IA304" s="6"/>
      <c r="IB304" s="6"/>
      <c r="IC304" s="6"/>
      <c r="ID304" s="6"/>
      <c r="IE304" s="6"/>
      <c r="IF304" s="6"/>
      <c r="IG304" s="6"/>
      <c r="IH304" s="6"/>
      <c r="II304" s="6"/>
      <c r="IJ304" s="6"/>
      <c r="IK304" s="6"/>
      <c r="IL304" s="6"/>
      <c r="IM304" s="6"/>
      <c r="IN304" s="6"/>
      <c r="IO304" s="6"/>
      <c r="IP304" s="6"/>
      <c r="IQ304" s="6"/>
      <c r="IR304" s="6"/>
      <c r="IS304" s="6"/>
      <c r="IT304" s="6"/>
      <c r="IU304" s="6"/>
      <c r="IV304" s="6"/>
      <c r="IW304" s="6"/>
      <c r="IX304" s="6"/>
      <c r="IY304" s="6"/>
      <c r="IZ304" s="6"/>
      <c r="JA304" s="6"/>
      <c r="JB304" s="6"/>
      <c r="JC304" s="6"/>
      <c r="JD304" s="6"/>
      <c r="JE304" s="6"/>
      <c r="JF304" s="6"/>
      <c r="JG304" s="6"/>
      <c r="JH304" s="6"/>
      <c r="JI304" s="6"/>
      <c r="JJ304" s="6"/>
      <c r="JK304" s="6"/>
      <c r="JL304" s="6"/>
      <c r="JM304" s="6"/>
      <c r="JN304" s="6"/>
      <c r="JO304" s="6"/>
      <c r="JP304" s="6"/>
      <c r="JQ304" s="6"/>
      <c r="JR304" s="6"/>
      <c r="JS304" s="6"/>
      <c r="JT304" s="6"/>
      <c r="JU304" s="6"/>
      <c r="JV304" s="6"/>
      <c r="JW304" s="6"/>
      <c r="JX304" s="6"/>
      <c r="JY304" s="6"/>
      <c r="JZ304" s="6"/>
      <c r="KA304" s="6"/>
      <c r="KB304" s="6"/>
      <c r="KC304" s="6"/>
      <c r="KD304" s="6"/>
      <c r="KE304" s="6"/>
      <c r="KF304" s="6"/>
      <c r="KG304" s="6"/>
      <c r="KH304" s="6"/>
      <c r="KI304" s="6"/>
      <c r="KJ304" s="6"/>
      <c r="KK304" s="6"/>
      <c r="KL304" s="6"/>
      <c r="KM304" s="6"/>
      <c r="KN304" s="6"/>
      <c r="KO304" s="6"/>
      <c r="KP304" s="6"/>
      <c r="KQ304" s="6"/>
      <c r="KR304" s="6"/>
      <c r="KS304" s="6"/>
      <c r="KT304" s="6"/>
      <c r="KU304" s="6"/>
      <c r="KV304" s="6"/>
      <c r="KW304" s="6"/>
      <c r="KX304" s="6"/>
      <c r="KY304" s="6"/>
      <c r="KZ304" s="6"/>
      <c r="LA304" s="6"/>
      <c r="LB304" s="6"/>
      <c r="LC304" s="6"/>
    </row>
    <row r="305" spans="222:315" x14ac:dyDescent="0.2">
      <c r="HN305" s="6"/>
      <c r="HO305" s="6"/>
      <c r="HP305" s="6"/>
      <c r="HQ305" s="6"/>
      <c r="HR305" s="6"/>
      <c r="HS305" s="6"/>
      <c r="HT305" s="6"/>
      <c r="HU305" s="6"/>
      <c r="HV305" s="6"/>
      <c r="HW305" s="6"/>
      <c r="HX305" s="6"/>
      <c r="HY305" s="6"/>
      <c r="HZ305" s="6"/>
      <c r="IA305" s="6"/>
      <c r="IB305" s="6"/>
      <c r="IC305" s="6"/>
      <c r="ID305" s="6"/>
      <c r="IE305" s="6"/>
      <c r="IF305" s="6"/>
      <c r="IG305" s="6"/>
      <c r="IH305" s="6"/>
      <c r="II305" s="6"/>
      <c r="IJ305" s="6"/>
      <c r="IK305" s="6"/>
      <c r="IL305" s="6"/>
      <c r="IM305" s="6"/>
      <c r="IN305" s="6"/>
      <c r="IO305" s="6"/>
      <c r="IP305" s="6"/>
      <c r="IQ305" s="6"/>
      <c r="IR305" s="6"/>
      <c r="IS305" s="6"/>
      <c r="IT305" s="6"/>
      <c r="IU305" s="6"/>
      <c r="IV305" s="6"/>
      <c r="IW305" s="6"/>
      <c r="IX305" s="6"/>
      <c r="IY305" s="6"/>
      <c r="IZ305" s="6"/>
      <c r="JA305" s="6"/>
      <c r="JB305" s="6"/>
      <c r="JC305" s="6"/>
      <c r="JD305" s="6"/>
      <c r="JE305" s="6"/>
      <c r="JF305" s="6"/>
      <c r="JG305" s="6"/>
      <c r="JH305" s="6"/>
      <c r="JI305" s="6"/>
      <c r="JJ305" s="6"/>
      <c r="JK305" s="6"/>
      <c r="JL305" s="6"/>
      <c r="JM305" s="6"/>
      <c r="JN305" s="6"/>
      <c r="JO305" s="6"/>
      <c r="JP305" s="6"/>
      <c r="JQ305" s="6"/>
      <c r="JR305" s="6"/>
      <c r="JS305" s="6"/>
      <c r="JT305" s="6"/>
      <c r="JU305" s="6"/>
      <c r="JV305" s="6"/>
      <c r="JW305" s="6"/>
      <c r="JX305" s="6"/>
      <c r="JY305" s="6"/>
      <c r="JZ305" s="6"/>
      <c r="KA305" s="6"/>
      <c r="KB305" s="6"/>
      <c r="KC305" s="6"/>
      <c r="KD305" s="6"/>
      <c r="KE305" s="6"/>
      <c r="KF305" s="6"/>
      <c r="KG305" s="6"/>
      <c r="KH305" s="6"/>
      <c r="KI305" s="6"/>
      <c r="KJ305" s="6"/>
      <c r="KK305" s="6"/>
      <c r="KL305" s="6"/>
      <c r="KM305" s="6"/>
      <c r="KN305" s="6"/>
      <c r="KO305" s="6"/>
      <c r="KP305" s="6"/>
      <c r="KQ305" s="6"/>
      <c r="KR305" s="6"/>
      <c r="KS305" s="6"/>
      <c r="KT305" s="6"/>
      <c r="KU305" s="6"/>
      <c r="KV305" s="6"/>
      <c r="KW305" s="6"/>
      <c r="KX305" s="6"/>
      <c r="KY305" s="6"/>
      <c r="KZ305" s="6"/>
      <c r="LA305" s="6"/>
      <c r="LB305" s="6"/>
      <c r="LC305" s="6"/>
    </row>
    <row r="306" spans="222:315" x14ac:dyDescent="0.2">
      <c r="HN306" s="6"/>
      <c r="HO306" s="6"/>
      <c r="HP306" s="6"/>
      <c r="HQ306" s="6"/>
      <c r="HR306" s="6"/>
      <c r="HS306" s="6"/>
      <c r="HT306" s="6"/>
      <c r="HU306" s="6"/>
      <c r="HV306" s="6"/>
      <c r="HW306" s="6"/>
      <c r="HX306" s="6"/>
      <c r="HY306" s="6"/>
      <c r="HZ306" s="6"/>
      <c r="IA306" s="6"/>
      <c r="IB306" s="6"/>
      <c r="IC306" s="6"/>
      <c r="ID306" s="6"/>
      <c r="IE306" s="6"/>
      <c r="IF306" s="6"/>
      <c r="IG306" s="6"/>
      <c r="IH306" s="6"/>
      <c r="II306" s="6"/>
      <c r="IJ306" s="6"/>
      <c r="IK306" s="6"/>
      <c r="IL306" s="6"/>
      <c r="IM306" s="6"/>
      <c r="IN306" s="6"/>
      <c r="IO306" s="6"/>
      <c r="IP306" s="6"/>
      <c r="IQ306" s="6"/>
      <c r="IR306" s="6"/>
      <c r="IS306" s="6"/>
      <c r="IT306" s="6"/>
      <c r="IU306" s="6"/>
      <c r="IV306" s="6"/>
      <c r="IW306" s="6"/>
      <c r="IX306" s="6"/>
      <c r="IY306" s="6"/>
      <c r="IZ306" s="6"/>
      <c r="JA306" s="6"/>
      <c r="JB306" s="6"/>
      <c r="JC306" s="6"/>
      <c r="JD306" s="6"/>
      <c r="JE306" s="6"/>
      <c r="JF306" s="6"/>
      <c r="JG306" s="6"/>
      <c r="JH306" s="6"/>
      <c r="JI306" s="6"/>
      <c r="JJ306" s="6"/>
      <c r="JK306" s="6"/>
      <c r="JL306" s="6"/>
      <c r="JM306" s="6"/>
      <c r="JN306" s="6"/>
      <c r="JO306" s="6"/>
      <c r="JP306" s="6"/>
      <c r="JQ306" s="6"/>
      <c r="JR306" s="6"/>
      <c r="JS306" s="6"/>
      <c r="JT306" s="6"/>
      <c r="JU306" s="6"/>
      <c r="JV306" s="6"/>
      <c r="JW306" s="6"/>
      <c r="JX306" s="6"/>
      <c r="JY306" s="6"/>
      <c r="JZ306" s="6"/>
      <c r="KA306" s="6"/>
      <c r="KB306" s="6"/>
      <c r="KC306" s="6"/>
      <c r="KD306" s="6"/>
      <c r="KE306" s="6"/>
      <c r="KF306" s="6"/>
      <c r="KG306" s="6"/>
      <c r="KH306" s="6"/>
      <c r="KI306" s="6"/>
      <c r="KJ306" s="6"/>
      <c r="KK306" s="6"/>
      <c r="KL306" s="6"/>
      <c r="KM306" s="6"/>
      <c r="KN306" s="6"/>
      <c r="KO306" s="6"/>
      <c r="KP306" s="6"/>
      <c r="KQ306" s="6"/>
      <c r="KR306" s="6"/>
      <c r="KS306" s="6"/>
      <c r="KT306" s="6"/>
      <c r="KU306" s="6"/>
      <c r="KV306" s="6"/>
      <c r="KW306" s="6"/>
      <c r="KX306" s="6"/>
      <c r="KY306" s="6"/>
      <c r="KZ306" s="6"/>
      <c r="LA306" s="6"/>
      <c r="LB306" s="6"/>
      <c r="LC306" s="6"/>
    </row>
    <row r="307" spans="222:315" x14ac:dyDescent="0.2">
      <c r="HN307" s="6"/>
      <c r="HO307" s="6"/>
      <c r="HP307" s="6"/>
      <c r="HQ307" s="6"/>
      <c r="HR307" s="6"/>
      <c r="HS307" s="6"/>
      <c r="HT307" s="6"/>
      <c r="HU307" s="6"/>
      <c r="HV307" s="6"/>
      <c r="HW307" s="6"/>
      <c r="HX307" s="6"/>
      <c r="HY307" s="6"/>
      <c r="HZ307" s="6"/>
      <c r="IA307" s="6"/>
      <c r="IB307" s="6"/>
      <c r="IC307" s="6"/>
      <c r="ID307" s="6"/>
      <c r="IE307" s="6"/>
      <c r="IF307" s="6"/>
      <c r="IG307" s="6"/>
      <c r="IH307" s="6"/>
      <c r="II307" s="6"/>
      <c r="IJ307" s="6"/>
      <c r="IK307" s="6"/>
      <c r="IL307" s="6"/>
      <c r="IM307" s="6"/>
      <c r="IN307" s="6"/>
      <c r="IO307" s="6"/>
      <c r="IP307" s="6"/>
      <c r="IQ307" s="6"/>
      <c r="IR307" s="6"/>
      <c r="IS307" s="6"/>
      <c r="IT307" s="6"/>
      <c r="IU307" s="6"/>
      <c r="IV307" s="6"/>
      <c r="IW307" s="6"/>
      <c r="IX307" s="6"/>
      <c r="IY307" s="6"/>
      <c r="IZ307" s="6"/>
      <c r="JA307" s="6"/>
      <c r="JB307" s="6"/>
      <c r="JC307" s="6"/>
      <c r="JD307" s="6"/>
      <c r="JE307" s="6"/>
      <c r="JF307" s="6"/>
      <c r="JG307" s="6"/>
      <c r="JH307" s="6"/>
      <c r="JI307" s="6"/>
      <c r="JJ307" s="6"/>
      <c r="JK307" s="6"/>
      <c r="JL307" s="6"/>
      <c r="JM307" s="6"/>
      <c r="JN307" s="6"/>
      <c r="JO307" s="6"/>
      <c r="JP307" s="6"/>
      <c r="JQ307" s="6"/>
      <c r="JR307" s="6"/>
      <c r="JS307" s="6"/>
      <c r="JT307" s="6"/>
      <c r="JU307" s="6"/>
      <c r="JV307" s="6"/>
      <c r="JW307" s="6"/>
      <c r="JX307" s="6"/>
      <c r="JY307" s="6"/>
      <c r="JZ307" s="6"/>
      <c r="KA307" s="6"/>
      <c r="KB307" s="6"/>
      <c r="KC307" s="6"/>
      <c r="KD307" s="6"/>
      <c r="KE307" s="6"/>
      <c r="KF307" s="6"/>
      <c r="KG307" s="6"/>
      <c r="KH307" s="6"/>
      <c r="KI307" s="6"/>
      <c r="KJ307" s="6"/>
      <c r="KK307" s="6"/>
      <c r="KL307" s="6"/>
      <c r="KM307" s="6"/>
      <c r="KN307" s="6"/>
      <c r="KO307" s="6"/>
      <c r="KP307" s="6"/>
      <c r="KQ307" s="6"/>
      <c r="KR307" s="6"/>
      <c r="KS307" s="6"/>
      <c r="KT307" s="6"/>
      <c r="KU307" s="6"/>
      <c r="KV307" s="6"/>
      <c r="KW307" s="6"/>
      <c r="KX307" s="6"/>
      <c r="KY307" s="6"/>
      <c r="KZ307" s="6"/>
      <c r="LA307" s="6"/>
      <c r="LB307" s="6"/>
      <c r="LC307" s="6"/>
    </row>
    <row r="308" spans="222:315" x14ac:dyDescent="0.2">
      <c r="HN308" s="6"/>
      <c r="HO308" s="6"/>
      <c r="HP308" s="6"/>
      <c r="HQ308" s="6"/>
      <c r="HR308" s="6"/>
      <c r="HS308" s="6"/>
      <c r="HT308" s="6"/>
      <c r="HU308" s="6"/>
      <c r="HV308" s="6"/>
      <c r="HW308" s="6"/>
      <c r="HX308" s="6"/>
      <c r="HY308" s="6"/>
      <c r="HZ308" s="6"/>
      <c r="IA308" s="6"/>
      <c r="IB308" s="6"/>
      <c r="IC308" s="6"/>
      <c r="ID308" s="6"/>
      <c r="IE308" s="6"/>
      <c r="IF308" s="6"/>
      <c r="IG308" s="6"/>
      <c r="IH308" s="6"/>
      <c r="II308" s="6"/>
      <c r="IJ308" s="6"/>
      <c r="IK308" s="6"/>
      <c r="IL308" s="6"/>
      <c r="IM308" s="6"/>
      <c r="IN308" s="6"/>
      <c r="IO308" s="6"/>
      <c r="IP308" s="6"/>
      <c r="IQ308" s="6"/>
      <c r="IR308" s="6"/>
      <c r="IS308" s="6"/>
      <c r="IT308" s="6"/>
      <c r="IU308" s="6"/>
      <c r="IV308" s="6"/>
      <c r="IW308" s="6"/>
      <c r="IX308" s="6"/>
      <c r="IY308" s="6"/>
      <c r="IZ308" s="6"/>
      <c r="JA308" s="6"/>
      <c r="JB308" s="6"/>
      <c r="JC308" s="6"/>
      <c r="JD308" s="6"/>
      <c r="JE308" s="6"/>
      <c r="JF308" s="6"/>
      <c r="JG308" s="6"/>
      <c r="JH308" s="6"/>
      <c r="JI308" s="6"/>
      <c r="JJ308" s="6"/>
      <c r="JK308" s="6"/>
      <c r="JL308" s="6"/>
      <c r="JM308" s="6"/>
      <c r="JN308" s="6"/>
      <c r="JO308" s="6"/>
      <c r="JP308" s="6"/>
      <c r="JQ308" s="6"/>
      <c r="JR308" s="6"/>
      <c r="JS308" s="6"/>
      <c r="JT308" s="6"/>
      <c r="JU308" s="6"/>
      <c r="JV308" s="6"/>
      <c r="JW308" s="6"/>
      <c r="JX308" s="6"/>
      <c r="JY308" s="6"/>
      <c r="JZ308" s="6"/>
      <c r="KA308" s="6"/>
      <c r="KB308" s="6"/>
      <c r="KC308" s="6"/>
      <c r="KD308" s="6"/>
      <c r="KE308" s="6"/>
      <c r="KF308" s="6"/>
      <c r="KG308" s="6"/>
      <c r="KH308" s="6"/>
      <c r="KI308" s="6"/>
      <c r="KJ308" s="6"/>
      <c r="KK308" s="6"/>
      <c r="KL308" s="6"/>
      <c r="KM308" s="6"/>
      <c r="KN308" s="6"/>
      <c r="KO308" s="6"/>
      <c r="KP308" s="6"/>
      <c r="KQ308" s="6"/>
      <c r="KR308" s="6"/>
      <c r="KS308" s="6"/>
      <c r="KT308" s="6"/>
      <c r="KU308" s="6"/>
      <c r="KV308" s="6"/>
      <c r="KW308" s="6"/>
      <c r="KX308" s="6"/>
      <c r="KY308" s="6"/>
      <c r="KZ308" s="6"/>
      <c r="LA308" s="6"/>
      <c r="LB308" s="6"/>
      <c r="LC308" s="6"/>
    </row>
    <row r="309" spans="222:315" x14ac:dyDescent="0.2">
      <c r="HN309" s="6"/>
      <c r="HO309" s="6"/>
      <c r="HP309" s="6"/>
      <c r="HQ309" s="6"/>
      <c r="HR309" s="6"/>
      <c r="HS309" s="6"/>
      <c r="HT309" s="6"/>
      <c r="HU309" s="6"/>
      <c r="HV309" s="6"/>
      <c r="HW309" s="6"/>
      <c r="HX309" s="6"/>
      <c r="HY309" s="6"/>
      <c r="HZ309" s="6"/>
      <c r="IA309" s="6"/>
      <c r="IB309" s="6"/>
      <c r="IC309" s="6"/>
      <c r="ID309" s="6"/>
      <c r="IE309" s="6"/>
      <c r="IF309" s="6"/>
      <c r="IG309" s="6"/>
      <c r="IH309" s="6"/>
      <c r="II309" s="6"/>
      <c r="IJ309" s="6"/>
      <c r="IK309" s="6"/>
      <c r="IL309" s="6"/>
      <c r="IM309" s="6"/>
      <c r="IN309" s="6"/>
      <c r="IO309" s="6"/>
      <c r="IP309" s="6"/>
      <c r="IQ309" s="6"/>
      <c r="IR309" s="6"/>
      <c r="IS309" s="6"/>
      <c r="IT309" s="6"/>
      <c r="IU309" s="6"/>
      <c r="IV309" s="6"/>
      <c r="IW309" s="6"/>
      <c r="IX309" s="6"/>
      <c r="IY309" s="6"/>
      <c r="IZ309" s="6"/>
      <c r="JA309" s="6"/>
      <c r="JB309" s="6"/>
      <c r="JC309" s="6"/>
      <c r="JD309" s="6"/>
      <c r="JE309" s="6"/>
      <c r="JF309" s="6"/>
      <c r="JG309" s="6"/>
      <c r="JH309" s="6"/>
      <c r="JI309" s="6"/>
      <c r="JJ309" s="6"/>
      <c r="JK309" s="6"/>
      <c r="JL309" s="6"/>
      <c r="JM309" s="6"/>
      <c r="JN309" s="6"/>
      <c r="JO309" s="6"/>
      <c r="JP309" s="6"/>
      <c r="JQ309" s="6"/>
      <c r="JR309" s="6"/>
      <c r="JS309" s="6"/>
      <c r="JT309" s="6"/>
      <c r="JU309" s="6"/>
      <c r="JV309" s="6"/>
      <c r="JW309" s="6"/>
      <c r="JX309" s="6"/>
      <c r="JY309" s="6"/>
      <c r="JZ309" s="6"/>
      <c r="KA309" s="6"/>
      <c r="KB309" s="6"/>
      <c r="KC309" s="6"/>
      <c r="KD309" s="6"/>
      <c r="KE309" s="6"/>
      <c r="KF309" s="6"/>
      <c r="KG309" s="6"/>
      <c r="KH309" s="6"/>
      <c r="KI309" s="6"/>
      <c r="KJ309" s="6"/>
      <c r="KK309" s="6"/>
      <c r="KL309" s="6"/>
      <c r="KM309" s="6"/>
      <c r="KN309" s="6"/>
      <c r="KO309" s="6"/>
      <c r="KP309" s="6"/>
      <c r="KQ309" s="6"/>
      <c r="KR309" s="6"/>
      <c r="KS309" s="6"/>
      <c r="KT309" s="6"/>
      <c r="KU309" s="6"/>
      <c r="KV309" s="6"/>
      <c r="KW309" s="6"/>
      <c r="KX309" s="6"/>
      <c r="KY309" s="6"/>
      <c r="KZ309" s="6"/>
      <c r="LA309" s="6"/>
      <c r="LB309" s="6"/>
      <c r="LC309" s="6"/>
    </row>
    <row r="310" spans="222:315" x14ac:dyDescent="0.2">
      <c r="HN310" s="6"/>
      <c r="HO310" s="6"/>
      <c r="HP310" s="6"/>
      <c r="HQ310" s="6"/>
      <c r="HR310" s="6"/>
      <c r="HS310" s="6"/>
      <c r="HT310" s="6"/>
      <c r="HU310" s="6"/>
      <c r="HV310" s="6"/>
      <c r="HW310" s="6"/>
      <c r="HX310" s="6"/>
      <c r="HY310" s="6"/>
      <c r="HZ310" s="6"/>
      <c r="IA310" s="6"/>
      <c r="IB310" s="6"/>
      <c r="IC310" s="6"/>
      <c r="ID310" s="6"/>
      <c r="IE310" s="6"/>
      <c r="IF310" s="6"/>
      <c r="IG310" s="6"/>
      <c r="IH310" s="6"/>
      <c r="II310" s="6"/>
      <c r="IJ310" s="6"/>
      <c r="IK310" s="6"/>
      <c r="IL310" s="6"/>
      <c r="IM310" s="6"/>
      <c r="IN310" s="6"/>
      <c r="IO310" s="6"/>
      <c r="IP310" s="6"/>
      <c r="IQ310" s="6"/>
      <c r="IR310" s="6"/>
      <c r="IS310" s="6"/>
      <c r="IT310" s="6"/>
      <c r="IU310" s="6"/>
      <c r="IV310" s="6"/>
      <c r="IW310" s="6"/>
      <c r="IX310" s="6"/>
      <c r="IY310" s="6"/>
      <c r="IZ310" s="6"/>
      <c r="JA310" s="6"/>
      <c r="JB310" s="6"/>
      <c r="JC310" s="6"/>
      <c r="JD310" s="6"/>
      <c r="JE310" s="6"/>
      <c r="JF310" s="6"/>
      <c r="JG310" s="6"/>
      <c r="JH310" s="6"/>
      <c r="JI310" s="6"/>
      <c r="JJ310" s="6"/>
      <c r="JK310" s="6"/>
      <c r="JL310" s="6"/>
      <c r="JM310" s="6"/>
      <c r="JN310" s="6"/>
      <c r="JO310" s="6"/>
      <c r="JP310" s="6"/>
      <c r="JQ310" s="6"/>
      <c r="JR310" s="6"/>
      <c r="JS310" s="6"/>
      <c r="JT310" s="6"/>
      <c r="JU310" s="6"/>
      <c r="JV310" s="6"/>
      <c r="JW310" s="6"/>
      <c r="JX310" s="6"/>
      <c r="JY310" s="6"/>
      <c r="JZ310" s="6"/>
      <c r="KA310" s="6"/>
      <c r="KB310" s="6"/>
      <c r="KC310" s="6"/>
      <c r="KD310" s="6"/>
      <c r="KE310" s="6"/>
      <c r="KF310" s="6"/>
      <c r="KG310" s="6"/>
      <c r="KH310" s="6"/>
      <c r="KI310" s="6"/>
      <c r="KJ310" s="6"/>
      <c r="KK310" s="6"/>
      <c r="KL310" s="6"/>
      <c r="KM310" s="6"/>
      <c r="KN310" s="6"/>
      <c r="KO310" s="6"/>
      <c r="KP310" s="6"/>
      <c r="KQ310" s="6"/>
      <c r="KR310" s="6"/>
      <c r="KS310" s="6"/>
      <c r="KT310" s="6"/>
      <c r="KU310" s="6"/>
      <c r="KV310" s="6"/>
      <c r="KW310" s="6"/>
      <c r="KX310" s="6"/>
      <c r="KY310" s="6"/>
      <c r="KZ310" s="6"/>
      <c r="LA310" s="6"/>
      <c r="LB310" s="6"/>
      <c r="LC310" s="6"/>
    </row>
    <row r="311" spans="222:315" x14ac:dyDescent="0.2">
      <c r="HN311" s="6"/>
      <c r="HO311" s="6"/>
      <c r="HP311" s="6"/>
      <c r="HQ311" s="6"/>
      <c r="HR311" s="6"/>
      <c r="HS311" s="6"/>
      <c r="HT311" s="6"/>
      <c r="HU311" s="6"/>
      <c r="HV311" s="6"/>
      <c r="HW311" s="6"/>
      <c r="HX311" s="6"/>
      <c r="HY311" s="6"/>
      <c r="HZ311" s="6"/>
      <c r="IA311" s="6"/>
      <c r="IB311" s="6"/>
      <c r="IC311" s="6"/>
      <c r="ID311" s="6"/>
      <c r="IE311" s="6"/>
      <c r="IF311" s="6"/>
      <c r="IG311" s="6"/>
      <c r="IH311" s="6"/>
      <c r="II311" s="6"/>
      <c r="IJ311" s="6"/>
      <c r="IK311" s="6"/>
      <c r="IL311" s="6"/>
      <c r="IM311" s="6"/>
      <c r="IN311" s="6"/>
      <c r="IO311" s="6"/>
      <c r="IP311" s="6"/>
      <c r="IQ311" s="6"/>
      <c r="IR311" s="6"/>
      <c r="IS311" s="6"/>
      <c r="IT311" s="6"/>
      <c r="IU311" s="6"/>
      <c r="IV311" s="6"/>
      <c r="IW311" s="6"/>
      <c r="IX311" s="6"/>
      <c r="IY311" s="6"/>
      <c r="IZ311" s="6"/>
      <c r="JA311" s="6"/>
      <c r="JB311" s="6"/>
      <c r="JC311" s="6"/>
      <c r="JD311" s="6"/>
      <c r="JE311" s="6"/>
      <c r="JF311" s="6"/>
      <c r="JG311" s="6"/>
      <c r="JH311" s="6"/>
      <c r="JI311" s="6"/>
      <c r="JJ311" s="6"/>
      <c r="JK311" s="6"/>
      <c r="JL311" s="6"/>
      <c r="JM311" s="6"/>
      <c r="JN311" s="6"/>
      <c r="JO311" s="6"/>
      <c r="JP311" s="6"/>
      <c r="JQ311" s="6"/>
      <c r="JR311" s="6"/>
      <c r="JS311" s="6"/>
      <c r="JT311" s="6"/>
      <c r="JU311" s="6"/>
      <c r="JV311" s="6"/>
      <c r="JW311" s="6"/>
      <c r="JX311" s="6"/>
      <c r="JY311" s="6"/>
      <c r="JZ311" s="6"/>
      <c r="KA311" s="6"/>
      <c r="KB311" s="6"/>
      <c r="KC311" s="6"/>
      <c r="KD311" s="6"/>
      <c r="KE311" s="6"/>
      <c r="KF311" s="6"/>
      <c r="KG311" s="6"/>
      <c r="KH311" s="6"/>
      <c r="KI311" s="6"/>
      <c r="KJ311" s="6"/>
      <c r="KK311" s="6"/>
      <c r="KL311" s="6"/>
      <c r="KM311" s="6"/>
      <c r="KN311" s="6"/>
      <c r="KO311" s="6"/>
      <c r="KP311" s="6"/>
      <c r="KQ311" s="6"/>
      <c r="KR311" s="6"/>
      <c r="KS311" s="6"/>
      <c r="KT311" s="6"/>
      <c r="KU311" s="6"/>
      <c r="KV311" s="6"/>
      <c r="KW311" s="6"/>
      <c r="KX311" s="6"/>
      <c r="KY311" s="6"/>
      <c r="KZ311" s="6"/>
      <c r="LA311" s="6"/>
      <c r="LB311" s="6"/>
      <c r="LC311" s="6"/>
    </row>
    <row r="312" spans="222:315" x14ac:dyDescent="0.2">
      <c r="HN312" s="6"/>
      <c r="HO312" s="6"/>
      <c r="HP312" s="6"/>
      <c r="HQ312" s="6"/>
      <c r="HR312" s="6"/>
      <c r="HS312" s="6"/>
      <c r="HT312" s="6"/>
      <c r="HU312" s="6"/>
      <c r="HV312" s="6"/>
      <c r="HW312" s="6"/>
      <c r="HX312" s="6"/>
      <c r="HY312" s="6"/>
      <c r="HZ312" s="6"/>
      <c r="IA312" s="6"/>
      <c r="IB312" s="6"/>
      <c r="IC312" s="6"/>
      <c r="ID312" s="6"/>
      <c r="IE312" s="6"/>
      <c r="IF312" s="6"/>
      <c r="IG312" s="6"/>
      <c r="IH312" s="6"/>
      <c r="II312" s="6"/>
      <c r="IJ312" s="6"/>
      <c r="IK312" s="6"/>
      <c r="IL312" s="6"/>
      <c r="IM312" s="6"/>
      <c r="IN312" s="6"/>
      <c r="IO312" s="6"/>
      <c r="IP312" s="6"/>
      <c r="IQ312" s="6"/>
      <c r="IR312" s="6"/>
      <c r="IS312" s="6"/>
      <c r="IT312" s="6"/>
      <c r="IU312" s="6"/>
      <c r="IV312" s="6"/>
      <c r="IW312" s="6"/>
      <c r="IX312" s="6"/>
      <c r="IY312" s="6"/>
      <c r="IZ312" s="6"/>
      <c r="JA312" s="6"/>
      <c r="JB312" s="6"/>
      <c r="JC312" s="6"/>
      <c r="JD312" s="6"/>
      <c r="JE312" s="6"/>
      <c r="JF312" s="6"/>
      <c r="JG312" s="6"/>
      <c r="JH312" s="6"/>
      <c r="JI312" s="6"/>
      <c r="JJ312" s="6"/>
      <c r="JK312" s="6"/>
      <c r="JL312" s="6"/>
      <c r="JM312" s="6"/>
      <c r="JN312" s="6"/>
      <c r="JO312" s="6"/>
      <c r="JP312" s="6"/>
      <c r="JQ312" s="6"/>
      <c r="JR312" s="6"/>
      <c r="JS312" s="6"/>
      <c r="JT312" s="6"/>
      <c r="JU312" s="6"/>
      <c r="JV312" s="6"/>
      <c r="JW312" s="6"/>
      <c r="JX312" s="6"/>
      <c r="JY312" s="6"/>
      <c r="JZ312" s="6"/>
      <c r="KA312" s="6"/>
      <c r="KB312" s="6"/>
      <c r="KC312" s="6"/>
      <c r="KD312" s="6"/>
      <c r="KE312" s="6"/>
      <c r="KF312" s="6"/>
      <c r="KG312" s="6"/>
      <c r="KH312" s="6"/>
      <c r="KI312" s="6"/>
      <c r="KJ312" s="6"/>
      <c r="KK312" s="6"/>
      <c r="KL312" s="6"/>
      <c r="KM312" s="6"/>
      <c r="KN312" s="6"/>
      <c r="KO312" s="6"/>
      <c r="KP312" s="6"/>
      <c r="KQ312" s="6"/>
      <c r="KR312" s="6"/>
      <c r="KS312" s="6"/>
      <c r="KT312" s="6"/>
      <c r="KU312" s="6"/>
      <c r="KV312" s="6"/>
      <c r="KW312" s="6"/>
      <c r="KX312" s="6"/>
      <c r="KY312" s="6"/>
      <c r="KZ312" s="6"/>
      <c r="LA312" s="6"/>
      <c r="LB312" s="6"/>
      <c r="LC312" s="6"/>
    </row>
    <row r="313" spans="222:315" x14ac:dyDescent="0.2">
      <c r="HN313" s="6"/>
      <c r="HO313" s="6"/>
      <c r="HP313" s="6"/>
      <c r="HQ313" s="6"/>
      <c r="HR313" s="6"/>
      <c r="HS313" s="6"/>
      <c r="HT313" s="6"/>
      <c r="HU313" s="6"/>
      <c r="HV313" s="6"/>
      <c r="HW313" s="6"/>
      <c r="HX313" s="6"/>
      <c r="HY313" s="6"/>
      <c r="HZ313" s="6"/>
      <c r="IA313" s="6"/>
      <c r="IB313" s="6"/>
      <c r="IC313" s="6"/>
      <c r="ID313" s="6"/>
      <c r="IE313" s="6"/>
      <c r="IF313" s="6"/>
      <c r="IG313" s="6"/>
      <c r="IH313" s="6"/>
      <c r="II313" s="6"/>
      <c r="IJ313" s="6"/>
      <c r="IK313" s="6"/>
      <c r="IL313" s="6"/>
      <c r="IM313" s="6"/>
      <c r="IN313" s="6"/>
      <c r="IO313" s="6"/>
      <c r="IP313" s="6"/>
      <c r="IQ313" s="6"/>
      <c r="IR313" s="6"/>
      <c r="IS313" s="6"/>
      <c r="IT313" s="6"/>
      <c r="IU313" s="6"/>
      <c r="IV313" s="6"/>
      <c r="IW313" s="6"/>
      <c r="IX313" s="6"/>
      <c r="IY313" s="6"/>
      <c r="IZ313" s="6"/>
      <c r="JA313" s="6"/>
      <c r="JB313" s="6"/>
      <c r="JC313" s="6"/>
      <c r="JD313" s="6"/>
      <c r="JE313" s="6"/>
      <c r="JF313" s="6"/>
      <c r="JG313" s="6"/>
      <c r="JH313" s="6"/>
      <c r="JI313" s="6"/>
      <c r="JJ313" s="6"/>
      <c r="JK313" s="6"/>
      <c r="JL313" s="6"/>
      <c r="JM313" s="6"/>
      <c r="JN313" s="6"/>
      <c r="JO313" s="6"/>
      <c r="JP313" s="6"/>
      <c r="JQ313" s="6"/>
      <c r="JR313" s="6"/>
      <c r="JS313" s="6"/>
      <c r="JT313" s="6"/>
      <c r="JU313" s="6"/>
      <c r="JV313" s="6"/>
      <c r="JW313" s="6"/>
      <c r="JX313" s="6"/>
      <c r="JY313" s="6"/>
      <c r="JZ313" s="6"/>
      <c r="KA313" s="6"/>
      <c r="KB313" s="6"/>
      <c r="KC313" s="6"/>
      <c r="KD313" s="6"/>
      <c r="KE313" s="6"/>
      <c r="KF313" s="6"/>
      <c r="KG313" s="6"/>
      <c r="KH313" s="6"/>
      <c r="KI313" s="6"/>
      <c r="KJ313" s="6"/>
      <c r="KK313" s="6"/>
      <c r="KL313" s="6"/>
      <c r="KM313" s="6"/>
      <c r="KN313" s="6"/>
      <c r="KO313" s="6"/>
      <c r="KP313" s="6"/>
      <c r="KQ313" s="6"/>
      <c r="KR313" s="6"/>
      <c r="KS313" s="6"/>
      <c r="KT313" s="6"/>
      <c r="KU313" s="6"/>
      <c r="KV313" s="6"/>
      <c r="KW313" s="6"/>
      <c r="KX313" s="6"/>
      <c r="KY313" s="6"/>
      <c r="KZ313" s="6"/>
      <c r="LA313" s="6"/>
      <c r="LB313" s="6"/>
      <c r="LC313" s="6"/>
    </row>
    <row r="314" spans="222:315" x14ac:dyDescent="0.2">
      <c r="HN314" s="6"/>
      <c r="HO314" s="6"/>
      <c r="HP314" s="6"/>
      <c r="HQ314" s="6"/>
      <c r="HR314" s="6"/>
      <c r="HS314" s="6"/>
      <c r="HT314" s="6"/>
      <c r="HU314" s="6"/>
      <c r="HV314" s="6"/>
      <c r="HW314" s="6"/>
      <c r="HX314" s="6"/>
      <c r="HY314" s="6"/>
      <c r="HZ314" s="6"/>
      <c r="IA314" s="6"/>
      <c r="IB314" s="6"/>
      <c r="IC314" s="6"/>
      <c r="ID314" s="6"/>
      <c r="IE314" s="6"/>
      <c r="IF314" s="6"/>
      <c r="IG314" s="6"/>
      <c r="IH314" s="6"/>
      <c r="II314" s="6"/>
      <c r="IJ314" s="6"/>
      <c r="IK314" s="6"/>
      <c r="IL314" s="6"/>
      <c r="IM314" s="6"/>
      <c r="IN314" s="6"/>
      <c r="IO314" s="6"/>
      <c r="IP314" s="6"/>
      <c r="IQ314" s="6"/>
      <c r="IR314" s="6"/>
      <c r="IS314" s="6"/>
      <c r="IT314" s="6"/>
      <c r="IU314" s="6"/>
      <c r="IV314" s="6"/>
      <c r="IW314" s="6"/>
      <c r="IX314" s="6"/>
      <c r="IY314" s="6"/>
      <c r="IZ314" s="6"/>
      <c r="JA314" s="6"/>
      <c r="JB314" s="6"/>
      <c r="JC314" s="6"/>
      <c r="JD314" s="6"/>
      <c r="JE314" s="6"/>
      <c r="JF314" s="6"/>
      <c r="JG314" s="6"/>
      <c r="JH314" s="6"/>
      <c r="JI314" s="6"/>
      <c r="JJ314" s="6"/>
      <c r="JK314" s="6"/>
      <c r="JL314" s="6"/>
      <c r="JM314" s="6"/>
      <c r="JN314" s="6"/>
      <c r="JO314" s="6"/>
      <c r="JP314" s="6"/>
      <c r="JQ314" s="6"/>
      <c r="JR314" s="6"/>
      <c r="JS314" s="6"/>
      <c r="JT314" s="6"/>
      <c r="JU314" s="6"/>
      <c r="JV314" s="6"/>
      <c r="JW314" s="6"/>
      <c r="JX314" s="6"/>
      <c r="JY314" s="6"/>
      <c r="JZ314" s="6"/>
      <c r="KA314" s="6"/>
      <c r="KB314" s="6"/>
      <c r="KC314" s="6"/>
      <c r="KD314" s="6"/>
      <c r="KE314" s="6"/>
      <c r="KF314" s="6"/>
      <c r="KG314" s="6"/>
      <c r="KH314" s="6"/>
      <c r="KI314" s="6"/>
      <c r="KJ314" s="6"/>
      <c r="KK314" s="6"/>
      <c r="KL314" s="6"/>
      <c r="KM314" s="6"/>
      <c r="KN314" s="6"/>
      <c r="KO314" s="6"/>
      <c r="KP314" s="6"/>
      <c r="KQ314" s="6"/>
      <c r="KR314" s="6"/>
      <c r="KS314" s="6"/>
      <c r="KT314" s="6"/>
      <c r="KU314" s="6"/>
      <c r="KV314" s="6"/>
      <c r="KW314" s="6"/>
      <c r="KX314" s="6"/>
      <c r="KY314" s="6"/>
      <c r="KZ314" s="6"/>
      <c r="LA314" s="6"/>
      <c r="LB314" s="6"/>
      <c r="LC314" s="6"/>
    </row>
    <row r="315" spans="222:315" x14ac:dyDescent="0.2">
      <c r="HN315" s="6"/>
      <c r="HO315" s="6"/>
      <c r="HP315" s="6"/>
      <c r="HQ315" s="6"/>
      <c r="HR315" s="6"/>
      <c r="HS315" s="6"/>
      <c r="HT315" s="6"/>
      <c r="HU315" s="6"/>
      <c r="HV315" s="6"/>
      <c r="HW315" s="6"/>
      <c r="HX315" s="6"/>
      <c r="HY315" s="6"/>
      <c r="HZ315" s="6"/>
      <c r="IA315" s="6"/>
      <c r="IB315" s="6"/>
      <c r="IC315" s="6"/>
      <c r="ID315" s="6"/>
      <c r="IE315" s="6"/>
      <c r="IF315" s="6"/>
      <c r="IG315" s="6"/>
      <c r="IH315" s="6"/>
      <c r="II315" s="6"/>
      <c r="IJ315" s="6"/>
      <c r="IK315" s="6"/>
      <c r="IL315" s="6"/>
      <c r="IM315" s="6"/>
      <c r="IN315" s="6"/>
      <c r="IO315" s="6"/>
      <c r="IP315" s="6"/>
      <c r="IQ315" s="6"/>
      <c r="IR315" s="6"/>
      <c r="IS315" s="6"/>
      <c r="IT315" s="6"/>
      <c r="IU315" s="6"/>
      <c r="IV315" s="6"/>
      <c r="IW315" s="6"/>
      <c r="IX315" s="6"/>
      <c r="IY315" s="6"/>
      <c r="IZ315" s="6"/>
      <c r="JA315" s="6"/>
      <c r="JB315" s="6"/>
      <c r="JC315" s="6"/>
      <c r="JD315" s="6"/>
      <c r="JE315" s="6"/>
      <c r="JF315" s="6"/>
      <c r="JG315" s="6"/>
      <c r="JH315" s="6"/>
      <c r="JI315" s="6"/>
      <c r="JJ315" s="6"/>
      <c r="JK315" s="6"/>
      <c r="JL315" s="6"/>
      <c r="JM315" s="6"/>
      <c r="JN315" s="6"/>
      <c r="JO315" s="6"/>
      <c r="JP315" s="6"/>
      <c r="JQ315" s="6"/>
      <c r="JR315" s="6"/>
      <c r="JS315" s="6"/>
      <c r="JT315" s="6"/>
      <c r="JU315" s="6"/>
      <c r="JV315" s="6"/>
      <c r="JW315" s="6"/>
      <c r="JX315" s="6"/>
      <c r="JY315" s="6"/>
      <c r="JZ315" s="6"/>
      <c r="KA315" s="6"/>
      <c r="KB315" s="6"/>
      <c r="KC315" s="6"/>
      <c r="KD315" s="6"/>
      <c r="KE315" s="6"/>
      <c r="KF315" s="6"/>
      <c r="KG315" s="6"/>
      <c r="KH315" s="6"/>
      <c r="KI315" s="6"/>
      <c r="KJ315" s="6"/>
      <c r="KK315" s="6"/>
      <c r="KL315" s="6"/>
      <c r="KM315" s="6"/>
      <c r="KN315" s="6"/>
      <c r="KO315" s="6"/>
      <c r="KP315" s="6"/>
      <c r="KQ315" s="6"/>
      <c r="KR315" s="6"/>
      <c r="KS315" s="6"/>
      <c r="KT315" s="6"/>
      <c r="KU315" s="6"/>
      <c r="KV315" s="6"/>
      <c r="KW315" s="6"/>
      <c r="KX315" s="6"/>
      <c r="KY315" s="6"/>
      <c r="KZ315" s="6"/>
      <c r="LA315" s="6"/>
      <c r="LB315" s="6"/>
      <c r="LC315" s="6"/>
    </row>
    <row r="316" spans="222:315" x14ac:dyDescent="0.2">
      <c r="HN316" s="6"/>
      <c r="HO316" s="6"/>
      <c r="HP316" s="6"/>
      <c r="HQ316" s="6"/>
      <c r="HR316" s="6"/>
      <c r="HS316" s="6"/>
      <c r="HT316" s="6"/>
      <c r="HU316" s="6"/>
      <c r="HV316" s="6"/>
      <c r="HW316" s="6"/>
      <c r="HX316" s="6"/>
      <c r="HY316" s="6"/>
      <c r="HZ316" s="6"/>
      <c r="IA316" s="6"/>
      <c r="IB316" s="6"/>
      <c r="IC316" s="6"/>
      <c r="ID316" s="6"/>
      <c r="IE316" s="6"/>
      <c r="IF316" s="6"/>
      <c r="IG316" s="6"/>
      <c r="IH316" s="6"/>
      <c r="II316" s="6"/>
      <c r="IJ316" s="6"/>
      <c r="IK316" s="6"/>
      <c r="IL316" s="6"/>
      <c r="IM316" s="6"/>
      <c r="IN316" s="6"/>
      <c r="IO316" s="6"/>
      <c r="IP316" s="6"/>
      <c r="IQ316" s="6"/>
      <c r="IR316" s="6"/>
      <c r="IS316" s="6"/>
      <c r="IT316" s="6"/>
      <c r="IU316" s="6"/>
      <c r="IV316" s="6"/>
      <c r="IW316" s="6"/>
      <c r="IX316" s="6"/>
      <c r="IY316" s="6"/>
      <c r="IZ316" s="6"/>
      <c r="JA316" s="6"/>
      <c r="JB316" s="6"/>
      <c r="JC316" s="6"/>
      <c r="JD316" s="6"/>
      <c r="JE316" s="6"/>
      <c r="JF316" s="6"/>
      <c r="JG316" s="6"/>
      <c r="JH316" s="6"/>
      <c r="JI316" s="6"/>
      <c r="JJ316" s="6"/>
      <c r="JK316" s="6"/>
      <c r="JL316" s="6"/>
      <c r="JM316" s="6"/>
      <c r="JN316" s="6"/>
      <c r="JO316" s="6"/>
      <c r="JP316" s="6"/>
      <c r="JQ316" s="6"/>
      <c r="JR316" s="6"/>
      <c r="JS316" s="6"/>
      <c r="JT316" s="6"/>
      <c r="JU316" s="6"/>
      <c r="JV316" s="6"/>
      <c r="JW316" s="6"/>
      <c r="JX316" s="6"/>
      <c r="JY316" s="6"/>
      <c r="JZ316" s="6"/>
      <c r="KA316" s="6"/>
      <c r="KB316" s="6"/>
      <c r="KC316" s="6"/>
      <c r="KD316" s="6"/>
      <c r="KE316" s="6"/>
      <c r="KF316" s="6"/>
      <c r="KG316" s="6"/>
      <c r="KH316" s="6"/>
      <c r="KI316" s="6"/>
      <c r="KJ316" s="6"/>
      <c r="KK316" s="6"/>
      <c r="KL316" s="6"/>
      <c r="KM316" s="6"/>
      <c r="KN316" s="6"/>
      <c r="KO316" s="6"/>
      <c r="KP316" s="6"/>
      <c r="KQ316" s="6"/>
      <c r="KR316" s="6"/>
      <c r="KS316" s="6"/>
      <c r="KT316" s="6"/>
      <c r="KU316" s="6"/>
      <c r="KV316" s="6"/>
      <c r="KW316" s="6"/>
      <c r="KX316" s="6"/>
      <c r="KY316" s="6"/>
      <c r="KZ316" s="6"/>
      <c r="LA316" s="6"/>
      <c r="LB316" s="6"/>
      <c r="LC316" s="6"/>
    </row>
    <row r="317" spans="222:315" x14ac:dyDescent="0.2">
      <c r="HN317" s="6"/>
      <c r="HO317" s="6"/>
      <c r="HP317" s="6"/>
      <c r="HQ317" s="6"/>
      <c r="HR317" s="6"/>
      <c r="HS317" s="6"/>
      <c r="HT317" s="6"/>
      <c r="HU317" s="6"/>
      <c r="HV317" s="6"/>
      <c r="HW317" s="6"/>
      <c r="HX317" s="6"/>
      <c r="HY317" s="6"/>
      <c r="HZ317" s="6"/>
      <c r="IA317" s="6"/>
      <c r="IB317" s="6"/>
      <c r="IC317" s="6"/>
      <c r="ID317" s="6"/>
      <c r="IE317" s="6"/>
      <c r="IF317" s="6"/>
      <c r="IG317" s="6"/>
      <c r="IH317" s="6"/>
      <c r="II317" s="6"/>
      <c r="IJ317" s="6"/>
      <c r="IK317" s="6"/>
      <c r="IL317" s="6"/>
      <c r="IM317" s="6"/>
      <c r="IN317" s="6"/>
      <c r="IO317" s="6"/>
      <c r="IP317" s="6"/>
      <c r="IQ317" s="6"/>
      <c r="IR317" s="6"/>
      <c r="IS317" s="6"/>
      <c r="IT317" s="6"/>
      <c r="IU317" s="6"/>
      <c r="IV317" s="6"/>
      <c r="IW317" s="6"/>
      <c r="IX317" s="6"/>
      <c r="IY317" s="6"/>
      <c r="IZ317" s="6"/>
      <c r="JA317" s="6"/>
      <c r="JB317" s="6"/>
      <c r="JC317" s="6"/>
      <c r="JD317" s="6"/>
      <c r="JE317" s="6"/>
      <c r="JF317" s="6"/>
      <c r="JG317" s="6"/>
      <c r="JH317" s="6"/>
      <c r="JI317" s="6"/>
      <c r="JJ317" s="6"/>
      <c r="JK317" s="6"/>
      <c r="JL317" s="6"/>
      <c r="JM317" s="6"/>
      <c r="JN317" s="6"/>
      <c r="JO317" s="6"/>
      <c r="JP317" s="6"/>
      <c r="JQ317" s="6"/>
      <c r="JR317" s="6"/>
      <c r="JS317" s="6"/>
      <c r="JT317" s="6"/>
      <c r="JU317" s="6"/>
      <c r="JV317" s="6"/>
      <c r="JW317" s="6"/>
      <c r="JX317" s="6"/>
      <c r="JY317" s="6"/>
      <c r="JZ317" s="6"/>
      <c r="KA317" s="6"/>
      <c r="KB317" s="6"/>
      <c r="KC317" s="6"/>
      <c r="KD317" s="6"/>
      <c r="KE317" s="6"/>
      <c r="KF317" s="6"/>
      <c r="KG317" s="6"/>
      <c r="KH317" s="6"/>
      <c r="KI317" s="6"/>
      <c r="KJ317" s="6"/>
      <c r="KK317" s="6"/>
      <c r="KL317" s="6"/>
      <c r="KM317" s="6"/>
      <c r="KN317" s="6"/>
      <c r="KO317" s="6"/>
      <c r="KP317" s="6"/>
      <c r="KQ317" s="6"/>
      <c r="KR317" s="6"/>
      <c r="KS317" s="6"/>
      <c r="KT317" s="6"/>
      <c r="KU317" s="6"/>
      <c r="KV317" s="6"/>
      <c r="KW317" s="6"/>
      <c r="KX317" s="6"/>
      <c r="KY317" s="6"/>
      <c r="KZ317" s="6"/>
      <c r="LA317" s="6"/>
      <c r="LB317" s="6"/>
      <c r="LC317" s="6"/>
    </row>
    <row r="318" spans="222:315" x14ac:dyDescent="0.2">
      <c r="HN318" s="6"/>
      <c r="HO318" s="6"/>
      <c r="HP318" s="6"/>
      <c r="HQ318" s="6"/>
      <c r="HR318" s="6"/>
      <c r="HS318" s="6"/>
      <c r="HT318" s="6"/>
      <c r="HU318" s="6"/>
      <c r="HV318" s="6"/>
      <c r="HW318" s="6"/>
      <c r="HX318" s="6"/>
      <c r="HY318" s="6"/>
      <c r="HZ318" s="6"/>
      <c r="IA318" s="6"/>
      <c r="IB318" s="6"/>
      <c r="IC318" s="6"/>
      <c r="ID318" s="6"/>
      <c r="IE318" s="6"/>
      <c r="IF318" s="6"/>
      <c r="IG318" s="6"/>
      <c r="IH318" s="6"/>
      <c r="II318" s="6"/>
      <c r="IJ318" s="6"/>
      <c r="IK318" s="6"/>
      <c r="IL318" s="6"/>
      <c r="IM318" s="6"/>
      <c r="IN318" s="6"/>
      <c r="IO318" s="6"/>
      <c r="IP318" s="6"/>
      <c r="IQ318" s="6"/>
      <c r="IR318" s="6"/>
      <c r="IS318" s="6"/>
      <c r="IT318" s="6"/>
      <c r="IU318" s="6"/>
      <c r="IV318" s="6"/>
      <c r="IW318" s="6"/>
      <c r="IX318" s="6"/>
      <c r="IY318" s="6"/>
      <c r="IZ318" s="6"/>
      <c r="JA318" s="6"/>
      <c r="JB318" s="6"/>
      <c r="JC318" s="6"/>
      <c r="JD318" s="6"/>
      <c r="JE318" s="6"/>
      <c r="JF318" s="6"/>
      <c r="JG318" s="6"/>
      <c r="JH318" s="6"/>
      <c r="JI318" s="6"/>
      <c r="JJ318" s="6"/>
      <c r="JK318" s="6"/>
      <c r="JL318" s="6"/>
      <c r="JM318" s="6"/>
      <c r="JN318" s="6"/>
      <c r="JO318" s="6"/>
      <c r="JP318" s="6"/>
      <c r="JQ318" s="6"/>
      <c r="JR318" s="6"/>
      <c r="JS318" s="6"/>
      <c r="JT318" s="6"/>
      <c r="JU318" s="6"/>
      <c r="JV318" s="6"/>
      <c r="JW318" s="6"/>
      <c r="JX318" s="6"/>
      <c r="JY318" s="6"/>
      <c r="JZ318" s="6"/>
      <c r="KA318" s="6"/>
      <c r="KB318" s="6"/>
      <c r="KC318" s="6"/>
      <c r="KD318" s="6"/>
      <c r="KE318" s="6"/>
      <c r="KF318" s="6"/>
      <c r="KG318" s="6"/>
      <c r="KH318" s="6"/>
      <c r="KI318" s="6"/>
      <c r="KJ318" s="6"/>
      <c r="KK318" s="6"/>
      <c r="KL318" s="6"/>
      <c r="KM318" s="6"/>
      <c r="KN318" s="6"/>
      <c r="KO318" s="6"/>
      <c r="KP318" s="6"/>
      <c r="KQ318" s="6"/>
      <c r="KR318" s="6"/>
      <c r="KS318" s="6"/>
      <c r="KT318" s="6"/>
      <c r="KU318" s="6"/>
      <c r="KV318" s="6"/>
      <c r="KW318" s="6"/>
      <c r="KX318" s="6"/>
      <c r="KY318" s="6"/>
      <c r="KZ318" s="6"/>
      <c r="LA318" s="6"/>
      <c r="LB318" s="6"/>
      <c r="LC318" s="6"/>
    </row>
    <row r="319" spans="222:315" x14ac:dyDescent="0.2">
      <c r="HN319" s="6"/>
      <c r="HO319" s="6"/>
      <c r="HP319" s="6"/>
      <c r="HQ319" s="6"/>
      <c r="HR319" s="6"/>
      <c r="HS319" s="6"/>
      <c r="HT319" s="6"/>
      <c r="HU319" s="6"/>
      <c r="HV319" s="6"/>
      <c r="HW319" s="6"/>
      <c r="HX319" s="6"/>
      <c r="HY319" s="6"/>
      <c r="HZ319" s="6"/>
      <c r="IA319" s="6"/>
      <c r="IB319" s="6"/>
      <c r="IC319" s="6"/>
      <c r="ID319" s="6"/>
      <c r="IE319" s="6"/>
      <c r="IF319" s="6"/>
      <c r="IG319" s="6"/>
      <c r="IH319" s="6"/>
      <c r="II319" s="6"/>
      <c r="IJ319" s="6"/>
      <c r="IK319" s="6"/>
      <c r="IL319" s="6"/>
      <c r="IM319" s="6"/>
      <c r="IN319" s="6"/>
      <c r="IO319" s="6"/>
      <c r="IP319" s="6"/>
      <c r="IQ319" s="6"/>
      <c r="IR319" s="6"/>
      <c r="IS319" s="6"/>
      <c r="IT319" s="6"/>
      <c r="IU319" s="6"/>
      <c r="IV319" s="6"/>
      <c r="IW319" s="6"/>
      <c r="IX319" s="6"/>
      <c r="IY319" s="6"/>
      <c r="IZ319" s="6"/>
      <c r="JA319" s="6"/>
      <c r="JB319" s="6"/>
      <c r="JC319" s="6"/>
      <c r="JD319" s="6"/>
      <c r="JE319" s="6"/>
      <c r="JF319" s="6"/>
      <c r="JG319" s="6"/>
      <c r="JH319" s="6"/>
      <c r="JI319" s="6"/>
      <c r="JJ319" s="6"/>
      <c r="JK319" s="6"/>
      <c r="JL319" s="6"/>
      <c r="JM319" s="6"/>
      <c r="JN319" s="6"/>
      <c r="JO319" s="6"/>
      <c r="JP319" s="6"/>
      <c r="JQ319" s="6"/>
      <c r="JR319" s="6"/>
      <c r="JS319" s="6"/>
      <c r="JT319" s="6"/>
      <c r="JU319" s="6"/>
      <c r="JV319" s="6"/>
      <c r="JW319" s="6"/>
      <c r="JX319" s="6"/>
      <c r="JY319" s="6"/>
      <c r="JZ319" s="6"/>
      <c r="KA319" s="6"/>
      <c r="KB319" s="6"/>
      <c r="KC319" s="6"/>
      <c r="KD319" s="6"/>
      <c r="KE319" s="6"/>
      <c r="KF319" s="6"/>
      <c r="KG319" s="6"/>
      <c r="KH319" s="6"/>
      <c r="KI319" s="6"/>
      <c r="KJ319" s="6"/>
      <c r="KK319" s="6"/>
      <c r="KL319" s="6"/>
      <c r="KM319" s="6"/>
      <c r="KN319" s="6"/>
      <c r="KO319" s="6"/>
      <c r="KP319" s="6"/>
      <c r="KQ319" s="6"/>
      <c r="KR319" s="6"/>
      <c r="KS319" s="6"/>
      <c r="KT319" s="6"/>
      <c r="KU319" s="6"/>
      <c r="KV319" s="6"/>
      <c r="KW319" s="6"/>
      <c r="KX319" s="6"/>
      <c r="KY319" s="6"/>
      <c r="KZ319" s="6"/>
      <c r="LA319" s="6"/>
      <c r="LB319" s="6"/>
      <c r="LC319" s="6"/>
    </row>
    <row r="320" spans="222:315" x14ac:dyDescent="0.2">
      <c r="HN320" s="6"/>
      <c r="HO320" s="6"/>
      <c r="HP320" s="6"/>
      <c r="HQ320" s="6"/>
      <c r="HR320" s="6"/>
      <c r="HS320" s="6"/>
      <c r="HT320" s="6"/>
      <c r="HU320" s="6"/>
      <c r="HV320" s="6"/>
      <c r="HW320" s="6"/>
      <c r="HX320" s="6"/>
      <c r="HY320" s="6"/>
      <c r="HZ320" s="6"/>
      <c r="IA320" s="6"/>
      <c r="IB320" s="6"/>
      <c r="IC320" s="6"/>
      <c r="ID320" s="6"/>
      <c r="IE320" s="6"/>
      <c r="IF320" s="6"/>
      <c r="IG320" s="6"/>
      <c r="IH320" s="6"/>
      <c r="II320" s="6"/>
      <c r="IJ320" s="6"/>
      <c r="IK320" s="6"/>
      <c r="IL320" s="6"/>
      <c r="IM320" s="6"/>
      <c r="IN320" s="6"/>
      <c r="IO320" s="6"/>
      <c r="IP320" s="6"/>
      <c r="IQ320" s="6"/>
      <c r="IR320" s="6"/>
      <c r="IS320" s="6"/>
      <c r="IT320" s="6"/>
      <c r="IU320" s="6"/>
      <c r="IV320" s="6"/>
      <c r="IW320" s="6"/>
      <c r="IX320" s="6"/>
      <c r="IY320" s="6"/>
      <c r="IZ320" s="6"/>
      <c r="JA320" s="6"/>
      <c r="JB320" s="6"/>
      <c r="JC320" s="6"/>
      <c r="JD320" s="6"/>
      <c r="JE320" s="6"/>
      <c r="JF320" s="6"/>
      <c r="JG320" s="6"/>
      <c r="JH320" s="6"/>
      <c r="JI320" s="6"/>
      <c r="JJ320" s="6"/>
      <c r="JK320" s="6"/>
      <c r="JL320" s="6"/>
      <c r="JM320" s="6"/>
      <c r="JN320" s="6"/>
      <c r="JO320" s="6"/>
      <c r="JP320" s="6"/>
      <c r="JQ320" s="6"/>
      <c r="JR320" s="6"/>
      <c r="JS320" s="6"/>
      <c r="JT320" s="6"/>
      <c r="JU320" s="6"/>
      <c r="JV320" s="6"/>
      <c r="JW320" s="6"/>
      <c r="JX320" s="6"/>
      <c r="JY320" s="6"/>
      <c r="JZ320" s="6"/>
      <c r="KA320" s="6"/>
      <c r="KB320" s="6"/>
      <c r="KC320" s="6"/>
      <c r="KD320" s="6"/>
      <c r="KE320" s="6"/>
      <c r="KF320" s="6"/>
      <c r="KG320" s="6"/>
      <c r="KH320" s="6"/>
      <c r="KI320" s="6"/>
      <c r="KJ320" s="6"/>
      <c r="KK320" s="6"/>
      <c r="KL320" s="6"/>
      <c r="KM320" s="6"/>
      <c r="KN320" s="6"/>
      <c r="KO320" s="6"/>
      <c r="KP320" s="6"/>
      <c r="KQ320" s="6"/>
      <c r="KR320" s="6"/>
      <c r="KS320" s="6"/>
      <c r="KT320" s="6"/>
      <c r="KU320" s="6"/>
      <c r="KV320" s="6"/>
      <c r="KW320" s="6"/>
      <c r="KX320" s="6"/>
      <c r="KY320" s="6"/>
      <c r="KZ320" s="6"/>
      <c r="LA320" s="6"/>
      <c r="LB320" s="6"/>
      <c r="LC320" s="6"/>
    </row>
    <row r="321" spans="222:315" x14ac:dyDescent="0.2">
      <c r="HN321" s="6"/>
      <c r="HO321" s="6"/>
      <c r="HP321" s="6"/>
      <c r="HQ321" s="6"/>
      <c r="HR321" s="6"/>
      <c r="HS321" s="6"/>
      <c r="HT321" s="6"/>
      <c r="HU321" s="6"/>
      <c r="HV321" s="6"/>
      <c r="HW321" s="6"/>
      <c r="HX321" s="6"/>
      <c r="HY321" s="6"/>
      <c r="HZ321" s="6"/>
      <c r="IA321" s="6"/>
      <c r="IB321" s="6"/>
      <c r="IC321" s="6"/>
      <c r="ID321" s="6"/>
      <c r="IE321" s="6"/>
      <c r="IF321" s="6"/>
      <c r="IG321" s="6"/>
      <c r="IH321" s="6"/>
      <c r="II321" s="6"/>
      <c r="IJ321" s="6"/>
      <c r="IK321" s="6"/>
      <c r="IL321" s="6"/>
      <c r="IM321" s="6"/>
      <c r="IN321" s="6"/>
      <c r="IO321" s="6"/>
      <c r="IP321" s="6"/>
      <c r="IQ321" s="6"/>
      <c r="IR321" s="6"/>
      <c r="IS321" s="6"/>
      <c r="IT321" s="6"/>
      <c r="IU321" s="6"/>
      <c r="IV321" s="6"/>
      <c r="IW321" s="6"/>
      <c r="IX321" s="6"/>
      <c r="IY321" s="6"/>
      <c r="IZ321" s="6"/>
      <c r="JA321" s="6"/>
      <c r="JB321" s="6"/>
      <c r="JC321" s="6"/>
      <c r="JD321" s="6"/>
      <c r="JE321" s="6"/>
      <c r="JF321" s="6"/>
      <c r="JG321" s="6"/>
      <c r="JH321" s="6"/>
      <c r="JI321" s="6"/>
      <c r="JJ321" s="6"/>
      <c r="JK321" s="6"/>
      <c r="JL321" s="6"/>
      <c r="JM321" s="6"/>
      <c r="JN321" s="6"/>
      <c r="JO321" s="6"/>
      <c r="JP321" s="6"/>
      <c r="JQ321" s="6"/>
      <c r="JR321" s="6"/>
      <c r="JS321" s="6"/>
      <c r="JT321" s="6"/>
      <c r="JU321" s="6"/>
      <c r="JV321" s="6"/>
      <c r="JW321" s="6"/>
      <c r="JX321" s="6"/>
      <c r="JY321" s="6"/>
      <c r="JZ321" s="6"/>
      <c r="KA321" s="6"/>
      <c r="KB321" s="6"/>
      <c r="KC321" s="6"/>
      <c r="KD321" s="6"/>
      <c r="KE321" s="6"/>
      <c r="KF321" s="6"/>
      <c r="KG321" s="6"/>
      <c r="KH321" s="6"/>
      <c r="KI321" s="6"/>
      <c r="KJ321" s="6"/>
      <c r="KK321" s="6"/>
      <c r="KL321" s="6"/>
      <c r="KM321" s="6"/>
      <c r="KN321" s="6"/>
      <c r="KO321" s="6"/>
      <c r="KP321" s="6"/>
      <c r="KQ321" s="6"/>
      <c r="KR321" s="6"/>
      <c r="KS321" s="6"/>
      <c r="KT321" s="6"/>
      <c r="KU321" s="6"/>
      <c r="KV321" s="6"/>
      <c r="KW321" s="6"/>
      <c r="KX321" s="6"/>
      <c r="KY321" s="6"/>
      <c r="KZ321" s="6"/>
      <c r="LA321" s="6"/>
      <c r="LB321" s="6"/>
      <c r="LC321" s="6"/>
    </row>
    <row r="322" spans="222:315" x14ac:dyDescent="0.2">
      <c r="HN322" s="6"/>
      <c r="HO322" s="6"/>
      <c r="HP322" s="6"/>
      <c r="HQ322" s="6"/>
      <c r="HR322" s="6"/>
      <c r="HS322" s="6"/>
      <c r="HT322" s="6"/>
      <c r="HU322" s="6"/>
      <c r="HV322" s="6"/>
      <c r="HW322" s="6"/>
      <c r="HX322" s="6"/>
      <c r="HY322" s="6"/>
      <c r="HZ322" s="6"/>
      <c r="IA322" s="6"/>
      <c r="IB322" s="6"/>
      <c r="IC322" s="6"/>
      <c r="ID322" s="6"/>
      <c r="IE322" s="6"/>
      <c r="IF322" s="6"/>
      <c r="IG322" s="6"/>
      <c r="IH322" s="6"/>
      <c r="II322" s="6"/>
      <c r="IJ322" s="6"/>
      <c r="IK322" s="6"/>
      <c r="IL322" s="6"/>
      <c r="IM322" s="6"/>
      <c r="IN322" s="6"/>
      <c r="IO322" s="6"/>
      <c r="IP322" s="6"/>
      <c r="IQ322" s="6"/>
      <c r="IR322" s="6"/>
      <c r="IS322" s="6"/>
      <c r="IT322" s="6"/>
      <c r="IU322" s="6"/>
      <c r="IV322" s="6"/>
      <c r="IW322" s="6"/>
      <c r="IX322" s="6"/>
      <c r="IY322" s="6"/>
      <c r="IZ322" s="6"/>
      <c r="JA322" s="6"/>
      <c r="JB322" s="6"/>
      <c r="JC322" s="6"/>
      <c r="JD322" s="6"/>
      <c r="JE322" s="6"/>
      <c r="JF322" s="6"/>
      <c r="JG322" s="6"/>
      <c r="JH322" s="6"/>
      <c r="JI322" s="6"/>
      <c r="JJ322" s="6"/>
      <c r="JK322" s="6"/>
      <c r="JL322" s="6"/>
      <c r="JM322" s="6"/>
      <c r="JN322" s="6"/>
      <c r="JO322" s="6"/>
      <c r="JP322" s="6"/>
      <c r="JQ322" s="6"/>
      <c r="JR322" s="6"/>
      <c r="JS322" s="6"/>
      <c r="JT322" s="6"/>
      <c r="JU322" s="6"/>
      <c r="JV322" s="6"/>
      <c r="JW322" s="6"/>
      <c r="JX322" s="6"/>
      <c r="JY322" s="6"/>
      <c r="JZ322" s="6"/>
      <c r="KA322" s="6"/>
      <c r="KB322" s="6"/>
      <c r="KC322" s="6"/>
      <c r="KD322" s="6"/>
      <c r="KE322" s="6"/>
      <c r="KF322" s="6"/>
      <c r="KG322" s="6"/>
      <c r="KH322" s="6"/>
      <c r="KI322" s="6"/>
      <c r="KJ322" s="6"/>
      <c r="KK322" s="6"/>
      <c r="KL322" s="6"/>
      <c r="KM322" s="6"/>
      <c r="KN322" s="6"/>
      <c r="KO322" s="6"/>
      <c r="KP322" s="6"/>
      <c r="KQ322" s="6"/>
      <c r="KR322" s="6"/>
      <c r="KS322" s="6"/>
      <c r="KT322" s="6"/>
      <c r="KU322" s="6"/>
      <c r="KV322" s="6"/>
      <c r="KW322" s="6"/>
      <c r="KX322" s="6"/>
      <c r="KY322" s="6"/>
      <c r="KZ322" s="6"/>
      <c r="LA322" s="6"/>
      <c r="LB322" s="6"/>
      <c r="LC322" s="6"/>
    </row>
    <row r="323" spans="222:315" x14ac:dyDescent="0.2">
      <c r="HN323" s="6"/>
      <c r="HO323" s="6"/>
      <c r="HP323" s="6"/>
      <c r="HQ323" s="6"/>
      <c r="HR323" s="6"/>
      <c r="HS323" s="6"/>
      <c r="HT323" s="6"/>
      <c r="HU323" s="6"/>
      <c r="HV323" s="6"/>
      <c r="HW323" s="6"/>
      <c r="HX323" s="6"/>
      <c r="HY323" s="6"/>
      <c r="HZ323" s="6"/>
      <c r="IA323" s="6"/>
      <c r="IB323" s="6"/>
      <c r="IC323" s="6"/>
      <c r="ID323" s="6"/>
      <c r="IE323" s="6"/>
      <c r="IF323" s="6"/>
      <c r="IG323" s="6"/>
      <c r="IH323" s="6"/>
      <c r="II323" s="6"/>
      <c r="IJ323" s="6"/>
      <c r="IK323" s="6"/>
      <c r="IL323" s="6"/>
      <c r="IM323" s="6"/>
      <c r="IN323" s="6"/>
      <c r="IO323" s="6"/>
      <c r="IP323" s="6"/>
      <c r="IQ323" s="6"/>
      <c r="IR323" s="6"/>
      <c r="IS323" s="6"/>
      <c r="IT323" s="6"/>
      <c r="IU323" s="6"/>
      <c r="IV323" s="6"/>
      <c r="IW323" s="6"/>
      <c r="IX323" s="6"/>
      <c r="IY323" s="6"/>
      <c r="IZ323" s="6"/>
      <c r="JA323" s="6"/>
      <c r="JB323" s="6"/>
      <c r="JC323" s="6"/>
      <c r="JD323" s="6"/>
      <c r="JE323" s="6"/>
      <c r="JF323" s="6"/>
      <c r="JG323" s="6"/>
      <c r="JH323" s="6"/>
      <c r="JI323" s="6"/>
      <c r="JJ323" s="6"/>
      <c r="JK323" s="6"/>
      <c r="JL323" s="6"/>
      <c r="JM323" s="6"/>
      <c r="JN323" s="6"/>
      <c r="JO323" s="6"/>
      <c r="JP323" s="6"/>
      <c r="JQ323" s="6"/>
      <c r="JR323" s="6"/>
      <c r="JS323" s="6"/>
      <c r="JT323" s="6"/>
      <c r="JU323" s="6"/>
      <c r="JV323" s="6"/>
      <c r="JW323" s="6"/>
      <c r="JX323" s="6"/>
      <c r="JY323" s="6"/>
      <c r="JZ323" s="6"/>
      <c r="KA323" s="6"/>
      <c r="KB323" s="6"/>
      <c r="KC323" s="6"/>
      <c r="KD323" s="6"/>
      <c r="KE323" s="6"/>
      <c r="KF323" s="6"/>
      <c r="KG323" s="6"/>
      <c r="KH323" s="6"/>
      <c r="KI323" s="6"/>
      <c r="KJ323" s="6"/>
      <c r="KK323" s="6"/>
      <c r="KL323" s="6"/>
      <c r="KM323" s="6"/>
      <c r="KN323" s="6"/>
      <c r="KO323" s="6"/>
      <c r="KP323" s="6"/>
      <c r="KQ323" s="6"/>
      <c r="KR323" s="6"/>
      <c r="KS323" s="6"/>
      <c r="KT323" s="6"/>
      <c r="KU323" s="6"/>
      <c r="KV323" s="6"/>
      <c r="KW323" s="6"/>
      <c r="KX323" s="6"/>
      <c r="KY323" s="6"/>
      <c r="KZ323" s="6"/>
      <c r="LA323" s="6"/>
      <c r="LB323" s="6"/>
      <c r="LC323" s="6"/>
    </row>
    <row r="324" spans="222:315" x14ac:dyDescent="0.2">
      <c r="HN324" s="6"/>
      <c r="HO324" s="6"/>
      <c r="HP324" s="6"/>
      <c r="HQ324" s="6"/>
      <c r="HR324" s="6"/>
      <c r="HS324" s="6"/>
      <c r="HT324" s="6"/>
      <c r="HU324" s="6"/>
      <c r="HV324" s="6"/>
      <c r="HW324" s="6"/>
      <c r="HX324" s="6"/>
      <c r="HY324" s="6"/>
      <c r="HZ324" s="6"/>
      <c r="IA324" s="6"/>
      <c r="IB324" s="6"/>
      <c r="IC324" s="6"/>
      <c r="ID324" s="6"/>
      <c r="IE324" s="6"/>
      <c r="IF324" s="6"/>
      <c r="IG324" s="6"/>
      <c r="IH324" s="6"/>
      <c r="II324" s="6"/>
      <c r="IJ324" s="6"/>
      <c r="IK324" s="6"/>
      <c r="IL324" s="6"/>
      <c r="IM324" s="6"/>
      <c r="IN324" s="6"/>
      <c r="IO324" s="6"/>
      <c r="IP324" s="6"/>
      <c r="IQ324" s="6"/>
      <c r="IR324" s="6"/>
      <c r="IS324" s="6"/>
      <c r="IT324" s="6"/>
      <c r="IU324" s="6"/>
      <c r="IV324" s="6"/>
      <c r="IW324" s="6"/>
      <c r="IX324" s="6"/>
      <c r="IY324" s="6"/>
      <c r="IZ324" s="6"/>
      <c r="JA324" s="6"/>
      <c r="JB324" s="6"/>
      <c r="JC324" s="6"/>
      <c r="JD324" s="6"/>
      <c r="JE324" s="6"/>
      <c r="JF324" s="6"/>
      <c r="JG324" s="6"/>
      <c r="JH324" s="6"/>
      <c r="JI324" s="6"/>
      <c r="JJ324" s="6"/>
      <c r="JK324" s="6"/>
      <c r="JL324" s="6"/>
      <c r="JM324" s="6"/>
      <c r="JN324" s="6"/>
      <c r="JO324" s="6"/>
      <c r="JP324" s="6"/>
      <c r="JQ324" s="6"/>
      <c r="JR324" s="6"/>
      <c r="JS324" s="6"/>
      <c r="JT324" s="6"/>
      <c r="JU324" s="6"/>
      <c r="JV324" s="6"/>
      <c r="JW324" s="6"/>
      <c r="JX324" s="6"/>
      <c r="JY324" s="6"/>
      <c r="JZ324" s="6"/>
      <c r="KA324" s="6"/>
      <c r="KB324" s="6"/>
      <c r="KC324" s="6"/>
      <c r="KD324" s="6"/>
      <c r="KE324" s="6"/>
      <c r="KF324" s="6"/>
      <c r="KG324" s="6"/>
      <c r="KH324" s="6"/>
      <c r="KI324" s="6"/>
      <c r="KJ324" s="6"/>
      <c r="KK324" s="6"/>
      <c r="KL324" s="6"/>
      <c r="KM324" s="6"/>
      <c r="KN324" s="6"/>
      <c r="KO324" s="6"/>
      <c r="KP324" s="6"/>
      <c r="KQ324" s="6"/>
      <c r="KR324" s="6"/>
      <c r="KS324" s="6"/>
      <c r="KT324" s="6"/>
      <c r="KU324" s="6"/>
      <c r="KV324" s="6"/>
      <c r="KW324" s="6"/>
      <c r="KX324" s="6"/>
      <c r="KY324" s="6"/>
      <c r="KZ324" s="6"/>
      <c r="LA324" s="6"/>
      <c r="LB324" s="6"/>
      <c r="LC324" s="6"/>
    </row>
    <row r="325" spans="222:315" x14ac:dyDescent="0.2">
      <c r="HN325" s="6"/>
      <c r="HO325" s="6"/>
      <c r="HP325" s="6"/>
      <c r="HQ325" s="6"/>
      <c r="HR325" s="6"/>
      <c r="HS325" s="6"/>
      <c r="HT325" s="6"/>
      <c r="HU325" s="6"/>
      <c r="HV325" s="6"/>
      <c r="HW325" s="6"/>
      <c r="HX325" s="6"/>
      <c r="HY325" s="6"/>
      <c r="HZ325" s="6"/>
      <c r="IA325" s="6"/>
      <c r="IB325" s="6"/>
      <c r="IC325" s="6"/>
      <c r="ID325" s="6"/>
      <c r="IE325" s="6"/>
      <c r="IF325" s="6"/>
      <c r="IG325" s="6"/>
      <c r="IH325" s="6"/>
      <c r="II325" s="6"/>
      <c r="IJ325" s="6"/>
      <c r="IK325" s="6"/>
      <c r="IL325" s="6"/>
      <c r="IM325" s="6"/>
      <c r="IN325" s="6"/>
      <c r="IO325" s="6"/>
      <c r="IP325" s="6"/>
      <c r="IQ325" s="6"/>
      <c r="IR325" s="6"/>
      <c r="IS325" s="6"/>
      <c r="IT325" s="6"/>
      <c r="IU325" s="6"/>
      <c r="IV325" s="6"/>
      <c r="IW325" s="6"/>
      <c r="IX325" s="6"/>
      <c r="IY325" s="6"/>
      <c r="IZ325" s="6"/>
      <c r="JA325" s="6"/>
      <c r="JB325" s="6"/>
      <c r="JC325" s="6"/>
      <c r="JD325" s="6"/>
      <c r="JE325" s="6"/>
      <c r="JF325" s="6"/>
      <c r="JG325" s="6"/>
      <c r="JH325" s="6"/>
      <c r="JI325" s="6"/>
      <c r="JJ325" s="6"/>
      <c r="JK325" s="6"/>
      <c r="JL325" s="6"/>
      <c r="JM325" s="6"/>
      <c r="JN325" s="6"/>
      <c r="JO325" s="6"/>
      <c r="JP325" s="6"/>
      <c r="JQ325" s="6"/>
      <c r="JR325" s="6"/>
      <c r="JS325" s="6"/>
      <c r="JT325" s="6"/>
      <c r="JU325" s="6"/>
      <c r="JV325" s="6"/>
      <c r="JW325" s="6"/>
      <c r="JX325" s="6"/>
      <c r="JY325" s="6"/>
      <c r="JZ325" s="6"/>
      <c r="KA325" s="6"/>
      <c r="KB325" s="6"/>
      <c r="KC325" s="6"/>
      <c r="KD325" s="6"/>
      <c r="KE325" s="6"/>
      <c r="KF325" s="6"/>
      <c r="KG325" s="6"/>
      <c r="KH325" s="6"/>
      <c r="KI325" s="6"/>
      <c r="KJ325" s="6"/>
      <c r="KK325" s="6"/>
      <c r="KL325" s="6"/>
      <c r="KM325" s="6"/>
      <c r="KN325" s="6"/>
      <c r="KO325" s="6"/>
      <c r="KP325" s="6"/>
      <c r="KQ325" s="6"/>
      <c r="KR325" s="6"/>
      <c r="KS325" s="6"/>
      <c r="KT325" s="6"/>
      <c r="KU325" s="6"/>
      <c r="KV325" s="6"/>
      <c r="KW325" s="6"/>
      <c r="KX325" s="6"/>
      <c r="KY325" s="6"/>
      <c r="KZ325" s="6"/>
      <c r="LA325" s="6"/>
      <c r="LB325" s="6"/>
      <c r="LC325" s="6"/>
    </row>
    <row r="326" spans="222:315" x14ac:dyDescent="0.2">
      <c r="HN326" s="6"/>
      <c r="HO326" s="6"/>
      <c r="HP326" s="6"/>
      <c r="HQ326" s="6"/>
      <c r="HR326" s="6"/>
      <c r="HS326" s="6"/>
      <c r="HT326" s="6"/>
      <c r="HU326" s="6"/>
      <c r="HV326" s="6"/>
      <c r="HW326" s="6"/>
      <c r="HX326" s="6"/>
      <c r="HY326" s="6"/>
      <c r="HZ326" s="6"/>
      <c r="IA326" s="6"/>
      <c r="IB326" s="6"/>
      <c r="IC326" s="6"/>
      <c r="ID326" s="6"/>
      <c r="IE326" s="6"/>
      <c r="IF326" s="6"/>
      <c r="IG326" s="6"/>
      <c r="IH326" s="6"/>
      <c r="II326" s="6"/>
      <c r="IJ326" s="6"/>
      <c r="IK326" s="6"/>
      <c r="IL326" s="6"/>
      <c r="IM326" s="6"/>
      <c r="IN326" s="6"/>
      <c r="IO326" s="6"/>
      <c r="IP326" s="6"/>
      <c r="IQ326" s="6"/>
      <c r="IR326" s="6"/>
      <c r="IS326" s="6"/>
      <c r="IT326" s="6"/>
      <c r="IU326" s="6"/>
      <c r="IV326" s="6"/>
      <c r="IW326" s="6"/>
      <c r="IX326" s="6"/>
      <c r="IY326" s="6"/>
      <c r="IZ326" s="6"/>
      <c r="JA326" s="6"/>
      <c r="JB326" s="6"/>
      <c r="JC326" s="6"/>
      <c r="JD326" s="6"/>
      <c r="JE326" s="6"/>
      <c r="JF326" s="6"/>
      <c r="JG326" s="6"/>
      <c r="JH326" s="6"/>
      <c r="JI326" s="6"/>
      <c r="JJ326" s="6"/>
      <c r="JK326" s="6"/>
      <c r="JL326" s="6"/>
      <c r="JM326" s="6"/>
      <c r="JN326" s="6"/>
      <c r="JO326" s="6"/>
      <c r="JP326" s="6"/>
      <c r="JQ326" s="6"/>
      <c r="JR326" s="6"/>
      <c r="JS326" s="6"/>
      <c r="JT326" s="6"/>
      <c r="JU326" s="6"/>
      <c r="JV326" s="6"/>
      <c r="JW326" s="6"/>
      <c r="JX326" s="6"/>
      <c r="JY326" s="6"/>
      <c r="JZ326" s="6"/>
      <c r="KA326" s="6"/>
      <c r="KB326" s="6"/>
      <c r="KC326" s="6"/>
      <c r="KD326" s="6"/>
      <c r="KE326" s="6"/>
      <c r="KF326" s="6"/>
      <c r="KG326" s="6"/>
      <c r="KH326" s="6"/>
      <c r="KI326" s="6"/>
      <c r="KJ326" s="6"/>
      <c r="KK326" s="6"/>
      <c r="KL326" s="6"/>
      <c r="KM326" s="6"/>
      <c r="KN326" s="6"/>
      <c r="KO326" s="6"/>
      <c r="KP326" s="6"/>
      <c r="KQ326" s="6"/>
      <c r="KR326" s="6"/>
      <c r="KS326" s="6"/>
      <c r="KT326" s="6"/>
      <c r="KU326" s="6"/>
      <c r="KV326" s="6"/>
      <c r="KW326" s="6"/>
      <c r="KX326" s="6"/>
      <c r="KY326" s="6"/>
      <c r="KZ326" s="6"/>
      <c r="LA326" s="6"/>
      <c r="LB326" s="6"/>
      <c r="LC326" s="6"/>
    </row>
    <row r="327" spans="222:315" x14ac:dyDescent="0.2">
      <c r="HN327" s="6"/>
      <c r="HO327" s="6"/>
      <c r="HP327" s="6"/>
      <c r="HQ327" s="6"/>
      <c r="HR327" s="6"/>
      <c r="HS327" s="6"/>
      <c r="HT327" s="6"/>
      <c r="HU327" s="6"/>
      <c r="HV327" s="6"/>
      <c r="HW327" s="6"/>
      <c r="HX327" s="6"/>
      <c r="HY327" s="6"/>
      <c r="HZ327" s="6"/>
      <c r="IA327" s="6"/>
      <c r="IB327" s="6"/>
      <c r="IC327" s="6"/>
      <c r="ID327" s="6"/>
      <c r="IE327" s="6"/>
      <c r="IF327" s="6"/>
      <c r="IG327" s="6"/>
      <c r="IH327" s="6"/>
      <c r="II327" s="6"/>
      <c r="IJ327" s="6"/>
      <c r="IK327" s="6"/>
      <c r="IL327" s="6"/>
      <c r="IM327" s="6"/>
      <c r="IN327" s="6"/>
      <c r="IO327" s="6"/>
      <c r="IP327" s="6"/>
      <c r="IQ327" s="6"/>
      <c r="IR327" s="6"/>
      <c r="IS327" s="6"/>
      <c r="IT327" s="6"/>
      <c r="IU327" s="6"/>
      <c r="IV327" s="6"/>
      <c r="IW327" s="6"/>
      <c r="IX327" s="6"/>
      <c r="IY327" s="6"/>
      <c r="IZ327" s="6"/>
      <c r="JA327" s="6"/>
      <c r="JB327" s="6"/>
      <c r="JC327" s="6"/>
      <c r="JD327" s="6"/>
      <c r="JE327" s="6"/>
      <c r="JF327" s="6"/>
      <c r="JG327" s="6"/>
      <c r="JH327" s="6"/>
      <c r="JI327" s="6"/>
      <c r="JJ327" s="6"/>
      <c r="JK327" s="6"/>
      <c r="JL327" s="6"/>
      <c r="JM327" s="6"/>
      <c r="JN327" s="6"/>
      <c r="JO327" s="6"/>
      <c r="JP327" s="6"/>
      <c r="JQ327" s="6"/>
      <c r="JR327" s="6"/>
      <c r="JS327" s="6"/>
      <c r="JT327" s="6"/>
      <c r="JU327" s="6"/>
      <c r="JV327" s="6"/>
      <c r="JW327" s="6"/>
      <c r="JX327" s="6"/>
      <c r="JY327" s="6"/>
      <c r="JZ327" s="6"/>
      <c r="KA327" s="6"/>
      <c r="KB327" s="6"/>
      <c r="KC327" s="6"/>
      <c r="KD327" s="6"/>
      <c r="KE327" s="6"/>
      <c r="KF327" s="6"/>
      <c r="KG327" s="6"/>
      <c r="KH327" s="6"/>
      <c r="KI327" s="6"/>
      <c r="KJ327" s="6"/>
      <c r="KK327" s="6"/>
      <c r="KL327" s="6"/>
      <c r="KM327" s="6"/>
      <c r="KN327" s="6"/>
      <c r="KO327" s="6"/>
      <c r="KP327" s="6"/>
      <c r="KQ327" s="6"/>
      <c r="KR327" s="6"/>
      <c r="KS327" s="6"/>
      <c r="KT327" s="6"/>
      <c r="KU327" s="6"/>
      <c r="KV327" s="6"/>
      <c r="KW327" s="6"/>
      <c r="KX327" s="6"/>
      <c r="KY327" s="6"/>
      <c r="KZ327" s="6"/>
      <c r="LA327" s="6"/>
      <c r="LB327" s="6"/>
      <c r="LC327" s="6"/>
    </row>
    <row r="328" spans="222:315" x14ac:dyDescent="0.2">
      <c r="HN328" s="6"/>
      <c r="HO328" s="6"/>
      <c r="HP328" s="6"/>
      <c r="HQ328" s="6"/>
      <c r="HR328" s="6"/>
      <c r="HS328" s="6"/>
      <c r="HT328" s="6"/>
      <c r="HU328" s="6"/>
      <c r="HV328" s="6"/>
      <c r="HW328" s="6"/>
      <c r="HX328" s="6"/>
      <c r="HY328" s="6"/>
      <c r="HZ328" s="6"/>
      <c r="IA328" s="6"/>
      <c r="IB328" s="6"/>
      <c r="IC328" s="6"/>
      <c r="ID328" s="6"/>
      <c r="IE328" s="6"/>
      <c r="IF328" s="6"/>
      <c r="IG328" s="6"/>
      <c r="IH328" s="6"/>
      <c r="II328" s="6"/>
      <c r="IJ328" s="6"/>
      <c r="IK328" s="6"/>
      <c r="IL328" s="6"/>
      <c r="IM328" s="6"/>
      <c r="IN328" s="6"/>
      <c r="IO328" s="6"/>
      <c r="IP328" s="6"/>
      <c r="IQ328" s="6"/>
      <c r="IR328" s="6"/>
      <c r="IS328" s="6"/>
      <c r="IT328" s="6"/>
      <c r="IU328" s="6"/>
      <c r="IV328" s="6"/>
      <c r="IW328" s="6"/>
      <c r="IX328" s="6"/>
      <c r="IY328" s="6"/>
      <c r="IZ328" s="6"/>
      <c r="JA328" s="6"/>
      <c r="JB328" s="6"/>
      <c r="JC328" s="6"/>
      <c r="JD328" s="6"/>
      <c r="JE328" s="6"/>
      <c r="JF328" s="6"/>
      <c r="JG328" s="6"/>
      <c r="JH328" s="6"/>
      <c r="JI328" s="6"/>
      <c r="JJ328" s="6"/>
      <c r="JK328" s="6"/>
      <c r="JL328" s="6"/>
      <c r="JM328" s="6"/>
      <c r="JN328" s="6"/>
      <c r="JO328" s="6"/>
      <c r="JP328" s="6"/>
      <c r="JQ328" s="6"/>
      <c r="JR328" s="6"/>
      <c r="JS328" s="6"/>
      <c r="JT328" s="6"/>
      <c r="JU328" s="6"/>
      <c r="JV328" s="6"/>
      <c r="JW328" s="6"/>
      <c r="JX328" s="6"/>
      <c r="JY328" s="6"/>
      <c r="JZ328" s="6"/>
      <c r="KA328" s="6"/>
      <c r="KB328" s="6"/>
      <c r="KC328" s="6"/>
      <c r="KD328" s="6"/>
      <c r="KE328" s="6"/>
      <c r="KF328" s="6"/>
      <c r="KG328" s="6"/>
      <c r="KH328" s="6"/>
      <c r="KI328" s="6"/>
      <c r="KJ328" s="6"/>
      <c r="KK328" s="6"/>
      <c r="KL328" s="6"/>
      <c r="KM328" s="6"/>
      <c r="KN328" s="6"/>
      <c r="KO328" s="6"/>
      <c r="KP328" s="6"/>
      <c r="KQ328" s="6"/>
      <c r="KR328" s="6"/>
      <c r="KS328" s="6"/>
      <c r="KT328" s="6"/>
      <c r="KU328" s="6"/>
      <c r="KV328" s="6"/>
      <c r="KW328" s="6"/>
      <c r="KX328" s="6"/>
      <c r="KY328" s="6"/>
      <c r="KZ328" s="6"/>
      <c r="LA328" s="6"/>
      <c r="LB328" s="6"/>
      <c r="LC328" s="6"/>
    </row>
    <row r="329" spans="222:315" x14ac:dyDescent="0.2">
      <c r="HN329" s="6"/>
      <c r="HO329" s="6"/>
      <c r="HP329" s="6"/>
      <c r="HQ329" s="6"/>
      <c r="HR329" s="6"/>
      <c r="HS329" s="6"/>
      <c r="HT329" s="6"/>
      <c r="HU329" s="6"/>
      <c r="HV329" s="6"/>
      <c r="HW329" s="6"/>
      <c r="HX329" s="6"/>
      <c r="HY329" s="6"/>
      <c r="HZ329" s="6"/>
      <c r="IA329" s="6"/>
      <c r="IB329" s="6"/>
      <c r="IC329" s="6"/>
      <c r="ID329" s="6"/>
      <c r="IE329" s="6"/>
      <c r="IF329" s="6"/>
      <c r="IG329" s="6"/>
      <c r="IH329" s="6"/>
      <c r="II329" s="6"/>
      <c r="IJ329" s="6"/>
      <c r="IK329" s="6"/>
      <c r="IL329" s="6"/>
      <c r="IM329" s="6"/>
      <c r="IN329" s="6"/>
      <c r="IO329" s="6"/>
      <c r="IP329" s="6"/>
      <c r="IQ329" s="6"/>
      <c r="IR329" s="6"/>
      <c r="IS329" s="6"/>
      <c r="IT329" s="6"/>
      <c r="IU329" s="6"/>
      <c r="IV329" s="6"/>
      <c r="IW329" s="6"/>
      <c r="IX329" s="6"/>
      <c r="IY329" s="6"/>
      <c r="IZ329" s="6"/>
      <c r="JA329" s="6"/>
      <c r="JB329" s="6"/>
      <c r="JC329" s="6"/>
      <c r="JD329" s="6"/>
      <c r="JE329" s="6"/>
      <c r="JF329" s="6"/>
      <c r="JG329" s="6"/>
      <c r="JH329" s="6"/>
      <c r="JI329" s="6"/>
      <c r="JJ329" s="6"/>
      <c r="JK329" s="6"/>
      <c r="JL329" s="6"/>
      <c r="JM329" s="6"/>
      <c r="JN329" s="6"/>
      <c r="JO329" s="6"/>
      <c r="JP329" s="6"/>
      <c r="JQ329" s="6"/>
      <c r="JR329" s="6"/>
      <c r="JS329" s="6"/>
      <c r="JT329" s="6"/>
      <c r="JU329" s="6"/>
      <c r="JV329" s="6"/>
      <c r="JW329" s="6"/>
      <c r="JX329" s="6"/>
      <c r="JY329" s="6"/>
      <c r="JZ329" s="6"/>
      <c r="KA329" s="6"/>
      <c r="KB329" s="6"/>
      <c r="KC329" s="6"/>
      <c r="KD329" s="6"/>
      <c r="KE329" s="6"/>
      <c r="KF329" s="6"/>
      <c r="KG329" s="6"/>
      <c r="KH329" s="6"/>
      <c r="KI329" s="6"/>
      <c r="KJ329" s="6"/>
      <c r="KK329" s="6"/>
      <c r="KL329" s="6"/>
      <c r="KM329" s="6"/>
      <c r="KN329" s="6"/>
      <c r="KO329" s="6"/>
      <c r="KP329" s="6"/>
      <c r="KQ329" s="6"/>
      <c r="KR329" s="6"/>
      <c r="KS329" s="6"/>
      <c r="KT329" s="6"/>
      <c r="KU329" s="6"/>
      <c r="KV329" s="6"/>
      <c r="KW329" s="6"/>
      <c r="KX329" s="6"/>
      <c r="KY329" s="6"/>
      <c r="KZ329" s="6"/>
      <c r="LA329" s="6"/>
      <c r="LB329" s="6"/>
      <c r="LC329" s="6"/>
    </row>
    <row r="330" spans="222:315" x14ac:dyDescent="0.2">
      <c r="HN330" s="6"/>
      <c r="HO330" s="6"/>
      <c r="HP330" s="6"/>
      <c r="HQ330" s="6"/>
      <c r="HR330" s="6"/>
      <c r="HS330" s="6"/>
      <c r="HT330" s="6"/>
      <c r="HU330" s="6"/>
      <c r="HV330" s="6"/>
      <c r="HW330" s="6"/>
      <c r="HX330" s="6"/>
      <c r="HY330" s="6"/>
      <c r="HZ330" s="6"/>
      <c r="IA330" s="6"/>
      <c r="IB330" s="6"/>
      <c r="IC330" s="6"/>
      <c r="ID330" s="6"/>
      <c r="IE330" s="6"/>
      <c r="IF330" s="6"/>
      <c r="IG330" s="6"/>
      <c r="IH330" s="6"/>
      <c r="II330" s="6"/>
      <c r="IJ330" s="6"/>
      <c r="IK330" s="6"/>
      <c r="IL330" s="6"/>
      <c r="IM330" s="6"/>
      <c r="IN330" s="6"/>
      <c r="IO330" s="6"/>
      <c r="IP330" s="6"/>
      <c r="IQ330" s="6"/>
      <c r="IR330" s="6"/>
      <c r="IS330" s="6"/>
      <c r="IT330" s="6"/>
      <c r="IU330" s="6"/>
      <c r="IV330" s="6"/>
      <c r="IW330" s="6"/>
      <c r="IX330" s="6"/>
      <c r="IY330" s="6"/>
      <c r="IZ330" s="6"/>
      <c r="JA330" s="6"/>
      <c r="JB330" s="6"/>
      <c r="JC330" s="6"/>
      <c r="JD330" s="6"/>
      <c r="JE330" s="6"/>
      <c r="JF330" s="6"/>
      <c r="JG330" s="6"/>
      <c r="JH330" s="6"/>
      <c r="JI330" s="6"/>
      <c r="JJ330" s="6"/>
      <c r="JK330" s="6"/>
      <c r="JL330" s="6"/>
      <c r="JM330" s="6"/>
      <c r="JN330" s="6"/>
      <c r="JO330" s="6"/>
      <c r="JP330" s="6"/>
      <c r="JQ330" s="6"/>
      <c r="JR330" s="6"/>
      <c r="JS330" s="6"/>
      <c r="JT330" s="6"/>
      <c r="JU330" s="6"/>
      <c r="JV330" s="6"/>
      <c r="JW330" s="6"/>
      <c r="JX330" s="6"/>
      <c r="JY330" s="6"/>
      <c r="JZ330" s="6"/>
      <c r="KA330" s="6"/>
      <c r="KB330" s="6"/>
      <c r="KC330" s="6"/>
      <c r="KD330" s="6"/>
      <c r="KE330" s="6"/>
      <c r="KF330" s="6"/>
      <c r="KG330" s="6"/>
      <c r="KH330" s="6"/>
      <c r="KI330" s="6"/>
      <c r="KJ330" s="6"/>
      <c r="KK330" s="6"/>
      <c r="KL330" s="6"/>
      <c r="KM330" s="6"/>
      <c r="KN330" s="6"/>
      <c r="KO330" s="6"/>
      <c r="KP330" s="6"/>
      <c r="KQ330" s="6"/>
      <c r="KR330" s="6"/>
      <c r="KS330" s="6"/>
      <c r="KT330" s="6"/>
      <c r="KU330" s="6"/>
      <c r="KV330" s="6"/>
      <c r="KW330" s="6"/>
      <c r="KX330" s="6"/>
      <c r="KY330" s="6"/>
      <c r="KZ330" s="6"/>
      <c r="LA330" s="6"/>
      <c r="LB330" s="6"/>
      <c r="LC330" s="6"/>
    </row>
    <row r="331" spans="222:315" x14ac:dyDescent="0.2">
      <c r="HN331" s="6"/>
      <c r="HO331" s="6"/>
      <c r="HP331" s="6"/>
      <c r="HQ331" s="6"/>
      <c r="HR331" s="6"/>
      <c r="HS331" s="6"/>
      <c r="HT331" s="6"/>
      <c r="HU331" s="6"/>
      <c r="HV331" s="6"/>
      <c r="HW331" s="6"/>
      <c r="HX331" s="6"/>
      <c r="HY331" s="6"/>
      <c r="HZ331" s="6"/>
      <c r="IA331" s="6"/>
      <c r="IB331" s="6"/>
      <c r="IC331" s="6"/>
      <c r="ID331" s="6"/>
      <c r="IE331" s="6"/>
      <c r="IF331" s="6"/>
      <c r="IG331" s="6"/>
      <c r="IH331" s="6"/>
      <c r="II331" s="6"/>
      <c r="IJ331" s="6"/>
      <c r="IK331" s="6"/>
      <c r="IL331" s="6"/>
      <c r="IM331" s="6"/>
      <c r="IN331" s="6"/>
      <c r="IO331" s="6"/>
      <c r="IP331" s="6"/>
      <c r="IQ331" s="6"/>
      <c r="IR331" s="6"/>
      <c r="IS331" s="6"/>
      <c r="IT331" s="6"/>
      <c r="IU331" s="6"/>
      <c r="IV331" s="6"/>
      <c r="IW331" s="6"/>
      <c r="IX331" s="6"/>
      <c r="IY331" s="6"/>
      <c r="IZ331" s="6"/>
      <c r="JA331" s="6"/>
      <c r="JB331" s="6"/>
      <c r="JC331" s="6"/>
      <c r="JD331" s="6"/>
      <c r="JE331" s="6"/>
      <c r="JF331" s="6"/>
      <c r="JG331" s="6"/>
      <c r="JH331" s="6"/>
      <c r="JI331" s="6"/>
      <c r="JJ331" s="6"/>
      <c r="JK331" s="6"/>
      <c r="JL331" s="6"/>
      <c r="JM331" s="6"/>
      <c r="JN331" s="6"/>
      <c r="JO331" s="6"/>
      <c r="JP331" s="6"/>
      <c r="JQ331" s="6"/>
      <c r="JR331" s="6"/>
      <c r="JS331" s="6"/>
      <c r="JT331" s="6"/>
      <c r="JU331" s="6"/>
      <c r="JV331" s="6"/>
      <c r="JW331" s="6"/>
      <c r="JX331" s="6"/>
      <c r="JY331" s="6"/>
      <c r="JZ331" s="6"/>
      <c r="KA331" s="6"/>
      <c r="KB331" s="6"/>
      <c r="KC331" s="6"/>
      <c r="KD331" s="6"/>
      <c r="KE331" s="6"/>
      <c r="KF331" s="6"/>
      <c r="KG331" s="6"/>
      <c r="KH331" s="6"/>
      <c r="KI331" s="6"/>
      <c r="KJ331" s="6"/>
      <c r="KK331" s="6"/>
      <c r="KL331" s="6"/>
      <c r="KM331" s="6"/>
      <c r="KN331" s="6"/>
      <c r="KO331" s="6"/>
      <c r="KP331" s="6"/>
      <c r="KQ331" s="6"/>
      <c r="KR331" s="6"/>
      <c r="KS331" s="6"/>
      <c r="KT331" s="6"/>
      <c r="KU331" s="6"/>
      <c r="KV331" s="6"/>
      <c r="KW331" s="6"/>
      <c r="KX331" s="6"/>
      <c r="KY331" s="6"/>
      <c r="KZ331" s="6"/>
      <c r="LA331" s="6"/>
      <c r="LB331" s="6"/>
      <c r="LC331" s="6"/>
    </row>
    <row r="332" spans="222:315" x14ac:dyDescent="0.2">
      <c r="HN332" s="6"/>
      <c r="HO332" s="6"/>
      <c r="HP332" s="6"/>
      <c r="HQ332" s="6"/>
      <c r="HR332" s="6"/>
      <c r="HS332" s="6"/>
      <c r="HT332" s="6"/>
      <c r="HU332" s="6"/>
      <c r="HV332" s="6"/>
      <c r="HW332" s="6"/>
      <c r="HX332" s="6"/>
      <c r="HY332" s="6"/>
      <c r="HZ332" s="6"/>
      <c r="IA332" s="6"/>
      <c r="IB332" s="6"/>
      <c r="IC332" s="6"/>
      <c r="ID332" s="6"/>
      <c r="IE332" s="6"/>
      <c r="IF332" s="6"/>
      <c r="IG332" s="6"/>
      <c r="IH332" s="6"/>
      <c r="II332" s="6"/>
      <c r="IJ332" s="6"/>
      <c r="IK332" s="6"/>
      <c r="IL332" s="6"/>
      <c r="IM332" s="6"/>
      <c r="IN332" s="6"/>
      <c r="IO332" s="6"/>
      <c r="IP332" s="6"/>
      <c r="IQ332" s="6"/>
      <c r="IR332" s="6"/>
      <c r="IS332" s="6"/>
      <c r="IT332" s="6"/>
      <c r="IU332" s="6"/>
      <c r="IV332" s="6"/>
      <c r="IW332" s="6"/>
      <c r="IX332" s="6"/>
      <c r="IY332" s="6"/>
      <c r="IZ332" s="6"/>
      <c r="JA332" s="6"/>
      <c r="JB332" s="6"/>
      <c r="JC332" s="6"/>
      <c r="JD332" s="6"/>
      <c r="JE332" s="6"/>
      <c r="JF332" s="6"/>
      <c r="JG332" s="6"/>
      <c r="JH332" s="6"/>
      <c r="JI332" s="6"/>
      <c r="JJ332" s="6"/>
      <c r="JK332" s="6"/>
      <c r="JL332" s="6"/>
      <c r="JM332" s="6"/>
      <c r="JN332" s="6"/>
      <c r="JO332" s="6"/>
      <c r="JP332" s="6"/>
      <c r="JQ332" s="6"/>
      <c r="JR332" s="6"/>
      <c r="JS332" s="6"/>
      <c r="JT332" s="6"/>
      <c r="JU332" s="6"/>
      <c r="JV332" s="6"/>
      <c r="JW332" s="6"/>
      <c r="JX332" s="6"/>
      <c r="JY332" s="6"/>
      <c r="JZ332" s="6"/>
      <c r="KA332" s="6"/>
      <c r="KB332" s="6"/>
      <c r="KC332" s="6"/>
      <c r="KD332" s="6"/>
      <c r="KE332" s="6"/>
      <c r="KF332" s="6"/>
      <c r="KG332" s="6"/>
      <c r="KH332" s="6"/>
      <c r="KI332" s="6"/>
      <c r="KJ332" s="6"/>
      <c r="KK332" s="6"/>
      <c r="KL332" s="6"/>
      <c r="KM332" s="6"/>
      <c r="KN332" s="6"/>
      <c r="KO332" s="6"/>
      <c r="KP332" s="6"/>
      <c r="KQ332" s="6"/>
      <c r="KR332" s="6"/>
      <c r="KS332" s="6"/>
      <c r="KT332" s="6"/>
      <c r="KU332" s="6"/>
      <c r="KV332" s="6"/>
      <c r="KW332" s="6"/>
      <c r="KX332" s="6"/>
      <c r="KY332" s="6"/>
      <c r="KZ332" s="6"/>
      <c r="LA332" s="6"/>
      <c r="LB332" s="6"/>
      <c r="LC332" s="6"/>
    </row>
    <row r="333" spans="222:315" x14ac:dyDescent="0.2">
      <c r="HN333" s="6"/>
      <c r="HO333" s="6"/>
      <c r="HP333" s="6"/>
      <c r="HQ333" s="6"/>
      <c r="HR333" s="6"/>
      <c r="HS333" s="6"/>
      <c r="HT333" s="6"/>
      <c r="HU333" s="6"/>
      <c r="HV333" s="6"/>
      <c r="HW333" s="6"/>
      <c r="HX333" s="6"/>
      <c r="HY333" s="6"/>
      <c r="HZ333" s="6"/>
      <c r="IA333" s="6"/>
      <c r="IB333" s="6"/>
      <c r="IC333" s="6"/>
      <c r="ID333" s="6"/>
      <c r="IE333" s="6"/>
      <c r="IF333" s="6"/>
      <c r="IG333" s="6"/>
      <c r="IH333" s="6"/>
      <c r="II333" s="6"/>
      <c r="IJ333" s="6"/>
      <c r="IK333" s="6"/>
      <c r="IL333" s="6"/>
      <c r="IM333" s="6"/>
      <c r="IN333" s="6"/>
      <c r="IO333" s="6"/>
      <c r="IP333" s="6"/>
      <c r="IQ333" s="6"/>
      <c r="IR333" s="6"/>
      <c r="IS333" s="6"/>
      <c r="IT333" s="6"/>
      <c r="IU333" s="6"/>
      <c r="IV333" s="6"/>
      <c r="IW333" s="6"/>
      <c r="IX333" s="6"/>
      <c r="IY333" s="6"/>
      <c r="IZ333" s="6"/>
      <c r="JA333" s="6"/>
      <c r="JB333" s="6"/>
      <c r="JC333" s="6"/>
      <c r="JD333" s="6"/>
      <c r="JE333" s="6"/>
      <c r="JF333" s="6"/>
      <c r="JG333" s="6"/>
      <c r="JH333" s="6"/>
      <c r="JI333" s="6"/>
      <c r="JJ333" s="6"/>
      <c r="JK333" s="6"/>
      <c r="JL333" s="6"/>
      <c r="JM333" s="6"/>
      <c r="JN333" s="6"/>
      <c r="JO333" s="6"/>
      <c r="JP333" s="6"/>
      <c r="JQ333" s="6"/>
      <c r="JR333" s="6"/>
      <c r="JS333" s="6"/>
      <c r="JT333" s="6"/>
      <c r="JU333" s="6"/>
      <c r="JV333" s="6"/>
      <c r="JW333" s="6"/>
      <c r="JX333" s="6"/>
      <c r="JY333" s="6"/>
      <c r="JZ333" s="6"/>
      <c r="KA333" s="6"/>
      <c r="KB333" s="6"/>
      <c r="KC333" s="6"/>
      <c r="KD333" s="6"/>
      <c r="KE333" s="6"/>
      <c r="KF333" s="6"/>
      <c r="KG333" s="6"/>
      <c r="KH333" s="6"/>
      <c r="KI333" s="6"/>
      <c r="KJ333" s="6"/>
      <c r="KK333" s="6"/>
      <c r="KL333" s="6"/>
      <c r="KM333" s="6"/>
      <c r="KN333" s="6"/>
      <c r="KO333" s="6"/>
      <c r="KP333" s="6"/>
      <c r="KQ333" s="6"/>
      <c r="KR333" s="6"/>
      <c r="KS333" s="6"/>
      <c r="KT333" s="6"/>
      <c r="KU333" s="6"/>
      <c r="KV333" s="6"/>
      <c r="KW333" s="6"/>
      <c r="KX333" s="6"/>
      <c r="KY333" s="6"/>
      <c r="KZ333" s="6"/>
      <c r="LA333" s="6"/>
      <c r="LB333" s="6"/>
      <c r="LC333" s="6"/>
    </row>
    <row r="334" spans="222:315" x14ac:dyDescent="0.2">
      <c r="HN334" s="6"/>
      <c r="HO334" s="6"/>
      <c r="HP334" s="6"/>
      <c r="HQ334" s="6"/>
      <c r="HR334" s="6"/>
      <c r="HS334" s="6"/>
      <c r="HT334" s="6"/>
      <c r="HU334" s="6"/>
      <c r="HV334" s="6"/>
      <c r="HW334" s="6"/>
      <c r="HX334" s="6"/>
      <c r="HY334" s="6"/>
      <c r="HZ334" s="6"/>
      <c r="IA334" s="6"/>
      <c r="IB334" s="6"/>
      <c r="IC334" s="6"/>
      <c r="ID334" s="6"/>
      <c r="IE334" s="6"/>
      <c r="IF334" s="6"/>
      <c r="IG334" s="6"/>
      <c r="IH334" s="6"/>
      <c r="II334" s="6"/>
      <c r="IJ334" s="6"/>
      <c r="IK334" s="6"/>
      <c r="IL334" s="6"/>
      <c r="IM334" s="6"/>
      <c r="IN334" s="6"/>
      <c r="IO334" s="6"/>
      <c r="IP334" s="6"/>
      <c r="IQ334" s="6"/>
      <c r="IR334" s="6"/>
      <c r="IS334" s="6"/>
      <c r="IT334" s="6"/>
      <c r="IU334" s="6"/>
      <c r="IV334" s="6"/>
      <c r="IW334" s="6"/>
      <c r="IX334" s="6"/>
      <c r="IY334" s="6"/>
      <c r="IZ334" s="6"/>
      <c r="JA334" s="6"/>
      <c r="JB334" s="6"/>
      <c r="JC334" s="6"/>
      <c r="JD334" s="6"/>
      <c r="JE334" s="6"/>
      <c r="JF334" s="6"/>
      <c r="JG334" s="6"/>
      <c r="JH334" s="6"/>
      <c r="JI334" s="6"/>
      <c r="JJ334" s="6"/>
      <c r="JK334" s="6"/>
      <c r="JL334" s="6"/>
      <c r="JM334" s="6"/>
      <c r="JN334" s="6"/>
      <c r="JO334" s="6"/>
      <c r="JP334" s="6"/>
      <c r="JQ334" s="6"/>
      <c r="JR334" s="6"/>
      <c r="JS334" s="6"/>
      <c r="JT334" s="6"/>
      <c r="JU334" s="6"/>
      <c r="JV334" s="6"/>
      <c r="JW334" s="6"/>
      <c r="JX334" s="6"/>
      <c r="JY334" s="6"/>
      <c r="JZ334" s="6"/>
      <c r="KA334" s="6"/>
      <c r="KB334" s="6"/>
      <c r="KC334" s="6"/>
      <c r="KD334" s="6"/>
      <c r="KE334" s="6"/>
      <c r="KF334" s="6"/>
      <c r="KG334" s="6"/>
      <c r="KH334" s="6"/>
      <c r="KI334" s="6"/>
      <c r="KJ334" s="6"/>
      <c r="KK334" s="6"/>
      <c r="KL334" s="6"/>
      <c r="KM334" s="6"/>
      <c r="KN334" s="6"/>
      <c r="KO334" s="6"/>
      <c r="KP334" s="6"/>
      <c r="KQ334" s="6"/>
      <c r="KR334" s="6"/>
      <c r="KS334" s="6"/>
      <c r="KT334" s="6"/>
      <c r="KU334" s="6"/>
      <c r="KV334" s="6"/>
      <c r="KW334" s="6"/>
      <c r="KX334" s="6"/>
      <c r="KY334" s="6"/>
      <c r="KZ334" s="6"/>
      <c r="LA334" s="6"/>
      <c r="LB334" s="6"/>
      <c r="LC334" s="6"/>
    </row>
    <row r="335" spans="222:315" x14ac:dyDescent="0.2">
      <c r="HN335" s="6"/>
      <c r="HO335" s="6"/>
      <c r="HP335" s="6"/>
      <c r="HQ335" s="6"/>
      <c r="HR335" s="6"/>
      <c r="HS335" s="6"/>
      <c r="HT335" s="6"/>
      <c r="HU335" s="6"/>
      <c r="HV335" s="6"/>
      <c r="HW335" s="6"/>
      <c r="HX335" s="6"/>
      <c r="HY335" s="6"/>
      <c r="HZ335" s="6"/>
      <c r="IA335" s="6"/>
      <c r="IB335" s="6"/>
      <c r="IC335" s="6"/>
      <c r="ID335" s="6"/>
      <c r="IE335" s="6"/>
      <c r="IF335" s="6"/>
      <c r="IG335" s="6"/>
      <c r="IH335" s="6"/>
      <c r="II335" s="6"/>
      <c r="IJ335" s="6"/>
      <c r="IK335" s="6"/>
      <c r="IL335" s="6"/>
      <c r="IM335" s="6"/>
      <c r="IN335" s="6"/>
      <c r="IO335" s="6"/>
      <c r="IP335" s="6"/>
      <c r="IQ335" s="6"/>
      <c r="IR335" s="6"/>
      <c r="IS335" s="6"/>
      <c r="IT335" s="6"/>
      <c r="IU335" s="6"/>
      <c r="IV335" s="6"/>
      <c r="IW335" s="6"/>
      <c r="IX335" s="6"/>
      <c r="IY335" s="6"/>
      <c r="IZ335" s="6"/>
      <c r="JA335" s="6"/>
      <c r="JB335" s="6"/>
      <c r="JC335" s="6"/>
      <c r="JD335" s="6"/>
      <c r="JE335" s="6"/>
      <c r="JF335" s="6"/>
      <c r="JG335" s="6"/>
      <c r="JH335" s="6"/>
      <c r="JI335" s="6"/>
      <c r="JJ335" s="6"/>
      <c r="JK335" s="6"/>
      <c r="JL335" s="6"/>
      <c r="JM335" s="6"/>
      <c r="JN335" s="6"/>
      <c r="JO335" s="6"/>
      <c r="JP335" s="6"/>
      <c r="JQ335" s="6"/>
      <c r="JR335" s="6"/>
      <c r="JS335" s="6"/>
      <c r="JT335" s="6"/>
      <c r="JU335" s="6"/>
      <c r="JV335" s="6"/>
      <c r="JW335" s="6"/>
      <c r="JX335" s="6"/>
      <c r="JY335" s="6"/>
      <c r="JZ335" s="6"/>
      <c r="KA335" s="6"/>
      <c r="KB335" s="6"/>
      <c r="KC335" s="6"/>
      <c r="KD335" s="6"/>
      <c r="KE335" s="6"/>
      <c r="KF335" s="6"/>
      <c r="KG335" s="6"/>
      <c r="KH335" s="6"/>
      <c r="KI335" s="6"/>
      <c r="KJ335" s="6"/>
      <c r="KK335" s="6"/>
      <c r="KL335" s="6"/>
      <c r="KM335" s="6"/>
      <c r="KN335" s="6"/>
      <c r="KO335" s="6"/>
      <c r="KP335" s="6"/>
      <c r="KQ335" s="6"/>
      <c r="KR335" s="6"/>
      <c r="KS335" s="6"/>
      <c r="KT335" s="6"/>
      <c r="KU335" s="6"/>
      <c r="KV335" s="6"/>
      <c r="KW335" s="6"/>
      <c r="KX335" s="6"/>
      <c r="KY335" s="6"/>
      <c r="KZ335" s="6"/>
      <c r="LA335" s="6"/>
      <c r="LB335" s="6"/>
      <c r="LC335" s="6"/>
    </row>
    <row r="336" spans="222:315" x14ac:dyDescent="0.2">
      <c r="HN336" s="6"/>
      <c r="HO336" s="6"/>
      <c r="HP336" s="6"/>
      <c r="HQ336" s="6"/>
      <c r="HR336" s="6"/>
      <c r="HS336" s="6"/>
      <c r="HT336" s="6"/>
      <c r="HU336" s="6"/>
      <c r="HV336" s="6"/>
      <c r="HW336" s="6"/>
      <c r="HX336" s="6"/>
      <c r="HY336" s="6"/>
      <c r="HZ336" s="6"/>
      <c r="IA336" s="6"/>
      <c r="IB336" s="6"/>
      <c r="IC336" s="6"/>
      <c r="ID336" s="6"/>
      <c r="IE336" s="6"/>
      <c r="IF336" s="6"/>
      <c r="IG336" s="6"/>
      <c r="IH336" s="6"/>
      <c r="II336" s="6"/>
      <c r="IJ336" s="6"/>
      <c r="IK336" s="6"/>
      <c r="IL336" s="6"/>
      <c r="IM336" s="6"/>
      <c r="IN336" s="6"/>
      <c r="IO336" s="6"/>
      <c r="IP336" s="6"/>
      <c r="IQ336" s="6"/>
      <c r="IR336" s="6"/>
      <c r="IS336" s="6"/>
      <c r="IT336" s="6"/>
      <c r="IU336" s="6"/>
      <c r="IV336" s="6"/>
      <c r="IW336" s="6"/>
      <c r="IX336" s="6"/>
      <c r="IY336" s="6"/>
      <c r="IZ336" s="6"/>
      <c r="JA336" s="6"/>
      <c r="JB336" s="6"/>
      <c r="JC336" s="6"/>
      <c r="JD336" s="6"/>
      <c r="JE336" s="6"/>
      <c r="JF336" s="6"/>
      <c r="JG336" s="6"/>
      <c r="JH336" s="6"/>
      <c r="JI336" s="6"/>
      <c r="JJ336" s="6"/>
      <c r="JK336" s="6"/>
      <c r="JL336" s="6"/>
      <c r="JM336" s="6"/>
      <c r="JN336" s="6"/>
      <c r="JO336" s="6"/>
      <c r="JP336" s="6"/>
      <c r="JQ336" s="6"/>
      <c r="JR336" s="6"/>
      <c r="JS336" s="6"/>
      <c r="JT336" s="6"/>
      <c r="JU336" s="6"/>
      <c r="JV336" s="6"/>
      <c r="JW336" s="6"/>
      <c r="JX336" s="6"/>
      <c r="JY336" s="6"/>
      <c r="JZ336" s="6"/>
      <c r="KA336" s="6"/>
      <c r="KB336" s="6"/>
      <c r="KC336" s="6"/>
      <c r="KD336" s="6"/>
      <c r="KE336" s="6"/>
      <c r="KF336" s="6"/>
      <c r="KG336" s="6"/>
      <c r="KH336" s="6"/>
      <c r="KI336" s="6"/>
      <c r="KJ336" s="6"/>
      <c r="KK336" s="6"/>
      <c r="KL336" s="6"/>
      <c r="KM336" s="6"/>
      <c r="KN336" s="6"/>
      <c r="KO336" s="6"/>
      <c r="KP336" s="6"/>
      <c r="KQ336" s="6"/>
      <c r="KR336" s="6"/>
      <c r="KS336" s="6"/>
      <c r="KT336" s="6"/>
      <c r="KU336" s="6"/>
      <c r="KV336" s="6"/>
      <c r="KW336" s="6"/>
      <c r="KX336" s="6"/>
      <c r="KY336" s="6"/>
      <c r="KZ336" s="6"/>
      <c r="LA336" s="6"/>
      <c r="LB336" s="6"/>
      <c r="LC336" s="6"/>
    </row>
    <row r="337" spans="222:315" x14ac:dyDescent="0.2">
      <c r="HN337" s="6"/>
      <c r="HO337" s="6"/>
      <c r="HP337" s="6"/>
      <c r="HQ337" s="6"/>
      <c r="HR337" s="6"/>
      <c r="HS337" s="6"/>
      <c r="HT337" s="6"/>
      <c r="HU337" s="6"/>
      <c r="HV337" s="6"/>
      <c r="HW337" s="6"/>
      <c r="HX337" s="6"/>
      <c r="HY337" s="6"/>
      <c r="HZ337" s="6"/>
      <c r="IA337" s="6"/>
      <c r="IB337" s="6"/>
      <c r="IC337" s="6"/>
      <c r="ID337" s="6"/>
      <c r="IE337" s="6"/>
      <c r="IF337" s="6"/>
      <c r="IG337" s="6"/>
      <c r="IH337" s="6"/>
      <c r="II337" s="6"/>
      <c r="IJ337" s="6"/>
      <c r="IK337" s="6"/>
      <c r="IL337" s="6"/>
      <c r="IM337" s="6"/>
      <c r="IN337" s="6"/>
      <c r="IO337" s="6"/>
      <c r="IP337" s="6"/>
      <c r="IQ337" s="6"/>
      <c r="IR337" s="6"/>
      <c r="IS337" s="6"/>
      <c r="IT337" s="6"/>
      <c r="IU337" s="6"/>
      <c r="IV337" s="6"/>
      <c r="IW337" s="6"/>
      <c r="IX337" s="6"/>
      <c r="IY337" s="6"/>
      <c r="IZ337" s="6"/>
      <c r="JA337" s="6"/>
      <c r="JB337" s="6"/>
      <c r="JC337" s="6"/>
      <c r="JD337" s="6"/>
      <c r="JE337" s="6"/>
      <c r="JF337" s="6"/>
      <c r="JG337" s="6"/>
      <c r="JH337" s="6"/>
      <c r="JI337" s="6"/>
      <c r="JJ337" s="6"/>
      <c r="JK337" s="6"/>
      <c r="JL337" s="6"/>
      <c r="JM337" s="6"/>
      <c r="JN337" s="6"/>
      <c r="JO337" s="6"/>
      <c r="JP337" s="6"/>
      <c r="JQ337" s="6"/>
      <c r="JR337" s="6"/>
      <c r="JS337" s="6"/>
      <c r="JT337" s="6"/>
      <c r="JU337" s="6"/>
      <c r="JV337" s="6"/>
      <c r="JW337" s="6"/>
      <c r="JX337" s="6"/>
      <c r="JY337" s="6"/>
      <c r="JZ337" s="6"/>
      <c r="KA337" s="6"/>
      <c r="KB337" s="6"/>
      <c r="KC337" s="6"/>
      <c r="KD337" s="6"/>
      <c r="KE337" s="6"/>
      <c r="KF337" s="6"/>
      <c r="KG337" s="6"/>
      <c r="KH337" s="6"/>
      <c r="KI337" s="6"/>
      <c r="KJ337" s="6"/>
      <c r="KK337" s="6"/>
      <c r="KL337" s="6"/>
      <c r="KM337" s="6"/>
      <c r="KN337" s="6"/>
      <c r="KO337" s="6"/>
      <c r="KP337" s="6"/>
      <c r="KQ337" s="6"/>
      <c r="KR337" s="6"/>
      <c r="KS337" s="6"/>
      <c r="KT337" s="6"/>
      <c r="KU337" s="6"/>
      <c r="KV337" s="6"/>
      <c r="KW337" s="6"/>
      <c r="KX337" s="6"/>
      <c r="KY337" s="6"/>
      <c r="KZ337" s="6"/>
      <c r="LA337" s="6"/>
      <c r="LB337" s="6"/>
      <c r="LC337" s="6"/>
    </row>
    <row r="338" spans="222:315" x14ac:dyDescent="0.2">
      <c r="HN338" s="6"/>
      <c r="HO338" s="6"/>
      <c r="HP338" s="6"/>
      <c r="HQ338" s="6"/>
      <c r="HR338" s="6"/>
      <c r="HS338" s="6"/>
      <c r="HT338" s="6"/>
      <c r="HU338" s="6"/>
      <c r="HV338" s="6"/>
      <c r="HW338" s="6"/>
      <c r="HX338" s="6"/>
      <c r="HY338" s="6"/>
      <c r="HZ338" s="6"/>
      <c r="IA338" s="6"/>
      <c r="IB338" s="6"/>
      <c r="IC338" s="6"/>
      <c r="ID338" s="6"/>
      <c r="IE338" s="6"/>
      <c r="IF338" s="6"/>
      <c r="IG338" s="6"/>
      <c r="IH338" s="6"/>
      <c r="II338" s="6"/>
      <c r="IJ338" s="6"/>
      <c r="IK338" s="6"/>
      <c r="IL338" s="6"/>
      <c r="IM338" s="6"/>
      <c r="IN338" s="6"/>
      <c r="IO338" s="6"/>
      <c r="IP338" s="6"/>
      <c r="IQ338" s="6"/>
      <c r="IR338" s="6"/>
      <c r="IS338" s="6"/>
      <c r="IT338" s="6"/>
      <c r="IU338" s="6"/>
      <c r="IV338" s="6"/>
      <c r="IW338" s="6"/>
      <c r="IX338" s="6"/>
      <c r="IY338" s="6"/>
      <c r="IZ338" s="6"/>
      <c r="JA338" s="6"/>
      <c r="JB338" s="6"/>
      <c r="JC338" s="6"/>
      <c r="JD338" s="6"/>
      <c r="JE338" s="6"/>
      <c r="JF338" s="6"/>
      <c r="JG338" s="6"/>
      <c r="JH338" s="6"/>
      <c r="JI338" s="6"/>
      <c r="JJ338" s="6"/>
      <c r="JK338" s="6"/>
      <c r="JL338" s="6"/>
      <c r="JM338" s="6"/>
      <c r="JN338" s="6"/>
      <c r="JO338" s="6"/>
      <c r="JP338" s="6"/>
      <c r="JQ338" s="6"/>
      <c r="JR338" s="6"/>
      <c r="JS338" s="6"/>
      <c r="JT338" s="6"/>
      <c r="JU338" s="6"/>
      <c r="JV338" s="6"/>
      <c r="JW338" s="6"/>
      <c r="JX338" s="6"/>
      <c r="JY338" s="6"/>
      <c r="JZ338" s="6"/>
      <c r="KA338" s="6"/>
      <c r="KB338" s="6"/>
      <c r="KC338" s="6"/>
      <c r="KD338" s="6"/>
      <c r="KE338" s="6"/>
      <c r="KF338" s="6"/>
      <c r="KG338" s="6"/>
      <c r="KH338" s="6"/>
      <c r="KI338" s="6"/>
      <c r="KJ338" s="6"/>
      <c r="KK338" s="6"/>
      <c r="KL338" s="6"/>
      <c r="KM338" s="6"/>
      <c r="KN338" s="6"/>
      <c r="KO338" s="6"/>
      <c r="KP338" s="6"/>
      <c r="KQ338" s="6"/>
      <c r="KR338" s="6"/>
      <c r="KS338" s="6"/>
      <c r="KT338" s="6"/>
      <c r="KU338" s="6"/>
      <c r="KV338" s="6"/>
      <c r="KW338" s="6"/>
      <c r="KX338" s="6"/>
      <c r="KY338" s="6"/>
      <c r="KZ338" s="6"/>
      <c r="LA338" s="6"/>
      <c r="LB338" s="6"/>
      <c r="LC338" s="6"/>
    </row>
    <row r="339" spans="222:315" x14ac:dyDescent="0.2">
      <c r="HN339" s="6"/>
      <c r="HO339" s="6"/>
      <c r="HP339" s="6"/>
      <c r="HQ339" s="6"/>
      <c r="HR339" s="6"/>
      <c r="HS339" s="6"/>
      <c r="HT339" s="6"/>
      <c r="HU339" s="6"/>
      <c r="HV339" s="6"/>
      <c r="HW339" s="6"/>
      <c r="HX339" s="6"/>
      <c r="HY339" s="6"/>
      <c r="HZ339" s="6"/>
      <c r="IA339" s="6"/>
      <c r="IB339" s="6"/>
      <c r="IC339" s="6"/>
      <c r="ID339" s="6"/>
      <c r="IE339" s="6"/>
      <c r="IF339" s="6"/>
      <c r="IG339" s="6"/>
      <c r="IH339" s="6"/>
      <c r="II339" s="6"/>
      <c r="IJ339" s="6"/>
      <c r="IK339" s="6"/>
      <c r="IL339" s="6"/>
      <c r="IM339" s="6"/>
      <c r="IN339" s="6"/>
      <c r="IO339" s="6"/>
      <c r="IP339" s="6"/>
      <c r="IQ339" s="6"/>
      <c r="IR339" s="6"/>
      <c r="IS339" s="6"/>
      <c r="IT339" s="6"/>
      <c r="IU339" s="6"/>
      <c r="IV339" s="6"/>
      <c r="IW339" s="6"/>
      <c r="IX339" s="6"/>
      <c r="IY339" s="6"/>
      <c r="IZ339" s="6"/>
      <c r="JA339" s="6"/>
      <c r="JB339" s="6"/>
      <c r="JC339" s="6"/>
      <c r="JD339" s="6"/>
      <c r="JE339" s="6"/>
      <c r="JF339" s="6"/>
      <c r="JG339" s="6"/>
      <c r="JH339" s="6"/>
      <c r="JI339" s="6"/>
      <c r="JJ339" s="6"/>
      <c r="JK339" s="6"/>
      <c r="JL339" s="6"/>
      <c r="JM339" s="6"/>
      <c r="JN339" s="6"/>
      <c r="JO339" s="6"/>
      <c r="JP339" s="6"/>
      <c r="JQ339" s="6"/>
      <c r="JR339" s="6"/>
      <c r="JS339" s="6"/>
      <c r="JT339" s="6"/>
      <c r="JU339" s="6"/>
      <c r="JV339" s="6"/>
      <c r="JW339" s="6"/>
      <c r="JX339" s="6"/>
      <c r="JY339" s="6"/>
      <c r="JZ339" s="6"/>
      <c r="KA339" s="6"/>
      <c r="KB339" s="6"/>
      <c r="KC339" s="6"/>
      <c r="KD339" s="6"/>
      <c r="KE339" s="6"/>
      <c r="KF339" s="6"/>
      <c r="KG339" s="6"/>
      <c r="KH339" s="6"/>
      <c r="KI339" s="6"/>
      <c r="KJ339" s="6"/>
      <c r="KK339" s="6"/>
      <c r="KL339" s="6"/>
      <c r="KM339" s="6"/>
      <c r="KN339" s="6"/>
      <c r="KO339" s="6"/>
      <c r="KP339" s="6"/>
      <c r="KQ339" s="6"/>
      <c r="KR339" s="6"/>
      <c r="KS339" s="6"/>
      <c r="KT339" s="6"/>
      <c r="KU339" s="6"/>
      <c r="KV339" s="6"/>
      <c r="KW339" s="6"/>
      <c r="KX339" s="6"/>
      <c r="KY339" s="6"/>
      <c r="KZ339" s="6"/>
      <c r="LA339" s="6"/>
      <c r="LB339" s="6"/>
      <c r="LC339" s="6"/>
    </row>
    <row r="340" spans="222:315" x14ac:dyDescent="0.2">
      <c r="HN340" s="6"/>
      <c r="HO340" s="6"/>
      <c r="HP340" s="6"/>
      <c r="HQ340" s="6"/>
      <c r="HR340" s="6"/>
      <c r="HS340" s="6"/>
      <c r="HT340" s="6"/>
      <c r="HU340" s="6"/>
      <c r="HV340" s="6"/>
      <c r="HW340" s="6"/>
      <c r="HX340" s="6"/>
      <c r="HY340" s="6"/>
      <c r="HZ340" s="6"/>
      <c r="IA340" s="6"/>
      <c r="IB340" s="6"/>
      <c r="IC340" s="6"/>
      <c r="ID340" s="6"/>
      <c r="IE340" s="6"/>
      <c r="IF340" s="6"/>
      <c r="IG340" s="6"/>
      <c r="IH340" s="6"/>
      <c r="II340" s="6"/>
      <c r="IJ340" s="6"/>
      <c r="IK340" s="6"/>
      <c r="IL340" s="6"/>
      <c r="IM340" s="6"/>
      <c r="IN340" s="6"/>
      <c r="IO340" s="6"/>
      <c r="IP340" s="6"/>
      <c r="IQ340" s="6"/>
      <c r="IR340" s="6"/>
      <c r="IS340" s="6"/>
      <c r="IT340" s="6"/>
      <c r="IU340" s="6"/>
      <c r="IV340" s="6"/>
      <c r="IW340" s="6"/>
      <c r="IX340" s="6"/>
      <c r="IY340" s="6"/>
      <c r="IZ340" s="6"/>
      <c r="JA340" s="6"/>
      <c r="JB340" s="6"/>
      <c r="JC340" s="6"/>
      <c r="JD340" s="6"/>
      <c r="JE340" s="6"/>
      <c r="JF340" s="6"/>
      <c r="JG340" s="6"/>
      <c r="JH340" s="6"/>
      <c r="JI340" s="6"/>
      <c r="JJ340" s="6"/>
      <c r="JK340" s="6"/>
      <c r="JL340" s="6"/>
      <c r="JM340" s="6"/>
      <c r="JN340" s="6"/>
      <c r="JO340" s="6"/>
      <c r="JP340" s="6"/>
      <c r="JQ340" s="6"/>
      <c r="JR340" s="6"/>
      <c r="JS340" s="6"/>
      <c r="JT340" s="6"/>
      <c r="JU340" s="6"/>
      <c r="JV340" s="6"/>
      <c r="JW340" s="6"/>
      <c r="JX340" s="6"/>
      <c r="JY340" s="6"/>
      <c r="JZ340" s="6"/>
      <c r="KA340" s="6"/>
      <c r="KB340" s="6"/>
      <c r="KC340" s="6"/>
      <c r="KD340" s="6"/>
      <c r="KE340" s="6"/>
      <c r="KF340" s="6"/>
      <c r="KG340" s="6"/>
      <c r="KH340" s="6"/>
      <c r="KI340" s="6"/>
      <c r="KJ340" s="6"/>
      <c r="KK340" s="6"/>
      <c r="KL340" s="6"/>
      <c r="KM340" s="6"/>
      <c r="KN340" s="6"/>
      <c r="KO340" s="6"/>
      <c r="KP340" s="6"/>
      <c r="KQ340" s="6"/>
      <c r="KR340" s="6"/>
      <c r="KS340" s="6"/>
      <c r="KT340" s="6"/>
      <c r="KU340" s="6"/>
      <c r="KV340" s="6"/>
      <c r="KW340" s="6"/>
      <c r="KX340" s="6"/>
      <c r="KY340" s="6"/>
      <c r="KZ340" s="6"/>
      <c r="LA340" s="6"/>
      <c r="LB340" s="6"/>
      <c r="LC340" s="6"/>
    </row>
    <row r="341" spans="222:315" x14ac:dyDescent="0.2">
      <c r="HN341" s="6"/>
      <c r="HO341" s="6"/>
      <c r="HP341" s="6"/>
      <c r="HQ341" s="6"/>
      <c r="HR341" s="6"/>
      <c r="HS341" s="6"/>
      <c r="HT341" s="6"/>
      <c r="HU341" s="6"/>
      <c r="HV341" s="6"/>
      <c r="HW341" s="6"/>
      <c r="HX341" s="6"/>
      <c r="HY341" s="6"/>
      <c r="HZ341" s="6"/>
      <c r="IA341" s="6"/>
      <c r="IB341" s="6"/>
      <c r="IC341" s="6"/>
      <c r="ID341" s="6"/>
      <c r="IE341" s="6"/>
      <c r="IF341" s="6"/>
      <c r="IG341" s="6"/>
      <c r="IH341" s="6"/>
      <c r="II341" s="6"/>
      <c r="IJ341" s="6"/>
      <c r="IK341" s="6"/>
      <c r="IL341" s="6"/>
      <c r="IM341" s="6"/>
      <c r="IN341" s="6"/>
      <c r="IO341" s="6"/>
      <c r="IP341" s="6"/>
      <c r="IQ341" s="6"/>
      <c r="IR341" s="6"/>
      <c r="IS341" s="6"/>
      <c r="IT341" s="6"/>
      <c r="IU341" s="6"/>
      <c r="IV341" s="6"/>
      <c r="IW341" s="6"/>
      <c r="IX341" s="6"/>
      <c r="IY341" s="6"/>
      <c r="IZ341" s="6"/>
      <c r="JA341" s="6"/>
      <c r="JB341" s="6"/>
      <c r="JC341" s="6"/>
      <c r="JD341" s="6"/>
      <c r="JE341" s="6"/>
      <c r="JF341" s="6"/>
      <c r="JG341" s="6"/>
      <c r="JH341" s="6"/>
      <c r="JI341" s="6"/>
      <c r="JJ341" s="6"/>
      <c r="JK341" s="6"/>
      <c r="JL341" s="6"/>
      <c r="JM341" s="6"/>
      <c r="JN341" s="6"/>
      <c r="JO341" s="6"/>
      <c r="JP341" s="6"/>
      <c r="JQ341" s="6"/>
      <c r="JR341" s="6"/>
      <c r="JS341" s="6"/>
      <c r="JT341" s="6"/>
      <c r="JU341" s="6"/>
      <c r="JV341" s="6"/>
      <c r="JW341" s="6"/>
      <c r="JX341" s="6"/>
      <c r="JY341" s="6"/>
      <c r="JZ341" s="6"/>
      <c r="KA341" s="6"/>
      <c r="KB341" s="6"/>
      <c r="KC341" s="6"/>
      <c r="KD341" s="6"/>
      <c r="KE341" s="6"/>
      <c r="KF341" s="6"/>
      <c r="KG341" s="6"/>
      <c r="KH341" s="6"/>
      <c r="KI341" s="6"/>
      <c r="KJ341" s="6"/>
      <c r="KK341" s="6"/>
      <c r="KL341" s="6"/>
      <c r="KM341" s="6"/>
      <c r="KN341" s="6"/>
      <c r="KO341" s="6"/>
      <c r="KP341" s="6"/>
      <c r="KQ341" s="6"/>
      <c r="KR341" s="6"/>
      <c r="KS341" s="6"/>
      <c r="KT341" s="6"/>
      <c r="KU341" s="6"/>
      <c r="KV341" s="6"/>
      <c r="KW341" s="6"/>
      <c r="KX341" s="6"/>
      <c r="KY341" s="6"/>
      <c r="KZ341" s="6"/>
      <c r="LA341" s="6"/>
      <c r="LB341" s="6"/>
      <c r="LC341" s="6"/>
    </row>
    <row r="342" spans="222:315" x14ac:dyDescent="0.2">
      <c r="HN342" s="6"/>
      <c r="HO342" s="6"/>
      <c r="HP342" s="6"/>
      <c r="HQ342" s="6"/>
      <c r="HR342" s="6"/>
      <c r="HS342" s="6"/>
      <c r="HT342" s="6"/>
      <c r="HU342" s="6"/>
      <c r="HV342" s="6"/>
      <c r="HW342" s="6"/>
      <c r="HX342" s="6"/>
      <c r="HY342" s="6"/>
      <c r="HZ342" s="6"/>
      <c r="IA342" s="6"/>
      <c r="IB342" s="6"/>
      <c r="IC342" s="6"/>
      <c r="ID342" s="6"/>
      <c r="IE342" s="6"/>
      <c r="IF342" s="6"/>
      <c r="IG342" s="6"/>
      <c r="IH342" s="6"/>
      <c r="II342" s="6"/>
      <c r="IJ342" s="6"/>
      <c r="IK342" s="6"/>
      <c r="IL342" s="6"/>
      <c r="IM342" s="6"/>
      <c r="IN342" s="6"/>
      <c r="IO342" s="6"/>
      <c r="IP342" s="6"/>
      <c r="IQ342" s="6"/>
      <c r="IR342" s="6"/>
      <c r="IS342" s="6"/>
      <c r="IT342" s="6"/>
      <c r="IU342" s="6"/>
      <c r="IV342" s="6"/>
      <c r="IW342" s="6"/>
      <c r="IX342" s="6"/>
      <c r="IY342" s="6"/>
      <c r="IZ342" s="6"/>
      <c r="JA342" s="6"/>
      <c r="JB342" s="6"/>
      <c r="JC342" s="6"/>
      <c r="JD342" s="6"/>
      <c r="JE342" s="6"/>
      <c r="JF342" s="6"/>
      <c r="JG342" s="6"/>
      <c r="JH342" s="6"/>
      <c r="JI342" s="6"/>
      <c r="JJ342" s="6"/>
      <c r="JK342" s="6"/>
      <c r="JL342" s="6"/>
      <c r="JM342" s="6"/>
      <c r="JN342" s="6"/>
      <c r="JO342" s="6"/>
      <c r="JP342" s="6"/>
      <c r="JQ342" s="6"/>
      <c r="JR342" s="6"/>
      <c r="JS342" s="6"/>
      <c r="JT342" s="6"/>
      <c r="JU342" s="6"/>
      <c r="JV342" s="6"/>
      <c r="JW342" s="6"/>
      <c r="JX342" s="6"/>
      <c r="JY342" s="6"/>
      <c r="JZ342" s="6"/>
      <c r="KA342" s="6"/>
      <c r="KB342" s="6"/>
      <c r="KC342" s="6"/>
      <c r="KD342" s="6"/>
      <c r="KE342" s="6"/>
      <c r="KF342" s="6"/>
      <c r="KG342" s="6"/>
      <c r="KH342" s="6"/>
      <c r="KI342" s="6"/>
      <c r="KJ342" s="6"/>
      <c r="KK342" s="6"/>
      <c r="KL342" s="6"/>
      <c r="KM342" s="6"/>
      <c r="KN342" s="6"/>
      <c r="KO342" s="6"/>
      <c r="KP342" s="6"/>
      <c r="KQ342" s="6"/>
      <c r="KR342" s="6"/>
      <c r="KS342" s="6"/>
      <c r="KT342" s="6"/>
      <c r="KU342" s="6"/>
      <c r="KV342" s="6"/>
      <c r="KW342" s="6"/>
      <c r="KX342" s="6"/>
      <c r="KY342" s="6"/>
      <c r="KZ342" s="6"/>
      <c r="LA342" s="6"/>
      <c r="LB342" s="6"/>
      <c r="LC342" s="6"/>
    </row>
    <row r="343" spans="222:315" x14ac:dyDescent="0.2">
      <c r="HN343" s="6"/>
      <c r="HO343" s="6"/>
      <c r="HP343" s="6"/>
      <c r="HQ343" s="6"/>
      <c r="HR343" s="6"/>
      <c r="HS343" s="6"/>
      <c r="HT343" s="6"/>
      <c r="HU343" s="6"/>
      <c r="HV343" s="6"/>
      <c r="HW343" s="6"/>
      <c r="HX343" s="6"/>
      <c r="HY343" s="6"/>
      <c r="HZ343" s="6"/>
      <c r="IA343" s="6"/>
      <c r="IB343" s="6"/>
      <c r="IC343" s="6"/>
      <c r="ID343" s="6"/>
      <c r="IE343" s="6"/>
      <c r="IF343" s="6"/>
      <c r="IG343" s="6"/>
      <c r="IH343" s="6"/>
      <c r="II343" s="6"/>
      <c r="IJ343" s="6"/>
      <c r="IK343" s="6"/>
      <c r="IL343" s="6"/>
      <c r="IM343" s="6"/>
      <c r="IN343" s="6"/>
      <c r="IO343" s="6"/>
      <c r="IP343" s="6"/>
      <c r="IQ343" s="6"/>
      <c r="IR343" s="6"/>
      <c r="IS343" s="6"/>
      <c r="IT343" s="6"/>
      <c r="IU343" s="6"/>
      <c r="IV343" s="6"/>
      <c r="IW343" s="6"/>
      <c r="IX343" s="6"/>
      <c r="IY343" s="6"/>
      <c r="IZ343" s="6"/>
      <c r="JA343" s="6"/>
      <c r="JB343" s="6"/>
      <c r="JC343" s="6"/>
      <c r="JD343" s="6"/>
      <c r="JE343" s="6"/>
      <c r="JF343" s="6"/>
      <c r="JG343" s="6"/>
      <c r="JH343" s="6"/>
      <c r="JI343" s="6"/>
      <c r="JJ343" s="6"/>
      <c r="JK343" s="6"/>
      <c r="JL343" s="6"/>
      <c r="JM343" s="6"/>
      <c r="JN343" s="6"/>
      <c r="JO343" s="6"/>
      <c r="JP343" s="6"/>
      <c r="JQ343" s="6"/>
      <c r="JR343" s="6"/>
      <c r="JS343" s="6"/>
      <c r="JT343" s="6"/>
      <c r="JU343" s="6"/>
      <c r="JV343" s="6"/>
      <c r="JW343" s="6"/>
      <c r="JX343" s="6"/>
      <c r="JY343" s="6"/>
      <c r="JZ343" s="6"/>
      <c r="KA343" s="6"/>
      <c r="KB343" s="6"/>
      <c r="KC343" s="6"/>
      <c r="KD343" s="6"/>
      <c r="KE343" s="6"/>
      <c r="KF343" s="6"/>
      <c r="KG343" s="6"/>
      <c r="KH343" s="6"/>
      <c r="KI343" s="6"/>
      <c r="KJ343" s="6"/>
      <c r="KK343" s="6"/>
      <c r="KL343" s="6"/>
      <c r="KM343" s="6"/>
      <c r="KN343" s="6"/>
      <c r="KO343" s="6"/>
      <c r="KP343" s="6"/>
      <c r="KQ343" s="6"/>
      <c r="KR343" s="6"/>
      <c r="KS343" s="6"/>
      <c r="KT343" s="6"/>
      <c r="KU343" s="6"/>
      <c r="KV343" s="6"/>
      <c r="KW343" s="6"/>
      <c r="KX343" s="6"/>
      <c r="KY343" s="6"/>
      <c r="KZ343" s="6"/>
      <c r="LA343" s="6"/>
      <c r="LB343" s="6"/>
      <c r="LC343" s="6"/>
    </row>
    <row r="344" spans="222:315" x14ac:dyDescent="0.2">
      <c r="HN344" s="6"/>
      <c r="HO344" s="6"/>
      <c r="HP344" s="6"/>
      <c r="HQ344" s="6"/>
      <c r="HR344" s="6"/>
      <c r="HS344" s="6"/>
      <c r="HT344" s="6"/>
      <c r="HU344" s="6"/>
      <c r="HV344" s="6"/>
      <c r="HW344" s="6"/>
      <c r="HX344" s="6"/>
      <c r="HY344" s="6"/>
      <c r="HZ344" s="6"/>
      <c r="IA344" s="6"/>
      <c r="IB344" s="6"/>
      <c r="IC344" s="6"/>
      <c r="ID344" s="6"/>
      <c r="IE344" s="6"/>
      <c r="IF344" s="6"/>
      <c r="IG344" s="6"/>
      <c r="IH344" s="6"/>
      <c r="II344" s="6"/>
      <c r="IJ344" s="6"/>
      <c r="IK344" s="6"/>
      <c r="IL344" s="6"/>
      <c r="IM344" s="6"/>
      <c r="IN344" s="6"/>
      <c r="IO344" s="6"/>
      <c r="IP344" s="6"/>
      <c r="IQ344" s="6"/>
      <c r="IR344" s="6"/>
      <c r="IS344" s="6"/>
      <c r="IT344" s="6"/>
      <c r="IU344" s="6"/>
      <c r="IV344" s="6"/>
      <c r="IW344" s="6"/>
      <c r="IX344" s="6"/>
      <c r="IY344" s="6"/>
      <c r="IZ344" s="6"/>
      <c r="JA344" s="6"/>
      <c r="JB344" s="6"/>
      <c r="JC344" s="6"/>
      <c r="JD344" s="6"/>
      <c r="JE344" s="6"/>
      <c r="JF344" s="6"/>
      <c r="JG344" s="6"/>
      <c r="JH344" s="6"/>
      <c r="JI344" s="6"/>
      <c r="JJ344" s="6"/>
      <c r="JK344" s="6"/>
      <c r="JL344" s="6"/>
      <c r="JM344" s="6"/>
      <c r="JN344" s="6"/>
      <c r="JO344" s="6"/>
      <c r="JP344" s="6"/>
      <c r="JQ344" s="6"/>
      <c r="JR344" s="6"/>
      <c r="JS344" s="6"/>
      <c r="JT344" s="6"/>
      <c r="JU344" s="6"/>
      <c r="JV344" s="6"/>
      <c r="JW344" s="6"/>
      <c r="JX344" s="6"/>
      <c r="JY344" s="6"/>
      <c r="JZ344" s="6"/>
      <c r="KA344" s="6"/>
      <c r="KB344" s="6"/>
      <c r="KC344" s="6"/>
      <c r="KD344" s="6"/>
      <c r="KE344" s="6"/>
      <c r="KF344" s="6"/>
      <c r="KG344" s="6"/>
      <c r="KH344" s="6"/>
      <c r="KI344" s="6"/>
      <c r="KJ344" s="6"/>
      <c r="KK344" s="6"/>
      <c r="KL344" s="6"/>
      <c r="KM344" s="6"/>
      <c r="KN344" s="6"/>
      <c r="KO344" s="6"/>
      <c r="KP344" s="6"/>
      <c r="KQ344" s="6"/>
      <c r="KR344" s="6"/>
      <c r="KS344" s="6"/>
      <c r="KT344" s="6"/>
      <c r="KU344" s="6"/>
      <c r="KV344" s="6"/>
      <c r="KW344" s="6"/>
      <c r="KX344" s="6"/>
      <c r="KY344" s="6"/>
      <c r="KZ344" s="6"/>
      <c r="LA344" s="6"/>
      <c r="LB344" s="6"/>
      <c r="LC344" s="6"/>
    </row>
    <row r="345" spans="222:315" x14ac:dyDescent="0.2">
      <c r="HN345" s="6"/>
      <c r="HO345" s="6"/>
      <c r="HP345" s="6"/>
      <c r="HQ345" s="6"/>
      <c r="HR345" s="6"/>
      <c r="HS345" s="6"/>
      <c r="HT345" s="6"/>
      <c r="HU345" s="6"/>
      <c r="HV345" s="6"/>
      <c r="HW345" s="6"/>
      <c r="HX345" s="6"/>
      <c r="HY345" s="6"/>
      <c r="HZ345" s="6"/>
      <c r="IA345" s="6"/>
      <c r="IB345" s="6"/>
      <c r="IC345" s="6"/>
      <c r="ID345" s="6"/>
      <c r="IE345" s="6"/>
      <c r="IF345" s="6"/>
      <c r="IG345" s="6"/>
      <c r="IH345" s="6"/>
      <c r="II345" s="6"/>
      <c r="IJ345" s="6"/>
      <c r="IK345" s="6"/>
      <c r="IL345" s="6"/>
      <c r="IM345" s="6"/>
      <c r="IN345" s="6"/>
      <c r="IO345" s="6"/>
      <c r="IP345" s="6"/>
      <c r="IQ345" s="6"/>
      <c r="IR345" s="6"/>
      <c r="IS345" s="6"/>
      <c r="IT345" s="6"/>
      <c r="IU345" s="6"/>
      <c r="IV345" s="6"/>
      <c r="IW345" s="6"/>
      <c r="IX345" s="6"/>
      <c r="IY345" s="6"/>
      <c r="IZ345" s="6"/>
      <c r="JA345" s="6"/>
      <c r="JB345" s="6"/>
      <c r="JC345" s="6"/>
      <c r="JD345" s="6"/>
      <c r="JE345" s="6"/>
      <c r="JF345" s="6"/>
      <c r="JG345" s="6"/>
      <c r="JH345" s="6"/>
      <c r="JI345" s="6"/>
      <c r="JJ345" s="6"/>
      <c r="JK345" s="6"/>
      <c r="JL345" s="6"/>
      <c r="JM345" s="6"/>
      <c r="JN345" s="6"/>
      <c r="JO345" s="6"/>
      <c r="JP345" s="6"/>
      <c r="JQ345" s="6"/>
      <c r="JR345" s="6"/>
      <c r="JS345" s="6"/>
      <c r="JT345" s="6"/>
      <c r="JU345" s="6"/>
      <c r="JV345" s="6"/>
      <c r="JW345" s="6"/>
      <c r="JX345" s="6"/>
      <c r="JY345" s="6"/>
      <c r="JZ345" s="6"/>
      <c r="KA345" s="6"/>
      <c r="KB345" s="6"/>
      <c r="KC345" s="6"/>
      <c r="KD345" s="6"/>
      <c r="KE345" s="6"/>
      <c r="KF345" s="6"/>
      <c r="KG345" s="6"/>
      <c r="KH345" s="6"/>
      <c r="KI345" s="6"/>
      <c r="KJ345" s="6"/>
      <c r="KK345" s="6"/>
      <c r="KL345" s="6"/>
      <c r="KM345" s="6"/>
      <c r="KN345" s="6"/>
      <c r="KO345" s="6"/>
      <c r="KP345" s="6"/>
      <c r="KQ345" s="6"/>
      <c r="KR345" s="6"/>
      <c r="KS345" s="6"/>
      <c r="KT345" s="6"/>
      <c r="KU345" s="6"/>
      <c r="KV345" s="6"/>
      <c r="KW345" s="6"/>
      <c r="KX345" s="6"/>
      <c r="KY345" s="6"/>
      <c r="KZ345" s="6"/>
      <c r="LA345" s="6"/>
      <c r="LB345" s="6"/>
      <c r="LC345" s="6"/>
    </row>
    <row r="346" spans="222:315" x14ac:dyDescent="0.2">
      <c r="HN346" s="6"/>
      <c r="HO346" s="6"/>
      <c r="HP346" s="6"/>
      <c r="HQ346" s="6"/>
      <c r="HR346" s="6"/>
      <c r="HS346" s="6"/>
      <c r="HT346" s="6"/>
      <c r="HU346" s="6"/>
      <c r="HV346" s="6"/>
      <c r="HW346" s="6"/>
      <c r="HX346" s="6"/>
      <c r="HY346" s="6"/>
      <c r="HZ346" s="6"/>
      <c r="IA346" s="6"/>
      <c r="IB346" s="6"/>
      <c r="IC346" s="6"/>
      <c r="ID346" s="6"/>
      <c r="IE346" s="6"/>
      <c r="IF346" s="6"/>
      <c r="IG346" s="6"/>
      <c r="IH346" s="6"/>
      <c r="II346" s="6"/>
      <c r="IJ346" s="6"/>
      <c r="IK346" s="6"/>
      <c r="IL346" s="6"/>
      <c r="IM346" s="6"/>
      <c r="IN346" s="6"/>
      <c r="IO346" s="6"/>
      <c r="IP346" s="6"/>
      <c r="IQ346" s="6"/>
      <c r="IR346" s="6"/>
      <c r="IS346" s="6"/>
      <c r="IT346" s="6"/>
      <c r="IU346" s="6"/>
      <c r="IV346" s="6"/>
      <c r="IW346" s="6"/>
      <c r="IX346" s="6"/>
      <c r="IY346" s="6"/>
      <c r="IZ346" s="6"/>
      <c r="JA346" s="6"/>
      <c r="JB346" s="6"/>
      <c r="JC346" s="6"/>
      <c r="JD346" s="6"/>
      <c r="JE346" s="6"/>
      <c r="JF346" s="6"/>
      <c r="JG346" s="6"/>
      <c r="JH346" s="6"/>
      <c r="JI346" s="6"/>
      <c r="JJ346" s="6"/>
      <c r="JK346" s="6"/>
      <c r="JL346" s="6"/>
      <c r="JM346" s="6"/>
      <c r="JN346" s="6"/>
      <c r="JO346" s="6"/>
      <c r="JP346" s="6"/>
      <c r="JQ346" s="6"/>
      <c r="JR346" s="6"/>
      <c r="JS346" s="6"/>
      <c r="JT346" s="6"/>
      <c r="JU346" s="6"/>
      <c r="JV346" s="6"/>
      <c r="JW346" s="6"/>
      <c r="JX346" s="6"/>
      <c r="JY346" s="6"/>
      <c r="JZ346" s="6"/>
      <c r="KA346" s="6"/>
      <c r="KB346" s="6"/>
      <c r="KC346" s="6"/>
      <c r="KD346" s="6"/>
      <c r="KE346" s="6"/>
      <c r="KF346" s="6"/>
      <c r="KG346" s="6"/>
      <c r="KH346" s="6"/>
      <c r="KI346" s="6"/>
      <c r="KJ346" s="6"/>
      <c r="KK346" s="6"/>
      <c r="KL346" s="6"/>
      <c r="KM346" s="6"/>
      <c r="KN346" s="6"/>
      <c r="KO346" s="6"/>
      <c r="KP346" s="6"/>
      <c r="KQ346" s="6"/>
      <c r="KR346" s="6"/>
      <c r="KS346" s="6"/>
      <c r="KT346" s="6"/>
      <c r="KU346" s="6"/>
      <c r="KV346" s="6"/>
      <c r="KW346" s="6"/>
      <c r="KX346" s="6"/>
      <c r="KY346" s="6"/>
      <c r="KZ346" s="6"/>
      <c r="LA346" s="6"/>
      <c r="LB346" s="6"/>
      <c r="LC346" s="6"/>
    </row>
    <row r="347" spans="222:315" x14ac:dyDescent="0.2">
      <c r="HN347" s="6"/>
      <c r="HO347" s="6"/>
      <c r="HP347" s="6"/>
      <c r="HQ347" s="6"/>
      <c r="HR347" s="6"/>
      <c r="HS347" s="6"/>
      <c r="HT347" s="6"/>
      <c r="HU347" s="6"/>
      <c r="HV347" s="6"/>
      <c r="HW347" s="6"/>
      <c r="HX347" s="6"/>
      <c r="HY347" s="6"/>
      <c r="HZ347" s="6"/>
      <c r="IA347" s="6"/>
      <c r="IB347" s="6"/>
      <c r="IC347" s="6"/>
      <c r="ID347" s="6"/>
      <c r="IE347" s="6"/>
      <c r="IF347" s="6"/>
      <c r="IG347" s="6"/>
      <c r="IH347" s="6"/>
      <c r="II347" s="6"/>
      <c r="IJ347" s="6"/>
      <c r="IK347" s="6"/>
      <c r="IL347" s="6"/>
      <c r="IM347" s="6"/>
      <c r="IN347" s="6"/>
      <c r="IO347" s="6"/>
      <c r="IP347" s="6"/>
      <c r="IQ347" s="6"/>
      <c r="IR347" s="6"/>
      <c r="IS347" s="6"/>
      <c r="IT347" s="6"/>
      <c r="IU347" s="6"/>
      <c r="IV347" s="6"/>
      <c r="IW347" s="6"/>
      <c r="IX347" s="6"/>
      <c r="IY347" s="6"/>
      <c r="IZ347" s="6"/>
      <c r="JA347" s="6"/>
      <c r="JB347" s="6"/>
      <c r="JC347" s="6"/>
      <c r="JD347" s="6"/>
      <c r="JE347" s="6"/>
      <c r="JF347" s="6"/>
      <c r="JG347" s="6"/>
      <c r="JH347" s="6"/>
      <c r="JI347" s="6"/>
      <c r="JJ347" s="6"/>
      <c r="JK347" s="6"/>
      <c r="JL347" s="6"/>
      <c r="JM347" s="6"/>
      <c r="JN347" s="6"/>
      <c r="JO347" s="6"/>
      <c r="JP347" s="6"/>
      <c r="JQ347" s="6"/>
      <c r="JR347" s="6"/>
      <c r="JS347" s="6"/>
      <c r="JT347" s="6"/>
      <c r="JU347" s="6"/>
      <c r="JV347" s="6"/>
      <c r="JW347" s="6"/>
      <c r="JX347" s="6"/>
      <c r="JY347" s="6"/>
      <c r="JZ347" s="6"/>
      <c r="KA347" s="6"/>
      <c r="KB347" s="6"/>
      <c r="KC347" s="6"/>
      <c r="KD347" s="6"/>
      <c r="KE347" s="6"/>
      <c r="KF347" s="6"/>
      <c r="KG347" s="6"/>
      <c r="KH347" s="6"/>
      <c r="KI347" s="6"/>
      <c r="KJ347" s="6"/>
      <c r="KK347" s="6"/>
      <c r="KL347" s="6"/>
      <c r="KM347" s="6"/>
      <c r="KN347" s="6"/>
      <c r="KO347" s="6"/>
      <c r="KP347" s="6"/>
      <c r="KQ347" s="6"/>
      <c r="KR347" s="6"/>
      <c r="KS347" s="6"/>
      <c r="KT347" s="6"/>
      <c r="KU347" s="6"/>
      <c r="KV347" s="6"/>
      <c r="KW347" s="6"/>
      <c r="KX347" s="6"/>
      <c r="KY347" s="6"/>
      <c r="KZ347" s="6"/>
      <c r="LA347" s="6"/>
      <c r="LB347" s="6"/>
      <c r="LC347" s="6"/>
    </row>
    <row r="348" spans="222:315" x14ac:dyDescent="0.2">
      <c r="HN348" s="6"/>
      <c r="HO348" s="6"/>
      <c r="HP348" s="6"/>
      <c r="HQ348" s="6"/>
      <c r="HR348" s="6"/>
      <c r="HS348" s="6"/>
      <c r="HT348" s="6"/>
      <c r="HU348" s="6"/>
      <c r="HV348" s="6"/>
      <c r="HW348" s="6"/>
      <c r="HX348" s="6"/>
      <c r="HY348" s="6"/>
      <c r="HZ348" s="6"/>
      <c r="IA348" s="6"/>
      <c r="IB348" s="6"/>
      <c r="IC348" s="6"/>
      <c r="ID348" s="6"/>
      <c r="IE348" s="6"/>
      <c r="IF348" s="6"/>
      <c r="IG348" s="6"/>
      <c r="IH348" s="6"/>
      <c r="II348" s="6"/>
      <c r="IJ348" s="6"/>
      <c r="IK348" s="6"/>
      <c r="IL348" s="6"/>
      <c r="IM348" s="6"/>
      <c r="IN348" s="6"/>
      <c r="IO348" s="6"/>
      <c r="IP348" s="6"/>
      <c r="IQ348" s="6"/>
      <c r="IR348" s="6"/>
      <c r="IS348" s="6"/>
      <c r="IT348" s="6"/>
      <c r="IU348" s="6"/>
      <c r="IV348" s="6"/>
      <c r="IW348" s="6"/>
      <c r="IX348" s="6"/>
      <c r="IY348" s="6"/>
      <c r="IZ348" s="6"/>
      <c r="JA348" s="6"/>
      <c r="JB348" s="6"/>
      <c r="JC348" s="6"/>
      <c r="JD348" s="6"/>
      <c r="JE348" s="6"/>
      <c r="JF348" s="6"/>
      <c r="JG348" s="6"/>
      <c r="JH348" s="6"/>
      <c r="JI348" s="6"/>
      <c r="JJ348" s="6"/>
      <c r="JK348" s="6"/>
      <c r="JL348" s="6"/>
      <c r="JM348" s="6"/>
      <c r="JN348" s="6"/>
      <c r="JO348" s="6"/>
      <c r="JP348" s="6"/>
      <c r="JQ348" s="6"/>
      <c r="JR348" s="6"/>
      <c r="JS348" s="6"/>
      <c r="JT348" s="6"/>
      <c r="JU348" s="6"/>
      <c r="JV348" s="6"/>
      <c r="JW348" s="6"/>
      <c r="JX348" s="6"/>
      <c r="JY348" s="6"/>
      <c r="JZ348" s="6"/>
      <c r="KA348" s="6"/>
      <c r="KB348" s="6"/>
      <c r="KC348" s="6"/>
      <c r="KD348" s="6"/>
      <c r="KE348" s="6"/>
      <c r="KF348" s="6"/>
      <c r="KG348" s="6"/>
      <c r="KH348" s="6"/>
      <c r="KI348" s="6"/>
      <c r="KJ348" s="6"/>
      <c r="KK348" s="6"/>
      <c r="KL348" s="6"/>
      <c r="KM348" s="6"/>
      <c r="KN348" s="6"/>
      <c r="KO348" s="6"/>
      <c r="KP348" s="6"/>
      <c r="KQ348" s="6"/>
      <c r="KR348" s="6"/>
      <c r="KS348" s="6"/>
      <c r="KT348" s="6"/>
      <c r="KU348" s="6"/>
      <c r="KV348" s="6"/>
      <c r="KW348" s="6"/>
      <c r="KX348" s="6"/>
      <c r="KY348" s="6"/>
      <c r="KZ348" s="6"/>
      <c r="LA348" s="6"/>
      <c r="LB348" s="6"/>
      <c r="LC348" s="6"/>
    </row>
    <row r="349" spans="222:315" x14ac:dyDescent="0.2">
      <c r="HN349" s="6"/>
      <c r="HO349" s="6"/>
      <c r="HP349" s="6"/>
      <c r="HQ349" s="6"/>
      <c r="HR349" s="6"/>
      <c r="HS349" s="6"/>
      <c r="HT349" s="6"/>
      <c r="HU349" s="6"/>
      <c r="HV349" s="6"/>
      <c r="HW349" s="6"/>
      <c r="HX349" s="6"/>
      <c r="HY349" s="6"/>
      <c r="HZ349" s="6"/>
      <c r="IA349" s="6"/>
      <c r="IB349" s="6"/>
      <c r="IC349" s="6"/>
      <c r="ID349" s="6"/>
      <c r="IE349" s="6"/>
      <c r="IF349" s="6"/>
      <c r="IG349" s="6"/>
      <c r="IH349" s="6"/>
      <c r="II349" s="6"/>
      <c r="IJ349" s="6"/>
      <c r="IK349" s="6"/>
      <c r="IL349" s="6"/>
      <c r="IM349" s="6"/>
      <c r="IN349" s="6"/>
      <c r="IO349" s="6"/>
      <c r="IP349" s="6"/>
      <c r="IQ349" s="6"/>
      <c r="IR349" s="6"/>
      <c r="IS349" s="6"/>
      <c r="IT349" s="6"/>
      <c r="IU349" s="6"/>
      <c r="IV349" s="6"/>
      <c r="IW349" s="6"/>
      <c r="IX349" s="6"/>
      <c r="IY349" s="6"/>
      <c r="IZ349" s="6"/>
      <c r="JA349" s="6"/>
      <c r="JB349" s="6"/>
      <c r="JC349" s="6"/>
      <c r="JD349" s="6"/>
      <c r="JE349" s="6"/>
      <c r="JF349" s="6"/>
      <c r="JG349" s="6"/>
      <c r="JH349" s="6"/>
      <c r="JI349" s="6"/>
      <c r="JJ349" s="6"/>
      <c r="JK349" s="6"/>
      <c r="JL349" s="6"/>
      <c r="JM349" s="6"/>
      <c r="JN349" s="6"/>
      <c r="JO349" s="6"/>
      <c r="JP349" s="6"/>
      <c r="JQ349" s="6"/>
      <c r="JR349" s="6"/>
      <c r="JS349" s="6"/>
      <c r="JT349" s="6"/>
      <c r="JU349" s="6"/>
      <c r="JV349" s="6"/>
      <c r="JW349" s="6"/>
      <c r="JX349" s="6"/>
      <c r="JY349" s="6"/>
      <c r="JZ349" s="6"/>
      <c r="KA349" s="6"/>
      <c r="KB349" s="6"/>
      <c r="KC349" s="6"/>
      <c r="KD349" s="6"/>
      <c r="KE349" s="6"/>
      <c r="KF349" s="6"/>
      <c r="KG349" s="6"/>
      <c r="KH349" s="6"/>
      <c r="KI349" s="6"/>
      <c r="KJ349" s="6"/>
      <c r="KK349" s="6"/>
      <c r="KL349" s="6"/>
      <c r="KM349" s="6"/>
      <c r="KN349" s="6"/>
      <c r="KO349" s="6"/>
      <c r="KP349" s="6"/>
      <c r="KQ349" s="6"/>
      <c r="KR349" s="6"/>
      <c r="KS349" s="6"/>
      <c r="KT349" s="6"/>
      <c r="KU349" s="6"/>
      <c r="KV349" s="6"/>
      <c r="KW349" s="6"/>
      <c r="KX349" s="6"/>
      <c r="KY349" s="6"/>
      <c r="KZ349" s="6"/>
      <c r="LA349" s="6"/>
      <c r="LB349" s="6"/>
      <c r="LC349" s="6"/>
    </row>
    <row r="350" spans="222:315" x14ac:dyDescent="0.2">
      <c r="HN350" s="6"/>
      <c r="HO350" s="6"/>
      <c r="HP350" s="6"/>
      <c r="HQ350" s="6"/>
      <c r="HR350" s="6"/>
      <c r="HS350" s="6"/>
      <c r="HT350" s="6"/>
      <c r="HU350" s="6"/>
      <c r="HV350" s="6"/>
      <c r="HW350" s="6"/>
      <c r="HX350" s="6"/>
      <c r="HY350" s="6"/>
      <c r="HZ350" s="6"/>
      <c r="IA350" s="6"/>
      <c r="IB350" s="6"/>
      <c r="IC350" s="6"/>
      <c r="ID350" s="6"/>
      <c r="IE350" s="6"/>
      <c r="IF350" s="6"/>
      <c r="IG350" s="6"/>
      <c r="IH350" s="6"/>
      <c r="II350" s="6"/>
      <c r="IJ350" s="6"/>
      <c r="IK350" s="6"/>
      <c r="IL350" s="6"/>
      <c r="IM350" s="6"/>
      <c r="IN350" s="6"/>
      <c r="IO350" s="6"/>
      <c r="IP350" s="6"/>
      <c r="IQ350" s="6"/>
      <c r="IR350" s="6"/>
      <c r="IS350" s="6"/>
      <c r="IT350" s="6"/>
      <c r="IU350" s="6"/>
      <c r="IV350" s="6"/>
      <c r="IW350" s="6"/>
      <c r="IX350" s="6"/>
      <c r="IY350" s="6"/>
      <c r="IZ350" s="6"/>
      <c r="JA350" s="6"/>
      <c r="JB350" s="6"/>
      <c r="JC350" s="6"/>
      <c r="JD350" s="6"/>
      <c r="JE350" s="6"/>
      <c r="JF350" s="6"/>
      <c r="JG350" s="6"/>
      <c r="JH350" s="6"/>
      <c r="JI350" s="6"/>
      <c r="JJ350" s="6"/>
      <c r="JK350" s="6"/>
      <c r="JL350" s="6"/>
      <c r="JM350" s="6"/>
      <c r="JN350" s="6"/>
      <c r="JO350" s="6"/>
      <c r="JP350" s="6"/>
      <c r="JQ350" s="6"/>
      <c r="JR350" s="6"/>
      <c r="JS350" s="6"/>
      <c r="JT350" s="6"/>
      <c r="JU350" s="6"/>
      <c r="JV350" s="6"/>
      <c r="JW350" s="6"/>
      <c r="JX350" s="6"/>
      <c r="JY350" s="6"/>
      <c r="JZ350" s="6"/>
      <c r="KA350" s="6"/>
      <c r="KB350" s="6"/>
      <c r="KC350" s="6"/>
      <c r="KD350" s="6"/>
      <c r="KE350" s="6"/>
      <c r="KF350" s="6"/>
      <c r="KG350" s="6"/>
      <c r="KH350" s="6"/>
      <c r="KI350" s="6"/>
      <c r="KJ350" s="6"/>
      <c r="KK350" s="6"/>
      <c r="KL350" s="6"/>
      <c r="KM350" s="6"/>
      <c r="KN350" s="6"/>
      <c r="KO350" s="6"/>
      <c r="KP350" s="6"/>
      <c r="KQ350" s="6"/>
      <c r="KR350" s="6"/>
      <c r="KS350" s="6"/>
      <c r="KT350" s="6"/>
      <c r="KU350" s="6"/>
      <c r="KV350" s="6"/>
      <c r="KW350" s="6"/>
      <c r="KX350" s="6"/>
      <c r="KY350" s="6"/>
      <c r="KZ350" s="6"/>
      <c r="LA350" s="6"/>
      <c r="LB350" s="6"/>
      <c r="LC350" s="6"/>
    </row>
    <row r="351" spans="222:315" x14ac:dyDescent="0.2">
      <c r="HN351" s="6"/>
      <c r="HO351" s="6"/>
      <c r="HP351" s="6"/>
      <c r="HQ351" s="6"/>
      <c r="HR351" s="6"/>
      <c r="HS351" s="6"/>
      <c r="HT351" s="6"/>
      <c r="HU351" s="6"/>
      <c r="HV351" s="6"/>
      <c r="HW351" s="6"/>
      <c r="HX351" s="6"/>
      <c r="HY351" s="6"/>
      <c r="HZ351" s="6"/>
      <c r="IA351" s="6"/>
      <c r="IB351" s="6"/>
      <c r="IC351" s="6"/>
      <c r="ID351" s="6"/>
      <c r="IE351" s="6"/>
      <c r="IF351" s="6"/>
      <c r="IG351" s="6"/>
      <c r="IH351" s="6"/>
      <c r="II351" s="6"/>
      <c r="IJ351" s="6"/>
      <c r="IK351" s="6"/>
      <c r="IL351" s="6"/>
      <c r="IM351" s="6"/>
      <c r="IN351" s="6"/>
      <c r="IO351" s="6"/>
      <c r="IP351" s="6"/>
      <c r="IQ351" s="6"/>
      <c r="IR351" s="6"/>
      <c r="IS351" s="6"/>
      <c r="IT351" s="6"/>
      <c r="IU351" s="6"/>
      <c r="IV351" s="6"/>
      <c r="IW351" s="6"/>
      <c r="IX351" s="6"/>
      <c r="IY351" s="6"/>
      <c r="IZ351" s="6"/>
      <c r="JA351" s="6"/>
      <c r="JB351" s="6"/>
      <c r="JC351" s="6"/>
      <c r="JD351" s="6"/>
      <c r="JE351" s="6"/>
      <c r="JF351" s="6"/>
      <c r="JG351" s="6"/>
      <c r="JH351" s="6"/>
      <c r="JI351" s="6"/>
      <c r="JJ351" s="6"/>
      <c r="JK351" s="6"/>
      <c r="JL351" s="6"/>
      <c r="JM351" s="6"/>
      <c r="JN351" s="6"/>
      <c r="JO351" s="6"/>
      <c r="JP351" s="6"/>
      <c r="JQ351" s="6"/>
      <c r="JR351" s="6"/>
      <c r="JS351" s="6"/>
      <c r="JT351" s="6"/>
      <c r="JU351" s="6"/>
      <c r="JV351" s="6"/>
      <c r="JW351" s="6"/>
      <c r="JX351" s="6"/>
      <c r="JY351" s="6"/>
      <c r="JZ351" s="6"/>
      <c r="KA351" s="6"/>
      <c r="KB351" s="6"/>
      <c r="KC351" s="6"/>
      <c r="KD351" s="6"/>
      <c r="KE351" s="6"/>
      <c r="KF351" s="6"/>
      <c r="KG351" s="6"/>
      <c r="KH351" s="6"/>
      <c r="KI351" s="6"/>
      <c r="KJ351" s="6"/>
      <c r="KK351" s="6"/>
      <c r="KL351" s="6"/>
      <c r="KM351" s="6"/>
      <c r="KN351" s="6"/>
      <c r="KO351" s="6"/>
      <c r="KP351" s="6"/>
      <c r="KQ351" s="6"/>
      <c r="KR351" s="6"/>
      <c r="KS351" s="6"/>
      <c r="KT351" s="6"/>
      <c r="KU351" s="6"/>
      <c r="KV351" s="6"/>
      <c r="KW351" s="6"/>
      <c r="KX351" s="6"/>
      <c r="KY351" s="6"/>
      <c r="KZ351" s="6"/>
      <c r="LA351" s="6"/>
      <c r="LB351" s="6"/>
      <c r="LC351" s="6"/>
    </row>
    <row r="352" spans="222:315" x14ac:dyDescent="0.2">
      <c r="HN352" s="6"/>
      <c r="HO352" s="6"/>
      <c r="HP352" s="6"/>
      <c r="HQ352" s="6"/>
      <c r="HR352" s="6"/>
      <c r="HS352" s="6"/>
      <c r="HT352" s="6"/>
      <c r="HU352" s="6"/>
      <c r="HV352" s="6"/>
      <c r="HW352" s="6"/>
      <c r="HX352" s="6"/>
      <c r="HY352" s="6"/>
      <c r="HZ352" s="6"/>
      <c r="IA352" s="6"/>
      <c r="IB352" s="6"/>
      <c r="IC352" s="6"/>
      <c r="ID352" s="6"/>
      <c r="IE352" s="6"/>
      <c r="IF352" s="6"/>
      <c r="IG352" s="6"/>
      <c r="IH352" s="6"/>
      <c r="II352" s="6"/>
      <c r="IJ352" s="6"/>
      <c r="IK352" s="6"/>
      <c r="IL352" s="6"/>
      <c r="IM352" s="6"/>
      <c r="IN352" s="6"/>
      <c r="IO352" s="6"/>
      <c r="IP352" s="6"/>
      <c r="IQ352" s="6"/>
      <c r="IR352" s="6"/>
      <c r="IS352" s="6"/>
      <c r="IT352" s="6"/>
      <c r="IU352" s="6"/>
      <c r="IV352" s="6"/>
      <c r="IW352" s="6"/>
      <c r="IX352" s="6"/>
      <c r="IY352" s="6"/>
      <c r="IZ352" s="6"/>
      <c r="JA352" s="6"/>
      <c r="JB352" s="6"/>
      <c r="JC352" s="6"/>
      <c r="JD352" s="6"/>
      <c r="JE352" s="6"/>
      <c r="JF352" s="6"/>
      <c r="JG352" s="6"/>
      <c r="JH352" s="6"/>
      <c r="JI352" s="6"/>
      <c r="JJ352" s="6"/>
      <c r="JK352" s="6"/>
      <c r="JL352" s="6"/>
      <c r="JM352" s="6"/>
      <c r="JN352" s="6"/>
      <c r="JO352" s="6"/>
      <c r="JP352" s="6"/>
      <c r="JQ352" s="6"/>
      <c r="JR352" s="6"/>
      <c r="JS352" s="6"/>
      <c r="JT352" s="6"/>
      <c r="JU352" s="6"/>
      <c r="JV352" s="6"/>
      <c r="JW352" s="6"/>
      <c r="JX352" s="6"/>
      <c r="JY352" s="6"/>
      <c r="JZ352" s="6"/>
      <c r="KA352" s="6"/>
      <c r="KB352" s="6"/>
      <c r="KC352" s="6"/>
      <c r="KD352" s="6"/>
      <c r="KE352" s="6"/>
      <c r="KF352" s="6"/>
      <c r="KG352" s="6"/>
      <c r="KH352" s="6"/>
      <c r="KI352" s="6"/>
      <c r="KJ352" s="6"/>
      <c r="KK352" s="6"/>
      <c r="KL352" s="6"/>
      <c r="KM352" s="6"/>
      <c r="KN352" s="6"/>
      <c r="KO352" s="6"/>
      <c r="KP352" s="6"/>
      <c r="KQ352" s="6"/>
      <c r="KR352" s="6"/>
      <c r="KS352" s="6"/>
      <c r="KT352" s="6"/>
      <c r="KU352" s="6"/>
      <c r="KV352" s="6"/>
      <c r="KW352" s="6"/>
      <c r="KX352" s="6"/>
      <c r="KY352" s="6"/>
      <c r="KZ352" s="6"/>
      <c r="LA352" s="6"/>
      <c r="LB352" s="6"/>
      <c r="LC352" s="6"/>
    </row>
    <row r="353" spans="222:315" x14ac:dyDescent="0.2">
      <c r="HN353" s="6"/>
      <c r="HO353" s="6"/>
      <c r="HP353" s="6"/>
      <c r="HQ353" s="6"/>
      <c r="HR353" s="6"/>
      <c r="HS353" s="6"/>
      <c r="HT353" s="6"/>
      <c r="HU353" s="6"/>
      <c r="HV353" s="6"/>
      <c r="HW353" s="6"/>
      <c r="HX353" s="6"/>
      <c r="HY353" s="6"/>
      <c r="HZ353" s="6"/>
      <c r="IA353" s="6"/>
      <c r="IB353" s="6"/>
      <c r="IC353" s="6"/>
      <c r="ID353" s="6"/>
      <c r="IE353" s="6"/>
      <c r="IF353" s="6"/>
      <c r="IG353" s="6"/>
      <c r="IH353" s="6"/>
      <c r="II353" s="6"/>
      <c r="IJ353" s="6"/>
      <c r="IK353" s="6"/>
      <c r="IL353" s="6"/>
      <c r="IM353" s="6"/>
      <c r="IN353" s="6"/>
      <c r="IO353" s="6"/>
      <c r="IP353" s="6"/>
      <c r="IQ353" s="6"/>
      <c r="IR353" s="6"/>
      <c r="IS353" s="6"/>
      <c r="IT353" s="6"/>
      <c r="IU353" s="6"/>
      <c r="IV353" s="6"/>
      <c r="IW353" s="6"/>
      <c r="IX353" s="6"/>
      <c r="IY353" s="6"/>
      <c r="IZ353" s="6"/>
      <c r="JA353" s="6"/>
      <c r="JB353" s="6"/>
      <c r="JC353" s="6"/>
      <c r="JD353" s="6"/>
      <c r="JE353" s="6"/>
      <c r="JF353" s="6"/>
      <c r="JG353" s="6"/>
      <c r="JH353" s="6"/>
      <c r="JI353" s="6"/>
      <c r="JJ353" s="6"/>
      <c r="JK353" s="6"/>
      <c r="JL353" s="6"/>
      <c r="JM353" s="6"/>
      <c r="JN353" s="6"/>
      <c r="JO353" s="6"/>
      <c r="JP353" s="6"/>
      <c r="JQ353" s="6"/>
      <c r="JR353" s="6"/>
      <c r="JS353" s="6"/>
      <c r="JT353" s="6"/>
      <c r="JU353" s="6"/>
      <c r="JV353" s="6"/>
      <c r="JW353" s="6"/>
      <c r="JX353" s="6"/>
      <c r="JY353" s="6"/>
      <c r="JZ353" s="6"/>
      <c r="KA353" s="6"/>
      <c r="KB353" s="6"/>
      <c r="KC353" s="6"/>
      <c r="KD353" s="6"/>
      <c r="KE353" s="6"/>
      <c r="KF353" s="6"/>
      <c r="KG353" s="6"/>
      <c r="KH353" s="6"/>
      <c r="KI353" s="6"/>
      <c r="KJ353" s="6"/>
      <c r="KK353" s="6"/>
      <c r="KL353" s="6"/>
      <c r="KM353" s="6"/>
      <c r="KN353" s="6"/>
      <c r="KO353" s="6"/>
      <c r="KP353" s="6"/>
      <c r="KQ353" s="6"/>
      <c r="KR353" s="6"/>
      <c r="KS353" s="6"/>
      <c r="KT353" s="6"/>
      <c r="KU353" s="6"/>
      <c r="KV353" s="6"/>
      <c r="KW353" s="6"/>
      <c r="KX353" s="6"/>
      <c r="KY353" s="6"/>
      <c r="KZ353" s="6"/>
      <c r="LA353" s="6"/>
      <c r="LB353" s="6"/>
      <c r="LC353" s="6"/>
    </row>
    <row r="354" spans="222:315" x14ac:dyDescent="0.2">
      <c r="HN354" s="6"/>
      <c r="HO354" s="6"/>
      <c r="HP354" s="6"/>
      <c r="HQ354" s="6"/>
      <c r="HR354" s="6"/>
      <c r="HS354" s="6"/>
      <c r="HT354" s="6"/>
      <c r="HU354" s="6"/>
      <c r="HV354" s="6"/>
      <c r="HW354" s="6"/>
      <c r="HX354" s="6"/>
      <c r="HY354" s="6"/>
      <c r="HZ354" s="6"/>
      <c r="IA354" s="6"/>
      <c r="IB354" s="6"/>
      <c r="IC354" s="6"/>
      <c r="ID354" s="6"/>
      <c r="IE354" s="6"/>
      <c r="IF354" s="6"/>
      <c r="IG354" s="6"/>
      <c r="IH354" s="6"/>
      <c r="II354" s="6"/>
      <c r="IJ354" s="6"/>
      <c r="IK354" s="6"/>
      <c r="IL354" s="6"/>
      <c r="IM354" s="6"/>
      <c r="IN354" s="6"/>
      <c r="IO354" s="6"/>
      <c r="IP354" s="6"/>
      <c r="IQ354" s="6"/>
      <c r="IR354" s="6"/>
      <c r="IS354" s="6"/>
      <c r="IT354" s="6"/>
      <c r="IU354" s="6"/>
      <c r="IV354" s="6"/>
      <c r="IW354" s="6"/>
      <c r="IX354" s="6"/>
      <c r="IY354" s="6"/>
      <c r="IZ354" s="6"/>
      <c r="JA354" s="6"/>
      <c r="JB354" s="6"/>
      <c r="JC354" s="6"/>
      <c r="JD354" s="6"/>
      <c r="JE354" s="6"/>
      <c r="JF354" s="6"/>
      <c r="JG354" s="6"/>
      <c r="JH354" s="6"/>
      <c r="JI354" s="6"/>
      <c r="JJ354" s="6"/>
      <c r="JK354" s="6"/>
      <c r="JL354" s="6"/>
      <c r="JM354" s="6"/>
      <c r="JN354" s="6"/>
      <c r="JO354" s="6"/>
      <c r="JP354" s="6"/>
      <c r="JQ354" s="6"/>
      <c r="JR354" s="6"/>
      <c r="JS354" s="6"/>
      <c r="JT354" s="6"/>
      <c r="JU354" s="6"/>
      <c r="JV354" s="6"/>
      <c r="JW354" s="6"/>
      <c r="JX354" s="6"/>
      <c r="JY354" s="6"/>
      <c r="JZ354" s="6"/>
      <c r="KA354" s="6"/>
      <c r="KB354" s="6"/>
      <c r="KC354" s="6"/>
      <c r="KD354" s="6"/>
      <c r="KE354" s="6"/>
      <c r="KF354" s="6"/>
      <c r="KG354" s="6"/>
      <c r="KH354" s="6"/>
      <c r="KI354" s="6"/>
      <c r="KJ354" s="6"/>
      <c r="KK354" s="6"/>
      <c r="KL354" s="6"/>
      <c r="KM354" s="6"/>
      <c r="KN354" s="6"/>
      <c r="KO354" s="6"/>
      <c r="KP354" s="6"/>
      <c r="KQ354" s="6"/>
      <c r="KR354" s="6"/>
      <c r="KS354" s="6"/>
      <c r="KT354" s="6"/>
      <c r="KU354" s="6"/>
      <c r="KV354" s="6"/>
      <c r="KW354" s="6"/>
      <c r="KX354" s="6"/>
      <c r="KY354" s="6"/>
      <c r="KZ354" s="6"/>
      <c r="LA354" s="6"/>
      <c r="LB354" s="6"/>
      <c r="LC354" s="6"/>
    </row>
    <row r="355" spans="222:315" x14ac:dyDescent="0.2">
      <c r="HN355" s="6"/>
      <c r="HO355" s="6"/>
      <c r="HP355" s="6"/>
      <c r="HQ355" s="6"/>
      <c r="HR355" s="6"/>
      <c r="HS355" s="6"/>
      <c r="HT355" s="6"/>
      <c r="HU355" s="6"/>
      <c r="HV355" s="6"/>
      <c r="HW355" s="6"/>
      <c r="HX355" s="6"/>
      <c r="HY355" s="6"/>
      <c r="HZ355" s="6"/>
      <c r="IA355" s="6"/>
      <c r="IB355" s="6"/>
      <c r="IC355" s="6"/>
      <c r="ID355" s="6"/>
      <c r="IE355" s="6"/>
      <c r="IF355" s="6"/>
      <c r="IG355" s="6"/>
      <c r="IH355" s="6"/>
      <c r="II355" s="6"/>
      <c r="IJ355" s="6"/>
      <c r="IK355" s="6"/>
      <c r="IL355" s="6"/>
      <c r="IM355" s="6"/>
      <c r="IN355" s="6"/>
      <c r="IO355" s="6"/>
      <c r="IP355" s="6"/>
      <c r="IQ355" s="6"/>
      <c r="IR355" s="6"/>
      <c r="IS355" s="6"/>
      <c r="IT355" s="6"/>
      <c r="IU355" s="6"/>
      <c r="IV355" s="6"/>
      <c r="IW355" s="6"/>
      <c r="IX355" s="6"/>
      <c r="IY355" s="6"/>
      <c r="IZ355" s="6"/>
      <c r="JA355" s="6"/>
      <c r="JB355" s="6"/>
      <c r="JC355" s="6"/>
      <c r="JD355" s="6"/>
      <c r="JE355" s="6"/>
      <c r="JF355" s="6"/>
      <c r="JG355" s="6"/>
      <c r="JH355" s="6"/>
      <c r="JI355" s="6"/>
      <c r="JJ355" s="6"/>
      <c r="JK355" s="6"/>
      <c r="JL355" s="6"/>
      <c r="JM355" s="6"/>
      <c r="JN355" s="6"/>
      <c r="JO355" s="6"/>
      <c r="JP355" s="6"/>
      <c r="JQ355" s="6"/>
      <c r="JR355" s="6"/>
      <c r="JS355" s="6"/>
      <c r="JT355" s="6"/>
      <c r="JU355" s="6"/>
      <c r="JV355" s="6"/>
      <c r="JW355" s="6"/>
      <c r="JX355" s="6"/>
      <c r="JY355" s="6"/>
      <c r="JZ355" s="6"/>
      <c r="KA355" s="6"/>
      <c r="KB355" s="6"/>
      <c r="KC355" s="6"/>
      <c r="KD355" s="6"/>
      <c r="KE355" s="6"/>
      <c r="KF355" s="6"/>
      <c r="KG355" s="6"/>
      <c r="KH355" s="6"/>
      <c r="KI355" s="6"/>
      <c r="KJ355" s="6"/>
      <c r="KK355" s="6"/>
      <c r="KL355" s="6"/>
      <c r="KM355" s="6"/>
      <c r="KN355" s="6"/>
      <c r="KO355" s="6"/>
      <c r="KP355" s="6"/>
      <c r="KQ355" s="6"/>
      <c r="KR355" s="6"/>
      <c r="KS355" s="6"/>
      <c r="KT355" s="6"/>
      <c r="KU355" s="6"/>
      <c r="KV355" s="6"/>
      <c r="KW355" s="6"/>
      <c r="KX355" s="6"/>
      <c r="KY355" s="6"/>
      <c r="KZ355" s="6"/>
      <c r="LA355" s="6"/>
      <c r="LB355" s="6"/>
      <c r="LC355" s="6"/>
    </row>
    <row r="356" spans="222:315" x14ac:dyDescent="0.2">
      <c r="HN356" s="6"/>
      <c r="HO356" s="6"/>
      <c r="HP356" s="6"/>
      <c r="HQ356" s="6"/>
      <c r="HR356" s="6"/>
      <c r="HS356" s="6"/>
      <c r="HT356" s="6"/>
      <c r="HU356" s="6"/>
      <c r="HV356" s="6"/>
      <c r="HW356" s="6"/>
      <c r="HX356" s="6"/>
      <c r="HY356" s="6"/>
      <c r="HZ356" s="6"/>
      <c r="IA356" s="6"/>
      <c r="IB356" s="6"/>
      <c r="IC356" s="6"/>
      <c r="ID356" s="6"/>
      <c r="IE356" s="6"/>
      <c r="IF356" s="6"/>
      <c r="IG356" s="6"/>
      <c r="IH356" s="6"/>
      <c r="II356" s="6"/>
      <c r="IJ356" s="6"/>
      <c r="IK356" s="6"/>
      <c r="IL356" s="6"/>
      <c r="IM356" s="6"/>
      <c r="IN356" s="6"/>
      <c r="IO356" s="6"/>
      <c r="IP356" s="6"/>
      <c r="IQ356" s="6"/>
      <c r="IR356" s="6"/>
      <c r="IS356" s="6"/>
      <c r="IT356" s="6"/>
      <c r="IU356" s="6"/>
      <c r="IV356" s="6"/>
      <c r="IW356" s="6"/>
      <c r="IX356" s="6"/>
      <c r="IY356" s="6"/>
      <c r="IZ356" s="6"/>
      <c r="JA356" s="6"/>
      <c r="JB356" s="6"/>
      <c r="JC356" s="6"/>
      <c r="JD356" s="6"/>
      <c r="JE356" s="6"/>
      <c r="JF356" s="6"/>
      <c r="JG356" s="6"/>
      <c r="JH356" s="6"/>
      <c r="JI356" s="6"/>
      <c r="JJ356" s="6"/>
      <c r="JK356" s="6"/>
      <c r="JL356" s="6"/>
      <c r="JM356" s="6"/>
      <c r="JN356" s="6"/>
      <c r="JO356" s="6"/>
      <c r="JP356" s="6"/>
      <c r="JQ356" s="6"/>
      <c r="JR356" s="6"/>
      <c r="JS356" s="6"/>
      <c r="JT356" s="6"/>
      <c r="JU356" s="6"/>
      <c r="JV356" s="6"/>
      <c r="JW356" s="6"/>
      <c r="JX356" s="6"/>
      <c r="JY356" s="6"/>
      <c r="JZ356" s="6"/>
      <c r="KA356" s="6"/>
      <c r="KB356" s="6"/>
      <c r="KC356" s="6"/>
      <c r="KD356" s="6"/>
      <c r="KE356" s="6"/>
      <c r="KF356" s="6"/>
      <c r="KG356" s="6"/>
      <c r="KH356" s="6"/>
      <c r="KI356" s="6"/>
      <c r="KJ356" s="6"/>
      <c r="KK356" s="6"/>
      <c r="KL356" s="6"/>
      <c r="KM356" s="6"/>
      <c r="KN356" s="6"/>
      <c r="KO356" s="6"/>
      <c r="KP356" s="6"/>
      <c r="KQ356" s="6"/>
      <c r="KR356" s="6"/>
      <c r="KS356" s="6"/>
      <c r="KT356" s="6"/>
      <c r="KU356" s="6"/>
      <c r="KV356" s="6"/>
      <c r="KW356" s="6"/>
      <c r="KX356" s="6"/>
      <c r="KY356" s="6"/>
      <c r="KZ356" s="6"/>
      <c r="LA356" s="6"/>
      <c r="LB356" s="6"/>
      <c r="LC356" s="6"/>
    </row>
    <row r="357" spans="222:315" x14ac:dyDescent="0.2">
      <c r="HN357" s="6"/>
      <c r="HO357" s="6"/>
      <c r="HP357" s="6"/>
      <c r="HQ357" s="6"/>
      <c r="HR357" s="6"/>
      <c r="HS357" s="6"/>
      <c r="HT357" s="6"/>
      <c r="HU357" s="6"/>
      <c r="HV357" s="6"/>
      <c r="HW357" s="6"/>
      <c r="HX357" s="6"/>
      <c r="HY357" s="6"/>
      <c r="HZ357" s="6"/>
      <c r="IA357" s="6"/>
      <c r="IB357" s="6"/>
      <c r="IC357" s="6"/>
      <c r="ID357" s="6"/>
      <c r="IE357" s="6"/>
      <c r="IF357" s="6"/>
      <c r="IG357" s="6"/>
      <c r="IH357" s="6"/>
      <c r="II357" s="6"/>
      <c r="IJ357" s="6"/>
      <c r="IK357" s="6"/>
      <c r="IL357" s="6"/>
      <c r="IM357" s="6"/>
      <c r="IN357" s="6"/>
      <c r="IO357" s="6"/>
      <c r="IP357" s="6"/>
      <c r="IQ357" s="6"/>
      <c r="IR357" s="6"/>
      <c r="IS357" s="6"/>
      <c r="IT357" s="6"/>
      <c r="IU357" s="6"/>
      <c r="IV357" s="6"/>
      <c r="IW357" s="6"/>
      <c r="IX357" s="6"/>
      <c r="IY357" s="6"/>
      <c r="IZ357" s="6"/>
      <c r="JA357" s="6"/>
      <c r="JB357" s="6"/>
      <c r="JC357" s="6"/>
      <c r="JD357" s="6"/>
      <c r="JE357" s="6"/>
      <c r="JF357" s="6"/>
      <c r="JG357" s="6"/>
      <c r="JH357" s="6"/>
      <c r="JI357" s="6"/>
      <c r="JJ357" s="6"/>
      <c r="JK357" s="6"/>
      <c r="JL357" s="6"/>
      <c r="JM357" s="6"/>
      <c r="JN357" s="6"/>
      <c r="JO357" s="6"/>
      <c r="JP357" s="6"/>
      <c r="JQ357" s="6"/>
      <c r="JR357" s="6"/>
      <c r="JS357" s="6"/>
      <c r="JT357" s="6"/>
      <c r="JU357" s="6"/>
      <c r="JV357" s="6"/>
      <c r="JW357" s="6"/>
      <c r="JX357" s="6"/>
      <c r="JY357" s="6"/>
      <c r="JZ357" s="6"/>
      <c r="KA357" s="6"/>
      <c r="KB357" s="6"/>
      <c r="KC357" s="6"/>
      <c r="KD357" s="6"/>
      <c r="KE357" s="6"/>
      <c r="KF357" s="6"/>
      <c r="KG357" s="6"/>
      <c r="KH357" s="6"/>
      <c r="KI357" s="6"/>
      <c r="KJ357" s="6"/>
      <c r="KK357" s="6"/>
      <c r="KL357" s="6"/>
      <c r="KM357" s="6"/>
      <c r="KN357" s="6"/>
      <c r="KO357" s="6"/>
      <c r="KP357" s="6"/>
      <c r="KQ357" s="6"/>
      <c r="KR357" s="6"/>
      <c r="KS357" s="6"/>
      <c r="KT357" s="6"/>
      <c r="KU357" s="6"/>
      <c r="KV357" s="6"/>
      <c r="KW357" s="6"/>
      <c r="KX357" s="6"/>
      <c r="KY357" s="6"/>
      <c r="KZ357" s="6"/>
      <c r="LA357" s="6"/>
      <c r="LB357" s="6"/>
      <c r="LC357" s="6"/>
    </row>
    <row r="358" spans="222:315" x14ac:dyDescent="0.2">
      <c r="HN358" s="6"/>
      <c r="HO358" s="6"/>
      <c r="HP358" s="6"/>
      <c r="HQ358" s="6"/>
      <c r="HR358" s="6"/>
      <c r="HS358" s="6"/>
      <c r="HT358" s="6"/>
      <c r="HU358" s="6"/>
      <c r="HV358" s="6"/>
      <c r="HW358" s="6"/>
      <c r="HX358" s="6"/>
      <c r="HY358" s="6"/>
      <c r="HZ358" s="6"/>
      <c r="IA358" s="6"/>
      <c r="IB358" s="6"/>
      <c r="IC358" s="6"/>
      <c r="ID358" s="6"/>
      <c r="IE358" s="6"/>
      <c r="IF358" s="6"/>
      <c r="IG358" s="6"/>
      <c r="IH358" s="6"/>
      <c r="II358" s="6"/>
      <c r="IJ358" s="6"/>
      <c r="IK358" s="6"/>
      <c r="IL358" s="6"/>
      <c r="IM358" s="6"/>
      <c r="IN358" s="6"/>
      <c r="IO358" s="6"/>
      <c r="IP358" s="6"/>
      <c r="IQ358" s="6"/>
      <c r="IR358" s="6"/>
      <c r="IS358" s="6"/>
      <c r="IT358" s="6"/>
      <c r="IU358" s="6"/>
      <c r="IV358" s="6"/>
      <c r="IW358" s="6"/>
      <c r="IX358" s="6"/>
      <c r="IY358" s="6"/>
      <c r="IZ358" s="6"/>
      <c r="JA358" s="6"/>
      <c r="JB358" s="6"/>
      <c r="JC358" s="6"/>
      <c r="JD358" s="6"/>
      <c r="JE358" s="6"/>
      <c r="JF358" s="6"/>
      <c r="JG358" s="6"/>
      <c r="JH358" s="6"/>
      <c r="JI358" s="6"/>
      <c r="JJ358" s="6"/>
      <c r="JK358" s="6"/>
      <c r="JL358" s="6"/>
      <c r="JM358" s="6"/>
      <c r="JN358" s="6"/>
      <c r="JO358" s="6"/>
      <c r="JP358" s="6"/>
      <c r="JQ358" s="6"/>
      <c r="JR358" s="6"/>
      <c r="JS358" s="6"/>
      <c r="JT358" s="6"/>
      <c r="JU358" s="6"/>
      <c r="JV358" s="6"/>
      <c r="JW358" s="6"/>
      <c r="JX358" s="6"/>
      <c r="JY358" s="6"/>
      <c r="JZ358" s="6"/>
      <c r="KA358" s="6"/>
      <c r="KB358" s="6"/>
      <c r="KC358" s="6"/>
      <c r="KD358" s="6"/>
      <c r="KE358" s="6"/>
      <c r="KF358" s="6"/>
      <c r="KG358" s="6"/>
      <c r="KH358" s="6"/>
      <c r="KI358" s="6"/>
      <c r="KJ358" s="6"/>
      <c r="KK358" s="6"/>
      <c r="KL358" s="6"/>
      <c r="KM358" s="6"/>
      <c r="KN358" s="6"/>
      <c r="KO358" s="6"/>
      <c r="KP358" s="6"/>
      <c r="KQ358" s="6"/>
      <c r="KR358" s="6"/>
      <c r="KS358" s="6"/>
      <c r="KT358" s="6"/>
      <c r="KU358" s="6"/>
      <c r="KV358" s="6"/>
      <c r="KW358" s="6"/>
      <c r="KX358" s="6"/>
      <c r="KY358" s="6"/>
      <c r="KZ358" s="6"/>
      <c r="LA358" s="6"/>
      <c r="LB358" s="6"/>
      <c r="LC358" s="6"/>
    </row>
    <row r="359" spans="222:315" x14ac:dyDescent="0.2">
      <c r="HN359" s="6"/>
      <c r="HO359" s="6"/>
      <c r="HP359" s="6"/>
      <c r="HQ359" s="6"/>
      <c r="HR359" s="6"/>
      <c r="HS359" s="6"/>
      <c r="HT359" s="6"/>
      <c r="HU359" s="6"/>
      <c r="HV359" s="6"/>
      <c r="HW359" s="6"/>
      <c r="HX359" s="6"/>
      <c r="HY359" s="6"/>
      <c r="HZ359" s="6"/>
      <c r="IA359" s="6"/>
      <c r="IB359" s="6"/>
      <c r="IC359" s="6"/>
      <c r="ID359" s="6"/>
      <c r="IE359" s="6"/>
      <c r="IF359" s="6"/>
      <c r="IG359" s="6"/>
      <c r="IH359" s="6"/>
      <c r="II359" s="6"/>
      <c r="IJ359" s="6"/>
      <c r="IK359" s="6"/>
      <c r="IL359" s="6"/>
      <c r="IM359" s="6"/>
      <c r="IN359" s="6"/>
      <c r="IO359" s="6"/>
      <c r="IP359" s="6"/>
      <c r="IQ359" s="6"/>
      <c r="IR359" s="6"/>
      <c r="IS359" s="6"/>
      <c r="IT359" s="6"/>
      <c r="IU359" s="6"/>
      <c r="IV359" s="6"/>
      <c r="IW359" s="6"/>
      <c r="IX359" s="6"/>
      <c r="IY359" s="6"/>
      <c r="IZ359" s="6"/>
      <c r="JA359" s="6"/>
      <c r="JB359" s="6"/>
      <c r="JC359" s="6"/>
      <c r="JD359" s="6"/>
      <c r="JE359" s="6"/>
      <c r="JF359" s="6"/>
      <c r="JG359" s="6"/>
      <c r="JH359" s="6"/>
      <c r="JI359" s="6"/>
      <c r="JJ359" s="6"/>
      <c r="JK359" s="6"/>
      <c r="JL359" s="6"/>
      <c r="JM359" s="6"/>
      <c r="JN359" s="6"/>
      <c r="JO359" s="6"/>
      <c r="JP359" s="6"/>
      <c r="JQ359" s="6"/>
      <c r="JR359" s="6"/>
      <c r="JS359" s="6"/>
      <c r="JT359" s="6"/>
      <c r="JU359" s="6"/>
      <c r="JV359" s="6"/>
      <c r="JW359" s="6"/>
      <c r="JX359" s="6"/>
      <c r="JY359" s="6"/>
      <c r="JZ359" s="6"/>
      <c r="KA359" s="6"/>
      <c r="KB359" s="6"/>
      <c r="KC359" s="6"/>
      <c r="KD359" s="6"/>
      <c r="KE359" s="6"/>
      <c r="KF359" s="6"/>
      <c r="KG359" s="6"/>
      <c r="KH359" s="6"/>
      <c r="KI359" s="6"/>
      <c r="KJ359" s="6"/>
      <c r="KK359" s="6"/>
      <c r="KL359" s="6"/>
      <c r="KM359" s="6"/>
      <c r="KN359" s="6"/>
      <c r="KO359" s="6"/>
      <c r="KP359" s="6"/>
      <c r="KQ359" s="6"/>
      <c r="KR359" s="6"/>
      <c r="KS359" s="6"/>
      <c r="KT359" s="6"/>
      <c r="KU359" s="6"/>
      <c r="KV359" s="6"/>
      <c r="KW359" s="6"/>
      <c r="KX359" s="6"/>
      <c r="KY359" s="6"/>
      <c r="KZ359" s="6"/>
      <c r="LA359" s="6"/>
      <c r="LB359" s="6"/>
      <c r="LC359" s="6"/>
    </row>
    <row r="360" spans="222:315" x14ac:dyDescent="0.2">
      <c r="HN360" s="6"/>
      <c r="HO360" s="6"/>
      <c r="HP360" s="6"/>
      <c r="HQ360" s="6"/>
      <c r="HR360" s="6"/>
      <c r="HS360" s="6"/>
      <c r="HT360" s="6"/>
      <c r="HU360" s="6"/>
      <c r="HV360" s="6"/>
      <c r="HW360" s="6"/>
      <c r="HX360" s="6"/>
      <c r="HY360" s="6"/>
      <c r="HZ360" s="6"/>
      <c r="IA360" s="6"/>
      <c r="IB360" s="6"/>
      <c r="IC360" s="6"/>
      <c r="ID360" s="6"/>
      <c r="IE360" s="6"/>
      <c r="IF360" s="6"/>
      <c r="IG360" s="6"/>
      <c r="IH360" s="6"/>
      <c r="II360" s="6"/>
      <c r="IJ360" s="6"/>
      <c r="IK360" s="6"/>
      <c r="IL360" s="6"/>
      <c r="IM360" s="6"/>
      <c r="IN360" s="6"/>
      <c r="IO360" s="6"/>
      <c r="IP360" s="6"/>
      <c r="IQ360" s="6"/>
      <c r="IR360" s="6"/>
      <c r="IS360" s="6"/>
      <c r="IT360" s="6"/>
      <c r="IU360" s="6"/>
      <c r="IV360" s="6"/>
      <c r="IW360" s="6"/>
      <c r="IX360" s="6"/>
      <c r="IY360" s="6"/>
      <c r="IZ360" s="6"/>
      <c r="JA360" s="6"/>
      <c r="JB360" s="6"/>
      <c r="JC360" s="6"/>
      <c r="JD360" s="6"/>
      <c r="JE360" s="6"/>
      <c r="JF360" s="6"/>
      <c r="JG360" s="6"/>
      <c r="JH360" s="6"/>
      <c r="JI360" s="6"/>
      <c r="JJ360" s="6"/>
      <c r="JK360" s="6"/>
      <c r="JL360" s="6"/>
      <c r="JM360" s="6"/>
      <c r="JN360" s="6"/>
      <c r="JO360" s="6"/>
      <c r="JP360" s="6"/>
      <c r="JQ360" s="6"/>
      <c r="JR360" s="6"/>
      <c r="JS360" s="6"/>
      <c r="JT360" s="6"/>
      <c r="JU360" s="6"/>
      <c r="JV360" s="6"/>
      <c r="JW360" s="6"/>
      <c r="JX360" s="6"/>
      <c r="JY360" s="6"/>
      <c r="JZ360" s="6"/>
      <c r="KA360" s="6"/>
      <c r="KB360" s="6"/>
      <c r="KC360" s="6"/>
      <c r="KD360" s="6"/>
      <c r="KE360" s="6"/>
      <c r="KF360" s="6"/>
      <c r="KG360" s="6"/>
      <c r="KH360" s="6"/>
      <c r="KI360" s="6"/>
      <c r="KJ360" s="6"/>
      <c r="KK360" s="6"/>
      <c r="KL360" s="6"/>
      <c r="KM360" s="6"/>
      <c r="KN360" s="6"/>
      <c r="KO360" s="6"/>
      <c r="KP360" s="6"/>
      <c r="KQ360" s="6"/>
      <c r="KR360" s="6"/>
      <c r="KS360" s="6"/>
      <c r="KT360" s="6"/>
      <c r="KU360" s="6"/>
      <c r="KV360" s="6"/>
      <c r="KW360" s="6"/>
      <c r="KX360" s="6"/>
      <c r="KY360" s="6"/>
      <c r="KZ360" s="6"/>
      <c r="LA360" s="6"/>
      <c r="LB360" s="6"/>
      <c r="LC360" s="6"/>
    </row>
    <row r="361" spans="222:315" x14ac:dyDescent="0.2">
      <c r="HN361" s="6"/>
      <c r="HO361" s="6"/>
      <c r="HP361" s="6"/>
      <c r="HQ361" s="6"/>
      <c r="HR361" s="6"/>
      <c r="HS361" s="6"/>
      <c r="HT361" s="6"/>
      <c r="HU361" s="6"/>
      <c r="HV361" s="6"/>
      <c r="HW361" s="6"/>
      <c r="HX361" s="6"/>
      <c r="HY361" s="6"/>
      <c r="HZ361" s="6"/>
      <c r="IA361" s="6"/>
      <c r="IB361" s="6"/>
      <c r="IC361" s="6"/>
      <c r="ID361" s="6"/>
      <c r="IE361" s="6"/>
      <c r="IF361" s="6"/>
      <c r="IG361" s="6"/>
      <c r="IH361" s="6"/>
      <c r="II361" s="6"/>
      <c r="IJ361" s="6"/>
      <c r="IK361" s="6"/>
      <c r="IL361" s="6"/>
      <c r="IM361" s="6"/>
      <c r="IN361" s="6"/>
      <c r="IO361" s="6"/>
      <c r="IP361" s="6"/>
      <c r="IQ361" s="6"/>
      <c r="IR361" s="6"/>
      <c r="IS361" s="6"/>
      <c r="IT361" s="6"/>
      <c r="IU361" s="6"/>
      <c r="IV361" s="6"/>
      <c r="IW361" s="6"/>
      <c r="IX361" s="6"/>
      <c r="IY361" s="6"/>
      <c r="IZ361" s="6"/>
      <c r="JA361" s="6"/>
      <c r="JB361" s="6"/>
      <c r="JC361" s="6"/>
      <c r="JD361" s="6"/>
      <c r="JE361" s="6"/>
      <c r="JF361" s="6"/>
      <c r="JG361" s="6"/>
      <c r="JH361" s="6"/>
      <c r="JI361" s="6"/>
      <c r="JJ361" s="6"/>
      <c r="JK361" s="6"/>
      <c r="JL361" s="6"/>
      <c r="JM361" s="6"/>
      <c r="JN361" s="6"/>
      <c r="JO361" s="6"/>
      <c r="JP361" s="6"/>
      <c r="JQ361" s="6"/>
      <c r="JR361" s="6"/>
      <c r="JS361" s="6"/>
      <c r="JT361" s="6"/>
      <c r="JU361" s="6"/>
      <c r="JV361" s="6"/>
      <c r="JW361" s="6"/>
      <c r="JX361" s="6"/>
      <c r="JY361" s="6"/>
      <c r="JZ361" s="6"/>
      <c r="KA361" s="6"/>
      <c r="KB361" s="6"/>
      <c r="KC361" s="6"/>
      <c r="KD361" s="6"/>
      <c r="KE361" s="6"/>
      <c r="KF361" s="6"/>
      <c r="KG361" s="6"/>
      <c r="KH361" s="6"/>
      <c r="KI361" s="6"/>
      <c r="KJ361" s="6"/>
      <c r="KK361" s="6"/>
      <c r="KL361" s="6"/>
      <c r="KM361" s="6"/>
      <c r="KN361" s="6"/>
      <c r="KO361" s="6"/>
      <c r="KP361" s="6"/>
      <c r="KQ361" s="6"/>
      <c r="KR361" s="6"/>
      <c r="KS361" s="6"/>
      <c r="KT361" s="6"/>
      <c r="KU361" s="6"/>
      <c r="KV361" s="6"/>
      <c r="KW361" s="6"/>
      <c r="KX361" s="6"/>
      <c r="KY361" s="6"/>
      <c r="KZ361" s="6"/>
      <c r="LA361" s="6"/>
      <c r="LB361" s="6"/>
      <c r="LC361" s="6"/>
    </row>
    <row r="362" spans="222:315" x14ac:dyDescent="0.2">
      <c r="HN362" s="6"/>
      <c r="HO362" s="6"/>
      <c r="HP362" s="6"/>
      <c r="HQ362" s="6"/>
      <c r="HR362" s="6"/>
      <c r="HS362" s="6"/>
      <c r="HT362" s="6"/>
      <c r="HU362" s="6"/>
      <c r="HV362" s="6"/>
      <c r="HW362" s="6"/>
      <c r="HX362" s="6"/>
      <c r="HY362" s="6"/>
      <c r="HZ362" s="6"/>
      <c r="IA362" s="6"/>
      <c r="IB362" s="6"/>
      <c r="IC362" s="6"/>
      <c r="ID362" s="6"/>
      <c r="IE362" s="6"/>
      <c r="IF362" s="6"/>
      <c r="IG362" s="6"/>
      <c r="IH362" s="6"/>
      <c r="II362" s="6"/>
      <c r="IJ362" s="6"/>
      <c r="IK362" s="6"/>
      <c r="IL362" s="6"/>
      <c r="IM362" s="6"/>
      <c r="IN362" s="6"/>
      <c r="IO362" s="6"/>
      <c r="IP362" s="6"/>
      <c r="IQ362" s="6"/>
      <c r="IR362" s="6"/>
      <c r="IS362" s="6"/>
      <c r="IT362" s="6"/>
      <c r="IU362" s="6"/>
      <c r="IV362" s="6"/>
      <c r="IW362" s="6"/>
      <c r="IX362" s="6"/>
      <c r="IY362" s="6"/>
      <c r="IZ362" s="6"/>
      <c r="JA362" s="6"/>
      <c r="JB362" s="6"/>
      <c r="JC362" s="6"/>
      <c r="JD362" s="6"/>
      <c r="JE362" s="6"/>
      <c r="JF362" s="6"/>
      <c r="JG362" s="6"/>
      <c r="JH362" s="6"/>
      <c r="JI362" s="6"/>
      <c r="JJ362" s="6"/>
      <c r="JK362" s="6"/>
      <c r="JL362" s="6"/>
      <c r="JM362" s="6"/>
      <c r="JN362" s="6"/>
      <c r="JO362" s="6"/>
      <c r="JP362" s="6"/>
      <c r="JQ362" s="6"/>
      <c r="JR362" s="6"/>
      <c r="JS362" s="6"/>
      <c r="JT362" s="6"/>
      <c r="JU362" s="6"/>
      <c r="JV362" s="6"/>
      <c r="JW362" s="6"/>
      <c r="JX362" s="6"/>
      <c r="JY362" s="6"/>
      <c r="JZ362" s="6"/>
      <c r="KA362" s="6"/>
      <c r="KB362" s="6"/>
      <c r="KC362" s="6"/>
      <c r="KD362" s="6"/>
      <c r="KE362" s="6"/>
      <c r="KF362" s="6"/>
      <c r="KG362" s="6"/>
      <c r="KH362" s="6"/>
      <c r="KI362" s="6"/>
      <c r="KJ362" s="6"/>
      <c r="KK362" s="6"/>
      <c r="KL362" s="6"/>
      <c r="KM362" s="6"/>
      <c r="KN362" s="6"/>
      <c r="KO362" s="6"/>
      <c r="KP362" s="6"/>
      <c r="KQ362" s="6"/>
      <c r="KR362" s="6"/>
      <c r="KS362" s="6"/>
      <c r="KT362" s="6"/>
      <c r="KU362" s="6"/>
      <c r="KV362" s="6"/>
      <c r="KW362" s="6"/>
      <c r="KX362" s="6"/>
      <c r="KY362" s="6"/>
      <c r="KZ362" s="6"/>
      <c r="LA362" s="6"/>
      <c r="LB362" s="6"/>
      <c r="LC362" s="6"/>
    </row>
    <row r="363" spans="222:315" x14ac:dyDescent="0.2">
      <c r="HN363" s="6"/>
      <c r="HO363" s="6"/>
      <c r="HP363" s="6"/>
      <c r="HQ363" s="6"/>
      <c r="HR363" s="6"/>
      <c r="HS363" s="6"/>
      <c r="HT363" s="6"/>
      <c r="HU363" s="6"/>
      <c r="HV363" s="6"/>
      <c r="HW363" s="6"/>
      <c r="HX363" s="6"/>
      <c r="HY363" s="6"/>
      <c r="HZ363" s="6"/>
      <c r="IA363" s="6"/>
      <c r="IB363" s="6"/>
      <c r="IC363" s="6"/>
      <c r="ID363" s="6"/>
      <c r="IE363" s="6"/>
      <c r="IF363" s="6"/>
      <c r="IG363" s="6"/>
      <c r="IH363" s="6"/>
      <c r="II363" s="6"/>
      <c r="IJ363" s="6"/>
      <c r="IK363" s="6"/>
      <c r="IL363" s="6"/>
      <c r="IM363" s="6"/>
      <c r="IN363" s="6"/>
      <c r="IO363" s="6"/>
      <c r="IP363" s="6"/>
      <c r="IQ363" s="6"/>
      <c r="IR363" s="6"/>
      <c r="IS363" s="6"/>
      <c r="IT363" s="6"/>
      <c r="IU363" s="6"/>
      <c r="IV363" s="6"/>
      <c r="IW363" s="6"/>
      <c r="IX363" s="6"/>
      <c r="IY363" s="6"/>
      <c r="IZ363" s="6"/>
      <c r="JA363" s="6"/>
      <c r="JB363" s="6"/>
      <c r="JC363" s="6"/>
      <c r="JD363" s="6"/>
      <c r="JE363" s="6"/>
      <c r="JF363" s="6"/>
      <c r="JG363" s="6"/>
      <c r="JH363" s="6"/>
      <c r="JI363" s="6"/>
      <c r="JJ363" s="6"/>
      <c r="JK363" s="6"/>
      <c r="JL363" s="6"/>
      <c r="JM363" s="6"/>
      <c r="JN363" s="6"/>
      <c r="JO363" s="6"/>
      <c r="JP363" s="6"/>
      <c r="JQ363" s="6"/>
      <c r="JR363" s="6"/>
      <c r="JS363" s="6"/>
      <c r="JT363" s="6"/>
      <c r="JU363" s="6"/>
      <c r="JV363" s="6"/>
      <c r="JW363" s="6"/>
      <c r="JX363" s="6"/>
      <c r="JY363" s="6"/>
      <c r="JZ363" s="6"/>
      <c r="KA363" s="6"/>
      <c r="KB363" s="6"/>
      <c r="KC363" s="6"/>
      <c r="KD363" s="6"/>
      <c r="KE363" s="6"/>
      <c r="KF363" s="6"/>
      <c r="KG363" s="6"/>
      <c r="KH363" s="6"/>
      <c r="KI363" s="6"/>
      <c r="KJ363" s="6"/>
      <c r="KK363" s="6"/>
      <c r="KL363" s="6"/>
      <c r="KM363" s="6"/>
      <c r="KN363" s="6"/>
      <c r="KO363" s="6"/>
      <c r="KP363" s="6"/>
      <c r="KQ363" s="6"/>
      <c r="KR363" s="6"/>
      <c r="KS363" s="6"/>
      <c r="KT363" s="6"/>
      <c r="KU363" s="6"/>
      <c r="KV363" s="6"/>
      <c r="KW363" s="6"/>
      <c r="KX363" s="6"/>
      <c r="KY363" s="6"/>
      <c r="KZ363" s="6"/>
      <c r="LA363" s="6"/>
      <c r="LB363" s="6"/>
      <c r="LC363" s="6"/>
    </row>
    <row r="364" spans="222:315" x14ac:dyDescent="0.2">
      <c r="HN364" s="6"/>
      <c r="HO364" s="6"/>
      <c r="HP364" s="6"/>
      <c r="HQ364" s="6"/>
      <c r="HR364" s="6"/>
      <c r="HS364" s="6"/>
      <c r="HT364" s="6"/>
      <c r="HU364" s="6"/>
      <c r="HV364" s="6"/>
      <c r="HW364" s="6"/>
      <c r="HX364" s="6"/>
      <c r="HY364" s="6"/>
      <c r="HZ364" s="6"/>
      <c r="IA364" s="6"/>
      <c r="IB364" s="6"/>
      <c r="IC364" s="6"/>
      <c r="ID364" s="6"/>
      <c r="IE364" s="6"/>
      <c r="IF364" s="6"/>
      <c r="IG364" s="6"/>
      <c r="IH364" s="6"/>
      <c r="II364" s="6"/>
      <c r="IJ364" s="6"/>
      <c r="IK364" s="6"/>
      <c r="IL364" s="6"/>
      <c r="IM364" s="6"/>
      <c r="IN364" s="6"/>
      <c r="IO364" s="6"/>
      <c r="IP364" s="6"/>
      <c r="IQ364" s="6"/>
      <c r="IR364" s="6"/>
      <c r="IS364" s="6"/>
      <c r="IT364" s="6"/>
      <c r="IU364" s="6"/>
      <c r="IV364" s="6"/>
      <c r="IW364" s="6"/>
      <c r="IX364" s="6"/>
      <c r="IY364" s="6"/>
      <c r="IZ364" s="6"/>
      <c r="JA364" s="6"/>
      <c r="JB364" s="6"/>
      <c r="JC364" s="6"/>
      <c r="JD364" s="6"/>
      <c r="JE364" s="6"/>
      <c r="JF364" s="6"/>
      <c r="JG364" s="6"/>
      <c r="JH364" s="6"/>
      <c r="JI364" s="6"/>
      <c r="JJ364" s="6"/>
      <c r="JK364" s="6"/>
      <c r="JL364" s="6"/>
      <c r="JM364" s="6"/>
      <c r="JN364" s="6"/>
      <c r="JO364" s="6"/>
      <c r="JP364" s="6"/>
      <c r="JQ364" s="6"/>
      <c r="JR364" s="6"/>
      <c r="JS364" s="6"/>
      <c r="JT364" s="6"/>
      <c r="JU364" s="6"/>
      <c r="JV364" s="6"/>
      <c r="JW364" s="6"/>
      <c r="JX364" s="6"/>
      <c r="JY364" s="6"/>
      <c r="JZ364" s="6"/>
      <c r="KA364" s="6"/>
      <c r="KB364" s="6"/>
      <c r="KC364" s="6"/>
      <c r="KD364" s="6"/>
      <c r="KE364" s="6"/>
      <c r="KF364" s="6"/>
      <c r="KG364" s="6"/>
      <c r="KH364" s="6"/>
      <c r="KI364" s="6"/>
      <c r="KJ364" s="6"/>
      <c r="KK364" s="6"/>
      <c r="KL364" s="6"/>
      <c r="KM364" s="6"/>
      <c r="KN364" s="6"/>
      <c r="KO364" s="6"/>
      <c r="KP364" s="6"/>
      <c r="KQ364" s="6"/>
      <c r="KR364" s="6"/>
      <c r="KS364" s="6"/>
      <c r="KT364" s="6"/>
      <c r="KU364" s="6"/>
      <c r="KV364" s="6"/>
      <c r="KW364" s="6"/>
      <c r="KX364" s="6"/>
      <c r="KY364" s="6"/>
      <c r="KZ364" s="6"/>
      <c r="LA364" s="6"/>
      <c r="LB364" s="6"/>
      <c r="LC364" s="6"/>
    </row>
    <row r="365" spans="222:315" x14ac:dyDescent="0.2">
      <c r="HN365" s="6"/>
      <c r="HO365" s="6"/>
      <c r="HP365" s="6"/>
      <c r="HQ365" s="6"/>
      <c r="HR365" s="6"/>
      <c r="HS365" s="6"/>
      <c r="HT365" s="6"/>
      <c r="HU365" s="6"/>
      <c r="HV365" s="6"/>
      <c r="HW365" s="6"/>
      <c r="HX365" s="6"/>
      <c r="HY365" s="6"/>
      <c r="HZ365" s="6"/>
      <c r="IA365" s="6"/>
      <c r="IB365" s="6"/>
      <c r="IC365" s="6"/>
      <c r="ID365" s="6"/>
      <c r="IE365" s="6"/>
      <c r="IF365" s="6"/>
      <c r="IG365" s="6"/>
      <c r="IH365" s="6"/>
      <c r="II365" s="6"/>
      <c r="IJ365" s="6"/>
      <c r="IK365" s="6"/>
      <c r="IL365" s="6"/>
      <c r="IM365" s="6"/>
      <c r="IN365" s="6"/>
      <c r="IO365" s="6"/>
      <c r="IP365" s="6"/>
      <c r="IQ365" s="6"/>
      <c r="IR365" s="6"/>
      <c r="IS365" s="6"/>
      <c r="IT365" s="6"/>
      <c r="IU365" s="6"/>
      <c r="IV365" s="6"/>
      <c r="IW365" s="6"/>
      <c r="IX365" s="6"/>
      <c r="IY365" s="6"/>
      <c r="IZ365" s="6"/>
      <c r="JA365" s="6"/>
      <c r="JB365" s="6"/>
      <c r="JC365" s="6"/>
      <c r="JD365" s="6"/>
      <c r="JE365" s="6"/>
      <c r="JF365" s="6"/>
      <c r="JG365" s="6"/>
      <c r="JH365" s="6"/>
      <c r="JI365" s="6"/>
      <c r="JJ365" s="6"/>
      <c r="JK365" s="6"/>
      <c r="JL365" s="6"/>
      <c r="JM365" s="6"/>
      <c r="JN365" s="6"/>
      <c r="JO365" s="6"/>
      <c r="JP365" s="6"/>
      <c r="JQ365" s="6"/>
      <c r="JR365" s="6"/>
      <c r="JS365" s="6"/>
      <c r="JT365" s="6"/>
      <c r="JU365" s="6"/>
      <c r="JV365" s="6"/>
      <c r="JW365" s="6"/>
      <c r="JX365" s="6"/>
      <c r="JY365" s="6"/>
      <c r="JZ365" s="6"/>
      <c r="KA365" s="6"/>
      <c r="KB365" s="6"/>
      <c r="KC365" s="6"/>
      <c r="KD365" s="6"/>
      <c r="KE365" s="6"/>
      <c r="KF365" s="6"/>
      <c r="KG365" s="6"/>
      <c r="KH365" s="6"/>
      <c r="KI365" s="6"/>
      <c r="KJ365" s="6"/>
      <c r="KK365" s="6"/>
      <c r="KL365" s="6"/>
      <c r="KM365" s="6"/>
      <c r="KN365" s="6"/>
      <c r="KO365" s="6"/>
      <c r="KP365" s="6"/>
      <c r="KQ365" s="6"/>
      <c r="KR365" s="6"/>
      <c r="KS365" s="6"/>
      <c r="KT365" s="6"/>
      <c r="KU365" s="6"/>
      <c r="KV365" s="6"/>
      <c r="KW365" s="6"/>
      <c r="KX365" s="6"/>
      <c r="KY365" s="6"/>
      <c r="KZ365" s="6"/>
      <c r="LA365" s="6"/>
      <c r="LB365" s="6"/>
      <c r="LC365" s="6"/>
    </row>
    <row r="366" spans="222:315" x14ac:dyDescent="0.2">
      <c r="HN366" s="6"/>
      <c r="HO366" s="6"/>
      <c r="HP366" s="6"/>
      <c r="HQ366" s="6"/>
      <c r="HR366" s="6"/>
      <c r="HS366" s="6"/>
      <c r="HT366" s="6"/>
      <c r="HU366" s="6"/>
      <c r="HV366" s="6"/>
      <c r="HW366" s="6"/>
      <c r="HX366" s="6"/>
      <c r="HY366" s="6"/>
      <c r="HZ366" s="6"/>
      <c r="IA366" s="6"/>
      <c r="IB366" s="6"/>
      <c r="IC366" s="6"/>
      <c r="ID366" s="6"/>
      <c r="IE366" s="6"/>
      <c r="IF366" s="6"/>
      <c r="IG366" s="6"/>
      <c r="IH366" s="6"/>
      <c r="II366" s="6"/>
      <c r="IJ366" s="6"/>
      <c r="IK366" s="6"/>
      <c r="IL366" s="6"/>
      <c r="IM366" s="6"/>
      <c r="IN366" s="6"/>
      <c r="IO366" s="6"/>
      <c r="IP366" s="6"/>
      <c r="IQ366" s="6"/>
      <c r="IR366" s="6"/>
      <c r="IS366" s="6"/>
      <c r="IT366" s="6"/>
      <c r="IU366" s="6"/>
      <c r="IV366" s="6"/>
      <c r="IW366" s="6"/>
      <c r="IX366" s="6"/>
      <c r="IY366" s="6"/>
      <c r="IZ366" s="6"/>
      <c r="JA366" s="6"/>
      <c r="JB366" s="6"/>
      <c r="JC366" s="6"/>
      <c r="JD366" s="6"/>
      <c r="JE366" s="6"/>
      <c r="JF366" s="6"/>
      <c r="JG366" s="6"/>
      <c r="JH366" s="6"/>
      <c r="JI366" s="6"/>
      <c r="JJ366" s="6"/>
      <c r="JK366" s="6"/>
      <c r="JL366" s="6"/>
      <c r="JM366" s="6"/>
      <c r="JN366" s="6"/>
      <c r="JO366" s="6"/>
      <c r="JP366" s="6"/>
      <c r="JQ366" s="6"/>
      <c r="JR366" s="6"/>
      <c r="JS366" s="6"/>
      <c r="JT366" s="6"/>
      <c r="JU366" s="6"/>
      <c r="JV366" s="6"/>
      <c r="JW366" s="6"/>
      <c r="JX366" s="6"/>
      <c r="JY366" s="6"/>
      <c r="JZ366" s="6"/>
      <c r="KA366" s="6"/>
      <c r="KB366" s="6"/>
      <c r="KC366" s="6"/>
      <c r="KD366" s="6"/>
      <c r="KE366" s="6"/>
      <c r="KF366" s="6"/>
      <c r="KG366" s="6"/>
      <c r="KH366" s="6"/>
      <c r="KI366" s="6"/>
      <c r="KJ366" s="6"/>
      <c r="KK366" s="6"/>
      <c r="KL366" s="6"/>
      <c r="KM366" s="6"/>
      <c r="KN366" s="6"/>
      <c r="KO366" s="6"/>
      <c r="KP366" s="6"/>
      <c r="KQ366" s="6"/>
      <c r="KR366" s="6"/>
      <c r="KS366" s="6"/>
      <c r="KT366" s="6"/>
      <c r="KU366" s="6"/>
      <c r="KV366" s="6"/>
      <c r="KW366" s="6"/>
      <c r="KX366" s="6"/>
      <c r="KY366" s="6"/>
      <c r="KZ366" s="6"/>
      <c r="LA366" s="6"/>
      <c r="LB366" s="6"/>
      <c r="LC366" s="6"/>
    </row>
    <row r="367" spans="222:315" x14ac:dyDescent="0.2">
      <c r="HN367" s="6"/>
      <c r="HO367" s="6"/>
      <c r="HP367" s="6"/>
      <c r="HQ367" s="6"/>
      <c r="HR367" s="6"/>
      <c r="HS367" s="6"/>
      <c r="HT367" s="6"/>
      <c r="HU367" s="6"/>
      <c r="HV367" s="6"/>
      <c r="HW367" s="6"/>
      <c r="HX367" s="6"/>
      <c r="HY367" s="6"/>
      <c r="HZ367" s="6"/>
      <c r="IA367" s="6"/>
      <c r="IB367" s="6"/>
      <c r="IC367" s="6"/>
      <c r="ID367" s="6"/>
      <c r="IE367" s="6"/>
      <c r="IF367" s="6"/>
      <c r="IG367" s="6"/>
      <c r="IH367" s="6"/>
      <c r="II367" s="6"/>
      <c r="IJ367" s="6"/>
      <c r="IK367" s="6"/>
      <c r="IL367" s="6"/>
      <c r="IM367" s="6"/>
      <c r="IN367" s="6"/>
      <c r="IO367" s="6"/>
      <c r="IP367" s="6"/>
      <c r="IQ367" s="6"/>
      <c r="IR367" s="6"/>
      <c r="IS367" s="6"/>
      <c r="IT367" s="6"/>
      <c r="IU367" s="6"/>
      <c r="IV367" s="6"/>
      <c r="IW367" s="6"/>
      <c r="IX367" s="6"/>
      <c r="IY367" s="6"/>
      <c r="IZ367" s="6"/>
      <c r="JA367" s="6"/>
      <c r="JB367" s="6"/>
      <c r="JC367" s="6"/>
      <c r="JD367" s="6"/>
      <c r="JE367" s="6"/>
      <c r="JF367" s="6"/>
      <c r="JG367" s="6"/>
      <c r="JH367" s="6"/>
      <c r="JI367" s="6"/>
      <c r="JJ367" s="6"/>
      <c r="JK367" s="6"/>
      <c r="JL367" s="6"/>
      <c r="JM367" s="6"/>
      <c r="JN367" s="6"/>
      <c r="JO367" s="6"/>
      <c r="JP367" s="6"/>
      <c r="JQ367" s="6"/>
      <c r="JR367" s="6"/>
      <c r="JS367" s="6"/>
      <c r="JT367" s="6"/>
      <c r="JU367" s="6"/>
      <c r="JV367" s="6"/>
      <c r="JW367" s="6"/>
      <c r="JX367" s="6"/>
      <c r="JY367" s="6"/>
      <c r="JZ367" s="6"/>
      <c r="KA367" s="6"/>
      <c r="KB367" s="6"/>
      <c r="KC367" s="6"/>
      <c r="KD367" s="6"/>
      <c r="KE367" s="6"/>
      <c r="KF367" s="6"/>
      <c r="KG367" s="6"/>
      <c r="KH367" s="6"/>
      <c r="KI367" s="6"/>
      <c r="KJ367" s="6"/>
      <c r="KK367" s="6"/>
      <c r="KL367" s="6"/>
      <c r="KM367" s="6"/>
      <c r="KN367" s="6"/>
      <c r="KO367" s="6"/>
      <c r="KP367" s="6"/>
      <c r="KQ367" s="6"/>
      <c r="KR367" s="6"/>
      <c r="KS367" s="6"/>
      <c r="KT367" s="6"/>
      <c r="KU367" s="6"/>
      <c r="KV367" s="6"/>
      <c r="KW367" s="6"/>
      <c r="KX367" s="6"/>
      <c r="KY367" s="6"/>
      <c r="KZ367" s="6"/>
      <c r="LA367" s="6"/>
      <c r="LB367" s="6"/>
      <c r="LC367" s="6"/>
    </row>
    <row r="368" spans="222:315" x14ac:dyDescent="0.2">
      <c r="HN368" s="6"/>
      <c r="HO368" s="6"/>
      <c r="HP368" s="6"/>
      <c r="HQ368" s="6"/>
      <c r="HR368" s="6"/>
      <c r="HS368" s="6"/>
      <c r="HT368" s="6"/>
      <c r="HU368" s="6"/>
      <c r="HV368" s="6"/>
      <c r="HW368" s="6"/>
      <c r="HX368" s="6"/>
      <c r="HY368" s="6"/>
      <c r="HZ368" s="6"/>
      <c r="IA368" s="6"/>
      <c r="IB368" s="6"/>
      <c r="IC368" s="6"/>
      <c r="ID368" s="6"/>
      <c r="IE368" s="6"/>
      <c r="IF368" s="6"/>
      <c r="IG368" s="6"/>
      <c r="IH368" s="6"/>
      <c r="II368" s="6"/>
      <c r="IJ368" s="6"/>
      <c r="IK368" s="6"/>
      <c r="IL368" s="6"/>
      <c r="IM368" s="6"/>
      <c r="IN368" s="6"/>
      <c r="IO368" s="6"/>
      <c r="IP368" s="6"/>
      <c r="IQ368" s="6"/>
      <c r="IR368" s="6"/>
      <c r="IS368" s="6"/>
      <c r="IT368" s="6"/>
      <c r="IU368" s="6"/>
      <c r="IV368" s="6"/>
      <c r="IW368" s="6"/>
      <c r="IX368" s="6"/>
      <c r="IY368" s="6"/>
      <c r="IZ368" s="6"/>
      <c r="JA368" s="6"/>
      <c r="JB368" s="6"/>
      <c r="JC368" s="6"/>
      <c r="JD368" s="6"/>
      <c r="JE368" s="6"/>
      <c r="JF368" s="6"/>
      <c r="JG368" s="6"/>
      <c r="JH368" s="6"/>
      <c r="JI368" s="6"/>
      <c r="JJ368" s="6"/>
      <c r="JK368" s="6"/>
      <c r="JL368" s="6"/>
      <c r="JM368" s="6"/>
      <c r="JN368" s="6"/>
      <c r="JO368" s="6"/>
      <c r="JP368" s="6"/>
      <c r="JQ368" s="6"/>
      <c r="JR368" s="6"/>
      <c r="JS368" s="6"/>
      <c r="JT368" s="6"/>
      <c r="JU368" s="6"/>
      <c r="JV368" s="6"/>
      <c r="JW368" s="6"/>
      <c r="JX368" s="6"/>
      <c r="JY368" s="6"/>
      <c r="JZ368" s="6"/>
      <c r="KA368" s="6"/>
      <c r="KB368" s="6"/>
      <c r="KC368" s="6"/>
      <c r="KD368" s="6"/>
      <c r="KE368" s="6"/>
      <c r="KF368" s="6"/>
      <c r="KG368" s="6"/>
      <c r="KH368" s="6"/>
      <c r="KI368" s="6"/>
      <c r="KJ368" s="6"/>
      <c r="KK368" s="6"/>
      <c r="KL368" s="6"/>
      <c r="KM368" s="6"/>
      <c r="KN368" s="6"/>
      <c r="KO368" s="6"/>
      <c r="KP368" s="6"/>
      <c r="KQ368" s="6"/>
      <c r="KR368" s="6"/>
      <c r="KS368" s="6"/>
      <c r="KT368" s="6"/>
      <c r="KU368" s="6"/>
      <c r="KV368" s="6"/>
      <c r="KW368" s="6"/>
      <c r="KX368" s="6"/>
      <c r="KY368" s="6"/>
      <c r="KZ368" s="6"/>
      <c r="LA368" s="6"/>
      <c r="LB368" s="6"/>
      <c r="LC368" s="6"/>
    </row>
    <row r="369" spans="222:315" x14ac:dyDescent="0.2">
      <c r="HN369" s="6"/>
      <c r="HO369" s="6"/>
      <c r="HP369" s="6"/>
      <c r="HQ369" s="6"/>
      <c r="HR369" s="6"/>
      <c r="HS369" s="6"/>
      <c r="HT369" s="6"/>
      <c r="HU369" s="6"/>
      <c r="HV369" s="6"/>
      <c r="HW369" s="6"/>
      <c r="HX369" s="6"/>
      <c r="HY369" s="6"/>
      <c r="HZ369" s="6"/>
      <c r="IA369" s="6"/>
      <c r="IB369" s="6"/>
      <c r="IC369" s="6"/>
      <c r="ID369" s="6"/>
      <c r="IE369" s="6"/>
      <c r="IF369" s="6"/>
      <c r="IG369" s="6"/>
      <c r="IH369" s="6"/>
      <c r="II369" s="6"/>
      <c r="IJ369" s="6"/>
      <c r="IK369" s="6"/>
      <c r="IL369" s="6"/>
      <c r="IM369" s="6"/>
      <c r="IN369" s="6"/>
      <c r="IO369" s="6"/>
      <c r="IP369" s="6"/>
      <c r="IQ369" s="6"/>
      <c r="IR369" s="6"/>
      <c r="IS369" s="6"/>
      <c r="IT369" s="6"/>
      <c r="IU369" s="6"/>
      <c r="IV369" s="6"/>
      <c r="IW369" s="6"/>
      <c r="IX369" s="6"/>
      <c r="IY369" s="6"/>
      <c r="IZ369" s="6"/>
      <c r="JA369" s="6"/>
      <c r="JB369" s="6"/>
      <c r="JC369" s="6"/>
      <c r="JD369" s="6"/>
      <c r="JE369" s="6"/>
      <c r="JF369" s="6"/>
      <c r="JG369" s="6"/>
      <c r="JH369" s="6"/>
      <c r="JI369" s="6"/>
      <c r="JJ369" s="6"/>
      <c r="JK369" s="6"/>
      <c r="JL369" s="6"/>
      <c r="JM369" s="6"/>
      <c r="JN369" s="6"/>
      <c r="JO369" s="6"/>
      <c r="JP369" s="6"/>
      <c r="JQ369" s="6"/>
      <c r="JR369" s="6"/>
      <c r="JS369" s="6"/>
      <c r="JT369" s="6"/>
      <c r="JU369" s="6"/>
      <c r="JV369" s="6"/>
      <c r="JW369" s="6"/>
      <c r="JX369" s="6"/>
      <c r="JY369" s="6"/>
      <c r="JZ369" s="6"/>
      <c r="KA369" s="6"/>
      <c r="KB369" s="6"/>
      <c r="KC369" s="6"/>
      <c r="KD369" s="6"/>
      <c r="KE369" s="6"/>
      <c r="KF369" s="6"/>
      <c r="KG369" s="6"/>
      <c r="KH369" s="6"/>
      <c r="KI369" s="6"/>
      <c r="KJ369" s="6"/>
      <c r="KK369" s="6"/>
      <c r="KL369" s="6"/>
      <c r="KM369" s="6"/>
      <c r="KN369" s="6"/>
      <c r="KO369" s="6"/>
      <c r="KP369" s="6"/>
      <c r="KQ369" s="6"/>
      <c r="KR369" s="6"/>
      <c r="KS369" s="6"/>
      <c r="KT369" s="6"/>
      <c r="KU369" s="6"/>
      <c r="KV369" s="6"/>
      <c r="KW369" s="6"/>
      <c r="KX369" s="6"/>
      <c r="KY369" s="6"/>
      <c r="KZ369" s="6"/>
      <c r="LA369" s="6"/>
      <c r="LB369" s="6"/>
      <c r="LC369" s="6"/>
    </row>
    <row r="370" spans="222:315" x14ac:dyDescent="0.2">
      <c r="HN370" s="6"/>
      <c r="HO370" s="6"/>
      <c r="HP370" s="6"/>
      <c r="HQ370" s="6"/>
      <c r="HR370" s="6"/>
      <c r="HS370" s="6"/>
      <c r="HT370" s="6"/>
      <c r="HU370" s="6"/>
      <c r="HV370" s="6"/>
      <c r="HW370" s="6"/>
      <c r="HX370" s="6"/>
      <c r="HY370" s="6"/>
      <c r="HZ370" s="6"/>
      <c r="IA370" s="6"/>
      <c r="IB370" s="6"/>
      <c r="IC370" s="6"/>
      <c r="ID370" s="6"/>
      <c r="IE370" s="6"/>
      <c r="IF370" s="6"/>
      <c r="IG370" s="6"/>
      <c r="IH370" s="6"/>
      <c r="II370" s="6"/>
      <c r="IJ370" s="6"/>
      <c r="IK370" s="6"/>
      <c r="IL370" s="6"/>
      <c r="IM370" s="6"/>
      <c r="IN370" s="6"/>
      <c r="IO370" s="6"/>
      <c r="IP370" s="6"/>
      <c r="IQ370" s="6"/>
      <c r="IR370" s="6"/>
      <c r="IS370" s="6"/>
      <c r="IT370" s="6"/>
      <c r="IU370" s="6"/>
      <c r="IV370" s="6"/>
      <c r="IW370" s="6"/>
      <c r="IX370" s="6"/>
      <c r="IY370" s="6"/>
      <c r="IZ370" s="6"/>
      <c r="JA370" s="6"/>
      <c r="JB370" s="6"/>
      <c r="JC370" s="6"/>
      <c r="JD370" s="6"/>
      <c r="JE370" s="6"/>
      <c r="JF370" s="6"/>
      <c r="JG370" s="6"/>
      <c r="JH370" s="6"/>
      <c r="JI370" s="6"/>
      <c r="JJ370" s="6"/>
      <c r="JK370" s="6"/>
      <c r="JL370" s="6"/>
      <c r="JM370" s="6"/>
      <c r="JN370" s="6"/>
      <c r="JO370" s="6"/>
      <c r="JP370" s="6"/>
      <c r="JQ370" s="6"/>
      <c r="JR370" s="6"/>
      <c r="JS370" s="6"/>
      <c r="JT370" s="6"/>
      <c r="JU370" s="6"/>
      <c r="JV370" s="6"/>
      <c r="JW370" s="6"/>
      <c r="JX370" s="6"/>
      <c r="JY370" s="6"/>
      <c r="JZ370" s="6"/>
      <c r="KA370" s="6"/>
      <c r="KB370" s="6"/>
      <c r="KC370" s="6"/>
      <c r="KD370" s="6"/>
      <c r="KE370" s="6"/>
      <c r="KF370" s="6"/>
      <c r="KG370" s="6"/>
      <c r="KH370" s="6"/>
      <c r="KI370" s="6"/>
      <c r="KJ370" s="6"/>
      <c r="KK370" s="6"/>
      <c r="KL370" s="6"/>
      <c r="KM370" s="6"/>
      <c r="KN370" s="6"/>
      <c r="KO370" s="6"/>
      <c r="KP370" s="6"/>
      <c r="KQ370" s="6"/>
      <c r="KR370" s="6"/>
      <c r="KS370" s="6"/>
      <c r="KT370" s="6"/>
      <c r="KU370" s="6"/>
      <c r="KV370" s="6"/>
      <c r="KW370" s="6"/>
      <c r="KX370" s="6"/>
      <c r="KY370" s="6"/>
      <c r="KZ370" s="6"/>
      <c r="LA370" s="6"/>
      <c r="LB370" s="6"/>
      <c r="LC370" s="6"/>
    </row>
    <row r="371" spans="222:315" x14ac:dyDescent="0.2">
      <c r="HN371" s="6"/>
      <c r="HO371" s="6"/>
      <c r="HP371" s="6"/>
      <c r="HQ371" s="6"/>
      <c r="HR371" s="6"/>
      <c r="HS371" s="6"/>
      <c r="HT371" s="6"/>
      <c r="HU371" s="6"/>
      <c r="HV371" s="6"/>
      <c r="HW371" s="6"/>
      <c r="HX371" s="6"/>
      <c r="HY371" s="6"/>
      <c r="HZ371" s="6"/>
      <c r="IA371" s="6"/>
      <c r="IB371" s="6"/>
      <c r="IC371" s="6"/>
      <c r="ID371" s="6"/>
      <c r="IE371" s="6"/>
      <c r="IF371" s="6"/>
      <c r="IG371" s="6"/>
      <c r="IH371" s="6"/>
      <c r="II371" s="6"/>
      <c r="IJ371" s="6"/>
      <c r="IK371" s="6"/>
      <c r="IL371" s="6"/>
      <c r="IM371" s="6"/>
      <c r="IN371" s="6"/>
      <c r="IO371" s="6"/>
      <c r="IP371" s="6"/>
      <c r="IQ371" s="6"/>
      <c r="IR371" s="6"/>
      <c r="IS371" s="6"/>
      <c r="IT371" s="6"/>
      <c r="IU371" s="6"/>
      <c r="IV371" s="6"/>
      <c r="IW371" s="6"/>
      <c r="IX371" s="6"/>
      <c r="IY371" s="6"/>
      <c r="IZ371" s="6"/>
      <c r="JA371" s="6"/>
      <c r="JB371" s="6"/>
      <c r="JC371" s="6"/>
      <c r="JD371" s="6"/>
      <c r="JE371" s="6"/>
      <c r="JF371" s="6"/>
      <c r="JG371" s="6"/>
      <c r="JH371" s="6"/>
      <c r="JI371" s="6"/>
      <c r="JJ371" s="6"/>
      <c r="JK371" s="6"/>
      <c r="JL371" s="6"/>
      <c r="JM371" s="6"/>
      <c r="JN371" s="6"/>
      <c r="JO371" s="6"/>
      <c r="JP371" s="6"/>
      <c r="JQ371" s="6"/>
      <c r="JR371" s="6"/>
      <c r="JS371" s="6"/>
      <c r="JT371" s="6"/>
      <c r="JU371" s="6"/>
      <c r="JV371" s="6"/>
      <c r="JW371" s="6"/>
      <c r="JX371" s="6"/>
      <c r="JY371" s="6"/>
      <c r="JZ371" s="6"/>
      <c r="KA371" s="6"/>
      <c r="KB371" s="6"/>
      <c r="KC371" s="6"/>
      <c r="KD371" s="6"/>
      <c r="KE371" s="6"/>
      <c r="KF371" s="6"/>
      <c r="KG371" s="6"/>
      <c r="KH371" s="6"/>
      <c r="KI371" s="6"/>
      <c r="KJ371" s="6"/>
      <c r="KK371" s="6"/>
      <c r="KL371" s="6"/>
      <c r="KM371" s="6"/>
      <c r="KN371" s="6"/>
      <c r="KO371" s="6"/>
      <c r="KP371" s="6"/>
      <c r="KQ371" s="6"/>
      <c r="KR371" s="6"/>
      <c r="KS371" s="6"/>
      <c r="KT371" s="6"/>
      <c r="KU371" s="6"/>
      <c r="KV371" s="6"/>
      <c r="KW371" s="6"/>
      <c r="KX371" s="6"/>
      <c r="KY371" s="6"/>
      <c r="KZ371" s="6"/>
      <c r="LA371" s="6"/>
      <c r="LB371" s="6"/>
      <c r="LC371" s="6"/>
    </row>
    <row r="372" spans="222:315" x14ac:dyDescent="0.2">
      <c r="HN372" s="6"/>
      <c r="HO372" s="6"/>
      <c r="HP372" s="6"/>
      <c r="HQ372" s="6"/>
      <c r="HR372" s="6"/>
      <c r="HS372" s="6"/>
      <c r="HT372" s="6"/>
      <c r="HU372" s="6"/>
      <c r="HV372" s="6"/>
      <c r="HW372" s="6"/>
      <c r="HX372" s="6"/>
      <c r="HY372" s="6"/>
      <c r="HZ372" s="6"/>
      <c r="IA372" s="6"/>
      <c r="IB372" s="6"/>
      <c r="IC372" s="6"/>
      <c r="ID372" s="6"/>
      <c r="IE372" s="6"/>
      <c r="IF372" s="6"/>
      <c r="IG372" s="6"/>
      <c r="IH372" s="6"/>
      <c r="II372" s="6"/>
      <c r="IJ372" s="6"/>
      <c r="IK372" s="6"/>
      <c r="IL372" s="6"/>
      <c r="IM372" s="6"/>
      <c r="IN372" s="6"/>
      <c r="IO372" s="6"/>
      <c r="IP372" s="6"/>
      <c r="IQ372" s="6"/>
      <c r="IR372" s="6"/>
      <c r="IS372" s="6"/>
      <c r="IT372" s="6"/>
      <c r="IU372" s="6"/>
      <c r="IV372" s="6"/>
      <c r="IW372" s="6"/>
      <c r="IX372" s="6"/>
      <c r="IY372" s="6"/>
      <c r="IZ372" s="6"/>
      <c r="JA372" s="6"/>
      <c r="JB372" s="6"/>
      <c r="JC372" s="6"/>
      <c r="JD372" s="6"/>
      <c r="JE372" s="6"/>
      <c r="JF372" s="6"/>
      <c r="JG372" s="6"/>
      <c r="JH372" s="6"/>
      <c r="JI372" s="6"/>
      <c r="JJ372" s="6"/>
      <c r="JK372" s="6"/>
      <c r="JL372" s="6"/>
      <c r="JM372" s="6"/>
      <c r="JN372" s="6"/>
      <c r="JO372" s="6"/>
      <c r="JP372" s="6"/>
      <c r="JQ372" s="6"/>
      <c r="JR372" s="6"/>
      <c r="JS372" s="6"/>
      <c r="JT372" s="6"/>
      <c r="JU372" s="6"/>
      <c r="JV372" s="6"/>
      <c r="JW372" s="6"/>
      <c r="JX372" s="6"/>
      <c r="JY372" s="6"/>
      <c r="JZ372" s="6"/>
      <c r="KA372" s="6"/>
      <c r="KB372" s="6"/>
      <c r="KC372" s="6"/>
      <c r="KD372" s="6"/>
      <c r="KE372" s="6"/>
      <c r="KF372" s="6"/>
      <c r="KG372" s="6"/>
      <c r="KH372" s="6"/>
      <c r="KI372" s="6"/>
      <c r="KJ372" s="6"/>
      <c r="KK372" s="6"/>
      <c r="KL372" s="6"/>
      <c r="KM372" s="6"/>
      <c r="KN372" s="6"/>
      <c r="KO372" s="6"/>
      <c r="KP372" s="6"/>
      <c r="KQ372" s="6"/>
      <c r="KR372" s="6"/>
      <c r="KS372" s="6"/>
      <c r="KT372" s="6"/>
      <c r="KU372" s="6"/>
      <c r="KV372" s="6"/>
      <c r="KW372" s="6"/>
      <c r="KX372" s="6"/>
      <c r="KY372" s="6"/>
      <c r="KZ372" s="6"/>
      <c r="LA372" s="6"/>
      <c r="LB372" s="6"/>
      <c r="LC372" s="6"/>
    </row>
    <row r="373" spans="222:315" x14ac:dyDescent="0.2">
      <c r="HN373" s="6"/>
      <c r="HO373" s="6"/>
      <c r="HP373" s="6"/>
      <c r="HQ373" s="6"/>
      <c r="HR373" s="6"/>
      <c r="HS373" s="6"/>
      <c r="HT373" s="6"/>
      <c r="HU373" s="6"/>
      <c r="HV373" s="6"/>
      <c r="HW373" s="6"/>
      <c r="HX373" s="6"/>
      <c r="HY373" s="6"/>
      <c r="HZ373" s="6"/>
      <c r="IA373" s="6"/>
      <c r="IB373" s="6"/>
      <c r="IC373" s="6"/>
      <c r="ID373" s="6"/>
      <c r="IE373" s="6"/>
      <c r="IF373" s="6"/>
      <c r="IG373" s="6"/>
      <c r="IH373" s="6"/>
      <c r="II373" s="6"/>
      <c r="IJ373" s="6"/>
      <c r="IK373" s="6"/>
      <c r="IL373" s="6"/>
      <c r="IM373" s="6"/>
      <c r="IN373" s="6"/>
      <c r="IO373" s="6"/>
      <c r="IP373" s="6"/>
      <c r="IQ373" s="6"/>
      <c r="IR373" s="6"/>
      <c r="IS373" s="6"/>
      <c r="IT373" s="6"/>
      <c r="IU373" s="6"/>
      <c r="IV373" s="6"/>
      <c r="IW373" s="6"/>
      <c r="IX373" s="6"/>
      <c r="IY373" s="6"/>
      <c r="IZ373" s="6"/>
      <c r="JA373" s="6"/>
      <c r="JB373" s="6"/>
      <c r="JC373" s="6"/>
      <c r="JD373" s="6"/>
      <c r="JE373" s="6"/>
      <c r="JF373" s="6"/>
      <c r="JG373" s="6"/>
      <c r="JH373" s="6"/>
      <c r="JI373" s="6"/>
      <c r="JJ373" s="6"/>
      <c r="JK373" s="6"/>
      <c r="JL373" s="6"/>
      <c r="JM373" s="6"/>
      <c r="JN373" s="6"/>
      <c r="JO373" s="6"/>
      <c r="JP373" s="6"/>
      <c r="JQ373" s="6"/>
      <c r="JR373" s="6"/>
      <c r="JS373" s="6"/>
      <c r="JT373" s="6"/>
      <c r="JU373" s="6"/>
      <c r="JV373" s="6"/>
      <c r="JW373" s="6"/>
      <c r="JX373" s="6"/>
      <c r="JY373" s="6"/>
      <c r="JZ373" s="6"/>
      <c r="KA373" s="6"/>
      <c r="KB373" s="6"/>
      <c r="KC373" s="6"/>
      <c r="KD373" s="6"/>
      <c r="KE373" s="6"/>
      <c r="KF373" s="6"/>
      <c r="KG373" s="6"/>
      <c r="KH373" s="6"/>
      <c r="KI373" s="6"/>
      <c r="KJ373" s="6"/>
      <c r="KK373" s="6"/>
      <c r="KL373" s="6"/>
      <c r="KM373" s="6"/>
      <c r="KN373" s="6"/>
      <c r="KO373" s="6"/>
      <c r="KP373" s="6"/>
      <c r="KQ373" s="6"/>
      <c r="KR373" s="6"/>
      <c r="KS373" s="6"/>
      <c r="KT373" s="6"/>
      <c r="KU373" s="6"/>
      <c r="KV373" s="6"/>
      <c r="KW373" s="6"/>
      <c r="KX373" s="6"/>
      <c r="KY373" s="6"/>
      <c r="KZ373" s="6"/>
      <c r="LA373" s="6"/>
      <c r="LB373" s="6"/>
      <c r="LC373" s="6"/>
    </row>
    <row r="374" spans="222:315" x14ac:dyDescent="0.2">
      <c r="HN374" s="6"/>
      <c r="HO374" s="6"/>
      <c r="HP374" s="6"/>
      <c r="HQ374" s="6"/>
      <c r="HR374" s="6"/>
      <c r="HS374" s="6"/>
      <c r="HT374" s="6"/>
      <c r="HU374" s="6"/>
      <c r="HV374" s="6"/>
      <c r="HW374" s="6"/>
      <c r="HX374" s="6"/>
      <c r="HY374" s="6"/>
      <c r="HZ374" s="6"/>
      <c r="IA374" s="6"/>
      <c r="IB374" s="6"/>
      <c r="IC374" s="6"/>
      <c r="ID374" s="6"/>
      <c r="IE374" s="6"/>
      <c r="IF374" s="6"/>
      <c r="IG374" s="6"/>
      <c r="IH374" s="6"/>
      <c r="II374" s="6"/>
      <c r="IJ374" s="6"/>
      <c r="IK374" s="6"/>
      <c r="IL374" s="6"/>
      <c r="IM374" s="6"/>
      <c r="IN374" s="6"/>
      <c r="IO374" s="6"/>
      <c r="IP374" s="6"/>
      <c r="IQ374" s="6"/>
      <c r="IR374" s="6"/>
      <c r="IS374" s="6"/>
      <c r="IT374" s="6"/>
      <c r="IU374" s="6"/>
      <c r="IV374" s="6"/>
      <c r="IW374" s="6"/>
      <c r="IX374" s="6"/>
      <c r="IY374" s="6"/>
      <c r="IZ374" s="6"/>
      <c r="JA374" s="6"/>
      <c r="JB374" s="6"/>
      <c r="JC374" s="6"/>
      <c r="JD374" s="6"/>
      <c r="JE374" s="6"/>
      <c r="JF374" s="6"/>
      <c r="JG374" s="6"/>
      <c r="JH374" s="6"/>
      <c r="JI374" s="6"/>
      <c r="JJ374" s="6"/>
      <c r="JK374" s="6"/>
      <c r="JL374" s="6"/>
      <c r="JM374" s="6"/>
      <c r="JN374" s="6"/>
      <c r="JO374" s="6"/>
      <c r="JP374" s="6"/>
      <c r="JQ374" s="6"/>
      <c r="JR374" s="6"/>
      <c r="JS374" s="6"/>
      <c r="JT374" s="6"/>
      <c r="JU374" s="6"/>
      <c r="JV374" s="6"/>
      <c r="JW374" s="6"/>
      <c r="JX374" s="6"/>
      <c r="JY374" s="6"/>
      <c r="JZ374" s="6"/>
      <c r="KA374" s="6"/>
      <c r="KB374" s="6"/>
      <c r="KC374" s="6"/>
      <c r="KD374" s="6"/>
      <c r="KE374" s="6"/>
      <c r="KF374" s="6"/>
      <c r="KG374" s="6"/>
      <c r="KH374" s="6"/>
      <c r="KI374" s="6"/>
      <c r="KJ374" s="6"/>
      <c r="KK374" s="6"/>
      <c r="KL374" s="6"/>
      <c r="KM374" s="6"/>
      <c r="KN374" s="6"/>
      <c r="KO374" s="6"/>
      <c r="KP374" s="6"/>
      <c r="KQ374" s="6"/>
      <c r="KR374" s="6"/>
      <c r="KS374" s="6"/>
      <c r="KT374" s="6"/>
      <c r="KU374" s="6"/>
      <c r="KV374" s="6"/>
      <c r="KW374" s="6"/>
      <c r="KX374" s="6"/>
      <c r="KY374" s="6"/>
      <c r="KZ374" s="6"/>
      <c r="LA374" s="6"/>
      <c r="LB374" s="6"/>
      <c r="LC374" s="6"/>
    </row>
    <row r="375" spans="222:315" x14ac:dyDescent="0.2">
      <c r="HN375" s="6"/>
      <c r="HO375" s="6"/>
      <c r="HP375" s="6"/>
      <c r="HQ375" s="6"/>
      <c r="HR375" s="6"/>
      <c r="HS375" s="6"/>
      <c r="HT375" s="6"/>
      <c r="HU375" s="6"/>
      <c r="HV375" s="6"/>
      <c r="HW375" s="6"/>
      <c r="HX375" s="6"/>
      <c r="HY375" s="6"/>
      <c r="HZ375" s="6"/>
      <c r="IA375" s="6"/>
      <c r="IB375" s="6"/>
      <c r="IC375" s="6"/>
      <c r="ID375" s="6"/>
      <c r="IE375" s="6"/>
      <c r="IF375" s="6"/>
      <c r="IG375" s="6"/>
      <c r="IH375" s="6"/>
      <c r="II375" s="6"/>
      <c r="IJ375" s="6"/>
      <c r="IK375" s="6"/>
      <c r="IL375" s="6"/>
      <c r="IM375" s="6"/>
      <c r="IN375" s="6"/>
      <c r="IO375" s="6"/>
      <c r="IP375" s="6"/>
      <c r="IQ375" s="6"/>
      <c r="IR375" s="6"/>
      <c r="IS375" s="6"/>
      <c r="IT375" s="6"/>
      <c r="IU375" s="6"/>
      <c r="IV375" s="6"/>
      <c r="IW375" s="6"/>
      <c r="IX375" s="6"/>
      <c r="IY375" s="6"/>
      <c r="IZ375" s="6"/>
      <c r="JA375" s="6"/>
      <c r="JB375" s="6"/>
      <c r="JC375" s="6"/>
      <c r="JD375" s="6"/>
      <c r="JE375" s="6"/>
      <c r="JF375" s="6"/>
      <c r="JG375" s="6"/>
      <c r="JH375" s="6"/>
      <c r="JI375" s="6"/>
      <c r="JJ375" s="6"/>
      <c r="JK375" s="6"/>
      <c r="JL375" s="6"/>
      <c r="JM375" s="6"/>
      <c r="JN375" s="6"/>
      <c r="JO375" s="6"/>
      <c r="JP375" s="6"/>
      <c r="JQ375" s="6"/>
      <c r="JR375" s="6"/>
      <c r="JS375" s="6"/>
      <c r="JT375" s="6"/>
      <c r="JU375" s="6"/>
      <c r="JV375" s="6"/>
      <c r="JW375" s="6"/>
      <c r="JX375" s="6"/>
      <c r="JY375" s="6"/>
      <c r="JZ375" s="6"/>
      <c r="KA375" s="6"/>
      <c r="KB375" s="6"/>
      <c r="KC375" s="6"/>
      <c r="KD375" s="6"/>
      <c r="KE375" s="6"/>
      <c r="KF375" s="6"/>
      <c r="KG375" s="6"/>
      <c r="KH375" s="6"/>
      <c r="KI375" s="6"/>
      <c r="KJ375" s="6"/>
      <c r="KK375" s="6"/>
      <c r="KL375" s="6"/>
      <c r="KM375" s="6"/>
      <c r="KN375" s="6"/>
      <c r="KO375" s="6"/>
      <c r="KP375" s="6"/>
      <c r="KQ375" s="6"/>
      <c r="KR375" s="6"/>
      <c r="KS375" s="6"/>
      <c r="KT375" s="6"/>
      <c r="KU375" s="6"/>
      <c r="KV375" s="6"/>
      <c r="KW375" s="6"/>
      <c r="KX375" s="6"/>
      <c r="KY375" s="6"/>
      <c r="KZ375" s="6"/>
      <c r="LA375" s="6"/>
      <c r="LB375" s="6"/>
      <c r="LC375" s="6"/>
    </row>
    <row r="376" spans="222:315" x14ac:dyDescent="0.2">
      <c r="HN376" s="6"/>
      <c r="HO376" s="6"/>
      <c r="HP376" s="6"/>
      <c r="HQ376" s="6"/>
      <c r="HR376" s="6"/>
      <c r="HS376" s="6"/>
      <c r="HT376" s="6"/>
      <c r="HU376" s="6"/>
      <c r="HV376" s="6"/>
      <c r="HW376" s="6"/>
      <c r="HX376" s="6"/>
      <c r="HY376" s="6"/>
      <c r="HZ376" s="6"/>
      <c r="IA376" s="6"/>
      <c r="IB376" s="6"/>
      <c r="IC376" s="6"/>
      <c r="ID376" s="6"/>
      <c r="IE376" s="6"/>
      <c r="IF376" s="6"/>
      <c r="IG376" s="6"/>
      <c r="IH376" s="6"/>
      <c r="II376" s="6"/>
      <c r="IJ376" s="6"/>
      <c r="IK376" s="6"/>
      <c r="IL376" s="6"/>
      <c r="IM376" s="6"/>
      <c r="IN376" s="6"/>
      <c r="IO376" s="6"/>
      <c r="IP376" s="6"/>
      <c r="IQ376" s="6"/>
      <c r="IR376" s="6"/>
      <c r="IS376" s="6"/>
      <c r="IT376" s="6"/>
      <c r="IU376" s="6"/>
      <c r="IV376" s="6"/>
      <c r="IW376" s="6"/>
      <c r="IX376" s="6"/>
      <c r="IY376" s="6"/>
      <c r="IZ376" s="6"/>
      <c r="JA376" s="6"/>
      <c r="JB376" s="6"/>
      <c r="JC376" s="6"/>
      <c r="JD376" s="6"/>
      <c r="JE376" s="6"/>
      <c r="JF376" s="6"/>
      <c r="JG376" s="6"/>
      <c r="JH376" s="6"/>
      <c r="JI376" s="6"/>
      <c r="JJ376" s="6"/>
      <c r="JK376" s="6"/>
      <c r="JL376" s="6"/>
      <c r="JM376" s="6"/>
      <c r="JN376" s="6"/>
      <c r="JO376" s="6"/>
      <c r="JP376" s="6"/>
      <c r="JQ376" s="6"/>
      <c r="JR376" s="6"/>
      <c r="JS376" s="6"/>
      <c r="JT376" s="6"/>
      <c r="JU376" s="6"/>
      <c r="JV376" s="6"/>
      <c r="JW376" s="6"/>
      <c r="JX376" s="6"/>
      <c r="JY376" s="6"/>
      <c r="JZ376" s="6"/>
      <c r="KA376" s="6"/>
      <c r="KB376" s="6"/>
      <c r="KC376" s="6"/>
      <c r="KD376" s="6"/>
      <c r="KE376" s="6"/>
      <c r="KF376" s="6"/>
      <c r="KG376" s="6"/>
      <c r="KH376" s="6"/>
      <c r="KI376" s="6"/>
      <c r="KJ376" s="6"/>
      <c r="KK376" s="6"/>
      <c r="KL376" s="6"/>
      <c r="KM376" s="6"/>
      <c r="KN376" s="6"/>
      <c r="KO376" s="6"/>
      <c r="KP376" s="6"/>
      <c r="KQ376" s="6"/>
      <c r="KR376" s="6"/>
      <c r="KS376" s="6"/>
      <c r="KT376" s="6"/>
      <c r="KU376" s="6"/>
      <c r="KV376" s="6"/>
      <c r="KW376" s="6"/>
      <c r="KX376" s="6"/>
      <c r="KY376" s="6"/>
      <c r="KZ376" s="6"/>
      <c r="LA376" s="6"/>
      <c r="LB376" s="6"/>
      <c r="LC376" s="6"/>
    </row>
    <row r="377" spans="222:315" x14ac:dyDescent="0.2">
      <c r="HN377" s="6"/>
      <c r="HO377" s="6"/>
      <c r="HP377" s="6"/>
      <c r="HQ377" s="6"/>
      <c r="HR377" s="6"/>
      <c r="HS377" s="6"/>
      <c r="HT377" s="6"/>
      <c r="HU377" s="6"/>
      <c r="HV377" s="6"/>
      <c r="HW377" s="6"/>
      <c r="HX377" s="6"/>
      <c r="HY377" s="6"/>
      <c r="HZ377" s="6"/>
      <c r="IA377" s="6"/>
      <c r="IB377" s="6"/>
      <c r="IC377" s="6"/>
      <c r="ID377" s="6"/>
      <c r="IE377" s="6"/>
      <c r="IF377" s="6"/>
      <c r="IG377" s="6"/>
      <c r="IH377" s="6"/>
      <c r="II377" s="6"/>
      <c r="IJ377" s="6"/>
      <c r="IK377" s="6"/>
      <c r="IL377" s="6"/>
      <c r="IM377" s="6"/>
      <c r="IN377" s="6"/>
      <c r="IO377" s="6"/>
      <c r="IP377" s="6"/>
      <c r="IQ377" s="6"/>
      <c r="IR377" s="6"/>
      <c r="IS377" s="6"/>
      <c r="IT377" s="6"/>
      <c r="IU377" s="6"/>
      <c r="IV377" s="6"/>
      <c r="IW377" s="6"/>
      <c r="IX377" s="6"/>
      <c r="IY377" s="6"/>
      <c r="IZ377" s="6"/>
      <c r="JA377" s="6"/>
      <c r="JB377" s="6"/>
      <c r="JC377" s="6"/>
      <c r="JD377" s="6"/>
      <c r="JE377" s="6"/>
      <c r="JF377" s="6"/>
      <c r="JG377" s="6"/>
      <c r="JH377" s="6"/>
      <c r="JI377" s="6"/>
      <c r="JJ377" s="6"/>
      <c r="JK377" s="6"/>
      <c r="JL377" s="6"/>
      <c r="JM377" s="6"/>
      <c r="JN377" s="6"/>
      <c r="JO377" s="6"/>
      <c r="JP377" s="6"/>
      <c r="JQ377" s="6"/>
      <c r="JR377" s="6"/>
      <c r="JS377" s="6"/>
      <c r="JT377" s="6"/>
      <c r="JU377" s="6"/>
      <c r="JV377" s="6"/>
      <c r="JW377" s="6"/>
      <c r="JX377" s="6"/>
      <c r="JY377" s="6"/>
      <c r="JZ377" s="6"/>
      <c r="KA377" s="6"/>
      <c r="KB377" s="6"/>
      <c r="KC377" s="6"/>
      <c r="KD377" s="6"/>
      <c r="KE377" s="6"/>
      <c r="KF377" s="6"/>
      <c r="KG377" s="6"/>
      <c r="KH377" s="6"/>
      <c r="KI377" s="6"/>
      <c r="KJ377" s="6"/>
      <c r="KK377" s="6"/>
      <c r="KL377" s="6"/>
      <c r="KM377" s="6"/>
      <c r="KN377" s="6"/>
      <c r="KO377" s="6"/>
      <c r="KP377" s="6"/>
      <c r="KQ377" s="6"/>
      <c r="KR377" s="6"/>
      <c r="KS377" s="6"/>
      <c r="KT377" s="6"/>
      <c r="KU377" s="6"/>
      <c r="KV377" s="6"/>
      <c r="KW377" s="6"/>
      <c r="KX377" s="6"/>
      <c r="KY377" s="6"/>
      <c r="KZ377" s="6"/>
      <c r="LA377" s="6"/>
      <c r="LB377" s="6"/>
      <c r="LC377" s="6"/>
    </row>
    <row r="378" spans="222:315" x14ac:dyDescent="0.2">
      <c r="HN378" s="6"/>
      <c r="HO378" s="6"/>
      <c r="HP378" s="6"/>
      <c r="HQ378" s="6"/>
      <c r="HR378" s="6"/>
      <c r="HS378" s="6"/>
      <c r="HT378" s="6"/>
      <c r="HU378" s="6"/>
      <c r="HV378" s="6"/>
      <c r="HW378" s="6"/>
      <c r="HX378" s="6"/>
      <c r="HY378" s="6"/>
      <c r="HZ378" s="6"/>
      <c r="IA378" s="6"/>
      <c r="IB378" s="6"/>
      <c r="IC378" s="6"/>
      <c r="ID378" s="6"/>
      <c r="IE378" s="6"/>
      <c r="IF378" s="6"/>
      <c r="IG378" s="6"/>
      <c r="IH378" s="6"/>
      <c r="II378" s="6"/>
      <c r="IJ378" s="6"/>
      <c r="IK378" s="6"/>
      <c r="IL378" s="6"/>
      <c r="IM378" s="6"/>
      <c r="IN378" s="6"/>
      <c r="IO378" s="6"/>
      <c r="IP378" s="6"/>
      <c r="IQ378" s="6"/>
      <c r="IR378" s="6"/>
      <c r="IS378" s="6"/>
      <c r="IT378" s="6"/>
      <c r="IU378" s="6"/>
      <c r="IV378" s="6"/>
      <c r="IW378" s="6"/>
      <c r="IX378" s="6"/>
      <c r="IY378" s="6"/>
      <c r="IZ378" s="6"/>
      <c r="JA378" s="6"/>
      <c r="JB378" s="6"/>
      <c r="JC378" s="6"/>
      <c r="JD378" s="6"/>
      <c r="JE378" s="6"/>
      <c r="JF378" s="6"/>
      <c r="JG378" s="6"/>
      <c r="JH378" s="6"/>
      <c r="JI378" s="6"/>
      <c r="JJ378" s="6"/>
      <c r="JK378" s="6"/>
      <c r="JL378" s="6"/>
      <c r="JM378" s="6"/>
      <c r="JN378" s="6"/>
      <c r="JO378" s="6"/>
      <c r="JP378" s="6"/>
      <c r="JQ378" s="6"/>
      <c r="JR378" s="6"/>
      <c r="JS378" s="6"/>
      <c r="JT378" s="6"/>
      <c r="JU378" s="6"/>
      <c r="JV378" s="6"/>
      <c r="JW378" s="6"/>
      <c r="JX378" s="6"/>
      <c r="JY378" s="6"/>
      <c r="JZ378" s="6"/>
      <c r="KA378" s="6"/>
      <c r="KB378" s="6"/>
      <c r="KC378" s="6"/>
      <c r="KD378" s="6"/>
      <c r="KE378" s="6"/>
      <c r="KF378" s="6"/>
      <c r="KG378" s="6"/>
      <c r="KH378" s="6"/>
      <c r="KI378" s="6"/>
      <c r="KJ378" s="6"/>
      <c r="KK378" s="6"/>
      <c r="KL378" s="6"/>
      <c r="KM378" s="6"/>
      <c r="KN378" s="6"/>
      <c r="KO378" s="6"/>
      <c r="KP378" s="6"/>
      <c r="KQ378" s="6"/>
      <c r="KR378" s="6"/>
      <c r="KS378" s="6"/>
      <c r="KT378" s="6"/>
      <c r="KU378" s="6"/>
      <c r="KV378" s="6"/>
      <c r="KW378" s="6"/>
      <c r="KX378" s="6"/>
      <c r="KY378" s="6"/>
      <c r="KZ378" s="6"/>
      <c r="LA378" s="6"/>
      <c r="LB378" s="6"/>
      <c r="LC378" s="6"/>
    </row>
    <row r="379" spans="222:315" x14ac:dyDescent="0.2">
      <c r="HN379" s="6"/>
      <c r="HO379" s="6"/>
      <c r="HP379" s="6"/>
      <c r="HQ379" s="6"/>
      <c r="HR379" s="6"/>
      <c r="HS379" s="6"/>
      <c r="HT379" s="6"/>
      <c r="HU379" s="6"/>
      <c r="HV379" s="6"/>
      <c r="HW379" s="6"/>
      <c r="HX379" s="6"/>
      <c r="HY379" s="6"/>
      <c r="HZ379" s="6"/>
      <c r="IA379" s="6"/>
      <c r="IB379" s="6"/>
      <c r="IC379" s="6"/>
      <c r="ID379" s="6"/>
      <c r="IE379" s="6"/>
      <c r="IF379" s="6"/>
      <c r="IG379" s="6"/>
      <c r="IH379" s="6"/>
      <c r="II379" s="6"/>
      <c r="IJ379" s="6"/>
      <c r="IK379" s="6"/>
      <c r="IL379" s="6"/>
      <c r="IM379" s="6"/>
      <c r="IN379" s="6"/>
      <c r="IO379" s="6"/>
      <c r="IP379" s="6"/>
      <c r="IQ379" s="6"/>
      <c r="IR379" s="6"/>
      <c r="IS379" s="6"/>
      <c r="IT379" s="6"/>
      <c r="IU379" s="6"/>
      <c r="IV379" s="6"/>
      <c r="IW379" s="6"/>
      <c r="IX379" s="6"/>
      <c r="IY379" s="6"/>
      <c r="IZ379" s="6"/>
      <c r="JA379" s="6"/>
      <c r="JB379" s="6"/>
      <c r="JC379" s="6"/>
      <c r="JD379" s="6"/>
      <c r="JE379" s="6"/>
      <c r="JF379" s="6"/>
      <c r="JG379" s="6"/>
      <c r="JH379" s="6"/>
      <c r="JI379" s="6"/>
      <c r="JJ379" s="6"/>
      <c r="JK379" s="6"/>
      <c r="JL379" s="6"/>
      <c r="JM379" s="6"/>
      <c r="JN379" s="6"/>
      <c r="JO379" s="6"/>
      <c r="JP379" s="6"/>
      <c r="JQ379" s="6"/>
      <c r="JR379" s="6"/>
      <c r="JS379" s="6"/>
      <c r="JT379" s="6"/>
      <c r="JU379" s="6"/>
      <c r="JV379" s="6"/>
      <c r="JW379" s="6"/>
      <c r="JX379" s="6"/>
      <c r="JY379" s="6"/>
      <c r="JZ379" s="6"/>
      <c r="KA379" s="6"/>
      <c r="KB379" s="6"/>
      <c r="KC379" s="6"/>
      <c r="KD379" s="6"/>
      <c r="KE379" s="6"/>
      <c r="KF379" s="6"/>
      <c r="KG379" s="6"/>
      <c r="KH379" s="6"/>
      <c r="KI379" s="6"/>
      <c r="KJ379" s="6"/>
      <c r="KK379" s="6"/>
      <c r="KL379" s="6"/>
      <c r="KM379" s="6"/>
      <c r="KN379" s="6"/>
      <c r="KO379" s="6"/>
      <c r="KP379" s="6"/>
      <c r="KQ379" s="6"/>
      <c r="KR379" s="6"/>
      <c r="KS379" s="6"/>
      <c r="KT379" s="6"/>
      <c r="KU379" s="6"/>
      <c r="KV379" s="6"/>
      <c r="KW379" s="6"/>
      <c r="KX379" s="6"/>
      <c r="KY379" s="6"/>
      <c r="KZ379" s="6"/>
      <c r="LA379" s="6"/>
      <c r="LB379" s="6"/>
      <c r="LC379" s="6"/>
    </row>
    <row r="380" spans="222:315" x14ac:dyDescent="0.2">
      <c r="HN380" s="6"/>
      <c r="HO380" s="6"/>
      <c r="HP380" s="6"/>
      <c r="HQ380" s="6"/>
      <c r="HR380" s="6"/>
      <c r="HS380" s="6"/>
      <c r="HT380" s="6"/>
      <c r="HU380" s="6"/>
      <c r="HV380" s="6"/>
      <c r="HW380" s="6"/>
      <c r="HX380" s="6"/>
      <c r="HY380" s="6"/>
      <c r="HZ380" s="6"/>
      <c r="IA380" s="6"/>
      <c r="IB380" s="6"/>
      <c r="IC380" s="6"/>
      <c r="ID380" s="6"/>
      <c r="IE380" s="6"/>
      <c r="IF380" s="6"/>
      <c r="IG380" s="6"/>
      <c r="IH380" s="6"/>
      <c r="II380" s="6"/>
      <c r="IJ380" s="6"/>
      <c r="IK380" s="6"/>
      <c r="IL380" s="6"/>
      <c r="IM380" s="6"/>
      <c r="IN380" s="6"/>
      <c r="IO380" s="6"/>
      <c r="IP380" s="6"/>
      <c r="IQ380" s="6"/>
      <c r="IR380" s="6"/>
      <c r="IS380" s="6"/>
      <c r="IT380" s="6"/>
      <c r="IU380" s="6"/>
      <c r="IV380" s="6"/>
      <c r="IW380" s="6"/>
      <c r="IX380" s="6"/>
      <c r="IY380" s="6"/>
      <c r="IZ380" s="6"/>
      <c r="JA380" s="6"/>
      <c r="JB380" s="6"/>
      <c r="JC380" s="6"/>
      <c r="JD380" s="6"/>
      <c r="JE380" s="6"/>
      <c r="JF380" s="6"/>
      <c r="JG380" s="6"/>
      <c r="JH380" s="6"/>
      <c r="JI380" s="6"/>
      <c r="JJ380" s="6"/>
      <c r="JK380" s="6"/>
      <c r="JL380" s="6"/>
      <c r="JM380" s="6"/>
      <c r="JN380" s="6"/>
      <c r="JO380" s="6"/>
      <c r="JP380" s="6"/>
      <c r="JQ380" s="6"/>
      <c r="JR380" s="6"/>
      <c r="JS380" s="6"/>
      <c r="JT380" s="6"/>
      <c r="JU380" s="6"/>
      <c r="JV380" s="6"/>
      <c r="JW380" s="6"/>
      <c r="JX380" s="6"/>
      <c r="JY380" s="6"/>
      <c r="JZ380" s="6"/>
      <c r="KA380" s="6"/>
      <c r="KB380" s="6"/>
      <c r="KC380" s="6"/>
      <c r="KD380" s="6"/>
      <c r="KE380" s="6"/>
      <c r="KF380" s="6"/>
      <c r="KG380" s="6"/>
      <c r="KH380" s="6"/>
      <c r="KI380" s="6"/>
      <c r="KJ380" s="6"/>
      <c r="KK380" s="6"/>
      <c r="KL380" s="6"/>
      <c r="KM380" s="6"/>
      <c r="KN380" s="6"/>
      <c r="KO380" s="6"/>
      <c r="KP380" s="6"/>
      <c r="KQ380" s="6"/>
      <c r="KR380" s="6"/>
      <c r="KS380" s="6"/>
      <c r="KT380" s="6"/>
      <c r="KU380" s="6"/>
      <c r="KV380" s="6"/>
      <c r="KW380" s="6"/>
      <c r="KX380" s="6"/>
      <c r="KY380" s="6"/>
      <c r="KZ380" s="6"/>
      <c r="LA380" s="6"/>
      <c r="LB380" s="6"/>
      <c r="LC380" s="6"/>
    </row>
    <row r="381" spans="222:315" x14ac:dyDescent="0.2">
      <c r="HN381" s="6"/>
      <c r="HO381" s="6"/>
      <c r="HP381" s="6"/>
      <c r="HQ381" s="6"/>
      <c r="HR381" s="6"/>
      <c r="HS381" s="6"/>
      <c r="HT381" s="6"/>
      <c r="HU381" s="6"/>
      <c r="HV381" s="6"/>
      <c r="HW381" s="6"/>
      <c r="HX381" s="6"/>
      <c r="HY381" s="6"/>
      <c r="HZ381" s="6"/>
      <c r="IA381" s="6"/>
      <c r="IB381" s="6"/>
      <c r="IC381" s="6"/>
      <c r="ID381" s="6"/>
      <c r="IE381" s="6"/>
      <c r="IF381" s="6"/>
      <c r="IG381" s="6"/>
      <c r="IH381" s="6"/>
      <c r="II381" s="6"/>
      <c r="IJ381" s="6"/>
      <c r="IK381" s="6"/>
      <c r="IL381" s="6"/>
      <c r="IM381" s="6"/>
      <c r="IN381" s="6"/>
      <c r="IO381" s="6"/>
      <c r="IP381" s="6"/>
      <c r="IQ381" s="6"/>
      <c r="IR381" s="6"/>
      <c r="IS381" s="6"/>
      <c r="IT381" s="6"/>
      <c r="IU381" s="6"/>
      <c r="IV381" s="6"/>
      <c r="IW381" s="6"/>
      <c r="IX381" s="6"/>
      <c r="IY381" s="6"/>
      <c r="IZ381" s="6"/>
      <c r="JA381" s="6"/>
      <c r="JB381" s="6"/>
      <c r="JC381" s="6"/>
      <c r="JD381" s="6"/>
      <c r="JE381" s="6"/>
      <c r="JF381" s="6"/>
      <c r="JG381" s="6"/>
      <c r="JH381" s="6"/>
      <c r="JI381" s="6"/>
      <c r="JJ381" s="6"/>
      <c r="JK381" s="6"/>
      <c r="JL381" s="6"/>
      <c r="JM381" s="6"/>
      <c r="JN381" s="6"/>
      <c r="JO381" s="6"/>
      <c r="JP381" s="6"/>
      <c r="JQ381" s="6"/>
      <c r="JR381" s="6"/>
      <c r="JS381" s="6"/>
      <c r="JT381" s="6"/>
      <c r="JU381" s="6"/>
      <c r="JV381" s="6"/>
      <c r="JW381" s="6"/>
      <c r="JX381" s="6"/>
      <c r="JY381" s="6"/>
      <c r="JZ381" s="6"/>
      <c r="KA381" s="6"/>
      <c r="KB381" s="6"/>
      <c r="KC381" s="6"/>
      <c r="KD381" s="6"/>
      <c r="KE381" s="6"/>
      <c r="KF381" s="6"/>
      <c r="KG381" s="6"/>
      <c r="KH381" s="6"/>
      <c r="KI381" s="6"/>
      <c r="KJ381" s="6"/>
      <c r="KK381" s="6"/>
      <c r="KL381" s="6"/>
      <c r="KM381" s="6"/>
      <c r="KN381" s="6"/>
      <c r="KO381" s="6"/>
      <c r="KP381" s="6"/>
      <c r="KQ381" s="6"/>
      <c r="KR381" s="6"/>
      <c r="KS381" s="6"/>
      <c r="KT381" s="6"/>
      <c r="KU381" s="6"/>
      <c r="KV381" s="6"/>
      <c r="KW381" s="6"/>
      <c r="KX381" s="6"/>
      <c r="KY381" s="6"/>
      <c r="KZ381" s="6"/>
      <c r="LA381" s="6"/>
      <c r="LB381" s="6"/>
      <c r="LC381" s="6"/>
    </row>
    <row r="382" spans="222:315" x14ac:dyDescent="0.2">
      <c r="HN382" s="6"/>
      <c r="HO382" s="6"/>
      <c r="HP382" s="6"/>
      <c r="HQ382" s="6"/>
      <c r="HR382" s="6"/>
      <c r="HS382" s="6"/>
      <c r="HT382" s="6"/>
      <c r="HU382" s="6"/>
      <c r="HV382" s="6"/>
      <c r="HW382" s="6"/>
      <c r="HX382" s="6"/>
      <c r="HY382" s="6"/>
      <c r="HZ382" s="6"/>
      <c r="IA382" s="6"/>
      <c r="IB382" s="6"/>
      <c r="IC382" s="6"/>
      <c r="ID382" s="6"/>
      <c r="IE382" s="6"/>
      <c r="IF382" s="6"/>
      <c r="IG382" s="6"/>
      <c r="IH382" s="6"/>
      <c r="II382" s="6"/>
      <c r="IJ382" s="6"/>
      <c r="IK382" s="6"/>
      <c r="IL382" s="6"/>
      <c r="IM382" s="6"/>
      <c r="IN382" s="6"/>
      <c r="IO382" s="6"/>
      <c r="IP382" s="6"/>
      <c r="IQ382" s="6"/>
      <c r="IR382" s="6"/>
      <c r="IS382" s="6"/>
      <c r="IT382" s="6"/>
      <c r="IU382" s="6"/>
      <c r="IV382" s="6"/>
      <c r="IW382" s="6"/>
      <c r="IX382" s="6"/>
      <c r="IY382" s="6"/>
      <c r="IZ382" s="6"/>
      <c r="JA382" s="6"/>
      <c r="JB382" s="6"/>
      <c r="JC382" s="6"/>
      <c r="JD382" s="6"/>
      <c r="JE382" s="6"/>
      <c r="JF382" s="6"/>
      <c r="JG382" s="6"/>
      <c r="JH382" s="6"/>
      <c r="JI382" s="6"/>
      <c r="JJ382" s="6"/>
      <c r="JK382" s="6"/>
      <c r="JL382" s="6"/>
      <c r="JM382" s="6"/>
      <c r="JN382" s="6"/>
      <c r="JO382" s="6"/>
      <c r="JP382" s="6"/>
      <c r="JQ382" s="6"/>
      <c r="JR382" s="6"/>
      <c r="JS382" s="6"/>
      <c r="JT382" s="6"/>
      <c r="JU382" s="6"/>
      <c r="JV382" s="6"/>
      <c r="JW382" s="6"/>
      <c r="JX382" s="6"/>
      <c r="JY382" s="6"/>
      <c r="JZ382" s="6"/>
      <c r="KA382" s="6"/>
      <c r="KB382" s="6"/>
      <c r="KC382" s="6"/>
      <c r="KD382" s="6"/>
      <c r="KE382" s="6"/>
      <c r="KF382" s="6"/>
      <c r="KG382" s="6"/>
      <c r="KH382" s="6"/>
      <c r="KI382" s="6"/>
      <c r="KJ382" s="6"/>
      <c r="KK382" s="6"/>
      <c r="KL382" s="6"/>
      <c r="KM382" s="6"/>
      <c r="KN382" s="6"/>
      <c r="KO382" s="6"/>
      <c r="KP382" s="6"/>
      <c r="KQ382" s="6"/>
      <c r="KR382" s="6"/>
      <c r="KS382" s="6"/>
      <c r="KT382" s="6"/>
      <c r="KU382" s="6"/>
      <c r="KV382" s="6"/>
      <c r="KW382" s="6"/>
      <c r="KX382" s="6"/>
      <c r="KY382" s="6"/>
      <c r="KZ382" s="6"/>
      <c r="LA382" s="6"/>
      <c r="LB382" s="6"/>
      <c r="LC382" s="6"/>
    </row>
    <row r="383" spans="222:315" x14ac:dyDescent="0.2">
      <c r="HN383" s="6"/>
      <c r="HO383" s="6"/>
      <c r="HP383" s="6"/>
      <c r="HQ383" s="6"/>
      <c r="HR383" s="6"/>
      <c r="HS383" s="6"/>
      <c r="HT383" s="6"/>
      <c r="HU383" s="6"/>
      <c r="HV383" s="6"/>
      <c r="HW383" s="6"/>
      <c r="HX383" s="6"/>
      <c r="HY383" s="6"/>
      <c r="HZ383" s="6"/>
      <c r="IA383" s="6"/>
      <c r="IB383" s="6"/>
      <c r="IC383" s="6"/>
      <c r="ID383" s="6"/>
      <c r="IE383" s="6"/>
      <c r="IF383" s="6"/>
      <c r="IG383" s="6"/>
      <c r="IH383" s="6"/>
      <c r="II383" s="6"/>
      <c r="IJ383" s="6"/>
      <c r="IK383" s="6"/>
      <c r="IL383" s="6"/>
      <c r="IM383" s="6"/>
      <c r="IN383" s="6"/>
      <c r="IO383" s="6"/>
      <c r="IP383" s="6"/>
      <c r="IQ383" s="6"/>
      <c r="IR383" s="6"/>
      <c r="IS383" s="6"/>
      <c r="IT383" s="6"/>
      <c r="IU383" s="6"/>
      <c r="IV383" s="6"/>
      <c r="IW383" s="6"/>
      <c r="IX383" s="6"/>
      <c r="IY383" s="6"/>
      <c r="IZ383" s="6"/>
      <c r="JA383" s="6"/>
      <c r="JB383" s="6"/>
      <c r="JC383" s="6"/>
      <c r="JD383" s="6"/>
      <c r="JE383" s="6"/>
      <c r="JF383" s="6"/>
      <c r="JG383" s="6"/>
      <c r="JH383" s="6"/>
      <c r="JI383" s="6"/>
      <c r="JJ383" s="6"/>
      <c r="JK383" s="6"/>
      <c r="JL383" s="6"/>
      <c r="JM383" s="6"/>
      <c r="JN383" s="6"/>
      <c r="JO383" s="6"/>
      <c r="JP383" s="6"/>
      <c r="JQ383" s="6"/>
      <c r="JR383" s="6"/>
      <c r="JS383" s="6"/>
      <c r="JT383" s="6"/>
      <c r="JU383" s="6"/>
      <c r="JV383" s="6"/>
      <c r="JW383" s="6"/>
      <c r="JX383" s="6"/>
      <c r="JY383" s="6"/>
      <c r="JZ383" s="6"/>
      <c r="KA383" s="6"/>
      <c r="KB383" s="6"/>
      <c r="KC383" s="6"/>
      <c r="KD383" s="6"/>
      <c r="KE383" s="6"/>
      <c r="KF383" s="6"/>
      <c r="KG383" s="6"/>
      <c r="KH383" s="6"/>
      <c r="KI383" s="6"/>
      <c r="KJ383" s="6"/>
      <c r="KK383" s="6"/>
      <c r="KL383" s="6"/>
      <c r="KM383" s="6"/>
      <c r="KN383" s="6"/>
      <c r="KO383" s="6"/>
      <c r="KP383" s="6"/>
      <c r="KQ383" s="6"/>
      <c r="KR383" s="6"/>
      <c r="KS383" s="6"/>
      <c r="KT383" s="6"/>
      <c r="KU383" s="6"/>
      <c r="KV383" s="6"/>
      <c r="KW383" s="6"/>
      <c r="KX383" s="6"/>
      <c r="KY383" s="6"/>
      <c r="KZ383" s="6"/>
      <c r="LA383" s="6"/>
      <c r="LB383" s="6"/>
      <c r="LC383" s="6"/>
    </row>
    <row r="384" spans="222:315" x14ac:dyDescent="0.2">
      <c r="HN384" s="6"/>
      <c r="HO384" s="6"/>
      <c r="HP384" s="6"/>
      <c r="HQ384" s="6"/>
      <c r="HR384" s="6"/>
      <c r="HS384" s="6"/>
      <c r="HT384" s="6"/>
      <c r="HU384" s="6"/>
      <c r="HV384" s="6"/>
      <c r="HW384" s="6"/>
      <c r="HX384" s="6"/>
      <c r="HY384" s="6"/>
      <c r="HZ384" s="6"/>
      <c r="IA384" s="6"/>
      <c r="IB384" s="6"/>
      <c r="IC384" s="6"/>
      <c r="ID384" s="6"/>
      <c r="IE384" s="6"/>
      <c r="IF384" s="6"/>
      <c r="IG384" s="6"/>
      <c r="IH384" s="6"/>
      <c r="II384" s="6"/>
      <c r="IJ384" s="6"/>
      <c r="IK384" s="6"/>
      <c r="IL384" s="6"/>
      <c r="IM384" s="6"/>
      <c r="IN384" s="6"/>
      <c r="IO384" s="6"/>
      <c r="IP384" s="6"/>
      <c r="IQ384" s="6"/>
      <c r="IR384" s="6"/>
      <c r="IS384" s="6"/>
      <c r="IT384" s="6"/>
      <c r="IU384" s="6"/>
      <c r="IV384" s="6"/>
      <c r="IW384" s="6"/>
      <c r="IX384" s="6"/>
      <c r="IY384" s="6"/>
      <c r="IZ384" s="6"/>
      <c r="JA384" s="6"/>
      <c r="JB384" s="6"/>
      <c r="JC384" s="6"/>
      <c r="JD384" s="6"/>
      <c r="JE384" s="6"/>
      <c r="JF384" s="6"/>
      <c r="JG384" s="6"/>
      <c r="JH384" s="6"/>
      <c r="JI384" s="6"/>
      <c r="JJ384" s="6"/>
      <c r="JK384" s="6"/>
      <c r="JL384" s="6"/>
      <c r="JM384" s="6"/>
      <c r="JN384" s="6"/>
      <c r="JO384" s="6"/>
      <c r="JP384" s="6"/>
      <c r="JQ384" s="6"/>
      <c r="JR384" s="6"/>
      <c r="JS384" s="6"/>
      <c r="JT384" s="6"/>
      <c r="JU384" s="6"/>
      <c r="JV384" s="6"/>
      <c r="JW384" s="6"/>
      <c r="JX384" s="6"/>
      <c r="JY384" s="6"/>
      <c r="JZ384" s="6"/>
      <c r="KA384" s="6"/>
      <c r="KB384" s="6"/>
      <c r="KC384" s="6"/>
      <c r="KD384" s="6"/>
      <c r="KE384" s="6"/>
      <c r="KF384" s="6"/>
      <c r="KG384" s="6"/>
      <c r="KH384" s="6"/>
      <c r="KI384" s="6"/>
      <c r="KJ384" s="6"/>
      <c r="KK384" s="6"/>
      <c r="KL384" s="6"/>
      <c r="KM384" s="6"/>
      <c r="KN384" s="6"/>
      <c r="KO384" s="6"/>
      <c r="KP384" s="6"/>
      <c r="KQ384" s="6"/>
      <c r="KR384" s="6"/>
      <c r="KS384" s="6"/>
      <c r="KT384" s="6"/>
      <c r="KU384" s="6"/>
      <c r="KV384" s="6"/>
      <c r="KW384" s="6"/>
      <c r="KX384" s="6"/>
      <c r="KY384" s="6"/>
      <c r="KZ384" s="6"/>
      <c r="LA384" s="6"/>
      <c r="LB384" s="6"/>
      <c r="LC384" s="6"/>
    </row>
    <row r="385" spans="222:315" x14ac:dyDescent="0.2">
      <c r="HN385" s="6"/>
      <c r="HO385" s="6"/>
      <c r="HP385" s="6"/>
      <c r="HQ385" s="6"/>
      <c r="HR385" s="6"/>
      <c r="HS385" s="6"/>
      <c r="HT385" s="6"/>
      <c r="HU385" s="6"/>
      <c r="HV385" s="6"/>
      <c r="HW385" s="6"/>
      <c r="HX385" s="6"/>
      <c r="HY385" s="6"/>
      <c r="HZ385" s="6"/>
      <c r="IA385" s="6"/>
      <c r="IB385" s="6"/>
      <c r="IC385" s="6"/>
      <c r="ID385" s="6"/>
      <c r="IE385" s="6"/>
      <c r="IF385" s="6"/>
      <c r="IG385" s="6"/>
      <c r="IH385" s="6"/>
      <c r="II385" s="6"/>
      <c r="IJ385" s="6"/>
      <c r="IK385" s="6"/>
      <c r="IL385" s="6"/>
      <c r="IM385" s="6"/>
      <c r="IN385" s="6"/>
      <c r="IO385" s="6"/>
      <c r="IP385" s="6"/>
      <c r="IQ385" s="6"/>
      <c r="IR385" s="6"/>
      <c r="IS385" s="6"/>
      <c r="IT385" s="6"/>
      <c r="IU385" s="6"/>
      <c r="IV385" s="6"/>
      <c r="IW385" s="6"/>
      <c r="IX385" s="6"/>
      <c r="IY385" s="6"/>
      <c r="IZ385" s="6"/>
      <c r="JA385" s="6"/>
      <c r="JB385" s="6"/>
      <c r="JC385" s="6"/>
      <c r="JD385" s="6"/>
      <c r="JE385" s="6"/>
      <c r="JF385" s="6"/>
      <c r="JG385" s="6"/>
      <c r="JH385" s="6"/>
      <c r="JI385" s="6"/>
      <c r="JJ385" s="6"/>
      <c r="JK385" s="6"/>
      <c r="JL385" s="6"/>
      <c r="JM385" s="6"/>
      <c r="JN385" s="6"/>
      <c r="JO385" s="6"/>
      <c r="JP385" s="6"/>
      <c r="JQ385" s="6"/>
      <c r="JR385" s="6"/>
      <c r="JS385" s="6"/>
      <c r="JT385" s="6"/>
      <c r="JU385" s="6"/>
      <c r="JV385" s="6"/>
      <c r="JW385" s="6"/>
      <c r="JX385" s="6"/>
      <c r="JY385" s="6"/>
      <c r="JZ385" s="6"/>
      <c r="KA385" s="6"/>
      <c r="KB385" s="6"/>
      <c r="KC385" s="6"/>
      <c r="KD385" s="6"/>
      <c r="KE385" s="6"/>
      <c r="KF385" s="6"/>
      <c r="KG385" s="6"/>
      <c r="KH385" s="6"/>
      <c r="KI385" s="6"/>
      <c r="KJ385" s="6"/>
      <c r="KK385" s="6"/>
      <c r="KL385" s="6"/>
      <c r="KM385" s="6"/>
      <c r="KN385" s="6"/>
      <c r="KO385" s="6"/>
      <c r="KP385" s="6"/>
      <c r="KQ385" s="6"/>
      <c r="KR385" s="6"/>
      <c r="KS385" s="6"/>
      <c r="KT385" s="6"/>
      <c r="KU385" s="6"/>
      <c r="KV385" s="6"/>
      <c r="KW385" s="6"/>
      <c r="KX385" s="6"/>
      <c r="KY385" s="6"/>
      <c r="KZ385" s="6"/>
      <c r="LA385" s="6"/>
      <c r="LB385" s="6"/>
      <c r="LC385" s="6"/>
    </row>
    <row r="386" spans="222:315" x14ac:dyDescent="0.2">
      <c r="HN386" s="6"/>
      <c r="HO386" s="6"/>
      <c r="HP386" s="6"/>
      <c r="HQ386" s="6"/>
      <c r="HR386" s="6"/>
      <c r="HS386" s="6"/>
      <c r="HT386" s="6"/>
      <c r="HU386" s="6"/>
      <c r="HV386" s="6"/>
      <c r="HW386" s="6"/>
      <c r="HX386" s="6"/>
      <c r="HY386" s="6"/>
      <c r="HZ386" s="6"/>
      <c r="IA386" s="6"/>
      <c r="IB386" s="6"/>
      <c r="IC386" s="6"/>
      <c r="ID386" s="6"/>
      <c r="IE386" s="6"/>
      <c r="IF386" s="6"/>
      <c r="IG386" s="6"/>
      <c r="IH386" s="6"/>
      <c r="II386" s="6"/>
      <c r="IJ386" s="6"/>
      <c r="IK386" s="6"/>
      <c r="IL386" s="6"/>
      <c r="IM386" s="6"/>
      <c r="IN386" s="6"/>
      <c r="IO386" s="6"/>
      <c r="IP386" s="6"/>
      <c r="IQ386" s="6"/>
      <c r="IR386" s="6"/>
      <c r="IS386" s="6"/>
      <c r="IT386" s="6"/>
      <c r="IU386" s="6"/>
      <c r="IV386" s="6"/>
      <c r="IW386" s="6"/>
      <c r="IX386" s="6"/>
      <c r="IY386" s="6"/>
      <c r="IZ386" s="6"/>
      <c r="JA386" s="6"/>
      <c r="JB386" s="6"/>
      <c r="JC386" s="6"/>
      <c r="JD386" s="6"/>
      <c r="JE386" s="6"/>
      <c r="JF386" s="6"/>
      <c r="JG386" s="6"/>
      <c r="JH386" s="6"/>
      <c r="JI386" s="6"/>
      <c r="JJ386" s="6"/>
      <c r="JK386" s="6"/>
      <c r="JL386" s="6"/>
      <c r="JM386" s="6"/>
      <c r="JN386" s="6"/>
      <c r="JO386" s="6"/>
      <c r="JP386" s="6"/>
      <c r="JQ386" s="6"/>
      <c r="JR386" s="6"/>
      <c r="JS386" s="6"/>
      <c r="JT386" s="6"/>
      <c r="JU386" s="6"/>
      <c r="JV386" s="6"/>
      <c r="JW386" s="6"/>
      <c r="JX386" s="6"/>
      <c r="JY386" s="6"/>
      <c r="JZ386" s="6"/>
      <c r="KA386" s="6"/>
      <c r="KB386" s="6"/>
      <c r="KC386" s="6"/>
      <c r="KD386" s="6"/>
      <c r="KE386" s="6"/>
      <c r="KF386" s="6"/>
      <c r="KG386" s="6"/>
      <c r="KH386" s="6"/>
      <c r="KI386" s="6"/>
      <c r="KJ386" s="6"/>
      <c r="KK386" s="6"/>
      <c r="KL386" s="6"/>
      <c r="KM386" s="6"/>
      <c r="KN386" s="6"/>
      <c r="KO386" s="6"/>
      <c r="KP386" s="6"/>
      <c r="KQ386" s="6"/>
      <c r="KR386" s="6"/>
      <c r="KS386" s="6"/>
      <c r="KT386" s="6"/>
      <c r="KU386" s="6"/>
      <c r="KV386" s="6"/>
      <c r="KW386" s="6"/>
      <c r="KX386" s="6"/>
      <c r="KY386" s="6"/>
      <c r="KZ386" s="6"/>
      <c r="LA386" s="6"/>
      <c r="LB386" s="6"/>
      <c r="LC386" s="6"/>
    </row>
    <row r="387" spans="222:315" x14ac:dyDescent="0.2">
      <c r="HN387" s="6"/>
      <c r="HO387" s="6"/>
      <c r="HP387" s="6"/>
      <c r="HQ387" s="6"/>
      <c r="HR387" s="6"/>
      <c r="HS387" s="6"/>
      <c r="HT387" s="6"/>
      <c r="HU387" s="6"/>
      <c r="HV387" s="6"/>
      <c r="HW387" s="6"/>
      <c r="HX387" s="6"/>
      <c r="HY387" s="6"/>
      <c r="HZ387" s="6"/>
      <c r="IA387" s="6"/>
      <c r="IB387" s="6"/>
      <c r="IC387" s="6"/>
      <c r="ID387" s="6"/>
      <c r="IE387" s="6"/>
      <c r="IF387" s="6"/>
      <c r="IG387" s="6"/>
      <c r="IH387" s="6"/>
      <c r="II387" s="6"/>
      <c r="IJ387" s="6"/>
      <c r="IK387" s="6"/>
      <c r="IL387" s="6"/>
      <c r="IM387" s="6"/>
      <c r="IN387" s="6"/>
      <c r="IO387" s="6"/>
      <c r="IP387" s="6"/>
      <c r="IQ387" s="6"/>
      <c r="IR387" s="6"/>
      <c r="IS387" s="6"/>
      <c r="IT387" s="6"/>
      <c r="IU387" s="6"/>
      <c r="IV387" s="6"/>
      <c r="IW387" s="6"/>
      <c r="IX387" s="6"/>
      <c r="IY387" s="6"/>
      <c r="IZ387" s="6"/>
      <c r="JA387" s="6"/>
      <c r="JB387" s="6"/>
      <c r="JC387" s="6"/>
      <c r="JD387" s="6"/>
      <c r="JE387" s="6"/>
      <c r="JF387" s="6"/>
      <c r="JG387" s="6"/>
      <c r="JH387" s="6"/>
      <c r="JI387" s="6"/>
      <c r="JJ387" s="6"/>
      <c r="JK387" s="6"/>
      <c r="JL387" s="6"/>
      <c r="JM387" s="6"/>
      <c r="JN387" s="6"/>
      <c r="JO387" s="6"/>
      <c r="JP387" s="6"/>
      <c r="JQ387" s="6"/>
      <c r="JR387" s="6"/>
      <c r="JS387" s="6"/>
      <c r="JT387" s="6"/>
      <c r="JU387" s="6"/>
      <c r="JV387" s="6"/>
      <c r="JW387" s="6"/>
      <c r="JX387" s="6"/>
      <c r="JY387" s="6"/>
      <c r="JZ387" s="6"/>
      <c r="KA387" s="6"/>
      <c r="KB387" s="6"/>
      <c r="KC387" s="6"/>
      <c r="KD387" s="6"/>
      <c r="KE387" s="6"/>
      <c r="KF387" s="6"/>
      <c r="KG387" s="6"/>
      <c r="KH387" s="6"/>
      <c r="KI387" s="6"/>
      <c r="KJ387" s="6"/>
      <c r="KK387" s="6"/>
      <c r="KL387" s="6"/>
      <c r="KM387" s="6"/>
      <c r="KN387" s="6"/>
      <c r="KO387" s="6"/>
      <c r="KP387" s="6"/>
      <c r="KQ387" s="6"/>
      <c r="KR387" s="6"/>
      <c r="KS387" s="6"/>
      <c r="KT387" s="6"/>
      <c r="KU387" s="6"/>
      <c r="KV387" s="6"/>
      <c r="KW387" s="6"/>
      <c r="KX387" s="6"/>
      <c r="KY387" s="6"/>
      <c r="KZ387" s="6"/>
      <c r="LA387" s="6"/>
      <c r="LB387" s="6"/>
      <c r="LC387" s="6"/>
    </row>
    <row r="388" spans="222:315" x14ac:dyDescent="0.2">
      <c r="HN388" s="6"/>
      <c r="HO388" s="6"/>
      <c r="HP388" s="6"/>
      <c r="HQ388" s="6"/>
      <c r="HR388" s="6"/>
      <c r="HS388" s="6"/>
      <c r="HT388" s="6"/>
      <c r="HU388" s="6"/>
      <c r="HV388" s="6"/>
      <c r="HW388" s="6"/>
      <c r="HX388" s="6"/>
      <c r="HY388" s="6"/>
      <c r="HZ388" s="6"/>
      <c r="IA388" s="6"/>
      <c r="IB388" s="6"/>
      <c r="IC388" s="6"/>
      <c r="ID388" s="6"/>
      <c r="IE388" s="6"/>
      <c r="IF388" s="6"/>
      <c r="IG388" s="6"/>
      <c r="IH388" s="6"/>
      <c r="II388" s="6"/>
      <c r="IJ388" s="6"/>
      <c r="IK388" s="6"/>
      <c r="IL388" s="6"/>
      <c r="IM388" s="6"/>
      <c r="IN388" s="6"/>
      <c r="IO388" s="6"/>
      <c r="IP388" s="6"/>
      <c r="IQ388" s="6"/>
      <c r="IR388" s="6"/>
      <c r="IS388" s="6"/>
      <c r="IT388" s="6"/>
      <c r="IU388" s="6"/>
      <c r="IV388" s="6"/>
      <c r="IW388" s="6"/>
      <c r="IX388" s="6"/>
      <c r="IY388" s="6"/>
      <c r="IZ388" s="6"/>
      <c r="JA388" s="6"/>
      <c r="JB388" s="6"/>
      <c r="JC388" s="6"/>
      <c r="JD388" s="6"/>
      <c r="JE388" s="6"/>
      <c r="JF388" s="6"/>
      <c r="JG388" s="6"/>
      <c r="JH388" s="6"/>
      <c r="JI388" s="6"/>
      <c r="JJ388" s="6"/>
      <c r="JK388" s="6"/>
      <c r="JL388" s="6"/>
      <c r="JM388" s="6"/>
      <c r="JN388" s="6"/>
      <c r="JO388" s="6"/>
      <c r="JP388" s="6"/>
      <c r="JQ388" s="6"/>
      <c r="JR388" s="6"/>
      <c r="JS388" s="6"/>
      <c r="JT388" s="6"/>
      <c r="JU388" s="6"/>
      <c r="JV388" s="6"/>
      <c r="JW388" s="6"/>
      <c r="JX388" s="6"/>
      <c r="JY388" s="6"/>
      <c r="JZ388" s="6"/>
      <c r="KA388" s="6"/>
      <c r="KB388" s="6"/>
      <c r="KC388" s="6"/>
      <c r="KD388" s="6"/>
      <c r="KE388" s="6"/>
      <c r="KF388" s="6"/>
      <c r="KG388" s="6"/>
      <c r="KH388" s="6"/>
      <c r="KI388" s="6"/>
      <c r="KJ388" s="6"/>
      <c r="KK388" s="6"/>
      <c r="KL388" s="6"/>
      <c r="KM388" s="6"/>
      <c r="KN388" s="6"/>
      <c r="KO388" s="6"/>
      <c r="KP388" s="6"/>
      <c r="KQ388" s="6"/>
      <c r="KR388" s="6"/>
      <c r="KS388" s="6"/>
      <c r="KT388" s="6"/>
      <c r="KU388" s="6"/>
      <c r="KV388" s="6"/>
      <c r="KW388" s="6"/>
      <c r="KX388" s="6"/>
      <c r="KY388" s="6"/>
      <c r="KZ388" s="6"/>
      <c r="LA388" s="6"/>
      <c r="LB388" s="6"/>
      <c r="LC388" s="6"/>
    </row>
    <row r="389" spans="222:315" x14ac:dyDescent="0.2">
      <c r="HN389" s="6"/>
      <c r="HO389" s="6"/>
      <c r="HP389" s="6"/>
      <c r="HQ389" s="6"/>
      <c r="HR389" s="6"/>
      <c r="HS389" s="6"/>
      <c r="HT389" s="6"/>
      <c r="HU389" s="6"/>
      <c r="HV389" s="6"/>
      <c r="HW389" s="6"/>
      <c r="HX389" s="6"/>
      <c r="HY389" s="6"/>
      <c r="HZ389" s="6"/>
      <c r="IA389" s="6"/>
      <c r="IB389" s="6"/>
      <c r="IC389" s="6"/>
      <c r="ID389" s="6"/>
      <c r="IE389" s="6"/>
      <c r="IF389" s="6"/>
      <c r="IG389" s="6"/>
      <c r="IH389" s="6"/>
      <c r="II389" s="6"/>
      <c r="IJ389" s="6"/>
      <c r="IK389" s="6"/>
      <c r="IL389" s="6"/>
      <c r="IM389" s="6"/>
      <c r="IN389" s="6"/>
      <c r="IO389" s="6"/>
      <c r="IP389" s="6"/>
      <c r="IQ389" s="6"/>
      <c r="IR389" s="6"/>
      <c r="IS389" s="6"/>
      <c r="IT389" s="6"/>
      <c r="IU389" s="6"/>
      <c r="IV389" s="6"/>
      <c r="IW389" s="6"/>
      <c r="IX389" s="6"/>
      <c r="IY389" s="6"/>
      <c r="IZ389" s="6"/>
      <c r="JA389" s="6"/>
      <c r="JB389" s="6"/>
      <c r="JC389" s="6"/>
      <c r="JD389" s="6"/>
      <c r="JE389" s="6"/>
      <c r="JF389" s="6"/>
      <c r="JG389" s="6"/>
      <c r="JH389" s="6"/>
      <c r="JI389" s="6"/>
      <c r="JJ389" s="6"/>
      <c r="JK389" s="6"/>
      <c r="JL389" s="6"/>
      <c r="JM389" s="6"/>
      <c r="JN389" s="6"/>
      <c r="JO389" s="6"/>
      <c r="JP389" s="6"/>
      <c r="JQ389" s="6"/>
      <c r="JR389" s="6"/>
      <c r="JS389" s="6"/>
      <c r="JT389" s="6"/>
      <c r="JU389" s="6"/>
      <c r="JV389" s="6"/>
      <c r="JW389" s="6"/>
      <c r="JX389" s="6"/>
      <c r="JY389" s="6"/>
      <c r="JZ389" s="6"/>
      <c r="KA389" s="6"/>
      <c r="KB389" s="6"/>
      <c r="KC389" s="6"/>
      <c r="KD389" s="6"/>
      <c r="KE389" s="6"/>
      <c r="KF389" s="6"/>
      <c r="KG389" s="6"/>
      <c r="KH389" s="6"/>
      <c r="KI389" s="6"/>
      <c r="KJ389" s="6"/>
      <c r="KK389" s="6"/>
      <c r="KL389" s="6"/>
      <c r="KM389" s="6"/>
      <c r="KN389" s="6"/>
      <c r="KO389" s="6"/>
      <c r="KP389" s="6"/>
      <c r="KQ389" s="6"/>
      <c r="KR389" s="6"/>
      <c r="KS389" s="6"/>
      <c r="KT389" s="6"/>
      <c r="KU389" s="6"/>
      <c r="KV389" s="6"/>
      <c r="KW389" s="6"/>
      <c r="KX389" s="6"/>
      <c r="KY389" s="6"/>
      <c r="KZ389" s="6"/>
      <c r="LA389" s="6"/>
      <c r="LB389" s="6"/>
      <c r="LC389" s="6"/>
    </row>
    <row r="390" spans="222:315" x14ac:dyDescent="0.2">
      <c r="HN390" s="6"/>
      <c r="HO390" s="6"/>
      <c r="HP390" s="6"/>
      <c r="HQ390" s="6"/>
      <c r="HR390" s="6"/>
      <c r="HS390" s="6"/>
      <c r="HT390" s="6"/>
      <c r="HU390" s="6"/>
      <c r="HV390" s="6"/>
      <c r="HW390" s="6"/>
      <c r="HX390" s="6"/>
      <c r="HY390" s="6"/>
      <c r="HZ390" s="6"/>
      <c r="IA390" s="6"/>
      <c r="IB390" s="6"/>
      <c r="IC390" s="6"/>
      <c r="ID390" s="6"/>
      <c r="IE390" s="6"/>
      <c r="IF390" s="6"/>
      <c r="IG390" s="6"/>
      <c r="IH390" s="6"/>
      <c r="II390" s="6"/>
      <c r="IJ390" s="6"/>
      <c r="IK390" s="6"/>
      <c r="IL390" s="6"/>
      <c r="IM390" s="6"/>
      <c r="IN390" s="6"/>
      <c r="IO390" s="6"/>
      <c r="IP390" s="6"/>
      <c r="IQ390" s="6"/>
      <c r="IR390" s="6"/>
      <c r="IS390" s="6"/>
      <c r="IT390" s="6"/>
      <c r="IU390" s="6"/>
      <c r="IV390" s="6"/>
      <c r="IW390" s="6"/>
      <c r="IX390" s="6"/>
      <c r="IY390" s="6"/>
      <c r="IZ390" s="6"/>
      <c r="JA390" s="6"/>
      <c r="JB390" s="6"/>
      <c r="JC390" s="6"/>
      <c r="JD390" s="6"/>
      <c r="JE390" s="6"/>
      <c r="JF390" s="6"/>
      <c r="JG390" s="6"/>
      <c r="JH390" s="6"/>
      <c r="JI390" s="6"/>
      <c r="JJ390" s="6"/>
      <c r="JK390" s="6"/>
      <c r="JL390" s="6"/>
      <c r="JM390" s="6"/>
      <c r="JN390" s="6"/>
      <c r="JO390" s="6"/>
      <c r="JP390" s="6"/>
      <c r="JQ390" s="6"/>
      <c r="JR390" s="6"/>
      <c r="JS390" s="6"/>
      <c r="JT390" s="6"/>
      <c r="JU390" s="6"/>
      <c r="JV390" s="6"/>
      <c r="JW390" s="6"/>
      <c r="JX390" s="6"/>
      <c r="JY390" s="6"/>
      <c r="JZ390" s="6"/>
      <c r="KA390" s="6"/>
      <c r="KB390" s="6"/>
      <c r="KC390" s="6"/>
      <c r="KD390" s="6"/>
      <c r="KE390" s="6"/>
      <c r="KF390" s="6"/>
      <c r="KG390" s="6"/>
      <c r="KH390" s="6"/>
      <c r="KI390" s="6"/>
      <c r="KJ390" s="6"/>
      <c r="KK390" s="6"/>
      <c r="KL390" s="6"/>
      <c r="KM390" s="6"/>
      <c r="KN390" s="6"/>
      <c r="KO390" s="6"/>
      <c r="KP390" s="6"/>
      <c r="KQ390" s="6"/>
      <c r="KR390" s="6"/>
      <c r="KS390" s="6"/>
      <c r="KT390" s="6"/>
      <c r="KU390" s="6"/>
      <c r="KV390" s="6"/>
      <c r="KW390" s="6"/>
      <c r="KX390" s="6"/>
      <c r="KY390" s="6"/>
      <c r="KZ390" s="6"/>
      <c r="LA390" s="6"/>
      <c r="LB390" s="6"/>
      <c r="LC390" s="6"/>
    </row>
    <row r="391" spans="222:315" x14ac:dyDescent="0.2">
      <c r="HN391" s="6"/>
      <c r="HO391" s="6"/>
      <c r="HP391" s="6"/>
      <c r="HQ391" s="6"/>
      <c r="HR391" s="6"/>
      <c r="HS391" s="6"/>
      <c r="HT391" s="6"/>
      <c r="HU391" s="6"/>
      <c r="HV391" s="6"/>
      <c r="HW391" s="6"/>
      <c r="HX391" s="6"/>
      <c r="HY391" s="6"/>
      <c r="HZ391" s="6"/>
      <c r="IA391" s="6"/>
      <c r="IB391" s="6"/>
      <c r="IC391" s="6"/>
      <c r="ID391" s="6"/>
      <c r="IE391" s="6"/>
      <c r="IF391" s="6"/>
      <c r="IG391" s="6"/>
      <c r="IH391" s="6"/>
      <c r="II391" s="6"/>
      <c r="IJ391" s="6"/>
      <c r="IK391" s="6"/>
      <c r="IL391" s="6"/>
      <c r="IM391" s="6"/>
      <c r="IN391" s="6"/>
      <c r="IO391" s="6"/>
      <c r="IP391" s="6"/>
      <c r="IQ391" s="6"/>
      <c r="IR391" s="6"/>
      <c r="IS391" s="6"/>
      <c r="IT391" s="6"/>
      <c r="IU391" s="6"/>
      <c r="IV391" s="6"/>
      <c r="IW391" s="6"/>
      <c r="IX391" s="6"/>
      <c r="IY391" s="6"/>
      <c r="IZ391" s="6"/>
      <c r="JA391" s="6"/>
      <c r="JB391" s="6"/>
      <c r="JC391" s="6"/>
      <c r="JD391" s="6"/>
      <c r="JE391" s="6"/>
      <c r="JF391" s="6"/>
      <c r="JG391" s="6"/>
      <c r="JH391" s="6"/>
      <c r="JI391" s="6"/>
      <c r="JJ391" s="6"/>
      <c r="JK391" s="6"/>
      <c r="JL391" s="6"/>
      <c r="JM391" s="6"/>
      <c r="JN391" s="6"/>
      <c r="JO391" s="6"/>
      <c r="JP391" s="6"/>
      <c r="JQ391" s="6"/>
      <c r="JR391" s="6"/>
      <c r="JS391" s="6"/>
      <c r="JT391" s="6"/>
      <c r="JU391" s="6"/>
      <c r="JV391" s="6"/>
      <c r="JW391" s="6"/>
      <c r="JX391" s="6"/>
      <c r="JY391" s="6"/>
      <c r="JZ391" s="6"/>
      <c r="KA391" s="6"/>
      <c r="KB391" s="6"/>
      <c r="KC391" s="6"/>
      <c r="KD391" s="6"/>
      <c r="KE391" s="6"/>
      <c r="KF391" s="6"/>
      <c r="KG391" s="6"/>
      <c r="KH391" s="6"/>
      <c r="KI391" s="6"/>
      <c r="KJ391" s="6"/>
      <c r="KK391" s="6"/>
      <c r="KL391" s="6"/>
      <c r="KM391" s="6"/>
      <c r="KN391" s="6"/>
      <c r="KO391" s="6"/>
      <c r="KP391" s="6"/>
      <c r="KQ391" s="6"/>
      <c r="KR391" s="6"/>
      <c r="KS391" s="6"/>
      <c r="KT391" s="6"/>
      <c r="KU391" s="6"/>
      <c r="KV391" s="6"/>
      <c r="KW391" s="6"/>
      <c r="KX391" s="6"/>
      <c r="KY391" s="6"/>
      <c r="KZ391" s="6"/>
      <c r="LA391" s="6"/>
      <c r="LB391" s="6"/>
      <c r="LC391" s="6"/>
    </row>
    <row r="392" spans="222:315" x14ac:dyDescent="0.2">
      <c r="HN392" s="6"/>
      <c r="HO392" s="6"/>
      <c r="HP392" s="6"/>
      <c r="HQ392" s="6"/>
      <c r="HR392" s="6"/>
      <c r="HS392" s="6"/>
      <c r="HT392" s="6"/>
      <c r="HU392" s="6"/>
      <c r="HV392" s="6"/>
      <c r="HW392" s="6"/>
      <c r="HX392" s="6"/>
      <c r="HY392" s="6"/>
      <c r="HZ392" s="6"/>
      <c r="IA392" s="6"/>
      <c r="IB392" s="6"/>
      <c r="IC392" s="6"/>
      <c r="ID392" s="6"/>
      <c r="IE392" s="6"/>
      <c r="IF392" s="6"/>
      <c r="IG392" s="6"/>
      <c r="IH392" s="6"/>
      <c r="II392" s="6"/>
      <c r="IJ392" s="6"/>
      <c r="IK392" s="6"/>
      <c r="IL392" s="6"/>
      <c r="IM392" s="6"/>
      <c r="IN392" s="6"/>
      <c r="IO392" s="6"/>
      <c r="IP392" s="6"/>
      <c r="IQ392" s="6"/>
      <c r="IR392" s="6"/>
      <c r="IS392" s="6"/>
      <c r="IT392" s="6"/>
      <c r="IU392" s="6"/>
      <c r="IV392" s="6"/>
      <c r="IW392" s="6"/>
      <c r="IX392" s="6"/>
      <c r="IY392" s="6"/>
      <c r="IZ392" s="6"/>
      <c r="JA392" s="6"/>
      <c r="JB392" s="6"/>
      <c r="JC392" s="6"/>
      <c r="JD392" s="6"/>
      <c r="JE392" s="6"/>
      <c r="JF392" s="6"/>
      <c r="JG392" s="6"/>
      <c r="JH392" s="6"/>
      <c r="JI392" s="6"/>
      <c r="JJ392" s="6"/>
      <c r="JK392" s="6"/>
      <c r="JL392" s="6"/>
      <c r="JM392" s="6"/>
      <c r="JN392" s="6"/>
      <c r="JO392" s="6"/>
      <c r="JP392" s="6"/>
      <c r="JQ392" s="6"/>
      <c r="JR392" s="6"/>
      <c r="JS392" s="6"/>
      <c r="JT392" s="6"/>
      <c r="JU392" s="6"/>
      <c r="JV392" s="6"/>
      <c r="JW392" s="6"/>
      <c r="JX392" s="6"/>
      <c r="JY392" s="6"/>
      <c r="JZ392" s="6"/>
      <c r="KA392" s="6"/>
      <c r="KB392" s="6"/>
      <c r="KC392" s="6"/>
      <c r="KD392" s="6"/>
      <c r="KE392" s="6"/>
      <c r="KF392" s="6"/>
      <c r="KG392" s="6"/>
      <c r="KH392" s="6"/>
      <c r="KI392" s="6"/>
      <c r="KJ392" s="6"/>
      <c r="KK392" s="6"/>
      <c r="KL392" s="6"/>
      <c r="KM392" s="6"/>
      <c r="KN392" s="6"/>
      <c r="KO392" s="6"/>
      <c r="KP392" s="6"/>
      <c r="KQ392" s="6"/>
      <c r="KR392" s="6"/>
      <c r="KS392" s="6"/>
      <c r="KT392" s="6"/>
      <c r="KU392" s="6"/>
      <c r="KV392" s="6"/>
      <c r="KW392" s="6"/>
      <c r="KX392" s="6"/>
      <c r="KY392" s="6"/>
      <c r="KZ392" s="6"/>
      <c r="LA392" s="6"/>
      <c r="LB392" s="6"/>
      <c r="LC392" s="6"/>
    </row>
    <row r="393" spans="222:315" x14ac:dyDescent="0.2">
      <c r="HN393" s="6"/>
      <c r="HO393" s="6"/>
      <c r="HP393" s="6"/>
      <c r="HQ393" s="6"/>
      <c r="HR393" s="6"/>
      <c r="HS393" s="6"/>
      <c r="HT393" s="6"/>
      <c r="HU393" s="6"/>
      <c r="HV393" s="6"/>
      <c r="HW393" s="6"/>
      <c r="HX393" s="6"/>
      <c r="HY393" s="6"/>
      <c r="HZ393" s="6"/>
      <c r="IA393" s="6"/>
      <c r="IB393" s="6"/>
      <c r="IC393" s="6"/>
      <c r="ID393" s="6"/>
      <c r="IE393" s="6"/>
      <c r="IF393" s="6"/>
      <c r="IG393" s="6"/>
      <c r="IH393" s="6"/>
      <c r="II393" s="6"/>
      <c r="IJ393" s="6"/>
      <c r="IK393" s="6"/>
      <c r="IL393" s="6"/>
      <c r="IM393" s="6"/>
      <c r="IN393" s="6"/>
      <c r="IO393" s="6"/>
      <c r="IP393" s="6"/>
      <c r="IQ393" s="6"/>
      <c r="IR393" s="6"/>
      <c r="IS393" s="6"/>
      <c r="IT393" s="6"/>
      <c r="IU393" s="6"/>
      <c r="IV393" s="6"/>
      <c r="IW393" s="6"/>
      <c r="IX393" s="6"/>
      <c r="IY393" s="6"/>
      <c r="IZ393" s="6"/>
      <c r="JA393" s="6"/>
      <c r="JB393" s="6"/>
      <c r="JC393" s="6"/>
      <c r="JD393" s="6"/>
      <c r="JE393" s="6"/>
      <c r="JF393" s="6"/>
      <c r="JG393" s="6"/>
      <c r="JH393" s="6"/>
      <c r="JI393" s="6"/>
      <c r="JJ393" s="6"/>
      <c r="JK393" s="6"/>
      <c r="JL393" s="6"/>
      <c r="JM393" s="6"/>
      <c r="JN393" s="6"/>
      <c r="JO393" s="6"/>
      <c r="JP393" s="6"/>
      <c r="JQ393" s="6"/>
      <c r="JR393" s="6"/>
      <c r="JS393" s="6"/>
      <c r="JT393" s="6"/>
      <c r="JU393" s="6"/>
      <c r="JV393" s="6"/>
      <c r="JW393" s="6"/>
      <c r="JX393" s="6"/>
      <c r="JY393" s="6"/>
      <c r="JZ393" s="6"/>
      <c r="KA393" s="6"/>
      <c r="KB393" s="6"/>
      <c r="KC393" s="6"/>
      <c r="KD393" s="6"/>
      <c r="KE393" s="6"/>
      <c r="KF393" s="6"/>
      <c r="KG393" s="6"/>
      <c r="KH393" s="6"/>
      <c r="KI393" s="6"/>
      <c r="KJ393" s="6"/>
      <c r="KK393" s="6"/>
      <c r="KL393" s="6"/>
      <c r="KM393" s="6"/>
      <c r="KN393" s="6"/>
      <c r="KO393" s="6"/>
      <c r="KP393" s="6"/>
      <c r="KQ393" s="6"/>
      <c r="KR393" s="6"/>
      <c r="KS393" s="6"/>
      <c r="KT393" s="6"/>
      <c r="KU393" s="6"/>
      <c r="KV393" s="6"/>
      <c r="KW393" s="6"/>
      <c r="KX393" s="6"/>
      <c r="KY393" s="6"/>
      <c r="KZ393" s="6"/>
      <c r="LA393" s="6"/>
      <c r="LB393" s="6"/>
      <c r="LC393" s="6"/>
    </row>
    <row r="394" spans="222:315" x14ac:dyDescent="0.2">
      <c r="HN394" s="6"/>
      <c r="HO394" s="6"/>
      <c r="HP394" s="6"/>
      <c r="HQ394" s="6"/>
      <c r="HR394" s="6"/>
      <c r="HS394" s="6"/>
      <c r="HT394" s="6"/>
      <c r="HU394" s="6"/>
      <c r="HV394" s="6"/>
      <c r="HW394" s="6"/>
      <c r="HX394" s="6"/>
      <c r="HY394" s="6"/>
      <c r="HZ394" s="6"/>
      <c r="IA394" s="6"/>
      <c r="IB394" s="6"/>
      <c r="IC394" s="6"/>
      <c r="ID394" s="6"/>
      <c r="IE394" s="6"/>
      <c r="IF394" s="6"/>
      <c r="IG394" s="6"/>
      <c r="IH394" s="6"/>
      <c r="II394" s="6"/>
      <c r="IJ394" s="6"/>
      <c r="IK394" s="6"/>
      <c r="IL394" s="6"/>
      <c r="IM394" s="6"/>
      <c r="IN394" s="6"/>
      <c r="IO394" s="6"/>
      <c r="IP394" s="6"/>
      <c r="IQ394" s="6"/>
      <c r="IR394" s="6"/>
      <c r="IS394" s="6"/>
      <c r="IT394" s="6"/>
      <c r="IU394" s="6"/>
      <c r="IV394" s="6"/>
      <c r="IW394" s="6"/>
      <c r="IX394" s="6"/>
      <c r="IY394" s="6"/>
      <c r="IZ394" s="6"/>
      <c r="JA394" s="6"/>
      <c r="JB394" s="6"/>
      <c r="JC394" s="6"/>
      <c r="JD394" s="6"/>
      <c r="JE394" s="6"/>
      <c r="JF394" s="6"/>
      <c r="JG394" s="6"/>
      <c r="JH394" s="6"/>
      <c r="JI394" s="6"/>
      <c r="JJ394" s="6"/>
      <c r="JK394" s="6"/>
      <c r="JL394" s="6"/>
      <c r="JM394" s="6"/>
      <c r="JN394" s="6"/>
      <c r="JO394" s="6"/>
      <c r="JP394" s="6"/>
      <c r="JQ394" s="6"/>
      <c r="JR394" s="6"/>
      <c r="JS394" s="6"/>
      <c r="JT394" s="6"/>
      <c r="JU394" s="6"/>
      <c r="JV394" s="6"/>
      <c r="JW394" s="6"/>
      <c r="JX394" s="6"/>
      <c r="JY394" s="6"/>
      <c r="JZ394" s="6"/>
      <c r="KA394" s="6"/>
      <c r="KB394" s="6"/>
      <c r="KC394" s="6"/>
      <c r="KD394" s="6"/>
      <c r="KE394" s="6"/>
      <c r="KF394" s="6"/>
      <c r="KG394" s="6"/>
      <c r="KH394" s="6"/>
      <c r="KI394" s="6"/>
      <c r="KJ394" s="6"/>
      <c r="KK394" s="6"/>
      <c r="KL394" s="6"/>
      <c r="KM394" s="6"/>
      <c r="KN394" s="6"/>
      <c r="KO394" s="6"/>
      <c r="KP394" s="6"/>
      <c r="KQ394" s="6"/>
      <c r="KR394" s="6"/>
      <c r="KS394" s="6"/>
      <c r="KT394" s="6"/>
      <c r="KU394" s="6"/>
      <c r="KV394" s="6"/>
      <c r="KW394" s="6"/>
      <c r="KX394" s="6"/>
      <c r="KY394" s="6"/>
      <c r="KZ394" s="6"/>
      <c r="LA394" s="6"/>
      <c r="LB394" s="6"/>
      <c r="LC394" s="6"/>
    </row>
    <row r="395" spans="222:315" x14ac:dyDescent="0.2">
      <c r="HN395" s="6"/>
      <c r="HO395" s="6"/>
      <c r="HP395" s="6"/>
      <c r="HQ395" s="6"/>
      <c r="HR395" s="6"/>
      <c r="HS395" s="6"/>
      <c r="HT395" s="6"/>
      <c r="HU395" s="6"/>
      <c r="HV395" s="6"/>
      <c r="HW395" s="6"/>
      <c r="HX395" s="6"/>
      <c r="HY395" s="6"/>
      <c r="HZ395" s="6"/>
      <c r="IA395" s="6"/>
      <c r="IB395" s="6"/>
      <c r="IC395" s="6"/>
      <c r="ID395" s="6"/>
      <c r="IE395" s="6"/>
      <c r="IF395" s="6"/>
      <c r="IG395" s="6"/>
      <c r="IH395" s="6"/>
      <c r="II395" s="6"/>
      <c r="IJ395" s="6"/>
      <c r="IK395" s="6"/>
      <c r="IL395" s="6"/>
      <c r="IM395" s="6"/>
      <c r="IN395" s="6"/>
      <c r="IO395" s="6"/>
      <c r="IP395" s="6"/>
      <c r="IQ395" s="6"/>
      <c r="IR395" s="6"/>
      <c r="IS395" s="6"/>
      <c r="IT395" s="6"/>
      <c r="IU395" s="6"/>
      <c r="IV395" s="6"/>
      <c r="IW395" s="6"/>
      <c r="IX395" s="6"/>
      <c r="IY395" s="6"/>
      <c r="IZ395" s="6"/>
      <c r="JA395" s="6"/>
      <c r="JB395" s="6"/>
      <c r="JC395" s="6"/>
      <c r="JD395" s="6"/>
      <c r="JE395" s="6"/>
      <c r="JF395" s="6"/>
      <c r="JG395" s="6"/>
      <c r="JH395" s="6"/>
      <c r="JI395" s="6"/>
      <c r="JJ395" s="6"/>
      <c r="JK395" s="6"/>
      <c r="JL395" s="6"/>
      <c r="JM395" s="6"/>
      <c r="JN395" s="6"/>
      <c r="JO395" s="6"/>
      <c r="JP395" s="6"/>
      <c r="JQ395" s="6"/>
      <c r="JR395" s="6"/>
      <c r="JS395" s="6"/>
      <c r="JT395" s="6"/>
      <c r="JU395" s="6"/>
      <c r="JV395" s="6"/>
      <c r="JW395" s="6"/>
      <c r="JX395" s="6"/>
      <c r="JY395" s="6"/>
      <c r="JZ395" s="6"/>
      <c r="KA395" s="6"/>
      <c r="KB395" s="6"/>
      <c r="KC395" s="6"/>
      <c r="KD395" s="6"/>
      <c r="KE395" s="6"/>
      <c r="KF395" s="6"/>
      <c r="KG395" s="6"/>
      <c r="KH395" s="6"/>
      <c r="KI395" s="6"/>
      <c r="KJ395" s="6"/>
      <c r="KK395" s="6"/>
      <c r="KL395" s="6"/>
      <c r="KM395" s="6"/>
      <c r="KN395" s="6"/>
      <c r="KO395" s="6"/>
      <c r="KP395" s="6"/>
      <c r="KQ395" s="6"/>
      <c r="KR395" s="6"/>
      <c r="KS395" s="6"/>
      <c r="KT395" s="6"/>
      <c r="KU395" s="6"/>
      <c r="KV395" s="6"/>
      <c r="KW395" s="6"/>
      <c r="KX395" s="6"/>
      <c r="KY395" s="6"/>
      <c r="KZ395" s="6"/>
      <c r="LA395" s="6"/>
      <c r="LB395" s="6"/>
      <c r="LC395" s="6"/>
    </row>
    <row r="396" spans="222:315" x14ac:dyDescent="0.2">
      <c r="HN396" s="6"/>
      <c r="HO396" s="6"/>
      <c r="HP396" s="6"/>
      <c r="HQ396" s="6"/>
      <c r="HR396" s="6"/>
      <c r="HS396" s="6"/>
      <c r="HT396" s="6"/>
      <c r="HU396" s="6"/>
      <c r="HV396" s="6"/>
      <c r="HW396" s="6"/>
      <c r="HX396" s="6"/>
      <c r="HY396" s="6"/>
      <c r="HZ396" s="6"/>
      <c r="IA396" s="6"/>
      <c r="IB396" s="6"/>
      <c r="IC396" s="6"/>
      <c r="ID396" s="6"/>
      <c r="IE396" s="6"/>
      <c r="IF396" s="6"/>
      <c r="IG396" s="6"/>
      <c r="IH396" s="6"/>
      <c r="II396" s="6"/>
      <c r="IJ396" s="6"/>
      <c r="IK396" s="6"/>
      <c r="IL396" s="6"/>
      <c r="IM396" s="6"/>
      <c r="IN396" s="6"/>
      <c r="IO396" s="6"/>
      <c r="IP396" s="6"/>
      <c r="IQ396" s="6"/>
      <c r="IR396" s="6"/>
      <c r="IS396" s="6"/>
      <c r="IT396" s="6"/>
      <c r="IU396" s="6"/>
      <c r="IV396" s="6"/>
      <c r="IW396" s="6"/>
      <c r="IX396" s="6"/>
      <c r="IY396" s="6"/>
      <c r="IZ396" s="6"/>
      <c r="JA396" s="6"/>
      <c r="JB396" s="6"/>
      <c r="JC396" s="6"/>
      <c r="JD396" s="6"/>
      <c r="JE396" s="6"/>
      <c r="JF396" s="6"/>
      <c r="JG396" s="6"/>
      <c r="JH396" s="6"/>
      <c r="JI396" s="6"/>
      <c r="JJ396" s="6"/>
      <c r="JK396" s="6"/>
      <c r="JL396" s="6"/>
      <c r="JM396" s="6"/>
      <c r="JN396" s="6"/>
      <c r="JO396" s="6"/>
      <c r="JP396" s="6"/>
      <c r="JQ396" s="6"/>
      <c r="JR396" s="6"/>
      <c r="JS396" s="6"/>
      <c r="JT396" s="6"/>
      <c r="JU396" s="6"/>
      <c r="JV396" s="6"/>
      <c r="JW396" s="6"/>
      <c r="JX396" s="6"/>
      <c r="JY396" s="6"/>
      <c r="JZ396" s="6"/>
      <c r="KA396" s="6"/>
      <c r="KB396" s="6"/>
      <c r="KC396" s="6"/>
      <c r="KD396" s="6"/>
      <c r="KE396" s="6"/>
      <c r="KF396" s="6"/>
      <c r="KG396" s="6"/>
      <c r="KH396" s="6"/>
      <c r="KI396" s="6"/>
      <c r="KJ396" s="6"/>
      <c r="KK396" s="6"/>
      <c r="KL396" s="6"/>
      <c r="KM396" s="6"/>
      <c r="KN396" s="6"/>
      <c r="KO396" s="6"/>
      <c r="KP396" s="6"/>
      <c r="KQ396" s="6"/>
      <c r="KR396" s="6"/>
      <c r="KS396" s="6"/>
      <c r="KT396" s="6"/>
      <c r="KU396" s="6"/>
      <c r="KV396" s="6"/>
      <c r="KW396" s="6"/>
      <c r="KX396" s="6"/>
      <c r="KY396" s="6"/>
      <c r="KZ396" s="6"/>
      <c r="LA396" s="6"/>
      <c r="LB396" s="6"/>
      <c r="LC396" s="6"/>
    </row>
    <row r="397" spans="222:315" x14ac:dyDescent="0.2">
      <c r="HN397" s="6"/>
      <c r="HO397" s="6"/>
      <c r="HP397" s="6"/>
      <c r="HQ397" s="6"/>
      <c r="HR397" s="6"/>
      <c r="HS397" s="6"/>
      <c r="HT397" s="6"/>
      <c r="HU397" s="6"/>
      <c r="HV397" s="6"/>
      <c r="HW397" s="6"/>
      <c r="HX397" s="6"/>
      <c r="HY397" s="6"/>
      <c r="HZ397" s="6"/>
      <c r="IA397" s="6"/>
      <c r="IB397" s="6"/>
      <c r="IC397" s="6"/>
      <c r="ID397" s="6"/>
      <c r="IE397" s="6"/>
      <c r="IF397" s="6"/>
      <c r="IG397" s="6"/>
      <c r="IH397" s="6"/>
      <c r="II397" s="6"/>
      <c r="IJ397" s="6"/>
      <c r="IK397" s="6"/>
      <c r="IL397" s="6"/>
      <c r="IM397" s="6"/>
      <c r="IN397" s="6"/>
      <c r="IO397" s="6"/>
      <c r="IP397" s="6"/>
      <c r="IQ397" s="6"/>
      <c r="IR397" s="6"/>
      <c r="IS397" s="6"/>
      <c r="IT397" s="6"/>
      <c r="IU397" s="6"/>
      <c r="IV397" s="6"/>
      <c r="IW397" s="6"/>
      <c r="IX397" s="6"/>
      <c r="IY397" s="6"/>
      <c r="IZ397" s="6"/>
      <c r="JA397" s="6"/>
      <c r="JB397" s="6"/>
      <c r="JC397" s="6"/>
      <c r="JD397" s="6"/>
      <c r="JE397" s="6"/>
      <c r="JF397" s="6"/>
      <c r="JG397" s="6"/>
      <c r="JH397" s="6"/>
      <c r="JI397" s="6"/>
      <c r="JJ397" s="6"/>
      <c r="JK397" s="6"/>
      <c r="JL397" s="6"/>
      <c r="JM397" s="6"/>
      <c r="JN397" s="6"/>
      <c r="JO397" s="6"/>
      <c r="JP397" s="6"/>
      <c r="JQ397" s="6"/>
      <c r="JR397" s="6"/>
      <c r="JS397" s="6"/>
      <c r="JT397" s="6"/>
      <c r="JU397" s="6"/>
      <c r="JV397" s="6"/>
      <c r="JW397" s="6"/>
      <c r="JX397" s="6"/>
      <c r="JY397" s="6"/>
      <c r="JZ397" s="6"/>
      <c r="KA397" s="6"/>
      <c r="KB397" s="6"/>
      <c r="KC397" s="6"/>
      <c r="KD397" s="6"/>
      <c r="KE397" s="6"/>
      <c r="KF397" s="6"/>
      <c r="KG397" s="6"/>
      <c r="KH397" s="6"/>
      <c r="KI397" s="6"/>
      <c r="KJ397" s="6"/>
      <c r="KK397" s="6"/>
      <c r="KL397" s="6"/>
      <c r="KM397" s="6"/>
      <c r="KN397" s="6"/>
      <c r="KO397" s="6"/>
      <c r="KP397" s="6"/>
      <c r="KQ397" s="6"/>
      <c r="KR397" s="6"/>
      <c r="KS397" s="6"/>
      <c r="KT397" s="6"/>
      <c r="KU397" s="6"/>
      <c r="KV397" s="6"/>
      <c r="KW397" s="6"/>
      <c r="KX397" s="6"/>
      <c r="KY397" s="6"/>
      <c r="KZ397" s="6"/>
      <c r="LA397" s="6"/>
      <c r="LB397" s="6"/>
      <c r="LC397" s="6"/>
    </row>
    <row r="398" spans="222:315" x14ac:dyDescent="0.2">
      <c r="HN398" s="6"/>
      <c r="HO398" s="6"/>
      <c r="HP398" s="6"/>
      <c r="HQ398" s="6"/>
      <c r="HR398" s="6"/>
      <c r="HS398" s="6"/>
      <c r="HT398" s="6"/>
      <c r="HU398" s="6"/>
      <c r="HV398" s="6"/>
      <c r="HW398" s="6"/>
      <c r="HX398" s="6"/>
      <c r="HY398" s="6"/>
      <c r="HZ398" s="6"/>
      <c r="IA398" s="6"/>
      <c r="IB398" s="6"/>
      <c r="IC398" s="6"/>
      <c r="ID398" s="6"/>
      <c r="IE398" s="6"/>
      <c r="IF398" s="6"/>
      <c r="IG398" s="6"/>
      <c r="IH398" s="6"/>
      <c r="II398" s="6"/>
      <c r="IJ398" s="6"/>
      <c r="IK398" s="6"/>
      <c r="IL398" s="6"/>
      <c r="IM398" s="6"/>
      <c r="IN398" s="6"/>
      <c r="IO398" s="6"/>
      <c r="IP398" s="6"/>
      <c r="IQ398" s="6"/>
      <c r="IR398" s="6"/>
      <c r="IS398" s="6"/>
      <c r="IT398" s="6"/>
      <c r="IU398" s="6"/>
      <c r="IV398" s="6"/>
      <c r="IW398" s="6"/>
      <c r="IX398" s="6"/>
      <c r="IY398" s="6"/>
      <c r="IZ398" s="6"/>
      <c r="JA398" s="6"/>
      <c r="JB398" s="6"/>
      <c r="JC398" s="6"/>
      <c r="JD398" s="6"/>
      <c r="JE398" s="6"/>
      <c r="JF398" s="6"/>
      <c r="JG398" s="6"/>
      <c r="JH398" s="6"/>
      <c r="JI398" s="6"/>
      <c r="JJ398" s="6"/>
      <c r="JK398" s="6"/>
      <c r="JL398" s="6"/>
      <c r="JM398" s="6"/>
      <c r="JN398" s="6"/>
      <c r="JO398" s="6"/>
      <c r="JP398" s="6"/>
      <c r="JQ398" s="6"/>
      <c r="JR398" s="6"/>
      <c r="JS398" s="6"/>
      <c r="JT398" s="6"/>
      <c r="JU398" s="6"/>
      <c r="JV398" s="6"/>
      <c r="JW398" s="6"/>
      <c r="JX398" s="6"/>
      <c r="JY398" s="6"/>
      <c r="JZ398" s="6"/>
      <c r="KA398" s="6"/>
      <c r="KB398" s="6"/>
      <c r="KC398" s="6"/>
      <c r="KD398" s="6"/>
      <c r="KE398" s="6"/>
      <c r="KF398" s="6"/>
      <c r="KG398" s="6"/>
      <c r="KH398" s="6"/>
      <c r="KI398" s="6"/>
      <c r="KJ398" s="6"/>
      <c r="KK398" s="6"/>
      <c r="KL398" s="6"/>
      <c r="KM398" s="6"/>
      <c r="KN398" s="6"/>
      <c r="KO398" s="6"/>
      <c r="KP398" s="6"/>
      <c r="KQ398" s="6"/>
      <c r="KR398" s="6"/>
      <c r="KS398" s="6"/>
      <c r="KT398" s="6"/>
      <c r="KU398" s="6"/>
      <c r="KV398" s="6"/>
      <c r="KW398" s="6"/>
      <c r="KX398" s="6"/>
      <c r="KY398" s="6"/>
      <c r="KZ398" s="6"/>
      <c r="LA398" s="6"/>
      <c r="LB398" s="6"/>
      <c r="LC398" s="6"/>
    </row>
    <row r="399" spans="222:315" x14ac:dyDescent="0.2">
      <c r="HN399" s="6"/>
      <c r="HO399" s="6"/>
      <c r="HP399" s="6"/>
      <c r="HQ399" s="6"/>
      <c r="HR399" s="6"/>
      <c r="HS399" s="6"/>
      <c r="HT399" s="6"/>
      <c r="HU399" s="6"/>
      <c r="HV399" s="6"/>
      <c r="HW399" s="6"/>
      <c r="HX399" s="6"/>
      <c r="HY399" s="6"/>
      <c r="HZ399" s="6"/>
      <c r="IA399" s="6"/>
      <c r="IB399" s="6"/>
      <c r="IC399" s="6"/>
      <c r="ID399" s="6"/>
      <c r="IE399" s="6"/>
      <c r="IF399" s="6"/>
      <c r="IG399" s="6"/>
      <c r="IH399" s="6"/>
      <c r="II399" s="6"/>
      <c r="IJ399" s="6"/>
      <c r="IK399" s="6"/>
      <c r="IL399" s="6"/>
      <c r="IM399" s="6"/>
      <c r="IN399" s="6"/>
      <c r="IO399" s="6"/>
      <c r="IP399" s="6"/>
      <c r="IQ399" s="6"/>
      <c r="IR399" s="6"/>
      <c r="IS399" s="6"/>
      <c r="IT399" s="6"/>
      <c r="IU399" s="6"/>
      <c r="IV399" s="6"/>
      <c r="IW399" s="6"/>
      <c r="IX399" s="6"/>
      <c r="IY399" s="6"/>
      <c r="IZ399" s="6"/>
      <c r="JA399" s="6"/>
      <c r="JB399" s="6"/>
      <c r="JC399" s="6"/>
      <c r="JD399" s="6"/>
      <c r="JE399" s="6"/>
      <c r="JF399" s="6"/>
      <c r="JG399" s="6"/>
      <c r="JH399" s="6"/>
      <c r="JI399" s="6"/>
      <c r="JJ399" s="6"/>
      <c r="JK399" s="6"/>
      <c r="JL399" s="6"/>
      <c r="JM399" s="6"/>
      <c r="JN399" s="6"/>
      <c r="JO399" s="6"/>
      <c r="JP399" s="6"/>
      <c r="JQ399" s="6"/>
      <c r="JR399" s="6"/>
      <c r="JS399" s="6"/>
      <c r="JT399" s="6"/>
      <c r="JU399" s="6"/>
      <c r="JV399" s="6"/>
      <c r="JW399" s="6"/>
      <c r="JX399" s="6"/>
      <c r="JY399" s="6"/>
      <c r="JZ399" s="6"/>
      <c r="KA399" s="6"/>
      <c r="KB399" s="6"/>
      <c r="KC399" s="6"/>
      <c r="KD399" s="6"/>
      <c r="KE399" s="6"/>
      <c r="KF399" s="6"/>
      <c r="KG399" s="6"/>
      <c r="KH399" s="6"/>
      <c r="KI399" s="6"/>
      <c r="KJ399" s="6"/>
      <c r="KK399" s="6"/>
      <c r="KL399" s="6"/>
      <c r="KM399" s="6"/>
      <c r="KN399" s="6"/>
      <c r="KO399" s="6"/>
      <c r="KP399" s="6"/>
      <c r="KQ399" s="6"/>
      <c r="KR399" s="6"/>
      <c r="KS399" s="6"/>
      <c r="KT399" s="6"/>
      <c r="KU399" s="6"/>
      <c r="KV399" s="6"/>
      <c r="KW399" s="6"/>
      <c r="KX399" s="6"/>
      <c r="KY399" s="6"/>
      <c r="KZ399" s="6"/>
      <c r="LA399" s="6"/>
      <c r="LB399" s="6"/>
      <c r="LC399" s="6"/>
    </row>
    <row r="400" spans="222:315" x14ac:dyDescent="0.2">
      <c r="HN400" s="6"/>
      <c r="HO400" s="6"/>
      <c r="HP400" s="6"/>
      <c r="HQ400" s="6"/>
      <c r="HR400" s="6"/>
      <c r="HS400" s="6"/>
      <c r="HT400" s="6"/>
      <c r="HU400" s="6"/>
      <c r="HV400" s="6"/>
      <c r="HW400" s="6"/>
      <c r="HX400" s="6"/>
      <c r="HY400" s="6"/>
      <c r="HZ400" s="6"/>
      <c r="IA400" s="6"/>
      <c r="IB400" s="6"/>
      <c r="IC400" s="6"/>
      <c r="ID400" s="6"/>
      <c r="IE400" s="6"/>
      <c r="IF400" s="6"/>
      <c r="IG400" s="6"/>
      <c r="IH400" s="6"/>
      <c r="II400" s="6"/>
      <c r="IJ400" s="6"/>
      <c r="IK400" s="6"/>
      <c r="IL400" s="6"/>
      <c r="IM400" s="6"/>
      <c r="IN400" s="6"/>
      <c r="IO400" s="6"/>
      <c r="IP400" s="6"/>
      <c r="IQ400" s="6"/>
      <c r="IR400" s="6"/>
      <c r="IS400" s="6"/>
      <c r="IT400" s="6"/>
      <c r="IU400" s="6"/>
      <c r="IV400" s="6"/>
      <c r="IW400" s="6"/>
      <c r="IX400" s="6"/>
      <c r="IY400" s="6"/>
      <c r="IZ400" s="6"/>
      <c r="JA400" s="6"/>
      <c r="JB400" s="6"/>
      <c r="JC400" s="6"/>
      <c r="JD400" s="6"/>
      <c r="JE400" s="6"/>
      <c r="JF400" s="6"/>
      <c r="JG400" s="6"/>
      <c r="JH400" s="6"/>
      <c r="JI400" s="6"/>
      <c r="JJ400" s="6"/>
      <c r="JK400" s="6"/>
      <c r="JL400" s="6"/>
      <c r="JM400" s="6"/>
      <c r="JN400" s="6"/>
      <c r="JO400" s="6"/>
      <c r="JP400" s="6"/>
      <c r="JQ400" s="6"/>
      <c r="JR400" s="6"/>
      <c r="JS400" s="6"/>
      <c r="JT400" s="6"/>
      <c r="JU400" s="6"/>
      <c r="JV400" s="6"/>
      <c r="JW400" s="6"/>
      <c r="JX400" s="6"/>
      <c r="JY400" s="6"/>
      <c r="JZ400" s="6"/>
      <c r="KA400" s="6"/>
      <c r="KB400" s="6"/>
      <c r="KC400" s="6"/>
      <c r="KD400" s="6"/>
      <c r="KE400" s="6"/>
      <c r="KF400" s="6"/>
      <c r="KG400" s="6"/>
      <c r="KH400" s="6"/>
      <c r="KI400" s="6"/>
      <c r="KJ400" s="6"/>
      <c r="KK400" s="6"/>
      <c r="KL400" s="6"/>
      <c r="KM400" s="6"/>
      <c r="KN400" s="6"/>
      <c r="KO400" s="6"/>
      <c r="KP400" s="6"/>
      <c r="KQ400" s="6"/>
      <c r="KR400" s="6"/>
      <c r="KS400" s="6"/>
      <c r="KT400" s="6"/>
      <c r="KU400" s="6"/>
      <c r="KV400" s="6"/>
      <c r="KW400" s="6"/>
      <c r="KX400" s="6"/>
      <c r="KY400" s="6"/>
      <c r="KZ400" s="6"/>
      <c r="LA400" s="6"/>
      <c r="LB400" s="6"/>
      <c r="LC400" s="6"/>
    </row>
    <row r="401" spans="222:315" x14ac:dyDescent="0.2">
      <c r="HN401" s="6"/>
      <c r="HO401" s="6"/>
      <c r="HP401" s="6"/>
      <c r="HQ401" s="6"/>
      <c r="HR401" s="6"/>
      <c r="HS401" s="6"/>
      <c r="HT401" s="6"/>
      <c r="HU401" s="6"/>
      <c r="HV401" s="6"/>
      <c r="HW401" s="6"/>
      <c r="HX401" s="6"/>
      <c r="HY401" s="6"/>
      <c r="HZ401" s="6"/>
      <c r="IA401" s="6"/>
      <c r="IB401" s="6"/>
      <c r="IC401" s="6"/>
      <c r="ID401" s="6"/>
      <c r="IE401" s="6"/>
      <c r="IF401" s="6"/>
      <c r="IG401" s="6"/>
      <c r="IH401" s="6"/>
      <c r="II401" s="6"/>
      <c r="IJ401" s="6"/>
      <c r="IK401" s="6"/>
      <c r="IL401" s="6"/>
      <c r="IM401" s="6"/>
      <c r="IN401" s="6"/>
      <c r="IO401" s="6"/>
      <c r="IP401" s="6"/>
      <c r="IQ401" s="6"/>
      <c r="IR401" s="6"/>
      <c r="IS401" s="6"/>
      <c r="IT401" s="6"/>
      <c r="IU401" s="6"/>
      <c r="IV401" s="6"/>
      <c r="IW401" s="6"/>
      <c r="IX401" s="6"/>
      <c r="IY401" s="6"/>
      <c r="IZ401" s="6"/>
      <c r="JA401" s="6"/>
      <c r="JB401" s="6"/>
      <c r="JC401" s="6"/>
      <c r="JD401" s="6"/>
      <c r="JE401" s="6"/>
      <c r="JF401" s="6"/>
      <c r="JG401" s="6"/>
      <c r="JH401" s="6"/>
      <c r="JI401" s="6"/>
      <c r="JJ401" s="6"/>
      <c r="JK401" s="6"/>
      <c r="JL401" s="6"/>
      <c r="JM401" s="6"/>
      <c r="JN401" s="6"/>
      <c r="JO401" s="6"/>
      <c r="JP401" s="6"/>
      <c r="JQ401" s="6"/>
      <c r="JR401" s="6"/>
      <c r="JS401" s="6"/>
      <c r="JT401" s="6"/>
      <c r="JU401" s="6"/>
      <c r="JV401" s="6"/>
      <c r="JW401" s="6"/>
      <c r="JX401" s="6"/>
      <c r="JY401" s="6"/>
      <c r="JZ401" s="6"/>
      <c r="KA401" s="6"/>
      <c r="KB401" s="6"/>
      <c r="KC401" s="6"/>
      <c r="KD401" s="6"/>
      <c r="KE401" s="6"/>
      <c r="KF401" s="6"/>
      <c r="KG401" s="6"/>
      <c r="KH401" s="6"/>
      <c r="KI401" s="6"/>
      <c r="KJ401" s="6"/>
      <c r="KK401" s="6"/>
      <c r="KL401" s="6"/>
      <c r="KM401" s="6"/>
      <c r="KN401" s="6"/>
      <c r="KO401" s="6"/>
      <c r="KP401" s="6"/>
      <c r="KQ401" s="6"/>
      <c r="KR401" s="6"/>
      <c r="KS401" s="6"/>
      <c r="KT401" s="6"/>
      <c r="KU401" s="6"/>
      <c r="KV401" s="6"/>
      <c r="KW401" s="6"/>
      <c r="KX401" s="6"/>
      <c r="KY401" s="6"/>
      <c r="KZ401" s="6"/>
      <c r="LA401" s="6"/>
      <c r="LB401" s="6"/>
      <c r="LC401" s="6"/>
    </row>
    <row r="402" spans="222:315" x14ac:dyDescent="0.2">
      <c r="HN402" s="6"/>
      <c r="HO402" s="6"/>
      <c r="HP402" s="6"/>
      <c r="HQ402" s="6"/>
      <c r="HR402" s="6"/>
      <c r="HS402" s="6"/>
      <c r="HT402" s="6"/>
      <c r="HU402" s="6"/>
      <c r="HV402" s="6"/>
      <c r="HW402" s="6"/>
      <c r="HX402" s="6"/>
      <c r="HY402" s="6"/>
      <c r="HZ402" s="6"/>
      <c r="IA402" s="6"/>
      <c r="IB402" s="6"/>
      <c r="IC402" s="6"/>
      <c r="ID402" s="6"/>
      <c r="IE402" s="6"/>
      <c r="IF402" s="6"/>
      <c r="IG402" s="6"/>
      <c r="IH402" s="6"/>
      <c r="II402" s="6"/>
      <c r="IJ402" s="6"/>
      <c r="IK402" s="6"/>
      <c r="IL402" s="6"/>
      <c r="IM402" s="6"/>
      <c r="IN402" s="6"/>
      <c r="IO402" s="6"/>
      <c r="IP402" s="6"/>
      <c r="IQ402" s="6"/>
      <c r="IR402" s="6"/>
      <c r="IS402" s="6"/>
      <c r="IT402" s="6"/>
      <c r="IU402" s="6"/>
      <c r="IV402" s="6"/>
      <c r="IW402" s="6"/>
      <c r="IX402" s="6"/>
      <c r="IY402" s="6"/>
      <c r="IZ402" s="6"/>
      <c r="JA402" s="6"/>
      <c r="JB402" s="6"/>
      <c r="JC402" s="6"/>
      <c r="JD402" s="6"/>
      <c r="JE402" s="6"/>
      <c r="JF402" s="6"/>
      <c r="JG402" s="6"/>
      <c r="JH402" s="6"/>
      <c r="JI402" s="6"/>
      <c r="JJ402" s="6"/>
      <c r="JK402" s="6"/>
      <c r="JL402" s="6"/>
      <c r="JM402" s="6"/>
      <c r="JN402" s="6"/>
      <c r="JO402" s="6"/>
      <c r="JP402" s="6"/>
      <c r="JQ402" s="6"/>
      <c r="JR402" s="6"/>
      <c r="JS402" s="6"/>
      <c r="JT402" s="6"/>
      <c r="JU402" s="6"/>
      <c r="JV402" s="6"/>
      <c r="JW402" s="6"/>
      <c r="JX402" s="6"/>
      <c r="JY402" s="6"/>
      <c r="JZ402" s="6"/>
      <c r="KA402" s="6"/>
      <c r="KB402" s="6"/>
      <c r="KC402" s="6"/>
      <c r="KD402" s="6"/>
      <c r="KE402" s="6"/>
      <c r="KF402" s="6"/>
      <c r="KG402" s="6"/>
      <c r="KH402" s="6"/>
      <c r="KI402" s="6"/>
      <c r="KJ402" s="6"/>
      <c r="KK402" s="6"/>
      <c r="KL402" s="6"/>
      <c r="KM402" s="6"/>
      <c r="KN402" s="6"/>
      <c r="KO402" s="6"/>
      <c r="KP402" s="6"/>
      <c r="KQ402" s="6"/>
      <c r="KR402" s="6"/>
      <c r="KS402" s="6"/>
      <c r="KT402" s="6"/>
      <c r="KU402" s="6"/>
      <c r="KV402" s="6"/>
      <c r="KW402" s="6"/>
      <c r="KX402" s="6"/>
      <c r="KY402" s="6"/>
      <c r="KZ402" s="6"/>
      <c r="LA402" s="6"/>
      <c r="LB402" s="6"/>
      <c r="LC402" s="6"/>
    </row>
    <row r="403" spans="222:315" x14ac:dyDescent="0.2">
      <c r="HN403" s="6"/>
      <c r="HO403" s="6"/>
      <c r="HP403" s="6"/>
      <c r="HQ403" s="6"/>
      <c r="HR403" s="6"/>
      <c r="HS403" s="6"/>
      <c r="HT403" s="6"/>
      <c r="HU403" s="6"/>
      <c r="HV403" s="6"/>
      <c r="HW403" s="6"/>
      <c r="HX403" s="6"/>
      <c r="HY403" s="6"/>
      <c r="HZ403" s="6"/>
      <c r="IA403" s="6"/>
      <c r="IB403" s="6"/>
      <c r="IC403" s="6"/>
      <c r="ID403" s="6"/>
      <c r="IE403" s="6"/>
      <c r="IF403" s="6"/>
      <c r="IG403" s="6"/>
      <c r="IH403" s="6"/>
      <c r="II403" s="6"/>
      <c r="IJ403" s="6"/>
      <c r="IK403" s="6"/>
      <c r="IL403" s="6"/>
      <c r="IM403" s="6"/>
      <c r="IN403" s="6"/>
      <c r="IO403" s="6"/>
      <c r="IP403" s="6"/>
      <c r="IQ403" s="6"/>
      <c r="IR403" s="6"/>
      <c r="IS403" s="6"/>
      <c r="IT403" s="6"/>
      <c r="IU403" s="6"/>
      <c r="IV403" s="6"/>
      <c r="IW403" s="6"/>
      <c r="IX403" s="6"/>
      <c r="IY403" s="6"/>
      <c r="IZ403" s="6"/>
      <c r="JA403" s="6"/>
      <c r="JB403" s="6"/>
      <c r="JC403" s="6"/>
      <c r="JD403" s="6"/>
      <c r="JE403" s="6"/>
      <c r="JF403" s="6"/>
      <c r="JG403" s="6"/>
      <c r="JH403" s="6"/>
      <c r="JI403" s="6"/>
      <c r="JJ403" s="6"/>
      <c r="JK403" s="6"/>
      <c r="JL403" s="6"/>
      <c r="JM403" s="6"/>
      <c r="JN403" s="6"/>
      <c r="JO403" s="6"/>
      <c r="JP403" s="6"/>
      <c r="JQ403" s="6"/>
      <c r="JR403" s="6"/>
      <c r="JS403" s="6"/>
      <c r="JT403" s="6"/>
      <c r="JU403" s="6"/>
      <c r="JV403" s="6"/>
      <c r="JW403" s="6"/>
      <c r="JX403" s="6"/>
      <c r="JY403" s="6"/>
      <c r="JZ403" s="6"/>
      <c r="KA403" s="6"/>
      <c r="KB403" s="6"/>
      <c r="KC403" s="6"/>
      <c r="KD403" s="6"/>
      <c r="KE403" s="6"/>
      <c r="KF403" s="6"/>
      <c r="KG403" s="6"/>
      <c r="KH403" s="6"/>
      <c r="KI403" s="6"/>
      <c r="KJ403" s="6"/>
      <c r="KK403" s="6"/>
      <c r="KL403" s="6"/>
      <c r="KM403" s="6"/>
      <c r="KN403" s="6"/>
      <c r="KO403" s="6"/>
      <c r="KP403" s="6"/>
      <c r="KQ403" s="6"/>
      <c r="KR403" s="6"/>
      <c r="KS403" s="6"/>
      <c r="KT403" s="6"/>
      <c r="KU403" s="6"/>
      <c r="KV403" s="6"/>
      <c r="KW403" s="6"/>
      <c r="KX403" s="6"/>
      <c r="KY403" s="6"/>
      <c r="KZ403" s="6"/>
      <c r="LA403" s="6"/>
      <c r="LB403" s="6"/>
      <c r="LC403" s="6"/>
    </row>
    <row r="404" spans="222:315" x14ac:dyDescent="0.2">
      <c r="HN404" s="6"/>
      <c r="HO404" s="6"/>
      <c r="HP404" s="6"/>
      <c r="HQ404" s="6"/>
      <c r="HR404" s="6"/>
      <c r="HS404" s="6"/>
      <c r="HT404" s="6"/>
      <c r="HU404" s="6"/>
      <c r="HV404" s="6"/>
      <c r="HW404" s="6"/>
      <c r="HX404" s="6"/>
      <c r="HY404" s="6"/>
      <c r="HZ404" s="6"/>
      <c r="IA404" s="6"/>
      <c r="IB404" s="6"/>
      <c r="IC404" s="6"/>
      <c r="ID404" s="6"/>
      <c r="IE404" s="6"/>
      <c r="IF404" s="6"/>
      <c r="IG404" s="6"/>
      <c r="IH404" s="6"/>
      <c r="II404" s="6"/>
      <c r="IJ404" s="6"/>
      <c r="IK404" s="6"/>
      <c r="IL404" s="6"/>
      <c r="IM404" s="6"/>
      <c r="IN404" s="6"/>
      <c r="IO404" s="6"/>
      <c r="IP404" s="6"/>
      <c r="IQ404" s="6"/>
      <c r="IR404" s="6"/>
      <c r="IS404" s="6"/>
      <c r="IT404" s="6"/>
      <c r="IU404" s="6"/>
      <c r="IV404" s="6"/>
      <c r="IW404" s="6"/>
      <c r="IX404" s="6"/>
      <c r="IY404" s="6"/>
      <c r="IZ404" s="6"/>
      <c r="JA404" s="6"/>
      <c r="JB404" s="6"/>
      <c r="JC404" s="6"/>
      <c r="JD404" s="6"/>
      <c r="JE404" s="6"/>
      <c r="JF404" s="6"/>
      <c r="JG404" s="6"/>
      <c r="JH404" s="6"/>
      <c r="JI404" s="6"/>
      <c r="JJ404" s="6"/>
      <c r="JK404" s="6"/>
      <c r="JL404" s="6"/>
      <c r="JM404" s="6"/>
      <c r="JN404" s="6"/>
      <c r="JO404" s="6"/>
      <c r="JP404" s="6"/>
      <c r="JQ404" s="6"/>
      <c r="JR404" s="6"/>
      <c r="JS404" s="6"/>
      <c r="JT404" s="6"/>
      <c r="JU404" s="6"/>
      <c r="JV404" s="6"/>
      <c r="JW404" s="6"/>
      <c r="JX404" s="6"/>
      <c r="JY404" s="6"/>
      <c r="JZ404" s="6"/>
      <c r="KA404" s="6"/>
      <c r="KB404" s="6"/>
      <c r="KC404" s="6"/>
      <c r="KD404" s="6"/>
      <c r="KE404" s="6"/>
      <c r="KF404" s="6"/>
      <c r="KG404" s="6"/>
      <c r="KH404" s="6"/>
      <c r="KI404" s="6"/>
      <c r="KJ404" s="6"/>
      <c r="KK404" s="6"/>
      <c r="KL404" s="6"/>
      <c r="KM404" s="6"/>
      <c r="KN404" s="6"/>
      <c r="KO404" s="6"/>
      <c r="KP404" s="6"/>
      <c r="KQ404" s="6"/>
      <c r="KR404" s="6"/>
      <c r="KS404" s="6"/>
      <c r="KT404" s="6"/>
      <c r="KU404" s="6"/>
      <c r="KV404" s="6"/>
      <c r="KW404" s="6"/>
      <c r="KX404" s="6"/>
      <c r="KY404" s="6"/>
      <c r="KZ404" s="6"/>
      <c r="LA404" s="6"/>
      <c r="LB404" s="6"/>
      <c r="LC404" s="6"/>
    </row>
    <row r="405" spans="222:315" x14ac:dyDescent="0.2">
      <c r="HN405" s="6"/>
      <c r="HO405" s="6"/>
      <c r="HP405" s="6"/>
      <c r="HQ405" s="6"/>
      <c r="HR405" s="6"/>
      <c r="HS405" s="6"/>
      <c r="HT405" s="6"/>
      <c r="HU405" s="6"/>
      <c r="HV405" s="6"/>
      <c r="HW405" s="6"/>
      <c r="HX405" s="6"/>
      <c r="HY405" s="6"/>
      <c r="HZ405" s="6"/>
      <c r="IA405" s="6"/>
      <c r="IB405" s="6"/>
      <c r="IC405" s="6"/>
      <c r="ID405" s="6"/>
      <c r="IE405" s="6"/>
      <c r="IF405" s="6"/>
      <c r="IG405" s="6"/>
      <c r="IH405" s="6"/>
      <c r="II405" s="6"/>
      <c r="IJ405" s="6"/>
      <c r="IK405" s="6"/>
      <c r="IL405" s="6"/>
      <c r="IM405" s="6"/>
      <c r="IN405" s="6"/>
      <c r="IO405" s="6"/>
      <c r="IP405" s="6"/>
      <c r="IQ405" s="6"/>
      <c r="IR405" s="6"/>
      <c r="IS405" s="6"/>
      <c r="IT405" s="6"/>
      <c r="IU405" s="6"/>
      <c r="IV405" s="6"/>
      <c r="IW405" s="6"/>
      <c r="IX405" s="6"/>
      <c r="IY405" s="6"/>
      <c r="IZ405" s="6"/>
      <c r="JA405" s="6"/>
      <c r="JB405" s="6"/>
      <c r="JC405" s="6"/>
      <c r="JD405" s="6"/>
      <c r="JE405" s="6"/>
      <c r="JF405" s="6"/>
      <c r="JG405" s="6"/>
      <c r="JH405" s="6"/>
      <c r="JI405" s="6"/>
      <c r="JJ405" s="6"/>
      <c r="JK405" s="6"/>
      <c r="JL405" s="6"/>
      <c r="JM405" s="6"/>
      <c r="JN405" s="6"/>
      <c r="JO405" s="6"/>
      <c r="JP405" s="6"/>
      <c r="JQ405" s="6"/>
      <c r="JR405" s="6"/>
      <c r="JS405" s="6"/>
      <c r="JT405" s="6"/>
      <c r="JU405" s="6"/>
      <c r="JV405" s="6"/>
      <c r="JW405" s="6"/>
      <c r="JX405" s="6"/>
      <c r="JY405" s="6"/>
      <c r="JZ405" s="6"/>
      <c r="KA405" s="6"/>
      <c r="KB405" s="6"/>
      <c r="KC405" s="6"/>
      <c r="KD405" s="6"/>
      <c r="KE405" s="6"/>
      <c r="KF405" s="6"/>
      <c r="KG405" s="6"/>
      <c r="KH405" s="6"/>
      <c r="KI405" s="6"/>
      <c r="KJ405" s="6"/>
      <c r="KK405" s="6"/>
      <c r="KL405" s="6"/>
      <c r="KM405" s="6"/>
      <c r="KN405" s="6"/>
      <c r="KO405" s="6"/>
      <c r="KP405" s="6"/>
      <c r="KQ405" s="6"/>
      <c r="KR405" s="6"/>
      <c r="KS405" s="6"/>
      <c r="KT405" s="6"/>
      <c r="KU405" s="6"/>
      <c r="KV405" s="6"/>
      <c r="KW405" s="6"/>
      <c r="KX405" s="6"/>
      <c r="KY405" s="6"/>
      <c r="KZ405" s="6"/>
      <c r="LA405" s="6"/>
      <c r="LB405" s="6"/>
      <c r="LC405" s="6"/>
    </row>
    <row r="406" spans="222:315" x14ac:dyDescent="0.2">
      <c r="HN406" s="6"/>
      <c r="HO406" s="6"/>
      <c r="HP406" s="6"/>
      <c r="HQ406" s="6"/>
      <c r="HR406" s="6"/>
      <c r="HS406" s="6"/>
      <c r="HT406" s="6"/>
      <c r="HU406" s="6"/>
      <c r="HV406" s="6"/>
      <c r="HW406" s="6"/>
      <c r="HX406" s="6"/>
      <c r="HY406" s="6"/>
      <c r="HZ406" s="6"/>
      <c r="IA406" s="6"/>
      <c r="IB406" s="6"/>
      <c r="IC406" s="6"/>
      <c r="ID406" s="6"/>
      <c r="IE406" s="6"/>
      <c r="IF406" s="6"/>
      <c r="IG406" s="6"/>
      <c r="IH406" s="6"/>
      <c r="II406" s="6"/>
      <c r="IJ406" s="6"/>
      <c r="IK406" s="6"/>
      <c r="IL406" s="6"/>
      <c r="IM406" s="6"/>
      <c r="IN406" s="6"/>
      <c r="IO406" s="6"/>
      <c r="IP406" s="6"/>
      <c r="IQ406" s="6"/>
      <c r="IR406" s="6"/>
      <c r="IS406" s="6"/>
      <c r="IT406" s="6"/>
      <c r="IU406" s="6"/>
      <c r="IV406" s="6"/>
      <c r="IW406" s="6"/>
      <c r="IX406" s="6"/>
      <c r="IY406" s="6"/>
      <c r="IZ406" s="6"/>
      <c r="JA406" s="6"/>
      <c r="JB406" s="6"/>
      <c r="JC406" s="6"/>
      <c r="JD406" s="6"/>
      <c r="JE406" s="6"/>
      <c r="JF406" s="6"/>
      <c r="JG406" s="6"/>
      <c r="JH406" s="6"/>
      <c r="JI406" s="6"/>
      <c r="JJ406" s="6"/>
      <c r="JK406" s="6"/>
      <c r="JL406" s="6"/>
      <c r="JM406" s="6"/>
      <c r="JN406" s="6"/>
      <c r="JO406" s="6"/>
      <c r="JP406" s="6"/>
      <c r="JQ406" s="6"/>
      <c r="JR406" s="6"/>
      <c r="JS406" s="6"/>
      <c r="JT406" s="6"/>
      <c r="JU406" s="6"/>
      <c r="JV406" s="6"/>
      <c r="JW406" s="6"/>
      <c r="JX406" s="6"/>
      <c r="JY406" s="6"/>
      <c r="JZ406" s="6"/>
      <c r="KA406" s="6"/>
      <c r="KB406" s="6"/>
      <c r="KC406" s="6"/>
      <c r="KD406" s="6"/>
      <c r="KE406" s="6"/>
      <c r="KF406" s="6"/>
      <c r="KG406" s="6"/>
      <c r="KH406" s="6"/>
      <c r="KI406" s="6"/>
      <c r="KJ406" s="6"/>
      <c r="KK406" s="6"/>
      <c r="KL406" s="6"/>
      <c r="KM406" s="6"/>
      <c r="KN406" s="6"/>
      <c r="KO406" s="6"/>
      <c r="KP406" s="6"/>
      <c r="KQ406" s="6"/>
      <c r="KR406" s="6"/>
      <c r="KS406" s="6"/>
      <c r="KT406" s="6"/>
      <c r="KU406" s="6"/>
      <c r="KV406" s="6"/>
      <c r="KW406" s="6"/>
      <c r="KX406" s="6"/>
      <c r="KY406" s="6"/>
      <c r="KZ406" s="6"/>
      <c r="LA406" s="6"/>
      <c r="LB406" s="6"/>
      <c r="LC406" s="6"/>
    </row>
    <row r="407" spans="222:315" x14ac:dyDescent="0.2">
      <c r="HN407" s="6"/>
      <c r="HO407" s="6"/>
      <c r="HP407" s="6"/>
      <c r="HQ407" s="6"/>
      <c r="HR407" s="6"/>
      <c r="HS407" s="6"/>
      <c r="HT407" s="6"/>
      <c r="HU407" s="6"/>
      <c r="HV407" s="6"/>
      <c r="HW407" s="6"/>
      <c r="HX407" s="6"/>
      <c r="HY407" s="6"/>
      <c r="HZ407" s="6"/>
      <c r="IA407" s="6"/>
      <c r="IB407" s="6"/>
      <c r="IC407" s="6"/>
      <c r="ID407" s="6"/>
      <c r="IE407" s="6"/>
      <c r="IF407" s="6"/>
      <c r="IG407" s="6"/>
      <c r="IH407" s="6"/>
      <c r="II407" s="6"/>
      <c r="IJ407" s="6"/>
      <c r="IK407" s="6"/>
      <c r="IL407" s="6"/>
      <c r="IM407" s="6"/>
      <c r="IN407" s="6"/>
      <c r="IO407" s="6"/>
      <c r="IP407" s="6"/>
      <c r="IQ407" s="6"/>
      <c r="IR407" s="6"/>
      <c r="IS407" s="6"/>
      <c r="IT407" s="6"/>
      <c r="IU407" s="6"/>
      <c r="IV407" s="6"/>
      <c r="IW407" s="6"/>
      <c r="IX407" s="6"/>
      <c r="IY407" s="6"/>
      <c r="IZ407" s="6"/>
      <c r="JA407" s="6"/>
      <c r="JB407" s="6"/>
      <c r="JC407" s="6"/>
      <c r="JD407" s="6"/>
      <c r="JE407" s="6"/>
      <c r="JF407" s="6"/>
      <c r="JG407" s="6"/>
      <c r="JH407" s="6"/>
      <c r="JI407" s="6"/>
      <c r="JJ407" s="6"/>
      <c r="JK407" s="6"/>
      <c r="JL407" s="6"/>
      <c r="JM407" s="6"/>
      <c r="JN407" s="6"/>
      <c r="JO407" s="6"/>
      <c r="JP407" s="6"/>
      <c r="JQ407" s="6"/>
      <c r="JR407" s="6"/>
      <c r="JS407" s="6"/>
      <c r="JT407" s="6"/>
      <c r="JU407" s="6"/>
      <c r="JV407" s="6"/>
      <c r="JW407" s="6"/>
      <c r="JX407" s="6"/>
      <c r="JY407" s="6"/>
      <c r="JZ407" s="6"/>
      <c r="KA407" s="6"/>
      <c r="KB407" s="6"/>
      <c r="KC407" s="6"/>
      <c r="KD407" s="6"/>
      <c r="KE407" s="6"/>
      <c r="KF407" s="6"/>
      <c r="KG407" s="6"/>
      <c r="KH407" s="6"/>
      <c r="KI407" s="6"/>
      <c r="KJ407" s="6"/>
      <c r="KK407" s="6"/>
      <c r="KL407" s="6"/>
      <c r="KM407" s="6"/>
      <c r="KN407" s="6"/>
      <c r="KO407" s="6"/>
      <c r="KP407" s="6"/>
      <c r="KQ407" s="6"/>
      <c r="KR407" s="6"/>
      <c r="KS407" s="6"/>
      <c r="KT407" s="6"/>
      <c r="KU407" s="6"/>
      <c r="KV407" s="6"/>
      <c r="KW407" s="6"/>
      <c r="KX407" s="6"/>
      <c r="KY407" s="6"/>
      <c r="KZ407" s="6"/>
      <c r="LA407" s="6"/>
      <c r="LB407" s="6"/>
      <c r="LC407" s="6"/>
    </row>
    <row r="408" spans="222:315" x14ac:dyDescent="0.2">
      <c r="HN408" s="6"/>
      <c r="HO408" s="6"/>
      <c r="HP408" s="6"/>
      <c r="HQ408" s="6"/>
      <c r="HR408" s="6"/>
      <c r="HS408" s="6"/>
      <c r="HT408" s="6"/>
      <c r="HU408" s="6"/>
      <c r="HV408" s="6"/>
      <c r="HW408" s="6"/>
      <c r="HX408" s="6"/>
      <c r="HY408" s="6"/>
      <c r="HZ408" s="6"/>
      <c r="IA408" s="6"/>
      <c r="IB408" s="6"/>
      <c r="IC408" s="6"/>
      <c r="ID408" s="6"/>
      <c r="IE408" s="6"/>
      <c r="IF408" s="6"/>
      <c r="IG408" s="6"/>
      <c r="IH408" s="6"/>
      <c r="II408" s="6"/>
      <c r="IJ408" s="6"/>
      <c r="IK408" s="6"/>
      <c r="IL408" s="6"/>
      <c r="IM408" s="6"/>
      <c r="IN408" s="6"/>
      <c r="IO408" s="6"/>
      <c r="IP408" s="6"/>
      <c r="IQ408" s="6"/>
      <c r="IR408" s="6"/>
      <c r="IS408" s="6"/>
      <c r="IT408" s="6"/>
      <c r="IU408" s="6"/>
      <c r="IV408" s="6"/>
      <c r="IW408" s="6"/>
      <c r="IX408" s="6"/>
      <c r="IY408" s="6"/>
      <c r="IZ408" s="6"/>
      <c r="JA408" s="6"/>
      <c r="JB408" s="6"/>
      <c r="JC408" s="6"/>
      <c r="JD408" s="6"/>
      <c r="JE408" s="6"/>
      <c r="JF408" s="6"/>
      <c r="JG408" s="6"/>
      <c r="JH408" s="6"/>
      <c r="JI408" s="6"/>
      <c r="JJ408" s="6"/>
      <c r="JK408" s="6"/>
      <c r="JL408" s="6"/>
      <c r="JM408" s="6"/>
      <c r="JN408" s="6"/>
      <c r="JO408" s="6"/>
      <c r="JP408" s="6"/>
      <c r="JQ408" s="6"/>
      <c r="JR408" s="6"/>
      <c r="JS408" s="6"/>
      <c r="JT408" s="6"/>
      <c r="JU408" s="6"/>
      <c r="JV408" s="6"/>
      <c r="JW408" s="6"/>
      <c r="JX408" s="6"/>
      <c r="JY408" s="6"/>
      <c r="JZ408" s="6"/>
      <c r="KA408" s="6"/>
      <c r="KB408" s="6"/>
      <c r="KC408" s="6"/>
      <c r="KD408" s="6"/>
      <c r="KE408" s="6"/>
      <c r="KF408" s="6"/>
      <c r="KG408" s="6"/>
      <c r="KH408" s="6"/>
      <c r="KI408" s="6"/>
      <c r="KJ408" s="6"/>
      <c r="KK408" s="6"/>
      <c r="KL408" s="6"/>
      <c r="KM408" s="6"/>
      <c r="KN408" s="6"/>
      <c r="KO408" s="6"/>
      <c r="KP408" s="6"/>
      <c r="KQ408" s="6"/>
      <c r="KR408" s="6"/>
      <c r="KS408" s="6"/>
      <c r="KT408" s="6"/>
      <c r="KU408" s="6"/>
      <c r="KV408" s="6"/>
      <c r="KW408" s="6"/>
      <c r="KX408" s="6"/>
      <c r="KY408" s="6"/>
      <c r="KZ408" s="6"/>
      <c r="LA408" s="6"/>
      <c r="LB408" s="6"/>
      <c r="LC408" s="6"/>
    </row>
    <row r="409" spans="222:315" x14ac:dyDescent="0.2">
      <c r="HN409" s="6"/>
      <c r="HO409" s="6"/>
      <c r="HP409" s="6"/>
      <c r="HQ409" s="6"/>
      <c r="HR409" s="6"/>
      <c r="HS409" s="6"/>
      <c r="HT409" s="6"/>
      <c r="HU409" s="6"/>
      <c r="HV409" s="6"/>
      <c r="HW409" s="6"/>
      <c r="HX409" s="6"/>
      <c r="HY409" s="6"/>
      <c r="HZ409" s="6"/>
      <c r="IA409" s="6"/>
      <c r="IB409" s="6"/>
      <c r="IC409" s="6"/>
      <c r="ID409" s="6"/>
      <c r="IE409" s="6"/>
      <c r="IF409" s="6"/>
      <c r="IG409" s="6"/>
      <c r="IH409" s="6"/>
      <c r="II409" s="6"/>
      <c r="IJ409" s="6"/>
      <c r="IK409" s="6"/>
      <c r="IL409" s="6"/>
      <c r="IM409" s="6"/>
      <c r="IN409" s="6"/>
      <c r="IO409" s="6"/>
      <c r="IP409" s="6"/>
      <c r="IQ409" s="6"/>
      <c r="IR409" s="6"/>
      <c r="IS409" s="6"/>
      <c r="IT409" s="6"/>
      <c r="IU409" s="6"/>
      <c r="IV409" s="6"/>
      <c r="IW409" s="6"/>
      <c r="IX409" s="6"/>
      <c r="IY409" s="6"/>
      <c r="IZ409" s="6"/>
      <c r="JA409" s="6"/>
      <c r="JB409" s="6"/>
      <c r="JC409" s="6"/>
      <c r="JD409" s="6"/>
      <c r="JE409" s="6"/>
      <c r="JF409" s="6"/>
      <c r="JG409" s="6"/>
      <c r="JH409" s="6"/>
      <c r="JI409" s="6"/>
      <c r="JJ409" s="6"/>
      <c r="JK409" s="6"/>
      <c r="JL409" s="6"/>
      <c r="JM409" s="6"/>
      <c r="JN409" s="6"/>
      <c r="JO409" s="6"/>
      <c r="JP409" s="6"/>
      <c r="JQ409" s="6"/>
      <c r="JR409" s="6"/>
      <c r="JS409" s="6"/>
      <c r="JT409" s="6"/>
      <c r="JU409" s="6"/>
      <c r="JV409" s="6"/>
      <c r="JW409" s="6"/>
      <c r="JX409" s="6"/>
      <c r="JY409" s="6"/>
      <c r="JZ409" s="6"/>
      <c r="KA409" s="6"/>
      <c r="KB409" s="6"/>
      <c r="KC409" s="6"/>
      <c r="KD409" s="6"/>
      <c r="KE409" s="6"/>
      <c r="KF409" s="6"/>
      <c r="KG409" s="6"/>
      <c r="KH409" s="6"/>
      <c r="KI409" s="6"/>
      <c r="KJ409" s="6"/>
      <c r="KK409" s="6"/>
      <c r="KL409" s="6"/>
      <c r="KM409" s="6"/>
      <c r="KN409" s="6"/>
      <c r="KO409" s="6"/>
      <c r="KP409" s="6"/>
      <c r="KQ409" s="6"/>
      <c r="KR409" s="6"/>
      <c r="KS409" s="6"/>
      <c r="KT409" s="6"/>
      <c r="KU409" s="6"/>
      <c r="KV409" s="6"/>
      <c r="KW409" s="6"/>
      <c r="KX409" s="6"/>
      <c r="KY409" s="6"/>
      <c r="KZ409" s="6"/>
      <c r="LA409" s="6"/>
      <c r="LB409" s="6"/>
      <c r="LC409" s="6"/>
    </row>
    <row r="410" spans="222:315" x14ac:dyDescent="0.2">
      <c r="HN410" s="6"/>
      <c r="HO410" s="6"/>
      <c r="HP410" s="6"/>
      <c r="HQ410" s="6"/>
      <c r="HR410" s="6"/>
      <c r="HS410" s="6"/>
      <c r="HT410" s="6"/>
      <c r="HU410" s="6"/>
      <c r="HV410" s="6"/>
      <c r="HW410" s="6"/>
      <c r="HX410" s="6"/>
      <c r="HY410" s="6"/>
      <c r="HZ410" s="6"/>
      <c r="IA410" s="6"/>
      <c r="IB410" s="6"/>
      <c r="IC410" s="6"/>
      <c r="ID410" s="6"/>
      <c r="IE410" s="6"/>
      <c r="IF410" s="6"/>
      <c r="IG410" s="6"/>
      <c r="IH410" s="6"/>
      <c r="II410" s="6"/>
      <c r="IJ410" s="6"/>
      <c r="IK410" s="6"/>
      <c r="IL410" s="6"/>
      <c r="IM410" s="6"/>
      <c r="IN410" s="6"/>
      <c r="IO410" s="6"/>
      <c r="IP410" s="6"/>
      <c r="IQ410" s="6"/>
      <c r="IR410" s="6"/>
      <c r="IS410" s="6"/>
      <c r="IT410" s="6"/>
      <c r="IU410" s="6"/>
      <c r="IV410" s="6"/>
      <c r="IW410" s="6"/>
      <c r="IX410" s="6"/>
      <c r="IY410" s="6"/>
      <c r="IZ410" s="6"/>
      <c r="JA410" s="6"/>
      <c r="JB410" s="6"/>
      <c r="JC410" s="6"/>
      <c r="JD410" s="6"/>
      <c r="JE410" s="6"/>
      <c r="JF410" s="6"/>
      <c r="JG410" s="6"/>
      <c r="JH410" s="6"/>
      <c r="JI410" s="6"/>
      <c r="JJ410" s="6"/>
      <c r="JK410" s="6"/>
      <c r="JL410" s="6"/>
      <c r="JM410" s="6"/>
      <c r="JN410" s="6"/>
      <c r="JO410" s="6"/>
      <c r="JP410" s="6"/>
      <c r="JQ410" s="6"/>
      <c r="JR410" s="6"/>
      <c r="JS410" s="6"/>
      <c r="JT410" s="6"/>
      <c r="JU410" s="6"/>
      <c r="JV410" s="6"/>
      <c r="JW410" s="6"/>
      <c r="JX410" s="6"/>
      <c r="JY410" s="6"/>
      <c r="JZ410" s="6"/>
      <c r="KA410" s="6"/>
      <c r="KB410" s="6"/>
      <c r="KC410" s="6"/>
      <c r="KD410" s="6"/>
      <c r="KE410" s="6"/>
      <c r="KF410" s="6"/>
      <c r="KG410" s="6"/>
      <c r="KH410" s="6"/>
      <c r="KI410" s="6"/>
      <c r="KJ410" s="6"/>
      <c r="KK410" s="6"/>
      <c r="KL410" s="6"/>
      <c r="KM410" s="6"/>
      <c r="KN410" s="6"/>
      <c r="KO410" s="6"/>
      <c r="KP410" s="6"/>
      <c r="KQ410" s="6"/>
      <c r="KR410" s="6"/>
      <c r="KS410" s="6"/>
      <c r="KT410" s="6"/>
      <c r="KU410" s="6"/>
      <c r="KV410" s="6"/>
      <c r="KW410" s="6"/>
      <c r="KX410" s="6"/>
      <c r="KY410" s="6"/>
      <c r="KZ410" s="6"/>
      <c r="LA410" s="6"/>
      <c r="LB410" s="6"/>
      <c r="LC410" s="6"/>
    </row>
    <row r="411" spans="222:315" x14ac:dyDescent="0.2">
      <c r="HN411" s="6"/>
      <c r="HO411" s="6"/>
      <c r="HP411" s="6"/>
      <c r="HQ411" s="6"/>
      <c r="HR411" s="6"/>
      <c r="HS411" s="6"/>
      <c r="HT411" s="6"/>
      <c r="HU411" s="6"/>
      <c r="HV411" s="6"/>
      <c r="HW411" s="6"/>
      <c r="HX411" s="6"/>
      <c r="HY411" s="6"/>
      <c r="HZ411" s="6"/>
      <c r="IA411" s="6"/>
      <c r="IB411" s="6"/>
      <c r="IC411" s="6"/>
      <c r="ID411" s="6"/>
      <c r="IE411" s="6"/>
      <c r="IF411" s="6"/>
      <c r="IG411" s="6"/>
      <c r="IH411" s="6"/>
      <c r="II411" s="6"/>
      <c r="IJ411" s="6"/>
      <c r="IK411" s="6"/>
      <c r="IL411" s="6"/>
      <c r="IM411" s="6"/>
      <c r="IN411" s="6"/>
      <c r="IO411" s="6"/>
      <c r="IP411" s="6"/>
      <c r="IQ411" s="6"/>
      <c r="IR411" s="6"/>
      <c r="IS411" s="6"/>
      <c r="IT411" s="6"/>
      <c r="IU411" s="6"/>
      <c r="IV411" s="6"/>
      <c r="IW411" s="6"/>
      <c r="IX411" s="6"/>
      <c r="IY411" s="6"/>
      <c r="IZ411" s="6"/>
      <c r="JA411" s="6"/>
      <c r="JB411" s="6"/>
      <c r="JC411" s="6"/>
      <c r="JD411" s="6"/>
      <c r="JE411" s="6"/>
      <c r="JF411" s="6"/>
      <c r="JG411" s="6"/>
      <c r="JH411" s="6"/>
      <c r="JI411" s="6"/>
      <c r="JJ411" s="6"/>
      <c r="JK411" s="6"/>
      <c r="JL411" s="6"/>
      <c r="JM411" s="6"/>
      <c r="JN411" s="6"/>
      <c r="JO411" s="6"/>
      <c r="JP411" s="6"/>
      <c r="JQ411" s="6"/>
      <c r="JR411" s="6"/>
      <c r="JS411" s="6"/>
      <c r="JT411" s="6"/>
      <c r="JU411" s="6"/>
      <c r="JV411" s="6"/>
      <c r="JW411" s="6"/>
      <c r="JX411" s="6"/>
      <c r="JY411" s="6"/>
      <c r="JZ411" s="6"/>
      <c r="KA411" s="6"/>
      <c r="KB411" s="6"/>
      <c r="KC411" s="6"/>
      <c r="KD411" s="6"/>
      <c r="KE411" s="6"/>
      <c r="KF411" s="6"/>
      <c r="KG411" s="6"/>
      <c r="KH411" s="6"/>
      <c r="KI411" s="6"/>
      <c r="KJ411" s="6"/>
      <c r="KK411" s="6"/>
      <c r="KL411" s="6"/>
      <c r="KM411" s="6"/>
      <c r="KN411" s="6"/>
      <c r="KO411" s="6"/>
      <c r="KP411" s="6"/>
      <c r="KQ411" s="6"/>
      <c r="KR411" s="6"/>
      <c r="KS411" s="6"/>
      <c r="KT411" s="6"/>
      <c r="KU411" s="6"/>
      <c r="KV411" s="6"/>
      <c r="KW411" s="6"/>
      <c r="KX411" s="6"/>
      <c r="KY411" s="6"/>
      <c r="KZ411" s="6"/>
      <c r="LA411" s="6"/>
      <c r="LB411" s="6"/>
      <c r="LC411" s="6"/>
    </row>
    <row r="412" spans="222:315" x14ac:dyDescent="0.2">
      <c r="HN412" s="6"/>
      <c r="HO412" s="6"/>
      <c r="HP412" s="6"/>
      <c r="HQ412" s="6"/>
      <c r="HR412" s="6"/>
      <c r="HS412" s="6"/>
      <c r="HT412" s="6"/>
      <c r="HU412" s="6"/>
      <c r="HV412" s="6"/>
      <c r="HW412" s="6"/>
      <c r="HX412" s="6"/>
      <c r="HY412" s="6"/>
      <c r="HZ412" s="6"/>
      <c r="IA412" s="6"/>
      <c r="IB412" s="6"/>
      <c r="IC412" s="6"/>
      <c r="ID412" s="6"/>
      <c r="IE412" s="6"/>
      <c r="IF412" s="6"/>
      <c r="IG412" s="6"/>
      <c r="IH412" s="6"/>
      <c r="II412" s="6"/>
      <c r="IJ412" s="6"/>
      <c r="IK412" s="6"/>
      <c r="IL412" s="6"/>
      <c r="IM412" s="6"/>
      <c r="IN412" s="6"/>
      <c r="IO412" s="6"/>
      <c r="IP412" s="6"/>
      <c r="IQ412" s="6"/>
      <c r="IR412" s="6"/>
      <c r="IS412" s="6"/>
      <c r="IT412" s="6"/>
      <c r="IU412" s="6"/>
      <c r="IV412" s="6"/>
      <c r="IW412" s="6"/>
      <c r="IX412" s="6"/>
      <c r="IY412" s="6"/>
      <c r="IZ412" s="6"/>
      <c r="JA412" s="6"/>
      <c r="JB412" s="6"/>
      <c r="JC412" s="6"/>
      <c r="JD412" s="6"/>
      <c r="JE412" s="6"/>
      <c r="JF412" s="6"/>
      <c r="JG412" s="6"/>
      <c r="JH412" s="6"/>
      <c r="JI412" s="6"/>
      <c r="JJ412" s="6"/>
      <c r="JK412" s="6"/>
      <c r="JL412" s="6"/>
      <c r="JM412" s="6"/>
      <c r="JN412" s="6"/>
      <c r="JO412" s="6"/>
      <c r="JP412" s="6"/>
      <c r="JQ412" s="6"/>
      <c r="JR412" s="6"/>
      <c r="JS412" s="6"/>
      <c r="JT412" s="6"/>
      <c r="JU412" s="6"/>
      <c r="JV412" s="6"/>
      <c r="JW412" s="6"/>
      <c r="JX412" s="6"/>
      <c r="JY412" s="6"/>
      <c r="JZ412" s="6"/>
      <c r="KA412" s="6"/>
      <c r="KB412" s="6"/>
      <c r="KC412" s="6"/>
      <c r="KD412" s="6"/>
      <c r="KE412" s="6"/>
      <c r="KF412" s="6"/>
      <c r="KG412" s="6"/>
      <c r="KH412" s="6"/>
      <c r="KI412" s="6"/>
      <c r="KJ412" s="6"/>
      <c r="KK412" s="6"/>
      <c r="KL412" s="6"/>
      <c r="KM412" s="6"/>
      <c r="KN412" s="6"/>
      <c r="KO412" s="6"/>
      <c r="KP412" s="6"/>
      <c r="KQ412" s="6"/>
      <c r="KR412" s="6"/>
      <c r="KS412" s="6"/>
      <c r="KT412" s="6"/>
      <c r="KU412" s="6"/>
      <c r="KV412" s="6"/>
      <c r="KW412" s="6"/>
      <c r="KX412" s="6"/>
      <c r="KY412" s="6"/>
      <c r="KZ412" s="6"/>
      <c r="LA412" s="6"/>
      <c r="LB412" s="6"/>
      <c r="LC412" s="6"/>
    </row>
    <row r="413" spans="222:315" x14ac:dyDescent="0.2">
      <c r="HN413" s="6"/>
      <c r="HO413" s="6"/>
      <c r="HP413" s="6"/>
      <c r="HQ413" s="6"/>
      <c r="HR413" s="6"/>
      <c r="HS413" s="6"/>
      <c r="HT413" s="6"/>
      <c r="HU413" s="6"/>
      <c r="HV413" s="6"/>
      <c r="HW413" s="6"/>
      <c r="HX413" s="6"/>
      <c r="HY413" s="6"/>
      <c r="HZ413" s="6"/>
      <c r="IA413" s="6"/>
      <c r="IB413" s="6"/>
      <c r="IC413" s="6"/>
      <c r="ID413" s="6"/>
      <c r="IE413" s="6"/>
      <c r="IF413" s="6"/>
      <c r="IG413" s="6"/>
      <c r="IH413" s="6"/>
      <c r="II413" s="6"/>
      <c r="IJ413" s="6"/>
      <c r="IK413" s="6"/>
      <c r="IL413" s="6"/>
      <c r="IM413" s="6"/>
      <c r="IN413" s="6"/>
      <c r="IO413" s="6"/>
      <c r="IP413" s="6"/>
      <c r="IQ413" s="6"/>
      <c r="IR413" s="6"/>
      <c r="IS413" s="6"/>
      <c r="IT413" s="6"/>
      <c r="IU413" s="6"/>
      <c r="IV413" s="6"/>
      <c r="IW413" s="6"/>
      <c r="IX413" s="6"/>
      <c r="IY413" s="6"/>
      <c r="IZ413" s="6"/>
      <c r="JA413" s="6"/>
      <c r="JB413" s="6"/>
      <c r="JC413" s="6"/>
      <c r="JD413" s="6"/>
      <c r="JE413" s="6"/>
      <c r="JF413" s="6"/>
      <c r="JG413" s="6"/>
      <c r="JH413" s="6"/>
      <c r="JI413" s="6"/>
      <c r="JJ413" s="6"/>
      <c r="JK413" s="6"/>
      <c r="JL413" s="6"/>
      <c r="JM413" s="6"/>
      <c r="JN413" s="6"/>
      <c r="JO413" s="6"/>
      <c r="JP413" s="6"/>
      <c r="JQ413" s="6"/>
      <c r="JR413" s="6"/>
      <c r="JS413" s="6"/>
      <c r="JT413" s="6"/>
      <c r="JU413" s="6"/>
      <c r="JV413" s="6"/>
      <c r="JW413" s="6"/>
      <c r="JX413" s="6"/>
      <c r="JY413" s="6"/>
      <c r="JZ413" s="6"/>
      <c r="KA413" s="6"/>
      <c r="KB413" s="6"/>
      <c r="KC413" s="6"/>
      <c r="KD413" s="6"/>
      <c r="KE413" s="6"/>
      <c r="KF413" s="6"/>
      <c r="KG413" s="6"/>
      <c r="KH413" s="6"/>
      <c r="KI413" s="6"/>
      <c r="KJ413" s="6"/>
      <c r="KK413" s="6"/>
      <c r="KL413" s="6"/>
      <c r="KM413" s="6"/>
      <c r="KN413" s="6"/>
      <c r="KO413" s="6"/>
      <c r="KP413" s="6"/>
      <c r="KQ413" s="6"/>
      <c r="KR413" s="6"/>
      <c r="KS413" s="6"/>
      <c r="KT413" s="6"/>
      <c r="KU413" s="6"/>
      <c r="KV413" s="6"/>
      <c r="KW413" s="6"/>
      <c r="KX413" s="6"/>
      <c r="KY413" s="6"/>
      <c r="KZ413" s="6"/>
      <c r="LA413" s="6"/>
      <c r="LB413" s="6"/>
      <c r="LC413" s="6"/>
    </row>
    <row r="414" spans="222:315" x14ac:dyDescent="0.2">
      <c r="HN414" s="6"/>
      <c r="HO414" s="6"/>
      <c r="HP414" s="6"/>
      <c r="HQ414" s="6"/>
      <c r="HR414" s="6"/>
      <c r="HS414" s="6"/>
      <c r="HT414" s="6"/>
      <c r="HU414" s="6"/>
      <c r="HV414" s="6"/>
      <c r="HW414" s="6"/>
      <c r="HX414" s="6"/>
      <c r="HY414" s="6"/>
      <c r="HZ414" s="6"/>
      <c r="IA414" s="6"/>
      <c r="IB414" s="6"/>
      <c r="IC414" s="6"/>
      <c r="ID414" s="6"/>
      <c r="IE414" s="6"/>
      <c r="IF414" s="6"/>
      <c r="IG414" s="6"/>
      <c r="IH414" s="6"/>
      <c r="II414" s="6"/>
      <c r="IJ414" s="6"/>
      <c r="IK414" s="6"/>
      <c r="IL414" s="6"/>
      <c r="IM414" s="6"/>
      <c r="IN414" s="6"/>
      <c r="IO414" s="6"/>
      <c r="IP414" s="6"/>
      <c r="IQ414" s="6"/>
      <c r="IR414" s="6"/>
      <c r="IS414" s="6"/>
      <c r="IT414" s="6"/>
      <c r="IU414" s="6"/>
      <c r="IV414" s="6"/>
      <c r="IW414" s="6"/>
      <c r="IX414" s="6"/>
      <c r="IY414" s="6"/>
      <c r="IZ414" s="6"/>
      <c r="JA414" s="6"/>
      <c r="JB414" s="6"/>
      <c r="JC414" s="6"/>
      <c r="JD414" s="6"/>
      <c r="JE414" s="6"/>
      <c r="JF414" s="6"/>
      <c r="JG414" s="6"/>
      <c r="JH414" s="6"/>
      <c r="JI414" s="6"/>
      <c r="JJ414" s="6"/>
      <c r="JK414" s="6"/>
      <c r="JL414" s="6"/>
      <c r="JM414" s="6"/>
      <c r="JN414" s="6"/>
      <c r="JO414" s="6"/>
      <c r="JP414" s="6"/>
      <c r="JQ414" s="6"/>
      <c r="JR414" s="6"/>
      <c r="JS414" s="6"/>
      <c r="JT414" s="6"/>
      <c r="JU414" s="6"/>
      <c r="JV414" s="6"/>
      <c r="JW414" s="6"/>
      <c r="JX414" s="6"/>
      <c r="JY414" s="6"/>
      <c r="JZ414" s="6"/>
      <c r="KA414" s="6"/>
      <c r="KB414" s="6"/>
      <c r="KC414" s="6"/>
      <c r="KD414" s="6"/>
      <c r="KE414" s="6"/>
      <c r="KF414" s="6"/>
      <c r="KG414" s="6"/>
      <c r="KH414" s="6"/>
      <c r="KI414" s="6"/>
      <c r="KJ414" s="6"/>
      <c r="KK414" s="6"/>
      <c r="KL414" s="6"/>
      <c r="KM414" s="6"/>
      <c r="KN414" s="6"/>
      <c r="KO414" s="6"/>
      <c r="KP414" s="6"/>
      <c r="KQ414" s="6"/>
      <c r="KR414" s="6"/>
      <c r="KS414" s="6"/>
      <c r="KT414" s="6"/>
      <c r="KU414" s="6"/>
      <c r="KV414" s="6"/>
      <c r="KW414" s="6"/>
      <c r="KX414" s="6"/>
      <c r="KY414" s="6"/>
      <c r="KZ414" s="6"/>
      <c r="LA414" s="6"/>
      <c r="LB414" s="6"/>
      <c r="LC414" s="6"/>
    </row>
    <row r="415" spans="222:315" x14ac:dyDescent="0.2">
      <c r="HN415" s="6"/>
      <c r="HO415" s="6"/>
      <c r="HP415" s="6"/>
      <c r="HQ415" s="6"/>
      <c r="HR415" s="6"/>
      <c r="HS415" s="6"/>
      <c r="HT415" s="6"/>
      <c r="HU415" s="6"/>
      <c r="HV415" s="6"/>
      <c r="HW415" s="6"/>
      <c r="HX415" s="6"/>
      <c r="HY415" s="6"/>
      <c r="HZ415" s="6"/>
      <c r="IA415" s="6"/>
      <c r="IB415" s="6"/>
      <c r="IC415" s="6"/>
      <c r="ID415" s="6"/>
      <c r="IE415" s="6"/>
      <c r="IF415" s="6"/>
      <c r="IG415" s="6"/>
      <c r="IH415" s="6"/>
      <c r="II415" s="6"/>
      <c r="IJ415" s="6"/>
      <c r="IK415" s="6"/>
      <c r="IL415" s="6"/>
      <c r="IM415" s="6"/>
      <c r="IN415" s="6"/>
      <c r="IO415" s="6"/>
      <c r="IP415" s="6"/>
      <c r="IQ415" s="6"/>
      <c r="IR415" s="6"/>
      <c r="IS415" s="6"/>
      <c r="IT415" s="6"/>
      <c r="IU415" s="6"/>
      <c r="IV415" s="6"/>
      <c r="IW415" s="6"/>
      <c r="IX415" s="6"/>
      <c r="IY415" s="6"/>
      <c r="IZ415" s="6"/>
      <c r="JA415" s="6"/>
      <c r="JB415" s="6"/>
      <c r="JC415" s="6"/>
      <c r="JD415" s="6"/>
      <c r="JE415" s="6"/>
      <c r="JF415" s="6"/>
      <c r="JG415" s="6"/>
      <c r="JH415" s="6"/>
      <c r="JI415" s="6"/>
      <c r="JJ415" s="6"/>
      <c r="JK415" s="6"/>
      <c r="JL415" s="6"/>
      <c r="JM415" s="6"/>
      <c r="JN415" s="6"/>
      <c r="JO415" s="6"/>
      <c r="JP415" s="6"/>
      <c r="JQ415" s="6"/>
      <c r="JR415" s="6"/>
      <c r="JS415" s="6"/>
      <c r="JT415" s="6"/>
      <c r="JU415" s="6"/>
      <c r="JV415" s="6"/>
      <c r="JW415" s="6"/>
      <c r="JX415" s="6"/>
      <c r="JY415" s="6"/>
      <c r="JZ415" s="6"/>
      <c r="KA415" s="6"/>
      <c r="KB415" s="6"/>
      <c r="KC415" s="6"/>
      <c r="KD415" s="6"/>
      <c r="KE415" s="6"/>
      <c r="KF415" s="6"/>
      <c r="KG415" s="6"/>
      <c r="KH415" s="6"/>
      <c r="KI415" s="6"/>
      <c r="KJ415" s="6"/>
      <c r="KK415" s="6"/>
      <c r="KL415" s="6"/>
      <c r="KM415" s="6"/>
      <c r="KN415" s="6"/>
      <c r="KO415" s="6"/>
      <c r="KP415" s="6"/>
      <c r="KQ415" s="6"/>
      <c r="KR415" s="6"/>
      <c r="KS415" s="6"/>
      <c r="KT415" s="6"/>
      <c r="KU415" s="6"/>
      <c r="KV415" s="6"/>
      <c r="KW415" s="6"/>
      <c r="KX415" s="6"/>
      <c r="KY415" s="6"/>
      <c r="KZ415" s="6"/>
      <c r="LA415" s="6"/>
      <c r="LB415" s="6"/>
      <c r="LC415" s="6"/>
    </row>
    <row r="416" spans="222:315" x14ac:dyDescent="0.2">
      <c r="HN416" s="6"/>
      <c r="HO416" s="6"/>
      <c r="HP416" s="6"/>
      <c r="HQ416" s="6"/>
      <c r="HR416" s="6"/>
      <c r="HS416" s="6"/>
      <c r="HT416" s="6"/>
      <c r="HU416" s="6"/>
      <c r="HV416" s="6"/>
      <c r="HW416" s="6"/>
      <c r="HX416" s="6"/>
      <c r="HY416" s="6"/>
      <c r="HZ416" s="6"/>
      <c r="IA416" s="6"/>
      <c r="IB416" s="6"/>
      <c r="IC416" s="6"/>
      <c r="ID416" s="6"/>
      <c r="IE416" s="6"/>
      <c r="IF416" s="6"/>
      <c r="IG416" s="6"/>
      <c r="IH416" s="6"/>
      <c r="II416" s="6"/>
      <c r="IJ416" s="6"/>
      <c r="IK416" s="6"/>
      <c r="IL416" s="6"/>
      <c r="IM416" s="6"/>
      <c r="IN416" s="6"/>
      <c r="IO416" s="6"/>
      <c r="IP416" s="6"/>
      <c r="IQ416" s="6"/>
      <c r="IR416" s="6"/>
      <c r="IS416" s="6"/>
      <c r="IT416" s="6"/>
      <c r="IU416" s="6"/>
      <c r="IV416" s="6"/>
      <c r="IW416" s="6"/>
      <c r="IX416" s="6"/>
      <c r="IY416" s="6"/>
      <c r="IZ416" s="6"/>
      <c r="JA416" s="6"/>
      <c r="JB416" s="6"/>
      <c r="JC416" s="6"/>
      <c r="JD416" s="6"/>
      <c r="JE416" s="6"/>
      <c r="JF416" s="6"/>
      <c r="JG416" s="6"/>
      <c r="JH416" s="6"/>
      <c r="JI416" s="6"/>
      <c r="JJ416" s="6"/>
      <c r="JK416" s="6"/>
      <c r="JL416" s="6"/>
      <c r="JM416" s="6"/>
      <c r="JN416" s="6"/>
      <c r="JO416" s="6"/>
      <c r="JP416" s="6"/>
      <c r="JQ416" s="6"/>
      <c r="JR416" s="6"/>
      <c r="JS416" s="6"/>
      <c r="JT416" s="6"/>
      <c r="JU416" s="6"/>
      <c r="JV416" s="6"/>
      <c r="JW416" s="6"/>
      <c r="JX416" s="6"/>
      <c r="JY416" s="6"/>
      <c r="JZ416" s="6"/>
      <c r="KA416" s="6"/>
      <c r="KB416" s="6"/>
      <c r="KC416" s="6"/>
      <c r="KD416" s="6"/>
      <c r="KE416" s="6"/>
      <c r="KF416" s="6"/>
      <c r="KG416" s="6"/>
      <c r="KH416" s="6"/>
      <c r="KI416" s="6"/>
      <c r="KJ416" s="6"/>
      <c r="KK416" s="6"/>
      <c r="KL416" s="6"/>
      <c r="KM416" s="6"/>
      <c r="KN416" s="6"/>
      <c r="KO416" s="6"/>
      <c r="KP416" s="6"/>
      <c r="KQ416" s="6"/>
      <c r="KR416" s="6"/>
      <c r="KS416" s="6"/>
      <c r="KT416" s="6"/>
      <c r="KU416" s="6"/>
      <c r="KV416" s="6"/>
      <c r="KW416" s="6"/>
      <c r="KX416" s="6"/>
      <c r="KY416" s="6"/>
      <c r="KZ416" s="6"/>
      <c r="LA416" s="6"/>
      <c r="LB416" s="6"/>
      <c r="LC416" s="6"/>
    </row>
    <row r="417" spans="222:315" x14ac:dyDescent="0.2">
      <c r="HN417" s="6"/>
      <c r="HO417" s="6"/>
      <c r="HP417" s="6"/>
      <c r="HQ417" s="6"/>
      <c r="HR417" s="6"/>
      <c r="HS417" s="6"/>
      <c r="HT417" s="6"/>
      <c r="HU417" s="6"/>
      <c r="HV417" s="6"/>
      <c r="HW417" s="6"/>
      <c r="HX417" s="6"/>
      <c r="HY417" s="6"/>
      <c r="HZ417" s="6"/>
      <c r="IA417" s="6"/>
      <c r="IB417" s="6"/>
      <c r="IC417" s="6"/>
      <c r="ID417" s="6"/>
      <c r="IE417" s="6"/>
      <c r="IF417" s="6"/>
      <c r="IG417" s="6"/>
      <c r="IH417" s="6"/>
      <c r="II417" s="6"/>
      <c r="IJ417" s="6"/>
      <c r="IK417" s="6"/>
      <c r="IL417" s="6"/>
      <c r="IM417" s="6"/>
      <c r="IN417" s="6"/>
      <c r="IO417" s="6"/>
      <c r="IP417" s="6"/>
      <c r="IQ417" s="6"/>
      <c r="IR417" s="6"/>
      <c r="IS417" s="6"/>
      <c r="IT417" s="6"/>
      <c r="IU417" s="6"/>
      <c r="IV417" s="6"/>
      <c r="IW417" s="6"/>
      <c r="IX417" s="6"/>
      <c r="IY417" s="6"/>
      <c r="IZ417" s="6"/>
      <c r="JA417" s="6"/>
      <c r="JB417" s="6"/>
      <c r="JC417" s="6"/>
      <c r="JD417" s="6"/>
      <c r="JE417" s="6"/>
      <c r="JF417" s="6"/>
      <c r="JG417" s="6"/>
      <c r="JH417" s="6"/>
      <c r="JI417" s="6"/>
      <c r="JJ417" s="6"/>
      <c r="JK417" s="6"/>
      <c r="JL417" s="6"/>
      <c r="JM417" s="6"/>
      <c r="JN417" s="6"/>
      <c r="JO417" s="6"/>
      <c r="JP417" s="6"/>
      <c r="JQ417" s="6"/>
      <c r="JR417" s="6"/>
      <c r="JS417" s="6"/>
      <c r="JT417" s="6"/>
      <c r="JU417" s="6"/>
      <c r="JV417" s="6"/>
      <c r="JW417" s="6"/>
      <c r="JX417" s="6"/>
      <c r="JY417" s="6"/>
      <c r="JZ417" s="6"/>
      <c r="KA417" s="6"/>
      <c r="KB417" s="6"/>
      <c r="KC417" s="6"/>
      <c r="KD417" s="6"/>
      <c r="KE417" s="6"/>
      <c r="KF417" s="6"/>
      <c r="KG417" s="6"/>
      <c r="KH417" s="6"/>
      <c r="KI417" s="6"/>
      <c r="KJ417" s="6"/>
      <c r="KK417" s="6"/>
      <c r="KL417" s="6"/>
      <c r="KM417" s="6"/>
      <c r="KN417" s="6"/>
      <c r="KO417" s="6"/>
      <c r="KP417" s="6"/>
      <c r="KQ417" s="6"/>
      <c r="KR417" s="6"/>
      <c r="KS417" s="6"/>
      <c r="KT417" s="6"/>
      <c r="KU417" s="6"/>
      <c r="KV417" s="6"/>
      <c r="KW417" s="6"/>
      <c r="KX417" s="6"/>
      <c r="KY417" s="6"/>
      <c r="KZ417" s="6"/>
      <c r="LA417" s="6"/>
      <c r="LB417" s="6"/>
      <c r="LC417" s="6"/>
    </row>
    <row r="418" spans="222:315" x14ac:dyDescent="0.2">
      <c r="HN418" s="6"/>
      <c r="HO418" s="6"/>
      <c r="HP418" s="6"/>
      <c r="HQ418" s="6"/>
      <c r="HR418" s="6"/>
      <c r="HS418" s="6"/>
      <c r="HT418" s="6"/>
      <c r="HU418" s="6"/>
      <c r="HV418" s="6"/>
      <c r="HW418" s="6"/>
      <c r="HX418" s="6"/>
      <c r="HY418" s="6"/>
      <c r="HZ418" s="6"/>
      <c r="IA418" s="6"/>
      <c r="IB418" s="6"/>
      <c r="IC418" s="6"/>
      <c r="ID418" s="6"/>
      <c r="IE418" s="6"/>
      <c r="IF418" s="6"/>
      <c r="IG418" s="6"/>
      <c r="IH418" s="6"/>
      <c r="II418" s="6"/>
      <c r="IJ418" s="6"/>
      <c r="IK418" s="6"/>
      <c r="IL418" s="6"/>
      <c r="IM418" s="6"/>
      <c r="IN418" s="6"/>
      <c r="IO418" s="6"/>
      <c r="IP418" s="6"/>
      <c r="IQ418" s="6"/>
      <c r="IR418" s="6"/>
      <c r="IS418" s="6"/>
      <c r="IT418" s="6"/>
      <c r="IU418" s="6"/>
      <c r="IV418" s="6"/>
      <c r="IW418" s="6"/>
      <c r="IX418" s="6"/>
      <c r="IY418" s="6"/>
      <c r="IZ418" s="6"/>
      <c r="JA418" s="6"/>
      <c r="JB418" s="6"/>
      <c r="JC418" s="6"/>
      <c r="JD418" s="6"/>
      <c r="JE418" s="6"/>
      <c r="JF418" s="6"/>
      <c r="JG418" s="6"/>
      <c r="JH418" s="6"/>
      <c r="JI418" s="6"/>
      <c r="JJ418" s="6"/>
      <c r="JK418" s="6"/>
      <c r="JL418" s="6"/>
      <c r="JM418" s="6"/>
      <c r="JN418" s="6"/>
      <c r="JO418" s="6"/>
      <c r="JP418" s="6"/>
      <c r="JQ418" s="6"/>
      <c r="JR418" s="6"/>
      <c r="JS418" s="6"/>
      <c r="JT418" s="6"/>
      <c r="JU418" s="6"/>
      <c r="JV418" s="6"/>
      <c r="JW418" s="6"/>
      <c r="JX418" s="6"/>
      <c r="JY418" s="6"/>
      <c r="JZ418" s="6"/>
      <c r="KA418" s="6"/>
      <c r="KB418" s="6"/>
      <c r="KC418" s="6"/>
      <c r="KD418" s="6"/>
      <c r="KE418" s="6"/>
      <c r="KF418" s="6"/>
      <c r="KG418" s="6"/>
      <c r="KH418" s="6"/>
      <c r="KI418" s="6"/>
      <c r="KJ418" s="6"/>
      <c r="KK418" s="6"/>
      <c r="KL418" s="6"/>
      <c r="KM418" s="6"/>
      <c r="KN418" s="6"/>
      <c r="KO418" s="6"/>
      <c r="KP418" s="6"/>
      <c r="KQ418" s="6"/>
      <c r="KR418" s="6"/>
      <c r="KS418" s="6"/>
      <c r="KT418" s="6"/>
      <c r="KU418" s="6"/>
      <c r="KV418" s="6"/>
      <c r="KW418" s="6"/>
      <c r="KX418" s="6"/>
      <c r="KY418" s="6"/>
      <c r="KZ418" s="6"/>
      <c r="LA418" s="6"/>
      <c r="LB418" s="6"/>
      <c r="LC418" s="6"/>
    </row>
    <row r="419" spans="222:315" x14ac:dyDescent="0.2">
      <c r="HN419" s="6"/>
      <c r="HO419" s="6"/>
      <c r="HP419" s="6"/>
      <c r="HQ419" s="6"/>
      <c r="HR419" s="6"/>
      <c r="HS419" s="6"/>
      <c r="HT419" s="6"/>
      <c r="HU419" s="6"/>
      <c r="HV419" s="6"/>
      <c r="HW419" s="6"/>
      <c r="HX419" s="6"/>
      <c r="HY419" s="6"/>
      <c r="HZ419" s="6"/>
      <c r="IA419" s="6"/>
      <c r="IB419" s="6"/>
      <c r="IC419" s="6"/>
      <c r="ID419" s="6"/>
      <c r="IE419" s="6"/>
      <c r="IF419" s="6"/>
      <c r="IG419" s="6"/>
      <c r="IH419" s="6"/>
      <c r="II419" s="6"/>
      <c r="IJ419" s="6"/>
      <c r="IK419" s="6"/>
      <c r="IL419" s="6"/>
      <c r="IM419" s="6"/>
      <c r="IN419" s="6"/>
      <c r="IO419" s="6"/>
      <c r="IP419" s="6"/>
      <c r="IQ419" s="6"/>
      <c r="IR419" s="6"/>
      <c r="IS419" s="6"/>
      <c r="IT419" s="6"/>
      <c r="IU419" s="6"/>
      <c r="IV419" s="6"/>
      <c r="IW419" s="6"/>
      <c r="IX419" s="6"/>
      <c r="IY419" s="6"/>
      <c r="IZ419" s="6"/>
      <c r="JA419" s="6"/>
      <c r="JB419" s="6"/>
      <c r="JC419" s="6"/>
      <c r="JD419" s="6"/>
      <c r="JE419" s="6"/>
      <c r="JF419" s="6"/>
      <c r="JG419" s="6"/>
      <c r="JH419" s="6"/>
      <c r="JI419" s="6"/>
      <c r="JJ419" s="6"/>
      <c r="JK419" s="6"/>
      <c r="JL419" s="6"/>
      <c r="JM419" s="6"/>
      <c r="JN419" s="6"/>
      <c r="JO419" s="6"/>
      <c r="JP419" s="6"/>
      <c r="JQ419" s="6"/>
      <c r="JR419" s="6"/>
      <c r="JS419" s="6"/>
      <c r="JT419" s="6"/>
      <c r="JU419" s="6"/>
      <c r="JV419" s="6"/>
      <c r="JW419" s="6"/>
      <c r="JX419" s="6"/>
      <c r="JY419" s="6"/>
      <c r="JZ419" s="6"/>
      <c r="KA419" s="6"/>
      <c r="KB419" s="6"/>
      <c r="KC419" s="6"/>
      <c r="KD419" s="6"/>
      <c r="KE419" s="6"/>
      <c r="KF419" s="6"/>
      <c r="KG419" s="6"/>
      <c r="KH419" s="6"/>
      <c r="KI419" s="6"/>
      <c r="KJ419" s="6"/>
      <c r="KK419" s="6"/>
      <c r="KL419" s="6"/>
      <c r="KM419" s="6"/>
      <c r="KN419" s="6"/>
      <c r="KO419" s="6"/>
      <c r="KP419" s="6"/>
      <c r="KQ419" s="6"/>
      <c r="KR419" s="6"/>
      <c r="KS419" s="6"/>
      <c r="KT419" s="6"/>
      <c r="KU419" s="6"/>
      <c r="KV419" s="6"/>
      <c r="KW419" s="6"/>
      <c r="KX419" s="6"/>
      <c r="KY419" s="6"/>
      <c r="KZ419" s="6"/>
      <c r="LA419" s="6"/>
      <c r="LB419" s="6"/>
      <c r="LC419" s="6"/>
    </row>
    <row r="420" spans="222:315" x14ac:dyDescent="0.2">
      <c r="HN420" s="6"/>
      <c r="HO420" s="6"/>
      <c r="HP420" s="6"/>
      <c r="HQ420" s="6"/>
      <c r="HR420" s="6"/>
      <c r="HS420" s="6"/>
      <c r="HT420" s="6"/>
      <c r="HU420" s="6"/>
      <c r="HV420" s="6"/>
      <c r="HW420" s="6"/>
      <c r="HX420" s="6"/>
      <c r="HY420" s="6"/>
      <c r="HZ420" s="6"/>
      <c r="IA420" s="6"/>
      <c r="IB420" s="6"/>
      <c r="IC420" s="6"/>
      <c r="ID420" s="6"/>
      <c r="IE420" s="6"/>
      <c r="IF420" s="6"/>
      <c r="IG420" s="6"/>
      <c r="IH420" s="6"/>
      <c r="II420" s="6"/>
      <c r="IJ420" s="6"/>
      <c r="IK420" s="6"/>
      <c r="IL420" s="6"/>
      <c r="IM420" s="6"/>
      <c r="IN420" s="6"/>
      <c r="IO420" s="6"/>
      <c r="IP420" s="6"/>
      <c r="IQ420" s="6"/>
      <c r="IR420" s="6"/>
      <c r="IS420" s="6"/>
      <c r="IT420" s="6"/>
      <c r="IU420" s="6"/>
      <c r="IV420" s="6"/>
      <c r="IW420" s="6"/>
      <c r="IX420" s="6"/>
      <c r="IY420" s="6"/>
      <c r="IZ420" s="6"/>
      <c r="JA420" s="6"/>
      <c r="JB420" s="6"/>
      <c r="JC420" s="6"/>
      <c r="JD420" s="6"/>
      <c r="JE420" s="6"/>
      <c r="JF420" s="6"/>
      <c r="JG420" s="6"/>
      <c r="JH420" s="6"/>
      <c r="JI420" s="6"/>
      <c r="JJ420" s="6"/>
      <c r="JK420" s="6"/>
      <c r="JL420" s="6"/>
      <c r="JM420" s="6"/>
      <c r="JN420" s="6"/>
      <c r="JO420" s="6"/>
      <c r="JP420" s="6"/>
      <c r="JQ420" s="6"/>
      <c r="JR420" s="6"/>
      <c r="JS420" s="6"/>
      <c r="JT420" s="6"/>
      <c r="JU420" s="6"/>
      <c r="JV420" s="6"/>
      <c r="JW420" s="6"/>
      <c r="JX420" s="6"/>
      <c r="JY420" s="6"/>
      <c r="JZ420" s="6"/>
      <c r="KA420" s="6"/>
      <c r="KB420" s="6"/>
      <c r="KC420" s="6"/>
      <c r="KD420" s="6"/>
      <c r="KE420" s="6"/>
      <c r="KF420" s="6"/>
      <c r="KG420" s="6"/>
      <c r="KH420" s="6"/>
      <c r="KI420" s="6"/>
      <c r="KJ420" s="6"/>
      <c r="KK420" s="6"/>
      <c r="KL420" s="6"/>
      <c r="KM420" s="6"/>
      <c r="KN420" s="6"/>
      <c r="KO420" s="6"/>
      <c r="KP420" s="6"/>
      <c r="KQ420" s="6"/>
      <c r="KR420" s="6"/>
      <c r="KS420" s="6"/>
      <c r="KT420" s="6"/>
      <c r="KU420" s="6"/>
      <c r="KV420" s="6"/>
      <c r="KW420" s="6"/>
      <c r="KX420" s="6"/>
      <c r="KY420" s="6"/>
      <c r="KZ420" s="6"/>
      <c r="LA420" s="6"/>
      <c r="LB420" s="6"/>
      <c r="LC420" s="6"/>
    </row>
    <row r="421" spans="222:315" x14ac:dyDescent="0.2">
      <c r="HN421" s="6"/>
      <c r="HO421" s="6"/>
      <c r="HP421" s="6"/>
      <c r="HQ421" s="6"/>
      <c r="HR421" s="6"/>
      <c r="HS421" s="6"/>
      <c r="HT421" s="6"/>
      <c r="HU421" s="6"/>
      <c r="HV421" s="6"/>
      <c r="HW421" s="6"/>
      <c r="HX421" s="6"/>
      <c r="HY421" s="6"/>
      <c r="HZ421" s="6"/>
      <c r="IA421" s="6"/>
      <c r="IB421" s="6"/>
      <c r="IC421" s="6"/>
      <c r="ID421" s="6"/>
      <c r="IE421" s="6"/>
      <c r="IF421" s="6"/>
      <c r="IG421" s="6"/>
      <c r="IH421" s="6"/>
      <c r="II421" s="6"/>
      <c r="IJ421" s="6"/>
      <c r="IK421" s="6"/>
      <c r="IL421" s="6"/>
      <c r="IM421" s="6"/>
      <c r="IN421" s="6"/>
      <c r="IO421" s="6"/>
      <c r="IP421" s="6"/>
      <c r="IQ421" s="6"/>
      <c r="IR421" s="6"/>
      <c r="IS421" s="6"/>
      <c r="IT421" s="6"/>
      <c r="IU421" s="6"/>
      <c r="IV421" s="6"/>
      <c r="IW421" s="6"/>
      <c r="IX421" s="6"/>
      <c r="IY421" s="6"/>
      <c r="IZ421" s="6"/>
      <c r="JA421" s="6"/>
      <c r="JB421" s="6"/>
      <c r="JC421" s="6"/>
      <c r="JD421" s="6"/>
      <c r="JE421" s="6"/>
      <c r="JF421" s="6"/>
      <c r="JG421" s="6"/>
      <c r="JH421" s="6"/>
      <c r="JI421" s="6"/>
      <c r="JJ421" s="6"/>
      <c r="JK421" s="6"/>
      <c r="JL421" s="6"/>
      <c r="JM421" s="6"/>
      <c r="JN421" s="6"/>
      <c r="JO421" s="6"/>
      <c r="JP421" s="6"/>
      <c r="JQ421" s="6"/>
      <c r="JR421" s="6"/>
      <c r="JS421" s="6"/>
      <c r="JT421" s="6"/>
      <c r="JU421" s="6"/>
      <c r="JV421" s="6"/>
      <c r="JW421" s="6"/>
      <c r="JX421" s="6"/>
      <c r="JY421" s="6"/>
      <c r="JZ421" s="6"/>
      <c r="KA421" s="6"/>
      <c r="KB421" s="6"/>
      <c r="KC421" s="6"/>
      <c r="KD421" s="6"/>
      <c r="KE421" s="6"/>
      <c r="KF421" s="6"/>
      <c r="KG421" s="6"/>
      <c r="KH421" s="6"/>
      <c r="KI421" s="6"/>
      <c r="KJ421" s="6"/>
      <c r="KK421" s="6"/>
      <c r="KL421" s="6"/>
      <c r="KM421" s="6"/>
      <c r="KN421" s="6"/>
      <c r="KO421" s="6"/>
      <c r="KP421" s="6"/>
      <c r="KQ421" s="6"/>
      <c r="KR421" s="6"/>
      <c r="KS421" s="6"/>
      <c r="KT421" s="6"/>
      <c r="KU421" s="6"/>
      <c r="KV421" s="6"/>
      <c r="KW421" s="6"/>
      <c r="KX421" s="6"/>
      <c r="KY421" s="6"/>
      <c r="KZ421" s="6"/>
      <c r="LA421" s="6"/>
      <c r="LB421" s="6"/>
      <c r="LC421" s="6"/>
    </row>
    <row r="422" spans="222:315" x14ac:dyDescent="0.2">
      <c r="HN422" s="6"/>
      <c r="HO422" s="6"/>
      <c r="HP422" s="6"/>
      <c r="HQ422" s="6"/>
      <c r="HR422" s="6"/>
      <c r="HS422" s="6"/>
      <c r="HT422" s="6"/>
      <c r="HU422" s="6"/>
      <c r="HV422" s="6"/>
      <c r="HW422" s="6"/>
      <c r="HX422" s="6"/>
      <c r="HY422" s="6"/>
      <c r="HZ422" s="6"/>
      <c r="IA422" s="6"/>
      <c r="IB422" s="6"/>
      <c r="IC422" s="6"/>
      <c r="ID422" s="6"/>
      <c r="IE422" s="6"/>
      <c r="IF422" s="6"/>
      <c r="IG422" s="6"/>
      <c r="IH422" s="6"/>
      <c r="II422" s="6"/>
      <c r="IJ422" s="6"/>
      <c r="IK422" s="6"/>
      <c r="IL422" s="6"/>
      <c r="IM422" s="6"/>
      <c r="IN422" s="6"/>
      <c r="IO422" s="6"/>
      <c r="IP422" s="6"/>
      <c r="IQ422" s="6"/>
      <c r="IR422" s="6"/>
      <c r="IS422" s="6"/>
      <c r="IT422" s="6"/>
      <c r="IU422" s="6"/>
      <c r="IV422" s="6"/>
      <c r="IW422" s="6"/>
      <c r="IX422" s="6"/>
      <c r="IY422" s="6"/>
      <c r="IZ422" s="6"/>
      <c r="JA422" s="6"/>
      <c r="JB422" s="6"/>
      <c r="JC422" s="6"/>
      <c r="JD422" s="6"/>
      <c r="JE422" s="6"/>
      <c r="JF422" s="6"/>
      <c r="JG422" s="6"/>
      <c r="JH422" s="6"/>
      <c r="JI422" s="6"/>
      <c r="JJ422" s="6"/>
      <c r="JK422" s="6"/>
      <c r="JL422" s="6"/>
      <c r="JM422" s="6"/>
      <c r="JN422" s="6"/>
      <c r="JO422" s="6"/>
      <c r="JP422" s="6"/>
      <c r="JQ422" s="6"/>
      <c r="JR422" s="6"/>
      <c r="JS422" s="6"/>
      <c r="JT422" s="6"/>
      <c r="JU422" s="6"/>
      <c r="JV422" s="6"/>
      <c r="JW422" s="6"/>
      <c r="JX422" s="6"/>
      <c r="JY422" s="6"/>
      <c r="JZ422" s="6"/>
      <c r="KA422" s="6"/>
      <c r="KB422" s="6"/>
      <c r="KC422" s="6"/>
      <c r="KD422" s="6"/>
      <c r="KE422" s="6"/>
      <c r="KF422" s="6"/>
      <c r="KG422" s="6"/>
      <c r="KH422" s="6"/>
      <c r="KI422" s="6"/>
      <c r="KJ422" s="6"/>
      <c r="KK422" s="6"/>
      <c r="KL422" s="6"/>
      <c r="KM422" s="6"/>
      <c r="KN422" s="6"/>
      <c r="KO422" s="6"/>
      <c r="KP422" s="6"/>
      <c r="KQ422" s="6"/>
      <c r="KR422" s="6"/>
      <c r="KS422" s="6"/>
      <c r="KT422" s="6"/>
      <c r="KU422" s="6"/>
      <c r="KV422" s="6"/>
      <c r="KW422" s="6"/>
      <c r="KX422" s="6"/>
      <c r="KY422" s="6"/>
      <c r="KZ422" s="6"/>
      <c r="LA422" s="6"/>
      <c r="LB422" s="6"/>
      <c r="LC422" s="6"/>
    </row>
    <row r="423" spans="222:315" x14ac:dyDescent="0.2">
      <c r="HN423" s="6"/>
      <c r="HO423" s="6"/>
      <c r="HP423" s="6"/>
      <c r="HQ423" s="6"/>
      <c r="HR423" s="6"/>
      <c r="HS423" s="6"/>
      <c r="HT423" s="6"/>
      <c r="HU423" s="6"/>
      <c r="HV423" s="6"/>
      <c r="HW423" s="6"/>
      <c r="HX423" s="6"/>
      <c r="HY423" s="6"/>
      <c r="HZ423" s="6"/>
      <c r="IA423" s="6"/>
      <c r="IB423" s="6"/>
      <c r="IC423" s="6"/>
      <c r="ID423" s="6"/>
      <c r="IE423" s="6"/>
      <c r="IF423" s="6"/>
      <c r="IG423" s="6"/>
      <c r="IH423" s="6"/>
      <c r="II423" s="6"/>
      <c r="IJ423" s="6"/>
      <c r="IK423" s="6"/>
      <c r="IL423" s="6"/>
      <c r="IM423" s="6"/>
      <c r="IN423" s="6"/>
      <c r="IO423" s="6"/>
      <c r="IP423" s="6"/>
      <c r="IQ423" s="6"/>
      <c r="IR423" s="6"/>
      <c r="IS423" s="6"/>
      <c r="IT423" s="6"/>
      <c r="IU423" s="6"/>
      <c r="IV423" s="6"/>
      <c r="IW423" s="6"/>
      <c r="IX423" s="6"/>
      <c r="IY423" s="6"/>
      <c r="IZ423" s="6"/>
      <c r="JA423" s="6"/>
      <c r="JB423" s="6"/>
      <c r="JC423" s="6"/>
      <c r="JD423" s="6"/>
      <c r="JE423" s="6"/>
      <c r="JF423" s="6"/>
      <c r="JG423" s="6"/>
      <c r="JH423" s="6"/>
      <c r="JI423" s="6"/>
      <c r="JJ423" s="6"/>
      <c r="JK423" s="6"/>
      <c r="JL423" s="6"/>
      <c r="JM423" s="6"/>
      <c r="JN423" s="6"/>
      <c r="JO423" s="6"/>
      <c r="JP423" s="6"/>
      <c r="JQ423" s="6"/>
      <c r="JR423" s="6"/>
      <c r="JS423" s="6"/>
      <c r="JT423" s="6"/>
      <c r="JU423" s="6"/>
      <c r="JV423" s="6"/>
      <c r="JW423" s="6"/>
      <c r="JX423" s="6"/>
      <c r="JY423" s="6"/>
      <c r="JZ423" s="6"/>
      <c r="KA423" s="6"/>
      <c r="KB423" s="6"/>
      <c r="KC423" s="6"/>
      <c r="KD423" s="6"/>
      <c r="KE423" s="6"/>
      <c r="KF423" s="6"/>
      <c r="KG423" s="6"/>
      <c r="KH423" s="6"/>
      <c r="KI423" s="6"/>
      <c r="KJ423" s="6"/>
      <c r="KK423" s="6"/>
      <c r="KL423" s="6"/>
      <c r="KM423" s="6"/>
      <c r="KN423" s="6"/>
      <c r="KO423" s="6"/>
      <c r="KP423" s="6"/>
      <c r="KQ423" s="6"/>
      <c r="KR423" s="6"/>
      <c r="KS423" s="6"/>
      <c r="KT423" s="6"/>
      <c r="KU423" s="6"/>
      <c r="KV423" s="6"/>
      <c r="KW423" s="6"/>
      <c r="KX423" s="6"/>
      <c r="KY423" s="6"/>
      <c r="KZ423" s="6"/>
      <c r="LA423" s="6"/>
      <c r="LB423" s="6"/>
      <c r="LC423" s="6"/>
    </row>
    <row r="424" spans="222:315" x14ac:dyDescent="0.2">
      <c r="HN424" s="6"/>
      <c r="HO424" s="6"/>
      <c r="HP424" s="6"/>
      <c r="HQ424" s="6"/>
      <c r="HR424" s="6"/>
      <c r="HS424" s="6"/>
      <c r="HT424" s="6"/>
      <c r="HU424" s="6"/>
      <c r="HV424" s="6"/>
      <c r="HW424" s="6"/>
      <c r="HX424" s="6"/>
      <c r="HY424" s="6"/>
      <c r="HZ424" s="6"/>
      <c r="IA424" s="6"/>
      <c r="IB424" s="6"/>
      <c r="IC424" s="6"/>
      <c r="ID424" s="6"/>
      <c r="IE424" s="6"/>
      <c r="IF424" s="6"/>
      <c r="IG424" s="6"/>
      <c r="IH424" s="6"/>
      <c r="II424" s="6"/>
      <c r="IJ424" s="6"/>
      <c r="IK424" s="6"/>
      <c r="IL424" s="6"/>
      <c r="IM424" s="6"/>
      <c r="IN424" s="6"/>
      <c r="IO424" s="6"/>
      <c r="IP424" s="6"/>
      <c r="IQ424" s="6"/>
      <c r="IR424" s="6"/>
      <c r="IS424" s="6"/>
      <c r="IT424" s="6"/>
      <c r="IU424" s="6"/>
      <c r="IV424" s="6"/>
      <c r="IW424" s="6"/>
      <c r="IX424" s="6"/>
      <c r="IY424" s="6"/>
      <c r="IZ424" s="6"/>
      <c r="JA424" s="6"/>
      <c r="JB424" s="6"/>
      <c r="JC424" s="6"/>
      <c r="JD424" s="6"/>
      <c r="JE424" s="6"/>
      <c r="JF424" s="6"/>
      <c r="JG424" s="6"/>
      <c r="JH424" s="6"/>
      <c r="JI424" s="6"/>
      <c r="JJ424" s="6"/>
      <c r="JK424" s="6"/>
      <c r="JL424" s="6"/>
      <c r="JM424" s="6"/>
      <c r="JN424" s="6"/>
      <c r="JO424" s="6"/>
      <c r="JP424" s="6"/>
      <c r="JQ424" s="6"/>
      <c r="JR424" s="6"/>
      <c r="JS424" s="6"/>
      <c r="JT424" s="6"/>
      <c r="JU424" s="6"/>
      <c r="JV424" s="6"/>
      <c r="JW424" s="6"/>
      <c r="JX424" s="6"/>
      <c r="JY424" s="6"/>
      <c r="JZ424" s="6"/>
      <c r="KA424" s="6"/>
      <c r="KB424" s="6"/>
      <c r="KC424" s="6"/>
      <c r="KD424" s="6"/>
      <c r="KE424" s="6"/>
      <c r="KF424" s="6"/>
      <c r="KG424" s="6"/>
      <c r="KH424" s="6"/>
      <c r="KI424" s="6"/>
      <c r="KJ424" s="6"/>
      <c r="KK424" s="6"/>
      <c r="KL424" s="6"/>
      <c r="KM424" s="6"/>
      <c r="KN424" s="6"/>
      <c r="KO424" s="6"/>
      <c r="KP424" s="6"/>
      <c r="KQ424" s="6"/>
      <c r="KR424" s="6"/>
      <c r="KS424" s="6"/>
      <c r="KT424" s="6"/>
      <c r="KU424" s="6"/>
      <c r="KV424" s="6"/>
      <c r="KW424" s="6"/>
      <c r="KX424" s="6"/>
      <c r="KY424" s="6"/>
      <c r="KZ424" s="6"/>
      <c r="LA424" s="6"/>
      <c r="LB424" s="6"/>
      <c r="LC424" s="6"/>
    </row>
    <row r="425" spans="222:315" x14ac:dyDescent="0.2">
      <c r="HN425" s="6"/>
      <c r="HO425" s="6"/>
      <c r="HP425" s="6"/>
      <c r="HQ425" s="6"/>
      <c r="HR425" s="6"/>
      <c r="HS425" s="6"/>
      <c r="HT425" s="6"/>
      <c r="HU425" s="6"/>
      <c r="HV425" s="6"/>
      <c r="HW425" s="6"/>
      <c r="HX425" s="6"/>
      <c r="HY425" s="6"/>
      <c r="HZ425" s="6"/>
      <c r="IA425" s="6"/>
      <c r="IB425" s="6"/>
      <c r="IC425" s="6"/>
      <c r="ID425" s="6"/>
      <c r="IE425" s="6"/>
      <c r="IF425" s="6"/>
      <c r="IG425" s="6"/>
      <c r="IH425" s="6"/>
      <c r="II425" s="6"/>
      <c r="IJ425" s="6"/>
      <c r="IK425" s="6"/>
      <c r="IL425" s="6"/>
      <c r="IM425" s="6"/>
      <c r="IN425" s="6"/>
      <c r="IO425" s="6"/>
      <c r="IP425" s="6"/>
      <c r="IQ425" s="6"/>
      <c r="IR425" s="6"/>
      <c r="IS425" s="6"/>
      <c r="IT425" s="6"/>
      <c r="IU425" s="6"/>
      <c r="IV425" s="6"/>
      <c r="IW425" s="6"/>
      <c r="IX425" s="6"/>
      <c r="IY425" s="6"/>
      <c r="IZ425" s="6"/>
      <c r="JA425" s="6"/>
      <c r="JB425" s="6"/>
      <c r="JC425" s="6"/>
      <c r="JD425" s="6"/>
      <c r="JE425" s="6"/>
      <c r="JF425" s="6"/>
      <c r="JG425" s="6"/>
      <c r="JH425" s="6"/>
      <c r="JI425" s="6"/>
      <c r="JJ425" s="6"/>
      <c r="JK425" s="6"/>
      <c r="JL425" s="6"/>
      <c r="JM425" s="6"/>
      <c r="JN425" s="6"/>
      <c r="JO425" s="6"/>
      <c r="JP425" s="6"/>
      <c r="JQ425" s="6"/>
      <c r="JR425" s="6"/>
      <c r="JS425" s="6"/>
      <c r="JT425" s="6"/>
      <c r="JU425" s="6"/>
      <c r="JV425" s="6"/>
      <c r="JW425" s="6"/>
      <c r="JX425" s="6"/>
      <c r="JY425" s="6"/>
      <c r="JZ425" s="6"/>
      <c r="KA425" s="6"/>
      <c r="KB425" s="6"/>
      <c r="KC425" s="6"/>
      <c r="KD425" s="6"/>
      <c r="KE425" s="6"/>
      <c r="KF425" s="6"/>
      <c r="KG425" s="6"/>
      <c r="KH425" s="6"/>
      <c r="KI425" s="6"/>
      <c r="KJ425" s="6"/>
      <c r="KK425" s="6"/>
      <c r="KL425" s="6"/>
      <c r="KM425" s="6"/>
      <c r="KN425" s="6"/>
      <c r="KO425" s="6"/>
      <c r="KP425" s="6"/>
      <c r="KQ425" s="6"/>
      <c r="KR425" s="6"/>
      <c r="KS425" s="6"/>
      <c r="KT425" s="6"/>
      <c r="KU425" s="6"/>
      <c r="KV425" s="6"/>
      <c r="KW425" s="6"/>
      <c r="KX425" s="6"/>
      <c r="KY425" s="6"/>
      <c r="KZ425" s="6"/>
      <c r="LA425" s="6"/>
      <c r="LB425" s="6"/>
      <c r="LC425" s="6"/>
    </row>
    <row r="426" spans="222:315" x14ac:dyDescent="0.2">
      <c r="HN426" s="6"/>
      <c r="HO426" s="6"/>
      <c r="HP426" s="6"/>
      <c r="HQ426" s="6"/>
      <c r="HR426" s="6"/>
      <c r="HS426" s="6"/>
      <c r="HT426" s="6"/>
      <c r="HU426" s="6"/>
      <c r="HV426" s="6"/>
      <c r="HW426" s="6"/>
      <c r="HX426" s="6"/>
      <c r="HY426" s="6"/>
      <c r="HZ426" s="6"/>
      <c r="IA426" s="6"/>
      <c r="IB426" s="6"/>
      <c r="IC426" s="6"/>
      <c r="ID426" s="6"/>
      <c r="IE426" s="6"/>
      <c r="IF426" s="6"/>
      <c r="IG426" s="6"/>
      <c r="IH426" s="6"/>
      <c r="II426" s="6"/>
      <c r="IJ426" s="6"/>
      <c r="IK426" s="6"/>
      <c r="IL426" s="6"/>
      <c r="IM426" s="6"/>
      <c r="IN426" s="6"/>
      <c r="IO426" s="6"/>
      <c r="IP426" s="6"/>
      <c r="IQ426" s="6"/>
      <c r="IR426" s="6"/>
      <c r="IS426" s="6"/>
      <c r="IT426" s="6"/>
      <c r="IU426" s="6"/>
      <c r="IV426" s="6"/>
      <c r="IW426" s="6"/>
      <c r="IX426" s="6"/>
      <c r="IY426" s="6"/>
      <c r="IZ426" s="6"/>
      <c r="JA426" s="6"/>
      <c r="JB426" s="6"/>
      <c r="JC426" s="6"/>
      <c r="JD426" s="6"/>
      <c r="JE426" s="6"/>
      <c r="JF426" s="6"/>
      <c r="JG426" s="6"/>
      <c r="JH426" s="6"/>
      <c r="JI426" s="6"/>
      <c r="JJ426" s="6"/>
      <c r="JK426" s="6"/>
      <c r="JL426" s="6"/>
      <c r="JM426" s="6"/>
      <c r="JN426" s="6"/>
      <c r="JO426" s="6"/>
      <c r="JP426" s="6"/>
      <c r="JQ426" s="6"/>
      <c r="JR426" s="6"/>
      <c r="JS426" s="6"/>
      <c r="JT426" s="6"/>
      <c r="JU426" s="6"/>
      <c r="JV426" s="6"/>
      <c r="JW426" s="6"/>
      <c r="JX426" s="6"/>
      <c r="JY426" s="6"/>
      <c r="JZ426" s="6"/>
      <c r="KA426" s="6"/>
      <c r="KB426" s="6"/>
      <c r="KC426" s="6"/>
      <c r="KD426" s="6"/>
      <c r="KE426" s="6"/>
      <c r="KF426" s="6"/>
      <c r="KG426" s="6"/>
      <c r="KH426" s="6"/>
      <c r="KI426" s="6"/>
      <c r="KJ426" s="6"/>
      <c r="KK426" s="6"/>
      <c r="KL426" s="6"/>
      <c r="KM426" s="6"/>
      <c r="KN426" s="6"/>
      <c r="KO426" s="6"/>
      <c r="KP426" s="6"/>
      <c r="KQ426" s="6"/>
      <c r="KR426" s="6"/>
      <c r="KS426" s="6"/>
      <c r="KT426" s="6"/>
      <c r="KU426" s="6"/>
      <c r="KV426" s="6"/>
      <c r="KW426" s="6"/>
      <c r="KX426" s="6"/>
      <c r="KY426" s="6"/>
      <c r="KZ426" s="6"/>
      <c r="LA426" s="6"/>
      <c r="LB426" s="6"/>
      <c r="LC426" s="6"/>
    </row>
    <row r="427" spans="222:315" x14ac:dyDescent="0.2">
      <c r="HN427" s="6"/>
      <c r="HO427" s="6"/>
      <c r="HP427" s="6"/>
      <c r="HQ427" s="6"/>
      <c r="HR427" s="6"/>
      <c r="HS427" s="6"/>
      <c r="HT427" s="6"/>
      <c r="HU427" s="6"/>
      <c r="HV427" s="6"/>
      <c r="HW427" s="6"/>
      <c r="HX427" s="6"/>
      <c r="HY427" s="6"/>
      <c r="HZ427" s="6"/>
      <c r="IA427" s="6"/>
      <c r="IB427" s="6"/>
      <c r="IC427" s="6"/>
      <c r="ID427" s="6"/>
      <c r="IE427" s="6"/>
      <c r="IF427" s="6"/>
      <c r="IG427" s="6"/>
      <c r="IH427" s="6"/>
      <c r="II427" s="6"/>
      <c r="IJ427" s="6"/>
      <c r="IK427" s="6"/>
      <c r="IL427" s="6"/>
      <c r="IM427" s="6"/>
      <c r="IN427" s="6"/>
      <c r="IO427" s="6"/>
      <c r="IP427" s="6"/>
      <c r="IQ427" s="6"/>
      <c r="IR427" s="6"/>
      <c r="IS427" s="6"/>
      <c r="IT427" s="6"/>
      <c r="IU427" s="6"/>
      <c r="IV427" s="6"/>
      <c r="IW427" s="6"/>
      <c r="IX427" s="6"/>
      <c r="IY427" s="6"/>
      <c r="IZ427" s="6"/>
      <c r="JA427" s="6"/>
      <c r="JB427" s="6"/>
      <c r="JC427" s="6"/>
      <c r="JD427" s="6"/>
      <c r="JE427" s="6"/>
      <c r="JF427" s="6"/>
      <c r="JG427" s="6"/>
      <c r="JH427" s="6"/>
      <c r="JI427" s="6"/>
      <c r="JJ427" s="6"/>
      <c r="JK427" s="6"/>
      <c r="JL427" s="6"/>
      <c r="JM427" s="6"/>
      <c r="JN427" s="6"/>
      <c r="JO427" s="6"/>
      <c r="JP427" s="6"/>
      <c r="JQ427" s="6"/>
      <c r="JR427" s="6"/>
      <c r="JS427" s="6"/>
      <c r="JT427" s="6"/>
      <c r="JU427" s="6"/>
      <c r="JV427" s="6"/>
      <c r="JW427" s="6"/>
      <c r="JX427" s="6"/>
      <c r="JY427" s="6"/>
      <c r="JZ427" s="6"/>
      <c r="KA427" s="6"/>
      <c r="KB427" s="6"/>
      <c r="KC427" s="6"/>
      <c r="KD427" s="6"/>
      <c r="KE427" s="6"/>
      <c r="KF427" s="6"/>
      <c r="KG427" s="6"/>
      <c r="KH427" s="6"/>
      <c r="KI427" s="6"/>
      <c r="KJ427" s="6"/>
      <c r="KK427" s="6"/>
      <c r="KL427" s="6"/>
      <c r="KM427" s="6"/>
      <c r="KN427" s="6"/>
      <c r="KO427" s="6"/>
      <c r="KP427" s="6"/>
      <c r="KQ427" s="6"/>
      <c r="KR427" s="6"/>
      <c r="KS427" s="6"/>
      <c r="KT427" s="6"/>
      <c r="KU427" s="6"/>
      <c r="KV427" s="6"/>
      <c r="KW427" s="6"/>
      <c r="KX427" s="6"/>
      <c r="KY427" s="6"/>
      <c r="KZ427" s="6"/>
      <c r="LA427" s="6"/>
      <c r="LB427" s="6"/>
      <c r="LC427" s="6"/>
    </row>
    <row r="428" spans="222:315" x14ac:dyDescent="0.2">
      <c r="HN428" s="6"/>
      <c r="HO428" s="6"/>
      <c r="HP428" s="6"/>
      <c r="HQ428" s="6"/>
      <c r="HR428" s="6"/>
      <c r="HS428" s="6"/>
      <c r="HT428" s="6"/>
      <c r="HU428" s="6"/>
      <c r="HV428" s="6"/>
      <c r="HW428" s="6"/>
      <c r="HX428" s="6"/>
      <c r="HY428" s="6"/>
      <c r="HZ428" s="6"/>
      <c r="IA428" s="6"/>
      <c r="IB428" s="6"/>
      <c r="IC428" s="6"/>
      <c r="ID428" s="6"/>
      <c r="IE428" s="6"/>
      <c r="IF428" s="6"/>
      <c r="IG428" s="6"/>
      <c r="IH428" s="6"/>
      <c r="II428" s="6"/>
      <c r="IJ428" s="6"/>
      <c r="IK428" s="6"/>
      <c r="IL428" s="6"/>
      <c r="IM428" s="6"/>
      <c r="IN428" s="6"/>
      <c r="IO428" s="6"/>
      <c r="IP428" s="6"/>
      <c r="IQ428" s="6"/>
      <c r="IR428" s="6"/>
      <c r="IS428" s="6"/>
      <c r="IT428" s="6"/>
      <c r="IU428" s="6"/>
      <c r="IV428" s="6"/>
      <c r="IW428" s="6"/>
      <c r="IX428" s="6"/>
      <c r="IY428" s="6"/>
      <c r="IZ428" s="6"/>
      <c r="JA428" s="6"/>
      <c r="JB428" s="6"/>
      <c r="JC428" s="6"/>
      <c r="JD428" s="6"/>
      <c r="JE428" s="6"/>
      <c r="JF428" s="6"/>
      <c r="JG428" s="6"/>
      <c r="JH428" s="6"/>
      <c r="JI428" s="6"/>
      <c r="JJ428" s="6"/>
      <c r="JK428" s="6"/>
      <c r="JL428" s="6"/>
      <c r="JM428" s="6"/>
      <c r="JN428" s="6"/>
      <c r="JO428" s="6"/>
      <c r="JP428" s="6"/>
      <c r="JQ428" s="6"/>
      <c r="JR428" s="6"/>
      <c r="JS428" s="6"/>
      <c r="JT428" s="6"/>
      <c r="JU428" s="6"/>
      <c r="JV428" s="6"/>
      <c r="JW428" s="6"/>
      <c r="JX428" s="6"/>
      <c r="JY428" s="6"/>
      <c r="JZ428" s="6"/>
      <c r="KA428" s="6"/>
      <c r="KB428" s="6"/>
      <c r="KC428" s="6"/>
      <c r="KD428" s="6"/>
      <c r="KE428" s="6"/>
      <c r="KF428" s="6"/>
      <c r="KG428" s="6"/>
      <c r="KH428" s="6"/>
      <c r="KI428" s="6"/>
      <c r="KJ428" s="6"/>
      <c r="KK428" s="6"/>
      <c r="KL428" s="6"/>
      <c r="KM428" s="6"/>
      <c r="KN428" s="6"/>
      <c r="KO428" s="6"/>
      <c r="KP428" s="6"/>
      <c r="KQ428" s="6"/>
      <c r="KR428" s="6"/>
      <c r="KS428" s="6"/>
      <c r="KT428" s="6"/>
      <c r="KU428" s="6"/>
      <c r="KV428" s="6"/>
      <c r="KW428" s="6"/>
      <c r="KX428" s="6"/>
      <c r="KY428" s="6"/>
      <c r="KZ428" s="6"/>
      <c r="LA428" s="6"/>
      <c r="LB428" s="6"/>
      <c r="LC428" s="6"/>
    </row>
    <row r="429" spans="222:315" x14ac:dyDescent="0.2">
      <c r="HN429" s="6"/>
      <c r="HO429" s="6"/>
      <c r="HP429" s="6"/>
      <c r="HQ429" s="6"/>
      <c r="HR429" s="6"/>
      <c r="HS429" s="6"/>
      <c r="HT429" s="6"/>
      <c r="HU429" s="6"/>
      <c r="HV429" s="6"/>
      <c r="HW429" s="6"/>
      <c r="HX429" s="6"/>
      <c r="HY429" s="6"/>
      <c r="HZ429" s="6"/>
      <c r="IA429" s="6"/>
      <c r="IB429" s="6"/>
      <c r="IC429" s="6"/>
      <c r="ID429" s="6"/>
      <c r="IE429" s="6"/>
      <c r="IF429" s="6"/>
      <c r="IG429" s="6"/>
      <c r="IH429" s="6"/>
      <c r="II429" s="6"/>
      <c r="IJ429" s="6"/>
      <c r="IK429" s="6"/>
      <c r="IL429" s="6"/>
      <c r="IM429" s="6"/>
      <c r="IN429" s="6"/>
      <c r="IO429" s="6"/>
      <c r="IP429" s="6"/>
      <c r="IQ429" s="6"/>
      <c r="IR429" s="6"/>
      <c r="IS429" s="6"/>
      <c r="IT429" s="6"/>
      <c r="IU429" s="6"/>
      <c r="IV429" s="6"/>
      <c r="IW429" s="6"/>
      <c r="IX429" s="6"/>
      <c r="IY429" s="6"/>
      <c r="IZ429" s="6"/>
      <c r="JA429" s="6"/>
      <c r="JB429" s="6"/>
      <c r="JC429" s="6"/>
      <c r="JD429" s="6"/>
      <c r="JE429" s="6"/>
      <c r="JF429" s="6"/>
      <c r="JG429" s="6"/>
      <c r="JH429" s="6"/>
      <c r="JI429" s="6"/>
      <c r="JJ429" s="6"/>
      <c r="JK429" s="6"/>
      <c r="JL429" s="6"/>
      <c r="JM429" s="6"/>
      <c r="JN429" s="6"/>
      <c r="JO429" s="6"/>
      <c r="JP429" s="6"/>
      <c r="JQ429" s="6"/>
      <c r="JR429" s="6"/>
      <c r="JS429" s="6"/>
      <c r="JT429" s="6"/>
      <c r="JU429" s="6"/>
      <c r="JV429" s="6"/>
      <c r="JW429" s="6"/>
      <c r="JX429" s="6"/>
      <c r="JY429" s="6"/>
      <c r="JZ429" s="6"/>
      <c r="KA429" s="6"/>
      <c r="KB429" s="6"/>
      <c r="KC429" s="6"/>
      <c r="KD429" s="6"/>
      <c r="KE429" s="6"/>
      <c r="KF429" s="6"/>
      <c r="KG429" s="6"/>
      <c r="KH429" s="6"/>
      <c r="KI429" s="6"/>
      <c r="KJ429" s="6"/>
      <c r="KK429" s="6"/>
      <c r="KL429" s="6"/>
      <c r="KM429" s="6"/>
      <c r="KN429" s="6"/>
      <c r="KO429" s="6"/>
      <c r="KP429" s="6"/>
      <c r="KQ429" s="6"/>
      <c r="KR429" s="6"/>
      <c r="KS429" s="6"/>
      <c r="KT429" s="6"/>
      <c r="KU429" s="6"/>
      <c r="KV429" s="6"/>
      <c r="KW429" s="6"/>
      <c r="KX429" s="6"/>
      <c r="KY429" s="6"/>
      <c r="KZ429" s="6"/>
      <c r="LA429" s="6"/>
      <c r="LB429" s="6"/>
      <c r="LC429" s="6"/>
    </row>
    <row r="430" spans="222:315" x14ac:dyDescent="0.2">
      <c r="HN430" s="6"/>
      <c r="HO430" s="6"/>
      <c r="HP430" s="6"/>
      <c r="HQ430" s="6"/>
      <c r="HR430" s="6"/>
      <c r="HS430" s="6"/>
      <c r="HT430" s="6"/>
      <c r="HU430" s="6"/>
      <c r="HV430" s="6"/>
      <c r="HW430" s="6"/>
      <c r="HX430" s="6"/>
      <c r="HY430" s="6"/>
      <c r="HZ430" s="6"/>
      <c r="IA430" s="6"/>
      <c r="IB430" s="6"/>
      <c r="IC430" s="6"/>
      <c r="ID430" s="6"/>
      <c r="IE430" s="6"/>
      <c r="IF430" s="6"/>
      <c r="IG430" s="6"/>
      <c r="IH430" s="6"/>
      <c r="II430" s="6"/>
      <c r="IJ430" s="6"/>
      <c r="IK430" s="6"/>
      <c r="IL430" s="6"/>
      <c r="IM430" s="6"/>
      <c r="IN430" s="6"/>
      <c r="IO430" s="6"/>
      <c r="IP430" s="6"/>
      <c r="IQ430" s="6"/>
      <c r="IR430" s="6"/>
      <c r="IS430" s="6"/>
      <c r="IT430" s="6"/>
      <c r="IU430" s="6"/>
      <c r="IV430" s="6"/>
      <c r="IW430" s="6"/>
      <c r="IX430" s="6"/>
      <c r="IY430" s="6"/>
      <c r="IZ430" s="6"/>
      <c r="JA430" s="6"/>
      <c r="JB430" s="6"/>
      <c r="JC430" s="6"/>
      <c r="JD430" s="6"/>
      <c r="JE430" s="6"/>
      <c r="JF430" s="6"/>
      <c r="JG430" s="6"/>
      <c r="JH430" s="6"/>
      <c r="JI430" s="6"/>
      <c r="JJ430" s="6"/>
      <c r="JK430" s="6"/>
      <c r="JL430" s="6"/>
      <c r="JM430" s="6"/>
      <c r="JN430" s="6"/>
      <c r="JO430" s="6"/>
      <c r="JP430" s="6"/>
      <c r="JQ430" s="6"/>
      <c r="JR430" s="6"/>
      <c r="JS430" s="6"/>
      <c r="JT430" s="6"/>
      <c r="JU430" s="6"/>
      <c r="JV430" s="6"/>
      <c r="JW430" s="6"/>
      <c r="JX430" s="6"/>
      <c r="JY430" s="6"/>
      <c r="JZ430" s="6"/>
      <c r="KA430" s="6"/>
      <c r="KB430" s="6"/>
      <c r="KC430" s="6"/>
      <c r="KD430" s="6"/>
      <c r="KE430" s="6"/>
      <c r="KF430" s="6"/>
      <c r="KG430" s="6"/>
      <c r="KH430" s="6"/>
      <c r="KI430" s="6"/>
      <c r="KJ430" s="6"/>
      <c r="KK430" s="6"/>
      <c r="KL430" s="6"/>
      <c r="KM430" s="6"/>
      <c r="KN430" s="6"/>
      <c r="KO430" s="6"/>
      <c r="KP430" s="6"/>
      <c r="KQ430" s="6"/>
      <c r="KR430" s="6"/>
      <c r="KS430" s="6"/>
      <c r="KT430" s="6"/>
      <c r="KU430" s="6"/>
      <c r="KV430" s="6"/>
      <c r="KW430" s="6"/>
      <c r="KX430" s="6"/>
      <c r="KY430" s="6"/>
      <c r="KZ430" s="6"/>
      <c r="LA430" s="6"/>
      <c r="LB430" s="6"/>
      <c r="LC430" s="6"/>
    </row>
    <row r="431" spans="222:315" x14ac:dyDescent="0.2">
      <c r="HN431" s="6"/>
      <c r="HO431" s="6"/>
      <c r="HP431" s="6"/>
      <c r="HQ431" s="6"/>
      <c r="HR431" s="6"/>
      <c r="HS431" s="6"/>
      <c r="HT431" s="6"/>
      <c r="HU431" s="6"/>
      <c r="HV431" s="6"/>
      <c r="HW431" s="6"/>
      <c r="HX431" s="6"/>
      <c r="HY431" s="6"/>
      <c r="HZ431" s="6"/>
      <c r="IA431" s="6"/>
      <c r="IB431" s="6"/>
      <c r="IC431" s="6"/>
      <c r="ID431" s="6"/>
      <c r="IE431" s="6"/>
      <c r="IF431" s="6"/>
      <c r="IG431" s="6"/>
      <c r="IH431" s="6"/>
      <c r="II431" s="6"/>
      <c r="IJ431" s="6"/>
      <c r="IK431" s="6"/>
      <c r="IL431" s="6"/>
      <c r="IM431" s="6"/>
      <c r="IN431" s="6"/>
      <c r="IO431" s="6"/>
      <c r="IP431" s="6"/>
      <c r="IQ431" s="6"/>
      <c r="IR431" s="6"/>
      <c r="IS431" s="6"/>
      <c r="IT431" s="6"/>
      <c r="IU431" s="6"/>
      <c r="IV431" s="6"/>
      <c r="IW431" s="6"/>
      <c r="IX431" s="6"/>
      <c r="IY431" s="6"/>
      <c r="IZ431" s="6"/>
      <c r="JA431" s="6"/>
      <c r="JB431" s="6"/>
      <c r="JC431" s="6"/>
      <c r="JD431" s="6"/>
      <c r="JE431" s="6"/>
      <c r="JF431" s="6"/>
      <c r="JG431" s="6"/>
      <c r="JH431" s="6"/>
      <c r="JI431" s="6"/>
      <c r="JJ431" s="6"/>
      <c r="JK431" s="6"/>
      <c r="JL431" s="6"/>
      <c r="JM431" s="6"/>
      <c r="JN431" s="6"/>
      <c r="JO431" s="6"/>
      <c r="JP431" s="6"/>
      <c r="JQ431" s="6"/>
      <c r="JR431" s="6"/>
      <c r="JS431" s="6"/>
      <c r="JT431" s="6"/>
      <c r="JU431" s="6"/>
      <c r="JV431" s="6"/>
      <c r="JW431" s="6"/>
      <c r="JX431" s="6"/>
      <c r="JY431" s="6"/>
      <c r="JZ431" s="6"/>
      <c r="KA431" s="6"/>
      <c r="KB431" s="6"/>
      <c r="KC431" s="6"/>
      <c r="KD431" s="6"/>
      <c r="KE431" s="6"/>
      <c r="KF431" s="6"/>
      <c r="KG431" s="6"/>
      <c r="KH431" s="6"/>
      <c r="KI431" s="6"/>
      <c r="KJ431" s="6"/>
      <c r="KK431" s="6"/>
      <c r="KL431" s="6"/>
      <c r="KM431" s="6"/>
      <c r="KN431" s="6"/>
      <c r="KO431" s="6"/>
      <c r="KP431" s="6"/>
      <c r="KQ431" s="6"/>
      <c r="KR431" s="6"/>
      <c r="KS431" s="6"/>
      <c r="KT431" s="6"/>
      <c r="KU431" s="6"/>
      <c r="KV431" s="6"/>
      <c r="KW431" s="6"/>
      <c r="KX431" s="6"/>
      <c r="KY431" s="6"/>
      <c r="KZ431" s="6"/>
      <c r="LA431" s="6"/>
      <c r="LB431" s="6"/>
      <c r="LC431" s="6"/>
    </row>
    <row r="432" spans="222:315" x14ac:dyDescent="0.2">
      <c r="HN432" s="6"/>
      <c r="HO432" s="6"/>
      <c r="HP432" s="6"/>
      <c r="HQ432" s="6"/>
      <c r="HR432" s="6"/>
      <c r="HS432" s="6"/>
      <c r="HT432" s="6"/>
      <c r="HU432" s="6"/>
      <c r="HV432" s="6"/>
      <c r="HW432" s="6"/>
      <c r="HX432" s="6"/>
      <c r="HY432" s="6"/>
      <c r="HZ432" s="6"/>
      <c r="IA432" s="6"/>
      <c r="IB432" s="6"/>
      <c r="IC432" s="6"/>
      <c r="ID432" s="6"/>
      <c r="IE432" s="6"/>
      <c r="IF432" s="6"/>
      <c r="IG432" s="6"/>
      <c r="IH432" s="6"/>
      <c r="II432" s="6"/>
      <c r="IJ432" s="6"/>
      <c r="IK432" s="6"/>
      <c r="IL432" s="6"/>
      <c r="IM432" s="6"/>
      <c r="IN432" s="6"/>
      <c r="IO432" s="6"/>
      <c r="IP432" s="6"/>
      <c r="IQ432" s="6"/>
      <c r="IR432" s="6"/>
      <c r="IS432" s="6"/>
      <c r="IT432" s="6"/>
      <c r="IU432" s="6"/>
      <c r="IV432" s="6"/>
      <c r="IW432" s="6"/>
      <c r="IX432" s="6"/>
      <c r="IY432" s="6"/>
      <c r="IZ432" s="6"/>
      <c r="JA432" s="6"/>
      <c r="JB432" s="6"/>
      <c r="JC432" s="6"/>
      <c r="JD432" s="6"/>
      <c r="JE432" s="6"/>
      <c r="JF432" s="6"/>
      <c r="JG432" s="6"/>
      <c r="JH432" s="6"/>
      <c r="JI432" s="6"/>
      <c r="JJ432" s="6"/>
      <c r="JK432" s="6"/>
      <c r="JL432" s="6"/>
      <c r="JM432" s="6"/>
      <c r="JN432" s="6"/>
      <c r="JO432" s="6"/>
      <c r="JP432" s="6"/>
      <c r="JQ432" s="6"/>
      <c r="JR432" s="6"/>
      <c r="JS432" s="6"/>
      <c r="JT432" s="6"/>
      <c r="JU432" s="6"/>
      <c r="JV432" s="6"/>
      <c r="JW432" s="6"/>
      <c r="JX432" s="6"/>
      <c r="JY432" s="6"/>
      <c r="JZ432" s="6"/>
      <c r="KA432" s="6"/>
      <c r="KB432" s="6"/>
      <c r="KC432" s="6"/>
      <c r="KD432" s="6"/>
      <c r="KE432" s="6"/>
      <c r="KF432" s="6"/>
      <c r="KG432" s="6"/>
      <c r="KH432" s="6"/>
      <c r="KI432" s="6"/>
      <c r="KJ432" s="6"/>
      <c r="KK432" s="6"/>
      <c r="KL432" s="6"/>
      <c r="KM432" s="6"/>
      <c r="KN432" s="6"/>
      <c r="KO432" s="6"/>
      <c r="KP432" s="6"/>
      <c r="KQ432" s="6"/>
      <c r="KR432" s="6"/>
      <c r="KS432" s="6"/>
      <c r="KT432" s="6"/>
      <c r="KU432" s="6"/>
      <c r="KV432" s="6"/>
      <c r="KW432" s="6"/>
      <c r="KX432" s="6"/>
      <c r="KY432" s="6"/>
      <c r="KZ432" s="6"/>
      <c r="LA432" s="6"/>
      <c r="LB432" s="6"/>
      <c r="LC432" s="6"/>
    </row>
    <row r="433" spans="222:315" x14ac:dyDescent="0.2">
      <c r="HN433" s="6"/>
      <c r="HO433" s="6"/>
      <c r="HP433" s="6"/>
      <c r="HQ433" s="6"/>
      <c r="HR433" s="6"/>
      <c r="HS433" s="6"/>
      <c r="HT433" s="6"/>
      <c r="HU433" s="6"/>
      <c r="HV433" s="6"/>
      <c r="HW433" s="6"/>
      <c r="HX433" s="6"/>
      <c r="HY433" s="6"/>
      <c r="HZ433" s="6"/>
      <c r="IA433" s="6"/>
      <c r="IB433" s="6"/>
      <c r="IC433" s="6"/>
      <c r="ID433" s="6"/>
      <c r="IE433" s="6"/>
      <c r="IF433" s="6"/>
      <c r="IG433" s="6"/>
      <c r="IH433" s="6"/>
      <c r="II433" s="6"/>
      <c r="IJ433" s="6"/>
      <c r="IK433" s="6"/>
      <c r="IL433" s="6"/>
      <c r="IM433" s="6"/>
      <c r="IN433" s="6"/>
      <c r="IO433" s="6"/>
      <c r="IP433" s="6"/>
      <c r="IQ433" s="6"/>
      <c r="IR433" s="6"/>
      <c r="IS433" s="6"/>
      <c r="IT433" s="6"/>
      <c r="IU433" s="6"/>
      <c r="IV433" s="6"/>
      <c r="IW433" s="6"/>
      <c r="IX433" s="6"/>
      <c r="IY433" s="6"/>
      <c r="IZ433" s="6"/>
      <c r="JA433" s="6"/>
      <c r="JB433" s="6"/>
      <c r="JC433" s="6"/>
      <c r="JD433" s="6"/>
      <c r="JE433" s="6"/>
      <c r="JF433" s="6"/>
      <c r="JG433" s="6"/>
      <c r="JH433" s="6"/>
      <c r="JI433" s="6"/>
      <c r="JJ433" s="6"/>
      <c r="JK433" s="6"/>
      <c r="JL433" s="6"/>
      <c r="JM433" s="6"/>
      <c r="JN433" s="6"/>
      <c r="JO433" s="6"/>
      <c r="JP433" s="6"/>
      <c r="JQ433" s="6"/>
      <c r="JR433" s="6"/>
      <c r="JS433" s="6"/>
      <c r="JT433" s="6"/>
      <c r="JU433" s="6"/>
      <c r="JV433" s="6"/>
      <c r="JW433" s="6"/>
      <c r="JX433" s="6"/>
      <c r="JY433" s="6"/>
      <c r="JZ433" s="6"/>
      <c r="KA433" s="6"/>
      <c r="KB433" s="6"/>
      <c r="KC433" s="6"/>
      <c r="KD433" s="6"/>
      <c r="KE433" s="6"/>
      <c r="KF433" s="6"/>
      <c r="KG433" s="6"/>
      <c r="KH433" s="6"/>
      <c r="KI433" s="6"/>
      <c r="KJ433" s="6"/>
      <c r="KK433" s="6"/>
      <c r="KL433" s="6"/>
      <c r="KM433" s="6"/>
      <c r="KN433" s="6"/>
      <c r="KO433" s="6"/>
      <c r="KP433" s="6"/>
      <c r="KQ433" s="6"/>
      <c r="KR433" s="6"/>
      <c r="KS433" s="6"/>
      <c r="KT433" s="6"/>
      <c r="KU433" s="6"/>
      <c r="KV433" s="6"/>
      <c r="KW433" s="6"/>
      <c r="KX433" s="6"/>
      <c r="KY433" s="6"/>
      <c r="KZ433" s="6"/>
      <c r="LA433" s="6"/>
      <c r="LB433" s="6"/>
      <c r="LC433" s="6"/>
    </row>
    <row r="434" spans="222:315" x14ac:dyDescent="0.2">
      <c r="HN434" s="6"/>
      <c r="HO434" s="6"/>
      <c r="HP434" s="6"/>
      <c r="HQ434" s="6"/>
      <c r="HR434" s="6"/>
      <c r="HS434" s="6"/>
      <c r="HT434" s="6"/>
      <c r="HU434" s="6"/>
      <c r="HV434" s="6"/>
      <c r="HW434" s="6"/>
      <c r="HX434" s="6"/>
      <c r="HY434" s="6"/>
      <c r="HZ434" s="6"/>
      <c r="IA434" s="6"/>
      <c r="IB434" s="6"/>
      <c r="IC434" s="6"/>
      <c r="ID434" s="6"/>
      <c r="IE434" s="6"/>
      <c r="IF434" s="6"/>
      <c r="IG434" s="6"/>
      <c r="IH434" s="6"/>
      <c r="II434" s="6"/>
      <c r="IJ434" s="6"/>
      <c r="IK434" s="6"/>
      <c r="IL434" s="6"/>
      <c r="IM434" s="6"/>
      <c r="IN434" s="6"/>
      <c r="IO434" s="6"/>
      <c r="IP434" s="6"/>
      <c r="IQ434" s="6"/>
      <c r="IR434" s="6"/>
      <c r="IS434" s="6"/>
      <c r="IT434" s="6"/>
      <c r="IU434" s="6"/>
      <c r="IV434" s="6"/>
      <c r="IW434" s="6"/>
      <c r="IX434" s="6"/>
      <c r="IY434" s="6"/>
      <c r="IZ434" s="6"/>
      <c r="JA434" s="6"/>
      <c r="JB434" s="6"/>
      <c r="JC434" s="6"/>
      <c r="JD434" s="6"/>
      <c r="JE434" s="6"/>
      <c r="JF434" s="6"/>
      <c r="JG434" s="6"/>
      <c r="JH434" s="6"/>
      <c r="JI434" s="6"/>
      <c r="JJ434" s="6"/>
      <c r="JK434" s="6"/>
      <c r="JL434" s="6"/>
      <c r="JM434" s="6"/>
      <c r="JN434" s="6"/>
      <c r="JO434" s="6"/>
      <c r="JP434" s="6"/>
      <c r="JQ434" s="6"/>
      <c r="JR434" s="6"/>
      <c r="JS434" s="6"/>
      <c r="JT434" s="6"/>
      <c r="JU434" s="6"/>
      <c r="JV434" s="6"/>
      <c r="JW434" s="6"/>
      <c r="JX434" s="6"/>
      <c r="JY434" s="6"/>
      <c r="JZ434" s="6"/>
      <c r="KA434" s="6"/>
      <c r="KB434" s="6"/>
      <c r="KC434" s="6"/>
      <c r="KD434" s="6"/>
      <c r="KE434" s="6"/>
      <c r="KF434" s="6"/>
      <c r="KG434" s="6"/>
      <c r="KH434" s="6"/>
      <c r="KI434" s="6"/>
      <c r="KJ434" s="6"/>
      <c r="KK434" s="6"/>
      <c r="KL434" s="6"/>
      <c r="KM434" s="6"/>
      <c r="KN434" s="6"/>
      <c r="KO434" s="6"/>
      <c r="KP434" s="6"/>
      <c r="KQ434" s="6"/>
      <c r="KR434" s="6"/>
      <c r="KS434" s="6"/>
      <c r="KT434" s="6"/>
      <c r="KU434" s="6"/>
      <c r="KV434" s="6"/>
      <c r="KW434" s="6"/>
      <c r="KX434" s="6"/>
      <c r="KY434" s="6"/>
      <c r="KZ434" s="6"/>
      <c r="LA434" s="6"/>
      <c r="LB434" s="6"/>
      <c r="LC434" s="6"/>
    </row>
    <row r="435" spans="222:315" x14ac:dyDescent="0.2">
      <c r="HN435" s="6"/>
      <c r="HO435" s="6"/>
      <c r="HP435" s="6"/>
      <c r="HQ435" s="6"/>
      <c r="HR435" s="6"/>
      <c r="HS435" s="6"/>
      <c r="HT435" s="6"/>
      <c r="HU435" s="6"/>
      <c r="HV435" s="6"/>
      <c r="HW435" s="6"/>
      <c r="HX435" s="6"/>
      <c r="HY435" s="6"/>
      <c r="HZ435" s="6"/>
      <c r="IA435" s="6"/>
      <c r="IB435" s="6"/>
      <c r="IC435" s="6"/>
      <c r="ID435" s="6"/>
      <c r="IE435" s="6"/>
      <c r="IF435" s="6"/>
      <c r="IG435" s="6"/>
      <c r="IH435" s="6"/>
      <c r="II435" s="6"/>
      <c r="IJ435" s="6"/>
      <c r="IK435" s="6"/>
      <c r="IL435" s="6"/>
      <c r="IM435" s="6"/>
      <c r="IN435" s="6"/>
      <c r="IO435" s="6"/>
      <c r="IP435" s="6"/>
      <c r="IQ435" s="6"/>
      <c r="IR435" s="6"/>
      <c r="IS435" s="6"/>
      <c r="IT435" s="6"/>
      <c r="IU435" s="6"/>
      <c r="IV435" s="6"/>
      <c r="IW435" s="6"/>
      <c r="IX435" s="6"/>
      <c r="IY435" s="6"/>
      <c r="IZ435" s="6"/>
      <c r="JA435" s="6"/>
      <c r="JB435" s="6"/>
      <c r="JC435" s="6"/>
      <c r="JD435" s="6"/>
      <c r="JE435" s="6"/>
      <c r="JF435" s="6"/>
      <c r="JG435" s="6"/>
      <c r="JH435" s="6"/>
      <c r="JI435" s="6"/>
      <c r="JJ435" s="6"/>
      <c r="JK435" s="6"/>
      <c r="JL435" s="6"/>
      <c r="JM435" s="6"/>
      <c r="JN435" s="6"/>
      <c r="JO435" s="6"/>
      <c r="JP435" s="6"/>
      <c r="JQ435" s="6"/>
      <c r="JR435" s="6"/>
      <c r="JS435" s="6"/>
      <c r="JT435" s="6"/>
      <c r="JU435" s="6"/>
      <c r="JV435" s="6"/>
      <c r="JW435" s="6"/>
      <c r="JX435" s="6"/>
      <c r="JY435" s="6"/>
      <c r="JZ435" s="6"/>
      <c r="KA435" s="6"/>
      <c r="KB435" s="6"/>
      <c r="KC435" s="6"/>
      <c r="KD435" s="6"/>
      <c r="KE435" s="6"/>
      <c r="KF435" s="6"/>
      <c r="KG435" s="6"/>
      <c r="KH435" s="6"/>
      <c r="KI435" s="6"/>
      <c r="KJ435" s="6"/>
      <c r="KK435" s="6"/>
      <c r="KL435" s="6"/>
      <c r="KM435" s="6"/>
      <c r="KN435" s="6"/>
      <c r="KO435" s="6"/>
      <c r="KP435" s="6"/>
      <c r="KQ435" s="6"/>
      <c r="KR435" s="6"/>
      <c r="KS435" s="6"/>
      <c r="KT435" s="6"/>
      <c r="KU435" s="6"/>
      <c r="KV435" s="6"/>
      <c r="KW435" s="6"/>
      <c r="KX435" s="6"/>
      <c r="KY435" s="6"/>
      <c r="KZ435" s="6"/>
      <c r="LA435" s="6"/>
      <c r="LB435" s="6"/>
      <c r="LC435" s="6"/>
    </row>
    <row r="436" spans="222:315" x14ac:dyDescent="0.2">
      <c r="HN436" s="6"/>
      <c r="HO436" s="6"/>
      <c r="HP436" s="6"/>
      <c r="HQ436" s="6"/>
      <c r="HR436" s="6"/>
      <c r="HS436" s="6"/>
      <c r="HT436" s="6"/>
      <c r="HU436" s="6"/>
      <c r="HV436" s="6"/>
      <c r="HW436" s="6"/>
      <c r="HX436" s="6"/>
      <c r="HY436" s="6"/>
      <c r="HZ436" s="6"/>
      <c r="IA436" s="6"/>
      <c r="IB436" s="6"/>
      <c r="IC436" s="6"/>
      <c r="ID436" s="6"/>
      <c r="IE436" s="6"/>
      <c r="IF436" s="6"/>
      <c r="IG436" s="6"/>
      <c r="IH436" s="6"/>
      <c r="II436" s="6"/>
      <c r="IJ436" s="6"/>
      <c r="IK436" s="6"/>
      <c r="IL436" s="6"/>
      <c r="IM436" s="6"/>
      <c r="IN436" s="6"/>
      <c r="IO436" s="6"/>
      <c r="IP436" s="6"/>
      <c r="IQ436" s="6"/>
      <c r="IR436" s="6"/>
      <c r="IS436" s="6"/>
      <c r="IT436" s="6"/>
      <c r="IU436" s="6"/>
      <c r="IV436" s="6"/>
      <c r="IW436" s="6"/>
      <c r="IX436" s="6"/>
      <c r="IY436" s="6"/>
      <c r="IZ436" s="6"/>
      <c r="JA436" s="6"/>
      <c r="JB436" s="6"/>
      <c r="JC436" s="6"/>
      <c r="JD436" s="6"/>
      <c r="JE436" s="6"/>
      <c r="JF436" s="6"/>
      <c r="JG436" s="6"/>
      <c r="JH436" s="6"/>
      <c r="JI436" s="6"/>
      <c r="JJ436" s="6"/>
      <c r="JK436" s="6"/>
      <c r="JL436" s="6"/>
      <c r="JM436" s="6"/>
      <c r="JN436" s="6"/>
      <c r="JO436" s="6"/>
      <c r="JP436" s="6"/>
      <c r="JQ436" s="6"/>
      <c r="JR436" s="6"/>
      <c r="JS436" s="6"/>
      <c r="JT436" s="6"/>
      <c r="JU436" s="6"/>
      <c r="JV436" s="6"/>
      <c r="JW436" s="6"/>
      <c r="JX436" s="6"/>
      <c r="JY436" s="6"/>
      <c r="JZ436" s="6"/>
      <c r="KA436" s="6"/>
      <c r="KB436" s="6"/>
      <c r="KC436" s="6"/>
      <c r="KD436" s="6"/>
      <c r="KE436" s="6"/>
      <c r="KF436" s="6"/>
      <c r="KG436" s="6"/>
      <c r="KH436" s="6"/>
      <c r="KI436" s="6"/>
      <c r="KJ436" s="6"/>
      <c r="KK436" s="6"/>
      <c r="KL436" s="6"/>
      <c r="KM436" s="6"/>
      <c r="KN436" s="6"/>
      <c r="KO436" s="6"/>
      <c r="KP436" s="6"/>
      <c r="KQ436" s="6"/>
      <c r="KR436" s="6"/>
      <c r="KS436" s="6"/>
      <c r="KT436" s="6"/>
      <c r="KU436" s="6"/>
      <c r="KV436" s="6"/>
      <c r="KW436" s="6"/>
      <c r="KX436" s="6"/>
      <c r="KY436" s="6"/>
      <c r="KZ436" s="6"/>
      <c r="LA436" s="6"/>
      <c r="LB436" s="6"/>
      <c r="LC436" s="6"/>
    </row>
    <row r="437" spans="222:315" x14ac:dyDescent="0.2">
      <c r="HN437" s="6"/>
      <c r="HO437" s="6"/>
      <c r="HP437" s="6"/>
      <c r="HQ437" s="6"/>
      <c r="HR437" s="6"/>
      <c r="HS437" s="6"/>
      <c r="HT437" s="6"/>
      <c r="HU437" s="6"/>
      <c r="HV437" s="6"/>
      <c r="HW437" s="6"/>
      <c r="HX437" s="6"/>
      <c r="HY437" s="6"/>
      <c r="HZ437" s="6"/>
      <c r="IA437" s="6"/>
      <c r="IB437" s="6"/>
      <c r="IC437" s="6"/>
      <c r="ID437" s="6"/>
      <c r="IE437" s="6"/>
      <c r="IF437" s="6"/>
      <c r="IG437" s="6"/>
      <c r="IH437" s="6"/>
      <c r="II437" s="6"/>
      <c r="IJ437" s="6"/>
      <c r="IK437" s="6"/>
      <c r="IL437" s="6"/>
      <c r="IM437" s="6"/>
      <c r="IN437" s="6"/>
      <c r="IO437" s="6"/>
      <c r="IP437" s="6"/>
      <c r="IQ437" s="6"/>
      <c r="IR437" s="6"/>
      <c r="IS437" s="6"/>
      <c r="IT437" s="6"/>
      <c r="IU437" s="6"/>
      <c r="IV437" s="6"/>
      <c r="IW437" s="6"/>
      <c r="IX437" s="6"/>
      <c r="IY437" s="6"/>
      <c r="IZ437" s="6"/>
      <c r="JA437" s="6"/>
      <c r="JB437" s="6"/>
      <c r="JC437" s="6"/>
      <c r="JD437" s="6"/>
      <c r="JE437" s="6"/>
      <c r="JF437" s="6"/>
      <c r="JG437" s="6"/>
      <c r="JH437" s="6"/>
      <c r="JI437" s="6"/>
      <c r="JJ437" s="6"/>
      <c r="JK437" s="6"/>
      <c r="JL437" s="6"/>
      <c r="JM437" s="6"/>
      <c r="JN437" s="6"/>
      <c r="JO437" s="6"/>
      <c r="JP437" s="6"/>
      <c r="JQ437" s="6"/>
      <c r="JR437" s="6"/>
      <c r="JS437" s="6"/>
      <c r="JT437" s="6"/>
      <c r="JU437" s="6"/>
      <c r="JV437" s="6"/>
      <c r="JW437" s="6"/>
      <c r="JX437" s="6"/>
      <c r="JY437" s="6"/>
      <c r="JZ437" s="6"/>
      <c r="KA437" s="6"/>
      <c r="KB437" s="6"/>
      <c r="KC437" s="6"/>
      <c r="KD437" s="6"/>
      <c r="KE437" s="6"/>
      <c r="KF437" s="6"/>
      <c r="KG437" s="6"/>
      <c r="KH437" s="6"/>
      <c r="KI437" s="6"/>
      <c r="KJ437" s="6"/>
      <c r="KK437" s="6"/>
      <c r="KL437" s="6"/>
      <c r="KM437" s="6"/>
      <c r="KN437" s="6"/>
      <c r="KO437" s="6"/>
      <c r="KP437" s="6"/>
      <c r="KQ437" s="6"/>
      <c r="KR437" s="6"/>
      <c r="KS437" s="6"/>
      <c r="KT437" s="6"/>
      <c r="KU437" s="6"/>
      <c r="KV437" s="6"/>
      <c r="KW437" s="6"/>
      <c r="KX437" s="6"/>
      <c r="KY437" s="6"/>
      <c r="KZ437" s="6"/>
      <c r="LA437" s="6"/>
      <c r="LB437" s="6"/>
      <c r="LC437" s="6"/>
    </row>
    <row r="438" spans="222:315" x14ac:dyDescent="0.2">
      <c r="HN438" s="6"/>
      <c r="HO438" s="6"/>
      <c r="HP438" s="6"/>
      <c r="HQ438" s="6"/>
      <c r="HR438" s="6"/>
      <c r="HS438" s="6"/>
      <c r="HT438" s="6"/>
      <c r="HU438" s="6"/>
      <c r="HV438" s="6"/>
      <c r="HW438" s="6"/>
      <c r="HX438" s="6"/>
      <c r="HY438" s="6"/>
      <c r="HZ438" s="6"/>
      <c r="IA438" s="6"/>
      <c r="IB438" s="6"/>
      <c r="IC438" s="6"/>
      <c r="ID438" s="6"/>
      <c r="IE438" s="6"/>
      <c r="IF438" s="6"/>
      <c r="IG438" s="6"/>
      <c r="IH438" s="6"/>
      <c r="II438" s="6"/>
      <c r="IJ438" s="6"/>
      <c r="IK438" s="6"/>
      <c r="IL438" s="6"/>
      <c r="IM438" s="6"/>
      <c r="IN438" s="6"/>
      <c r="IO438" s="6"/>
      <c r="IP438" s="6"/>
      <c r="IQ438" s="6"/>
      <c r="IR438" s="6"/>
      <c r="IS438" s="6"/>
      <c r="IT438" s="6"/>
      <c r="IU438" s="6"/>
      <c r="IV438" s="6"/>
      <c r="IW438" s="6"/>
      <c r="IX438" s="6"/>
      <c r="IY438" s="6"/>
      <c r="IZ438" s="6"/>
      <c r="JA438" s="6"/>
      <c r="JB438" s="6"/>
      <c r="JC438" s="6"/>
      <c r="JD438" s="6"/>
      <c r="JE438" s="6"/>
      <c r="JF438" s="6"/>
      <c r="JG438" s="6"/>
      <c r="JH438" s="6"/>
      <c r="JI438" s="6"/>
      <c r="JJ438" s="6"/>
      <c r="JK438" s="6"/>
      <c r="JL438" s="6"/>
      <c r="JM438" s="6"/>
      <c r="JN438" s="6"/>
      <c r="JO438" s="6"/>
      <c r="JP438" s="6"/>
      <c r="JQ438" s="6"/>
      <c r="JR438" s="6"/>
      <c r="JS438" s="6"/>
      <c r="JT438" s="6"/>
      <c r="JU438" s="6"/>
      <c r="JV438" s="6"/>
      <c r="JW438" s="6"/>
      <c r="JX438" s="6"/>
      <c r="JY438" s="6"/>
      <c r="JZ438" s="6"/>
      <c r="KA438" s="6"/>
      <c r="KB438" s="6"/>
      <c r="KC438" s="6"/>
      <c r="KD438" s="6"/>
      <c r="KE438" s="6"/>
      <c r="KF438" s="6"/>
      <c r="KG438" s="6"/>
      <c r="KH438" s="6"/>
      <c r="KI438" s="6"/>
      <c r="KJ438" s="6"/>
      <c r="KK438" s="6"/>
      <c r="KL438" s="6"/>
      <c r="KM438" s="6"/>
      <c r="KN438" s="6"/>
      <c r="KO438" s="6"/>
      <c r="KP438" s="6"/>
      <c r="KQ438" s="6"/>
      <c r="KR438" s="6"/>
      <c r="KS438" s="6"/>
      <c r="KT438" s="6"/>
      <c r="KU438" s="6"/>
      <c r="KV438" s="6"/>
      <c r="KW438" s="6"/>
      <c r="KX438" s="6"/>
      <c r="KY438" s="6"/>
      <c r="KZ438" s="6"/>
      <c r="LA438" s="6"/>
      <c r="LB438" s="6"/>
      <c r="LC438" s="6"/>
    </row>
    <row r="439" spans="222:315" x14ac:dyDescent="0.2">
      <c r="HN439" s="6"/>
      <c r="HO439" s="6"/>
      <c r="HP439" s="6"/>
      <c r="HQ439" s="6"/>
      <c r="HR439" s="6"/>
      <c r="HS439" s="6"/>
      <c r="HT439" s="6"/>
      <c r="HU439" s="6"/>
      <c r="HV439" s="6"/>
      <c r="HW439" s="6"/>
      <c r="HX439" s="6"/>
      <c r="HY439" s="6"/>
      <c r="HZ439" s="6"/>
      <c r="IA439" s="6"/>
      <c r="IB439" s="6"/>
      <c r="IC439" s="6"/>
      <c r="ID439" s="6"/>
      <c r="IE439" s="6"/>
      <c r="IF439" s="6"/>
      <c r="IG439" s="6"/>
      <c r="IH439" s="6"/>
      <c r="II439" s="6"/>
      <c r="IJ439" s="6"/>
      <c r="IK439" s="6"/>
      <c r="IL439" s="6"/>
      <c r="IM439" s="6"/>
      <c r="IN439" s="6"/>
      <c r="IO439" s="6"/>
      <c r="IP439" s="6"/>
      <c r="IQ439" s="6"/>
      <c r="IR439" s="6"/>
      <c r="IS439" s="6"/>
      <c r="IT439" s="6"/>
      <c r="IU439" s="6"/>
      <c r="IV439" s="6"/>
      <c r="IW439" s="6"/>
      <c r="IX439" s="6"/>
      <c r="IY439" s="6"/>
      <c r="IZ439" s="6"/>
      <c r="JA439" s="6"/>
      <c r="JB439" s="6"/>
      <c r="JC439" s="6"/>
      <c r="JD439" s="6"/>
      <c r="JE439" s="6"/>
      <c r="JF439" s="6"/>
      <c r="JG439" s="6"/>
      <c r="JH439" s="6"/>
      <c r="JI439" s="6"/>
      <c r="JJ439" s="6"/>
      <c r="JK439" s="6"/>
      <c r="JL439" s="6"/>
      <c r="JM439" s="6"/>
      <c r="JN439" s="6"/>
      <c r="JO439" s="6"/>
      <c r="JP439" s="6"/>
      <c r="JQ439" s="6"/>
      <c r="JR439" s="6"/>
      <c r="JS439" s="6"/>
      <c r="JT439" s="6"/>
      <c r="JU439" s="6"/>
      <c r="JV439" s="6"/>
      <c r="JW439" s="6"/>
      <c r="JX439" s="6"/>
      <c r="JY439" s="6"/>
      <c r="JZ439" s="6"/>
      <c r="KA439" s="6"/>
      <c r="KB439" s="6"/>
      <c r="KC439" s="6"/>
      <c r="KD439" s="6"/>
      <c r="KE439" s="6"/>
      <c r="KF439" s="6"/>
      <c r="KG439" s="6"/>
      <c r="KH439" s="6"/>
      <c r="KI439" s="6"/>
      <c r="KJ439" s="6"/>
      <c r="KK439" s="6"/>
      <c r="KL439" s="6"/>
      <c r="KM439" s="6"/>
      <c r="KN439" s="6"/>
      <c r="KO439" s="6"/>
      <c r="KP439" s="6"/>
      <c r="KQ439" s="6"/>
      <c r="KR439" s="6"/>
      <c r="KS439" s="6"/>
      <c r="KT439" s="6"/>
      <c r="KU439" s="6"/>
      <c r="KV439" s="6"/>
      <c r="KW439" s="6"/>
      <c r="KX439" s="6"/>
      <c r="KY439" s="6"/>
      <c r="KZ439" s="6"/>
      <c r="LA439" s="6"/>
      <c r="LB439" s="6"/>
      <c r="LC439" s="6"/>
    </row>
    <row r="440" spans="222:315" x14ac:dyDescent="0.2">
      <c r="HN440" s="6"/>
      <c r="HO440" s="6"/>
      <c r="HP440" s="6"/>
      <c r="HQ440" s="6"/>
      <c r="HR440" s="6"/>
      <c r="HS440" s="6"/>
      <c r="HT440" s="6"/>
      <c r="HU440" s="6"/>
      <c r="HV440" s="6"/>
      <c r="HW440" s="6"/>
      <c r="HX440" s="6"/>
      <c r="HY440" s="6"/>
      <c r="HZ440" s="6"/>
      <c r="IA440" s="6"/>
      <c r="IB440" s="6"/>
      <c r="IC440" s="6"/>
      <c r="ID440" s="6"/>
      <c r="IE440" s="6"/>
      <c r="IF440" s="6"/>
      <c r="IG440" s="6"/>
      <c r="IH440" s="6"/>
      <c r="II440" s="6"/>
      <c r="IJ440" s="6"/>
      <c r="IK440" s="6"/>
      <c r="IL440" s="6"/>
      <c r="IM440" s="6"/>
      <c r="IN440" s="6"/>
      <c r="IO440" s="6"/>
      <c r="IP440" s="6"/>
      <c r="IQ440" s="6"/>
      <c r="IR440" s="6"/>
      <c r="IS440" s="6"/>
      <c r="IT440" s="6"/>
      <c r="IU440" s="6"/>
      <c r="IV440" s="6"/>
      <c r="IW440" s="6"/>
      <c r="IX440" s="6"/>
      <c r="IY440" s="6"/>
      <c r="IZ440" s="6"/>
      <c r="JA440" s="6"/>
      <c r="JB440" s="6"/>
      <c r="JC440" s="6"/>
      <c r="JD440" s="6"/>
      <c r="JE440" s="6"/>
      <c r="JF440" s="6"/>
      <c r="JG440" s="6"/>
      <c r="JH440" s="6"/>
      <c r="JI440" s="6"/>
      <c r="JJ440" s="6"/>
      <c r="JK440" s="6"/>
      <c r="JL440" s="6"/>
      <c r="JM440" s="6"/>
      <c r="JN440" s="6"/>
      <c r="JO440" s="6"/>
      <c r="JP440" s="6"/>
      <c r="JQ440" s="6"/>
      <c r="JR440" s="6"/>
      <c r="JS440" s="6"/>
      <c r="JT440" s="6"/>
      <c r="JU440" s="6"/>
      <c r="JV440" s="6"/>
      <c r="JW440" s="6"/>
      <c r="JX440" s="6"/>
      <c r="JY440" s="6"/>
      <c r="JZ440" s="6"/>
      <c r="KA440" s="6"/>
      <c r="KB440" s="6"/>
      <c r="KC440" s="6"/>
      <c r="KD440" s="6"/>
      <c r="KE440" s="6"/>
      <c r="KF440" s="6"/>
      <c r="KG440" s="6"/>
      <c r="KH440" s="6"/>
      <c r="KI440" s="6"/>
      <c r="KJ440" s="6"/>
      <c r="KK440" s="6"/>
      <c r="KL440" s="6"/>
      <c r="KM440" s="6"/>
      <c r="KN440" s="6"/>
      <c r="KO440" s="6"/>
      <c r="KP440" s="6"/>
      <c r="KQ440" s="6"/>
      <c r="KR440" s="6"/>
      <c r="KS440" s="6"/>
      <c r="KT440" s="6"/>
      <c r="KU440" s="6"/>
      <c r="KV440" s="6"/>
      <c r="KW440" s="6"/>
      <c r="KX440" s="6"/>
      <c r="KY440" s="6"/>
      <c r="KZ440" s="6"/>
      <c r="LA440" s="6"/>
      <c r="LB440" s="6"/>
      <c r="LC440" s="6"/>
    </row>
    <row r="441" spans="222:315" x14ac:dyDescent="0.2">
      <c r="HN441" s="6"/>
      <c r="HO441" s="6"/>
      <c r="HP441" s="6"/>
      <c r="HQ441" s="6"/>
      <c r="HR441" s="6"/>
      <c r="HS441" s="6"/>
      <c r="HT441" s="6"/>
      <c r="HU441" s="6"/>
      <c r="HV441" s="6"/>
      <c r="HW441" s="6"/>
      <c r="HX441" s="6"/>
      <c r="HY441" s="6"/>
      <c r="HZ441" s="6"/>
      <c r="IA441" s="6"/>
      <c r="IB441" s="6"/>
      <c r="IC441" s="6"/>
      <c r="ID441" s="6"/>
      <c r="IE441" s="6"/>
      <c r="IF441" s="6"/>
      <c r="IG441" s="6"/>
      <c r="IH441" s="6"/>
      <c r="II441" s="6"/>
      <c r="IJ441" s="6"/>
      <c r="IK441" s="6"/>
      <c r="IL441" s="6"/>
      <c r="IM441" s="6"/>
      <c r="IN441" s="6"/>
      <c r="IO441" s="6"/>
      <c r="IP441" s="6"/>
      <c r="IQ441" s="6"/>
      <c r="IR441" s="6"/>
      <c r="IS441" s="6"/>
      <c r="IT441" s="6"/>
      <c r="IU441" s="6"/>
      <c r="IV441" s="6"/>
      <c r="IW441" s="6"/>
      <c r="IX441" s="6"/>
      <c r="IY441" s="6"/>
      <c r="IZ441" s="6"/>
      <c r="JA441" s="6"/>
      <c r="JB441" s="6"/>
      <c r="JC441" s="6"/>
      <c r="JD441" s="6"/>
      <c r="JE441" s="6"/>
      <c r="JF441" s="6"/>
      <c r="JG441" s="6"/>
      <c r="JH441" s="6"/>
      <c r="JI441" s="6"/>
      <c r="JJ441" s="6"/>
      <c r="JK441" s="6"/>
      <c r="JL441" s="6"/>
      <c r="JM441" s="6"/>
      <c r="JN441" s="6"/>
      <c r="JO441" s="6"/>
      <c r="JP441" s="6"/>
      <c r="JQ441" s="6"/>
      <c r="JR441" s="6"/>
      <c r="JS441" s="6"/>
      <c r="JT441" s="6"/>
      <c r="JU441" s="6"/>
      <c r="JV441" s="6"/>
      <c r="JW441" s="6"/>
      <c r="JX441" s="6"/>
      <c r="JY441" s="6"/>
      <c r="JZ441" s="6"/>
      <c r="KA441" s="6"/>
      <c r="KB441" s="6"/>
      <c r="KC441" s="6"/>
      <c r="KD441" s="6"/>
      <c r="KE441" s="6"/>
      <c r="KF441" s="6"/>
      <c r="KG441" s="6"/>
      <c r="KH441" s="6"/>
      <c r="KI441" s="6"/>
      <c r="KJ441" s="6"/>
      <c r="KK441" s="6"/>
      <c r="KL441" s="6"/>
      <c r="KM441" s="6"/>
      <c r="KN441" s="6"/>
      <c r="KO441" s="6"/>
      <c r="KP441" s="6"/>
      <c r="KQ441" s="6"/>
      <c r="KR441" s="6"/>
      <c r="KS441" s="6"/>
      <c r="KT441" s="6"/>
      <c r="KU441" s="6"/>
      <c r="KV441" s="6"/>
      <c r="KW441" s="6"/>
      <c r="KX441" s="6"/>
      <c r="KY441" s="6"/>
      <c r="KZ441" s="6"/>
      <c r="LA441" s="6"/>
      <c r="LB441" s="6"/>
      <c r="LC441" s="6"/>
    </row>
    <row r="442" spans="222:315" x14ac:dyDescent="0.2">
      <c r="HN442" s="6"/>
      <c r="HO442" s="6"/>
      <c r="HP442" s="6"/>
      <c r="HQ442" s="6"/>
      <c r="HR442" s="6"/>
      <c r="HS442" s="6"/>
      <c r="HT442" s="6"/>
      <c r="HU442" s="6"/>
      <c r="HV442" s="6"/>
      <c r="HW442" s="6"/>
      <c r="HX442" s="6"/>
      <c r="HY442" s="6"/>
      <c r="HZ442" s="6"/>
      <c r="IA442" s="6"/>
      <c r="IB442" s="6"/>
      <c r="IC442" s="6"/>
      <c r="ID442" s="6"/>
      <c r="IE442" s="6"/>
      <c r="IF442" s="6"/>
      <c r="IG442" s="6"/>
      <c r="IH442" s="6"/>
      <c r="II442" s="6"/>
      <c r="IJ442" s="6"/>
      <c r="IK442" s="6"/>
      <c r="IL442" s="6"/>
      <c r="IM442" s="6"/>
      <c r="IN442" s="6"/>
      <c r="IO442" s="6"/>
      <c r="IP442" s="6"/>
      <c r="IQ442" s="6"/>
      <c r="IR442" s="6"/>
      <c r="IS442" s="6"/>
      <c r="IT442" s="6"/>
      <c r="IU442" s="6"/>
      <c r="IV442" s="6"/>
      <c r="IW442" s="6"/>
      <c r="IX442" s="6"/>
      <c r="IY442" s="6"/>
      <c r="IZ442" s="6"/>
      <c r="JA442" s="6"/>
      <c r="JB442" s="6"/>
      <c r="JC442" s="6"/>
      <c r="JD442" s="6"/>
      <c r="JE442" s="6"/>
      <c r="JF442" s="6"/>
      <c r="JG442" s="6"/>
      <c r="JH442" s="6"/>
      <c r="JI442" s="6"/>
      <c r="JJ442" s="6"/>
      <c r="JK442" s="6"/>
      <c r="JL442" s="6"/>
      <c r="JM442" s="6"/>
      <c r="JN442" s="6"/>
      <c r="JO442" s="6"/>
      <c r="JP442" s="6"/>
      <c r="JQ442" s="6"/>
      <c r="JR442" s="6"/>
      <c r="JS442" s="6"/>
      <c r="JT442" s="6"/>
      <c r="JU442" s="6"/>
      <c r="JV442" s="6"/>
      <c r="JW442" s="6"/>
      <c r="JX442" s="6"/>
      <c r="JY442" s="6"/>
      <c r="JZ442" s="6"/>
      <c r="KA442" s="6"/>
      <c r="KB442" s="6"/>
      <c r="KC442" s="6"/>
      <c r="KD442" s="6"/>
      <c r="KE442" s="6"/>
      <c r="KF442" s="6"/>
      <c r="KG442" s="6"/>
      <c r="KH442" s="6"/>
      <c r="KI442" s="6"/>
      <c r="KJ442" s="6"/>
      <c r="KK442" s="6"/>
      <c r="KL442" s="6"/>
      <c r="KM442" s="6"/>
      <c r="KN442" s="6"/>
      <c r="KO442" s="6"/>
      <c r="KP442" s="6"/>
      <c r="KQ442" s="6"/>
      <c r="KR442" s="6"/>
      <c r="KS442" s="6"/>
      <c r="KT442" s="6"/>
      <c r="KU442" s="6"/>
      <c r="KV442" s="6"/>
      <c r="KW442" s="6"/>
      <c r="KX442" s="6"/>
      <c r="KY442" s="6"/>
      <c r="KZ442" s="6"/>
      <c r="LA442" s="6"/>
      <c r="LB442" s="6"/>
      <c r="LC442" s="6"/>
    </row>
    <row r="443" spans="222:315" x14ac:dyDescent="0.2">
      <c r="HN443" s="6"/>
      <c r="HO443" s="6"/>
      <c r="HP443" s="6"/>
      <c r="HQ443" s="6"/>
      <c r="HR443" s="6"/>
      <c r="HS443" s="6"/>
      <c r="HT443" s="6"/>
      <c r="HU443" s="6"/>
      <c r="HV443" s="6"/>
      <c r="HW443" s="6"/>
      <c r="HX443" s="6"/>
      <c r="HY443" s="6"/>
      <c r="HZ443" s="6"/>
      <c r="IA443" s="6"/>
      <c r="IB443" s="6"/>
      <c r="IC443" s="6"/>
      <c r="ID443" s="6"/>
      <c r="IE443" s="6"/>
      <c r="IF443" s="6"/>
      <c r="IG443" s="6"/>
      <c r="IH443" s="6"/>
      <c r="II443" s="6"/>
      <c r="IJ443" s="6"/>
      <c r="IK443" s="6"/>
      <c r="IL443" s="6"/>
      <c r="IM443" s="6"/>
      <c r="IN443" s="6"/>
      <c r="IO443" s="6"/>
      <c r="IP443" s="6"/>
      <c r="IQ443" s="6"/>
      <c r="IR443" s="6"/>
      <c r="IS443" s="6"/>
      <c r="IT443" s="6"/>
      <c r="IU443" s="6"/>
      <c r="IV443" s="6"/>
      <c r="IW443" s="6"/>
      <c r="IX443" s="6"/>
      <c r="IY443" s="6"/>
      <c r="IZ443" s="6"/>
      <c r="JA443" s="6"/>
      <c r="JB443" s="6"/>
      <c r="JC443" s="6"/>
      <c r="JD443" s="6"/>
      <c r="JE443" s="6"/>
      <c r="JF443" s="6"/>
      <c r="JG443" s="6"/>
      <c r="JH443" s="6"/>
      <c r="JI443" s="6"/>
      <c r="JJ443" s="6"/>
      <c r="JK443" s="6"/>
      <c r="JL443" s="6"/>
      <c r="JM443" s="6"/>
      <c r="JN443" s="6"/>
      <c r="JO443" s="6"/>
      <c r="JP443" s="6"/>
      <c r="JQ443" s="6"/>
      <c r="JR443" s="6"/>
      <c r="JS443" s="6"/>
      <c r="JT443" s="6"/>
      <c r="JU443" s="6"/>
      <c r="JV443" s="6"/>
      <c r="JW443" s="6"/>
      <c r="JX443" s="6"/>
      <c r="JY443" s="6"/>
      <c r="JZ443" s="6"/>
      <c r="KA443" s="6"/>
      <c r="KB443" s="6"/>
      <c r="KC443" s="6"/>
      <c r="KD443" s="6"/>
      <c r="KE443" s="6"/>
      <c r="KF443" s="6"/>
      <c r="KG443" s="6"/>
      <c r="KH443" s="6"/>
      <c r="KI443" s="6"/>
      <c r="KJ443" s="6"/>
      <c r="KK443" s="6"/>
      <c r="KL443" s="6"/>
      <c r="KM443" s="6"/>
      <c r="KN443" s="6"/>
      <c r="KO443" s="6"/>
      <c r="KP443" s="6"/>
      <c r="KQ443" s="6"/>
      <c r="KR443" s="6"/>
      <c r="KS443" s="6"/>
      <c r="KT443" s="6"/>
      <c r="KU443" s="6"/>
      <c r="KV443" s="6"/>
      <c r="KW443" s="6"/>
      <c r="KX443" s="6"/>
      <c r="KY443" s="6"/>
      <c r="KZ443" s="6"/>
      <c r="LA443" s="6"/>
      <c r="LB443" s="6"/>
      <c r="LC443" s="6"/>
    </row>
    <row r="444" spans="222:315" x14ac:dyDescent="0.2">
      <c r="HN444" s="6"/>
      <c r="HO444" s="6"/>
      <c r="HP444" s="6"/>
      <c r="HQ444" s="6"/>
      <c r="HR444" s="6"/>
      <c r="HS444" s="6"/>
      <c r="HT444" s="6"/>
      <c r="HU444" s="6"/>
      <c r="HV444" s="6"/>
      <c r="HW444" s="6"/>
      <c r="HX444" s="6"/>
      <c r="HY444" s="6"/>
      <c r="HZ444" s="6"/>
      <c r="IA444" s="6"/>
      <c r="IB444" s="6"/>
      <c r="IC444" s="6"/>
      <c r="ID444" s="6"/>
      <c r="IE444" s="6"/>
      <c r="IF444" s="6"/>
      <c r="IG444" s="6"/>
      <c r="IH444" s="6"/>
      <c r="II444" s="6"/>
      <c r="IJ444" s="6"/>
      <c r="IK444" s="6"/>
      <c r="IL444" s="6"/>
      <c r="IM444" s="6"/>
      <c r="IN444" s="6"/>
      <c r="IO444" s="6"/>
      <c r="IP444" s="6"/>
      <c r="IQ444" s="6"/>
      <c r="IR444" s="6"/>
      <c r="IS444" s="6"/>
      <c r="IT444" s="6"/>
      <c r="IU444" s="6"/>
      <c r="IV444" s="6"/>
      <c r="IW444" s="6"/>
      <c r="IX444" s="6"/>
      <c r="IY444" s="6"/>
      <c r="IZ444" s="6"/>
      <c r="JA444" s="6"/>
      <c r="JB444" s="6"/>
      <c r="JC444" s="6"/>
      <c r="JD444" s="6"/>
      <c r="JE444" s="6"/>
      <c r="JF444" s="6"/>
      <c r="JG444" s="6"/>
      <c r="JH444" s="6"/>
      <c r="JI444" s="6"/>
      <c r="JJ444" s="6"/>
      <c r="JK444" s="6"/>
      <c r="JL444" s="6"/>
      <c r="JM444" s="6"/>
      <c r="JN444" s="6"/>
      <c r="JO444" s="6"/>
      <c r="JP444" s="6"/>
      <c r="JQ444" s="6"/>
      <c r="JR444" s="6"/>
      <c r="JS444" s="6"/>
      <c r="JT444" s="6"/>
      <c r="JU444" s="6"/>
      <c r="JV444" s="6"/>
      <c r="JW444" s="6"/>
      <c r="JX444" s="6"/>
      <c r="JY444" s="6"/>
      <c r="JZ444" s="6"/>
      <c r="KA444" s="6"/>
      <c r="KB444" s="6"/>
      <c r="KC444" s="6"/>
      <c r="KD444" s="6"/>
      <c r="KE444" s="6"/>
      <c r="KF444" s="6"/>
      <c r="KG444" s="6"/>
      <c r="KH444" s="6"/>
      <c r="KI444" s="6"/>
      <c r="KJ444" s="6"/>
      <c r="KK444" s="6"/>
      <c r="KL444" s="6"/>
      <c r="KM444" s="6"/>
      <c r="KN444" s="6"/>
      <c r="KO444" s="6"/>
      <c r="KP444" s="6"/>
      <c r="KQ444" s="6"/>
      <c r="KR444" s="6"/>
      <c r="KS444" s="6"/>
      <c r="KT444" s="6"/>
      <c r="KU444" s="6"/>
      <c r="KV444" s="6"/>
      <c r="KW444" s="6"/>
      <c r="KX444" s="6"/>
      <c r="KY444" s="6"/>
      <c r="KZ444" s="6"/>
      <c r="LA444" s="6"/>
      <c r="LB444" s="6"/>
      <c r="LC444" s="6"/>
    </row>
    <row r="445" spans="222:315" x14ac:dyDescent="0.2">
      <c r="HN445" s="6"/>
      <c r="HO445" s="6"/>
      <c r="HP445" s="6"/>
      <c r="HQ445" s="6"/>
      <c r="HR445" s="6"/>
      <c r="HS445" s="6"/>
      <c r="HT445" s="6"/>
      <c r="HU445" s="6"/>
      <c r="HV445" s="6"/>
      <c r="HW445" s="6"/>
      <c r="HX445" s="6"/>
      <c r="HY445" s="6"/>
      <c r="HZ445" s="6"/>
      <c r="IA445" s="6"/>
      <c r="IB445" s="6"/>
      <c r="IC445" s="6"/>
      <c r="ID445" s="6"/>
      <c r="IE445" s="6"/>
      <c r="IF445" s="6"/>
      <c r="IG445" s="6"/>
      <c r="IH445" s="6"/>
      <c r="II445" s="6"/>
      <c r="IJ445" s="6"/>
      <c r="IK445" s="6"/>
      <c r="IL445" s="6"/>
      <c r="IM445" s="6"/>
      <c r="IN445" s="6"/>
      <c r="IO445" s="6"/>
      <c r="IP445" s="6"/>
      <c r="IQ445" s="6"/>
      <c r="IR445" s="6"/>
      <c r="IS445" s="6"/>
      <c r="IT445" s="6"/>
      <c r="IU445" s="6"/>
      <c r="IV445" s="6"/>
      <c r="IW445" s="6"/>
      <c r="IX445" s="6"/>
      <c r="IY445" s="6"/>
      <c r="IZ445" s="6"/>
      <c r="JA445" s="6"/>
      <c r="JB445" s="6"/>
      <c r="JC445" s="6"/>
      <c r="JD445" s="6"/>
      <c r="JE445" s="6"/>
      <c r="JF445" s="6"/>
      <c r="JG445" s="6"/>
      <c r="JH445" s="6"/>
      <c r="JI445" s="6"/>
      <c r="JJ445" s="6"/>
      <c r="JK445" s="6"/>
      <c r="JL445" s="6"/>
      <c r="JM445" s="6"/>
      <c r="JN445" s="6"/>
      <c r="JO445" s="6"/>
      <c r="JP445" s="6"/>
      <c r="JQ445" s="6"/>
      <c r="JR445" s="6"/>
      <c r="JS445" s="6"/>
      <c r="JT445" s="6"/>
      <c r="JU445" s="6"/>
      <c r="JV445" s="6"/>
      <c r="JW445" s="6"/>
      <c r="JX445" s="6"/>
      <c r="JY445" s="6"/>
      <c r="JZ445" s="6"/>
      <c r="KA445" s="6"/>
      <c r="KB445" s="6"/>
      <c r="KC445" s="6"/>
      <c r="KD445" s="6"/>
      <c r="KE445" s="6"/>
      <c r="KF445" s="6"/>
      <c r="KG445" s="6"/>
      <c r="KH445" s="6"/>
      <c r="KI445" s="6"/>
      <c r="KJ445" s="6"/>
      <c r="KK445" s="6"/>
      <c r="KL445" s="6"/>
      <c r="KM445" s="6"/>
      <c r="KN445" s="6"/>
      <c r="KO445" s="6"/>
      <c r="KP445" s="6"/>
      <c r="KQ445" s="6"/>
      <c r="KR445" s="6"/>
      <c r="KS445" s="6"/>
      <c r="KT445" s="6"/>
      <c r="KU445" s="6"/>
      <c r="KV445" s="6"/>
      <c r="KW445" s="6"/>
      <c r="KX445" s="6"/>
      <c r="KY445" s="6"/>
      <c r="KZ445" s="6"/>
      <c r="LA445" s="6"/>
      <c r="LB445" s="6"/>
      <c r="LC445" s="6"/>
    </row>
    <row r="446" spans="222:315" x14ac:dyDescent="0.2">
      <c r="HN446" s="6"/>
      <c r="HO446" s="6"/>
      <c r="HP446" s="6"/>
      <c r="HQ446" s="6"/>
      <c r="HR446" s="6"/>
      <c r="HS446" s="6"/>
      <c r="HT446" s="6"/>
      <c r="HU446" s="6"/>
      <c r="HV446" s="6"/>
      <c r="HW446" s="6"/>
      <c r="HX446" s="6"/>
      <c r="HY446" s="6"/>
      <c r="HZ446" s="6"/>
      <c r="IA446" s="6"/>
      <c r="IB446" s="6"/>
      <c r="IC446" s="6"/>
      <c r="ID446" s="6"/>
      <c r="IE446" s="6"/>
      <c r="IF446" s="6"/>
      <c r="IG446" s="6"/>
      <c r="IH446" s="6"/>
      <c r="II446" s="6"/>
      <c r="IJ446" s="6"/>
      <c r="IK446" s="6"/>
      <c r="IL446" s="6"/>
      <c r="IM446" s="6"/>
      <c r="IN446" s="6"/>
      <c r="IO446" s="6"/>
      <c r="IP446" s="6"/>
      <c r="IQ446" s="6"/>
      <c r="IR446" s="6"/>
      <c r="IS446" s="6"/>
      <c r="IT446" s="6"/>
      <c r="IU446" s="6"/>
      <c r="IV446" s="6"/>
      <c r="IW446" s="6"/>
      <c r="IX446" s="6"/>
      <c r="IY446" s="6"/>
      <c r="IZ446" s="6"/>
      <c r="JA446" s="6"/>
      <c r="JB446" s="6"/>
      <c r="JC446" s="6"/>
      <c r="JD446" s="6"/>
      <c r="JE446" s="6"/>
      <c r="JF446" s="6"/>
      <c r="JG446" s="6"/>
      <c r="JH446" s="6"/>
      <c r="JI446" s="6"/>
      <c r="JJ446" s="6"/>
      <c r="JK446" s="6"/>
      <c r="JL446" s="6"/>
      <c r="JM446" s="6"/>
      <c r="JN446" s="6"/>
      <c r="JO446" s="6"/>
      <c r="JP446" s="6"/>
      <c r="JQ446" s="6"/>
      <c r="JR446" s="6"/>
      <c r="JS446" s="6"/>
      <c r="JT446" s="6"/>
      <c r="JU446" s="6"/>
      <c r="JV446" s="6"/>
      <c r="JW446" s="6"/>
      <c r="JX446" s="6"/>
      <c r="JY446" s="6"/>
      <c r="JZ446" s="6"/>
      <c r="KA446" s="6"/>
      <c r="KB446" s="6"/>
      <c r="KC446" s="6"/>
      <c r="KD446" s="6"/>
      <c r="KE446" s="6"/>
      <c r="KF446" s="6"/>
      <c r="KG446" s="6"/>
      <c r="KH446" s="6"/>
      <c r="KI446" s="6"/>
      <c r="KJ446" s="6"/>
      <c r="KK446" s="6"/>
      <c r="KL446" s="6"/>
      <c r="KM446" s="6"/>
      <c r="KN446" s="6"/>
      <c r="KO446" s="6"/>
      <c r="KP446" s="6"/>
      <c r="KQ446" s="6"/>
      <c r="KR446" s="6"/>
      <c r="KS446" s="6"/>
      <c r="KT446" s="6"/>
      <c r="KU446" s="6"/>
      <c r="KV446" s="6"/>
      <c r="KW446" s="6"/>
      <c r="KX446" s="6"/>
      <c r="KY446" s="6"/>
      <c r="KZ446" s="6"/>
      <c r="LA446" s="6"/>
      <c r="LB446" s="6"/>
      <c r="LC446" s="6"/>
    </row>
    <row r="447" spans="222:315" x14ac:dyDescent="0.2">
      <c r="HN447" s="6"/>
      <c r="HO447" s="6"/>
      <c r="HP447" s="6"/>
      <c r="HQ447" s="6"/>
      <c r="HR447" s="6"/>
      <c r="HS447" s="6"/>
      <c r="HT447" s="6"/>
      <c r="HU447" s="6"/>
      <c r="HV447" s="6"/>
      <c r="HW447" s="6"/>
      <c r="HX447" s="6"/>
      <c r="HY447" s="6"/>
      <c r="HZ447" s="6"/>
      <c r="IA447" s="6"/>
      <c r="IB447" s="6"/>
      <c r="IC447" s="6"/>
      <c r="ID447" s="6"/>
      <c r="IE447" s="6"/>
      <c r="IF447" s="6"/>
      <c r="IG447" s="6"/>
      <c r="IH447" s="6"/>
      <c r="II447" s="6"/>
      <c r="IJ447" s="6"/>
      <c r="IK447" s="6"/>
      <c r="IL447" s="6"/>
      <c r="IM447" s="6"/>
      <c r="IN447" s="6"/>
      <c r="IO447" s="6"/>
      <c r="IP447" s="6"/>
      <c r="IQ447" s="6"/>
      <c r="IR447" s="6"/>
      <c r="IS447" s="6"/>
      <c r="IT447" s="6"/>
      <c r="IU447" s="6"/>
      <c r="IV447" s="6"/>
      <c r="IW447" s="6"/>
      <c r="IX447" s="6"/>
      <c r="IY447" s="6"/>
      <c r="IZ447" s="6"/>
      <c r="JA447" s="6"/>
      <c r="JB447" s="6"/>
      <c r="JC447" s="6"/>
      <c r="JD447" s="6"/>
      <c r="JE447" s="6"/>
      <c r="JF447" s="6"/>
      <c r="JG447" s="6"/>
      <c r="JH447" s="6"/>
      <c r="JI447" s="6"/>
      <c r="JJ447" s="6"/>
      <c r="JK447" s="6"/>
      <c r="JL447" s="6"/>
      <c r="JM447" s="6"/>
      <c r="JN447" s="6"/>
      <c r="JO447" s="6"/>
      <c r="JP447" s="6"/>
      <c r="JQ447" s="6"/>
      <c r="JR447" s="6"/>
      <c r="JS447" s="6"/>
      <c r="JT447" s="6"/>
      <c r="JU447" s="6"/>
      <c r="JV447" s="6"/>
      <c r="JW447" s="6"/>
      <c r="JX447" s="6"/>
      <c r="JY447" s="6"/>
      <c r="JZ447" s="6"/>
      <c r="KA447" s="6"/>
      <c r="KB447" s="6"/>
      <c r="KC447" s="6"/>
      <c r="KD447" s="6"/>
      <c r="KE447" s="6"/>
      <c r="KF447" s="6"/>
      <c r="KG447" s="6"/>
      <c r="KH447" s="6"/>
      <c r="KI447" s="6"/>
      <c r="KJ447" s="6"/>
      <c r="KK447" s="6"/>
      <c r="KL447" s="6"/>
      <c r="KM447" s="6"/>
      <c r="KN447" s="6"/>
      <c r="KO447" s="6"/>
      <c r="KP447" s="6"/>
      <c r="KQ447" s="6"/>
      <c r="KR447" s="6"/>
      <c r="KS447" s="6"/>
      <c r="KT447" s="6"/>
      <c r="KU447" s="6"/>
      <c r="KV447" s="6"/>
      <c r="KW447" s="6"/>
      <c r="KX447" s="6"/>
      <c r="KY447" s="6"/>
      <c r="KZ447" s="6"/>
      <c r="LA447" s="6"/>
      <c r="LB447" s="6"/>
      <c r="LC447" s="6"/>
    </row>
    <row r="448" spans="222:315" x14ac:dyDescent="0.2">
      <c r="HN448" s="6"/>
      <c r="HO448" s="6"/>
      <c r="HP448" s="6"/>
      <c r="HQ448" s="6"/>
      <c r="HR448" s="6"/>
      <c r="HS448" s="6"/>
      <c r="HT448" s="6"/>
      <c r="HU448" s="6"/>
      <c r="HV448" s="6"/>
      <c r="HW448" s="6"/>
      <c r="HX448" s="6"/>
      <c r="HY448" s="6"/>
      <c r="HZ448" s="6"/>
      <c r="IA448" s="6"/>
      <c r="IB448" s="6"/>
      <c r="IC448" s="6"/>
      <c r="ID448" s="6"/>
      <c r="IE448" s="6"/>
      <c r="IF448" s="6"/>
      <c r="IG448" s="6"/>
      <c r="IH448" s="6"/>
      <c r="II448" s="6"/>
      <c r="IJ448" s="6"/>
      <c r="IK448" s="6"/>
      <c r="IL448" s="6"/>
      <c r="IM448" s="6"/>
      <c r="IN448" s="6"/>
      <c r="IO448" s="6"/>
      <c r="IP448" s="6"/>
      <c r="IQ448" s="6"/>
      <c r="IR448" s="6"/>
      <c r="IS448" s="6"/>
      <c r="IT448" s="6"/>
      <c r="IU448" s="6"/>
      <c r="IV448" s="6"/>
      <c r="IW448" s="6"/>
      <c r="IX448" s="6"/>
      <c r="IY448" s="6"/>
      <c r="IZ448" s="6"/>
      <c r="JA448" s="6"/>
      <c r="JB448" s="6"/>
      <c r="JC448" s="6"/>
      <c r="JD448" s="6"/>
      <c r="JE448" s="6"/>
      <c r="JF448" s="6"/>
      <c r="JG448" s="6"/>
      <c r="JH448" s="6"/>
      <c r="JI448" s="6"/>
      <c r="JJ448" s="6"/>
      <c r="JK448" s="6"/>
      <c r="JL448" s="6"/>
      <c r="JM448" s="6"/>
      <c r="JN448" s="6"/>
      <c r="JO448" s="6"/>
      <c r="JP448" s="6"/>
      <c r="JQ448" s="6"/>
      <c r="JR448" s="6"/>
      <c r="JS448" s="6"/>
      <c r="JT448" s="6"/>
      <c r="JU448" s="6"/>
      <c r="JV448" s="6"/>
      <c r="JW448" s="6"/>
      <c r="JX448" s="6"/>
      <c r="JY448" s="6"/>
      <c r="JZ448" s="6"/>
      <c r="KA448" s="6"/>
      <c r="KB448" s="6"/>
      <c r="KC448" s="6"/>
      <c r="KD448" s="6"/>
      <c r="KE448" s="6"/>
      <c r="KF448" s="6"/>
      <c r="KG448" s="6"/>
      <c r="KH448" s="6"/>
      <c r="KI448" s="6"/>
      <c r="KJ448" s="6"/>
      <c r="KK448" s="6"/>
      <c r="KL448" s="6"/>
      <c r="KM448" s="6"/>
      <c r="KN448" s="6"/>
      <c r="KO448" s="6"/>
      <c r="KP448" s="6"/>
      <c r="KQ448" s="6"/>
      <c r="KR448" s="6"/>
      <c r="KS448" s="6"/>
      <c r="KT448" s="6"/>
      <c r="KU448" s="6"/>
      <c r="KV448" s="6"/>
      <c r="KW448" s="6"/>
      <c r="KX448" s="6"/>
      <c r="KY448" s="6"/>
      <c r="KZ448" s="6"/>
      <c r="LA448" s="6"/>
      <c r="LB448" s="6"/>
      <c r="LC448" s="6"/>
    </row>
    <row r="449" spans="222:315" x14ac:dyDescent="0.2">
      <c r="HN449" s="6"/>
      <c r="HO449" s="6"/>
      <c r="HP449" s="6"/>
      <c r="HQ449" s="6"/>
      <c r="HR449" s="6"/>
      <c r="HS449" s="6"/>
      <c r="HT449" s="6"/>
      <c r="HU449" s="6"/>
      <c r="HV449" s="6"/>
      <c r="HW449" s="6"/>
      <c r="HX449" s="6"/>
      <c r="HY449" s="6"/>
      <c r="HZ449" s="6"/>
      <c r="IA449" s="6"/>
      <c r="IB449" s="6"/>
      <c r="IC449" s="6"/>
      <c r="ID449" s="6"/>
      <c r="IE449" s="6"/>
      <c r="IF449" s="6"/>
      <c r="IG449" s="6"/>
      <c r="IH449" s="6"/>
      <c r="II449" s="6"/>
      <c r="IJ449" s="6"/>
      <c r="IK449" s="6"/>
      <c r="IL449" s="6"/>
      <c r="IM449" s="6"/>
      <c r="IN449" s="6"/>
      <c r="IO449" s="6"/>
      <c r="IP449" s="6"/>
      <c r="IQ449" s="6"/>
      <c r="IR449" s="6"/>
      <c r="IS449" s="6"/>
      <c r="IT449" s="6"/>
      <c r="IU449" s="6"/>
      <c r="IV449" s="6"/>
      <c r="IW449" s="6"/>
      <c r="IX449" s="6"/>
      <c r="IY449" s="6"/>
      <c r="IZ449" s="6"/>
      <c r="JA449" s="6"/>
      <c r="JB449" s="6"/>
      <c r="JC449" s="6"/>
      <c r="JD449" s="6"/>
      <c r="JE449" s="6"/>
      <c r="JF449" s="6"/>
      <c r="JG449" s="6"/>
      <c r="JH449" s="6"/>
      <c r="JI449" s="6"/>
      <c r="JJ449" s="6"/>
      <c r="JK449" s="6"/>
      <c r="JL449" s="6"/>
      <c r="JM449" s="6"/>
      <c r="JN449" s="6"/>
      <c r="JO449" s="6"/>
      <c r="JP449" s="6"/>
      <c r="JQ449" s="6"/>
      <c r="JR449" s="6"/>
      <c r="JS449" s="6"/>
      <c r="JT449" s="6"/>
      <c r="JU449" s="6"/>
      <c r="JV449" s="6"/>
      <c r="JW449" s="6"/>
      <c r="JX449" s="6"/>
      <c r="JY449" s="6"/>
      <c r="JZ449" s="6"/>
      <c r="KA449" s="6"/>
      <c r="KB449" s="6"/>
      <c r="KC449" s="6"/>
      <c r="KD449" s="6"/>
      <c r="KE449" s="6"/>
      <c r="KF449" s="6"/>
      <c r="KG449" s="6"/>
      <c r="KH449" s="6"/>
      <c r="KI449" s="6"/>
      <c r="KJ449" s="6"/>
      <c r="KK449" s="6"/>
      <c r="KL449" s="6"/>
      <c r="KM449" s="6"/>
      <c r="KN449" s="6"/>
      <c r="KO449" s="6"/>
      <c r="KP449" s="6"/>
      <c r="KQ449" s="6"/>
      <c r="KR449" s="6"/>
      <c r="KS449" s="6"/>
      <c r="KT449" s="6"/>
      <c r="KU449" s="6"/>
      <c r="KV449" s="6"/>
      <c r="KW449" s="6"/>
      <c r="KX449" s="6"/>
      <c r="KY449" s="6"/>
      <c r="KZ449" s="6"/>
      <c r="LA449" s="6"/>
      <c r="LB449" s="6"/>
      <c r="LC449" s="6"/>
    </row>
    <row r="450" spans="222:315" x14ac:dyDescent="0.2">
      <c r="HN450" s="6"/>
      <c r="HO450" s="6"/>
      <c r="HP450" s="6"/>
      <c r="HQ450" s="6"/>
      <c r="HR450" s="6"/>
      <c r="HS450" s="6"/>
      <c r="HT450" s="6"/>
      <c r="HU450" s="6"/>
      <c r="HV450" s="6"/>
      <c r="HW450" s="6"/>
      <c r="HX450" s="6"/>
      <c r="HY450" s="6"/>
      <c r="HZ450" s="6"/>
      <c r="IA450" s="6"/>
      <c r="IB450" s="6"/>
      <c r="IC450" s="6"/>
      <c r="ID450" s="6"/>
      <c r="IE450" s="6"/>
      <c r="IF450" s="6"/>
      <c r="IG450" s="6"/>
      <c r="IH450" s="6"/>
      <c r="II450" s="6"/>
      <c r="IJ450" s="6"/>
      <c r="IK450" s="6"/>
      <c r="IL450" s="6"/>
      <c r="IM450" s="6"/>
      <c r="IN450" s="6"/>
      <c r="IO450" s="6"/>
      <c r="IP450" s="6"/>
      <c r="IQ450" s="6"/>
      <c r="IR450" s="6"/>
      <c r="IS450" s="6"/>
      <c r="IT450" s="6"/>
      <c r="IU450" s="6"/>
      <c r="IV450" s="6"/>
      <c r="IW450" s="6"/>
      <c r="IX450" s="6"/>
      <c r="IY450" s="6"/>
      <c r="IZ450" s="6"/>
      <c r="JA450" s="6"/>
      <c r="JB450" s="6"/>
      <c r="JC450" s="6"/>
      <c r="JD450" s="6"/>
      <c r="JE450" s="6"/>
      <c r="JF450" s="6"/>
      <c r="JG450" s="6"/>
      <c r="JH450" s="6"/>
      <c r="JI450" s="6"/>
      <c r="JJ450" s="6"/>
      <c r="JK450" s="6"/>
      <c r="JL450" s="6"/>
      <c r="JM450" s="6"/>
      <c r="JN450" s="6"/>
      <c r="JO450" s="6"/>
      <c r="JP450" s="6"/>
      <c r="JQ450" s="6"/>
      <c r="JR450" s="6"/>
      <c r="JS450" s="6"/>
      <c r="JT450" s="6"/>
      <c r="JU450" s="6"/>
      <c r="JV450" s="6"/>
      <c r="JW450" s="6"/>
      <c r="JX450" s="6"/>
      <c r="JY450" s="6"/>
      <c r="JZ450" s="6"/>
      <c r="KA450" s="6"/>
      <c r="KB450" s="6"/>
      <c r="KC450" s="6"/>
      <c r="KD450" s="6"/>
      <c r="KE450" s="6"/>
      <c r="KF450" s="6"/>
      <c r="KG450" s="6"/>
      <c r="KH450" s="6"/>
      <c r="KI450" s="6"/>
      <c r="KJ450" s="6"/>
      <c r="KK450" s="6"/>
      <c r="KL450" s="6"/>
      <c r="KM450" s="6"/>
      <c r="KN450" s="6"/>
      <c r="KO450" s="6"/>
      <c r="KP450" s="6"/>
      <c r="KQ450" s="6"/>
      <c r="KR450" s="6"/>
      <c r="KS450" s="6"/>
      <c r="KT450" s="6"/>
      <c r="KU450" s="6"/>
      <c r="KV450" s="6"/>
      <c r="KW450" s="6"/>
      <c r="KX450" s="6"/>
      <c r="KY450" s="6"/>
      <c r="KZ450" s="6"/>
      <c r="LA450" s="6"/>
      <c r="LB450" s="6"/>
      <c r="LC450" s="6"/>
    </row>
    <row r="451" spans="222:315" x14ac:dyDescent="0.2">
      <c r="HN451" s="6"/>
      <c r="HO451" s="6"/>
      <c r="HP451" s="6"/>
      <c r="HQ451" s="6"/>
      <c r="HR451" s="6"/>
      <c r="HS451" s="6"/>
      <c r="HT451" s="6"/>
      <c r="HU451" s="6"/>
      <c r="HV451" s="6"/>
      <c r="HW451" s="6"/>
      <c r="HX451" s="6"/>
      <c r="HY451" s="6"/>
      <c r="HZ451" s="6"/>
      <c r="IA451" s="6"/>
      <c r="IB451" s="6"/>
      <c r="IC451" s="6"/>
      <c r="ID451" s="6"/>
      <c r="IE451" s="6"/>
      <c r="IF451" s="6"/>
      <c r="IG451" s="6"/>
      <c r="IH451" s="6"/>
      <c r="II451" s="6"/>
      <c r="IJ451" s="6"/>
      <c r="IK451" s="6"/>
      <c r="IL451" s="6"/>
      <c r="IM451" s="6"/>
      <c r="IN451" s="6"/>
      <c r="IO451" s="6"/>
      <c r="IP451" s="6"/>
      <c r="IQ451" s="6"/>
      <c r="IR451" s="6"/>
      <c r="IS451" s="6"/>
      <c r="IT451" s="6"/>
      <c r="IU451" s="6"/>
      <c r="IV451" s="6"/>
      <c r="IW451" s="6"/>
      <c r="IX451" s="6"/>
      <c r="IY451" s="6"/>
      <c r="IZ451" s="6"/>
      <c r="JA451" s="6"/>
      <c r="JB451" s="6"/>
      <c r="JC451" s="6"/>
      <c r="JD451" s="6"/>
      <c r="JE451" s="6"/>
      <c r="JF451" s="6"/>
      <c r="JG451" s="6"/>
      <c r="JH451" s="6"/>
      <c r="JI451" s="6"/>
      <c r="JJ451" s="6"/>
      <c r="JK451" s="6"/>
      <c r="JL451" s="6"/>
      <c r="JM451" s="6"/>
      <c r="JN451" s="6"/>
      <c r="JO451" s="6"/>
      <c r="JP451" s="6"/>
      <c r="JQ451" s="6"/>
      <c r="JR451" s="6"/>
      <c r="JS451" s="6"/>
      <c r="JT451" s="6"/>
      <c r="JU451" s="6"/>
      <c r="JV451" s="6"/>
      <c r="JW451" s="6"/>
      <c r="JX451" s="6"/>
      <c r="JY451" s="6"/>
      <c r="JZ451" s="6"/>
      <c r="KA451" s="6"/>
      <c r="KB451" s="6"/>
      <c r="KC451" s="6"/>
      <c r="KD451" s="6"/>
      <c r="KE451" s="6"/>
      <c r="KF451" s="6"/>
      <c r="KG451" s="6"/>
      <c r="KH451" s="6"/>
      <c r="KI451" s="6"/>
      <c r="KJ451" s="6"/>
      <c r="KK451" s="6"/>
      <c r="KL451" s="6"/>
      <c r="KM451" s="6"/>
      <c r="KN451" s="6"/>
      <c r="KO451" s="6"/>
      <c r="KP451" s="6"/>
      <c r="KQ451" s="6"/>
      <c r="KR451" s="6"/>
      <c r="KS451" s="6"/>
      <c r="KT451" s="6"/>
      <c r="KU451" s="6"/>
      <c r="KV451" s="6"/>
      <c r="KW451" s="6"/>
      <c r="KX451" s="6"/>
      <c r="KY451" s="6"/>
      <c r="KZ451" s="6"/>
      <c r="LA451" s="6"/>
      <c r="LB451" s="6"/>
      <c r="LC451" s="6"/>
    </row>
    <row r="452" spans="222:315" x14ac:dyDescent="0.2">
      <c r="HN452" s="6"/>
      <c r="HO452" s="6"/>
      <c r="HP452" s="6"/>
      <c r="HQ452" s="6"/>
      <c r="HR452" s="6"/>
      <c r="HS452" s="6"/>
      <c r="HT452" s="6"/>
      <c r="HU452" s="6"/>
      <c r="HV452" s="6"/>
      <c r="HW452" s="6"/>
      <c r="HX452" s="6"/>
      <c r="HY452" s="6"/>
      <c r="HZ452" s="6"/>
      <c r="IA452" s="6"/>
      <c r="IB452" s="6"/>
      <c r="IC452" s="6"/>
      <c r="ID452" s="6"/>
      <c r="IE452" s="6"/>
      <c r="IF452" s="6"/>
      <c r="IG452" s="6"/>
      <c r="IH452" s="6"/>
      <c r="II452" s="6"/>
      <c r="IJ452" s="6"/>
      <c r="IK452" s="6"/>
      <c r="IL452" s="6"/>
      <c r="IM452" s="6"/>
      <c r="IN452" s="6"/>
      <c r="IO452" s="6"/>
      <c r="IP452" s="6"/>
      <c r="IQ452" s="6"/>
      <c r="IR452" s="6"/>
      <c r="IS452" s="6"/>
      <c r="IT452" s="6"/>
      <c r="IU452" s="6"/>
      <c r="IV452" s="6"/>
      <c r="IW452" s="6"/>
      <c r="IX452" s="6"/>
      <c r="IY452" s="6"/>
      <c r="IZ452" s="6"/>
      <c r="JA452" s="6"/>
      <c r="JB452" s="6"/>
      <c r="JC452" s="6"/>
      <c r="JD452" s="6"/>
      <c r="JE452" s="6"/>
      <c r="JF452" s="6"/>
      <c r="JG452" s="6"/>
      <c r="JH452" s="6"/>
      <c r="JI452" s="6"/>
      <c r="JJ452" s="6"/>
      <c r="JK452" s="6"/>
      <c r="JL452" s="6"/>
      <c r="JM452" s="6"/>
      <c r="JN452" s="6"/>
      <c r="JO452" s="6"/>
      <c r="JP452" s="6"/>
      <c r="JQ452" s="6"/>
      <c r="JR452" s="6"/>
      <c r="JS452" s="6"/>
      <c r="JT452" s="6"/>
      <c r="JU452" s="6"/>
      <c r="JV452" s="6"/>
      <c r="JW452" s="6"/>
      <c r="JX452" s="6"/>
      <c r="JY452" s="6"/>
      <c r="JZ452" s="6"/>
      <c r="KA452" s="6"/>
      <c r="KB452" s="6"/>
      <c r="KC452" s="6"/>
      <c r="KD452" s="6"/>
      <c r="KE452" s="6"/>
      <c r="KF452" s="6"/>
      <c r="KG452" s="6"/>
      <c r="KH452" s="6"/>
      <c r="KI452" s="6"/>
      <c r="KJ452" s="6"/>
      <c r="KK452" s="6"/>
      <c r="KL452" s="6"/>
      <c r="KM452" s="6"/>
      <c r="KN452" s="6"/>
      <c r="KO452" s="6"/>
      <c r="KP452" s="6"/>
      <c r="KQ452" s="6"/>
      <c r="KR452" s="6"/>
      <c r="KS452" s="6"/>
      <c r="KT452" s="6"/>
      <c r="KU452" s="6"/>
      <c r="KV452" s="6"/>
      <c r="KW452" s="6"/>
      <c r="KX452" s="6"/>
      <c r="KY452" s="6"/>
      <c r="KZ452" s="6"/>
      <c r="LA452" s="6"/>
      <c r="LB452" s="6"/>
      <c r="LC452" s="6"/>
    </row>
    <row r="453" spans="222:315" x14ac:dyDescent="0.2">
      <c r="HN453" s="6"/>
      <c r="HO453" s="6"/>
      <c r="HP453" s="6"/>
      <c r="HQ453" s="6"/>
      <c r="HR453" s="6"/>
      <c r="HS453" s="6"/>
      <c r="HT453" s="6"/>
      <c r="HU453" s="6"/>
      <c r="HV453" s="6"/>
      <c r="HW453" s="6"/>
      <c r="HX453" s="6"/>
      <c r="HY453" s="6"/>
      <c r="HZ453" s="6"/>
      <c r="IA453" s="6"/>
      <c r="IB453" s="6"/>
      <c r="IC453" s="6"/>
      <c r="ID453" s="6"/>
      <c r="IE453" s="6"/>
      <c r="IF453" s="6"/>
      <c r="IG453" s="6"/>
      <c r="IH453" s="6"/>
      <c r="II453" s="6"/>
      <c r="IJ453" s="6"/>
      <c r="IK453" s="6"/>
      <c r="IL453" s="6"/>
      <c r="IM453" s="6"/>
      <c r="IN453" s="6"/>
      <c r="IO453" s="6"/>
      <c r="IP453" s="6"/>
      <c r="IQ453" s="6"/>
      <c r="IR453" s="6"/>
      <c r="IS453" s="6"/>
      <c r="IT453" s="6"/>
      <c r="IU453" s="6"/>
      <c r="IV453" s="6"/>
      <c r="IW453" s="6"/>
      <c r="IX453" s="6"/>
      <c r="IY453" s="6"/>
      <c r="IZ453" s="6"/>
      <c r="JA453" s="6"/>
      <c r="JB453" s="6"/>
      <c r="JC453" s="6"/>
      <c r="JD453" s="6"/>
      <c r="JE453" s="6"/>
      <c r="JF453" s="6"/>
      <c r="JG453" s="6"/>
      <c r="JH453" s="6"/>
      <c r="JI453" s="6"/>
      <c r="JJ453" s="6"/>
      <c r="JK453" s="6"/>
      <c r="JL453" s="6"/>
      <c r="JM453" s="6"/>
      <c r="JN453" s="6"/>
      <c r="JO453" s="6"/>
      <c r="JP453" s="6"/>
      <c r="JQ453" s="6"/>
      <c r="JR453" s="6"/>
      <c r="JS453" s="6"/>
      <c r="JT453" s="6"/>
      <c r="JU453" s="6"/>
      <c r="JV453" s="6"/>
      <c r="JW453" s="6"/>
      <c r="JX453" s="6"/>
      <c r="JY453" s="6"/>
      <c r="JZ453" s="6"/>
      <c r="KA453" s="6"/>
      <c r="KB453" s="6"/>
      <c r="KC453" s="6"/>
      <c r="KD453" s="6"/>
      <c r="KE453" s="6"/>
      <c r="KF453" s="6"/>
      <c r="KG453" s="6"/>
      <c r="KH453" s="6"/>
      <c r="KI453" s="6"/>
      <c r="KJ453" s="6"/>
      <c r="KK453" s="6"/>
      <c r="KL453" s="6"/>
      <c r="KM453" s="6"/>
      <c r="KN453" s="6"/>
      <c r="KO453" s="6"/>
      <c r="KP453" s="6"/>
      <c r="KQ453" s="6"/>
      <c r="KR453" s="6"/>
      <c r="KS453" s="6"/>
      <c r="KT453" s="6"/>
      <c r="KU453" s="6"/>
      <c r="KV453" s="6"/>
      <c r="KW453" s="6"/>
      <c r="KX453" s="6"/>
      <c r="KY453" s="6"/>
      <c r="KZ453" s="6"/>
      <c r="LA453" s="6"/>
      <c r="LB453" s="6"/>
      <c r="LC453" s="6"/>
    </row>
    <row r="454" spans="222:315" x14ac:dyDescent="0.2">
      <c r="HN454" s="6"/>
      <c r="HO454" s="6"/>
      <c r="HP454" s="6"/>
      <c r="HQ454" s="6"/>
      <c r="HR454" s="6"/>
      <c r="HS454" s="6"/>
      <c r="HT454" s="6"/>
      <c r="HU454" s="6"/>
      <c r="HV454" s="6"/>
      <c r="HW454" s="6"/>
      <c r="HX454" s="6"/>
      <c r="HY454" s="6"/>
      <c r="HZ454" s="6"/>
      <c r="IA454" s="6"/>
      <c r="IB454" s="6"/>
      <c r="IC454" s="6"/>
      <c r="ID454" s="6"/>
      <c r="IE454" s="6"/>
      <c r="IF454" s="6"/>
      <c r="IG454" s="6"/>
      <c r="IH454" s="6"/>
      <c r="II454" s="6"/>
      <c r="IJ454" s="6"/>
      <c r="IK454" s="6"/>
      <c r="IL454" s="6"/>
      <c r="IM454" s="6"/>
      <c r="IN454" s="6"/>
      <c r="IO454" s="6"/>
      <c r="IP454" s="6"/>
      <c r="IQ454" s="6"/>
      <c r="IR454" s="6"/>
      <c r="IS454" s="6"/>
      <c r="IT454" s="6"/>
      <c r="IU454" s="6"/>
      <c r="IV454" s="6"/>
      <c r="IW454" s="6"/>
      <c r="IX454" s="6"/>
      <c r="IY454" s="6"/>
      <c r="IZ454" s="6"/>
      <c r="JA454" s="6"/>
      <c r="JB454" s="6"/>
      <c r="JC454" s="6"/>
      <c r="JD454" s="6"/>
      <c r="JE454" s="6"/>
      <c r="JF454" s="6"/>
      <c r="JG454" s="6"/>
      <c r="JH454" s="6"/>
      <c r="JI454" s="6"/>
      <c r="JJ454" s="6"/>
      <c r="JK454" s="6"/>
      <c r="JL454" s="6"/>
      <c r="JM454" s="6"/>
      <c r="JN454" s="6"/>
      <c r="JO454" s="6"/>
      <c r="JP454" s="6"/>
      <c r="JQ454" s="6"/>
      <c r="JR454" s="6"/>
      <c r="JS454" s="6"/>
      <c r="JT454" s="6"/>
      <c r="JU454" s="6"/>
      <c r="JV454" s="6"/>
      <c r="JW454" s="6"/>
      <c r="JX454" s="6"/>
      <c r="JY454" s="6"/>
      <c r="JZ454" s="6"/>
      <c r="KA454" s="6"/>
      <c r="KB454" s="6"/>
      <c r="KC454" s="6"/>
      <c r="KD454" s="6"/>
      <c r="KE454" s="6"/>
      <c r="KF454" s="6"/>
      <c r="KG454" s="6"/>
      <c r="KH454" s="6"/>
      <c r="KI454" s="6"/>
      <c r="KJ454" s="6"/>
      <c r="KK454" s="6"/>
      <c r="KL454" s="6"/>
      <c r="KM454" s="6"/>
      <c r="KN454" s="6"/>
      <c r="KO454" s="6"/>
      <c r="KP454" s="6"/>
      <c r="KQ454" s="6"/>
      <c r="KR454" s="6"/>
      <c r="KS454" s="6"/>
      <c r="KT454" s="6"/>
      <c r="KU454" s="6"/>
      <c r="KV454" s="6"/>
      <c r="KW454" s="6"/>
      <c r="KX454" s="6"/>
      <c r="KY454" s="6"/>
      <c r="KZ454" s="6"/>
      <c r="LA454" s="6"/>
      <c r="LB454" s="6"/>
      <c r="LC454" s="6"/>
    </row>
    <row r="455" spans="222:315" x14ac:dyDescent="0.2">
      <c r="HN455" s="6"/>
      <c r="HO455" s="6"/>
      <c r="HP455" s="6"/>
      <c r="HQ455" s="6"/>
      <c r="HR455" s="6"/>
      <c r="HS455" s="6"/>
      <c r="HT455" s="6"/>
      <c r="HU455" s="6"/>
      <c r="HV455" s="6"/>
      <c r="HW455" s="6"/>
      <c r="HX455" s="6"/>
      <c r="HY455" s="6"/>
      <c r="HZ455" s="6"/>
      <c r="IA455" s="6"/>
      <c r="IB455" s="6"/>
      <c r="IC455" s="6"/>
      <c r="ID455" s="6"/>
      <c r="IE455" s="6"/>
      <c r="IF455" s="6"/>
      <c r="IG455" s="6"/>
      <c r="IH455" s="6"/>
      <c r="II455" s="6"/>
      <c r="IJ455" s="6"/>
      <c r="IK455" s="6"/>
      <c r="IL455" s="6"/>
      <c r="IM455" s="6"/>
      <c r="IN455" s="6"/>
      <c r="IO455" s="6"/>
      <c r="IP455" s="6"/>
      <c r="IQ455" s="6"/>
      <c r="IR455" s="6"/>
      <c r="IS455" s="6"/>
      <c r="IT455" s="6"/>
      <c r="IU455" s="6"/>
      <c r="IV455" s="6"/>
      <c r="IW455" s="6"/>
      <c r="IX455" s="6"/>
      <c r="IY455" s="6"/>
      <c r="IZ455" s="6"/>
      <c r="JA455" s="6"/>
      <c r="JB455" s="6"/>
      <c r="JC455" s="6"/>
      <c r="JD455" s="6"/>
      <c r="JE455" s="6"/>
      <c r="JF455" s="6"/>
      <c r="JG455" s="6"/>
      <c r="JH455" s="6"/>
      <c r="JI455" s="6"/>
      <c r="JJ455" s="6"/>
      <c r="JK455" s="6"/>
      <c r="JL455" s="6"/>
      <c r="JM455" s="6"/>
      <c r="JN455" s="6"/>
      <c r="JO455" s="6"/>
      <c r="JP455" s="6"/>
      <c r="JQ455" s="6"/>
      <c r="JR455" s="6"/>
      <c r="JS455" s="6"/>
      <c r="JT455" s="6"/>
      <c r="JU455" s="6"/>
      <c r="JV455" s="6"/>
      <c r="JW455" s="6"/>
      <c r="JX455" s="6"/>
      <c r="JY455" s="6"/>
      <c r="JZ455" s="6"/>
      <c r="KA455" s="6"/>
      <c r="KB455" s="6"/>
      <c r="KC455" s="6"/>
      <c r="KD455" s="6"/>
      <c r="KE455" s="6"/>
      <c r="KF455" s="6"/>
      <c r="KG455" s="6"/>
      <c r="KH455" s="6"/>
      <c r="KI455" s="6"/>
      <c r="KJ455" s="6"/>
      <c r="KK455" s="6"/>
      <c r="KL455" s="6"/>
      <c r="KM455" s="6"/>
      <c r="KN455" s="6"/>
      <c r="KO455" s="6"/>
      <c r="KP455" s="6"/>
      <c r="KQ455" s="6"/>
      <c r="KR455" s="6"/>
      <c r="KS455" s="6"/>
      <c r="KT455" s="6"/>
      <c r="KU455" s="6"/>
      <c r="KV455" s="6"/>
      <c r="KW455" s="6"/>
      <c r="KX455" s="6"/>
      <c r="KY455" s="6"/>
      <c r="KZ455" s="6"/>
      <c r="LA455" s="6"/>
      <c r="LB455" s="6"/>
      <c r="LC455" s="6"/>
    </row>
    <row r="456" spans="222:315" x14ac:dyDescent="0.2">
      <c r="HN456" s="6"/>
      <c r="HO456" s="6"/>
      <c r="HP456" s="6"/>
      <c r="HQ456" s="6"/>
      <c r="HR456" s="6"/>
      <c r="HS456" s="6"/>
      <c r="HT456" s="6"/>
      <c r="HU456" s="6"/>
      <c r="HV456" s="6"/>
      <c r="HW456" s="6"/>
      <c r="HX456" s="6"/>
      <c r="HY456" s="6"/>
      <c r="HZ456" s="6"/>
      <c r="IA456" s="6"/>
      <c r="IB456" s="6"/>
      <c r="IC456" s="6"/>
      <c r="ID456" s="6"/>
      <c r="IE456" s="6"/>
      <c r="IF456" s="6"/>
      <c r="IG456" s="6"/>
      <c r="IH456" s="6"/>
      <c r="II456" s="6"/>
      <c r="IJ456" s="6"/>
      <c r="IK456" s="6"/>
      <c r="IL456" s="6"/>
      <c r="IM456" s="6"/>
      <c r="IN456" s="6"/>
      <c r="IO456" s="6"/>
      <c r="IP456" s="6"/>
      <c r="IQ456" s="6"/>
      <c r="IR456" s="6"/>
      <c r="IS456" s="6"/>
      <c r="IT456" s="6"/>
      <c r="IU456" s="6"/>
      <c r="IV456" s="6"/>
      <c r="IW456" s="6"/>
      <c r="IX456" s="6"/>
      <c r="IY456" s="6"/>
      <c r="IZ456" s="6"/>
      <c r="JA456" s="6"/>
      <c r="JB456" s="6"/>
      <c r="JC456" s="6"/>
      <c r="JD456" s="6"/>
      <c r="JE456" s="6"/>
      <c r="JF456" s="6"/>
      <c r="JG456" s="6"/>
      <c r="JH456" s="6"/>
      <c r="JI456" s="6"/>
      <c r="JJ456" s="6"/>
      <c r="JK456" s="6"/>
      <c r="JL456" s="6"/>
      <c r="JM456" s="6"/>
      <c r="JN456" s="6"/>
      <c r="JO456" s="6"/>
      <c r="JP456" s="6"/>
      <c r="JQ456" s="6"/>
      <c r="JR456" s="6"/>
      <c r="JS456" s="6"/>
      <c r="JT456" s="6"/>
      <c r="JU456" s="6"/>
      <c r="JV456" s="6"/>
      <c r="JW456" s="6"/>
      <c r="JX456" s="6"/>
      <c r="JY456" s="6"/>
      <c r="JZ456" s="6"/>
      <c r="KA456" s="6"/>
      <c r="KB456" s="6"/>
      <c r="KC456" s="6"/>
      <c r="KD456" s="6"/>
      <c r="KE456" s="6"/>
      <c r="KF456" s="6"/>
      <c r="KG456" s="6"/>
      <c r="KH456" s="6"/>
      <c r="KI456" s="6"/>
      <c r="KJ456" s="6"/>
      <c r="KK456" s="6"/>
      <c r="KL456" s="6"/>
      <c r="KM456" s="6"/>
      <c r="KN456" s="6"/>
      <c r="KO456" s="6"/>
      <c r="KP456" s="6"/>
      <c r="KQ456" s="6"/>
      <c r="KR456" s="6"/>
      <c r="KS456" s="6"/>
      <c r="KT456" s="6"/>
      <c r="KU456" s="6"/>
      <c r="KV456" s="6"/>
      <c r="KW456" s="6"/>
      <c r="KX456" s="6"/>
      <c r="KY456" s="6"/>
      <c r="KZ456" s="6"/>
      <c r="LA456" s="6"/>
      <c r="LB456" s="6"/>
      <c r="LC456" s="6"/>
    </row>
    <row r="457" spans="222:315" x14ac:dyDescent="0.2">
      <c r="HN457" s="6"/>
      <c r="HO457" s="6"/>
      <c r="HP457" s="6"/>
      <c r="HQ457" s="6"/>
      <c r="HR457" s="6"/>
      <c r="HS457" s="6"/>
      <c r="HT457" s="6"/>
      <c r="HU457" s="6"/>
      <c r="HV457" s="6"/>
      <c r="HW457" s="6"/>
      <c r="HX457" s="6"/>
      <c r="HY457" s="6"/>
      <c r="HZ457" s="6"/>
      <c r="IA457" s="6"/>
      <c r="IB457" s="6"/>
      <c r="IC457" s="6"/>
      <c r="ID457" s="6"/>
      <c r="IE457" s="6"/>
      <c r="IF457" s="6"/>
      <c r="IG457" s="6"/>
      <c r="IH457" s="6"/>
      <c r="II457" s="6"/>
      <c r="IJ457" s="6"/>
      <c r="IK457" s="6"/>
      <c r="IL457" s="6"/>
      <c r="IM457" s="6"/>
      <c r="IN457" s="6"/>
      <c r="IO457" s="6"/>
      <c r="IP457" s="6"/>
      <c r="IQ457" s="6"/>
      <c r="IR457" s="6"/>
      <c r="IS457" s="6"/>
      <c r="IT457" s="6"/>
      <c r="IU457" s="6"/>
      <c r="IV457" s="6"/>
      <c r="IW457" s="6"/>
      <c r="IX457" s="6"/>
      <c r="IY457" s="6"/>
      <c r="IZ457" s="6"/>
      <c r="JA457" s="6"/>
      <c r="JB457" s="6"/>
      <c r="JC457" s="6"/>
      <c r="JD457" s="6"/>
      <c r="JE457" s="6"/>
      <c r="JF457" s="6"/>
      <c r="JG457" s="6"/>
      <c r="JH457" s="6"/>
      <c r="JI457" s="6"/>
      <c r="JJ457" s="6"/>
      <c r="JK457" s="6"/>
      <c r="JL457" s="6"/>
      <c r="JM457" s="6"/>
      <c r="JN457" s="6"/>
      <c r="JO457" s="6"/>
      <c r="JP457" s="6"/>
      <c r="JQ457" s="6"/>
      <c r="JR457" s="6"/>
      <c r="JS457" s="6"/>
      <c r="JT457" s="6"/>
      <c r="JU457" s="6"/>
      <c r="JV457" s="6"/>
      <c r="JW457" s="6"/>
      <c r="JX457" s="6"/>
      <c r="JY457" s="6"/>
      <c r="JZ457" s="6"/>
      <c r="KA457" s="6"/>
      <c r="KB457" s="6"/>
      <c r="KC457" s="6"/>
      <c r="KD457" s="6"/>
      <c r="KE457" s="6"/>
      <c r="KF457" s="6"/>
      <c r="KG457" s="6"/>
      <c r="KH457" s="6"/>
      <c r="KI457" s="6"/>
      <c r="KJ457" s="6"/>
      <c r="KK457" s="6"/>
      <c r="KL457" s="6"/>
      <c r="KM457" s="6"/>
      <c r="KN457" s="6"/>
      <c r="KO457" s="6"/>
      <c r="KP457" s="6"/>
      <c r="KQ457" s="6"/>
      <c r="KR457" s="6"/>
      <c r="KS457" s="6"/>
      <c r="KT457" s="6"/>
      <c r="KU457" s="6"/>
      <c r="KV457" s="6"/>
      <c r="KW457" s="6"/>
      <c r="KX457" s="6"/>
      <c r="KY457" s="6"/>
      <c r="KZ457" s="6"/>
      <c r="LA457" s="6"/>
      <c r="LB457" s="6"/>
      <c r="LC457" s="6"/>
    </row>
    <row r="458" spans="222:315" x14ac:dyDescent="0.2">
      <c r="HN458" s="6"/>
      <c r="HO458" s="6"/>
      <c r="HP458" s="6"/>
      <c r="HQ458" s="6"/>
      <c r="HR458" s="6"/>
      <c r="HS458" s="6"/>
      <c r="HT458" s="6"/>
      <c r="HU458" s="6"/>
      <c r="HV458" s="6"/>
      <c r="HW458" s="6"/>
      <c r="HX458" s="6"/>
      <c r="HY458" s="6"/>
      <c r="HZ458" s="6"/>
      <c r="IA458" s="6"/>
      <c r="IB458" s="6"/>
      <c r="IC458" s="6"/>
      <c r="ID458" s="6"/>
      <c r="IE458" s="6"/>
      <c r="IF458" s="6"/>
      <c r="IG458" s="6"/>
      <c r="IH458" s="6"/>
      <c r="II458" s="6"/>
      <c r="IJ458" s="6"/>
      <c r="IK458" s="6"/>
      <c r="IL458" s="6"/>
      <c r="IM458" s="6"/>
      <c r="IN458" s="6"/>
      <c r="IO458" s="6"/>
      <c r="IP458" s="6"/>
      <c r="IQ458" s="6"/>
      <c r="IR458" s="6"/>
      <c r="IS458" s="6"/>
      <c r="IT458" s="6"/>
      <c r="IU458" s="6"/>
      <c r="IV458" s="6"/>
      <c r="IW458" s="6"/>
      <c r="IX458" s="6"/>
      <c r="IY458" s="6"/>
      <c r="IZ458" s="6"/>
      <c r="JA458" s="6"/>
      <c r="JB458" s="6"/>
      <c r="JC458" s="6"/>
      <c r="JD458" s="6"/>
      <c r="JE458" s="6"/>
      <c r="JF458" s="6"/>
      <c r="JG458" s="6"/>
      <c r="JH458" s="6"/>
      <c r="JI458" s="6"/>
      <c r="JJ458" s="6"/>
      <c r="JK458" s="6"/>
      <c r="JL458" s="6"/>
      <c r="JM458" s="6"/>
      <c r="JN458" s="6"/>
      <c r="JO458" s="6"/>
      <c r="JP458" s="6"/>
      <c r="JQ458" s="6"/>
      <c r="JR458" s="6"/>
      <c r="JS458" s="6"/>
      <c r="JT458" s="6"/>
      <c r="JU458" s="6"/>
      <c r="JV458" s="6"/>
      <c r="JW458" s="6"/>
      <c r="JX458" s="6"/>
      <c r="JY458" s="6"/>
      <c r="JZ458" s="6"/>
      <c r="KA458" s="6"/>
      <c r="KB458" s="6"/>
      <c r="KC458" s="6"/>
      <c r="KD458" s="6"/>
      <c r="KE458" s="6"/>
      <c r="KF458" s="6"/>
      <c r="KG458" s="6"/>
      <c r="KH458" s="6"/>
      <c r="KI458" s="6"/>
      <c r="KJ458" s="6"/>
      <c r="KK458" s="6"/>
      <c r="KL458" s="6"/>
      <c r="KM458" s="6"/>
      <c r="KN458" s="6"/>
      <c r="KO458" s="6"/>
      <c r="KP458" s="6"/>
      <c r="KQ458" s="6"/>
      <c r="KR458" s="6"/>
      <c r="KS458" s="6"/>
      <c r="KT458" s="6"/>
      <c r="KU458" s="6"/>
      <c r="KV458" s="6"/>
      <c r="KW458" s="6"/>
      <c r="KX458" s="6"/>
      <c r="KY458" s="6"/>
      <c r="KZ458" s="6"/>
      <c r="LA458" s="6"/>
      <c r="LB458" s="6"/>
      <c r="LC458" s="6"/>
    </row>
    <row r="459" spans="222:315" x14ac:dyDescent="0.2">
      <c r="HN459" s="6"/>
      <c r="HO459" s="6"/>
      <c r="HP459" s="6"/>
      <c r="HQ459" s="6"/>
      <c r="HR459" s="6"/>
      <c r="HS459" s="6"/>
      <c r="HT459" s="6"/>
      <c r="HU459" s="6"/>
      <c r="HV459" s="6"/>
      <c r="HW459" s="6"/>
      <c r="HX459" s="6"/>
      <c r="HY459" s="6"/>
      <c r="HZ459" s="6"/>
      <c r="IA459" s="6"/>
      <c r="IB459" s="6"/>
      <c r="IC459" s="6"/>
      <c r="ID459" s="6"/>
      <c r="IE459" s="6"/>
      <c r="IF459" s="6"/>
      <c r="IG459" s="6"/>
      <c r="IH459" s="6"/>
      <c r="II459" s="6"/>
      <c r="IJ459" s="6"/>
      <c r="IK459" s="6"/>
      <c r="IL459" s="6"/>
      <c r="IM459" s="6"/>
      <c r="IN459" s="6"/>
      <c r="IO459" s="6"/>
      <c r="IP459" s="6"/>
      <c r="IQ459" s="6"/>
      <c r="IR459" s="6"/>
      <c r="IS459" s="6"/>
      <c r="IT459" s="6"/>
      <c r="IU459" s="6"/>
      <c r="IV459" s="6"/>
      <c r="IW459" s="6"/>
      <c r="IX459" s="6"/>
      <c r="IY459" s="6"/>
      <c r="IZ459" s="6"/>
      <c r="JA459" s="6"/>
      <c r="JB459" s="6"/>
      <c r="JC459" s="6"/>
      <c r="JD459" s="6"/>
      <c r="JE459" s="6"/>
      <c r="JF459" s="6"/>
      <c r="JG459" s="6"/>
      <c r="JH459" s="6"/>
      <c r="JI459" s="6"/>
      <c r="JJ459" s="6"/>
      <c r="JK459" s="6"/>
      <c r="JL459" s="6"/>
      <c r="JM459" s="6"/>
      <c r="JN459" s="6"/>
      <c r="JO459" s="6"/>
      <c r="JP459" s="6"/>
      <c r="JQ459" s="6"/>
      <c r="JR459" s="6"/>
      <c r="JS459" s="6"/>
      <c r="JT459" s="6"/>
      <c r="JU459" s="6"/>
      <c r="JV459" s="6"/>
      <c r="JW459" s="6"/>
      <c r="JX459" s="6"/>
      <c r="JY459" s="6"/>
      <c r="JZ459" s="6"/>
      <c r="KA459" s="6"/>
      <c r="KB459" s="6"/>
      <c r="KC459" s="6"/>
      <c r="KD459" s="6"/>
      <c r="KE459" s="6"/>
      <c r="KF459" s="6"/>
      <c r="KG459" s="6"/>
      <c r="KH459" s="6"/>
      <c r="KI459" s="6"/>
      <c r="KJ459" s="6"/>
      <c r="KK459" s="6"/>
      <c r="KL459" s="6"/>
      <c r="KM459" s="6"/>
      <c r="KN459" s="6"/>
      <c r="KO459" s="6"/>
      <c r="KP459" s="6"/>
      <c r="KQ459" s="6"/>
      <c r="KR459" s="6"/>
      <c r="KS459" s="6"/>
      <c r="KT459" s="6"/>
      <c r="KU459" s="6"/>
      <c r="KV459" s="6"/>
      <c r="KW459" s="6"/>
      <c r="KX459" s="6"/>
      <c r="KY459" s="6"/>
      <c r="KZ459" s="6"/>
      <c r="LA459" s="6"/>
      <c r="LB459" s="6"/>
      <c r="LC459" s="6"/>
    </row>
    <row r="460" spans="222:315" x14ac:dyDescent="0.2">
      <c r="HN460" s="6"/>
      <c r="HO460" s="6"/>
      <c r="HP460" s="6"/>
      <c r="HQ460" s="6"/>
      <c r="HR460" s="6"/>
      <c r="HS460" s="6"/>
      <c r="HT460" s="6"/>
      <c r="HU460" s="6"/>
      <c r="HV460" s="6"/>
      <c r="HW460" s="6"/>
      <c r="HX460" s="6"/>
      <c r="HY460" s="6"/>
      <c r="HZ460" s="6"/>
      <c r="IA460" s="6"/>
      <c r="IB460" s="6"/>
      <c r="IC460" s="6"/>
      <c r="ID460" s="6"/>
      <c r="IE460" s="6"/>
      <c r="IF460" s="6"/>
      <c r="IG460" s="6"/>
      <c r="IH460" s="6"/>
      <c r="II460" s="6"/>
      <c r="IJ460" s="6"/>
      <c r="IK460" s="6"/>
      <c r="IL460" s="6"/>
      <c r="IM460" s="6"/>
      <c r="IN460" s="6"/>
      <c r="IO460" s="6"/>
      <c r="IP460" s="6"/>
      <c r="IQ460" s="6"/>
      <c r="IR460" s="6"/>
      <c r="IS460" s="6"/>
      <c r="IT460" s="6"/>
      <c r="IU460" s="6"/>
      <c r="IV460" s="6"/>
      <c r="IW460" s="6"/>
      <c r="IX460" s="6"/>
      <c r="IY460" s="6"/>
      <c r="IZ460" s="6"/>
      <c r="JA460" s="6"/>
      <c r="JB460" s="6"/>
      <c r="JC460" s="6"/>
      <c r="JD460" s="6"/>
      <c r="JE460" s="6"/>
      <c r="JF460" s="6"/>
      <c r="JG460" s="6"/>
      <c r="JH460" s="6"/>
      <c r="JI460" s="6"/>
      <c r="JJ460" s="6"/>
      <c r="JK460" s="6"/>
      <c r="JL460" s="6"/>
      <c r="JM460" s="6"/>
      <c r="JN460" s="6"/>
      <c r="JO460" s="6"/>
      <c r="JP460" s="6"/>
      <c r="JQ460" s="6"/>
      <c r="JR460" s="6"/>
      <c r="JS460" s="6"/>
      <c r="JT460" s="6"/>
      <c r="JU460" s="6"/>
      <c r="JV460" s="6"/>
      <c r="JW460" s="6"/>
      <c r="JX460" s="6"/>
      <c r="JY460" s="6"/>
      <c r="JZ460" s="6"/>
      <c r="KA460" s="6"/>
      <c r="KB460" s="6"/>
      <c r="KC460" s="6"/>
      <c r="KD460" s="6"/>
      <c r="KE460" s="6"/>
      <c r="KF460" s="6"/>
      <c r="KG460" s="6"/>
      <c r="KH460" s="6"/>
      <c r="KI460" s="6"/>
      <c r="KJ460" s="6"/>
      <c r="KK460" s="6"/>
      <c r="KL460" s="6"/>
      <c r="KM460" s="6"/>
      <c r="KN460" s="6"/>
      <c r="KO460" s="6"/>
      <c r="KP460" s="6"/>
      <c r="KQ460" s="6"/>
      <c r="KR460" s="6"/>
      <c r="KS460" s="6"/>
      <c r="KT460" s="6"/>
      <c r="KU460" s="6"/>
      <c r="KV460" s="6"/>
      <c r="KW460" s="6"/>
      <c r="KX460" s="6"/>
      <c r="KY460" s="6"/>
      <c r="KZ460" s="6"/>
      <c r="LA460" s="6"/>
      <c r="LB460" s="6"/>
      <c r="LC460" s="6"/>
    </row>
    <row r="461" spans="222:315" x14ac:dyDescent="0.2">
      <c r="HN461" s="6"/>
      <c r="HO461" s="6"/>
      <c r="HP461" s="6"/>
      <c r="HQ461" s="6"/>
      <c r="HR461" s="6"/>
      <c r="HS461" s="6"/>
      <c r="HT461" s="6"/>
      <c r="HU461" s="6"/>
      <c r="HV461" s="6"/>
      <c r="HW461" s="6"/>
      <c r="HX461" s="6"/>
      <c r="HY461" s="6"/>
      <c r="HZ461" s="6"/>
      <c r="IA461" s="6"/>
      <c r="IB461" s="6"/>
      <c r="IC461" s="6"/>
      <c r="ID461" s="6"/>
      <c r="IE461" s="6"/>
      <c r="IF461" s="6"/>
      <c r="IG461" s="6"/>
      <c r="IH461" s="6"/>
      <c r="II461" s="6"/>
      <c r="IJ461" s="6"/>
      <c r="IK461" s="6"/>
      <c r="IL461" s="6"/>
      <c r="IM461" s="6"/>
      <c r="IN461" s="6"/>
      <c r="IO461" s="6"/>
      <c r="IP461" s="6"/>
      <c r="IQ461" s="6"/>
      <c r="IR461" s="6"/>
      <c r="IS461" s="6"/>
      <c r="IT461" s="6"/>
      <c r="IU461" s="6"/>
      <c r="IV461" s="6"/>
      <c r="IW461" s="6"/>
      <c r="IX461" s="6"/>
      <c r="IY461" s="6"/>
      <c r="IZ461" s="6"/>
      <c r="JA461" s="6"/>
      <c r="JB461" s="6"/>
      <c r="JC461" s="6"/>
      <c r="JD461" s="6"/>
      <c r="JE461" s="6"/>
      <c r="JF461" s="6"/>
      <c r="JG461" s="6"/>
      <c r="JH461" s="6"/>
      <c r="JI461" s="6"/>
      <c r="JJ461" s="6"/>
      <c r="JK461" s="6"/>
      <c r="JL461" s="6"/>
      <c r="JM461" s="6"/>
      <c r="JN461" s="6"/>
      <c r="JO461" s="6"/>
      <c r="JP461" s="6"/>
      <c r="JQ461" s="6"/>
      <c r="JR461" s="6"/>
      <c r="JS461" s="6"/>
      <c r="JT461" s="6"/>
      <c r="JU461" s="6"/>
      <c r="JV461" s="6"/>
      <c r="JW461" s="6"/>
      <c r="JX461" s="6"/>
      <c r="JY461" s="6"/>
      <c r="JZ461" s="6"/>
      <c r="KA461" s="6"/>
      <c r="KB461" s="6"/>
      <c r="KC461" s="6"/>
      <c r="KD461" s="6"/>
      <c r="KE461" s="6"/>
      <c r="KF461" s="6"/>
      <c r="KG461" s="6"/>
      <c r="KH461" s="6"/>
      <c r="KI461" s="6"/>
      <c r="KJ461" s="6"/>
      <c r="KK461" s="6"/>
      <c r="KL461" s="6"/>
      <c r="KM461" s="6"/>
      <c r="KN461" s="6"/>
      <c r="KO461" s="6"/>
      <c r="KP461" s="6"/>
      <c r="KQ461" s="6"/>
      <c r="KR461" s="6"/>
      <c r="KS461" s="6"/>
      <c r="KT461" s="6"/>
      <c r="KU461" s="6"/>
      <c r="KV461" s="6"/>
      <c r="KW461" s="6"/>
      <c r="KX461" s="6"/>
      <c r="KY461" s="6"/>
      <c r="KZ461" s="6"/>
      <c r="LA461" s="6"/>
      <c r="LB461" s="6"/>
      <c r="LC461" s="6"/>
    </row>
    <row r="462" spans="222:315" x14ac:dyDescent="0.2">
      <c r="HN462" s="6"/>
      <c r="HO462" s="6"/>
      <c r="HP462" s="6"/>
      <c r="HQ462" s="6"/>
      <c r="HR462" s="6"/>
      <c r="HS462" s="6"/>
      <c r="HT462" s="6"/>
      <c r="HU462" s="6"/>
      <c r="HV462" s="6"/>
      <c r="HW462" s="6"/>
      <c r="HX462" s="6"/>
      <c r="HY462" s="6"/>
      <c r="HZ462" s="6"/>
      <c r="IA462" s="6"/>
      <c r="IB462" s="6"/>
      <c r="IC462" s="6"/>
      <c r="ID462" s="6"/>
      <c r="IE462" s="6"/>
      <c r="IF462" s="6"/>
      <c r="IG462" s="6"/>
      <c r="IH462" s="6"/>
      <c r="II462" s="6"/>
      <c r="IJ462" s="6"/>
      <c r="IK462" s="6"/>
      <c r="IL462" s="6"/>
      <c r="IM462" s="6"/>
      <c r="IN462" s="6"/>
      <c r="IO462" s="6"/>
      <c r="IP462" s="6"/>
      <c r="IQ462" s="6"/>
      <c r="IR462" s="6"/>
      <c r="IS462" s="6"/>
      <c r="IT462" s="6"/>
      <c r="IU462" s="6"/>
      <c r="IV462" s="6"/>
      <c r="IW462" s="6"/>
      <c r="IX462" s="6"/>
      <c r="IY462" s="6"/>
      <c r="IZ462" s="6"/>
      <c r="JA462" s="6"/>
      <c r="JB462" s="6"/>
      <c r="JC462" s="6"/>
      <c r="JD462" s="6"/>
      <c r="JE462" s="6"/>
      <c r="JF462" s="6"/>
      <c r="JG462" s="6"/>
      <c r="JH462" s="6"/>
      <c r="JI462" s="6"/>
      <c r="JJ462" s="6"/>
      <c r="JK462" s="6"/>
      <c r="JL462" s="6"/>
      <c r="JM462" s="6"/>
      <c r="JN462" s="6"/>
      <c r="JO462" s="6"/>
      <c r="JP462" s="6"/>
      <c r="JQ462" s="6"/>
      <c r="JR462" s="6"/>
      <c r="JS462" s="6"/>
      <c r="JT462" s="6"/>
      <c r="JU462" s="6"/>
      <c r="JV462" s="6"/>
      <c r="JW462" s="6"/>
      <c r="JX462" s="6"/>
      <c r="JY462" s="6"/>
      <c r="JZ462" s="6"/>
      <c r="KA462" s="6"/>
      <c r="KB462" s="6"/>
      <c r="KC462" s="6"/>
      <c r="KD462" s="6"/>
      <c r="KE462" s="6"/>
      <c r="KF462" s="6"/>
      <c r="KG462" s="6"/>
      <c r="KH462" s="6"/>
      <c r="KI462" s="6"/>
      <c r="KJ462" s="6"/>
      <c r="KK462" s="6"/>
      <c r="KL462" s="6"/>
      <c r="KM462" s="6"/>
      <c r="KN462" s="6"/>
      <c r="KO462" s="6"/>
      <c r="KP462" s="6"/>
      <c r="KQ462" s="6"/>
      <c r="KR462" s="6"/>
      <c r="KS462" s="6"/>
      <c r="KT462" s="6"/>
      <c r="KU462" s="6"/>
      <c r="KV462" s="6"/>
      <c r="KW462" s="6"/>
      <c r="KX462" s="6"/>
      <c r="KY462" s="6"/>
      <c r="KZ462" s="6"/>
      <c r="LA462" s="6"/>
      <c r="LB462" s="6"/>
      <c r="LC462" s="6"/>
    </row>
    <row r="463" spans="222:315" x14ac:dyDescent="0.2">
      <c r="HN463" s="6"/>
      <c r="HO463" s="6"/>
      <c r="HP463" s="6"/>
      <c r="HQ463" s="6"/>
      <c r="HR463" s="6"/>
      <c r="HS463" s="6"/>
      <c r="HT463" s="6"/>
      <c r="HU463" s="6"/>
      <c r="HV463" s="6"/>
      <c r="HW463" s="6"/>
      <c r="HX463" s="6"/>
      <c r="HY463" s="6"/>
      <c r="HZ463" s="6"/>
      <c r="IA463" s="6"/>
      <c r="IB463" s="6"/>
      <c r="IC463" s="6"/>
      <c r="ID463" s="6"/>
      <c r="IE463" s="6"/>
      <c r="IF463" s="6"/>
      <c r="IG463" s="6"/>
      <c r="IH463" s="6"/>
      <c r="II463" s="6"/>
      <c r="IJ463" s="6"/>
      <c r="IK463" s="6"/>
      <c r="IL463" s="6"/>
      <c r="IM463" s="6"/>
      <c r="IN463" s="6"/>
      <c r="IO463" s="6"/>
      <c r="IP463" s="6"/>
      <c r="IQ463" s="6"/>
      <c r="IR463" s="6"/>
      <c r="IS463" s="6"/>
      <c r="IT463" s="6"/>
      <c r="IU463" s="6"/>
      <c r="IV463" s="6"/>
      <c r="IW463" s="6"/>
      <c r="IX463" s="6"/>
      <c r="IY463" s="6"/>
      <c r="IZ463" s="6"/>
      <c r="JA463" s="6"/>
      <c r="JB463" s="6"/>
      <c r="JC463" s="6"/>
      <c r="JD463" s="6"/>
      <c r="JE463" s="6"/>
      <c r="JF463" s="6"/>
      <c r="JG463" s="6"/>
      <c r="JH463" s="6"/>
      <c r="JI463" s="6"/>
      <c r="JJ463" s="6"/>
      <c r="JK463" s="6"/>
      <c r="JL463" s="6"/>
      <c r="JM463" s="6"/>
      <c r="JN463" s="6"/>
      <c r="JO463" s="6"/>
      <c r="JP463" s="6"/>
      <c r="JQ463" s="6"/>
      <c r="JR463" s="6"/>
      <c r="JS463" s="6"/>
      <c r="JT463" s="6"/>
      <c r="JU463" s="6"/>
      <c r="JV463" s="6"/>
      <c r="JW463" s="6"/>
      <c r="JX463" s="6"/>
      <c r="JY463" s="6"/>
      <c r="JZ463" s="6"/>
      <c r="KA463" s="6"/>
      <c r="KB463" s="6"/>
      <c r="KC463" s="6"/>
      <c r="KD463" s="6"/>
      <c r="KE463" s="6"/>
      <c r="KF463" s="6"/>
      <c r="KG463" s="6"/>
      <c r="KH463" s="6"/>
      <c r="KI463" s="6"/>
      <c r="KJ463" s="6"/>
      <c r="KK463" s="6"/>
      <c r="KL463" s="6"/>
      <c r="KM463" s="6"/>
      <c r="KN463" s="6"/>
      <c r="KO463" s="6"/>
      <c r="KP463" s="6"/>
      <c r="KQ463" s="6"/>
      <c r="KR463" s="6"/>
      <c r="KS463" s="6"/>
      <c r="KT463" s="6"/>
      <c r="KU463" s="6"/>
      <c r="KV463" s="6"/>
      <c r="KW463" s="6"/>
      <c r="KX463" s="6"/>
      <c r="KY463" s="6"/>
      <c r="KZ463" s="6"/>
      <c r="LA463" s="6"/>
      <c r="LB463" s="6"/>
      <c r="LC463" s="6"/>
    </row>
    <row r="464" spans="222:315" x14ac:dyDescent="0.2">
      <c r="HN464" s="6"/>
      <c r="HO464" s="6"/>
      <c r="HP464" s="6"/>
      <c r="HQ464" s="6"/>
      <c r="HR464" s="6"/>
      <c r="HS464" s="6"/>
      <c r="HT464" s="6"/>
      <c r="HU464" s="6"/>
      <c r="HV464" s="6"/>
      <c r="HW464" s="6"/>
      <c r="HX464" s="6"/>
      <c r="HY464" s="6"/>
      <c r="HZ464" s="6"/>
      <c r="IA464" s="6"/>
      <c r="IB464" s="6"/>
      <c r="IC464" s="6"/>
      <c r="ID464" s="6"/>
      <c r="IE464" s="6"/>
      <c r="IF464" s="6"/>
      <c r="IG464" s="6"/>
      <c r="IH464" s="6"/>
      <c r="II464" s="6"/>
      <c r="IJ464" s="6"/>
      <c r="IK464" s="6"/>
      <c r="IL464" s="6"/>
      <c r="IM464" s="6"/>
      <c r="IN464" s="6"/>
      <c r="IO464" s="6"/>
      <c r="IP464" s="6"/>
      <c r="IQ464" s="6"/>
      <c r="IR464" s="6"/>
      <c r="IS464" s="6"/>
      <c r="IT464" s="6"/>
      <c r="IU464" s="6"/>
      <c r="IV464" s="6"/>
      <c r="IW464" s="6"/>
      <c r="IX464" s="6"/>
      <c r="IY464" s="6"/>
      <c r="IZ464" s="6"/>
      <c r="JA464" s="6"/>
      <c r="JB464" s="6"/>
      <c r="JC464" s="6"/>
      <c r="JD464" s="6"/>
      <c r="JE464" s="6"/>
      <c r="JF464" s="6"/>
      <c r="JG464" s="6"/>
      <c r="JH464" s="6"/>
      <c r="JI464" s="6"/>
      <c r="JJ464" s="6"/>
      <c r="JK464" s="6"/>
      <c r="JL464" s="6"/>
      <c r="JM464" s="6"/>
      <c r="JN464" s="6"/>
      <c r="JO464" s="6"/>
      <c r="JP464" s="6"/>
      <c r="JQ464" s="6"/>
      <c r="JR464" s="6"/>
      <c r="JS464" s="6"/>
      <c r="JT464" s="6"/>
      <c r="JU464" s="6"/>
      <c r="JV464" s="6"/>
      <c r="JW464" s="6"/>
      <c r="JX464" s="6"/>
      <c r="JY464" s="6"/>
      <c r="JZ464" s="6"/>
      <c r="KA464" s="6"/>
      <c r="KB464" s="6"/>
      <c r="KC464" s="6"/>
      <c r="KD464" s="6"/>
      <c r="KE464" s="6"/>
      <c r="KF464" s="6"/>
      <c r="KG464" s="6"/>
      <c r="KH464" s="6"/>
      <c r="KI464" s="6"/>
      <c r="KJ464" s="6"/>
      <c r="KK464" s="6"/>
      <c r="KL464" s="6"/>
      <c r="KM464" s="6"/>
      <c r="KN464" s="6"/>
      <c r="KO464" s="6"/>
      <c r="KP464" s="6"/>
      <c r="KQ464" s="6"/>
      <c r="KR464" s="6"/>
      <c r="KS464" s="6"/>
      <c r="KT464" s="6"/>
      <c r="KU464" s="6"/>
      <c r="KV464" s="6"/>
      <c r="KW464" s="6"/>
      <c r="KX464" s="6"/>
      <c r="KY464" s="6"/>
      <c r="KZ464" s="6"/>
      <c r="LA464" s="6"/>
      <c r="LB464" s="6"/>
      <c r="LC464" s="6"/>
    </row>
    <row r="465" spans="222:315" x14ac:dyDescent="0.2">
      <c r="HN465" s="6"/>
      <c r="HO465" s="6"/>
      <c r="HP465" s="6"/>
      <c r="HQ465" s="6"/>
      <c r="HR465" s="6"/>
      <c r="HS465" s="6"/>
      <c r="HT465" s="6"/>
      <c r="HU465" s="6"/>
      <c r="HV465" s="6"/>
      <c r="HW465" s="6"/>
      <c r="HX465" s="6"/>
      <c r="HY465" s="6"/>
      <c r="HZ465" s="6"/>
      <c r="IA465" s="6"/>
      <c r="IB465" s="6"/>
      <c r="IC465" s="6"/>
      <c r="ID465" s="6"/>
      <c r="IE465" s="6"/>
      <c r="IF465" s="6"/>
      <c r="IG465" s="6"/>
      <c r="IH465" s="6"/>
      <c r="II465" s="6"/>
      <c r="IJ465" s="6"/>
      <c r="IK465" s="6"/>
      <c r="IL465" s="6"/>
      <c r="IM465" s="6"/>
      <c r="IN465" s="6"/>
      <c r="IO465" s="6"/>
      <c r="IP465" s="6"/>
      <c r="IQ465" s="6"/>
      <c r="IR465" s="6"/>
      <c r="IS465" s="6"/>
      <c r="IT465" s="6"/>
      <c r="IU465" s="6"/>
      <c r="IV465" s="6"/>
      <c r="IW465" s="6"/>
      <c r="IX465" s="6"/>
      <c r="IY465" s="6"/>
      <c r="IZ465" s="6"/>
      <c r="JA465" s="6"/>
      <c r="JB465" s="6"/>
      <c r="JC465" s="6"/>
      <c r="JD465" s="6"/>
      <c r="JE465" s="6"/>
      <c r="JF465" s="6"/>
      <c r="JG465" s="6"/>
      <c r="JH465" s="6"/>
      <c r="JI465" s="6"/>
      <c r="JJ465" s="6"/>
      <c r="JK465" s="6"/>
      <c r="JL465" s="6"/>
      <c r="JM465" s="6"/>
      <c r="JN465" s="6"/>
      <c r="JO465" s="6"/>
      <c r="JP465" s="6"/>
      <c r="JQ465" s="6"/>
      <c r="JR465" s="6"/>
      <c r="JS465" s="6"/>
      <c r="JT465" s="6"/>
      <c r="JU465" s="6"/>
      <c r="JV465" s="6"/>
      <c r="JW465" s="6"/>
      <c r="JX465" s="6"/>
      <c r="JY465" s="6"/>
      <c r="JZ465" s="6"/>
      <c r="KA465" s="6"/>
      <c r="KB465" s="6"/>
      <c r="KC465" s="6"/>
      <c r="KD465" s="6"/>
      <c r="KE465" s="6"/>
      <c r="KF465" s="6"/>
      <c r="KG465" s="6"/>
      <c r="KH465" s="6"/>
      <c r="KI465" s="6"/>
      <c r="KJ465" s="6"/>
      <c r="KK465" s="6"/>
      <c r="KL465" s="6"/>
      <c r="KM465" s="6"/>
      <c r="KN465" s="6"/>
      <c r="KO465" s="6"/>
      <c r="KP465" s="6"/>
      <c r="KQ465" s="6"/>
      <c r="KR465" s="6"/>
      <c r="KS465" s="6"/>
      <c r="KT465" s="6"/>
      <c r="KU465" s="6"/>
      <c r="KV465" s="6"/>
      <c r="KW465" s="6"/>
      <c r="KX465" s="6"/>
      <c r="KY465" s="6"/>
      <c r="KZ465" s="6"/>
      <c r="LA465" s="6"/>
      <c r="LB465" s="6"/>
      <c r="LC465" s="6"/>
    </row>
    <row r="466" spans="222:315" x14ac:dyDescent="0.2">
      <c r="HN466" s="6"/>
      <c r="HO466" s="6"/>
      <c r="HP466" s="6"/>
      <c r="HQ466" s="6"/>
      <c r="HR466" s="6"/>
      <c r="HS466" s="6"/>
      <c r="HT466" s="6"/>
      <c r="HU466" s="6"/>
      <c r="HV466" s="6"/>
      <c r="HW466" s="6"/>
      <c r="HX466" s="6"/>
      <c r="HY466" s="6"/>
      <c r="HZ466" s="6"/>
      <c r="IA466" s="6"/>
      <c r="IB466" s="6"/>
      <c r="IC466" s="6"/>
      <c r="ID466" s="6"/>
      <c r="IE466" s="6"/>
      <c r="IF466" s="6"/>
      <c r="IG466" s="6"/>
      <c r="IH466" s="6"/>
      <c r="II466" s="6"/>
      <c r="IJ466" s="6"/>
      <c r="IK466" s="6"/>
      <c r="IL466" s="6"/>
      <c r="IM466" s="6"/>
      <c r="IN466" s="6"/>
      <c r="IO466" s="6"/>
      <c r="IP466" s="6"/>
      <c r="IQ466" s="6"/>
      <c r="IR466" s="6"/>
      <c r="IS466" s="6"/>
      <c r="IT466" s="6"/>
      <c r="IU466" s="6"/>
      <c r="IV466" s="6"/>
      <c r="IW466" s="6"/>
      <c r="IX466" s="6"/>
      <c r="IY466" s="6"/>
      <c r="IZ466" s="6"/>
      <c r="JA466" s="6"/>
      <c r="JB466" s="6"/>
      <c r="JC466" s="6"/>
      <c r="JD466" s="6"/>
      <c r="JE466" s="6"/>
      <c r="JF466" s="6"/>
      <c r="JG466" s="6"/>
      <c r="JH466" s="6"/>
      <c r="JI466" s="6"/>
      <c r="JJ466" s="6"/>
      <c r="JK466" s="6"/>
      <c r="JL466" s="6"/>
      <c r="JM466" s="6"/>
      <c r="JN466" s="6"/>
      <c r="JO466" s="6"/>
      <c r="JP466" s="6"/>
      <c r="JQ466" s="6"/>
      <c r="JR466" s="6"/>
      <c r="JS466" s="6"/>
      <c r="JT466" s="6"/>
      <c r="JU466" s="6"/>
      <c r="JV466" s="6"/>
      <c r="JW466" s="6"/>
      <c r="JX466" s="6"/>
      <c r="JY466" s="6"/>
      <c r="JZ466" s="6"/>
      <c r="KA466" s="6"/>
      <c r="KB466" s="6"/>
      <c r="KC466" s="6"/>
      <c r="KD466" s="6"/>
      <c r="KE466" s="6"/>
      <c r="KF466" s="6"/>
      <c r="KG466" s="6"/>
      <c r="KH466" s="6"/>
      <c r="KI466" s="6"/>
      <c r="KJ466" s="6"/>
      <c r="KK466" s="6"/>
      <c r="KL466" s="6"/>
      <c r="KM466" s="6"/>
      <c r="KN466" s="6"/>
      <c r="KO466" s="6"/>
      <c r="KP466" s="6"/>
      <c r="KQ466" s="6"/>
      <c r="KR466" s="6"/>
      <c r="KS466" s="6"/>
      <c r="KT466" s="6"/>
      <c r="KU466" s="6"/>
      <c r="KV466" s="6"/>
      <c r="KW466" s="6"/>
      <c r="KX466" s="6"/>
      <c r="KY466" s="6"/>
      <c r="KZ466" s="6"/>
      <c r="LA466" s="6"/>
      <c r="LB466" s="6"/>
      <c r="LC466" s="6"/>
    </row>
    <row r="467" spans="222:315" x14ac:dyDescent="0.2">
      <c r="HN467" s="6"/>
      <c r="HO467" s="6"/>
      <c r="HP467" s="6"/>
      <c r="HQ467" s="6"/>
      <c r="HR467" s="6"/>
      <c r="HS467" s="6"/>
      <c r="HT467" s="6"/>
      <c r="HU467" s="6"/>
      <c r="HV467" s="6"/>
      <c r="HW467" s="6"/>
      <c r="HX467" s="6"/>
      <c r="HY467" s="6"/>
      <c r="HZ467" s="6"/>
      <c r="IA467" s="6"/>
      <c r="IB467" s="6"/>
      <c r="IC467" s="6"/>
      <c r="ID467" s="6"/>
      <c r="IE467" s="6"/>
      <c r="IF467" s="6"/>
      <c r="IG467" s="6"/>
      <c r="IH467" s="6"/>
      <c r="II467" s="6"/>
      <c r="IJ467" s="6"/>
      <c r="IK467" s="6"/>
      <c r="IL467" s="6"/>
      <c r="IM467" s="6"/>
      <c r="IN467" s="6"/>
      <c r="IO467" s="6"/>
      <c r="IP467" s="6"/>
      <c r="IQ467" s="6"/>
      <c r="IR467" s="6"/>
      <c r="IS467" s="6"/>
      <c r="IT467" s="6"/>
      <c r="IU467" s="6"/>
      <c r="IV467" s="6"/>
      <c r="IW467" s="6"/>
      <c r="IX467" s="6"/>
      <c r="IY467" s="6"/>
      <c r="IZ467" s="6"/>
      <c r="JA467" s="6"/>
      <c r="JB467" s="6"/>
      <c r="JC467" s="6"/>
      <c r="JD467" s="6"/>
      <c r="JE467" s="6"/>
      <c r="JF467" s="6"/>
      <c r="JG467" s="6"/>
      <c r="JH467" s="6"/>
      <c r="JI467" s="6"/>
      <c r="JJ467" s="6"/>
      <c r="JK467" s="6"/>
      <c r="JL467" s="6"/>
      <c r="JM467" s="6"/>
      <c r="JN467" s="6"/>
      <c r="JO467" s="6"/>
      <c r="JP467" s="6"/>
      <c r="JQ467" s="6"/>
      <c r="JR467" s="6"/>
      <c r="JS467" s="6"/>
      <c r="JT467" s="6"/>
      <c r="JU467" s="6"/>
      <c r="JV467" s="6"/>
      <c r="JW467" s="6"/>
      <c r="JX467" s="6"/>
      <c r="JY467" s="6"/>
      <c r="JZ467" s="6"/>
      <c r="KA467" s="6"/>
      <c r="KB467" s="6"/>
      <c r="KC467" s="6"/>
      <c r="KD467" s="6"/>
      <c r="KE467" s="6"/>
      <c r="KF467" s="6"/>
      <c r="KG467" s="6"/>
      <c r="KH467" s="6"/>
      <c r="KI467" s="6"/>
      <c r="KJ467" s="6"/>
      <c r="KK467" s="6"/>
      <c r="KL467" s="6"/>
      <c r="KM467" s="6"/>
      <c r="KN467" s="6"/>
      <c r="KO467" s="6"/>
      <c r="KP467" s="6"/>
      <c r="KQ467" s="6"/>
      <c r="KR467" s="6"/>
      <c r="KS467" s="6"/>
      <c r="KT467" s="6"/>
      <c r="KU467" s="6"/>
      <c r="KV467" s="6"/>
      <c r="KW467" s="6"/>
      <c r="KX467" s="6"/>
      <c r="KY467" s="6"/>
      <c r="KZ467" s="6"/>
      <c r="LA467" s="6"/>
      <c r="LB467" s="6"/>
      <c r="LC467" s="6"/>
    </row>
    <row r="468" spans="222:315" x14ac:dyDescent="0.2">
      <c r="HN468" s="6"/>
      <c r="HO468" s="6"/>
      <c r="HP468" s="6"/>
      <c r="HQ468" s="6"/>
      <c r="HR468" s="6"/>
      <c r="HS468" s="6"/>
      <c r="HT468" s="6"/>
      <c r="HU468" s="6"/>
      <c r="HV468" s="6"/>
      <c r="HW468" s="6"/>
      <c r="HX468" s="6"/>
      <c r="HY468" s="6"/>
      <c r="HZ468" s="6"/>
      <c r="IA468" s="6"/>
      <c r="IB468" s="6"/>
      <c r="IC468" s="6"/>
      <c r="ID468" s="6"/>
      <c r="IE468" s="6"/>
      <c r="IF468" s="6"/>
      <c r="IG468" s="6"/>
      <c r="IH468" s="6"/>
      <c r="II468" s="6"/>
      <c r="IJ468" s="6"/>
      <c r="IK468" s="6"/>
      <c r="IL468" s="6"/>
      <c r="IM468" s="6"/>
      <c r="IN468" s="6"/>
      <c r="IO468" s="6"/>
      <c r="IP468" s="6"/>
      <c r="IQ468" s="6"/>
      <c r="IR468" s="6"/>
      <c r="IS468" s="6"/>
      <c r="IT468" s="6"/>
      <c r="IU468" s="6"/>
      <c r="IV468" s="6"/>
      <c r="IW468" s="6"/>
      <c r="IX468" s="6"/>
      <c r="IY468" s="6"/>
      <c r="IZ468" s="6"/>
      <c r="JA468" s="6"/>
      <c r="JB468" s="6"/>
      <c r="JC468" s="6"/>
      <c r="JD468" s="6"/>
      <c r="JE468" s="6"/>
      <c r="JF468" s="6"/>
      <c r="JG468" s="6"/>
      <c r="JH468" s="6"/>
      <c r="JI468" s="6"/>
      <c r="JJ468" s="6"/>
      <c r="JK468" s="6"/>
      <c r="JL468" s="6"/>
      <c r="JM468" s="6"/>
      <c r="JN468" s="6"/>
      <c r="JO468" s="6"/>
      <c r="JP468" s="6"/>
      <c r="JQ468" s="6"/>
      <c r="JR468" s="6"/>
      <c r="JS468" s="6"/>
      <c r="JT468" s="6"/>
      <c r="JU468" s="6"/>
      <c r="JV468" s="6"/>
      <c r="JW468" s="6"/>
      <c r="JX468" s="6"/>
      <c r="JY468" s="6"/>
      <c r="JZ468" s="6"/>
      <c r="KA468" s="6"/>
      <c r="KB468" s="6"/>
      <c r="KC468" s="6"/>
      <c r="KD468" s="6"/>
      <c r="KE468" s="6"/>
      <c r="KF468" s="6"/>
      <c r="KG468" s="6"/>
      <c r="KH468" s="6"/>
      <c r="KI468" s="6"/>
      <c r="KJ468" s="6"/>
      <c r="KK468" s="6"/>
      <c r="KL468" s="6"/>
      <c r="KM468" s="6"/>
      <c r="KN468" s="6"/>
      <c r="KO468" s="6"/>
      <c r="KP468" s="6"/>
      <c r="KQ468" s="6"/>
      <c r="KR468" s="6"/>
      <c r="KS468" s="6"/>
      <c r="KT468" s="6"/>
      <c r="KU468" s="6"/>
      <c r="KV468" s="6"/>
      <c r="KW468" s="6"/>
      <c r="KX468" s="6"/>
      <c r="KY468" s="6"/>
      <c r="KZ468" s="6"/>
      <c r="LA468" s="6"/>
      <c r="LB468" s="6"/>
      <c r="LC468" s="6"/>
    </row>
    <row r="469" spans="222:315" x14ac:dyDescent="0.2">
      <c r="HN469" s="6"/>
      <c r="HO469" s="6"/>
      <c r="HP469" s="6"/>
      <c r="HQ469" s="6"/>
      <c r="HR469" s="6"/>
      <c r="HS469" s="6"/>
      <c r="HT469" s="6"/>
      <c r="HU469" s="6"/>
      <c r="HV469" s="6"/>
      <c r="HW469" s="6"/>
      <c r="HX469" s="6"/>
      <c r="HY469" s="6"/>
      <c r="HZ469" s="6"/>
      <c r="IA469" s="6"/>
      <c r="IB469" s="6"/>
      <c r="IC469" s="6"/>
      <c r="ID469" s="6"/>
      <c r="IE469" s="6"/>
      <c r="IF469" s="6"/>
      <c r="IG469" s="6"/>
      <c r="IH469" s="6"/>
      <c r="II469" s="6"/>
      <c r="IJ469" s="6"/>
      <c r="IK469" s="6"/>
      <c r="IL469" s="6"/>
      <c r="IM469" s="6"/>
      <c r="IN469" s="6"/>
      <c r="IO469" s="6"/>
      <c r="IP469" s="6"/>
      <c r="IQ469" s="6"/>
      <c r="IR469" s="6"/>
      <c r="IS469" s="6"/>
      <c r="IT469" s="6"/>
      <c r="IU469" s="6"/>
      <c r="IV469" s="6"/>
      <c r="IW469" s="6"/>
      <c r="IX469" s="6"/>
      <c r="IY469" s="6"/>
      <c r="IZ469" s="6"/>
      <c r="JA469" s="6"/>
      <c r="JB469" s="6"/>
      <c r="JC469" s="6"/>
      <c r="JD469" s="6"/>
      <c r="JE469" s="6"/>
      <c r="JF469" s="6"/>
      <c r="JG469" s="6"/>
      <c r="JH469" s="6"/>
      <c r="JI469" s="6"/>
      <c r="JJ469" s="6"/>
      <c r="JK469" s="6"/>
      <c r="JL469" s="6"/>
      <c r="JM469" s="6"/>
      <c r="JN469" s="6"/>
      <c r="JO469" s="6"/>
      <c r="JP469" s="6"/>
      <c r="JQ469" s="6"/>
      <c r="JR469" s="6"/>
      <c r="JS469" s="6"/>
      <c r="JT469" s="6"/>
      <c r="JU469" s="6"/>
      <c r="JV469" s="6"/>
      <c r="JW469" s="6"/>
      <c r="JX469" s="6"/>
      <c r="JY469" s="6"/>
      <c r="JZ469" s="6"/>
      <c r="KA469" s="6"/>
      <c r="KB469" s="6"/>
      <c r="KC469" s="6"/>
      <c r="KD469" s="6"/>
      <c r="KE469" s="6"/>
      <c r="KF469" s="6"/>
      <c r="KG469" s="6"/>
      <c r="KH469" s="6"/>
      <c r="KI469" s="6"/>
      <c r="KJ469" s="6"/>
      <c r="KK469" s="6"/>
      <c r="KL469" s="6"/>
      <c r="KM469" s="6"/>
      <c r="KN469" s="6"/>
      <c r="KO469" s="6"/>
      <c r="KP469" s="6"/>
      <c r="KQ469" s="6"/>
      <c r="KR469" s="6"/>
      <c r="KS469" s="6"/>
      <c r="KT469" s="6"/>
      <c r="KU469" s="6"/>
      <c r="KV469" s="6"/>
      <c r="KW469" s="6"/>
      <c r="KX469" s="6"/>
      <c r="KY469" s="6"/>
      <c r="KZ469" s="6"/>
      <c r="LA469" s="6"/>
      <c r="LB469" s="6"/>
      <c r="LC469" s="6"/>
    </row>
    <row r="470" spans="222:315" x14ac:dyDescent="0.2">
      <c r="HN470" s="6"/>
      <c r="HO470" s="6"/>
      <c r="HP470" s="6"/>
      <c r="HQ470" s="6"/>
      <c r="HR470" s="6"/>
      <c r="HS470" s="6"/>
      <c r="HT470" s="6"/>
      <c r="HU470" s="6"/>
      <c r="HV470" s="6"/>
      <c r="HW470" s="6"/>
      <c r="HX470" s="6"/>
      <c r="HY470" s="6"/>
      <c r="HZ470" s="6"/>
      <c r="IA470" s="6"/>
      <c r="IB470" s="6"/>
      <c r="IC470" s="6"/>
      <c r="ID470" s="6"/>
      <c r="IE470" s="6"/>
      <c r="IF470" s="6"/>
      <c r="IG470" s="6"/>
      <c r="IH470" s="6"/>
      <c r="II470" s="6"/>
      <c r="IJ470" s="6"/>
      <c r="IK470" s="6"/>
      <c r="IL470" s="6"/>
      <c r="IM470" s="6"/>
      <c r="IN470" s="6"/>
      <c r="IO470" s="6"/>
      <c r="IP470" s="6"/>
      <c r="IQ470" s="6"/>
      <c r="IR470" s="6"/>
      <c r="IS470" s="6"/>
      <c r="IT470" s="6"/>
      <c r="IU470" s="6"/>
      <c r="IV470" s="6"/>
      <c r="IW470" s="6"/>
      <c r="IX470" s="6"/>
      <c r="IY470" s="6"/>
      <c r="IZ470" s="6"/>
      <c r="JA470" s="6"/>
      <c r="JB470" s="6"/>
      <c r="JC470" s="6"/>
      <c r="JD470" s="6"/>
      <c r="JE470" s="6"/>
      <c r="JF470" s="6"/>
      <c r="JG470" s="6"/>
      <c r="JH470" s="6"/>
      <c r="JI470" s="6"/>
      <c r="JJ470" s="6"/>
      <c r="JK470" s="6"/>
      <c r="JL470" s="6"/>
      <c r="JM470" s="6"/>
      <c r="JN470" s="6"/>
      <c r="JO470" s="6"/>
      <c r="JP470" s="6"/>
      <c r="JQ470" s="6"/>
      <c r="JR470" s="6"/>
      <c r="JS470" s="6"/>
      <c r="JT470" s="6"/>
      <c r="JU470" s="6"/>
      <c r="JV470" s="6"/>
      <c r="JW470" s="6"/>
      <c r="JX470" s="6"/>
      <c r="JY470" s="6"/>
      <c r="JZ470" s="6"/>
      <c r="KA470" s="6"/>
      <c r="KB470" s="6"/>
      <c r="KC470" s="6"/>
      <c r="KD470" s="6"/>
      <c r="KE470" s="6"/>
      <c r="KF470" s="6"/>
      <c r="KG470" s="6"/>
      <c r="KH470" s="6"/>
      <c r="KI470" s="6"/>
      <c r="KJ470" s="6"/>
      <c r="KK470" s="6"/>
      <c r="KL470" s="6"/>
      <c r="KM470" s="6"/>
      <c r="KN470" s="6"/>
      <c r="KO470" s="6"/>
      <c r="KP470" s="6"/>
      <c r="KQ470" s="6"/>
      <c r="KR470" s="6"/>
      <c r="KS470" s="6"/>
      <c r="KT470" s="6"/>
      <c r="KU470" s="6"/>
      <c r="KV470" s="6"/>
      <c r="KW470" s="6"/>
      <c r="KX470" s="6"/>
      <c r="KY470" s="6"/>
      <c r="KZ470" s="6"/>
      <c r="LA470" s="6"/>
      <c r="LB470" s="6"/>
      <c r="LC470" s="6"/>
    </row>
    <row r="471" spans="222:315" x14ac:dyDescent="0.2">
      <c r="HN471" s="6"/>
      <c r="HO471" s="6"/>
      <c r="HP471" s="6"/>
      <c r="HQ471" s="6"/>
      <c r="HR471" s="6"/>
      <c r="HS471" s="6"/>
      <c r="HT471" s="6"/>
      <c r="HU471" s="6"/>
      <c r="HV471" s="6"/>
      <c r="HW471" s="6"/>
      <c r="HX471" s="6"/>
      <c r="HY471" s="6"/>
      <c r="HZ471" s="6"/>
      <c r="IA471" s="6"/>
      <c r="IB471" s="6"/>
      <c r="IC471" s="6"/>
      <c r="ID471" s="6"/>
      <c r="IE471" s="6"/>
      <c r="IF471" s="6"/>
      <c r="IG471" s="6"/>
      <c r="IH471" s="6"/>
      <c r="II471" s="6"/>
      <c r="IJ471" s="6"/>
      <c r="IK471" s="6"/>
      <c r="IL471" s="6"/>
      <c r="IM471" s="6"/>
      <c r="IN471" s="6"/>
      <c r="IO471" s="6"/>
      <c r="IP471" s="6"/>
      <c r="IQ471" s="6"/>
      <c r="IR471" s="6"/>
      <c r="IS471" s="6"/>
      <c r="IT471" s="6"/>
      <c r="IU471" s="6"/>
      <c r="IV471" s="6"/>
      <c r="IW471" s="6"/>
      <c r="IX471" s="6"/>
      <c r="IY471" s="6"/>
      <c r="IZ471" s="6"/>
      <c r="JA471" s="6"/>
      <c r="JB471" s="6"/>
      <c r="JC471" s="6"/>
      <c r="JD471" s="6"/>
      <c r="JE471" s="6"/>
      <c r="JF471" s="6"/>
      <c r="JG471" s="6"/>
      <c r="JH471" s="6"/>
      <c r="JI471" s="6"/>
      <c r="JJ471" s="6"/>
      <c r="JK471" s="6"/>
      <c r="JL471" s="6"/>
      <c r="JM471" s="6"/>
      <c r="JN471" s="6"/>
      <c r="JO471" s="6"/>
      <c r="JP471" s="6"/>
      <c r="JQ471" s="6"/>
      <c r="JR471" s="6"/>
      <c r="JS471" s="6"/>
      <c r="JT471" s="6"/>
      <c r="JU471" s="6"/>
      <c r="JV471" s="6"/>
      <c r="JW471" s="6"/>
      <c r="JX471" s="6"/>
      <c r="JY471" s="6"/>
      <c r="JZ471" s="6"/>
      <c r="KA471" s="6"/>
      <c r="KB471" s="6"/>
      <c r="KC471" s="6"/>
      <c r="KD471" s="6"/>
      <c r="KE471" s="6"/>
      <c r="KF471" s="6"/>
      <c r="KG471" s="6"/>
      <c r="KH471" s="6"/>
      <c r="KI471" s="6"/>
      <c r="KJ471" s="6"/>
      <c r="KK471" s="6"/>
      <c r="KL471" s="6"/>
      <c r="KM471" s="6"/>
      <c r="KN471" s="6"/>
      <c r="KO471" s="6"/>
      <c r="KP471" s="6"/>
      <c r="KQ471" s="6"/>
      <c r="KR471" s="6"/>
      <c r="KS471" s="6"/>
      <c r="KT471" s="6"/>
      <c r="KU471" s="6"/>
      <c r="KV471" s="6"/>
      <c r="KW471" s="6"/>
      <c r="KX471" s="6"/>
      <c r="KY471" s="6"/>
      <c r="KZ471" s="6"/>
      <c r="LA471" s="6"/>
      <c r="LB471" s="6"/>
      <c r="LC471" s="6"/>
    </row>
    <row r="472" spans="222:315" x14ac:dyDescent="0.2">
      <c r="HN472" s="6"/>
      <c r="HO472" s="6"/>
      <c r="HP472" s="6"/>
      <c r="HQ472" s="6"/>
      <c r="HR472" s="6"/>
      <c r="HS472" s="6"/>
      <c r="HT472" s="6"/>
      <c r="HU472" s="6"/>
      <c r="HV472" s="6"/>
      <c r="HW472" s="6"/>
      <c r="HX472" s="6"/>
      <c r="HY472" s="6"/>
      <c r="HZ472" s="6"/>
      <c r="IA472" s="6"/>
      <c r="IB472" s="6"/>
      <c r="IC472" s="6"/>
      <c r="ID472" s="6"/>
      <c r="IE472" s="6"/>
      <c r="IF472" s="6"/>
      <c r="IG472" s="6"/>
      <c r="IH472" s="6"/>
      <c r="II472" s="6"/>
      <c r="IJ472" s="6"/>
      <c r="IK472" s="6"/>
      <c r="IL472" s="6"/>
      <c r="IM472" s="6"/>
      <c r="IN472" s="6"/>
      <c r="IO472" s="6"/>
      <c r="IP472" s="6"/>
      <c r="IQ472" s="6"/>
      <c r="IR472" s="6"/>
      <c r="IS472" s="6"/>
      <c r="IT472" s="6"/>
      <c r="IU472" s="6"/>
      <c r="IV472" s="6"/>
      <c r="IW472" s="6"/>
      <c r="IX472" s="6"/>
      <c r="IY472" s="6"/>
      <c r="IZ472" s="6"/>
      <c r="JA472" s="6"/>
      <c r="JB472" s="6"/>
      <c r="JC472" s="6"/>
      <c r="JD472" s="6"/>
      <c r="JE472" s="6"/>
      <c r="JF472" s="6"/>
      <c r="JG472" s="6"/>
      <c r="JH472" s="6"/>
      <c r="JI472" s="6"/>
      <c r="JJ472" s="6"/>
      <c r="JK472" s="6"/>
      <c r="JL472" s="6"/>
      <c r="JM472" s="6"/>
      <c r="JN472" s="6"/>
      <c r="JO472" s="6"/>
      <c r="JP472" s="6"/>
      <c r="JQ472" s="6"/>
      <c r="JR472" s="6"/>
      <c r="JS472" s="6"/>
      <c r="JT472" s="6"/>
      <c r="JU472" s="6"/>
      <c r="JV472" s="6"/>
      <c r="JW472" s="6"/>
      <c r="JX472" s="6"/>
      <c r="JY472" s="6"/>
      <c r="JZ472" s="6"/>
      <c r="KA472" s="6"/>
      <c r="KB472" s="6"/>
      <c r="KC472" s="6"/>
      <c r="KD472" s="6"/>
      <c r="KE472" s="6"/>
      <c r="KF472" s="6"/>
      <c r="KG472" s="6"/>
      <c r="KH472" s="6"/>
      <c r="KI472" s="6"/>
      <c r="KJ472" s="6"/>
      <c r="KK472" s="6"/>
      <c r="KL472" s="6"/>
      <c r="KM472" s="6"/>
      <c r="KN472" s="6"/>
      <c r="KO472" s="6"/>
      <c r="KP472" s="6"/>
      <c r="KQ472" s="6"/>
      <c r="KR472" s="6"/>
      <c r="KS472" s="6"/>
      <c r="KT472" s="6"/>
      <c r="KU472" s="6"/>
      <c r="KV472" s="6"/>
      <c r="KW472" s="6"/>
      <c r="KX472" s="6"/>
      <c r="KY472" s="6"/>
      <c r="KZ472" s="6"/>
      <c r="LA472" s="6"/>
      <c r="LB472" s="6"/>
      <c r="LC472" s="6"/>
    </row>
    <row r="473" spans="222:315" x14ac:dyDescent="0.2">
      <c r="HN473" s="6"/>
      <c r="HO473" s="6"/>
      <c r="HP473" s="6"/>
      <c r="HQ473" s="6"/>
      <c r="HR473" s="6"/>
      <c r="HS473" s="6"/>
      <c r="HT473" s="6"/>
      <c r="HU473" s="6"/>
      <c r="HV473" s="6"/>
      <c r="HW473" s="6"/>
      <c r="HX473" s="6"/>
      <c r="HY473" s="6"/>
      <c r="HZ473" s="6"/>
      <c r="IA473" s="6"/>
      <c r="IB473" s="6"/>
      <c r="IC473" s="6"/>
      <c r="ID473" s="6"/>
      <c r="IE473" s="6"/>
      <c r="IF473" s="6"/>
      <c r="IG473" s="6"/>
      <c r="IH473" s="6"/>
      <c r="II473" s="6"/>
      <c r="IJ473" s="6"/>
      <c r="IK473" s="6"/>
      <c r="IL473" s="6"/>
      <c r="IM473" s="6"/>
      <c r="IN473" s="6"/>
      <c r="IO473" s="6"/>
      <c r="IP473" s="6"/>
      <c r="IQ473" s="6"/>
      <c r="IR473" s="6"/>
      <c r="IS473" s="6"/>
      <c r="IT473" s="6"/>
      <c r="IU473" s="6"/>
      <c r="IV473" s="6"/>
      <c r="IW473" s="6"/>
      <c r="IX473" s="6"/>
      <c r="IY473" s="6"/>
      <c r="IZ473" s="6"/>
      <c r="JA473" s="6"/>
      <c r="JB473" s="6"/>
      <c r="JC473" s="6"/>
      <c r="JD473" s="6"/>
      <c r="JE473" s="6"/>
      <c r="JF473" s="6"/>
      <c r="JG473" s="6"/>
      <c r="JH473" s="6"/>
      <c r="JI473" s="6"/>
      <c r="JJ473" s="6"/>
      <c r="JK473" s="6"/>
      <c r="JL473" s="6"/>
      <c r="JM473" s="6"/>
      <c r="JN473" s="6"/>
      <c r="JO473" s="6"/>
      <c r="JP473" s="6"/>
      <c r="JQ473" s="6"/>
      <c r="JR473" s="6"/>
      <c r="JS473" s="6"/>
      <c r="JT473" s="6"/>
      <c r="JU473" s="6"/>
      <c r="JV473" s="6"/>
      <c r="JW473" s="6"/>
      <c r="JX473" s="6"/>
      <c r="JY473" s="6"/>
      <c r="JZ473" s="6"/>
      <c r="KA473" s="6"/>
      <c r="KB473" s="6"/>
      <c r="KC473" s="6"/>
      <c r="KD473" s="6"/>
      <c r="KE473" s="6"/>
      <c r="KF473" s="6"/>
      <c r="KG473" s="6"/>
      <c r="KH473" s="6"/>
      <c r="KI473" s="6"/>
      <c r="KJ473" s="6"/>
      <c r="KK473" s="6"/>
      <c r="KL473" s="6"/>
      <c r="KM473" s="6"/>
      <c r="KN473" s="6"/>
      <c r="KO473" s="6"/>
      <c r="KP473" s="6"/>
      <c r="KQ473" s="6"/>
      <c r="KR473" s="6"/>
      <c r="KS473" s="6"/>
      <c r="KT473" s="6"/>
      <c r="KU473" s="6"/>
      <c r="KV473" s="6"/>
      <c r="KW473" s="6"/>
      <c r="KX473" s="6"/>
      <c r="KY473" s="6"/>
      <c r="KZ473" s="6"/>
      <c r="LA473" s="6"/>
      <c r="LB473" s="6"/>
      <c r="LC473" s="6"/>
    </row>
    <row r="474" spans="222:315" x14ac:dyDescent="0.2">
      <c r="HN474" s="6"/>
      <c r="HO474" s="6"/>
      <c r="HP474" s="6"/>
      <c r="HQ474" s="6"/>
      <c r="HR474" s="6"/>
      <c r="HS474" s="6"/>
      <c r="HT474" s="6"/>
      <c r="HU474" s="6"/>
      <c r="HV474" s="6"/>
      <c r="HW474" s="6"/>
      <c r="HX474" s="6"/>
      <c r="HY474" s="6"/>
      <c r="HZ474" s="6"/>
      <c r="IA474" s="6"/>
      <c r="IB474" s="6"/>
      <c r="IC474" s="6"/>
      <c r="ID474" s="6"/>
      <c r="IE474" s="6"/>
      <c r="IF474" s="6"/>
      <c r="IG474" s="6"/>
      <c r="IH474" s="6"/>
      <c r="II474" s="6"/>
      <c r="IJ474" s="6"/>
      <c r="IK474" s="6"/>
      <c r="IL474" s="6"/>
      <c r="IM474" s="6"/>
      <c r="IN474" s="6"/>
      <c r="IO474" s="6"/>
      <c r="IP474" s="6"/>
      <c r="IQ474" s="6"/>
      <c r="IR474" s="6"/>
      <c r="IS474" s="6"/>
      <c r="IT474" s="6"/>
      <c r="IU474" s="6"/>
      <c r="IV474" s="6"/>
      <c r="IW474" s="6"/>
      <c r="IX474" s="6"/>
      <c r="IY474" s="6"/>
      <c r="IZ474" s="6"/>
      <c r="JA474" s="6"/>
      <c r="JB474" s="6"/>
      <c r="JC474" s="6"/>
      <c r="JD474" s="6"/>
      <c r="JE474" s="6"/>
      <c r="JF474" s="6"/>
      <c r="JG474" s="6"/>
      <c r="JH474" s="6"/>
      <c r="JI474" s="6"/>
      <c r="JJ474" s="6"/>
      <c r="JK474" s="6"/>
      <c r="JL474" s="6"/>
      <c r="JM474" s="6"/>
      <c r="JN474" s="6"/>
      <c r="JO474" s="6"/>
      <c r="JP474" s="6"/>
      <c r="JQ474" s="6"/>
      <c r="JR474" s="6"/>
      <c r="JS474" s="6"/>
      <c r="JT474" s="6"/>
      <c r="JU474" s="6"/>
      <c r="JV474" s="6"/>
      <c r="JW474" s="6"/>
      <c r="JX474" s="6"/>
      <c r="JY474" s="6"/>
      <c r="JZ474" s="6"/>
      <c r="KA474" s="6"/>
      <c r="KB474" s="6"/>
      <c r="KC474" s="6"/>
      <c r="KD474" s="6"/>
      <c r="KE474" s="6"/>
      <c r="KF474" s="6"/>
      <c r="KG474" s="6"/>
      <c r="KH474" s="6"/>
      <c r="KI474" s="6"/>
      <c r="KJ474" s="6"/>
      <c r="KK474" s="6"/>
      <c r="KL474" s="6"/>
      <c r="KM474" s="6"/>
      <c r="KN474" s="6"/>
      <c r="KO474" s="6"/>
      <c r="KP474" s="6"/>
      <c r="KQ474" s="6"/>
      <c r="KR474" s="6"/>
      <c r="KS474" s="6"/>
      <c r="KT474" s="6"/>
      <c r="KU474" s="6"/>
      <c r="KV474" s="6"/>
      <c r="KW474" s="6"/>
      <c r="KX474" s="6"/>
      <c r="KY474" s="6"/>
      <c r="KZ474" s="6"/>
      <c r="LA474" s="6"/>
      <c r="LB474" s="6"/>
      <c r="LC474" s="6"/>
    </row>
    <row r="475" spans="222:315" x14ac:dyDescent="0.2">
      <c r="HN475" s="6"/>
      <c r="HO475" s="6"/>
      <c r="HP475" s="6"/>
      <c r="HQ475" s="6"/>
      <c r="HR475" s="6"/>
      <c r="HS475" s="6"/>
      <c r="HT475" s="6"/>
      <c r="HU475" s="6"/>
      <c r="HV475" s="6"/>
      <c r="HW475" s="6"/>
      <c r="HX475" s="6"/>
      <c r="HY475" s="6"/>
      <c r="HZ475" s="6"/>
      <c r="IA475" s="6"/>
      <c r="IB475" s="6"/>
      <c r="IC475" s="6"/>
      <c r="ID475" s="6"/>
      <c r="IE475" s="6"/>
      <c r="IF475" s="6"/>
      <c r="IG475" s="6"/>
      <c r="IH475" s="6"/>
      <c r="II475" s="6"/>
      <c r="IJ475" s="6"/>
      <c r="IK475" s="6"/>
      <c r="IL475" s="6"/>
      <c r="IM475" s="6"/>
      <c r="IN475" s="6"/>
      <c r="IO475" s="6"/>
      <c r="IP475" s="6"/>
      <c r="IQ475" s="6"/>
      <c r="IR475" s="6"/>
      <c r="IS475" s="6"/>
      <c r="IT475" s="6"/>
      <c r="IU475" s="6"/>
      <c r="IV475" s="6"/>
      <c r="IW475" s="6"/>
      <c r="IX475" s="6"/>
      <c r="IY475" s="6"/>
      <c r="IZ475" s="6"/>
      <c r="JA475" s="6"/>
      <c r="JB475" s="6"/>
      <c r="JC475" s="6"/>
      <c r="JD475" s="6"/>
      <c r="JE475" s="6"/>
      <c r="JF475" s="6"/>
      <c r="JG475" s="6"/>
      <c r="JH475" s="6"/>
      <c r="JI475" s="6"/>
      <c r="JJ475" s="6"/>
      <c r="JK475" s="6"/>
      <c r="JL475" s="6"/>
      <c r="JM475" s="6"/>
      <c r="JN475" s="6"/>
      <c r="JO475" s="6"/>
      <c r="JP475" s="6"/>
      <c r="JQ475" s="6"/>
      <c r="JR475" s="6"/>
      <c r="JS475" s="6"/>
      <c r="JT475" s="6"/>
      <c r="JU475" s="6"/>
      <c r="JV475" s="6"/>
      <c r="JW475" s="6"/>
      <c r="JX475" s="6"/>
      <c r="JY475" s="6"/>
      <c r="JZ475" s="6"/>
      <c r="KA475" s="6"/>
      <c r="KB475" s="6"/>
      <c r="KC475" s="6"/>
      <c r="KD475" s="6"/>
      <c r="KE475" s="6"/>
      <c r="KF475" s="6"/>
      <c r="KG475" s="6"/>
      <c r="KH475" s="6"/>
      <c r="KI475" s="6"/>
      <c r="KJ475" s="6"/>
      <c r="KK475" s="6"/>
      <c r="KL475" s="6"/>
      <c r="KM475" s="6"/>
      <c r="KN475" s="6"/>
      <c r="KO475" s="6"/>
      <c r="KP475" s="6"/>
      <c r="KQ475" s="6"/>
      <c r="KR475" s="6"/>
      <c r="KS475" s="6"/>
      <c r="KT475" s="6"/>
      <c r="KU475" s="6"/>
      <c r="KV475" s="6"/>
      <c r="KW475" s="6"/>
      <c r="KX475" s="6"/>
      <c r="KY475" s="6"/>
      <c r="KZ475" s="6"/>
      <c r="LA475" s="6"/>
      <c r="LB475" s="6"/>
      <c r="LC475" s="6"/>
    </row>
    <row r="476" spans="222:315" x14ac:dyDescent="0.2">
      <c r="HN476" s="6"/>
      <c r="HO476" s="6"/>
      <c r="HP476" s="6"/>
      <c r="HQ476" s="6"/>
      <c r="HR476" s="6"/>
      <c r="HS476" s="6"/>
      <c r="HT476" s="6"/>
      <c r="HU476" s="6"/>
      <c r="HV476" s="6"/>
      <c r="HW476" s="6"/>
      <c r="HX476" s="6"/>
      <c r="HY476" s="6"/>
      <c r="HZ476" s="6"/>
      <c r="IA476" s="6"/>
      <c r="IB476" s="6"/>
      <c r="IC476" s="6"/>
      <c r="ID476" s="6"/>
      <c r="IE476" s="6"/>
      <c r="IF476" s="6"/>
      <c r="IG476" s="6"/>
      <c r="IH476" s="6"/>
      <c r="II476" s="6"/>
      <c r="IJ476" s="6"/>
      <c r="IK476" s="6"/>
      <c r="IL476" s="6"/>
      <c r="IM476" s="6"/>
      <c r="IN476" s="6"/>
      <c r="IO476" s="6"/>
      <c r="IP476" s="6"/>
      <c r="IQ476" s="6"/>
      <c r="IR476" s="6"/>
      <c r="IS476" s="6"/>
      <c r="IT476" s="6"/>
      <c r="IU476" s="6"/>
      <c r="IV476" s="6"/>
      <c r="IW476" s="6"/>
      <c r="IX476" s="6"/>
      <c r="IY476" s="6"/>
      <c r="IZ476" s="6"/>
      <c r="JA476" s="6"/>
      <c r="JB476" s="6"/>
      <c r="JC476" s="6"/>
      <c r="JD476" s="6"/>
      <c r="JE476" s="6"/>
      <c r="JF476" s="6"/>
      <c r="JG476" s="6"/>
      <c r="JH476" s="6"/>
      <c r="JI476" s="6"/>
      <c r="JJ476" s="6"/>
      <c r="JK476" s="6"/>
      <c r="JL476" s="6"/>
      <c r="JM476" s="6"/>
      <c r="JN476" s="6"/>
      <c r="JO476" s="6"/>
      <c r="JP476" s="6"/>
      <c r="JQ476" s="6"/>
      <c r="JR476" s="6"/>
      <c r="JS476" s="6"/>
      <c r="JT476" s="6"/>
      <c r="JU476" s="6"/>
      <c r="JV476" s="6"/>
      <c r="JW476" s="6"/>
      <c r="JX476" s="6"/>
      <c r="JY476" s="6"/>
      <c r="JZ476" s="6"/>
      <c r="KA476" s="6"/>
      <c r="KB476" s="6"/>
      <c r="KC476" s="6"/>
      <c r="KD476" s="6"/>
      <c r="KE476" s="6"/>
      <c r="KF476" s="6"/>
      <c r="KG476" s="6"/>
      <c r="KH476" s="6"/>
      <c r="KI476" s="6"/>
      <c r="KJ476" s="6"/>
      <c r="KK476" s="6"/>
      <c r="KL476" s="6"/>
      <c r="KM476" s="6"/>
      <c r="KN476" s="6"/>
      <c r="KO476" s="6"/>
      <c r="KP476" s="6"/>
      <c r="KQ476" s="6"/>
      <c r="KR476" s="6"/>
      <c r="KS476" s="6"/>
      <c r="KT476" s="6"/>
      <c r="KU476" s="6"/>
      <c r="KV476" s="6"/>
      <c r="KW476" s="6"/>
      <c r="KX476" s="6"/>
      <c r="KY476" s="6"/>
      <c r="KZ476" s="6"/>
      <c r="LA476" s="6"/>
      <c r="LB476" s="6"/>
      <c r="LC476" s="6"/>
    </row>
    <row r="477" spans="222:315" x14ac:dyDescent="0.2">
      <c r="HN477" s="6"/>
      <c r="HO477" s="6"/>
      <c r="HP477" s="6"/>
      <c r="HQ477" s="6"/>
      <c r="HR477" s="6"/>
      <c r="HS477" s="6"/>
      <c r="HT477" s="6"/>
      <c r="HU477" s="6"/>
      <c r="HV477" s="6"/>
      <c r="HW477" s="6"/>
      <c r="HX477" s="6"/>
      <c r="HY477" s="6"/>
      <c r="HZ477" s="6"/>
      <c r="IA477" s="6"/>
      <c r="IB477" s="6"/>
      <c r="IC477" s="6"/>
      <c r="ID477" s="6"/>
      <c r="IE477" s="6"/>
      <c r="IF477" s="6"/>
      <c r="IG477" s="6"/>
      <c r="IH477" s="6"/>
      <c r="II477" s="6"/>
      <c r="IJ477" s="6"/>
      <c r="IK477" s="6"/>
      <c r="IL477" s="6"/>
      <c r="IM477" s="6"/>
      <c r="IN477" s="6"/>
      <c r="IO477" s="6"/>
      <c r="IP477" s="6"/>
      <c r="IQ477" s="6"/>
      <c r="IR477" s="6"/>
      <c r="IS477" s="6"/>
      <c r="IT477" s="6"/>
      <c r="IU477" s="6"/>
      <c r="IV477" s="6"/>
      <c r="IW477" s="6"/>
      <c r="IX477" s="6"/>
      <c r="IY477" s="6"/>
      <c r="IZ477" s="6"/>
      <c r="JA477" s="6"/>
      <c r="JB477" s="6"/>
      <c r="JC477" s="6"/>
      <c r="JD477" s="6"/>
      <c r="JE477" s="6"/>
      <c r="JF477" s="6"/>
      <c r="JG477" s="6"/>
      <c r="JH477" s="6"/>
      <c r="JI477" s="6"/>
      <c r="JJ477" s="6"/>
      <c r="JK477" s="6"/>
      <c r="JL477" s="6"/>
      <c r="JM477" s="6"/>
      <c r="JN477" s="6"/>
      <c r="JO477" s="6"/>
      <c r="JP477" s="6"/>
      <c r="JQ477" s="6"/>
      <c r="JR477" s="6"/>
      <c r="JS477" s="6"/>
      <c r="JT477" s="6"/>
      <c r="JU477" s="6"/>
      <c r="JV477" s="6"/>
      <c r="JW477" s="6"/>
      <c r="JX477" s="6"/>
      <c r="JY477" s="6"/>
      <c r="JZ477" s="6"/>
      <c r="KA477" s="6"/>
      <c r="KB477" s="6"/>
      <c r="KC477" s="6"/>
      <c r="KD477" s="6"/>
      <c r="KE477" s="6"/>
      <c r="KF477" s="6"/>
      <c r="KG477" s="6"/>
      <c r="KH477" s="6"/>
      <c r="KI477" s="6"/>
      <c r="KJ477" s="6"/>
      <c r="KK477" s="6"/>
      <c r="KL477" s="6"/>
      <c r="KM477" s="6"/>
      <c r="KN477" s="6"/>
      <c r="KO477" s="6"/>
      <c r="KP477" s="6"/>
      <c r="KQ477" s="6"/>
      <c r="KR477" s="6"/>
      <c r="KS477" s="6"/>
      <c r="KT477" s="6"/>
      <c r="KU477" s="6"/>
      <c r="KV477" s="6"/>
      <c r="KW477" s="6"/>
      <c r="KX477" s="6"/>
      <c r="KY477" s="6"/>
      <c r="KZ477" s="6"/>
      <c r="LA477" s="6"/>
      <c r="LB477" s="6"/>
      <c r="LC477" s="6"/>
    </row>
    <row r="478" spans="222:315" x14ac:dyDescent="0.2">
      <c r="HN478" s="6"/>
      <c r="HO478" s="6"/>
      <c r="HP478" s="6"/>
      <c r="HQ478" s="6"/>
      <c r="HR478" s="6"/>
      <c r="HS478" s="6"/>
      <c r="HT478" s="6"/>
      <c r="HU478" s="6"/>
      <c r="HV478" s="6"/>
      <c r="HW478" s="6"/>
      <c r="HX478" s="6"/>
      <c r="HY478" s="6"/>
      <c r="HZ478" s="6"/>
      <c r="IA478" s="6"/>
      <c r="IB478" s="6"/>
      <c r="IC478" s="6"/>
      <c r="ID478" s="6"/>
      <c r="IE478" s="6"/>
      <c r="IF478" s="6"/>
      <c r="IG478" s="6"/>
      <c r="IH478" s="6"/>
      <c r="II478" s="6"/>
      <c r="IJ478" s="6"/>
      <c r="IK478" s="6"/>
      <c r="IL478" s="6"/>
      <c r="IM478" s="6"/>
      <c r="IN478" s="6"/>
      <c r="IO478" s="6"/>
      <c r="IP478" s="6"/>
      <c r="IQ478" s="6"/>
      <c r="IR478" s="6"/>
      <c r="IS478" s="6"/>
      <c r="IT478" s="6"/>
      <c r="IU478" s="6"/>
      <c r="IV478" s="6"/>
      <c r="IW478" s="6"/>
      <c r="IX478" s="6"/>
      <c r="IY478" s="6"/>
      <c r="IZ478" s="6"/>
      <c r="JA478" s="6"/>
      <c r="JB478" s="6"/>
      <c r="JC478" s="6"/>
      <c r="JD478" s="6"/>
      <c r="JE478" s="6"/>
      <c r="JF478" s="6"/>
      <c r="JG478" s="6"/>
      <c r="JH478" s="6"/>
      <c r="JI478" s="6"/>
      <c r="JJ478" s="6"/>
      <c r="JK478" s="6"/>
      <c r="JL478" s="6"/>
      <c r="JM478" s="6"/>
      <c r="JN478" s="6"/>
      <c r="JO478" s="6"/>
      <c r="JP478" s="6"/>
      <c r="JQ478" s="6"/>
      <c r="JR478" s="6"/>
      <c r="JS478" s="6"/>
      <c r="JT478" s="6"/>
      <c r="JU478" s="6"/>
      <c r="JV478" s="6"/>
      <c r="JW478" s="6"/>
      <c r="JX478" s="6"/>
      <c r="JY478" s="6"/>
      <c r="JZ478" s="6"/>
      <c r="KA478" s="6"/>
      <c r="KB478" s="6"/>
      <c r="KC478" s="6"/>
      <c r="KD478" s="6"/>
      <c r="KE478" s="6"/>
      <c r="KF478" s="6"/>
      <c r="KG478" s="6"/>
      <c r="KH478" s="6"/>
      <c r="KI478" s="6"/>
      <c r="KJ478" s="6"/>
      <c r="KK478" s="6"/>
      <c r="KL478" s="6"/>
      <c r="KM478" s="6"/>
      <c r="KN478" s="6"/>
      <c r="KO478" s="6"/>
      <c r="KP478" s="6"/>
      <c r="KQ478" s="6"/>
      <c r="KR478" s="6"/>
      <c r="KS478" s="6"/>
      <c r="KT478" s="6"/>
      <c r="KU478" s="6"/>
      <c r="KV478" s="6"/>
      <c r="KW478" s="6"/>
      <c r="KX478" s="6"/>
      <c r="KY478" s="6"/>
      <c r="KZ478" s="6"/>
      <c r="LA478" s="6"/>
      <c r="LB478" s="6"/>
      <c r="LC478" s="6"/>
    </row>
    <row r="479" spans="222:315" x14ac:dyDescent="0.2">
      <c r="HN479" s="6"/>
      <c r="HO479" s="6"/>
      <c r="HP479" s="6"/>
      <c r="HQ479" s="6"/>
      <c r="HR479" s="6"/>
      <c r="HS479" s="6"/>
      <c r="HT479" s="6"/>
      <c r="HU479" s="6"/>
      <c r="HV479" s="6"/>
      <c r="HW479" s="6"/>
      <c r="HX479" s="6"/>
      <c r="HY479" s="6"/>
      <c r="HZ479" s="6"/>
      <c r="IA479" s="6"/>
      <c r="IB479" s="6"/>
      <c r="IC479" s="6"/>
      <c r="ID479" s="6"/>
      <c r="IE479" s="6"/>
      <c r="IF479" s="6"/>
      <c r="IG479" s="6"/>
      <c r="IH479" s="6"/>
      <c r="II479" s="6"/>
      <c r="IJ479" s="6"/>
      <c r="IK479" s="6"/>
      <c r="IL479" s="6"/>
      <c r="IM479" s="6"/>
      <c r="IN479" s="6"/>
      <c r="IO479" s="6"/>
      <c r="IP479" s="6"/>
      <c r="IQ479" s="6"/>
      <c r="IR479" s="6"/>
      <c r="IS479" s="6"/>
      <c r="IT479" s="6"/>
      <c r="IU479" s="6"/>
      <c r="IV479" s="6"/>
      <c r="IW479" s="6"/>
      <c r="IX479" s="6"/>
      <c r="IY479" s="6"/>
      <c r="IZ479" s="6"/>
      <c r="JA479" s="6"/>
      <c r="JB479" s="6"/>
      <c r="JC479" s="6"/>
      <c r="JD479" s="6"/>
      <c r="JE479" s="6"/>
      <c r="JF479" s="6"/>
      <c r="JG479" s="6"/>
      <c r="JH479" s="6"/>
      <c r="JI479" s="6"/>
      <c r="JJ479" s="6"/>
      <c r="JK479" s="6"/>
      <c r="JL479" s="6"/>
      <c r="JM479" s="6"/>
      <c r="JN479" s="6"/>
      <c r="JO479" s="6"/>
      <c r="JP479" s="6"/>
      <c r="JQ479" s="6"/>
      <c r="JR479" s="6"/>
      <c r="JS479" s="6"/>
      <c r="JT479" s="6"/>
      <c r="JU479" s="6"/>
      <c r="JV479" s="6"/>
      <c r="JW479" s="6"/>
      <c r="JX479" s="6"/>
      <c r="JY479" s="6"/>
      <c r="JZ479" s="6"/>
      <c r="KA479" s="6"/>
      <c r="KB479" s="6"/>
      <c r="KC479" s="6"/>
      <c r="KD479" s="6"/>
      <c r="KE479" s="6"/>
      <c r="KF479" s="6"/>
      <c r="KG479" s="6"/>
      <c r="KH479" s="6"/>
      <c r="KI479" s="6"/>
      <c r="KJ479" s="6"/>
      <c r="KK479" s="6"/>
      <c r="KL479" s="6"/>
      <c r="KM479" s="6"/>
      <c r="KN479" s="6"/>
      <c r="KO479" s="6"/>
      <c r="KP479" s="6"/>
      <c r="KQ479" s="6"/>
      <c r="KR479" s="6"/>
      <c r="KS479" s="6"/>
      <c r="KT479" s="6"/>
      <c r="KU479" s="6"/>
      <c r="KV479" s="6"/>
      <c r="KW479" s="6"/>
      <c r="KX479" s="6"/>
      <c r="KY479" s="6"/>
      <c r="KZ479" s="6"/>
      <c r="LA479" s="6"/>
      <c r="LB479" s="6"/>
      <c r="LC479" s="6"/>
    </row>
    <row r="480" spans="222:315" x14ac:dyDescent="0.2">
      <c r="HN480" s="6"/>
      <c r="HO480" s="6"/>
      <c r="HP480" s="6"/>
      <c r="HQ480" s="6"/>
      <c r="HR480" s="6"/>
      <c r="HS480" s="6"/>
      <c r="HT480" s="6"/>
      <c r="HU480" s="6"/>
      <c r="HV480" s="6"/>
      <c r="HW480" s="6"/>
      <c r="HX480" s="6"/>
      <c r="HY480" s="6"/>
      <c r="HZ480" s="6"/>
      <c r="IA480" s="6"/>
      <c r="IB480" s="6"/>
      <c r="IC480" s="6"/>
      <c r="ID480" s="6"/>
      <c r="IE480" s="6"/>
      <c r="IF480" s="6"/>
      <c r="IG480" s="6"/>
      <c r="IH480" s="6"/>
      <c r="II480" s="6"/>
      <c r="IJ480" s="6"/>
      <c r="IK480" s="6"/>
      <c r="IL480" s="6"/>
      <c r="IM480" s="6"/>
      <c r="IN480" s="6"/>
      <c r="IO480" s="6"/>
      <c r="IP480" s="6"/>
      <c r="IQ480" s="6"/>
      <c r="IR480" s="6"/>
      <c r="IS480" s="6"/>
      <c r="IT480" s="6"/>
      <c r="IU480" s="6"/>
      <c r="IV480" s="6"/>
      <c r="IW480" s="6"/>
      <c r="IX480" s="6"/>
      <c r="IY480" s="6"/>
      <c r="IZ480" s="6"/>
      <c r="JA480" s="6"/>
      <c r="JB480" s="6"/>
      <c r="JC480" s="6"/>
      <c r="JD480" s="6"/>
      <c r="JE480" s="6"/>
      <c r="JF480" s="6"/>
      <c r="JG480" s="6"/>
      <c r="JH480" s="6"/>
      <c r="JI480" s="6"/>
      <c r="JJ480" s="6"/>
      <c r="JK480" s="6"/>
      <c r="JL480" s="6"/>
      <c r="JM480" s="6"/>
      <c r="JN480" s="6"/>
      <c r="JO480" s="6"/>
      <c r="JP480" s="6"/>
      <c r="JQ480" s="6"/>
      <c r="JR480" s="6"/>
      <c r="JS480" s="6"/>
      <c r="JT480" s="6"/>
      <c r="JU480" s="6"/>
      <c r="JV480" s="6"/>
      <c r="JW480" s="6"/>
      <c r="JX480" s="6"/>
      <c r="JY480" s="6"/>
      <c r="JZ480" s="6"/>
      <c r="KA480" s="6"/>
      <c r="KB480" s="6"/>
      <c r="KC480" s="6"/>
      <c r="KD480" s="6"/>
      <c r="KE480" s="6"/>
      <c r="KF480" s="6"/>
      <c r="KG480" s="6"/>
      <c r="KH480" s="6"/>
      <c r="KI480" s="6"/>
      <c r="KJ480" s="6"/>
      <c r="KK480" s="6"/>
      <c r="KL480" s="6"/>
      <c r="KM480" s="6"/>
      <c r="KN480" s="6"/>
      <c r="KO480" s="6"/>
      <c r="KP480" s="6"/>
      <c r="KQ480" s="6"/>
      <c r="KR480" s="6"/>
      <c r="KS480" s="6"/>
      <c r="KT480" s="6"/>
      <c r="KU480" s="6"/>
      <c r="KV480" s="6"/>
      <c r="KW480" s="6"/>
      <c r="KX480" s="6"/>
      <c r="KY480" s="6"/>
      <c r="KZ480" s="6"/>
      <c r="LA480" s="6"/>
      <c r="LB480" s="6"/>
      <c r="LC480" s="6"/>
    </row>
    <row r="481" spans="222:315" x14ac:dyDescent="0.2">
      <c r="HN481" s="6"/>
      <c r="HO481" s="6"/>
      <c r="HP481" s="6"/>
      <c r="HQ481" s="6"/>
      <c r="HR481" s="6"/>
      <c r="HS481" s="6"/>
      <c r="HT481" s="6"/>
      <c r="HU481" s="6"/>
      <c r="HV481" s="6"/>
      <c r="HW481" s="6"/>
      <c r="HX481" s="6"/>
      <c r="HY481" s="6"/>
      <c r="HZ481" s="6"/>
      <c r="IA481" s="6"/>
      <c r="IB481" s="6"/>
      <c r="IC481" s="6"/>
      <c r="ID481" s="6"/>
      <c r="IE481" s="6"/>
      <c r="IF481" s="6"/>
      <c r="IG481" s="6"/>
      <c r="IH481" s="6"/>
      <c r="II481" s="6"/>
      <c r="IJ481" s="6"/>
      <c r="IK481" s="6"/>
      <c r="IL481" s="6"/>
      <c r="IM481" s="6"/>
      <c r="IN481" s="6"/>
      <c r="IO481" s="6"/>
      <c r="IP481" s="6"/>
      <c r="IQ481" s="6"/>
      <c r="IR481" s="6"/>
      <c r="IS481" s="6"/>
      <c r="IT481" s="6"/>
      <c r="IU481" s="6"/>
      <c r="IV481" s="6"/>
      <c r="IW481" s="6"/>
      <c r="IX481" s="6"/>
      <c r="IY481" s="6"/>
      <c r="IZ481" s="6"/>
      <c r="JA481" s="6"/>
      <c r="JB481" s="6"/>
      <c r="JC481" s="6"/>
      <c r="JD481" s="6"/>
      <c r="JE481" s="6"/>
      <c r="JF481" s="6"/>
      <c r="JG481" s="6"/>
      <c r="JH481" s="6"/>
      <c r="JI481" s="6"/>
      <c r="JJ481" s="6"/>
      <c r="JK481" s="6"/>
      <c r="JL481" s="6"/>
      <c r="JM481" s="6"/>
      <c r="JN481" s="6"/>
      <c r="JO481" s="6"/>
      <c r="JP481" s="6"/>
      <c r="JQ481" s="6"/>
      <c r="JR481" s="6"/>
      <c r="JS481" s="6"/>
      <c r="JT481" s="6"/>
      <c r="JU481" s="6"/>
      <c r="JV481" s="6"/>
      <c r="JW481" s="6"/>
      <c r="JX481" s="6"/>
      <c r="JY481" s="6"/>
      <c r="JZ481" s="6"/>
      <c r="KA481" s="6"/>
      <c r="KB481" s="6"/>
      <c r="KC481" s="6"/>
      <c r="KD481" s="6"/>
      <c r="KE481" s="6"/>
      <c r="KF481" s="6"/>
      <c r="KG481" s="6"/>
      <c r="KH481" s="6"/>
      <c r="KI481" s="6"/>
      <c r="KJ481" s="6"/>
      <c r="KK481" s="6"/>
      <c r="KL481" s="6"/>
      <c r="KM481" s="6"/>
      <c r="KN481" s="6"/>
      <c r="KO481" s="6"/>
      <c r="KP481" s="6"/>
      <c r="KQ481" s="6"/>
      <c r="KR481" s="6"/>
      <c r="KS481" s="6"/>
      <c r="KT481" s="6"/>
      <c r="KU481" s="6"/>
      <c r="KV481" s="6"/>
      <c r="KW481" s="6"/>
      <c r="KX481" s="6"/>
      <c r="KY481" s="6"/>
      <c r="KZ481" s="6"/>
      <c r="LA481" s="6"/>
      <c r="LB481" s="6"/>
      <c r="LC481" s="6"/>
    </row>
    <row r="482" spans="222:315" x14ac:dyDescent="0.2">
      <c r="HN482" s="6"/>
      <c r="HO482" s="6"/>
      <c r="HP482" s="6"/>
      <c r="HQ482" s="6"/>
      <c r="HR482" s="6"/>
      <c r="HS482" s="6"/>
      <c r="HT482" s="6"/>
      <c r="HU482" s="6"/>
      <c r="HV482" s="6"/>
      <c r="HW482" s="6"/>
      <c r="HX482" s="6"/>
      <c r="HY482" s="6"/>
      <c r="HZ482" s="6"/>
      <c r="IA482" s="6"/>
      <c r="IB482" s="6"/>
      <c r="IC482" s="6"/>
      <c r="ID482" s="6"/>
      <c r="IE482" s="6"/>
      <c r="IF482" s="6"/>
      <c r="IG482" s="6"/>
      <c r="IH482" s="6"/>
      <c r="II482" s="6"/>
      <c r="IJ482" s="6"/>
      <c r="IK482" s="6"/>
      <c r="IL482" s="6"/>
      <c r="IM482" s="6"/>
      <c r="IN482" s="6"/>
      <c r="IO482" s="6"/>
      <c r="IP482" s="6"/>
      <c r="IQ482" s="6"/>
      <c r="IR482" s="6"/>
      <c r="IS482" s="6"/>
      <c r="IT482" s="6"/>
      <c r="IU482" s="6"/>
      <c r="IV482" s="6"/>
      <c r="IW482" s="6"/>
      <c r="IX482" s="6"/>
      <c r="IY482" s="6"/>
      <c r="IZ482" s="6"/>
      <c r="JA482" s="6"/>
      <c r="JB482" s="6"/>
      <c r="JC482" s="6"/>
      <c r="JD482" s="6"/>
      <c r="JE482" s="6"/>
      <c r="JF482" s="6"/>
      <c r="JG482" s="6"/>
      <c r="JH482" s="6"/>
      <c r="JI482" s="6"/>
      <c r="JJ482" s="6"/>
      <c r="JK482" s="6"/>
      <c r="JL482" s="6"/>
      <c r="JM482" s="6"/>
      <c r="JN482" s="6"/>
      <c r="JO482" s="6"/>
      <c r="JP482" s="6"/>
      <c r="JQ482" s="6"/>
      <c r="JR482" s="6"/>
      <c r="JS482" s="6"/>
      <c r="JT482" s="6"/>
      <c r="JU482" s="6"/>
      <c r="JV482" s="6"/>
      <c r="JW482" s="6"/>
      <c r="JX482" s="6"/>
      <c r="JY482" s="6"/>
      <c r="JZ482" s="6"/>
      <c r="KA482" s="6"/>
      <c r="KB482" s="6"/>
      <c r="KC482" s="6"/>
      <c r="KD482" s="6"/>
      <c r="KE482" s="6"/>
      <c r="KF482" s="6"/>
      <c r="KG482" s="6"/>
      <c r="KH482" s="6"/>
      <c r="KI482" s="6"/>
      <c r="KJ482" s="6"/>
      <c r="KK482" s="6"/>
      <c r="KL482" s="6"/>
      <c r="KM482" s="6"/>
      <c r="KN482" s="6"/>
      <c r="KO482" s="6"/>
      <c r="KP482" s="6"/>
      <c r="KQ482" s="6"/>
      <c r="KR482" s="6"/>
      <c r="KS482" s="6"/>
      <c r="KT482" s="6"/>
      <c r="KU482" s="6"/>
      <c r="KV482" s="6"/>
      <c r="KW482" s="6"/>
      <c r="KX482" s="6"/>
      <c r="KY482" s="6"/>
      <c r="KZ482" s="6"/>
      <c r="LA482" s="6"/>
      <c r="LB482" s="6"/>
      <c r="LC482" s="6"/>
    </row>
    <row r="483" spans="222:315" x14ac:dyDescent="0.2">
      <c r="HN483" s="6"/>
      <c r="HO483" s="6"/>
      <c r="HP483" s="6"/>
      <c r="HQ483" s="6"/>
      <c r="HR483" s="6"/>
      <c r="HS483" s="6"/>
      <c r="HT483" s="6"/>
      <c r="HU483" s="6"/>
      <c r="HV483" s="6"/>
      <c r="HW483" s="6"/>
      <c r="HX483" s="6"/>
      <c r="HY483" s="6"/>
      <c r="HZ483" s="6"/>
      <c r="IA483" s="6"/>
      <c r="IB483" s="6"/>
      <c r="IC483" s="6"/>
      <c r="ID483" s="6"/>
      <c r="IE483" s="6"/>
      <c r="IF483" s="6"/>
      <c r="IG483" s="6"/>
      <c r="IH483" s="6"/>
      <c r="II483" s="6"/>
      <c r="IJ483" s="6"/>
      <c r="IK483" s="6"/>
      <c r="IL483" s="6"/>
      <c r="IM483" s="6"/>
      <c r="IN483" s="6"/>
      <c r="IO483" s="6"/>
      <c r="IP483" s="6"/>
      <c r="IQ483" s="6"/>
      <c r="IR483" s="6"/>
      <c r="IS483" s="6"/>
      <c r="IT483" s="6"/>
      <c r="IU483" s="6"/>
      <c r="IV483" s="6"/>
      <c r="IW483" s="6"/>
      <c r="IX483" s="6"/>
      <c r="IY483" s="6"/>
      <c r="IZ483" s="6"/>
      <c r="JA483" s="6"/>
      <c r="JB483" s="6"/>
      <c r="JC483" s="6"/>
      <c r="JD483" s="6"/>
      <c r="JE483" s="6"/>
      <c r="JF483" s="6"/>
      <c r="JG483" s="6"/>
      <c r="JH483" s="6"/>
      <c r="JI483" s="6"/>
      <c r="JJ483" s="6"/>
      <c r="JK483" s="6"/>
      <c r="JL483" s="6"/>
      <c r="JM483" s="6"/>
      <c r="JN483" s="6"/>
      <c r="JO483" s="6"/>
      <c r="JP483" s="6"/>
      <c r="JQ483" s="6"/>
      <c r="JR483" s="6"/>
      <c r="JS483" s="6"/>
      <c r="JT483" s="6"/>
      <c r="JU483" s="6"/>
      <c r="JV483" s="6"/>
      <c r="JW483" s="6"/>
      <c r="JX483" s="6"/>
      <c r="JY483" s="6"/>
      <c r="JZ483" s="6"/>
      <c r="KA483" s="6"/>
      <c r="KB483" s="6"/>
      <c r="KC483" s="6"/>
      <c r="KD483" s="6"/>
      <c r="KE483" s="6"/>
      <c r="KF483" s="6"/>
      <c r="KG483" s="6"/>
      <c r="KH483" s="6"/>
      <c r="KI483" s="6"/>
      <c r="KJ483" s="6"/>
      <c r="KK483" s="6"/>
      <c r="KL483" s="6"/>
      <c r="KM483" s="6"/>
      <c r="KN483" s="6"/>
      <c r="KO483" s="6"/>
      <c r="KP483" s="6"/>
      <c r="KQ483" s="6"/>
      <c r="KR483" s="6"/>
      <c r="KS483" s="6"/>
      <c r="KT483" s="6"/>
      <c r="KU483" s="6"/>
      <c r="KV483" s="6"/>
      <c r="KW483" s="6"/>
      <c r="KX483" s="6"/>
      <c r="KY483" s="6"/>
      <c r="KZ483" s="6"/>
      <c r="LA483" s="6"/>
      <c r="LB483" s="6"/>
      <c r="LC483" s="6"/>
    </row>
    <row r="484" spans="222:315" x14ac:dyDescent="0.2">
      <c r="HN484" s="6"/>
      <c r="HO484" s="6"/>
      <c r="HP484" s="6"/>
      <c r="HQ484" s="6"/>
      <c r="HR484" s="6"/>
      <c r="HS484" s="6"/>
      <c r="HT484" s="6"/>
      <c r="HU484" s="6"/>
      <c r="HV484" s="6"/>
      <c r="HW484" s="6"/>
      <c r="HX484" s="6"/>
      <c r="HY484" s="6"/>
      <c r="HZ484" s="6"/>
      <c r="IA484" s="6"/>
      <c r="IB484" s="6"/>
      <c r="IC484" s="6"/>
      <c r="ID484" s="6"/>
      <c r="IE484" s="6"/>
      <c r="IF484" s="6"/>
      <c r="IG484" s="6"/>
      <c r="IH484" s="6"/>
      <c r="II484" s="6"/>
      <c r="IJ484" s="6"/>
      <c r="IK484" s="6"/>
      <c r="IL484" s="6"/>
      <c r="IM484" s="6"/>
      <c r="IN484" s="6"/>
      <c r="IO484" s="6"/>
      <c r="IP484" s="6"/>
      <c r="IQ484" s="6"/>
      <c r="IR484" s="6"/>
      <c r="IS484" s="6"/>
      <c r="IT484" s="6"/>
      <c r="IU484" s="6"/>
      <c r="IV484" s="6"/>
      <c r="IW484" s="6"/>
      <c r="IX484" s="6"/>
      <c r="IY484" s="6"/>
      <c r="IZ484" s="6"/>
      <c r="JA484" s="6"/>
      <c r="JB484" s="6"/>
      <c r="JC484" s="6"/>
      <c r="JD484" s="6"/>
      <c r="JE484" s="6"/>
      <c r="JF484" s="6"/>
      <c r="JG484" s="6"/>
      <c r="JH484" s="6"/>
      <c r="JI484" s="6"/>
      <c r="JJ484" s="6"/>
      <c r="JK484" s="6"/>
      <c r="JL484" s="6"/>
      <c r="JM484" s="6"/>
      <c r="JN484" s="6"/>
      <c r="JO484" s="6"/>
      <c r="JP484" s="6"/>
      <c r="JQ484" s="6"/>
      <c r="JR484" s="6"/>
      <c r="JS484" s="6"/>
      <c r="JT484" s="6"/>
      <c r="JU484" s="6"/>
      <c r="JV484" s="6"/>
      <c r="JW484" s="6"/>
      <c r="JX484" s="6"/>
      <c r="JY484" s="6"/>
      <c r="JZ484" s="6"/>
      <c r="KA484" s="6"/>
      <c r="KB484" s="6"/>
      <c r="KC484" s="6"/>
      <c r="KD484" s="6"/>
      <c r="KE484" s="6"/>
      <c r="KF484" s="6"/>
      <c r="KG484" s="6"/>
      <c r="KH484" s="6"/>
      <c r="KI484" s="6"/>
      <c r="KJ484" s="6"/>
      <c r="KK484" s="6"/>
      <c r="KL484" s="6"/>
      <c r="KM484" s="6"/>
      <c r="KN484" s="6"/>
      <c r="KO484" s="6"/>
      <c r="KP484" s="6"/>
      <c r="KQ484" s="6"/>
      <c r="KR484" s="6"/>
      <c r="KS484" s="6"/>
      <c r="KT484" s="6"/>
      <c r="KU484" s="6"/>
      <c r="KV484" s="6"/>
      <c r="KW484" s="6"/>
      <c r="KX484" s="6"/>
      <c r="KY484" s="6"/>
      <c r="KZ484" s="6"/>
      <c r="LA484" s="6"/>
      <c r="LB484" s="6"/>
      <c r="LC484" s="6"/>
    </row>
    <row r="485" spans="222:315" x14ac:dyDescent="0.2">
      <c r="HN485" s="6"/>
      <c r="HO485" s="6"/>
      <c r="HP485" s="6"/>
      <c r="HQ485" s="6"/>
      <c r="HR485" s="6"/>
      <c r="HS485" s="6"/>
      <c r="HT485" s="6"/>
      <c r="HU485" s="6"/>
      <c r="HV485" s="6"/>
      <c r="HW485" s="6"/>
      <c r="HX485" s="6"/>
      <c r="HY485" s="6"/>
      <c r="HZ485" s="6"/>
      <c r="IA485" s="6"/>
      <c r="IB485" s="6"/>
      <c r="IC485" s="6"/>
      <c r="ID485" s="6"/>
      <c r="IE485" s="6"/>
      <c r="IF485" s="6"/>
      <c r="IG485" s="6"/>
      <c r="IH485" s="6"/>
      <c r="II485" s="6"/>
      <c r="IJ485" s="6"/>
      <c r="IK485" s="6"/>
      <c r="IL485" s="6"/>
      <c r="IM485" s="6"/>
      <c r="IN485" s="6"/>
      <c r="IO485" s="6"/>
      <c r="IP485" s="6"/>
      <c r="IQ485" s="6"/>
      <c r="IR485" s="6"/>
      <c r="IS485" s="6"/>
      <c r="IT485" s="6"/>
      <c r="IU485" s="6"/>
      <c r="IV485" s="6"/>
      <c r="IW485" s="6"/>
      <c r="IX485" s="6"/>
      <c r="IY485" s="6"/>
      <c r="IZ485" s="6"/>
      <c r="JA485" s="6"/>
      <c r="JB485" s="6"/>
      <c r="JC485" s="6"/>
      <c r="JD485" s="6"/>
      <c r="JE485" s="6"/>
      <c r="JF485" s="6"/>
      <c r="JG485" s="6"/>
      <c r="JH485" s="6"/>
      <c r="JI485" s="6"/>
      <c r="JJ485" s="6"/>
      <c r="JK485" s="6"/>
      <c r="JL485" s="6"/>
      <c r="JM485" s="6"/>
      <c r="JN485" s="6"/>
      <c r="JO485" s="6"/>
      <c r="JP485" s="6"/>
      <c r="JQ485" s="6"/>
      <c r="JR485" s="6"/>
      <c r="JS485" s="6"/>
      <c r="JT485" s="6"/>
      <c r="JU485" s="6"/>
      <c r="JV485" s="6"/>
      <c r="JW485" s="6"/>
      <c r="JX485" s="6"/>
      <c r="JY485" s="6"/>
      <c r="JZ485" s="6"/>
      <c r="KA485" s="6"/>
      <c r="KB485" s="6"/>
      <c r="KC485" s="6"/>
      <c r="KD485" s="6"/>
      <c r="KE485" s="6"/>
      <c r="KF485" s="6"/>
      <c r="KG485" s="6"/>
      <c r="KH485" s="6"/>
      <c r="KI485" s="6"/>
      <c r="KJ485" s="6"/>
      <c r="KK485" s="6"/>
      <c r="KL485" s="6"/>
      <c r="KM485" s="6"/>
      <c r="KN485" s="6"/>
      <c r="KO485" s="6"/>
      <c r="KP485" s="6"/>
      <c r="KQ485" s="6"/>
      <c r="KR485" s="6"/>
      <c r="KS485" s="6"/>
      <c r="KT485" s="6"/>
      <c r="KU485" s="6"/>
      <c r="KV485" s="6"/>
      <c r="KW485" s="6"/>
      <c r="KX485" s="6"/>
      <c r="KY485" s="6"/>
      <c r="KZ485" s="6"/>
      <c r="LA485" s="6"/>
      <c r="LB485" s="6"/>
      <c r="LC485" s="6"/>
    </row>
    <row r="486" spans="222:315" x14ac:dyDescent="0.2">
      <c r="HN486" s="6"/>
      <c r="HO486" s="6"/>
      <c r="HP486" s="6"/>
      <c r="HQ486" s="6"/>
      <c r="HR486" s="6"/>
      <c r="HS486" s="6"/>
      <c r="HT486" s="6"/>
      <c r="HU486" s="6"/>
      <c r="HV486" s="6"/>
      <c r="HW486" s="6"/>
      <c r="HX486" s="6"/>
      <c r="HY486" s="6"/>
      <c r="HZ486" s="6"/>
      <c r="IA486" s="6"/>
      <c r="IB486" s="6"/>
      <c r="IC486" s="6"/>
      <c r="ID486" s="6"/>
      <c r="IE486" s="6"/>
      <c r="IF486" s="6"/>
      <c r="IG486" s="6"/>
      <c r="IH486" s="6"/>
      <c r="II486" s="6"/>
      <c r="IJ486" s="6"/>
      <c r="IK486" s="6"/>
      <c r="IL486" s="6"/>
      <c r="IM486" s="6"/>
      <c r="IN486" s="6"/>
      <c r="IO486" s="6"/>
      <c r="IP486" s="6"/>
      <c r="IQ486" s="6"/>
      <c r="IR486" s="6"/>
      <c r="IS486" s="6"/>
      <c r="IT486" s="6"/>
      <c r="IU486" s="6"/>
      <c r="IV486" s="6"/>
      <c r="IW486" s="6"/>
      <c r="IX486" s="6"/>
      <c r="IY486" s="6"/>
      <c r="IZ486" s="6"/>
      <c r="JA486" s="6"/>
      <c r="JB486" s="6"/>
      <c r="JC486" s="6"/>
      <c r="JD486" s="6"/>
      <c r="JE486" s="6"/>
      <c r="JF486" s="6"/>
      <c r="JG486" s="6"/>
      <c r="JH486" s="6"/>
      <c r="JI486" s="6"/>
      <c r="JJ486" s="6"/>
      <c r="JK486" s="6"/>
      <c r="JL486" s="6"/>
      <c r="JM486" s="6"/>
      <c r="JN486" s="6"/>
      <c r="JO486" s="6"/>
      <c r="JP486" s="6"/>
      <c r="JQ486" s="6"/>
      <c r="JR486" s="6"/>
      <c r="JS486" s="6"/>
      <c r="JT486" s="6"/>
      <c r="JU486" s="6"/>
      <c r="JV486" s="6"/>
      <c r="JW486" s="6"/>
      <c r="JX486" s="6"/>
      <c r="JY486" s="6"/>
      <c r="JZ486" s="6"/>
      <c r="KA486" s="6"/>
      <c r="KB486" s="6"/>
      <c r="KC486" s="6"/>
      <c r="KD486" s="6"/>
      <c r="KE486" s="6"/>
      <c r="KF486" s="6"/>
      <c r="KG486" s="6"/>
      <c r="KH486" s="6"/>
      <c r="KI486" s="6"/>
      <c r="KJ486" s="6"/>
      <c r="KK486" s="6"/>
      <c r="KL486" s="6"/>
      <c r="KM486" s="6"/>
      <c r="KN486" s="6"/>
      <c r="KO486" s="6"/>
      <c r="KP486" s="6"/>
      <c r="KQ486" s="6"/>
      <c r="KR486" s="6"/>
      <c r="KS486" s="6"/>
      <c r="KT486" s="6"/>
      <c r="KU486" s="6"/>
      <c r="KV486" s="6"/>
      <c r="KW486" s="6"/>
      <c r="KX486" s="6"/>
      <c r="KY486" s="6"/>
      <c r="KZ486" s="6"/>
      <c r="LA486" s="6"/>
      <c r="LB486" s="6"/>
      <c r="LC486" s="6"/>
    </row>
    <row r="487" spans="222:315" x14ac:dyDescent="0.2">
      <c r="HN487" s="6"/>
      <c r="HO487" s="6"/>
      <c r="HP487" s="6"/>
      <c r="HQ487" s="6"/>
      <c r="HR487" s="6"/>
      <c r="HS487" s="6"/>
      <c r="HT487" s="6"/>
      <c r="HU487" s="6"/>
      <c r="HV487" s="6"/>
      <c r="HW487" s="6"/>
      <c r="HX487" s="6"/>
      <c r="HY487" s="6"/>
      <c r="HZ487" s="6"/>
      <c r="IA487" s="6"/>
      <c r="IB487" s="6"/>
      <c r="IC487" s="6"/>
      <c r="ID487" s="6"/>
      <c r="IE487" s="6"/>
      <c r="IF487" s="6"/>
      <c r="IG487" s="6"/>
      <c r="IH487" s="6"/>
      <c r="II487" s="6"/>
      <c r="IJ487" s="6"/>
      <c r="IK487" s="6"/>
      <c r="IL487" s="6"/>
      <c r="IM487" s="6"/>
      <c r="IN487" s="6"/>
      <c r="IO487" s="6"/>
      <c r="IP487" s="6"/>
      <c r="IQ487" s="6"/>
      <c r="IR487" s="6"/>
      <c r="IS487" s="6"/>
      <c r="IT487" s="6"/>
      <c r="IU487" s="6"/>
      <c r="IV487" s="6"/>
      <c r="IW487" s="6"/>
      <c r="IX487" s="6"/>
      <c r="IY487" s="6"/>
      <c r="IZ487" s="6"/>
      <c r="JA487" s="6"/>
      <c r="JB487" s="6"/>
      <c r="JC487" s="6"/>
      <c r="JD487" s="6"/>
      <c r="JE487" s="6"/>
      <c r="JF487" s="6"/>
      <c r="JG487" s="6"/>
      <c r="JH487" s="6"/>
      <c r="JI487" s="6"/>
      <c r="JJ487" s="6"/>
      <c r="JK487" s="6"/>
      <c r="JL487" s="6"/>
      <c r="JM487" s="6"/>
      <c r="JN487" s="6"/>
      <c r="JO487" s="6"/>
      <c r="JP487" s="6"/>
      <c r="JQ487" s="6"/>
      <c r="JR487" s="6"/>
      <c r="JS487" s="6"/>
      <c r="JT487" s="6"/>
      <c r="JU487" s="6"/>
      <c r="JV487" s="6"/>
      <c r="JW487" s="6"/>
      <c r="JX487" s="6"/>
      <c r="JY487" s="6"/>
      <c r="JZ487" s="6"/>
      <c r="KA487" s="6"/>
      <c r="KB487" s="6"/>
      <c r="KC487" s="6"/>
      <c r="KD487" s="6"/>
      <c r="KE487" s="6"/>
      <c r="KF487" s="6"/>
      <c r="KG487" s="6"/>
      <c r="KH487" s="6"/>
      <c r="KI487" s="6"/>
      <c r="KJ487" s="6"/>
      <c r="KK487" s="6"/>
      <c r="KL487" s="6"/>
      <c r="KM487" s="6"/>
      <c r="KN487" s="6"/>
      <c r="KO487" s="6"/>
      <c r="KP487" s="6"/>
      <c r="KQ487" s="6"/>
      <c r="KR487" s="6"/>
      <c r="KS487" s="6"/>
      <c r="KT487" s="6"/>
      <c r="KU487" s="6"/>
      <c r="KV487" s="6"/>
      <c r="KW487" s="6"/>
      <c r="KX487" s="6"/>
      <c r="KY487" s="6"/>
      <c r="KZ487" s="6"/>
      <c r="LA487" s="6"/>
      <c r="LB487" s="6"/>
      <c r="LC487" s="6"/>
    </row>
    <row r="488" spans="222:315" x14ac:dyDescent="0.2">
      <c r="HN488" s="6"/>
      <c r="HO488" s="6"/>
      <c r="HP488" s="6"/>
      <c r="HQ488" s="6"/>
      <c r="HR488" s="6"/>
      <c r="HS488" s="6"/>
      <c r="HT488" s="6"/>
      <c r="HU488" s="6"/>
      <c r="HV488" s="6"/>
      <c r="HW488" s="6"/>
      <c r="HX488" s="6"/>
      <c r="HY488" s="6"/>
      <c r="HZ488" s="6"/>
      <c r="IA488" s="6"/>
      <c r="IB488" s="6"/>
      <c r="IC488" s="6"/>
      <c r="ID488" s="6"/>
      <c r="IE488" s="6"/>
      <c r="IF488" s="6"/>
      <c r="IG488" s="6"/>
      <c r="IH488" s="6"/>
      <c r="II488" s="6"/>
      <c r="IJ488" s="6"/>
      <c r="IK488" s="6"/>
      <c r="IL488" s="6"/>
      <c r="IM488" s="6"/>
      <c r="IN488" s="6"/>
      <c r="IO488" s="6"/>
      <c r="IP488" s="6"/>
      <c r="IQ488" s="6"/>
      <c r="IR488" s="6"/>
      <c r="IS488" s="6"/>
      <c r="IT488" s="6"/>
      <c r="IU488" s="6"/>
      <c r="IV488" s="6"/>
      <c r="IW488" s="6"/>
      <c r="IX488" s="6"/>
      <c r="IY488" s="6"/>
      <c r="IZ488" s="6"/>
      <c r="JA488" s="6"/>
      <c r="JB488" s="6"/>
      <c r="JC488" s="6"/>
      <c r="JD488" s="6"/>
      <c r="JE488" s="6"/>
      <c r="JF488" s="6"/>
      <c r="JG488" s="6"/>
      <c r="JH488" s="6"/>
      <c r="JI488" s="6"/>
      <c r="JJ488" s="6"/>
      <c r="JK488" s="6"/>
      <c r="JL488" s="6"/>
      <c r="JM488" s="6"/>
      <c r="JN488" s="6"/>
      <c r="JO488" s="6"/>
      <c r="JP488" s="6"/>
      <c r="JQ488" s="6"/>
      <c r="JR488" s="6"/>
      <c r="JS488" s="6"/>
      <c r="JT488" s="6"/>
      <c r="JU488" s="6"/>
      <c r="JV488" s="6"/>
      <c r="JW488" s="6"/>
      <c r="JX488" s="6"/>
      <c r="JY488" s="6"/>
      <c r="JZ488" s="6"/>
      <c r="KA488" s="6"/>
      <c r="KB488" s="6"/>
      <c r="KC488" s="6"/>
      <c r="KD488" s="6"/>
      <c r="KE488" s="6"/>
      <c r="KF488" s="6"/>
      <c r="KG488" s="6"/>
      <c r="KH488" s="6"/>
      <c r="KI488" s="6"/>
      <c r="KJ488" s="6"/>
      <c r="KK488" s="6"/>
      <c r="KL488" s="6"/>
      <c r="KM488" s="6"/>
      <c r="KN488" s="6"/>
      <c r="KO488" s="6"/>
      <c r="KP488" s="6"/>
      <c r="KQ488" s="6"/>
      <c r="KR488" s="6"/>
      <c r="KS488" s="6"/>
      <c r="KT488" s="6"/>
      <c r="KU488" s="6"/>
      <c r="KV488" s="6"/>
      <c r="KW488" s="6"/>
      <c r="KX488" s="6"/>
      <c r="KY488" s="6"/>
      <c r="KZ488" s="6"/>
      <c r="LA488" s="6"/>
      <c r="LB488" s="6"/>
      <c r="LC488" s="6"/>
    </row>
    <row r="489" spans="222:315" x14ac:dyDescent="0.2">
      <c r="HN489" s="6"/>
      <c r="HO489" s="6"/>
      <c r="HP489" s="6"/>
      <c r="HQ489" s="6"/>
      <c r="HR489" s="6"/>
      <c r="HS489" s="6"/>
      <c r="HT489" s="6"/>
      <c r="HU489" s="6"/>
      <c r="HV489" s="6"/>
      <c r="HW489" s="6"/>
      <c r="HX489" s="6"/>
      <c r="HY489" s="6"/>
      <c r="HZ489" s="6"/>
      <c r="IA489" s="6"/>
      <c r="IB489" s="6"/>
      <c r="IC489" s="6"/>
      <c r="ID489" s="6"/>
      <c r="IE489" s="6"/>
      <c r="IF489" s="6"/>
      <c r="IG489" s="6"/>
      <c r="IH489" s="6"/>
      <c r="II489" s="6"/>
      <c r="IJ489" s="6"/>
      <c r="IK489" s="6"/>
      <c r="IL489" s="6"/>
      <c r="IM489" s="6"/>
      <c r="IN489" s="6"/>
      <c r="IO489" s="6"/>
      <c r="IP489" s="6"/>
      <c r="IQ489" s="6"/>
      <c r="IR489" s="6"/>
      <c r="IS489" s="6"/>
      <c r="IT489" s="6"/>
      <c r="IU489" s="6"/>
      <c r="IV489" s="6"/>
      <c r="IW489" s="6"/>
      <c r="IX489" s="6"/>
      <c r="IY489" s="6"/>
      <c r="IZ489" s="6"/>
      <c r="JA489" s="6"/>
      <c r="JB489" s="6"/>
      <c r="JC489" s="6"/>
      <c r="JD489" s="6"/>
      <c r="JE489" s="6"/>
      <c r="JF489" s="6"/>
      <c r="JG489" s="6"/>
      <c r="JH489" s="6"/>
      <c r="JI489" s="6"/>
      <c r="JJ489" s="6"/>
      <c r="JK489" s="6"/>
      <c r="JL489" s="6"/>
      <c r="JM489" s="6"/>
      <c r="JN489" s="6"/>
      <c r="JO489" s="6"/>
      <c r="JP489" s="6"/>
      <c r="JQ489" s="6"/>
      <c r="JR489" s="6"/>
      <c r="JS489" s="6"/>
      <c r="JT489" s="6"/>
      <c r="JU489" s="6"/>
      <c r="JV489" s="6"/>
      <c r="JW489" s="6"/>
      <c r="JX489" s="6"/>
      <c r="JY489" s="6"/>
      <c r="JZ489" s="6"/>
      <c r="KA489" s="6"/>
      <c r="KB489" s="6"/>
      <c r="KC489" s="6"/>
      <c r="KD489" s="6"/>
      <c r="KE489" s="6"/>
      <c r="KF489" s="6"/>
      <c r="KG489" s="6"/>
      <c r="KH489" s="6"/>
      <c r="KI489" s="6"/>
      <c r="KJ489" s="6"/>
      <c r="KK489" s="6"/>
      <c r="KL489" s="6"/>
      <c r="KM489" s="6"/>
      <c r="KN489" s="6"/>
      <c r="KO489" s="6"/>
      <c r="KP489" s="6"/>
      <c r="KQ489" s="6"/>
      <c r="KR489" s="6"/>
      <c r="KS489" s="6"/>
      <c r="KT489" s="6"/>
      <c r="KU489" s="6"/>
      <c r="KV489" s="6"/>
      <c r="KW489" s="6"/>
      <c r="KX489" s="6"/>
      <c r="KY489" s="6"/>
      <c r="KZ489" s="6"/>
      <c r="LA489" s="6"/>
      <c r="LB489" s="6"/>
      <c r="LC489" s="6"/>
    </row>
    <row r="490" spans="222:315" x14ac:dyDescent="0.2">
      <c r="HN490" s="6"/>
      <c r="HO490" s="6"/>
      <c r="HP490" s="6"/>
      <c r="HQ490" s="6"/>
      <c r="HR490" s="6"/>
      <c r="HS490" s="6"/>
      <c r="HT490" s="6"/>
      <c r="HU490" s="6"/>
      <c r="HV490" s="6"/>
      <c r="HW490" s="6"/>
      <c r="HX490" s="6"/>
      <c r="HY490" s="6"/>
      <c r="HZ490" s="6"/>
      <c r="IA490" s="6"/>
      <c r="IB490" s="6"/>
      <c r="IC490" s="6"/>
      <c r="ID490" s="6"/>
      <c r="IE490" s="6"/>
      <c r="IF490" s="6"/>
      <c r="IG490" s="6"/>
      <c r="IH490" s="6"/>
      <c r="II490" s="6"/>
      <c r="IJ490" s="6"/>
      <c r="IK490" s="6"/>
      <c r="IL490" s="6"/>
      <c r="IM490" s="6"/>
      <c r="IN490" s="6"/>
      <c r="IO490" s="6"/>
      <c r="IP490" s="6"/>
      <c r="IQ490" s="6"/>
      <c r="IR490" s="6"/>
      <c r="IS490" s="6"/>
      <c r="IT490" s="6"/>
      <c r="IU490" s="6"/>
      <c r="IV490" s="6"/>
      <c r="IW490" s="6"/>
      <c r="IX490" s="6"/>
      <c r="IY490" s="6"/>
      <c r="IZ490" s="6"/>
      <c r="JA490" s="6"/>
      <c r="JB490" s="6"/>
      <c r="JC490" s="6"/>
      <c r="JD490" s="6"/>
      <c r="JE490" s="6"/>
      <c r="JF490" s="6"/>
      <c r="JG490" s="6"/>
      <c r="JH490" s="6"/>
      <c r="JI490" s="6"/>
      <c r="JJ490" s="6"/>
      <c r="JK490" s="6"/>
      <c r="JL490" s="6"/>
      <c r="JM490" s="6"/>
      <c r="JN490" s="6"/>
      <c r="JO490" s="6"/>
      <c r="JP490" s="6"/>
      <c r="JQ490" s="6"/>
      <c r="JR490" s="6"/>
      <c r="JS490" s="6"/>
      <c r="JT490" s="6"/>
      <c r="JU490" s="6"/>
      <c r="JV490" s="6"/>
      <c r="JW490" s="6"/>
      <c r="JX490" s="6"/>
      <c r="JY490" s="6"/>
      <c r="JZ490" s="6"/>
      <c r="KA490" s="6"/>
      <c r="KB490" s="6"/>
      <c r="KC490" s="6"/>
      <c r="KD490" s="6"/>
      <c r="KE490" s="6"/>
      <c r="KF490" s="6"/>
      <c r="KG490" s="6"/>
      <c r="KH490" s="6"/>
      <c r="KI490" s="6"/>
      <c r="KJ490" s="6"/>
      <c r="KK490" s="6"/>
      <c r="KL490" s="6"/>
      <c r="KM490" s="6"/>
      <c r="KN490" s="6"/>
      <c r="KO490" s="6"/>
      <c r="KP490" s="6"/>
      <c r="KQ490" s="6"/>
      <c r="KR490" s="6"/>
      <c r="KS490" s="6"/>
      <c r="KT490" s="6"/>
      <c r="KU490" s="6"/>
      <c r="KV490" s="6"/>
      <c r="KW490" s="6"/>
      <c r="KX490" s="6"/>
      <c r="KY490" s="6"/>
      <c r="KZ490" s="6"/>
      <c r="LA490" s="6"/>
      <c r="LB490" s="6"/>
      <c r="LC490" s="6"/>
    </row>
    <row r="491" spans="222:315" x14ac:dyDescent="0.2">
      <c r="HN491" s="6"/>
      <c r="HO491" s="6"/>
      <c r="HP491" s="6"/>
      <c r="HQ491" s="6"/>
      <c r="HR491" s="6"/>
      <c r="HS491" s="6"/>
      <c r="HT491" s="6"/>
      <c r="HU491" s="6"/>
      <c r="HV491" s="6"/>
      <c r="HW491" s="6"/>
      <c r="HX491" s="6"/>
      <c r="HY491" s="6"/>
      <c r="HZ491" s="6"/>
      <c r="IA491" s="6"/>
      <c r="IB491" s="6"/>
      <c r="IC491" s="6"/>
      <c r="ID491" s="6"/>
      <c r="IE491" s="6"/>
      <c r="IF491" s="6"/>
      <c r="IG491" s="6"/>
      <c r="IH491" s="6"/>
      <c r="II491" s="6"/>
      <c r="IJ491" s="6"/>
      <c r="IK491" s="6"/>
      <c r="IL491" s="6"/>
      <c r="IM491" s="6"/>
      <c r="IN491" s="6"/>
      <c r="IO491" s="6"/>
      <c r="IP491" s="6"/>
      <c r="IQ491" s="6"/>
      <c r="IR491" s="6"/>
      <c r="IS491" s="6"/>
      <c r="IT491" s="6"/>
      <c r="IU491" s="6"/>
      <c r="IV491" s="6"/>
      <c r="IW491" s="6"/>
      <c r="IX491" s="6"/>
      <c r="IY491" s="6"/>
      <c r="IZ491" s="6"/>
      <c r="JA491" s="6"/>
      <c r="JB491" s="6"/>
      <c r="JC491" s="6"/>
      <c r="JD491" s="6"/>
      <c r="JE491" s="6"/>
      <c r="JF491" s="6"/>
      <c r="JG491" s="6"/>
      <c r="JH491" s="6"/>
      <c r="JI491" s="6"/>
      <c r="JJ491" s="6"/>
      <c r="JK491" s="6"/>
      <c r="JL491" s="6"/>
      <c r="JM491" s="6"/>
      <c r="JN491" s="6"/>
      <c r="JO491" s="6"/>
      <c r="JP491" s="6"/>
      <c r="JQ491" s="6"/>
      <c r="JR491" s="6"/>
      <c r="JS491" s="6"/>
      <c r="JT491" s="6"/>
      <c r="JU491" s="6"/>
      <c r="JV491" s="6"/>
      <c r="JW491" s="6"/>
      <c r="JX491" s="6"/>
      <c r="JY491" s="6"/>
      <c r="JZ491" s="6"/>
      <c r="KA491" s="6"/>
      <c r="KB491" s="6"/>
      <c r="KC491" s="6"/>
      <c r="KD491" s="6"/>
      <c r="KE491" s="6"/>
      <c r="KF491" s="6"/>
      <c r="KG491" s="6"/>
      <c r="KH491" s="6"/>
      <c r="KI491" s="6"/>
      <c r="KJ491" s="6"/>
      <c r="KK491" s="6"/>
      <c r="KL491" s="6"/>
      <c r="KM491" s="6"/>
      <c r="KN491" s="6"/>
      <c r="KO491" s="6"/>
      <c r="KP491" s="6"/>
      <c r="KQ491" s="6"/>
      <c r="KR491" s="6"/>
      <c r="KS491" s="6"/>
      <c r="KT491" s="6"/>
      <c r="KU491" s="6"/>
      <c r="KV491" s="6"/>
      <c r="KW491" s="6"/>
      <c r="KX491" s="6"/>
      <c r="KY491" s="6"/>
      <c r="KZ491" s="6"/>
      <c r="LA491" s="6"/>
      <c r="LB491" s="6"/>
      <c r="LC491" s="6"/>
    </row>
    <row r="492" spans="222:315" x14ac:dyDescent="0.2">
      <c r="HN492" s="6"/>
      <c r="HO492" s="6"/>
      <c r="HP492" s="6"/>
      <c r="HQ492" s="6"/>
      <c r="HR492" s="6"/>
      <c r="HS492" s="6"/>
      <c r="HT492" s="6"/>
      <c r="HU492" s="6"/>
      <c r="HV492" s="6"/>
      <c r="HW492" s="6"/>
      <c r="HX492" s="6"/>
      <c r="HY492" s="6"/>
      <c r="HZ492" s="6"/>
      <c r="IA492" s="6"/>
      <c r="IB492" s="6"/>
      <c r="IC492" s="6"/>
      <c r="ID492" s="6"/>
      <c r="IE492" s="6"/>
      <c r="IF492" s="6"/>
      <c r="IG492" s="6"/>
      <c r="IH492" s="6"/>
      <c r="II492" s="6"/>
      <c r="IJ492" s="6"/>
      <c r="IK492" s="6"/>
      <c r="IL492" s="6"/>
      <c r="IM492" s="6"/>
      <c r="IN492" s="6"/>
      <c r="IO492" s="6"/>
      <c r="IP492" s="6"/>
      <c r="IQ492" s="6"/>
      <c r="IR492" s="6"/>
      <c r="IS492" s="6"/>
      <c r="IT492" s="6"/>
      <c r="IU492" s="6"/>
      <c r="IV492" s="6"/>
      <c r="IW492" s="6"/>
      <c r="IX492" s="6"/>
      <c r="IY492" s="6"/>
      <c r="IZ492" s="6"/>
      <c r="JA492" s="6"/>
      <c r="JB492" s="6"/>
      <c r="JC492" s="6"/>
      <c r="JD492" s="6"/>
      <c r="JE492" s="6"/>
      <c r="JF492" s="6"/>
      <c r="JG492" s="6"/>
      <c r="JH492" s="6"/>
      <c r="JI492" s="6"/>
      <c r="JJ492" s="6"/>
      <c r="JK492" s="6"/>
      <c r="JL492" s="6"/>
      <c r="JM492" s="6"/>
      <c r="JN492" s="6"/>
      <c r="JO492" s="6"/>
      <c r="JP492" s="6"/>
      <c r="JQ492" s="6"/>
      <c r="JR492" s="6"/>
      <c r="JS492" s="6"/>
      <c r="JT492" s="6"/>
      <c r="JU492" s="6"/>
      <c r="JV492" s="6"/>
      <c r="JW492" s="6"/>
      <c r="JX492" s="6"/>
      <c r="JY492" s="6"/>
      <c r="JZ492" s="6"/>
      <c r="KA492" s="6"/>
      <c r="KB492" s="6"/>
      <c r="KC492" s="6"/>
      <c r="KD492" s="6"/>
      <c r="KE492" s="6"/>
      <c r="KF492" s="6"/>
      <c r="KG492" s="6"/>
      <c r="KH492" s="6"/>
      <c r="KI492" s="6"/>
      <c r="KJ492" s="6"/>
      <c r="KK492" s="6"/>
      <c r="KL492" s="6"/>
      <c r="KM492" s="6"/>
      <c r="KN492" s="6"/>
      <c r="KO492" s="6"/>
      <c r="KP492" s="6"/>
      <c r="KQ492" s="6"/>
      <c r="KR492" s="6"/>
      <c r="KS492" s="6"/>
      <c r="KT492" s="6"/>
      <c r="KU492" s="6"/>
      <c r="KV492" s="6"/>
      <c r="KW492" s="6"/>
      <c r="KX492" s="6"/>
      <c r="KY492" s="6"/>
      <c r="KZ492" s="6"/>
      <c r="LA492" s="6"/>
      <c r="LB492" s="6"/>
      <c r="LC492" s="6"/>
    </row>
    <row r="493" spans="222:315" x14ac:dyDescent="0.2">
      <c r="HN493" s="6"/>
      <c r="HO493" s="6"/>
      <c r="HP493" s="6"/>
      <c r="HQ493" s="6"/>
      <c r="HR493" s="6"/>
      <c r="HS493" s="6"/>
      <c r="HT493" s="6"/>
      <c r="HU493" s="6"/>
      <c r="HV493" s="6"/>
      <c r="HW493" s="6"/>
      <c r="HX493" s="6"/>
      <c r="HY493" s="6"/>
      <c r="HZ493" s="6"/>
      <c r="IA493" s="6"/>
      <c r="IB493" s="6"/>
      <c r="IC493" s="6"/>
      <c r="ID493" s="6"/>
      <c r="IE493" s="6"/>
      <c r="IF493" s="6"/>
      <c r="IG493" s="6"/>
      <c r="IH493" s="6"/>
      <c r="II493" s="6"/>
      <c r="IJ493" s="6"/>
      <c r="IK493" s="6"/>
      <c r="IL493" s="6"/>
      <c r="IM493" s="6"/>
      <c r="IN493" s="6"/>
      <c r="IO493" s="6"/>
      <c r="IP493" s="6"/>
      <c r="IQ493" s="6"/>
      <c r="IR493" s="6"/>
      <c r="IS493" s="6"/>
      <c r="IT493" s="6"/>
      <c r="IU493" s="6"/>
      <c r="IV493" s="6"/>
      <c r="IW493" s="6"/>
      <c r="IX493" s="6"/>
      <c r="IY493" s="6"/>
      <c r="IZ493" s="6"/>
      <c r="JA493" s="6"/>
      <c r="JB493" s="6"/>
      <c r="JC493" s="6"/>
      <c r="JD493" s="6"/>
      <c r="JE493" s="6"/>
      <c r="JF493" s="6"/>
      <c r="JG493" s="6"/>
      <c r="JH493" s="6"/>
      <c r="JI493" s="6"/>
      <c r="JJ493" s="6"/>
      <c r="JK493" s="6"/>
      <c r="JL493" s="6"/>
      <c r="JM493" s="6"/>
      <c r="JN493" s="6"/>
      <c r="JO493" s="6"/>
      <c r="JP493" s="6"/>
      <c r="JQ493" s="6"/>
      <c r="JR493" s="6"/>
      <c r="JS493" s="6"/>
      <c r="JT493" s="6"/>
      <c r="JU493" s="6"/>
      <c r="JV493" s="6"/>
      <c r="JW493" s="6"/>
      <c r="JX493" s="6"/>
      <c r="JY493" s="6"/>
      <c r="JZ493" s="6"/>
      <c r="KA493" s="6"/>
      <c r="KB493" s="6"/>
      <c r="KC493" s="6"/>
      <c r="KD493" s="6"/>
      <c r="KE493" s="6"/>
      <c r="KF493" s="6"/>
      <c r="KG493" s="6"/>
      <c r="KH493" s="6"/>
      <c r="KI493" s="6"/>
      <c r="KJ493" s="6"/>
      <c r="KK493" s="6"/>
      <c r="KL493" s="6"/>
      <c r="KM493" s="6"/>
      <c r="KN493" s="6"/>
      <c r="KO493" s="6"/>
      <c r="KP493" s="6"/>
      <c r="KQ493" s="6"/>
      <c r="KR493" s="6"/>
      <c r="KS493" s="6"/>
      <c r="KT493" s="6"/>
      <c r="KU493" s="6"/>
      <c r="KV493" s="6"/>
      <c r="KW493" s="6"/>
      <c r="KX493" s="6"/>
      <c r="KY493" s="6"/>
      <c r="KZ493" s="6"/>
      <c r="LA493" s="6"/>
      <c r="LB493" s="6"/>
      <c r="LC493" s="6"/>
    </row>
    <row r="494" spans="222:315" x14ac:dyDescent="0.2">
      <c r="HN494" s="6"/>
      <c r="HO494" s="6"/>
      <c r="HP494" s="6"/>
      <c r="HQ494" s="6"/>
      <c r="HR494" s="6"/>
      <c r="HS494" s="6"/>
      <c r="HT494" s="6"/>
      <c r="HU494" s="6"/>
      <c r="HV494" s="6"/>
      <c r="HW494" s="6"/>
      <c r="HX494" s="6"/>
      <c r="HY494" s="6"/>
      <c r="HZ494" s="6"/>
      <c r="IA494" s="6"/>
      <c r="IB494" s="6"/>
      <c r="IC494" s="6"/>
      <c r="ID494" s="6"/>
      <c r="IE494" s="6"/>
      <c r="IF494" s="6"/>
      <c r="IG494" s="6"/>
      <c r="IH494" s="6"/>
      <c r="II494" s="6"/>
      <c r="IJ494" s="6"/>
      <c r="IK494" s="6"/>
      <c r="IL494" s="6"/>
      <c r="IM494" s="6"/>
      <c r="IN494" s="6"/>
      <c r="IO494" s="6"/>
      <c r="IP494" s="6"/>
      <c r="IQ494" s="6"/>
      <c r="IR494" s="6"/>
      <c r="IS494" s="6"/>
      <c r="IT494" s="6"/>
      <c r="IU494" s="6"/>
      <c r="IV494" s="6"/>
      <c r="IW494" s="6"/>
      <c r="IX494" s="6"/>
      <c r="IY494" s="6"/>
      <c r="IZ494" s="6"/>
      <c r="JA494" s="6"/>
      <c r="JB494" s="6"/>
      <c r="JC494" s="6"/>
      <c r="JD494" s="6"/>
      <c r="JE494" s="6"/>
      <c r="JF494" s="6"/>
      <c r="JG494" s="6"/>
      <c r="JH494" s="6"/>
      <c r="JI494" s="6"/>
      <c r="JJ494" s="6"/>
      <c r="JK494" s="6"/>
      <c r="JL494" s="6"/>
      <c r="JM494" s="6"/>
      <c r="JN494" s="6"/>
      <c r="JO494" s="6"/>
      <c r="JP494" s="6"/>
      <c r="JQ494" s="6"/>
      <c r="JR494" s="6"/>
      <c r="JS494" s="6"/>
      <c r="JT494" s="6"/>
      <c r="JU494" s="6"/>
      <c r="JV494" s="6"/>
      <c r="JW494" s="6"/>
      <c r="JX494" s="6"/>
      <c r="JY494" s="6"/>
      <c r="JZ494" s="6"/>
      <c r="KA494" s="6"/>
      <c r="KB494" s="6"/>
      <c r="KC494" s="6"/>
      <c r="KD494" s="6"/>
      <c r="KE494" s="6"/>
      <c r="KF494" s="6"/>
      <c r="KG494" s="6"/>
      <c r="KH494" s="6"/>
      <c r="KI494" s="6"/>
      <c r="KJ494" s="6"/>
      <c r="KK494" s="6"/>
      <c r="KL494" s="6"/>
      <c r="KM494" s="6"/>
      <c r="KN494" s="6"/>
      <c r="KO494" s="6"/>
      <c r="KP494" s="6"/>
      <c r="KQ494" s="6"/>
      <c r="KR494" s="6"/>
      <c r="KS494" s="6"/>
      <c r="KT494" s="6"/>
      <c r="KU494" s="6"/>
      <c r="KV494" s="6"/>
      <c r="KW494" s="6"/>
      <c r="KX494" s="6"/>
      <c r="KY494" s="6"/>
      <c r="KZ494" s="6"/>
      <c r="LA494" s="6"/>
      <c r="LB494" s="6"/>
      <c r="LC494" s="6"/>
    </row>
    <row r="495" spans="222:315" x14ac:dyDescent="0.2">
      <c r="HN495" s="6"/>
      <c r="HO495" s="6"/>
      <c r="HP495" s="6"/>
      <c r="HQ495" s="6"/>
      <c r="HR495" s="6"/>
      <c r="HS495" s="6"/>
      <c r="HT495" s="6"/>
      <c r="HU495" s="6"/>
      <c r="HV495" s="6"/>
      <c r="HW495" s="6"/>
      <c r="HX495" s="6"/>
      <c r="HY495" s="6"/>
      <c r="HZ495" s="6"/>
      <c r="IA495" s="6"/>
      <c r="IB495" s="6"/>
      <c r="IC495" s="6"/>
      <c r="ID495" s="6"/>
      <c r="IE495" s="6"/>
      <c r="IF495" s="6"/>
      <c r="IG495" s="6"/>
      <c r="IH495" s="6"/>
      <c r="II495" s="6"/>
      <c r="IJ495" s="6"/>
      <c r="IK495" s="6"/>
      <c r="IL495" s="6"/>
      <c r="IM495" s="6"/>
      <c r="IN495" s="6"/>
      <c r="IO495" s="6"/>
      <c r="IP495" s="6"/>
      <c r="IQ495" s="6"/>
      <c r="IR495" s="6"/>
      <c r="IS495" s="6"/>
      <c r="IT495" s="6"/>
      <c r="IU495" s="6"/>
      <c r="IV495" s="6"/>
      <c r="IW495" s="6"/>
      <c r="IX495" s="6"/>
      <c r="IY495" s="6"/>
      <c r="IZ495" s="6"/>
      <c r="JA495" s="6"/>
      <c r="JB495" s="6"/>
      <c r="JC495" s="6"/>
      <c r="JD495" s="6"/>
      <c r="JE495" s="6"/>
      <c r="JF495" s="6"/>
      <c r="JG495" s="6"/>
      <c r="JH495" s="6"/>
      <c r="JI495" s="6"/>
      <c r="JJ495" s="6"/>
      <c r="JK495" s="6"/>
      <c r="JL495" s="6"/>
      <c r="JM495" s="6"/>
      <c r="JN495" s="6"/>
      <c r="JO495" s="6"/>
      <c r="JP495" s="6"/>
      <c r="JQ495" s="6"/>
      <c r="JR495" s="6"/>
      <c r="JS495" s="6"/>
      <c r="JT495" s="6"/>
      <c r="JU495" s="6"/>
      <c r="JV495" s="6"/>
      <c r="JW495" s="6"/>
      <c r="JX495" s="6"/>
      <c r="JY495" s="6"/>
      <c r="JZ495" s="6"/>
      <c r="KA495" s="6"/>
      <c r="KB495" s="6"/>
      <c r="KC495" s="6"/>
      <c r="KD495" s="6"/>
      <c r="KE495" s="6"/>
      <c r="KF495" s="6"/>
      <c r="KG495" s="6"/>
      <c r="KH495" s="6"/>
      <c r="KI495" s="6"/>
      <c r="KJ495" s="6"/>
      <c r="KK495" s="6"/>
      <c r="KL495" s="6"/>
      <c r="KM495" s="6"/>
      <c r="KN495" s="6"/>
      <c r="KO495" s="6"/>
      <c r="KP495" s="6"/>
      <c r="KQ495" s="6"/>
      <c r="KR495" s="6"/>
      <c r="KS495" s="6"/>
      <c r="KT495" s="6"/>
      <c r="KU495" s="6"/>
      <c r="KV495" s="6"/>
      <c r="KW495" s="6"/>
      <c r="KX495" s="6"/>
      <c r="KY495" s="6"/>
      <c r="KZ495" s="6"/>
      <c r="LA495" s="6"/>
      <c r="LB495" s="6"/>
      <c r="LC495" s="6"/>
    </row>
    <row r="496" spans="222:315" x14ac:dyDescent="0.2">
      <c r="HN496" s="6"/>
      <c r="HO496" s="6"/>
      <c r="HP496" s="6"/>
      <c r="HQ496" s="6"/>
      <c r="HR496" s="6"/>
      <c r="HS496" s="6"/>
      <c r="HT496" s="6"/>
      <c r="HU496" s="6"/>
      <c r="HV496" s="6"/>
      <c r="HW496" s="6"/>
      <c r="HX496" s="6"/>
      <c r="HY496" s="6"/>
      <c r="HZ496" s="6"/>
      <c r="IA496" s="6"/>
      <c r="IB496" s="6"/>
      <c r="IC496" s="6"/>
      <c r="ID496" s="6"/>
      <c r="IE496" s="6"/>
      <c r="IF496" s="6"/>
      <c r="IG496" s="6"/>
      <c r="IH496" s="6"/>
      <c r="II496" s="6"/>
      <c r="IJ496" s="6"/>
      <c r="IK496" s="6"/>
      <c r="IL496" s="6"/>
      <c r="IM496" s="6"/>
      <c r="IN496" s="6"/>
      <c r="IO496" s="6"/>
      <c r="IP496" s="6"/>
      <c r="IQ496" s="6"/>
      <c r="IR496" s="6"/>
      <c r="IS496" s="6"/>
      <c r="IT496" s="6"/>
      <c r="IU496" s="6"/>
      <c r="IV496" s="6"/>
      <c r="IW496" s="6"/>
      <c r="IX496" s="6"/>
      <c r="IY496" s="6"/>
      <c r="IZ496" s="6"/>
      <c r="JA496" s="6"/>
      <c r="JB496" s="6"/>
      <c r="JC496" s="6"/>
      <c r="JD496" s="6"/>
      <c r="JE496" s="6"/>
      <c r="JF496" s="6"/>
      <c r="JG496" s="6"/>
      <c r="JH496" s="6"/>
      <c r="JI496" s="6"/>
      <c r="JJ496" s="6"/>
      <c r="JK496" s="6"/>
      <c r="JL496" s="6"/>
      <c r="JM496" s="6"/>
      <c r="JN496" s="6"/>
      <c r="JO496" s="6"/>
      <c r="JP496" s="6"/>
      <c r="JQ496" s="6"/>
      <c r="JR496" s="6"/>
      <c r="JS496" s="6"/>
      <c r="JT496" s="6"/>
      <c r="JU496" s="6"/>
      <c r="JV496" s="6"/>
      <c r="JW496" s="6"/>
      <c r="JX496" s="6"/>
      <c r="JY496" s="6"/>
      <c r="JZ496" s="6"/>
      <c r="KA496" s="6"/>
      <c r="KB496" s="6"/>
      <c r="KC496" s="6"/>
      <c r="KD496" s="6"/>
      <c r="KE496" s="6"/>
      <c r="KF496" s="6"/>
      <c r="KG496" s="6"/>
      <c r="KH496" s="6"/>
      <c r="KI496" s="6"/>
      <c r="KJ496" s="6"/>
      <c r="KK496" s="6"/>
      <c r="KL496" s="6"/>
      <c r="KM496" s="6"/>
      <c r="KN496" s="6"/>
      <c r="KO496" s="6"/>
      <c r="KP496" s="6"/>
      <c r="KQ496" s="6"/>
      <c r="KR496" s="6"/>
      <c r="KS496" s="6"/>
      <c r="KT496" s="6"/>
      <c r="KU496" s="6"/>
      <c r="KV496" s="6"/>
      <c r="KW496" s="6"/>
      <c r="KX496" s="6"/>
      <c r="KY496" s="6"/>
      <c r="KZ496" s="6"/>
      <c r="LA496" s="6"/>
      <c r="LB496" s="6"/>
      <c r="LC496" s="6"/>
    </row>
    <row r="497" spans="222:315" x14ac:dyDescent="0.2">
      <c r="HN497" s="6"/>
      <c r="HO497" s="6"/>
      <c r="HP497" s="6"/>
      <c r="HQ497" s="6"/>
      <c r="HR497" s="6"/>
      <c r="HS497" s="6"/>
      <c r="HT497" s="6"/>
      <c r="HU497" s="6"/>
      <c r="HV497" s="6"/>
      <c r="HW497" s="6"/>
      <c r="HX497" s="6"/>
      <c r="HY497" s="6"/>
      <c r="HZ497" s="6"/>
      <c r="IA497" s="6"/>
      <c r="IB497" s="6"/>
      <c r="IC497" s="6"/>
      <c r="ID497" s="6"/>
      <c r="IE497" s="6"/>
      <c r="IF497" s="6"/>
      <c r="IG497" s="6"/>
      <c r="IH497" s="6"/>
      <c r="II497" s="6"/>
      <c r="IJ497" s="6"/>
      <c r="IK497" s="6"/>
      <c r="IL497" s="6"/>
      <c r="IM497" s="6"/>
      <c r="IN497" s="6"/>
      <c r="IO497" s="6"/>
      <c r="IP497" s="6"/>
      <c r="IQ497" s="6"/>
      <c r="IR497" s="6"/>
      <c r="IS497" s="6"/>
      <c r="IT497" s="6"/>
      <c r="IU497" s="6"/>
      <c r="IV497" s="6"/>
      <c r="IW497" s="6"/>
      <c r="IX497" s="6"/>
      <c r="IY497" s="6"/>
      <c r="IZ497" s="6"/>
      <c r="JA497" s="6"/>
      <c r="JB497" s="6"/>
      <c r="JC497" s="6"/>
      <c r="JD497" s="6"/>
      <c r="JE497" s="6"/>
      <c r="JF497" s="6"/>
      <c r="JG497" s="6"/>
      <c r="JH497" s="6"/>
      <c r="JI497" s="6"/>
      <c r="JJ497" s="6"/>
      <c r="JK497" s="6"/>
      <c r="JL497" s="6"/>
      <c r="JM497" s="6"/>
      <c r="JN497" s="6"/>
      <c r="JO497" s="6"/>
      <c r="JP497" s="6"/>
      <c r="JQ497" s="6"/>
      <c r="JR497" s="6"/>
      <c r="JS497" s="6"/>
      <c r="JT497" s="6"/>
      <c r="JU497" s="6"/>
      <c r="JV497" s="6"/>
      <c r="JW497" s="6"/>
      <c r="JX497" s="6"/>
      <c r="JY497" s="6"/>
      <c r="JZ497" s="6"/>
      <c r="KA497" s="6"/>
      <c r="KB497" s="6"/>
      <c r="KC497" s="6"/>
      <c r="KD497" s="6"/>
      <c r="KE497" s="6"/>
      <c r="KF497" s="6"/>
      <c r="KG497" s="6"/>
      <c r="KH497" s="6"/>
      <c r="KI497" s="6"/>
      <c r="KJ497" s="6"/>
      <c r="KK497" s="6"/>
      <c r="KL497" s="6"/>
      <c r="KM497" s="6"/>
      <c r="KN497" s="6"/>
      <c r="KO497" s="6"/>
      <c r="KP497" s="6"/>
      <c r="KQ497" s="6"/>
      <c r="KR497" s="6"/>
      <c r="KS497" s="6"/>
      <c r="KT497" s="6"/>
      <c r="KU497" s="6"/>
      <c r="KV497" s="6"/>
      <c r="KW497" s="6"/>
      <c r="KX497" s="6"/>
      <c r="KY497" s="6"/>
      <c r="KZ497" s="6"/>
      <c r="LA497" s="6"/>
      <c r="LB497" s="6"/>
      <c r="LC497" s="6"/>
    </row>
    <row r="498" spans="222:315" x14ac:dyDescent="0.2">
      <c r="HN498" s="6"/>
      <c r="HO498" s="6"/>
      <c r="HP498" s="6"/>
      <c r="HQ498" s="6"/>
      <c r="HR498" s="6"/>
      <c r="HS498" s="6"/>
      <c r="HT498" s="6"/>
      <c r="HU498" s="6"/>
      <c r="HV498" s="6"/>
      <c r="HW498" s="6"/>
      <c r="HX498" s="6"/>
      <c r="HY498" s="6"/>
      <c r="HZ498" s="6"/>
      <c r="IA498" s="6"/>
      <c r="IB498" s="6"/>
      <c r="IC498" s="6"/>
      <c r="ID498" s="6"/>
      <c r="IE498" s="6"/>
      <c r="IF498" s="6"/>
      <c r="IG498" s="6"/>
      <c r="IH498" s="6"/>
      <c r="II498" s="6"/>
      <c r="IJ498" s="6"/>
      <c r="IK498" s="6"/>
      <c r="IL498" s="6"/>
      <c r="IM498" s="6"/>
      <c r="IN498" s="6"/>
      <c r="IO498" s="6"/>
      <c r="IP498" s="6"/>
      <c r="IQ498" s="6"/>
      <c r="IR498" s="6"/>
      <c r="IS498" s="6"/>
      <c r="IT498" s="6"/>
      <c r="IU498" s="6"/>
      <c r="IV498" s="6"/>
      <c r="IW498" s="6"/>
      <c r="IX498" s="6"/>
      <c r="IY498" s="6"/>
      <c r="IZ498" s="6"/>
      <c r="JA498" s="6"/>
      <c r="JB498" s="6"/>
      <c r="JC498" s="6"/>
      <c r="JD498" s="6"/>
      <c r="JE498" s="6"/>
      <c r="JF498" s="6"/>
      <c r="JG498" s="6"/>
      <c r="JH498" s="6"/>
      <c r="JI498" s="6"/>
      <c r="JJ498" s="6"/>
      <c r="JK498" s="6"/>
      <c r="JL498" s="6"/>
      <c r="JM498" s="6"/>
      <c r="JN498" s="6"/>
      <c r="JO498" s="6"/>
      <c r="JP498" s="6"/>
      <c r="JQ498" s="6"/>
      <c r="JR498" s="6"/>
      <c r="JS498" s="6"/>
      <c r="JT498" s="6"/>
      <c r="JU498" s="6"/>
      <c r="JV498" s="6"/>
      <c r="JW498" s="6"/>
      <c r="JX498" s="6"/>
      <c r="JY498" s="6"/>
      <c r="JZ498" s="6"/>
      <c r="KA498" s="6"/>
      <c r="KB498" s="6"/>
      <c r="KC498" s="6"/>
      <c r="KD498" s="6"/>
      <c r="KE498" s="6"/>
      <c r="KF498" s="6"/>
      <c r="KG498" s="6"/>
      <c r="KH498" s="6"/>
      <c r="KI498" s="6"/>
      <c r="KJ498" s="6"/>
      <c r="KK498" s="6"/>
      <c r="KL498" s="6"/>
      <c r="KM498" s="6"/>
      <c r="KN498" s="6"/>
      <c r="KO498" s="6"/>
      <c r="KP498" s="6"/>
      <c r="KQ498" s="6"/>
      <c r="KR498" s="6"/>
      <c r="KS498" s="6"/>
      <c r="KT498" s="6"/>
      <c r="KU498" s="6"/>
      <c r="KV498" s="6"/>
      <c r="KW498" s="6"/>
      <c r="KX498" s="6"/>
      <c r="KY498" s="6"/>
      <c r="KZ498" s="6"/>
      <c r="LA498" s="6"/>
      <c r="LB498" s="6"/>
      <c r="LC498" s="6"/>
    </row>
    <row r="499" spans="222:315" x14ac:dyDescent="0.2">
      <c r="HN499" s="6"/>
      <c r="HO499" s="6"/>
      <c r="HP499" s="6"/>
      <c r="HQ499" s="6"/>
      <c r="HR499" s="6"/>
      <c r="HS499" s="6"/>
      <c r="HT499" s="6"/>
      <c r="HU499" s="6"/>
      <c r="HV499" s="6"/>
      <c r="HW499" s="6"/>
      <c r="HX499" s="6"/>
      <c r="HY499" s="6"/>
      <c r="HZ499" s="6"/>
      <c r="IA499" s="6"/>
      <c r="IB499" s="6"/>
      <c r="IC499" s="6"/>
      <c r="ID499" s="6"/>
      <c r="IE499" s="6"/>
      <c r="IF499" s="6"/>
      <c r="IG499" s="6"/>
      <c r="IH499" s="6"/>
      <c r="II499" s="6"/>
      <c r="IJ499" s="6"/>
      <c r="IK499" s="6"/>
      <c r="IL499" s="6"/>
      <c r="IM499" s="6"/>
      <c r="IN499" s="6"/>
      <c r="IO499" s="6"/>
      <c r="IP499" s="6"/>
      <c r="IQ499" s="6"/>
      <c r="IR499" s="6"/>
      <c r="IS499" s="6"/>
      <c r="IT499" s="6"/>
      <c r="IU499" s="6"/>
      <c r="IV499" s="6"/>
      <c r="IW499" s="6"/>
      <c r="IX499" s="6"/>
      <c r="IY499" s="6"/>
      <c r="IZ499" s="6"/>
      <c r="JA499" s="6"/>
      <c r="JB499" s="6"/>
      <c r="JC499" s="6"/>
      <c r="JD499" s="6"/>
      <c r="JE499" s="6"/>
      <c r="JF499" s="6"/>
      <c r="JG499" s="6"/>
      <c r="JH499" s="6"/>
      <c r="JI499" s="6"/>
      <c r="JJ499" s="6"/>
      <c r="JK499" s="6"/>
      <c r="JL499" s="6"/>
      <c r="JM499" s="6"/>
      <c r="JN499" s="6"/>
      <c r="JO499" s="6"/>
      <c r="JP499" s="6"/>
      <c r="JQ499" s="6"/>
      <c r="JR499" s="6"/>
      <c r="JS499" s="6"/>
      <c r="JT499" s="6"/>
      <c r="JU499" s="6"/>
      <c r="JV499" s="6"/>
      <c r="JW499" s="6"/>
      <c r="JX499" s="6"/>
      <c r="JY499" s="6"/>
      <c r="JZ499" s="6"/>
      <c r="KA499" s="6"/>
      <c r="KB499" s="6"/>
      <c r="KC499" s="6"/>
      <c r="KD499" s="6"/>
      <c r="KE499" s="6"/>
      <c r="KF499" s="6"/>
      <c r="KG499" s="6"/>
      <c r="KH499" s="6"/>
      <c r="KI499" s="6"/>
      <c r="KJ499" s="6"/>
      <c r="KK499" s="6"/>
      <c r="KL499" s="6"/>
      <c r="KM499" s="6"/>
      <c r="KN499" s="6"/>
      <c r="KO499" s="6"/>
      <c r="KP499" s="6"/>
      <c r="KQ499" s="6"/>
      <c r="KR499" s="6"/>
      <c r="KS499" s="6"/>
      <c r="KT499" s="6"/>
      <c r="KU499" s="6"/>
      <c r="KV499" s="6"/>
      <c r="KW499" s="6"/>
      <c r="KX499" s="6"/>
      <c r="KY499" s="6"/>
      <c r="KZ499" s="6"/>
      <c r="LA499" s="6"/>
      <c r="LB499" s="6"/>
      <c r="LC499" s="6"/>
    </row>
    <row r="500" spans="222:315" x14ac:dyDescent="0.2">
      <c r="HN500" s="6"/>
      <c r="HO500" s="6"/>
      <c r="HP500" s="6"/>
      <c r="HQ500" s="6"/>
      <c r="HR500" s="6"/>
      <c r="HS500" s="6"/>
      <c r="HT500" s="6"/>
      <c r="HU500" s="6"/>
      <c r="HV500" s="6"/>
      <c r="HW500" s="6"/>
      <c r="HX500" s="6"/>
      <c r="HY500" s="6"/>
      <c r="HZ500" s="6"/>
      <c r="IA500" s="6"/>
      <c r="IB500" s="6"/>
      <c r="IC500" s="6"/>
      <c r="ID500" s="6"/>
      <c r="IE500" s="6"/>
      <c r="IF500" s="6"/>
      <c r="IG500" s="6"/>
      <c r="IH500" s="6"/>
      <c r="II500" s="6"/>
      <c r="IJ500" s="6"/>
      <c r="IK500" s="6"/>
      <c r="IL500" s="6"/>
      <c r="IM500" s="6"/>
      <c r="IN500" s="6"/>
      <c r="IO500" s="6"/>
      <c r="IP500" s="6"/>
      <c r="IQ500" s="6"/>
      <c r="IR500" s="6"/>
      <c r="IS500" s="6"/>
      <c r="IT500" s="6"/>
      <c r="IU500" s="6"/>
      <c r="IV500" s="6"/>
      <c r="IW500" s="6"/>
      <c r="IX500" s="6"/>
      <c r="IY500" s="6"/>
      <c r="IZ500" s="6"/>
      <c r="JA500" s="6"/>
      <c r="JB500" s="6"/>
      <c r="JC500" s="6"/>
      <c r="JD500" s="6"/>
      <c r="JE500" s="6"/>
      <c r="JF500" s="6"/>
      <c r="JG500" s="6"/>
      <c r="JH500" s="6"/>
      <c r="JI500" s="6"/>
      <c r="JJ500" s="6"/>
      <c r="JK500" s="6"/>
      <c r="JL500" s="6"/>
      <c r="JM500" s="6"/>
      <c r="JN500" s="6"/>
      <c r="JO500" s="6"/>
      <c r="JP500" s="6"/>
      <c r="JQ500" s="6"/>
      <c r="JR500" s="6"/>
      <c r="JS500" s="6"/>
      <c r="JT500" s="6"/>
      <c r="JU500" s="6"/>
      <c r="JV500" s="6"/>
      <c r="JW500" s="6"/>
      <c r="JX500" s="6"/>
      <c r="JY500" s="6"/>
      <c r="JZ500" s="6"/>
      <c r="KA500" s="6"/>
      <c r="KB500" s="6"/>
      <c r="KC500" s="6"/>
      <c r="KD500" s="6"/>
      <c r="KE500" s="6"/>
      <c r="KF500" s="6"/>
      <c r="KG500" s="6"/>
      <c r="KH500" s="6"/>
      <c r="KI500" s="6"/>
      <c r="KJ500" s="6"/>
      <c r="KK500" s="6"/>
      <c r="KL500" s="6"/>
      <c r="KM500" s="6"/>
      <c r="KN500" s="6"/>
      <c r="KO500" s="6"/>
      <c r="KP500" s="6"/>
      <c r="KQ500" s="6"/>
      <c r="KR500" s="6"/>
      <c r="KS500" s="6"/>
      <c r="KT500" s="6"/>
      <c r="KU500" s="6"/>
      <c r="KV500" s="6"/>
      <c r="KW500" s="6"/>
      <c r="KX500" s="6"/>
      <c r="KY500" s="6"/>
      <c r="KZ500" s="6"/>
      <c r="LA500" s="6"/>
      <c r="LB500" s="6"/>
      <c r="LC500" s="6"/>
    </row>
    <row r="501" spans="222:315" x14ac:dyDescent="0.2">
      <c r="HN501" s="6"/>
      <c r="HO501" s="6"/>
      <c r="HP501" s="6"/>
      <c r="HQ501" s="6"/>
      <c r="HR501" s="6"/>
      <c r="HS501" s="6"/>
      <c r="HT501" s="6"/>
      <c r="HU501" s="6"/>
      <c r="HV501" s="6"/>
      <c r="HW501" s="6"/>
      <c r="HX501" s="6"/>
      <c r="HY501" s="6"/>
      <c r="HZ501" s="6"/>
      <c r="IA501" s="6"/>
      <c r="IB501" s="6"/>
      <c r="IC501" s="6"/>
      <c r="ID501" s="6"/>
      <c r="IE501" s="6"/>
      <c r="IF501" s="6"/>
      <c r="IG501" s="6"/>
      <c r="IH501" s="6"/>
      <c r="II501" s="6"/>
      <c r="IJ501" s="6"/>
      <c r="IK501" s="6"/>
      <c r="IL501" s="6"/>
      <c r="IM501" s="6"/>
      <c r="IN501" s="6"/>
      <c r="IO501" s="6"/>
      <c r="IP501" s="6"/>
      <c r="IQ501" s="6"/>
      <c r="IR501" s="6"/>
      <c r="IS501" s="6"/>
      <c r="IT501" s="6"/>
      <c r="IU501" s="6"/>
      <c r="IV501" s="6"/>
      <c r="IW501" s="6"/>
      <c r="IX501" s="6"/>
      <c r="IY501" s="6"/>
      <c r="IZ501" s="6"/>
      <c r="JA501" s="6"/>
      <c r="JB501" s="6"/>
      <c r="JC501" s="6"/>
      <c r="JD501" s="6"/>
      <c r="JE501" s="6"/>
      <c r="JF501" s="6"/>
      <c r="JG501" s="6"/>
      <c r="JH501" s="6"/>
      <c r="JI501" s="6"/>
      <c r="JJ501" s="6"/>
      <c r="JK501" s="6"/>
      <c r="JL501" s="6"/>
      <c r="JM501" s="6"/>
      <c r="JN501" s="6"/>
      <c r="JO501" s="6"/>
      <c r="JP501" s="6"/>
      <c r="JQ501" s="6"/>
      <c r="JR501" s="6"/>
      <c r="JS501" s="6"/>
      <c r="JT501" s="6"/>
      <c r="JU501" s="6"/>
      <c r="JV501" s="6"/>
      <c r="JW501" s="6"/>
      <c r="JX501" s="6"/>
      <c r="JY501" s="6"/>
      <c r="JZ501" s="6"/>
      <c r="KA501" s="6"/>
      <c r="KB501" s="6"/>
      <c r="KC501" s="6"/>
      <c r="KD501" s="6"/>
      <c r="KE501" s="6"/>
      <c r="KF501" s="6"/>
      <c r="KG501" s="6"/>
      <c r="KH501" s="6"/>
      <c r="KI501" s="6"/>
      <c r="KJ501" s="6"/>
      <c r="KK501" s="6"/>
      <c r="KL501" s="6"/>
      <c r="KM501" s="6"/>
      <c r="KN501" s="6"/>
      <c r="KO501" s="6"/>
      <c r="KP501" s="6"/>
      <c r="KQ501" s="6"/>
      <c r="KR501" s="6"/>
      <c r="KS501" s="6"/>
      <c r="KT501" s="6"/>
      <c r="KU501" s="6"/>
      <c r="KV501" s="6"/>
      <c r="KW501" s="6"/>
      <c r="KX501" s="6"/>
      <c r="KY501" s="6"/>
      <c r="KZ501" s="6"/>
      <c r="LA501" s="6"/>
      <c r="LB501" s="6"/>
      <c r="LC501" s="6"/>
    </row>
    <row r="502" spans="222:315" x14ac:dyDescent="0.2">
      <c r="HN502" s="6"/>
      <c r="HO502" s="6"/>
      <c r="HP502" s="6"/>
      <c r="HQ502" s="6"/>
      <c r="HR502" s="6"/>
      <c r="HS502" s="6"/>
      <c r="HT502" s="6"/>
      <c r="HU502" s="6"/>
      <c r="HV502" s="6"/>
      <c r="HW502" s="6"/>
      <c r="HX502" s="6"/>
      <c r="HY502" s="6"/>
      <c r="HZ502" s="6"/>
      <c r="IA502" s="6"/>
      <c r="IB502" s="6"/>
      <c r="IC502" s="6"/>
      <c r="ID502" s="6"/>
      <c r="IE502" s="6"/>
      <c r="IF502" s="6"/>
      <c r="IG502" s="6"/>
      <c r="IH502" s="6"/>
      <c r="II502" s="6"/>
      <c r="IJ502" s="6"/>
      <c r="IK502" s="6"/>
      <c r="IL502" s="6"/>
      <c r="IM502" s="6"/>
      <c r="IN502" s="6"/>
      <c r="IO502" s="6"/>
      <c r="IP502" s="6"/>
      <c r="IQ502" s="6"/>
      <c r="IR502" s="6"/>
      <c r="IS502" s="6"/>
      <c r="IT502" s="6"/>
      <c r="IU502" s="6"/>
      <c r="IV502" s="6"/>
      <c r="IW502" s="6"/>
      <c r="IX502" s="6"/>
      <c r="IY502" s="6"/>
      <c r="IZ502" s="6"/>
      <c r="JA502" s="6"/>
      <c r="JB502" s="6"/>
      <c r="JC502" s="6"/>
      <c r="JD502" s="6"/>
      <c r="JE502" s="6"/>
      <c r="JF502" s="6"/>
      <c r="JG502" s="6"/>
      <c r="JH502" s="6"/>
      <c r="JI502" s="6"/>
      <c r="JJ502" s="6"/>
      <c r="JK502" s="6"/>
      <c r="JL502" s="6"/>
      <c r="JM502" s="6"/>
      <c r="JN502" s="6"/>
      <c r="JO502" s="6"/>
      <c r="JP502" s="6"/>
      <c r="JQ502" s="6"/>
      <c r="JR502" s="6"/>
      <c r="JS502" s="6"/>
      <c r="JT502" s="6"/>
      <c r="JU502" s="6"/>
      <c r="JV502" s="6"/>
      <c r="JW502" s="6"/>
      <c r="JX502" s="6"/>
      <c r="JY502" s="6"/>
      <c r="JZ502" s="6"/>
      <c r="KA502" s="6"/>
      <c r="KB502" s="6"/>
      <c r="KC502" s="6"/>
      <c r="KD502" s="6"/>
      <c r="KE502" s="6"/>
      <c r="KF502" s="6"/>
      <c r="KG502" s="6"/>
      <c r="KH502" s="6"/>
      <c r="KI502" s="6"/>
      <c r="KJ502" s="6"/>
      <c r="KK502" s="6"/>
      <c r="KL502" s="6"/>
      <c r="KM502" s="6"/>
      <c r="KN502" s="6"/>
      <c r="KO502" s="6"/>
      <c r="KP502" s="6"/>
      <c r="KQ502" s="6"/>
      <c r="KR502" s="6"/>
      <c r="KS502" s="6"/>
      <c r="KT502" s="6"/>
      <c r="KU502" s="6"/>
      <c r="KV502" s="6"/>
      <c r="KW502" s="6"/>
      <c r="KX502" s="6"/>
      <c r="KY502" s="6"/>
      <c r="KZ502" s="6"/>
      <c r="LA502" s="6"/>
      <c r="LB502" s="6"/>
      <c r="LC502" s="6"/>
    </row>
    <row r="503" spans="222:315" x14ac:dyDescent="0.2">
      <c r="HN503" s="6"/>
      <c r="HO503" s="6"/>
      <c r="HP503" s="6"/>
      <c r="HQ503" s="6"/>
      <c r="HR503" s="6"/>
      <c r="HS503" s="6"/>
      <c r="HT503" s="6"/>
      <c r="HU503" s="6"/>
      <c r="HV503" s="6"/>
      <c r="HW503" s="6"/>
      <c r="HX503" s="6"/>
      <c r="HY503" s="6"/>
      <c r="HZ503" s="6"/>
      <c r="IA503" s="6"/>
      <c r="IB503" s="6"/>
      <c r="IC503" s="6"/>
      <c r="ID503" s="6"/>
      <c r="IE503" s="6"/>
      <c r="IF503" s="6"/>
      <c r="IG503" s="6"/>
      <c r="IH503" s="6"/>
      <c r="II503" s="6"/>
      <c r="IJ503" s="6"/>
      <c r="IK503" s="6"/>
      <c r="IL503" s="6"/>
      <c r="IM503" s="6"/>
      <c r="IN503" s="6"/>
      <c r="IO503" s="6"/>
      <c r="IP503" s="6"/>
      <c r="IQ503" s="6"/>
      <c r="IR503" s="6"/>
      <c r="IS503" s="6"/>
      <c r="IT503" s="6"/>
      <c r="IU503" s="6"/>
      <c r="IV503" s="6"/>
      <c r="IW503" s="6"/>
      <c r="IX503" s="6"/>
      <c r="IY503" s="6"/>
      <c r="IZ503" s="6"/>
      <c r="JA503" s="6"/>
      <c r="JB503" s="6"/>
      <c r="JC503" s="6"/>
      <c r="JD503" s="6"/>
      <c r="JE503" s="6"/>
      <c r="JF503" s="6"/>
      <c r="JG503" s="6"/>
      <c r="JH503" s="6"/>
      <c r="JI503" s="6"/>
      <c r="JJ503" s="6"/>
      <c r="JK503" s="6"/>
      <c r="JL503" s="6"/>
      <c r="JM503" s="6"/>
      <c r="JN503" s="6"/>
      <c r="JO503" s="6"/>
      <c r="JP503" s="6"/>
      <c r="JQ503" s="6"/>
      <c r="JR503" s="6"/>
      <c r="JS503" s="6"/>
      <c r="JT503" s="6"/>
      <c r="JU503" s="6"/>
      <c r="JV503" s="6"/>
      <c r="JW503" s="6"/>
      <c r="JX503" s="6"/>
      <c r="JY503" s="6"/>
      <c r="JZ503" s="6"/>
      <c r="KA503" s="6"/>
      <c r="KB503" s="6"/>
      <c r="KC503" s="6"/>
      <c r="KD503" s="6"/>
      <c r="KE503" s="6"/>
      <c r="KF503" s="6"/>
      <c r="KG503" s="6"/>
      <c r="KH503" s="6"/>
      <c r="KI503" s="6"/>
      <c r="KJ503" s="6"/>
      <c r="KK503" s="6"/>
      <c r="KL503" s="6"/>
      <c r="KM503" s="6"/>
      <c r="KN503" s="6"/>
      <c r="KO503" s="6"/>
      <c r="KP503" s="6"/>
      <c r="KQ503" s="6"/>
      <c r="KR503" s="6"/>
      <c r="KS503" s="6"/>
      <c r="KT503" s="6"/>
      <c r="KU503" s="6"/>
      <c r="KV503" s="6"/>
      <c r="KW503" s="6"/>
      <c r="KX503" s="6"/>
      <c r="KY503" s="6"/>
      <c r="KZ503" s="6"/>
      <c r="LA503" s="6"/>
      <c r="LB503" s="6"/>
      <c r="LC503" s="6"/>
    </row>
    <row r="504" spans="222:315" x14ac:dyDescent="0.2">
      <c r="HN504" s="6"/>
      <c r="HO504" s="6"/>
      <c r="HP504" s="6"/>
      <c r="HQ504" s="6"/>
      <c r="HR504" s="6"/>
      <c r="HS504" s="6"/>
      <c r="HT504" s="6"/>
      <c r="HU504" s="6"/>
      <c r="HV504" s="6"/>
      <c r="HW504" s="6"/>
      <c r="HX504" s="6"/>
      <c r="HY504" s="6"/>
      <c r="HZ504" s="6"/>
      <c r="IA504" s="6"/>
      <c r="IB504" s="6"/>
      <c r="IC504" s="6"/>
      <c r="ID504" s="6"/>
      <c r="IE504" s="6"/>
      <c r="IF504" s="6"/>
      <c r="IG504" s="6"/>
      <c r="IH504" s="6"/>
      <c r="II504" s="6"/>
      <c r="IJ504" s="6"/>
      <c r="IK504" s="6"/>
      <c r="IL504" s="6"/>
      <c r="IM504" s="6"/>
      <c r="IN504" s="6"/>
      <c r="IO504" s="6"/>
      <c r="IP504" s="6"/>
      <c r="IQ504" s="6"/>
      <c r="IR504" s="6"/>
      <c r="IS504" s="6"/>
      <c r="IT504" s="6"/>
      <c r="IU504" s="6"/>
      <c r="IV504" s="6"/>
      <c r="IW504" s="6"/>
      <c r="IX504" s="6"/>
      <c r="IY504" s="6"/>
      <c r="IZ504" s="6"/>
      <c r="JA504" s="6"/>
      <c r="JB504" s="6"/>
      <c r="JC504" s="6"/>
      <c r="JD504" s="6"/>
      <c r="JE504" s="6"/>
      <c r="JF504" s="6"/>
      <c r="JG504" s="6"/>
      <c r="JH504" s="6"/>
      <c r="JI504" s="6"/>
      <c r="JJ504" s="6"/>
      <c r="JK504" s="6"/>
      <c r="JL504" s="6"/>
      <c r="JM504" s="6"/>
      <c r="JN504" s="6"/>
      <c r="JO504" s="6"/>
      <c r="JP504" s="6"/>
      <c r="JQ504" s="6"/>
      <c r="JR504" s="6"/>
      <c r="JS504" s="6"/>
      <c r="JT504" s="6"/>
      <c r="JU504" s="6"/>
      <c r="JV504" s="6"/>
      <c r="JW504" s="6"/>
      <c r="JX504" s="6"/>
      <c r="JY504" s="6"/>
      <c r="JZ504" s="6"/>
      <c r="KA504" s="6"/>
      <c r="KB504" s="6"/>
      <c r="KC504" s="6"/>
      <c r="KD504" s="6"/>
      <c r="KE504" s="6"/>
      <c r="KF504" s="6"/>
      <c r="KG504" s="6"/>
      <c r="KH504" s="6"/>
      <c r="KI504" s="6"/>
      <c r="KJ504" s="6"/>
      <c r="KK504" s="6"/>
      <c r="KL504" s="6"/>
      <c r="KM504" s="6"/>
      <c r="KN504" s="6"/>
      <c r="KO504" s="6"/>
      <c r="KP504" s="6"/>
      <c r="KQ504" s="6"/>
      <c r="KR504" s="6"/>
      <c r="KS504" s="6"/>
      <c r="KT504" s="6"/>
      <c r="KU504" s="6"/>
      <c r="KV504" s="6"/>
      <c r="KW504" s="6"/>
      <c r="KX504" s="6"/>
      <c r="KY504" s="6"/>
      <c r="KZ504" s="6"/>
      <c r="LA504" s="6"/>
      <c r="LB504" s="6"/>
      <c r="LC504" s="6"/>
    </row>
    <row r="505" spans="222:315" x14ac:dyDescent="0.2">
      <c r="HN505" s="6"/>
      <c r="HO505" s="6"/>
      <c r="HP505" s="6"/>
      <c r="HQ505" s="6"/>
      <c r="HR505" s="6"/>
      <c r="HS505" s="6"/>
      <c r="HT505" s="6"/>
      <c r="HU505" s="6"/>
      <c r="HV505" s="6"/>
      <c r="HW505" s="6"/>
      <c r="HX505" s="6"/>
      <c r="HY505" s="6"/>
      <c r="HZ505" s="6"/>
      <c r="IA505" s="6"/>
      <c r="IB505" s="6"/>
      <c r="IC505" s="6"/>
      <c r="ID505" s="6"/>
      <c r="IE505" s="6"/>
      <c r="IF505" s="6"/>
      <c r="IG505" s="6"/>
      <c r="IH505" s="6"/>
      <c r="II505" s="6"/>
      <c r="IJ505" s="6"/>
      <c r="IK505" s="6"/>
      <c r="IL505" s="6"/>
      <c r="IM505" s="6"/>
      <c r="IN505" s="6"/>
      <c r="IO505" s="6"/>
      <c r="IP505" s="6"/>
      <c r="IQ505" s="6"/>
      <c r="IR505" s="6"/>
      <c r="IS505" s="6"/>
      <c r="IT505" s="6"/>
      <c r="IU505" s="6"/>
      <c r="IV505" s="6"/>
      <c r="IW505" s="6"/>
      <c r="IX505" s="6"/>
      <c r="IY505" s="6"/>
      <c r="IZ505" s="6"/>
      <c r="JA505" s="6"/>
      <c r="JB505" s="6"/>
      <c r="JC505" s="6"/>
      <c r="JD505" s="6"/>
      <c r="JE505" s="6"/>
      <c r="JF505" s="6"/>
      <c r="JG505" s="6"/>
      <c r="JH505" s="6"/>
      <c r="JI505" s="6"/>
      <c r="JJ505" s="6"/>
      <c r="JK505" s="6"/>
      <c r="JL505" s="6"/>
      <c r="JM505" s="6"/>
      <c r="JN505" s="6"/>
      <c r="JO505" s="6"/>
      <c r="JP505" s="6"/>
      <c r="JQ505" s="6"/>
      <c r="JR505" s="6"/>
      <c r="JS505" s="6"/>
      <c r="JT505" s="6"/>
      <c r="JU505" s="6"/>
      <c r="JV505" s="6"/>
      <c r="JW505" s="6"/>
      <c r="JX505" s="6"/>
      <c r="JY505" s="6"/>
      <c r="JZ505" s="6"/>
      <c r="KA505" s="6"/>
      <c r="KB505" s="6"/>
      <c r="KC505" s="6"/>
      <c r="KD505" s="6"/>
      <c r="KE505" s="6"/>
      <c r="KF505" s="6"/>
      <c r="KG505" s="6"/>
      <c r="KH505" s="6"/>
      <c r="KI505" s="6"/>
      <c r="KJ505" s="6"/>
      <c r="KK505" s="6"/>
      <c r="KL505" s="6"/>
      <c r="KM505" s="6"/>
      <c r="KN505" s="6"/>
      <c r="KO505" s="6"/>
      <c r="KP505" s="6"/>
      <c r="KQ505" s="6"/>
      <c r="KR505" s="6"/>
      <c r="KS505" s="6"/>
      <c r="KT505" s="6"/>
      <c r="KU505" s="6"/>
      <c r="KV505" s="6"/>
      <c r="KW505" s="6"/>
      <c r="KX505" s="6"/>
      <c r="KY505" s="6"/>
      <c r="KZ505" s="6"/>
      <c r="LA505" s="6"/>
      <c r="LB505" s="6"/>
      <c r="LC505" s="6"/>
    </row>
    <row r="506" spans="222:315" x14ac:dyDescent="0.2">
      <c r="HN506" s="6"/>
      <c r="HO506" s="6"/>
      <c r="HP506" s="6"/>
      <c r="HQ506" s="6"/>
      <c r="HR506" s="6"/>
      <c r="HS506" s="6"/>
      <c r="HT506" s="6"/>
      <c r="HU506" s="6"/>
      <c r="HV506" s="6"/>
      <c r="HW506" s="6"/>
      <c r="HX506" s="6"/>
      <c r="HY506" s="6"/>
      <c r="HZ506" s="6"/>
      <c r="IA506" s="6"/>
      <c r="IB506" s="6"/>
      <c r="IC506" s="6"/>
      <c r="ID506" s="6"/>
      <c r="IE506" s="6"/>
      <c r="IF506" s="6"/>
      <c r="IG506" s="6"/>
      <c r="IH506" s="6"/>
      <c r="II506" s="6"/>
      <c r="IJ506" s="6"/>
      <c r="IK506" s="6"/>
      <c r="IL506" s="6"/>
      <c r="IM506" s="6"/>
      <c r="IN506" s="6"/>
      <c r="IO506" s="6"/>
      <c r="IP506" s="6"/>
      <c r="IQ506" s="6"/>
      <c r="IR506" s="6"/>
      <c r="IS506" s="6"/>
      <c r="IT506" s="6"/>
      <c r="IU506" s="6"/>
      <c r="IV506" s="6"/>
      <c r="IW506" s="6"/>
      <c r="IX506" s="6"/>
      <c r="IY506" s="6"/>
      <c r="IZ506" s="6"/>
      <c r="JA506" s="6"/>
      <c r="JB506" s="6"/>
      <c r="JC506" s="6"/>
      <c r="JD506" s="6"/>
      <c r="JE506" s="6"/>
      <c r="JF506" s="6"/>
      <c r="JG506" s="6"/>
      <c r="JH506" s="6"/>
      <c r="JI506" s="6"/>
      <c r="JJ506" s="6"/>
      <c r="JK506" s="6"/>
      <c r="JL506" s="6"/>
      <c r="JM506" s="6"/>
      <c r="JN506" s="6"/>
      <c r="JO506" s="6"/>
      <c r="JP506" s="6"/>
      <c r="JQ506" s="6"/>
      <c r="JR506" s="6"/>
      <c r="JS506" s="6"/>
      <c r="JT506" s="6"/>
      <c r="JU506" s="6"/>
      <c r="JV506" s="6"/>
      <c r="JW506" s="6"/>
      <c r="JX506" s="6"/>
      <c r="JY506" s="6"/>
      <c r="JZ506" s="6"/>
      <c r="KA506" s="6"/>
      <c r="KB506" s="6"/>
      <c r="KC506" s="6"/>
      <c r="KD506" s="6"/>
      <c r="KE506" s="6"/>
      <c r="KF506" s="6"/>
      <c r="KG506" s="6"/>
      <c r="KH506" s="6"/>
      <c r="KI506" s="6"/>
      <c r="KJ506" s="6"/>
      <c r="KK506" s="6"/>
      <c r="KL506" s="6"/>
      <c r="KM506" s="6"/>
      <c r="KN506" s="6"/>
      <c r="KO506" s="6"/>
      <c r="KP506" s="6"/>
      <c r="KQ506" s="6"/>
      <c r="KR506" s="6"/>
      <c r="KS506" s="6"/>
      <c r="KT506" s="6"/>
      <c r="KU506" s="6"/>
      <c r="KV506" s="6"/>
      <c r="KW506" s="6"/>
      <c r="KX506" s="6"/>
      <c r="KY506" s="6"/>
      <c r="KZ506" s="6"/>
      <c r="LA506" s="6"/>
      <c r="LB506" s="6"/>
      <c r="LC506" s="6"/>
    </row>
    <row r="507" spans="222:315" x14ac:dyDescent="0.2">
      <c r="HN507" s="6"/>
      <c r="HO507" s="6"/>
      <c r="HP507" s="6"/>
      <c r="HQ507" s="6"/>
      <c r="HR507" s="6"/>
      <c r="HS507" s="6"/>
      <c r="HT507" s="6"/>
      <c r="HU507" s="6"/>
      <c r="HV507" s="6"/>
      <c r="HW507" s="6"/>
      <c r="HX507" s="6"/>
      <c r="HY507" s="6"/>
      <c r="HZ507" s="6"/>
      <c r="IA507" s="6"/>
      <c r="IB507" s="6"/>
      <c r="IC507" s="6"/>
      <c r="ID507" s="6"/>
      <c r="IE507" s="6"/>
      <c r="IF507" s="6"/>
      <c r="IG507" s="6"/>
      <c r="IH507" s="6"/>
      <c r="II507" s="6"/>
      <c r="IJ507" s="6"/>
      <c r="IK507" s="6"/>
      <c r="IL507" s="6"/>
      <c r="IM507" s="6"/>
      <c r="IN507" s="6"/>
      <c r="IO507" s="6"/>
      <c r="IP507" s="6"/>
      <c r="IQ507" s="6"/>
      <c r="IR507" s="6"/>
      <c r="IS507" s="6"/>
      <c r="IT507" s="6"/>
      <c r="IU507" s="6"/>
      <c r="IV507" s="6"/>
      <c r="IW507" s="6"/>
      <c r="IX507" s="6"/>
      <c r="IY507" s="6"/>
      <c r="IZ507" s="6"/>
      <c r="JA507" s="6"/>
      <c r="JB507" s="6"/>
      <c r="JC507" s="6"/>
      <c r="JD507" s="6"/>
      <c r="JE507" s="6"/>
      <c r="JF507" s="6"/>
      <c r="JG507" s="6"/>
      <c r="JH507" s="6"/>
      <c r="JI507" s="6"/>
      <c r="JJ507" s="6"/>
      <c r="JK507" s="6"/>
      <c r="JL507" s="6"/>
      <c r="JM507" s="6"/>
      <c r="JN507" s="6"/>
      <c r="JO507" s="6"/>
      <c r="JP507" s="6"/>
      <c r="JQ507" s="6"/>
      <c r="JR507" s="6"/>
      <c r="JS507" s="6"/>
      <c r="JT507" s="6"/>
      <c r="JU507" s="6"/>
      <c r="JV507" s="6"/>
      <c r="JW507" s="6"/>
      <c r="JX507" s="6"/>
      <c r="JY507" s="6"/>
      <c r="JZ507" s="6"/>
      <c r="KA507" s="6"/>
      <c r="KB507" s="6"/>
      <c r="KC507" s="6"/>
      <c r="KD507" s="6"/>
      <c r="KE507" s="6"/>
      <c r="KF507" s="6"/>
      <c r="KG507" s="6"/>
      <c r="KH507" s="6"/>
      <c r="KI507" s="6"/>
      <c r="KJ507" s="6"/>
      <c r="KK507" s="6"/>
      <c r="KL507" s="6"/>
      <c r="KM507" s="6"/>
      <c r="KN507" s="6"/>
      <c r="KO507" s="6"/>
      <c r="KP507" s="6"/>
      <c r="KQ507" s="6"/>
      <c r="KR507" s="6"/>
      <c r="KS507" s="6"/>
      <c r="KT507" s="6"/>
      <c r="KU507" s="6"/>
      <c r="KV507" s="6"/>
      <c r="KW507" s="6"/>
      <c r="KX507" s="6"/>
      <c r="KY507" s="6"/>
      <c r="KZ507" s="6"/>
      <c r="LA507" s="6"/>
      <c r="LB507" s="6"/>
      <c r="LC507" s="6"/>
    </row>
    <row r="508" spans="222:315" x14ac:dyDescent="0.2">
      <c r="HN508" s="6"/>
      <c r="HO508" s="6"/>
      <c r="HP508" s="6"/>
      <c r="HQ508" s="6"/>
      <c r="HR508" s="6"/>
      <c r="HS508" s="6"/>
      <c r="HT508" s="6"/>
      <c r="HU508" s="6"/>
      <c r="HV508" s="6"/>
      <c r="HW508" s="6"/>
      <c r="HX508" s="6"/>
      <c r="HY508" s="6"/>
      <c r="HZ508" s="6"/>
      <c r="IA508" s="6"/>
      <c r="IB508" s="6"/>
      <c r="IC508" s="6"/>
      <c r="ID508" s="6"/>
      <c r="IE508" s="6"/>
      <c r="IF508" s="6"/>
      <c r="IG508" s="6"/>
      <c r="IH508" s="6"/>
      <c r="II508" s="6"/>
      <c r="IJ508" s="6"/>
      <c r="IK508" s="6"/>
      <c r="IL508" s="6"/>
      <c r="IM508" s="6"/>
      <c r="IN508" s="6"/>
      <c r="IO508" s="6"/>
      <c r="IP508" s="6"/>
      <c r="IQ508" s="6"/>
      <c r="IR508" s="6"/>
      <c r="IS508" s="6"/>
      <c r="IT508" s="6"/>
      <c r="IU508" s="6"/>
      <c r="IV508" s="6"/>
      <c r="IW508" s="6"/>
      <c r="IX508" s="6"/>
      <c r="IY508" s="6"/>
      <c r="IZ508" s="6"/>
      <c r="JA508" s="6"/>
      <c r="JB508" s="6"/>
      <c r="JC508" s="6"/>
      <c r="JD508" s="6"/>
      <c r="JE508" s="6"/>
      <c r="JF508" s="6"/>
      <c r="JG508" s="6"/>
      <c r="JH508" s="6"/>
      <c r="JI508" s="6"/>
      <c r="JJ508" s="6"/>
      <c r="JK508" s="6"/>
      <c r="JL508" s="6"/>
      <c r="JM508" s="6"/>
      <c r="JN508" s="6"/>
      <c r="JO508" s="6"/>
      <c r="JP508" s="6"/>
      <c r="JQ508" s="6"/>
      <c r="JR508" s="6"/>
      <c r="JS508" s="6"/>
      <c r="JT508" s="6"/>
      <c r="JU508" s="6"/>
      <c r="JV508" s="6"/>
      <c r="JW508" s="6"/>
      <c r="JX508" s="6"/>
      <c r="JY508" s="6"/>
      <c r="JZ508" s="6"/>
      <c r="KA508" s="6"/>
      <c r="KB508" s="6"/>
      <c r="KC508" s="6"/>
      <c r="KD508" s="6"/>
      <c r="KE508" s="6"/>
      <c r="KF508" s="6"/>
      <c r="KG508" s="6"/>
      <c r="KH508" s="6"/>
      <c r="KI508" s="6"/>
      <c r="KJ508" s="6"/>
      <c r="KK508" s="6"/>
      <c r="KL508" s="6"/>
      <c r="KM508" s="6"/>
      <c r="KN508" s="6"/>
      <c r="KO508" s="6"/>
      <c r="KP508" s="6"/>
      <c r="KQ508" s="6"/>
      <c r="KR508" s="6"/>
      <c r="KS508" s="6"/>
      <c r="KT508" s="6"/>
      <c r="KU508" s="6"/>
      <c r="KV508" s="6"/>
      <c r="KW508" s="6"/>
      <c r="KX508" s="6"/>
      <c r="KY508" s="6"/>
      <c r="KZ508" s="6"/>
      <c r="LA508" s="6"/>
      <c r="LB508" s="6"/>
      <c r="LC508" s="6"/>
    </row>
    <row r="509" spans="222:315" x14ac:dyDescent="0.2">
      <c r="HN509" s="6"/>
      <c r="HO509" s="6"/>
      <c r="HP509" s="6"/>
      <c r="HQ509" s="6"/>
      <c r="HR509" s="6"/>
      <c r="HS509" s="6"/>
      <c r="HT509" s="6"/>
      <c r="HU509" s="6"/>
      <c r="HV509" s="6"/>
      <c r="HW509" s="6"/>
      <c r="HX509" s="6"/>
      <c r="HY509" s="6"/>
      <c r="HZ509" s="6"/>
      <c r="IA509" s="6"/>
      <c r="IB509" s="6"/>
      <c r="IC509" s="6"/>
      <c r="ID509" s="6"/>
      <c r="IE509" s="6"/>
      <c r="IF509" s="6"/>
      <c r="IG509" s="6"/>
      <c r="IH509" s="6"/>
      <c r="II509" s="6"/>
      <c r="IJ509" s="6"/>
      <c r="IK509" s="6"/>
      <c r="IL509" s="6"/>
      <c r="IM509" s="6"/>
      <c r="IN509" s="6"/>
      <c r="IO509" s="6"/>
      <c r="IP509" s="6"/>
      <c r="IQ509" s="6"/>
      <c r="IR509" s="6"/>
      <c r="IS509" s="6"/>
      <c r="IT509" s="6"/>
      <c r="IU509" s="6"/>
      <c r="IV509" s="6"/>
      <c r="IW509" s="6"/>
      <c r="IX509" s="6"/>
      <c r="IY509" s="6"/>
      <c r="IZ509" s="6"/>
      <c r="JA509" s="6"/>
      <c r="JB509" s="6"/>
      <c r="JC509" s="6"/>
      <c r="JD509" s="6"/>
      <c r="JE509" s="6"/>
      <c r="JF509" s="6"/>
      <c r="JG509" s="6"/>
      <c r="JH509" s="6"/>
      <c r="JI509" s="6"/>
      <c r="JJ509" s="6"/>
      <c r="JK509" s="6"/>
      <c r="JL509" s="6"/>
      <c r="JM509" s="6"/>
      <c r="JN509" s="6"/>
      <c r="JO509" s="6"/>
      <c r="JP509" s="6"/>
      <c r="JQ509" s="6"/>
      <c r="JR509" s="6"/>
      <c r="JS509" s="6"/>
      <c r="JT509" s="6"/>
      <c r="JU509" s="6"/>
      <c r="JV509" s="6"/>
      <c r="JW509" s="6"/>
      <c r="JX509" s="6"/>
      <c r="JY509" s="6"/>
      <c r="JZ509" s="6"/>
      <c r="KA509" s="6"/>
      <c r="KB509" s="6"/>
      <c r="KC509" s="6"/>
      <c r="KD509" s="6"/>
      <c r="KE509" s="6"/>
      <c r="KF509" s="6"/>
      <c r="KG509" s="6"/>
      <c r="KH509" s="6"/>
      <c r="KI509" s="6"/>
      <c r="KJ509" s="6"/>
      <c r="KK509" s="6"/>
      <c r="KL509" s="6"/>
      <c r="KM509" s="6"/>
      <c r="KN509" s="6"/>
      <c r="KO509" s="6"/>
      <c r="KP509" s="6"/>
      <c r="KQ509" s="6"/>
      <c r="KR509" s="6"/>
      <c r="KS509" s="6"/>
      <c r="KT509" s="6"/>
      <c r="KU509" s="6"/>
      <c r="KV509" s="6"/>
      <c r="KW509" s="6"/>
      <c r="KX509" s="6"/>
      <c r="KY509" s="6"/>
      <c r="KZ509" s="6"/>
      <c r="LA509" s="6"/>
      <c r="LB509" s="6"/>
      <c r="LC509" s="6"/>
    </row>
    <row r="510" spans="222:315" x14ac:dyDescent="0.2">
      <c r="HN510" s="6"/>
      <c r="HO510" s="6"/>
      <c r="HP510" s="6"/>
      <c r="HQ510" s="6"/>
      <c r="HR510" s="6"/>
      <c r="HS510" s="6"/>
      <c r="HT510" s="6"/>
      <c r="HU510" s="6"/>
      <c r="HV510" s="6"/>
      <c r="HW510" s="6"/>
      <c r="HX510" s="6"/>
      <c r="HY510" s="6"/>
      <c r="HZ510" s="6"/>
      <c r="IA510" s="6"/>
      <c r="IB510" s="6"/>
      <c r="IC510" s="6"/>
      <c r="ID510" s="6"/>
      <c r="IE510" s="6"/>
      <c r="IF510" s="6"/>
      <c r="IG510" s="6"/>
      <c r="IH510" s="6"/>
      <c r="II510" s="6"/>
      <c r="IJ510" s="6"/>
      <c r="IK510" s="6"/>
      <c r="IL510" s="6"/>
      <c r="IM510" s="6"/>
      <c r="IN510" s="6"/>
      <c r="IO510" s="6"/>
      <c r="IP510" s="6"/>
      <c r="IQ510" s="6"/>
      <c r="IR510" s="6"/>
      <c r="IS510" s="6"/>
      <c r="IT510" s="6"/>
      <c r="IU510" s="6"/>
      <c r="IV510" s="6"/>
      <c r="IW510" s="6"/>
      <c r="IX510" s="6"/>
      <c r="IY510" s="6"/>
      <c r="IZ510" s="6"/>
      <c r="JA510" s="6"/>
      <c r="JB510" s="6"/>
      <c r="JC510" s="6"/>
      <c r="JD510" s="6"/>
      <c r="JE510" s="6"/>
      <c r="JF510" s="6"/>
      <c r="JG510" s="6"/>
      <c r="JH510" s="6"/>
      <c r="JI510" s="6"/>
      <c r="JJ510" s="6"/>
      <c r="JK510" s="6"/>
      <c r="JL510" s="6"/>
      <c r="JM510" s="6"/>
      <c r="JN510" s="6"/>
      <c r="JO510" s="6"/>
      <c r="JP510" s="6"/>
      <c r="JQ510" s="6"/>
      <c r="JR510" s="6"/>
      <c r="JS510" s="6"/>
      <c r="JT510" s="6"/>
      <c r="JU510" s="6"/>
      <c r="JV510" s="6"/>
      <c r="JW510" s="6"/>
      <c r="JX510" s="6"/>
      <c r="JY510" s="6"/>
      <c r="JZ510" s="6"/>
      <c r="KA510" s="6"/>
      <c r="KB510" s="6"/>
      <c r="KC510" s="6"/>
      <c r="KD510" s="6"/>
      <c r="KE510" s="6"/>
      <c r="KF510" s="6"/>
      <c r="KG510" s="6"/>
      <c r="KH510" s="6"/>
      <c r="KI510" s="6"/>
      <c r="KJ510" s="6"/>
      <c r="KK510" s="6"/>
      <c r="KL510" s="6"/>
      <c r="KM510" s="6"/>
      <c r="KN510" s="6"/>
      <c r="KO510" s="6"/>
      <c r="KP510" s="6"/>
      <c r="KQ510" s="6"/>
      <c r="KR510" s="6"/>
      <c r="KS510" s="6"/>
      <c r="KT510" s="6"/>
      <c r="KU510" s="6"/>
      <c r="KV510" s="6"/>
      <c r="KW510" s="6"/>
      <c r="KX510" s="6"/>
      <c r="KY510" s="6"/>
      <c r="KZ510" s="6"/>
      <c r="LA510" s="6"/>
      <c r="LB510" s="6"/>
      <c r="LC510" s="6"/>
    </row>
    <row r="511" spans="222:315" x14ac:dyDescent="0.2">
      <c r="HN511" s="6"/>
      <c r="HO511" s="6"/>
      <c r="HP511" s="6"/>
      <c r="HQ511" s="6"/>
      <c r="HR511" s="6"/>
      <c r="HS511" s="6"/>
      <c r="HT511" s="6"/>
      <c r="HU511" s="6"/>
      <c r="HV511" s="6"/>
      <c r="HW511" s="6"/>
      <c r="HX511" s="6"/>
      <c r="HY511" s="6"/>
      <c r="HZ511" s="6"/>
      <c r="IA511" s="6"/>
      <c r="IB511" s="6"/>
      <c r="IC511" s="6"/>
      <c r="ID511" s="6"/>
      <c r="IE511" s="6"/>
      <c r="IF511" s="6"/>
      <c r="IG511" s="6"/>
      <c r="IH511" s="6"/>
      <c r="II511" s="6"/>
      <c r="IJ511" s="6"/>
      <c r="IK511" s="6"/>
      <c r="IL511" s="6"/>
      <c r="IM511" s="6"/>
      <c r="IN511" s="6"/>
      <c r="IO511" s="6"/>
      <c r="IP511" s="6"/>
      <c r="IQ511" s="6"/>
      <c r="IR511" s="6"/>
      <c r="IS511" s="6"/>
      <c r="IT511" s="6"/>
      <c r="IU511" s="6"/>
      <c r="IV511" s="6"/>
      <c r="IW511" s="6"/>
      <c r="IX511" s="6"/>
      <c r="IY511" s="6"/>
      <c r="IZ511" s="6"/>
      <c r="JA511" s="6"/>
      <c r="JB511" s="6"/>
      <c r="JC511" s="6"/>
      <c r="JD511" s="6"/>
      <c r="JE511" s="6"/>
      <c r="JF511" s="6"/>
      <c r="JG511" s="6"/>
      <c r="JH511" s="6"/>
      <c r="JI511" s="6"/>
      <c r="JJ511" s="6"/>
      <c r="JK511" s="6"/>
      <c r="JL511" s="6"/>
      <c r="JM511" s="6"/>
      <c r="JN511" s="6"/>
      <c r="JO511" s="6"/>
      <c r="JP511" s="6"/>
      <c r="JQ511" s="6"/>
      <c r="JR511" s="6"/>
      <c r="JS511" s="6"/>
      <c r="JT511" s="6"/>
      <c r="JU511" s="6"/>
      <c r="JV511" s="6"/>
      <c r="JW511" s="6"/>
      <c r="JX511" s="6"/>
      <c r="JY511" s="6"/>
      <c r="JZ511" s="6"/>
      <c r="KA511" s="6"/>
      <c r="KB511" s="6"/>
      <c r="KC511" s="6"/>
      <c r="KD511" s="6"/>
      <c r="KE511" s="6"/>
      <c r="KF511" s="6"/>
      <c r="KG511" s="6"/>
      <c r="KH511" s="6"/>
      <c r="KI511" s="6"/>
      <c r="KJ511" s="6"/>
      <c r="KK511" s="6"/>
      <c r="KL511" s="6"/>
      <c r="KM511" s="6"/>
      <c r="KN511" s="6"/>
      <c r="KO511" s="6"/>
      <c r="KP511" s="6"/>
      <c r="KQ511" s="6"/>
      <c r="KR511" s="6"/>
      <c r="KS511" s="6"/>
      <c r="KT511" s="6"/>
      <c r="KU511" s="6"/>
      <c r="KV511" s="6"/>
      <c r="KW511" s="6"/>
      <c r="KX511" s="6"/>
      <c r="KY511" s="6"/>
      <c r="KZ511" s="6"/>
      <c r="LA511" s="6"/>
      <c r="LB511" s="6"/>
      <c r="LC511" s="6"/>
    </row>
    <row r="512" spans="222:315" x14ac:dyDescent="0.2">
      <c r="HN512" s="6"/>
      <c r="HO512" s="6"/>
      <c r="HP512" s="6"/>
      <c r="HQ512" s="6"/>
      <c r="HR512" s="6"/>
      <c r="HS512" s="6"/>
      <c r="HT512" s="6"/>
      <c r="HU512" s="6"/>
      <c r="HV512" s="6"/>
      <c r="HW512" s="6"/>
      <c r="HX512" s="6"/>
      <c r="HY512" s="6"/>
      <c r="HZ512" s="6"/>
      <c r="IA512" s="6"/>
      <c r="IB512" s="6"/>
      <c r="IC512" s="6"/>
      <c r="ID512" s="6"/>
      <c r="IE512" s="6"/>
      <c r="IF512" s="6"/>
      <c r="IG512" s="6"/>
      <c r="IH512" s="6"/>
      <c r="II512" s="6"/>
      <c r="IJ512" s="6"/>
      <c r="IK512" s="6"/>
      <c r="IL512" s="6"/>
      <c r="IM512" s="6"/>
      <c r="IN512" s="6"/>
      <c r="IO512" s="6"/>
      <c r="IP512" s="6"/>
      <c r="IQ512" s="6"/>
      <c r="IR512" s="6"/>
      <c r="IS512" s="6"/>
      <c r="IT512" s="6"/>
      <c r="IU512" s="6"/>
      <c r="IV512" s="6"/>
      <c r="IW512" s="6"/>
      <c r="IX512" s="6"/>
      <c r="IY512" s="6"/>
      <c r="IZ512" s="6"/>
      <c r="JA512" s="6"/>
      <c r="JB512" s="6"/>
      <c r="JC512" s="6"/>
      <c r="JD512" s="6"/>
      <c r="JE512" s="6"/>
      <c r="JF512" s="6"/>
      <c r="JG512" s="6"/>
      <c r="JH512" s="6"/>
      <c r="JI512" s="6"/>
      <c r="JJ512" s="6"/>
      <c r="JK512" s="6"/>
      <c r="JL512" s="6"/>
      <c r="JM512" s="6"/>
      <c r="JN512" s="6"/>
      <c r="JO512" s="6"/>
      <c r="JP512" s="6"/>
      <c r="JQ512" s="6"/>
      <c r="JR512" s="6"/>
      <c r="JS512" s="6"/>
      <c r="JT512" s="6"/>
      <c r="JU512" s="6"/>
      <c r="JV512" s="6"/>
      <c r="JW512" s="6"/>
      <c r="JX512" s="6"/>
      <c r="JY512" s="6"/>
      <c r="JZ512" s="6"/>
      <c r="KA512" s="6"/>
      <c r="KB512" s="6"/>
      <c r="KC512" s="6"/>
      <c r="KD512" s="6"/>
      <c r="KE512" s="6"/>
      <c r="KF512" s="6"/>
      <c r="KG512" s="6"/>
      <c r="KH512" s="6"/>
      <c r="KI512" s="6"/>
      <c r="KJ512" s="6"/>
      <c r="KK512" s="6"/>
      <c r="KL512" s="6"/>
      <c r="KM512" s="6"/>
      <c r="KN512" s="6"/>
      <c r="KO512" s="6"/>
      <c r="KP512" s="6"/>
      <c r="KQ512" s="6"/>
      <c r="KR512" s="6"/>
      <c r="KS512" s="6"/>
      <c r="KT512" s="6"/>
      <c r="KU512" s="6"/>
      <c r="KV512" s="6"/>
      <c r="KW512" s="6"/>
      <c r="KX512" s="6"/>
      <c r="KY512" s="6"/>
      <c r="KZ512" s="6"/>
      <c r="LA512" s="6"/>
      <c r="LB512" s="6"/>
      <c r="LC512" s="6"/>
    </row>
    <row r="513" spans="222:315" x14ac:dyDescent="0.2">
      <c r="HN513" s="6"/>
      <c r="HO513" s="6"/>
      <c r="HP513" s="6"/>
      <c r="HQ513" s="6"/>
      <c r="HR513" s="6"/>
      <c r="HS513" s="6"/>
      <c r="HT513" s="6"/>
      <c r="HU513" s="6"/>
      <c r="HV513" s="6"/>
      <c r="HW513" s="6"/>
      <c r="HX513" s="6"/>
      <c r="HY513" s="6"/>
      <c r="HZ513" s="6"/>
      <c r="IA513" s="6"/>
      <c r="IB513" s="6"/>
      <c r="IC513" s="6"/>
      <c r="ID513" s="6"/>
      <c r="IE513" s="6"/>
      <c r="IF513" s="6"/>
      <c r="IG513" s="6"/>
      <c r="IH513" s="6"/>
      <c r="II513" s="6"/>
      <c r="IJ513" s="6"/>
      <c r="IK513" s="6"/>
      <c r="IL513" s="6"/>
      <c r="IM513" s="6"/>
      <c r="IN513" s="6"/>
      <c r="IO513" s="6"/>
      <c r="IP513" s="6"/>
      <c r="IQ513" s="6"/>
      <c r="IR513" s="6"/>
      <c r="IS513" s="6"/>
      <c r="IT513" s="6"/>
      <c r="IU513" s="6"/>
      <c r="IV513" s="6"/>
      <c r="IW513" s="6"/>
      <c r="IX513" s="6"/>
      <c r="IY513" s="6"/>
      <c r="IZ513" s="6"/>
      <c r="JA513" s="6"/>
      <c r="JB513" s="6"/>
      <c r="JC513" s="6"/>
      <c r="JD513" s="6"/>
      <c r="JE513" s="6"/>
      <c r="JF513" s="6"/>
      <c r="JG513" s="6"/>
      <c r="JH513" s="6"/>
      <c r="JI513" s="6"/>
      <c r="JJ513" s="6"/>
      <c r="JK513" s="6"/>
      <c r="JL513" s="6"/>
      <c r="JM513" s="6"/>
      <c r="JN513" s="6"/>
      <c r="JO513" s="6"/>
      <c r="JP513" s="6"/>
      <c r="JQ513" s="6"/>
      <c r="JR513" s="6"/>
      <c r="JS513" s="6"/>
      <c r="JT513" s="6"/>
      <c r="JU513" s="6"/>
      <c r="JV513" s="6"/>
      <c r="JW513" s="6"/>
      <c r="JX513" s="6"/>
      <c r="JY513" s="6"/>
      <c r="JZ513" s="6"/>
      <c r="KA513" s="6"/>
      <c r="KB513" s="6"/>
      <c r="KC513" s="6"/>
      <c r="KD513" s="6"/>
      <c r="KE513" s="6"/>
      <c r="KF513" s="6"/>
      <c r="KG513" s="6"/>
      <c r="KH513" s="6"/>
      <c r="KI513" s="6"/>
      <c r="KJ513" s="6"/>
      <c r="KK513" s="6"/>
      <c r="KL513" s="6"/>
      <c r="KM513" s="6"/>
      <c r="KN513" s="6"/>
      <c r="KO513" s="6"/>
      <c r="KP513" s="6"/>
      <c r="KQ513" s="6"/>
      <c r="KR513" s="6"/>
      <c r="KS513" s="6"/>
      <c r="KT513" s="6"/>
      <c r="KU513" s="6"/>
      <c r="KV513" s="6"/>
      <c r="KW513" s="6"/>
      <c r="KX513" s="6"/>
      <c r="KY513" s="6"/>
      <c r="KZ513" s="6"/>
      <c r="LA513" s="6"/>
      <c r="LB513" s="6"/>
      <c r="LC513" s="6"/>
    </row>
    <row r="514" spans="222:315" x14ac:dyDescent="0.2">
      <c r="HN514" s="6"/>
      <c r="HO514" s="6"/>
      <c r="HP514" s="6"/>
      <c r="HQ514" s="6"/>
      <c r="HR514" s="6"/>
      <c r="HS514" s="6"/>
      <c r="HT514" s="6"/>
      <c r="HU514" s="6"/>
      <c r="HV514" s="6"/>
      <c r="HW514" s="6"/>
      <c r="HX514" s="6"/>
      <c r="HY514" s="6"/>
      <c r="HZ514" s="6"/>
      <c r="IA514" s="6"/>
      <c r="IB514" s="6"/>
      <c r="IC514" s="6"/>
      <c r="ID514" s="6"/>
      <c r="IE514" s="6"/>
      <c r="IF514" s="6"/>
      <c r="IG514" s="6"/>
      <c r="IH514" s="6"/>
      <c r="II514" s="6"/>
      <c r="IJ514" s="6"/>
      <c r="IK514" s="6"/>
      <c r="IL514" s="6"/>
      <c r="IM514" s="6"/>
      <c r="IN514" s="6"/>
      <c r="IO514" s="6"/>
      <c r="IP514" s="6"/>
      <c r="IQ514" s="6"/>
      <c r="IR514" s="6"/>
      <c r="IS514" s="6"/>
      <c r="IT514" s="6"/>
      <c r="IU514" s="6"/>
      <c r="IV514" s="6"/>
      <c r="IW514" s="6"/>
      <c r="IX514" s="6"/>
      <c r="IY514" s="6"/>
      <c r="IZ514" s="6"/>
      <c r="JA514" s="6"/>
      <c r="JB514" s="6"/>
      <c r="JC514" s="6"/>
      <c r="JD514" s="6"/>
      <c r="JE514" s="6"/>
      <c r="JF514" s="6"/>
      <c r="JG514" s="6"/>
      <c r="JH514" s="6"/>
      <c r="JI514" s="6"/>
      <c r="JJ514" s="6"/>
      <c r="JK514" s="6"/>
      <c r="JL514" s="6"/>
      <c r="JM514" s="6"/>
      <c r="JN514" s="6"/>
      <c r="JO514" s="6"/>
      <c r="JP514" s="6"/>
      <c r="JQ514" s="6"/>
      <c r="JR514" s="6"/>
      <c r="JS514" s="6"/>
      <c r="JT514" s="6"/>
      <c r="JU514" s="6"/>
      <c r="JV514" s="6"/>
      <c r="JW514" s="6"/>
      <c r="JX514" s="6"/>
      <c r="JY514" s="6"/>
      <c r="JZ514" s="6"/>
      <c r="KA514" s="6"/>
      <c r="KB514" s="6"/>
      <c r="KC514" s="6"/>
      <c r="KD514" s="6"/>
      <c r="KE514" s="6"/>
      <c r="KF514" s="6"/>
      <c r="KG514" s="6"/>
      <c r="KH514" s="6"/>
      <c r="KI514" s="6"/>
      <c r="KJ514" s="6"/>
      <c r="KK514" s="6"/>
      <c r="KL514" s="6"/>
      <c r="KM514" s="6"/>
      <c r="KN514" s="6"/>
      <c r="KO514" s="6"/>
      <c r="KP514" s="6"/>
      <c r="KQ514" s="6"/>
      <c r="KR514" s="6"/>
      <c r="KS514" s="6"/>
      <c r="KT514" s="6"/>
      <c r="KU514" s="6"/>
      <c r="KV514" s="6"/>
      <c r="KW514" s="6"/>
      <c r="KX514" s="6"/>
      <c r="KY514" s="6"/>
      <c r="KZ514" s="6"/>
      <c r="LA514" s="6"/>
      <c r="LB514" s="6"/>
      <c r="LC514" s="6"/>
    </row>
    <row r="515" spans="222:315" x14ac:dyDescent="0.2">
      <c r="HN515" s="6"/>
      <c r="HO515" s="6"/>
      <c r="HP515" s="6"/>
      <c r="HQ515" s="6"/>
      <c r="HR515" s="6"/>
      <c r="HS515" s="6"/>
      <c r="HT515" s="6"/>
      <c r="HU515" s="6"/>
      <c r="HV515" s="6"/>
      <c r="HW515" s="6"/>
      <c r="HX515" s="6"/>
      <c r="HY515" s="6"/>
      <c r="HZ515" s="6"/>
      <c r="IA515" s="6"/>
      <c r="IB515" s="6"/>
      <c r="IC515" s="6"/>
      <c r="ID515" s="6"/>
      <c r="IE515" s="6"/>
      <c r="IF515" s="6"/>
      <c r="IG515" s="6"/>
      <c r="IH515" s="6"/>
      <c r="II515" s="6"/>
      <c r="IJ515" s="6"/>
      <c r="IK515" s="6"/>
      <c r="IL515" s="6"/>
      <c r="IM515" s="6"/>
      <c r="IN515" s="6"/>
      <c r="IO515" s="6"/>
      <c r="IP515" s="6"/>
      <c r="IQ515" s="6"/>
      <c r="IR515" s="6"/>
      <c r="IS515" s="6"/>
      <c r="IT515" s="6"/>
      <c r="IU515" s="6"/>
      <c r="IV515" s="6"/>
      <c r="IW515" s="6"/>
      <c r="IX515" s="6"/>
      <c r="IY515" s="6"/>
      <c r="IZ515" s="6"/>
      <c r="JA515" s="6"/>
      <c r="JB515" s="6"/>
      <c r="JC515" s="6"/>
      <c r="JD515" s="6"/>
      <c r="JE515" s="6"/>
      <c r="JF515" s="6"/>
      <c r="JG515" s="6"/>
      <c r="JH515" s="6"/>
      <c r="JI515" s="6"/>
      <c r="JJ515" s="6"/>
      <c r="JK515" s="6"/>
      <c r="JL515" s="6"/>
      <c r="JM515" s="6"/>
      <c r="JN515" s="6"/>
      <c r="JO515" s="6"/>
      <c r="JP515" s="6"/>
      <c r="JQ515" s="6"/>
      <c r="JR515" s="6"/>
      <c r="JS515" s="6"/>
      <c r="JT515" s="6"/>
      <c r="JU515" s="6"/>
      <c r="JV515" s="6"/>
      <c r="JW515" s="6"/>
      <c r="JX515" s="6"/>
      <c r="JY515" s="6"/>
      <c r="JZ515" s="6"/>
      <c r="KA515" s="6"/>
      <c r="KB515" s="6"/>
      <c r="KC515" s="6"/>
      <c r="KD515" s="6"/>
      <c r="KE515" s="6"/>
      <c r="KF515" s="6"/>
      <c r="KG515" s="6"/>
      <c r="KH515" s="6"/>
      <c r="KI515" s="6"/>
      <c r="KJ515" s="6"/>
      <c r="KK515" s="6"/>
      <c r="KL515" s="6"/>
      <c r="KM515" s="6"/>
      <c r="KN515" s="6"/>
      <c r="KO515" s="6"/>
      <c r="KP515" s="6"/>
      <c r="KQ515" s="6"/>
      <c r="KR515" s="6"/>
      <c r="KS515" s="6"/>
      <c r="KT515" s="6"/>
      <c r="KU515" s="6"/>
      <c r="KV515" s="6"/>
      <c r="KW515" s="6"/>
      <c r="KX515" s="6"/>
      <c r="KY515" s="6"/>
      <c r="KZ515" s="6"/>
      <c r="LA515" s="6"/>
      <c r="LB515" s="6"/>
      <c r="LC515" s="6"/>
    </row>
    <row r="516" spans="222:315" x14ac:dyDescent="0.2">
      <c r="HN516" s="6"/>
      <c r="HO516" s="6"/>
      <c r="HP516" s="6"/>
      <c r="HQ516" s="6"/>
      <c r="HR516" s="6"/>
      <c r="HS516" s="6"/>
      <c r="HT516" s="6"/>
      <c r="HU516" s="6"/>
      <c r="HV516" s="6"/>
      <c r="HW516" s="6"/>
      <c r="HX516" s="6"/>
      <c r="HY516" s="6"/>
      <c r="HZ516" s="6"/>
      <c r="IA516" s="6"/>
      <c r="IB516" s="6"/>
      <c r="IC516" s="6"/>
      <c r="ID516" s="6"/>
      <c r="IE516" s="6"/>
      <c r="IF516" s="6"/>
      <c r="IG516" s="6"/>
      <c r="IH516" s="6"/>
      <c r="II516" s="6"/>
      <c r="IJ516" s="6"/>
      <c r="IK516" s="6"/>
      <c r="IL516" s="6"/>
      <c r="IM516" s="6"/>
      <c r="IN516" s="6"/>
      <c r="IO516" s="6"/>
      <c r="IP516" s="6"/>
      <c r="IQ516" s="6"/>
      <c r="IR516" s="6"/>
      <c r="IS516" s="6"/>
      <c r="IT516" s="6"/>
      <c r="IU516" s="6"/>
      <c r="IV516" s="6"/>
      <c r="IW516" s="6"/>
      <c r="IX516" s="6"/>
      <c r="IY516" s="6"/>
      <c r="IZ516" s="6"/>
      <c r="JA516" s="6"/>
      <c r="JB516" s="6"/>
      <c r="JC516" s="6"/>
      <c r="JD516" s="6"/>
      <c r="JE516" s="6"/>
      <c r="JF516" s="6"/>
      <c r="JG516" s="6"/>
      <c r="JH516" s="6"/>
      <c r="JI516" s="6"/>
      <c r="JJ516" s="6"/>
      <c r="JK516" s="6"/>
      <c r="JL516" s="6"/>
      <c r="JM516" s="6"/>
      <c r="JN516" s="6"/>
      <c r="JO516" s="6"/>
      <c r="JP516" s="6"/>
      <c r="JQ516" s="6"/>
      <c r="JR516" s="6"/>
      <c r="JS516" s="6"/>
      <c r="JT516" s="6"/>
      <c r="JU516" s="6"/>
      <c r="JV516" s="6"/>
      <c r="JW516" s="6"/>
      <c r="JX516" s="6"/>
      <c r="JY516" s="6"/>
      <c r="JZ516" s="6"/>
      <c r="KA516" s="6"/>
      <c r="KB516" s="6"/>
      <c r="KC516" s="6"/>
      <c r="KD516" s="6"/>
      <c r="KE516" s="6"/>
      <c r="KF516" s="6"/>
      <c r="KG516" s="6"/>
      <c r="KH516" s="6"/>
      <c r="KI516" s="6"/>
      <c r="KJ516" s="6"/>
      <c r="KK516" s="6"/>
      <c r="KL516" s="6"/>
      <c r="KM516" s="6"/>
      <c r="KN516" s="6"/>
      <c r="KO516" s="6"/>
      <c r="KP516" s="6"/>
      <c r="KQ516" s="6"/>
      <c r="KR516" s="6"/>
      <c r="KS516" s="6"/>
      <c r="KT516" s="6"/>
      <c r="KU516" s="6"/>
      <c r="KV516" s="6"/>
      <c r="KW516" s="6"/>
      <c r="KX516" s="6"/>
      <c r="KY516" s="6"/>
      <c r="KZ516" s="6"/>
      <c r="LA516" s="6"/>
      <c r="LB516" s="6"/>
      <c r="LC516" s="6"/>
    </row>
    <row r="517" spans="222:315" x14ac:dyDescent="0.2">
      <c r="HN517" s="6"/>
      <c r="HO517" s="6"/>
      <c r="HP517" s="6"/>
      <c r="HQ517" s="6"/>
      <c r="HR517" s="6"/>
      <c r="HS517" s="6"/>
      <c r="HT517" s="6"/>
      <c r="HU517" s="6"/>
      <c r="HV517" s="6"/>
      <c r="HW517" s="6"/>
      <c r="HX517" s="6"/>
      <c r="HY517" s="6"/>
      <c r="HZ517" s="6"/>
      <c r="IA517" s="6"/>
      <c r="IB517" s="6"/>
      <c r="IC517" s="6"/>
      <c r="ID517" s="6"/>
      <c r="IE517" s="6"/>
      <c r="IF517" s="6"/>
      <c r="IG517" s="6"/>
      <c r="IH517" s="6"/>
      <c r="II517" s="6"/>
      <c r="IJ517" s="6"/>
      <c r="IK517" s="6"/>
      <c r="IL517" s="6"/>
      <c r="IM517" s="6"/>
      <c r="IN517" s="6"/>
      <c r="IO517" s="6"/>
      <c r="IP517" s="6"/>
      <c r="IQ517" s="6"/>
      <c r="IR517" s="6"/>
      <c r="IS517" s="6"/>
      <c r="IT517" s="6"/>
      <c r="IU517" s="6"/>
      <c r="IV517" s="6"/>
      <c r="IW517" s="6"/>
      <c r="IX517" s="6"/>
      <c r="IY517" s="6"/>
      <c r="IZ517" s="6"/>
      <c r="JA517" s="6"/>
      <c r="JB517" s="6"/>
      <c r="JC517" s="6"/>
      <c r="JD517" s="6"/>
      <c r="JE517" s="6"/>
      <c r="JF517" s="6"/>
      <c r="JG517" s="6"/>
      <c r="JH517" s="6"/>
      <c r="JI517" s="6"/>
      <c r="JJ517" s="6"/>
      <c r="JK517" s="6"/>
      <c r="JL517" s="6"/>
      <c r="JM517" s="6"/>
      <c r="JN517" s="6"/>
      <c r="JO517" s="6"/>
      <c r="JP517" s="6"/>
      <c r="JQ517" s="6"/>
      <c r="JR517" s="6"/>
      <c r="JS517" s="6"/>
      <c r="JT517" s="6"/>
      <c r="JU517" s="6"/>
      <c r="JV517" s="6"/>
      <c r="JW517" s="6"/>
      <c r="JX517" s="6"/>
      <c r="JY517" s="6"/>
      <c r="JZ517" s="6"/>
      <c r="KA517" s="6"/>
      <c r="KB517" s="6"/>
      <c r="KC517" s="6"/>
      <c r="KD517" s="6"/>
      <c r="KE517" s="6"/>
      <c r="KF517" s="6"/>
      <c r="KG517" s="6"/>
      <c r="KH517" s="6"/>
      <c r="KI517" s="6"/>
      <c r="KJ517" s="6"/>
      <c r="KK517" s="6"/>
      <c r="KL517" s="6"/>
      <c r="KM517" s="6"/>
      <c r="KN517" s="6"/>
      <c r="KO517" s="6"/>
      <c r="KP517" s="6"/>
      <c r="KQ517" s="6"/>
      <c r="KR517" s="6"/>
      <c r="KS517" s="6"/>
      <c r="KT517" s="6"/>
      <c r="KU517" s="6"/>
      <c r="KV517" s="6"/>
      <c r="KW517" s="6"/>
      <c r="KX517" s="6"/>
      <c r="KY517" s="6"/>
      <c r="KZ517" s="6"/>
      <c r="LA517" s="6"/>
      <c r="LB517" s="6"/>
      <c r="LC517" s="6"/>
    </row>
    <row r="518" spans="222:315" x14ac:dyDescent="0.2">
      <c r="HN518" s="6"/>
      <c r="HO518" s="6"/>
      <c r="HP518" s="6"/>
      <c r="HQ518" s="6"/>
      <c r="HR518" s="6"/>
      <c r="HS518" s="6"/>
      <c r="HT518" s="6"/>
      <c r="HU518" s="6"/>
      <c r="HV518" s="6"/>
      <c r="HW518" s="6"/>
      <c r="HX518" s="6"/>
      <c r="HY518" s="6"/>
      <c r="HZ518" s="6"/>
      <c r="IA518" s="6"/>
      <c r="IB518" s="6"/>
      <c r="IC518" s="6"/>
      <c r="ID518" s="6"/>
      <c r="IE518" s="6"/>
      <c r="IF518" s="6"/>
      <c r="IG518" s="6"/>
      <c r="IH518" s="6"/>
      <c r="II518" s="6"/>
      <c r="IJ518" s="6"/>
      <c r="IK518" s="6"/>
      <c r="IL518" s="6"/>
      <c r="IM518" s="6"/>
      <c r="IN518" s="6"/>
      <c r="IO518" s="6"/>
      <c r="IP518" s="6"/>
      <c r="IQ518" s="6"/>
      <c r="IR518" s="6"/>
      <c r="IS518" s="6"/>
      <c r="IT518" s="6"/>
      <c r="IU518" s="6"/>
      <c r="IV518" s="6"/>
      <c r="IW518" s="6"/>
      <c r="IX518" s="6"/>
      <c r="IY518" s="6"/>
      <c r="IZ518" s="6"/>
      <c r="JA518" s="6"/>
      <c r="JB518" s="6"/>
      <c r="JC518" s="6"/>
      <c r="JD518" s="6"/>
      <c r="JE518" s="6"/>
      <c r="JF518" s="6"/>
      <c r="JG518" s="6"/>
      <c r="JH518" s="6"/>
      <c r="JI518" s="6"/>
      <c r="JJ518" s="6"/>
      <c r="JK518" s="6"/>
      <c r="JL518" s="6"/>
      <c r="JM518" s="6"/>
      <c r="JN518" s="6"/>
      <c r="JO518" s="6"/>
      <c r="JP518" s="6"/>
      <c r="JQ518" s="6"/>
      <c r="JR518" s="6"/>
      <c r="JS518" s="6"/>
      <c r="JT518" s="6"/>
      <c r="JU518" s="6"/>
      <c r="JV518" s="6"/>
      <c r="JW518" s="6"/>
      <c r="JX518" s="6"/>
      <c r="JY518" s="6"/>
      <c r="JZ518" s="6"/>
      <c r="KA518" s="6"/>
      <c r="KB518" s="6"/>
      <c r="KC518" s="6"/>
      <c r="KD518" s="6"/>
      <c r="KE518" s="6"/>
      <c r="KF518" s="6"/>
      <c r="KG518" s="6"/>
      <c r="KH518" s="6"/>
      <c r="KI518" s="6"/>
      <c r="KJ518" s="6"/>
      <c r="KK518" s="6"/>
      <c r="KL518" s="6"/>
      <c r="KM518" s="6"/>
      <c r="KN518" s="6"/>
      <c r="KO518" s="6"/>
      <c r="KP518" s="6"/>
      <c r="KQ518" s="6"/>
      <c r="KR518" s="6"/>
      <c r="KS518" s="6"/>
      <c r="KT518" s="6"/>
      <c r="KU518" s="6"/>
      <c r="KV518" s="6"/>
      <c r="KW518" s="6"/>
      <c r="KX518" s="6"/>
      <c r="KY518" s="6"/>
      <c r="KZ518" s="6"/>
      <c r="LA518" s="6"/>
      <c r="LB518" s="6"/>
      <c r="LC518" s="6"/>
    </row>
    <row r="519" spans="222:315" x14ac:dyDescent="0.2">
      <c r="HN519" s="6"/>
      <c r="HO519" s="6"/>
      <c r="HP519" s="6"/>
      <c r="HQ519" s="6"/>
      <c r="HR519" s="6"/>
      <c r="HS519" s="6"/>
      <c r="HT519" s="6"/>
      <c r="HU519" s="6"/>
      <c r="HV519" s="6"/>
      <c r="HW519" s="6"/>
      <c r="HX519" s="6"/>
      <c r="HY519" s="6"/>
      <c r="HZ519" s="6"/>
      <c r="IA519" s="6"/>
      <c r="IB519" s="6"/>
      <c r="IC519" s="6"/>
      <c r="ID519" s="6"/>
      <c r="IE519" s="6"/>
      <c r="IF519" s="6"/>
      <c r="IG519" s="6"/>
      <c r="IH519" s="6"/>
      <c r="II519" s="6"/>
      <c r="IJ519" s="6"/>
      <c r="IK519" s="6"/>
      <c r="IL519" s="6"/>
      <c r="IM519" s="6"/>
      <c r="IN519" s="6"/>
      <c r="IO519" s="6"/>
      <c r="IP519" s="6"/>
      <c r="IQ519" s="6"/>
      <c r="IR519" s="6"/>
      <c r="IS519" s="6"/>
      <c r="IT519" s="6"/>
      <c r="IU519" s="6"/>
      <c r="IV519" s="6"/>
      <c r="IW519" s="6"/>
      <c r="IX519" s="6"/>
      <c r="IY519" s="6"/>
      <c r="IZ519" s="6"/>
      <c r="JA519" s="6"/>
      <c r="JB519" s="6"/>
      <c r="JC519" s="6"/>
      <c r="JD519" s="6"/>
      <c r="JE519" s="6"/>
      <c r="JF519" s="6"/>
      <c r="JG519" s="6"/>
      <c r="JH519" s="6"/>
      <c r="JI519" s="6"/>
      <c r="JJ519" s="6"/>
      <c r="JK519" s="6"/>
      <c r="JL519" s="6"/>
      <c r="JM519" s="6"/>
      <c r="JN519" s="6"/>
      <c r="JO519" s="6"/>
      <c r="JP519" s="6"/>
      <c r="JQ519" s="6"/>
      <c r="JR519" s="6"/>
      <c r="JS519" s="6"/>
      <c r="JT519" s="6"/>
      <c r="JU519" s="6"/>
      <c r="JV519" s="6"/>
      <c r="JW519" s="6"/>
      <c r="JX519" s="6"/>
      <c r="JY519" s="6"/>
      <c r="JZ519" s="6"/>
      <c r="KA519" s="6"/>
      <c r="KB519" s="6"/>
      <c r="KC519" s="6"/>
      <c r="KD519" s="6"/>
      <c r="KE519" s="6"/>
      <c r="KF519" s="6"/>
      <c r="KG519" s="6"/>
      <c r="KH519" s="6"/>
      <c r="KI519" s="6"/>
      <c r="KJ519" s="6"/>
      <c r="KK519" s="6"/>
      <c r="KL519" s="6"/>
      <c r="KM519" s="6"/>
      <c r="KN519" s="6"/>
      <c r="KO519" s="6"/>
      <c r="KP519" s="6"/>
      <c r="KQ519" s="6"/>
      <c r="KR519" s="6"/>
      <c r="KS519" s="6"/>
      <c r="KT519" s="6"/>
      <c r="KU519" s="6"/>
      <c r="KV519" s="6"/>
      <c r="KW519" s="6"/>
      <c r="KX519" s="6"/>
      <c r="KY519" s="6"/>
      <c r="KZ519" s="6"/>
      <c r="LA519" s="6"/>
      <c r="LB519" s="6"/>
      <c r="LC519" s="6"/>
    </row>
    <row r="520" spans="222:315" x14ac:dyDescent="0.2">
      <c r="HN520" s="6"/>
      <c r="HO520" s="6"/>
      <c r="HP520" s="6"/>
      <c r="HQ520" s="6"/>
      <c r="HR520" s="6"/>
      <c r="HS520" s="6"/>
      <c r="HT520" s="6"/>
      <c r="HU520" s="6"/>
      <c r="HV520" s="6"/>
      <c r="HW520" s="6"/>
      <c r="HX520" s="6"/>
      <c r="HY520" s="6"/>
      <c r="HZ520" s="6"/>
      <c r="IA520" s="6"/>
      <c r="IB520" s="6"/>
      <c r="IC520" s="6"/>
      <c r="ID520" s="6"/>
      <c r="IE520" s="6"/>
      <c r="IF520" s="6"/>
      <c r="IG520" s="6"/>
      <c r="IH520" s="6"/>
      <c r="II520" s="6"/>
      <c r="IJ520" s="6"/>
      <c r="IK520" s="6"/>
      <c r="IL520" s="6"/>
      <c r="IM520" s="6"/>
      <c r="IN520" s="6"/>
      <c r="IO520" s="6"/>
      <c r="IP520" s="6"/>
      <c r="IQ520" s="6"/>
      <c r="IR520" s="6"/>
      <c r="IS520" s="6"/>
      <c r="IT520" s="6"/>
      <c r="IU520" s="6"/>
      <c r="IV520" s="6"/>
      <c r="IW520" s="6"/>
      <c r="IX520" s="6"/>
      <c r="IY520" s="6"/>
      <c r="IZ520" s="6"/>
      <c r="JA520" s="6"/>
      <c r="JB520" s="6"/>
      <c r="JC520" s="6"/>
      <c r="JD520" s="6"/>
      <c r="JE520" s="6"/>
      <c r="JF520" s="6"/>
      <c r="JG520" s="6"/>
      <c r="JH520" s="6"/>
      <c r="JI520" s="6"/>
      <c r="JJ520" s="6"/>
      <c r="JK520" s="6"/>
      <c r="JL520" s="6"/>
      <c r="JM520" s="6"/>
      <c r="JN520" s="6"/>
      <c r="JO520" s="6"/>
      <c r="JP520" s="6"/>
      <c r="JQ520" s="6"/>
      <c r="JR520" s="6"/>
      <c r="JS520" s="6"/>
      <c r="JT520" s="6"/>
      <c r="JU520" s="6"/>
      <c r="JV520" s="6"/>
      <c r="JW520" s="6"/>
      <c r="JX520" s="6"/>
      <c r="JY520" s="6"/>
      <c r="JZ520" s="6"/>
      <c r="KA520" s="6"/>
      <c r="KB520" s="6"/>
      <c r="KC520" s="6"/>
      <c r="KD520" s="6"/>
      <c r="KE520" s="6"/>
      <c r="KF520" s="6"/>
      <c r="KG520" s="6"/>
      <c r="KH520" s="6"/>
      <c r="KI520" s="6"/>
      <c r="KJ520" s="6"/>
      <c r="KK520" s="6"/>
      <c r="KL520" s="6"/>
      <c r="KM520" s="6"/>
      <c r="KN520" s="6"/>
      <c r="KO520" s="6"/>
      <c r="KP520" s="6"/>
      <c r="KQ520" s="6"/>
      <c r="KR520" s="6"/>
      <c r="KS520" s="6"/>
      <c r="KT520" s="6"/>
      <c r="KU520" s="6"/>
      <c r="KV520" s="6"/>
      <c r="KW520" s="6"/>
      <c r="KX520" s="6"/>
      <c r="KY520" s="6"/>
      <c r="KZ520" s="6"/>
      <c r="LA520" s="6"/>
      <c r="LB520" s="6"/>
      <c r="LC520" s="6"/>
    </row>
    <row r="521" spans="222:315" x14ac:dyDescent="0.2">
      <c r="HN521" s="6"/>
      <c r="HO521" s="6"/>
      <c r="HP521" s="6"/>
      <c r="HQ521" s="6"/>
      <c r="HR521" s="6"/>
      <c r="HS521" s="6"/>
      <c r="HT521" s="6"/>
      <c r="HU521" s="6"/>
      <c r="HV521" s="6"/>
      <c r="HW521" s="6"/>
      <c r="HX521" s="6"/>
      <c r="HY521" s="6"/>
      <c r="HZ521" s="6"/>
      <c r="IA521" s="6"/>
      <c r="IB521" s="6"/>
      <c r="IC521" s="6"/>
      <c r="ID521" s="6"/>
      <c r="IE521" s="6"/>
      <c r="IF521" s="6"/>
      <c r="IG521" s="6"/>
      <c r="IH521" s="6"/>
      <c r="II521" s="6"/>
      <c r="IJ521" s="6"/>
      <c r="IK521" s="6"/>
      <c r="IL521" s="6"/>
      <c r="IM521" s="6"/>
      <c r="IN521" s="6"/>
      <c r="IO521" s="6"/>
      <c r="IP521" s="6"/>
      <c r="IQ521" s="6"/>
      <c r="IR521" s="6"/>
      <c r="IS521" s="6"/>
      <c r="IT521" s="6"/>
      <c r="IU521" s="6"/>
      <c r="IV521" s="6"/>
      <c r="IW521" s="6"/>
      <c r="IX521" s="6"/>
      <c r="IY521" s="6"/>
      <c r="IZ521" s="6"/>
      <c r="JA521" s="6"/>
      <c r="JB521" s="6"/>
      <c r="JC521" s="6"/>
      <c r="JD521" s="6"/>
      <c r="JE521" s="6"/>
      <c r="JF521" s="6"/>
      <c r="JG521" s="6"/>
      <c r="JH521" s="6"/>
      <c r="JI521" s="6"/>
      <c r="JJ521" s="6"/>
      <c r="JK521" s="6"/>
      <c r="JL521" s="6"/>
      <c r="JM521" s="6"/>
      <c r="JN521" s="6"/>
      <c r="JO521" s="6"/>
      <c r="JP521" s="6"/>
      <c r="JQ521" s="6"/>
      <c r="JR521" s="6"/>
      <c r="JS521" s="6"/>
      <c r="JT521" s="6"/>
      <c r="JU521" s="6"/>
      <c r="JV521" s="6"/>
      <c r="JW521" s="6"/>
      <c r="JX521" s="6"/>
      <c r="JY521" s="6"/>
      <c r="JZ521" s="6"/>
      <c r="KA521" s="6"/>
      <c r="KB521" s="6"/>
      <c r="KC521" s="6"/>
      <c r="KD521" s="6"/>
      <c r="KE521" s="6"/>
      <c r="KF521" s="6"/>
      <c r="KG521" s="6"/>
      <c r="KH521" s="6"/>
      <c r="KI521" s="6"/>
      <c r="KJ521" s="6"/>
      <c r="KK521" s="6"/>
      <c r="KL521" s="6"/>
      <c r="KM521" s="6"/>
      <c r="KN521" s="6"/>
      <c r="KO521" s="6"/>
      <c r="KP521" s="6"/>
      <c r="KQ521" s="6"/>
      <c r="KR521" s="6"/>
      <c r="KS521" s="6"/>
      <c r="KT521" s="6"/>
      <c r="KU521" s="6"/>
      <c r="KV521" s="6"/>
      <c r="KW521" s="6"/>
      <c r="KX521" s="6"/>
      <c r="KY521" s="6"/>
      <c r="KZ521" s="6"/>
      <c r="LA521" s="6"/>
      <c r="LB521" s="6"/>
      <c r="LC521" s="6"/>
    </row>
    <row r="522" spans="222:315" x14ac:dyDescent="0.2">
      <c r="HN522" s="6"/>
      <c r="HO522" s="6"/>
      <c r="HP522" s="6"/>
      <c r="HQ522" s="6"/>
      <c r="HR522" s="6"/>
      <c r="HS522" s="6"/>
      <c r="HT522" s="6"/>
      <c r="HU522" s="6"/>
      <c r="HV522" s="6"/>
      <c r="HW522" s="6"/>
      <c r="HX522" s="6"/>
      <c r="HY522" s="6"/>
      <c r="HZ522" s="6"/>
      <c r="IA522" s="6"/>
      <c r="IB522" s="6"/>
      <c r="IC522" s="6"/>
      <c r="ID522" s="6"/>
      <c r="IE522" s="6"/>
      <c r="IF522" s="6"/>
      <c r="IG522" s="6"/>
      <c r="IH522" s="6"/>
      <c r="II522" s="6"/>
      <c r="IJ522" s="6"/>
      <c r="IK522" s="6"/>
      <c r="IL522" s="6"/>
      <c r="IM522" s="6"/>
      <c r="IN522" s="6"/>
      <c r="IO522" s="6"/>
      <c r="IP522" s="6"/>
      <c r="IQ522" s="6"/>
      <c r="IR522" s="6"/>
      <c r="IS522" s="6"/>
      <c r="IT522" s="6"/>
      <c r="IU522" s="6"/>
      <c r="IV522" s="6"/>
      <c r="IW522" s="6"/>
      <c r="IX522" s="6"/>
      <c r="IY522" s="6"/>
      <c r="IZ522" s="6"/>
      <c r="JA522" s="6"/>
      <c r="JB522" s="6"/>
      <c r="JC522" s="6"/>
      <c r="JD522" s="6"/>
      <c r="JE522" s="6"/>
      <c r="JF522" s="6"/>
      <c r="JG522" s="6"/>
      <c r="JH522" s="6"/>
      <c r="JI522" s="6"/>
      <c r="JJ522" s="6"/>
      <c r="JK522" s="6"/>
      <c r="JL522" s="6"/>
      <c r="JM522" s="6"/>
      <c r="JN522" s="6"/>
      <c r="JO522" s="6"/>
      <c r="JP522" s="6"/>
      <c r="JQ522" s="6"/>
      <c r="JR522" s="6"/>
      <c r="JS522" s="6"/>
      <c r="JT522" s="6"/>
      <c r="JU522" s="6"/>
      <c r="JV522" s="6"/>
      <c r="JW522" s="6"/>
      <c r="JX522" s="6"/>
      <c r="JY522" s="6"/>
      <c r="JZ522" s="6"/>
      <c r="KA522" s="6"/>
      <c r="KB522" s="6"/>
      <c r="KC522" s="6"/>
      <c r="KD522" s="6"/>
      <c r="KE522" s="6"/>
      <c r="KF522" s="6"/>
      <c r="KG522" s="6"/>
      <c r="KH522" s="6"/>
      <c r="KI522" s="6"/>
      <c r="KJ522" s="6"/>
      <c r="KK522" s="6"/>
      <c r="KL522" s="6"/>
      <c r="KM522" s="6"/>
      <c r="KN522" s="6"/>
      <c r="KO522" s="6"/>
      <c r="KP522" s="6"/>
      <c r="KQ522" s="6"/>
      <c r="KR522" s="6"/>
      <c r="KS522" s="6"/>
      <c r="KT522" s="6"/>
      <c r="KU522" s="6"/>
      <c r="KV522" s="6"/>
      <c r="KW522" s="6"/>
      <c r="KX522" s="6"/>
      <c r="KY522" s="6"/>
      <c r="KZ522" s="6"/>
      <c r="LA522" s="6"/>
      <c r="LB522" s="6"/>
      <c r="LC522" s="6"/>
    </row>
    <row r="523" spans="222:315" x14ac:dyDescent="0.2">
      <c r="HN523" s="6"/>
      <c r="HO523" s="6"/>
      <c r="HP523" s="6"/>
      <c r="HQ523" s="6"/>
      <c r="HR523" s="6"/>
      <c r="HS523" s="6"/>
      <c r="HT523" s="6"/>
      <c r="HU523" s="6"/>
      <c r="HV523" s="6"/>
      <c r="HW523" s="6"/>
      <c r="HX523" s="6"/>
      <c r="HY523" s="6"/>
      <c r="HZ523" s="6"/>
      <c r="IA523" s="6"/>
      <c r="IB523" s="6"/>
      <c r="IC523" s="6"/>
      <c r="ID523" s="6"/>
      <c r="IE523" s="6"/>
      <c r="IF523" s="6"/>
      <c r="IG523" s="6"/>
      <c r="IH523" s="6"/>
      <c r="II523" s="6"/>
      <c r="IJ523" s="6"/>
      <c r="IK523" s="6"/>
      <c r="IL523" s="6"/>
      <c r="IM523" s="6"/>
      <c r="IN523" s="6"/>
      <c r="IO523" s="6"/>
      <c r="IP523" s="6"/>
      <c r="IQ523" s="6"/>
      <c r="IR523" s="6"/>
      <c r="IS523" s="6"/>
      <c r="IT523" s="6"/>
      <c r="IU523" s="6"/>
      <c r="IV523" s="6"/>
      <c r="IW523" s="6"/>
      <c r="IX523" s="6"/>
      <c r="IY523" s="6"/>
      <c r="IZ523" s="6"/>
      <c r="JA523" s="6"/>
      <c r="JB523" s="6"/>
      <c r="JC523" s="6"/>
      <c r="JD523" s="6"/>
      <c r="JE523" s="6"/>
      <c r="JF523" s="6"/>
      <c r="JG523" s="6"/>
      <c r="JH523" s="6"/>
      <c r="JI523" s="6"/>
      <c r="JJ523" s="6"/>
      <c r="JK523" s="6"/>
      <c r="JL523" s="6"/>
      <c r="JM523" s="6"/>
      <c r="JN523" s="6"/>
      <c r="JO523" s="6"/>
      <c r="JP523" s="6"/>
      <c r="JQ523" s="6"/>
      <c r="JR523" s="6"/>
      <c r="JS523" s="6"/>
      <c r="JT523" s="6"/>
      <c r="JU523" s="6"/>
      <c r="JV523" s="6"/>
      <c r="JW523" s="6"/>
      <c r="JX523" s="6"/>
      <c r="JY523" s="6"/>
      <c r="JZ523" s="6"/>
      <c r="KA523" s="6"/>
      <c r="KB523" s="6"/>
      <c r="KC523" s="6"/>
      <c r="KD523" s="6"/>
      <c r="KE523" s="6"/>
      <c r="KF523" s="6"/>
      <c r="KG523" s="6"/>
      <c r="KH523" s="6"/>
      <c r="KI523" s="6"/>
      <c r="KJ523" s="6"/>
      <c r="KK523" s="6"/>
      <c r="KL523" s="6"/>
      <c r="KM523" s="6"/>
      <c r="KN523" s="6"/>
      <c r="KO523" s="6"/>
      <c r="KP523" s="6"/>
      <c r="KQ523" s="6"/>
      <c r="KR523" s="6"/>
      <c r="KS523" s="6"/>
      <c r="KT523" s="6"/>
      <c r="KU523" s="6"/>
      <c r="KV523" s="6"/>
      <c r="KW523" s="6"/>
      <c r="KX523" s="6"/>
      <c r="KY523" s="6"/>
      <c r="KZ523" s="6"/>
      <c r="LA523" s="6"/>
      <c r="LB523" s="6"/>
      <c r="LC523" s="6"/>
    </row>
    <row r="524" spans="222:315" x14ac:dyDescent="0.2">
      <c r="HN524" s="6"/>
      <c r="HO524" s="6"/>
      <c r="HP524" s="6"/>
      <c r="HQ524" s="6"/>
      <c r="HR524" s="6"/>
      <c r="HS524" s="6"/>
      <c r="HT524" s="6"/>
      <c r="HU524" s="6"/>
      <c r="HV524" s="6"/>
      <c r="HW524" s="6"/>
      <c r="HX524" s="6"/>
      <c r="HY524" s="6"/>
      <c r="HZ524" s="6"/>
      <c r="IA524" s="6"/>
      <c r="IB524" s="6"/>
      <c r="IC524" s="6"/>
      <c r="ID524" s="6"/>
      <c r="IE524" s="6"/>
      <c r="IF524" s="6"/>
      <c r="IG524" s="6"/>
      <c r="IH524" s="6"/>
      <c r="II524" s="6"/>
      <c r="IJ524" s="6"/>
      <c r="IK524" s="6"/>
      <c r="IL524" s="6"/>
      <c r="IM524" s="6"/>
      <c r="IN524" s="6"/>
      <c r="IO524" s="6"/>
      <c r="IP524" s="6"/>
      <c r="IQ524" s="6"/>
      <c r="IR524" s="6"/>
      <c r="IS524" s="6"/>
      <c r="IT524" s="6"/>
      <c r="IU524" s="6"/>
      <c r="IV524" s="6"/>
      <c r="IW524" s="6"/>
      <c r="IX524" s="6"/>
      <c r="IY524" s="6"/>
      <c r="IZ524" s="6"/>
      <c r="JA524" s="6"/>
      <c r="JB524" s="6"/>
      <c r="JC524" s="6"/>
      <c r="JD524" s="6"/>
      <c r="JE524" s="6"/>
      <c r="JF524" s="6"/>
      <c r="JG524" s="6"/>
      <c r="JH524" s="6"/>
      <c r="JI524" s="6"/>
      <c r="JJ524" s="6"/>
      <c r="JK524" s="6"/>
      <c r="JL524" s="6"/>
      <c r="JM524" s="6"/>
      <c r="JN524" s="6"/>
      <c r="JO524" s="6"/>
      <c r="JP524" s="6"/>
      <c r="JQ524" s="6"/>
      <c r="JR524" s="6"/>
      <c r="JS524" s="6"/>
      <c r="JT524" s="6"/>
      <c r="JU524" s="6"/>
      <c r="JV524" s="6"/>
      <c r="JW524" s="6"/>
      <c r="JX524" s="6"/>
      <c r="JY524" s="6"/>
      <c r="JZ524" s="6"/>
      <c r="KA524" s="6"/>
      <c r="KB524" s="6"/>
      <c r="KC524" s="6"/>
      <c r="KD524" s="6"/>
      <c r="KE524" s="6"/>
      <c r="KF524" s="6"/>
      <c r="KG524" s="6"/>
      <c r="KH524" s="6"/>
      <c r="KI524" s="6"/>
      <c r="KJ524" s="6"/>
      <c r="KK524" s="6"/>
      <c r="KL524" s="6"/>
      <c r="KM524" s="6"/>
      <c r="KN524" s="6"/>
      <c r="KO524" s="6"/>
      <c r="KP524" s="6"/>
      <c r="KQ524" s="6"/>
      <c r="KR524" s="6"/>
      <c r="KS524" s="6"/>
      <c r="KT524" s="6"/>
      <c r="KU524" s="6"/>
      <c r="KV524" s="6"/>
      <c r="KW524" s="6"/>
      <c r="KX524" s="6"/>
      <c r="KY524" s="6"/>
      <c r="KZ524" s="6"/>
      <c r="LA524" s="6"/>
      <c r="LB524" s="6"/>
      <c r="LC524" s="6"/>
    </row>
    <row r="525" spans="222:315" x14ac:dyDescent="0.2">
      <c r="HN525" s="6"/>
      <c r="HO525" s="6"/>
      <c r="HP525" s="6"/>
      <c r="HQ525" s="6"/>
      <c r="HR525" s="6"/>
      <c r="HS525" s="6"/>
      <c r="HT525" s="6"/>
      <c r="HU525" s="6"/>
      <c r="HV525" s="6"/>
      <c r="HW525" s="6"/>
      <c r="HX525" s="6"/>
      <c r="HY525" s="6"/>
      <c r="HZ525" s="6"/>
      <c r="IA525" s="6"/>
      <c r="IB525" s="6"/>
      <c r="IC525" s="6"/>
      <c r="ID525" s="6"/>
      <c r="IE525" s="6"/>
      <c r="IF525" s="6"/>
      <c r="IG525" s="6"/>
      <c r="IH525" s="6"/>
      <c r="II525" s="6"/>
      <c r="IJ525" s="6"/>
      <c r="IK525" s="6"/>
      <c r="IL525" s="6"/>
      <c r="IM525" s="6"/>
      <c r="IN525" s="6"/>
      <c r="IO525" s="6"/>
      <c r="IP525" s="6"/>
      <c r="IQ525" s="6"/>
      <c r="IR525" s="6"/>
      <c r="IS525" s="6"/>
      <c r="IT525" s="6"/>
      <c r="IU525" s="6"/>
      <c r="IV525" s="6"/>
      <c r="IW525" s="6"/>
      <c r="IX525" s="6"/>
      <c r="IY525" s="6"/>
      <c r="IZ525" s="6"/>
      <c r="JA525" s="6"/>
      <c r="JB525" s="6"/>
      <c r="JC525" s="6"/>
      <c r="JD525" s="6"/>
      <c r="JE525" s="6"/>
      <c r="JF525" s="6"/>
      <c r="JG525" s="6"/>
      <c r="JH525" s="6"/>
      <c r="JI525" s="6"/>
      <c r="JJ525" s="6"/>
      <c r="JK525" s="6"/>
      <c r="JL525" s="6"/>
      <c r="JM525" s="6"/>
      <c r="JN525" s="6"/>
      <c r="JO525" s="6"/>
      <c r="JP525" s="6"/>
      <c r="JQ525" s="6"/>
      <c r="JR525" s="6"/>
      <c r="JS525" s="6"/>
      <c r="JT525" s="6"/>
      <c r="JU525" s="6"/>
      <c r="JV525" s="6"/>
      <c r="JW525" s="6"/>
      <c r="JX525" s="6"/>
      <c r="JY525" s="6"/>
      <c r="JZ525" s="6"/>
      <c r="KA525" s="6"/>
      <c r="KB525" s="6"/>
      <c r="KC525" s="6"/>
      <c r="KD525" s="6"/>
      <c r="KE525" s="6"/>
      <c r="KF525" s="6"/>
      <c r="KG525" s="6"/>
      <c r="KH525" s="6"/>
      <c r="KI525" s="6"/>
      <c r="KJ525" s="6"/>
      <c r="KK525" s="6"/>
      <c r="KL525" s="6"/>
      <c r="KM525" s="6"/>
      <c r="KN525" s="6"/>
      <c r="KO525" s="6"/>
      <c r="KP525" s="6"/>
      <c r="KQ525" s="6"/>
      <c r="KR525" s="6"/>
      <c r="KS525" s="6"/>
      <c r="KT525" s="6"/>
      <c r="KU525" s="6"/>
      <c r="KV525" s="6"/>
      <c r="KW525" s="6"/>
      <c r="KX525" s="6"/>
      <c r="KY525" s="6"/>
      <c r="KZ525" s="6"/>
      <c r="LA525" s="6"/>
      <c r="LB525" s="6"/>
      <c r="LC525" s="6"/>
    </row>
    <row r="526" spans="222:315" x14ac:dyDescent="0.2">
      <c r="HN526" s="6"/>
      <c r="HO526" s="6"/>
      <c r="HP526" s="6"/>
      <c r="HQ526" s="6"/>
      <c r="HR526" s="6"/>
      <c r="HS526" s="6"/>
      <c r="HT526" s="6"/>
      <c r="HU526" s="6"/>
      <c r="HV526" s="6"/>
      <c r="HW526" s="6"/>
      <c r="HX526" s="6"/>
      <c r="HY526" s="6"/>
      <c r="HZ526" s="6"/>
      <c r="IA526" s="6"/>
      <c r="IB526" s="6"/>
      <c r="IC526" s="6"/>
      <c r="ID526" s="6"/>
      <c r="IE526" s="6"/>
      <c r="IF526" s="6"/>
      <c r="IG526" s="6"/>
      <c r="IH526" s="6"/>
      <c r="II526" s="6"/>
      <c r="IJ526" s="6"/>
      <c r="IK526" s="6"/>
      <c r="IL526" s="6"/>
      <c r="IM526" s="6"/>
      <c r="IN526" s="6"/>
      <c r="IO526" s="6"/>
      <c r="IP526" s="6"/>
      <c r="IQ526" s="6"/>
      <c r="IR526" s="6"/>
      <c r="IS526" s="6"/>
      <c r="IT526" s="6"/>
      <c r="IU526" s="6"/>
      <c r="IV526" s="6"/>
      <c r="IW526" s="6"/>
      <c r="IX526" s="6"/>
      <c r="IY526" s="6"/>
      <c r="IZ526" s="6"/>
      <c r="JA526" s="6"/>
      <c r="JB526" s="6"/>
      <c r="JC526" s="6"/>
      <c r="JD526" s="6"/>
      <c r="JE526" s="6"/>
      <c r="JF526" s="6"/>
      <c r="JG526" s="6"/>
      <c r="JH526" s="6"/>
      <c r="JI526" s="6"/>
      <c r="JJ526" s="6"/>
      <c r="JK526" s="6"/>
      <c r="JL526" s="6"/>
      <c r="JM526" s="6"/>
      <c r="JN526" s="6"/>
      <c r="JO526" s="6"/>
      <c r="JP526" s="6"/>
      <c r="JQ526" s="6"/>
      <c r="JR526" s="6"/>
      <c r="JS526" s="6"/>
      <c r="JT526" s="6"/>
      <c r="JU526" s="6"/>
      <c r="JV526" s="6"/>
      <c r="JW526" s="6"/>
      <c r="JX526" s="6"/>
      <c r="JY526" s="6"/>
      <c r="JZ526" s="6"/>
      <c r="KA526" s="6"/>
      <c r="KB526" s="6"/>
      <c r="KC526" s="6"/>
      <c r="KD526" s="6"/>
      <c r="KE526" s="6"/>
      <c r="KF526" s="6"/>
      <c r="KG526" s="6"/>
      <c r="KH526" s="6"/>
      <c r="KI526" s="6"/>
      <c r="KJ526" s="6"/>
      <c r="KK526" s="6"/>
      <c r="KL526" s="6"/>
      <c r="KM526" s="6"/>
      <c r="KN526" s="6"/>
      <c r="KO526" s="6"/>
      <c r="KP526" s="6"/>
      <c r="KQ526" s="6"/>
      <c r="KR526" s="6"/>
      <c r="KS526" s="6"/>
      <c r="KT526" s="6"/>
      <c r="KU526" s="6"/>
      <c r="KV526" s="6"/>
      <c r="KW526" s="6"/>
      <c r="KX526" s="6"/>
      <c r="KY526" s="6"/>
      <c r="KZ526" s="6"/>
      <c r="LA526" s="6"/>
      <c r="LB526" s="6"/>
      <c r="LC526" s="6"/>
    </row>
    <row r="527" spans="222:315" x14ac:dyDescent="0.2">
      <c r="HN527" s="6"/>
      <c r="HO527" s="6"/>
      <c r="HP527" s="6"/>
      <c r="HQ527" s="6"/>
      <c r="HR527" s="6"/>
      <c r="HS527" s="6"/>
      <c r="HT527" s="6"/>
      <c r="HU527" s="6"/>
      <c r="HV527" s="6"/>
      <c r="HW527" s="6"/>
      <c r="HX527" s="6"/>
      <c r="HY527" s="6"/>
      <c r="HZ527" s="6"/>
      <c r="IA527" s="6"/>
      <c r="IB527" s="6"/>
      <c r="IC527" s="6"/>
      <c r="ID527" s="6"/>
      <c r="IE527" s="6"/>
      <c r="IF527" s="6"/>
      <c r="IG527" s="6"/>
      <c r="IH527" s="6"/>
      <c r="II527" s="6"/>
      <c r="IJ527" s="6"/>
      <c r="IK527" s="6"/>
      <c r="IL527" s="6"/>
      <c r="IM527" s="6"/>
      <c r="IN527" s="6"/>
      <c r="IO527" s="6"/>
      <c r="IP527" s="6"/>
      <c r="IQ527" s="6"/>
      <c r="IR527" s="6"/>
      <c r="IS527" s="6"/>
      <c r="IT527" s="6"/>
      <c r="IU527" s="6"/>
      <c r="IV527" s="6"/>
      <c r="IW527" s="6"/>
      <c r="IX527" s="6"/>
      <c r="IY527" s="6"/>
      <c r="IZ527" s="6"/>
      <c r="JA527" s="6"/>
      <c r="JB527" s="6"/>
      <c r="JC527" s="6"/>
      <c r="JD527" s="6"/>
      <c r="JE527" s="6"/>
      <c r="JF527" s="6"/>
      <c r="JG527" s="6"/>
      <c r="JH527" s="6"/>
      <c r="JI527" s="6"/>
      <c r="JJ527" s="6"/>
      <c r="JK527" s="6"/>
      <c r="JL527" s="6"/>
      <c r="JM527" s="6"/>
      <c r="JN527" s="6"/>
      <c r="JO527" s="6"/>
      <c r="JP527" s="6"/>
      <c r="JQ527" s="6"/>
      <c r="JR527" s="6"/>
      <c r="JS527" s="6"/>
      <c r="JT527" s="6"/>
      <c r="JU527" s="6"/>
      <c r="JV527" s="6"/>
      <c r="JW527" s="6"/>
      <c r="JX527" s="6"/>
      <c r="JY527" s="6"/>
      <c r="JZ527" s="6"/>
      <c r="KA527" s="6"/>
      <c r="KB527" s="6"/>
      <c r="KC527" s="6"/>
      <c r="KD527" s="6"/>
      <c r="KE527" s="6"/>
      <c r="KF527" s="6"/>
      <c r="KG527" s="6"/>
      <c r="KH527" s="6"/>
      <c r="KI527" s="6"/>
      <c r="KJ527" s="6"/>
      <c r="KK527" s="6"/>
      <c r="KL527" s="6"/>
      <c r="KM527" s="6"/>
      <c r="KN527" s="6"/>
      <c r="KO527" s="6"/>
      <c r="KP527" s="6"/>
      <c r="KQ527" s="6"/>
      <c r="KR527" s="6"/>
      <c r="KS527" s="6"/>
      <c r="KT527" s="6"/>
      <c r="KU527" s="6"/>
      <c r="KV527" s="6"/>
      <c r="KW527" s="6"/>
      <c r="KX527" s="6"/>
      <c r="KY527" s="6"/>
      <c r="KZ527" s="6"/>
      <c r="LA527" s="6"/>
      <c r="LB527" s="6"/>
      <c r="LC527" s="6"/>
    </row>
    <row r="528" spans="222:315" x14ac:dyDescent="0.2">
      <c r="HN528" s="6"/>
      <c r="HO528" s="6"/>
      <c r="HP528" s="6"/>
      <c r="HQ528" s="6"/>
      <c r="HR528" s="6"/>
      <c r="HS528" s="6"/>
      <c r="HT528" s="6"/>
      <c r="HU528" s="6"/>
      <c r="HV528" s="6"/>
      <c r="HW528" s="6"/>
      <c r="HX528" s="6"/>
      <c r="HY528" s="6"/>
      <c r="HZ528" s="6"/>
      <c r="IA528" s="6"/>
      <c r="IB528" s="6"/>
      <c r="IC528" s="6"/>
      <c r="ID528" s="6"/>
      <c r="IE528" s="6"/>
      <c r="IF528" s="6"/>
      <c r="IG528" s="6"/>
      <c r="IH528" s="6"/>
      <c r="II528" s="6"/>
      <c r="IJ528" s="6"/>
      <c r="IK528" s="6"/>
      <c r="IL528" s="6"/>
      <c r="IM528" s="6"/>
      <c r="IN528" s="6"/>
      <c r="IO528" s="6"/>
      <c r="IP528" s="6"/>
      <c r="IQ528" s="6"/>
      <c r="IR528" s="6"/>
      <c r="IS528" s="6"/>
      <c r="IT528" s="6"/>
      <c r="IU528" s="6"/>
      <c r="IV528" s="6"/>
      <c r="IW528" s="6"/>
      <c r="IX528" s="6"/>
      <c r="IY528" s="6"/>
      <c r="IZ528" s="6"/>
      <c r="JA528" s="6"/>
      <c r="JB528" s="6"/>
      <c r="JC528" s="6"/>
      <c r="JD528" s="6"/>
      <c r="JE528" s="6"/>
      <c r="JF528" s="6"/>
      <c r="JG528" s="6"/>
      <c r="JH528" s="6"/>
      <c r="JI528" s="6"/>
      <c r="JJ528" s="6"/>
      <c r="JK528" s="6"/>
      <c r="JL528" s="6"/>
      <c r="JM528" s="6"/>
      <c r="JN528" s="6"/>
      <c r="JO528" s="6"/>
      <c r="JP528" s="6"/>
      <c r="JQ528" s="6"/>
      <c r="JR528" s="6"/>
      <c r="JS528" s="6"/>
      <c r="JT528" s="6"/>
      <c r="JU528" s="6"/>
      <c r="JV528" s="6"/>
      <c r="JW528" s="6"/>
      <c r="JX528" s="6"/>
      <c r="JY528" s="6"/>
      <c r="JZ528" s="6"/>
      <c r="KA528" s="6"/>
      <c r="KB528" s="6"/>
      <c r="KC528" s="6"/>
      <c r="KD528" s="6"/>
      <c r="KE528" s="6"/>
      <c r="KF528" s="6"/>
      <c r="KG528" s="6"/>
      <c r="KH528" s="6"/>
      <c r="KI528" s="6"/>
      <c r="KJ528" s="6"/>
      <c r="KK528" s="6"/>
      <c r="KL528" s="6"/>
      <c r="KM528" s="6"/>
      <c r="KN528" s="6"/>
      <c r="KO528" s="6"/>
      <c r="KP528" s="6"/>
      <c r="KQ528" s="6"/>
      <c r="KR528" s="6"/>
      <c r="KS528" s="6"/>
      <c r="KT528" s="6"/>
      <c r="KU528" s="6"/>
      <c r="KV528" s="6"/>
      <c r="KW528" s="6"/>
      <c r="KX528" s="6"/>
      <c r="KY528" s="6"/>
      <c r="KZ528" s="6"/>
      <c r="LA528" s="6"/>
      <c r="LB528" s="6"/>
      <c r="LC528" s="6"/>
    </row>
    <row r="529" spans="222:315" x14ac:dyDescent="0.2">
      <c r="HN529" s="6"/>
      <c r="HO529" s="6"/>
      <c r="HP529" s="6"/>
      <c r="HQ529" s="6"/>
      <c r="HR529" s="6"/>
      <c r="HS529" s="6"/>
      <c r="HT529" s="6"/>
      <c r="HU529" s="6"/>
      <c r="HV529" s="6"/>
      <c r="HW529" s="6"/>
      <c r="HX529" s="6"/>
      <c r="HY529" s="6"/>
      <c r="HZ529" s="6"/>
      <c r="IA529" s="6"/>
      <c r="IB529" s="6"/>
      <c r="IC529" s="6"/>
      <c r="ID529" s="6"/>
      <c r="IE529" s="6"/>
      <c r="IF529" s="6"/>
      <c r="IG529" s="6"/>
      <c r="IH529" s="6"/>
      <c r="II529" s="6"/>
      <c r="IJ529" s="6"/>
      <c r="IK529" s="6"/>
      <c r="IL529" s="6"/>
      <c r="IM529" s="6"/>
      <c r="IN529" s="6"/>
      <c r="IO529" s="6"/>
      <c r="IP529" s="6"/>
      <c r="IQ529" s="6"/>
      <c r="IR529" s="6"/>
      <c r="IS529" s="6"/>
      <c r="IT529" s="6"/>
      <c r="IU529" s="6"/>
      <c r="IV529" s="6"/>
      <c r="IW529" s="6"/>
      <c r="IX529" s="6"/>
      <c r="IY529" s="6"/>
      <c r="IZ529" s="6"/>
      <c r="JA529" s="6"/>
      <c r="JB529" s="6"/>
      <c r="JC529" s="6"/>
      <c r="JD529" s="6"/>
      <c r="JE529" s="6"/>
      <c r="JF529" s="6"/>
      <c r="JG529" s="6"/>
      <c r="JH529" s="6"/>
      <c r="JI529" s="6"/>
      <c r="JJ529" s="6"/>
      <c r="JK529" s="6"/>
      <c r="JL529" s="6"/>
      <c r="JM529" s="6"/>
      <c r="JN529" s="6"/>
      <c r="JO529" s="6"/>
      <c r="JP529" s="6"/>
      <c r="JQ529" s="6"/>
      <c r="JR529" s="6"/>
      <c r="JS529" s="6"/>
      <c r="JT529" s="6"/>
      <c r="JU529" s="6"/>
      <c r="JV529" s="6"/>
      <c r="JW529" s="6"/>
      <c r="JX529" s="6"/>
      <c r="JY529" s="6"/>
      <c r="JZ529" s="6"/>
      <c r="KA529" s="6"/>
      <c r="KB529" s="6"/>
      <c r="KC529" s="6"/>
      <c r="KD529" s="6"/>
      <c r="KE529" s="6"/>
      <c r="KF529" s="6"/>
      <c r="KG529" s="6"/>
      <c r="KH529" s="6"/>
      <c r="KI529" s="6"/>
      <c r="KJ529" s="6"/>
      <c r="KK529" s="6"/>
      <c r="KL529" s="6"/>
      <c r="KM529" s="6"/>
      <c r="KN529" s="6"/>
      <c r="KO529" s="6"/>
      <c r="KP529" s="6"/>
      <c r="KQ529" s="6"/>
      <c r="KR529" s="6"/>
      <c r="KS529" s="6"/>
      <c r="KT529" s="6"/>
      <c r="KU529" s="6"/>
      <c r="KV529" s="6"/>
      <c r="KW529" s="6"/>
      <c r="KX529" s="6"/>
      <c r="KY529" s="6"/>
      <c r="KZ529" s="6"/>
      <c r="LA529" s="6"/>
      <c r="LB529" s="6"/>
      <c r="LC529" s="6"/>
    </row>
    <row r="530" spans="222:315" x14ac:dyDescent="0.2">
      <c r="HN530" s="6"/>
      <c r="HO530" s="6"/>
      <c r="HP530" s="6"/>
      <c r="HQ530" s="6"/>
      <c r="HR530" s="6"/>
      <c r="HS530" s="6"/>
      <c r="HT530" s="6"/>
      <c r="HU530" s="6"/>
      <c r="HV530" s="6"/>
      <c r="HW530" s="6"/>
      <c r="HX530" s="6"/>
      <c r="HY530" s="6"/>
      <c r="HZ530" s="6"/>
      <c r="IA530" s="6"/>
      <c r="IB530" s="6"/>
      <c r="IC530" s="6"/>
      <c r="ID530" s="6"/>
      <c r="IE530" s="6"/>
      <c r="IF530" s="6"/>
      <c r="IG530" s="6"/>
      <c r="IH530" s="6"/>
      <c r="II530" s="6"/>
      <c r="IJ530" s="6"/>
      <c r="IK530" s="6"/>
      <c r="IL530" s="6"/>
      <c r="IM530" s="6"/>
      <c r="IN530" s="6"/>
      <c r="IO530" s="6"/>
      <c r="IP530" s="6"/>
      <c r="IQ530" s="6"/>
      <c r="IR530" s="6"/>
      <c r="IS530" s="6"/>
      <c r="IT530" s="6"/>
      <c r="IU530" s="6"/>
      <c r="IV530" s="6"/>
      <c r="IW530" s="6"/>
      <c r="IX530" s="6"/>
      <c r="IY530" s="6"/>
      <c r="IZ530" s="6"/>
      <c r="JA530" s="6"/>
      <c r="JB530" s="6"/>
      <c r="JC530" s="6"/>
      <c r="JD530" s="6"/>
      <c r="JE530" s="6"/>
      <c r="JF530" s="6"/>
      <c r="JG530" s="6"/>
      <c r="JH530" s="6"/>
      <c r="JI530" s="6"/>
      <c r="JJ530" s="6"/>
      <c r="JK530" s="6"/>
      <c r="JL530" s="6"/>
      <c r="JM530" s="6"/>
      <c r="JN530" s="6"/>
      <c r="JO530" s="6"/>
      <c r="JP530" s="6"/>
      <c r="JQ530" s="6"/>
      <c r="JR530" s="6"/>
      <c r="JS530" s="6"/>
      <c r="JT530" s="6"/>
      <c r="JU530" s="6"/>
      <c r="JV530" s="6"/>
      <c r="JW530" s="6"/>
      <c r="JX530" s="6"/>
      <c r="JY530" s="6"/>
      <c r="JZ530" s="6"/>
      <c r="KA530" s="6"/>
      <c r="KB530" s="6"/>
      <c r="KC530" s="6"/>
      <c r="KD530" s="6"/>
      <c r="KE530" s="6"/>
      <c r="KF530" s="6"/>
      <c r="KG530" s="6"/>
      <c r="KH530" s="6"/>
      <c r="KI530" s="6"/>
      <c r="KJ530" s="6"/>
      <c r="KK530" s="6"/>
      <c r="KL530" s="6"/>
      <c r="KM530" s="6"/>
      <c r="KN530" s="6"/>
      <c r="KO530" s="6"/>
      <c r="KP530" s="6"/>
      <c r="KQ530" s="6"/>
      <c r="KR530" s="6"/>
      <c r="KS530" s="6"/>
      <c r="KT530" s="6"/>
      <c r="KU530" s="6"/>
      <c r="KV530" s="6"/>
      <c r="KW530" s="6"/>
      <c r="KX530" s="6"/>
      <c r="KY530" s="6"/>
      <c r="KZ530" s="6"/>
      <c r="LA530" s="6"/>
      <c r="LB530" s="6"/>
      <c r="LC530" s="6"/>
    </row>
    <row r="531" spans="222:315" x14ac:dyDescent="0.2">
      <c r="HN531" s="6"/>
      <c r="HO531" s="6"/>
      <c r="HP531" s="6"/>
      <c r="HQ531" s="6"/>
      <c r="HR531" s="6"/>
      <c r="HS531" s="6"/>
      <c r="HT531" s="6"/>
      <c r="HU531" s="6"/>
      <c r="HV531" s="6"/>
      <c r="HW531" s="6"/>
      <c r="HX531" s="6"/>
      <c r="HY531" s="6"/>
      <c r="HZ531" s="6"/>
      <c r="IA531" s="6"/>
      <c r="IB531" s="6"/>
      <c r="IC531" s="6"/>
      <c r="ID531" s="6"/>
      <c r="IE531" s="6"/>
      <c r="IF531" s="6"/>
      <c r="IG531" s="6"/>
      <c r="IH531" s="6"/>
      <c r="II531" s="6"/>
      <c r="IJ531" s="6"/>
      <c r="IK531" s="6"/>
      <c r="IL531" s="6"/>
      <c r="IM531" s="6"/>
      <c r="IN531" s="6"/>
      <c r="IO531" s="6"/>
      <c r="IP531" s="6"/>
      <c r="IQ531" s="6"/>
      <c r="IR531" s="6"/>
      <c r="IS531" s="6"/>
      <c r="IT531" s="6"/>
      <c r="IU531" s="6"/>
      <c r="IV531" s="6"/>
      <c r="IW531" s="6"/>
      <c r="IX531" s="6"/>
      <c r="IY531" s="6"/>
      <c r="IZ531" s="6"/>
      <c r="JA531" s="6"/>
      <c r="JB531" s="6"/>
      <c r="JC531" s="6"/>
      <c r="JD531" s="6"/>
      <c r="JE531" s="6"/>
      <c r="JF531" s="6"/>
      <c r="JG531" s="6"/>
      <c r="JH531" s="6"/>
      <c r="JI531" s="6"/>
      <c r="JJ531" s="6"/>
      <c r="JK531" s="6"/>
      <c r="JL531" s="6"/>
      <c r="JM531" s="6"/>
      <c r="JN531" s="6"/>
      <c r="JO531" s="6"/>
      <c r="JP531" s="6"/>
      <c r="JQ531" s="6"/>
      <c r="JR531" s="6"/>
      <c r="JS531" s="6"/>
      <c r="JT531" s="6"/>
      <c r="JU531" s="6"/>
      <c r="JV531" s="6"/>
      <c r="JW531" s="6"/>
      <c r="JX531" s="6"/>
      <c r="JY531" s="6"/>
      <c r="JZ531" s="6"/>
      <c r="KA531" s="6"/>
      <c r="KB531" s="6"/>
      <c r="KC531" s="6"/>
      <c r="KD531" s="6"/>
      <c r="KE531" s="6"/>
      <c r="KF531" s="6"/>
      <c r="KG531" s="6"/>
      <c r="KH531" s="6"/>
      <c r="KI531" s="6"/>
      <c r="KJ531" s="6"/>
      <c r="KK531" s="6"/>
      <c r="KL531" s="6"/>
      <c r="KM531" s="6"/>
      <c r="KN531" s="6"/>
      <c r="KO531" s="6"/>
      <c r="KP531" s="6"/>
      <c r="KQ531" s="6"/>
      <c r="KR531" s="6"/>
      <c r="KS531" s="6"/>
      <c r="KT531" s="6"/>
      <c r="KU531" s="6"/>
      <c r="KV531" s="6"/>
      <c r="KW531" s="6"/>
      <c r="KX531" s="6"/>
      <c r="KY531" s="6"/>
      <c r="KZ531" s="6"/>
      <c r="LA531" s="6"/>
      <c r="LB531" s="6"/>
      <c r="LC531" s="6"/>
    </row>
    <row r="532" spans="222:315" x14ac:dyDescent="0.2">
      <c r="HN532" s="6"/>
      <c r="HO532" s="6"/>
      <c r="HP532" s="6"/>
      <c r="HQ532" s="6"/>
      <c r="HR532" s="6"/>
      <c r="HS532" s="6"/>
      <c r="HT532" s="6"/>
      <c r="HU532" s="6"/>
      <c r="HV532" s="6"/>
      <c r="HW532" s="6"/>
      <c r="HX532" s="6"/>
      <c r="HY532" s="6"/>
      <c r="HZ532" s="6"/>
      <c r="IA532" s="6"/>
      <c r="IB532" s="6"/>
      <c r="IC532" s="6"/>
      <c r="ID532" s="6"/>
      <c r="IE532" s="6"/>
      <c r="IF532" s="6"/>
      <c r="IG532" s="6"/>
      <c r="IH532" s="6"/>
      <c r="II532" s="6"/>
      <c r="IJ532" s="6"/>
      <c r="IK532" s="6"/>
      <c r="IL532" s="6"/>
      <c r="IM532" s="6"/>
      <c r="IN532" s="6"/>
      <c r="IO532" s="6"/>
      <c r="IP532" s="6"/>
      <c r="IQ532" s="6"/>
      <c r="IR532" s="6"/>
      <c r="IS532" s="6"/>
      <c r="IT532" s="6"/>
      <c r="IU532" s="6"/>
      <c r="IV532" s="6"/>
      <c r="IW532" s="6"/>
      <c r="IX532" s="6"/>
      <c r="IY532" s="6"/>
      <c r="IZ532" s="6"/>
      <c r="JA532" s="6"/>
      <c r="JB532" s="6"/>
      <c r="JC532" s="6"/>
      <c r="JD532" s="6"/>
      <c r="JE532" s="6"/>
      <c r="JF532" s="6"/>
      <c r="JG532" s="6"/>
      <c r="JH532" s="6"/>
      <c r="JI532" s="6"/>
      <c r="JJ532" s="6"/>
      <c r="JK532" s="6"/>
      <c r="JL532" s="6"/>
      <c r="JM532" s="6"/>
      <c r="JN532" s="6"/>
      <c r="JO532" s="6"/>
      <c r="JP532" s="6"/>
      <c r="JQ532" s="6"/>
      <c r="JR532" s="6"/>
      <c r="JS532" s="6"/>
      <c r="JT532" s="6"/>
      <c r="JU532" s="6"/>
      <c r="JV532" s="6"/>
      <c r="JW532" s="6"/>
      <c r="JX532" s="6"/>
      <c r="JY532" s="6"/>
      <c r="JZ532" s="6"/>
      <c r="KA532" s="6"/>
      <c r="KB532" s="6"/>
      <c r="KC532" s="6"/>
      <c r="KD532" s="6"/>
      <c r="KE532" s="6"/>
      <c r="KF532" s="6"/>
      <c r="KG532" s="6"/>
      <c r="KH532" s="6"/>
      <c r="KI532" s="6"/>
      <c r="KJ532" s="6"/>
      <c r="KK532" s="6"/>
      <c r="KL532" s="6"/>
      <c r="KM532" s="6"/>
      <c r="KN532" s="6"/>
      <c r="KO532" s="6"/>
      <c r="KP532" s="6"/>
      <c r="KQ532" s="6"/>
      <c r="KR532" s="6"/>
      <c r="KS532" s="6"/>
      <c r="KT532" s="6"/>
      <c r="KU532" s="6"/>
      <c r="KV532" s="6"/>
      <c r="KW532" s="6"/>
      <c r="KX532" s="6"/>
      <c r="KY532" s="6"/>
      <c r="KZ532" s="6"/>
      <c r="LA532" s="6"/>
      <c r="LB532" s="6"/>
      <c r="LC532" s="6"/>
    </row>
    <row r="533" spans="222:315" x14ac:dyDescent="0.2">
      <c r="HN533" s="6"/>
      <c r="HO533" s="6"/>
      <c r="HP533" s="6"/>
      <c r="HQ533" s="6"/>
      <c r="HR533" s="6"/>
      <c r="HS533" s="6"/>
      <c r="HT533" s="6"/>
      <c r="HU533" s="6"/>
      <c r="HV533" s="6"/>
      <c r="HW533" s="6"/>
      <c r="HX533" s="6"/>
      <c r="HY533" s="6"/>
      <c r="HZ533" s="6"/>
      <c r="IA533" s="6"/>
      <c r="IB533" s="6"/>
      <c r="IC533" s="6"/>
      <c r="ID533" s="6"/>
      <c r="IE533" s="6"/>
      <c r="IF533" s="6"/>
      <c r="IG533" s="6"/>
      <c r="IH533" s="6"/>
      <c r="II533" s="6"/>
      <c r="IJ533" s="6"/>
      <c r="IK533" s="6"/>
      <c r="IL533" s="6"/>
      <c r="IM533" s="6"/>
      <c r="IN533" s="6"/>
      <c r="IO533" s="6"/>
      <c r="IP533" s="6"/>
      <c r="IQ533" s="6"/>
      <c r="IR533" s="6"/>
      <c r="IS533" s="6"/>
      <c r="IT533" s="6"/>
      <c r="IU533" s="6"/>
      <c r="IV533" s="6"/>
      <c r="IW533" s="6"/>
      <c r="IX533" s="6"/>
      <c r="IY533" s="6"/>
      <c r="IZ533" s="6"/>
      <c r="JA533" s="6"/>
      <c r="JB533" s="6"/>
      <c r="JC533" s="6"/>
      <c r="JD533" s="6"/>
      <c r="JE533" s="6"/>
      <c r="JF533" s="6"/>
      <c r="JG533" s="6"/>
      <c r="JH533" s="6"/>
      <c r="JI533" s="6"/>
      <c r="JJ533" s="6"/>
      <c r="JK533" s="6"/>
      <c r="JL533" s="6"/>
      <c r="JM533" s="6"/>
      <c r="JN533" s="6"/>
      <c r="JO533" s="6"/>
      <c r="JP533" s="6"/>
      <c r="JQ533" s="6"/>
      <c r="JR533" s="6"/>
      <c r="JS533" s="6"/>
      <c r="JT533" s="6"/>
      <c r="JU533" s="6"/>
      <c r="JV533" s="6"/>
      <c r="JW533" s="6"/>
      <c r="JX533" s="6"/>
      <c r="JY533" s="6"/>
      <c r="JZ533" s="6"/>
      <c r="KA533" s="6"/>
      <c r="KB533" s="6"/>
      <c r="KC533" s="6"/>
      <c r="KD533" s="6"/>
      <c r="KE533" s="6"/>
      <c r="KF533" s="6"/>
      <c r="KG533" s="6"/>
      <c r="KH533" s="6"/>
      <c r="KI533" s="6"/>
      <c r="KJ533" s="6"/>
      <c r="KK533" s="6"/>
      <c r="KL533" s="6"/>
      <c r="KM533" s="6"/>
      <c r="KN533" s="6"/>
      <c r="KO533" s="6"/>
      <c r="KP533" s="6"/>
      <c r="KQ533" s="6"/>
      <c r="KR533" s="6"/>
      <c r="KS533" s="6"/>
      <c r="KT533" s="6"/>
      <c r="KU533" s="6"/>
      <c r="KV533" s="6"/>
      <c r="KW533" s="6"/>
      <c r="KX533" s="6"/>
      <c r="KY533" s="6"/>
      <c r="KZ533" s="6"/>
      <c r="LA533" s="6"/>
      <c r="LB533" s="6"/>
      <c r="LC533" s="6"/>
    </row>
    <row r="534" spans="222:315" x14ac:dyDescent="0.2">
      <c r="HN534" s="6"/>
      <c r="HO534" s="6"/>
      <c r="HP534" s="6"/>
      <c r="HQ534" s="6"/>
      <c r="HR534" s="6"/>
      <c r="HS534" s="6"/>
      <c r="HT534" s="6"/>
      <c r="HU534" s="6"/>
      <c r="HV534" s="6"/>
      <c r="HW534" s="6"/>
      <c r="HX534" s="6"/>
      <c r="HY534" s="6"/>
      <c r="HZ534" s="6"/>
      <c r="IA534" s="6"/>
      <c r="IB534" s="6"/>
      <c r="IC534" s="6"/>
      <c r="ID534" s="6"/>
      <c r="IE534" s="6"/>
      <c r="IF534" s="6"/>
      <c r="IG534" s="6"/>
      <c r="IH534" s="6"/>
      <c r="II534" s="6"/>
      <c r="IJ534" s="6"/>
      <c r="IK534" s="6"/>
      <c r="IL534" s="6"/>
      <c r="IM534" s="6"/>
      <c r="IN534" s="6"/>
      <c r="IO534" s="6"/>
      <c r="IP534" s="6"/>
      <c r="IQ534" s="6"/>
      <c r="IR534" s="6"/>
      <c r="IS534" s="6"/>
      <c r="IT534" s="6"/>
      <c r="IU534" s="6"/>
      <c r="IV534" s="6"/>
      <c r="IW534" s="6"/>
      <c r="IX534" s="6"/>
      <c r="IY534" s="6"/>
      <c r="IZ534" s="6"/>
      <c r="JA534" s="6"/>
      <c r="JB534" s="6"/>
      <c r="JC534" s="6"/>
      <c r="JD534" s="6"/>
      <c r="JE534" s="6"/>
      <c r="JF534" s="6"/>
      <c r="JG534" s="6"/>
      <c r="JH534" s="6"/>
      <c r="JI534" s="6"/>
      <c r="JJ534" s="6"/>
      <c r="JK534" s="6"/>
      <c r="JL534" s="6"/>
      <c r="JM534" s="6"/>
      <c r="JN534" s="6"/>
      <c r="JO534" s="6"/>
      <c r="JP534" s="6"/>
      <c r="JQ534" s="6"/>
      <c r="JR534" s="6"/>
      <c r="JS534" s="6"/>
      <c r="JT534" s="6"/>
      <c r="JU534" s="6"/>
      <c r="JV534" s="6"/>
      <c r="JW534" s="6"/>
      <c r="JX534" s="6"/>
      <c r="JY534" s="6"/>
      <c r="JZ534" s="6"/>
      <c r="KA534" s="6"/>
      <c r="KB534" s="6"/>
      <c r="KC534" s="6"/>
      <c r="KD534" s="6"/>
      <c r="KE534" s="6"/>
      <c r="KF534" s="6"/>
      <c r="KG534" s="6"/>
      <c r="KH534" s="6"/>
      <c r="KI534" s="6"/>
      <c r="KJ534" s="6"/>
      <c r="KK534" s="6"/>
      <c r="KL534" s="6"/>
      <c r="KM534" s="6"/>
      <c r="KN534" s="6"/>
      <c r="KO534" s="6"/>
      <c r="KP534" s="6"/>
      <c r="KQ534" s="6"/>
      <c r="KR534" s="6"/>
      <c r="KS534" s="6"/>
      <c r="KT534" s="6"/>
      <c r="KU534" s="6"/>
      <c r="KV534" s="6"/>
      <c r="KW534" s="6"/>
      <c r="KX534" s="6"/>
      <c r="KY534" s="6"/>
      <c r="KZ534" s="6"/>
      <c r="LA534" s="6"/>
      <c r="LB534" s="6"/>
      <c r="LC534" s="6"/>
    </row>
    <row r="535" spans="222:315" x14ac:dyDescent="0.2">
      <c r="HN535" s="6"/>
      <c r="HO535" s="6"/>
      <c r="HP535" s="6"/>
      <c r="HQ535" s="6"/>
      <c r="HR535" s="6"/>
      <c r="HS535" s="6"/>
      <c r="HT535" s="6"/>
      <c r="HU535" s="6"/>
      <c r="HV535" s="6"/>
      <c r="HW535" s="6"/>
      <c r="HX535" s="6"/>
      <c r="HY535" s="6"/>
      <c r="HZ535" s="6"/>
      <c r="IA535" s="6"/>
      <c r="IB535" s="6"/>
      <c r="IC535" s="6"/>
      <c r="ID535" s="6"/>
      <c r="IE535" s="6"/>
      <c r="IF535" s="6"/>
      <c r="IG535" s="6"/>
      <c r="IH535" s="6"/>
      <c r="II535" s="6"/>
      <c r="IJ535" s="6"/>
      <c r="IK535" s="6"/>
      <c r="IL535" s="6"/>
      <c r="IM535" s="6"/>
      <c r="IN535" s="6"/>
      <c r="IO535" s="6"/>
      <c r="IP535" s="6"/>
      <c r="IQ535" s="6"/>
      <c r="IR535" s="6"/>
      <c r="IS535" s="6"/>
      <c r="IT535" s="6"/>
      <c r="IU535" s="6"/>
      <c r="IV535" s="6"/>
      <c r="IW535" s="6"/>
      <c r="IX535" s="6"/>
      <c r="IY535" s="6"/>
      <c r="IZ535" s="6"/>
      <c r="JA535" s="6"/>
      <c r="JB535" s="6"/>
      <c r="JC535" s="6"/>
      <c r="JD535" s="6"/>
      <c r="JE535" s="6"/>
      <c r="JF535" s="6"/>
      <c r="JG535" s="6"/>
      <c r="JH535" s="6"/>
      <c r="JI535" s="6"/>
      <c r="JJ535" s="6"/>
      <c r="JK535" s="6"/>
      <c r="JL535" s="6"/>
      <c r="JM535" s="6"/>
      <c r="JN535" s="6"/>
      <c r="JO535" s="6"/>
      <c r="JP535" s="6"/>
      <c r="JQ535" s="6"/>
      <c r="JR535" s="6"/>
      <c r="JS535" s="6"/>
      <c r="JT535" s="6"/>
      <c r="JU535" s="6"/>
      <c r="JV535" s="6"/>
      <c r="JW535" s="6"/>
      <c r="JX535" s="6"/>
      <c r="JY535" s="6"/>
      <c r="JZ535" s="6"/>
      <c r="KA535" s="6"/>
      <c r="KB535" s="6"/>
      <c r="KC535" s="6"/>
      <c r="KD535" s="6"/>
      <c r="KE535" s="6"/>
      <c r="KF535" s="6"/>
      <c r="KG535" s="6"/>
      <c r="KH535" s="6"/>
      <c r="KI535" s="6"/>
      <c r="KJ535" s="6"/>
      <c r="KK535" s="6"/>
      <c r="KL535" s="6"/>
      <c r="KM535" s="6"/>
      <c r="KN535" s="6"/>
      <c r="KO535" s="6"/>
      <c r="KP535" s="6"/>
      <c r="KQ535" s="6"/>
      <c r="KR535" s="6"/>
      <c r="KS535" s="6"/>
      <c r="KT535" s="6"/>
      <c r="KU535" s="6"/>
      <c r="KV535" s="6"/>
      <c r="KW535" s="6"/>
      <c r="KX535" s="6"/>
      <c r="KY535" s="6"/>
      <c r="KZ535" s="6"/>
      <c r="LA535" s="6"/>
      <c r="LB535" s="6"/>
      <c r="LC535" s="6"/>
    </row>
    <row r="536" spans="222:315" x14ac:dyDescent="0.2">
      <c r="HN536" s="6"/>
      <c r="HO536" s="6"/>
      <c r="HP536" s="6"/>
      <c r="HQ536" s="6"/>
      <c r="HR536" s="6"/>
      <c r="HS536" s="6"/>
      <c r="HT536" s="6"/>
      <c r="HU536" s="6"/>
      <c r="HV536" s="6"/>
      <c r="HW536" s="6"/>
      <c r="HX536" s="6"/>
      <c r="HY536" s="6"/>
      <c r="HZ536" s="6"/>
      <c r="IA536" s="6"/>
      <c r="IB536" s="6"/>
      <c r="IC536" s="6"/>
      <c r="ID536" s="6"/>
      <c r="IE536" s="6"/>
      <c r="IF536" s="6"/>
      <c r="IG536" s="6"/>
      <c r="IH536" s="6"/>
      <c r="II536" s="6"/>
      <c r="IJ536" s="6"/>
      <c r="IK536" s="6"/>
      <c r="IL536" s="6"/>
      <c r="IM536" s="6"/>
      <c r="IN536" s="6"/>
      <c r="IO536" s="6"/>
      <c r="IP536" s="6"/>
      <c r="IQ536" s="6"/>
      <c r="IR536" s="6"/>
      <c r="IS536" s="6"/>
      <c r="IT536" s="6"/>
      <c r="IU536" s="6"/>
      <c r="IV536" s="6"/>
      <c r="IW536" s="6"/>
      <c r="IX536" s="6"/>
      <c r="IY536" s="6"/>
      <c r="IZ536" s="6"/>
      <c r="JA536" s="6"/>
      <c r="JB536" s="6"/>
      <c r="JC536" s="6"/>
      <c r="JD536" s="6"/>
      <c r="JE536" s="6"/>
      <c r="JF536" s="6"/>
      <c r="JG536" s="6"/>
      <c r="JH536" s="6"/>
      <c r="JI536" s="6"/>
      <c r="JJ536" s="6"/>
      <c r="JK536" s="6"/>
      <c r="JL536" s="6"/>
      <c r="JM536" s="6"/>
      <c r="JN536" s="6"/>
      <c r="JO536" s="6"/>
      <c r="JP536" s="6"/>
      <c r="JQ536" s="6"/>
      <c r="JR536" s="6"/>
      <c r="JS536" s="6"/>
      <c r="JT536" s="6"/>
      <c r="JU536" s="6"/>
      <c r="JV536" s="6"/>
      <c r="JW536" s="6"/>
      <c r="JX536" s="6"/>
      <c r="JY536" s="6"/>
      <c r="JZ536" s="6"/>
      <c r="KA536" s="6"/>
      <c r="KB536" s="6"/>
      <c r="KC536" s="6"/>
      <c r="KD536" s="6"/>
      <c r="KE536" s="6"/>
      <c r="KF536" s="6"/>
      <c r="KG536" s="6"/>
      <c r="KH536" s="6"/>
      <c r="KI536" s="6"/>
      <c r="KJ536" s="6"/>
      <c r="KK536" s="6"/>
      <c r="KL536" s="6"/>
      <c r="KM536" s="6"/>
      <c r="KN536" s="6"/>
      <c r="KO536" s="6"/>
      <c r="KP536" s="6"/>
      <c r="KQ536" s="6"/>
      <c r="KR536" s="6"/>
      <c r="KS536" s="6"/>
      <c r="KT536" s="6"/>
      <c r="KU536" s="6"/>
      <c r="KV536" s="6"/>
      <c r="KW536" s="6"/>
      <c r="KX536" s="6"/>
      <c r="KY536" s="6"/>
      <c r="KZ536" s="6"/>
      <c r="LA536" s="6"/>
      <c r="LB536" s="6"/>
      <c r="LC536" s="6"/>
    </row>
    <row r="537" spans="222:315" x14ac:dyDescent="0.2">
      <c r="HN537" s="6"/>
      <c r="HO537" s="6"/>
      <c r="HP537" s="6"/>
      <c r="HQ537" s="6"/>
      <c r="HR537" s="6"/>
      <c r="HS537" s="6"/>
      <c r="HT537" s="6"/>
      <c r="HU537" s="6"/>
      <c r="HV537" s="6"/>
      <c r="HW537" s="6"/>
      <c r="HX537" s="6"/>
      <c r="HY537" s="6"/>
      <c r="HZ537" s="6"/>
      <c r="IA537" s="6"/>
      <c r="IB537" s="6"/>
      <c r="IC537" s="6"/>
      <c r="ID537" s="6"/>
      <c r="IE537" s="6"/>
      <c r="IF537" s="6"/>
      <c r="IG537" s="6"/>
      <c r="IH537" s="6"/>
      <c r="II537" s="6"/>
      <c r="IJ537" s="6"/>
      <c r="IK537" s="6"/>
      <c r="IL537" s="6"/>
      <c r="IM537" s="6"/>
      <c r="IN537" s="6"/>
      <c r="IO537" s="6"/>
      <c r="IP537" s="6"/>
      <c r="IQ537" s="6"/>
      <c r="IR537" s="6"/>
      <c r="IS537" s="6"/>
      <c r="IT537" s="6"/>
      <c r="IU537" s="6"/>
      <c r="IV537" s="6"/>
      <c r="IW537" s="6"/>
      <c r="IX537" s="6"/>
      <c r="IY537" s="6"/>
      <c r="IZ537" s="6"/>
      <c r="JA537" s="6"/>
      <c r="JB537" s="6"/>
      <c r="JC537" s="6"/>
      <c r="JD537" s="6"/>
      <c r="JE537" s="6"/>
      <c r="JF537" s="6"/>
      <c r="JG537" s="6"/>
      <c r="JH537" s="6"/>
      <c r="JI537" s="6"/>
      <c r="JJ537" s="6"/>
      <c r="JK537" s="6"/>
      <c r="JL537" s="6"/>
      <c r="JM537" s="6"/>
      <c r="JN537" s="6"/>
      <c r="JO537" s="6"/>
      <c r="JP537" s="6"/>
      <c r="JQ537" s="6"/>
      <c r="JR537" s="6"/>
      <c r="JS537" s="6"/>
      <c r="JT537" s="6"/>
      <c r="JU537" s="6"/>
      <c r="JV537" s="6"/>
      <c r="JW537" s="6"/>
      <c r="JX537" s="6"/>
      <c r="JY537" s="6"/>
      <c r="JZ537" s="6"/>
      <c r="KA537" s="6"/>
      <c r="KB537" s="6"/>
      <c r="KC537" s="6"/>
      <c r="KD537" s="6"/>
      <c r="KE537" s="6"/>
      <c r="KF537" s="6"/>
      <c r="KG537" s="6"/>
      <c r="KH537" s="6"/>
      <c r="KI537" s="6"/>
      <c r="KJ537" s="6"/>
      <c r="KK537" s="6"/>
      <c r="KL537" s="6"/>
      <c r="KM537" s="6"/>
      <c r="KN537" s="6"/>
      <c r="KO537" s="6"/>
      <c r="KP537" s="6"/>
      <c r="KQ537" s="6"/>
      <c r="KR537" s="6"/>
      <c r="KS537" s="6"/>
      <c r="KT537" s="6"/>
      <c r="KU537" s="6"/>
      <c r="KV537" s="6"/>
      <c r="KW537" s="6"/>
      <c r="KX537" s="6"/>
      <c r="KY537" s="6"/>
      <c r="KZ537" s="6"/>
      <c r="LA537" s="6"/>
      <c r="LB537" s="6"/>
      <c r="LC537" s="6"/>
    </row>
    <row r="538" spans="222:315" x14ac:dyDescent="0.2">
      <c r="HN538" s="6"/>
      <c r="HO538" s="6"/>
      <c r="HP538" s="6"/>
      <c r="HQ538" s="6"/>
      <c r="HR538" s="6"/>
      <c r="HS538" s="6"/>
      <c r="HT538" s="6"/>
      <c r="HU538" s="6"/>
      <c r="HV538" s="6"/>
      <c r="HW538" s="6"/>
      <c r="HX538" s="6"/>
      <c r="HY538" s="6"/>
      <c r="HZ538" s="6"/>
      <c r="IA538" s="6"/>
      <c r="IB538" s="6"/>
      <c r="IC538" s="6"/>
      <c r="ID538" s="6"/>
      <c r="IE538" s="6"/>
      <c r="IF538" s="6"/>
      <c r="IG538" s="6"/>
      <c r="IH538" s="6"/>
      <c r="II538" s="6"/>
      <c r="IJ538" s="6"/>
      <c r="IK538" s="6"/>
      <c r="IL538" s="6"/>
      <c r="IM538" s="6"/>
      <c r="IN538" s="6"/>
      <c r="IO538" s="6"/>
      <c r="IP538" s="6"/>
      <c r="IQ538" s="6"/>
      <c r="IR538" s="6"/>
      <c r="IS538" s="6"/>
      <c r="IT538" s="6"/>
      <c r="IU538" s="6"/>
      <c r="IV538" s="6"/>
      <c r="IW538" s="6"/>
      <c r="IX538" s="6"/>
      <c r="IY538" s="6"/>
      <c r="IZ538" s="6"/>
      <c r="JA538" s="6"/>
      <c r="JB538" s="6"/>
      <c r="JC538" s="6"/>
      <c r="JD538" s="6"/>
      <c r="JE538" s="6"/>
      <c r="JF538" s="6"/>
      <c r="JG538" s="6"/>
      <c r="JH538" s="6"/>
      <c r="JI538" s="6"/>
      <c r="JJ538" s="6"/>
      <c r="JK538" s="6"/>
      <c r="JL538" s="6"/>
      <c r="JM538" s="6"/>
      <c r="JN538" s="6"/>
      <c r="JO538" s="6"/>
      <c r="JP538" s="6"/>
      <c r="JQ538" s="6"/>
      <c r="JR538" s="6"/>
      <c r="JS538" s="6"/>
      <c r="JT538" s="6"/>
      <c r="JU538" s="6"/>
      <c r="JV538" s="6"/>
      <c r="JW538" s="6"/>
      <c r="JX538" s="6"/>
      <c r="JY538" s="6"/>
      <c r="JZ538" s="6"/>
      <c r="KA538" s="6"/>
      <c r="KB538" s="6"/>
      <c r="KC538" s="6"/>
      <c r="KD538" s="6"/>
      <c r="KE538" s="6"/>
      <c r="KF538" s="6"/>
      <c r="KG538" s="6"/>
      <c r="KH538" s="6"/>
      <c r="KI538" s="6"/>
      <c r="KJ538" s="6"/>
      <c r="KK538" s="6"/>
      <c r="KL538" s="6"/>
      <c r="KM538" s="6"/>
      <c r="KN538" s="6"/>
      <c r="KO538" s="6"/>
      <c r="KP538" s="6"/>
      <c r="KQ538" s="6"/>
      <c r="KR538" s="6"/>
      <c r="KS538" s="6"/>
      <c r="KT538" s="6"/>
      <c r="KU538" s="6"/>
      <c r="KV538" s="6"/>
      <c r="KW538" s="6"/>
      <c r="KX538" s="6"/>
      <c r="KY538" s="6"/>
      <c r="KZ538" s="6"/>
      <c r="LA538" s="6"/>
      <c r="LB538" s="6"/>
      <c r="LC538" s="6"/>
    </row>
    <row r="539" spans="222:315" x14ac:dyDescent="0.2">
      <c r="HN539" s="6"/>
      <c r="HO539" s="6"/>
      <c r="HP539" s="6"/>
      <c r="HQ539" s="6"/>
      <c r="HR539" s="6"/>
      <c r="HS539" s="6"/>
      <c r="HT539" s="6"/>
      <c r="HU539" s="6"/>
      <c r="HV539" s="6"/>
      <c r="HW539" s="6"/>
      <c r="HX539" s="6"/>
      <c r="HY539" s="6"/>
      <c r="HZ539" s="6"/>
      <c r="IA539" s="6"/>
      <c r="IB539" s="6"/>
      <c r="IC539" s="6"/>
      <c r="ID539" s="6"/>
      <c r="IE539" s="6"/>
      <c r="IF539" s="6"/>
      <c r="IG539" s="6"/>
      <c r="IH539" s="6"/>
      <c r="II539" s="6"/>
      <c r="IJ539" s="6"/>
      <c r="IK539" s="6"/>
      <c r="IL539" s="6"/>
      <c r="IM539" s="6"/>
      <c r="IN539" s="6"/>
      <c r="IO539" s="6"/>
      <c r="IP539" s="6"/>
      <c r="IQ539" s="6"/>
      <c r="IR539" s="6"/>
      <c r="IS539" s="6"/>
      <c r="IT539" s="6"/>
      <c r="IU539" s="6"/>
      <c r="IV539" s="6"/>
      <c r="IW539" s="6"/>
      <c r="IX539" s="6"/>
      <c r="IY539" s="6"/>
      <c r="IZ539" s="6"/>
      <c r="JA539" s="6"/>
      <c r="JB539" s="6"/>
      <c r="JC539" s="6"/>
      <c r="JD539" s="6"/>
      <c r="JE539" s="6"/>
      <c r="JF539" s="6"/>
      <c r="JG539" s="6"/>
      <c r="JH539" s="6"/>
      <c r="JI539" s="6"/>
      <c r="JJ539" s="6"/>
      <c r="JK539" s="6"/>
      <c r="JL539" s="6"/>
      <c r="JM539" s="6"/>
      <c r="JN539" s="6"/>
      <c r="JO539" s="6"/>
      <c r="JP539" s="6"/>
      <c r="JQ539" s="6"/>
      <c r="JR539" s="6"/>
      <c r="JS539" s="6"/>
      <c r="JT539" s="6"/>
      <c r="JU539" s="6"/>
      <c r="JV539" s="6"/>
      <c r="JW539" s="6"/>
      <c r="JX539" s="6"/>
      <c r="JY539" s="6"/>
      <c r="JZ539" s="6"/>
      <c r="KA539" s="6"/>
      <c r="KB539" s="6"/>
      <c r="KC539" s="6"/>
      <c r="KD539" s="6"/>
      <c r="KE539" s="6"/>
      <c r="KF539" s="6"/>
      <c r="KG539" s="6"/>
      <c r="KH539" s="6"/>
      <c r="KI539" s="6"/>
      <c r="KJ539" s="6"/>
      <c r="KK539" s="6"/>
      <c r="KL539" s="6"/>
      <c r="KM539" s="6"/>
      <c r="KN539" s="6"/>
      <c r="KO539" s="6"/>
      <c r="KP539" s="6"/>
      <c r="KQ539" s="6"/>
      <c r="KR539" s="6"/>
      <c r="KS539" s="6"/>
      <c r="KT539" s="6"/>
      <c r="KU539" s="6"/>
      <c r="KV539" s="6"/>
      <c r="KW539" s="6"/>
      <c r="KX539" s="6"/>
      <c r="KY539" s="6"/>
      <c r="KZ539" s="6"/>
      <c r="LA539" s="6"/>
      <c r="LB539" s="6"/>
      <c r="LC539" s="6"/>
    </row>
    <row r="540" spans="222:315" x14ac:dyDescent="0.2">
      <c r="HN540" s="6"/>
      <c r="HO540" s="6"/>
      <c r="HP540" s="6"/>
      <c r="HQ540" s="6"/>
      <c r="HR540" s="6"/>
      <c r="HS540" s="6"/>
      <c r="HT540" s="6"/>
      <c r="HU540" s="6"/>
      <c r="HV540" s="6"/>
      <c r="HW540" s="6"/>
      <c r="HX540" s="6"/>
      <c r="HY540" s="6"/>
      <c r="HZ540" s="6"/>
      <c r="IA540" s="6"/>
      <c r="IB540" s="6"/>
      <c r="IC540" s="6"/>
      <c r="ID540" s="6"/>
      <c r="IE540" s="6"/>
      <c r="IF540" s="6"/>
      <c r="IG540" s="6"/>
      <c r="IH540" s="6"/>
      <c r="II540" s="6"/>
      <c r="IJ540" s="6"/>
      <c r="IK540" s="6"/>
      <c r="IL540" s="6"/>
      <c r="IM540" s="6"/>
      <c r="IN540" s="6"/>
      <c r="IO540" s="6"/>
      <c r="IP540" s="6"/>
      <c r="IQ540" s="6"/>
      <c r="IR540" s="6"/>
      <c r="IS540" s="6"/>
      <c r="IT540" s="6"/>
      <c r="IU540" s="6"/>
      <c r="IV540" s="6"/>
      <c r="IW540" s="6"/>
      <c r="IX540" s="6"/>
      <c r="IY540" s="6"/>
      <c r="IZ540" s="6"/>
      <c r="JA540" s="6"/>
      <c r="JB540" s="6"/>
      <c r="JC540" s="6"/>
      <c r="JD540" s="6"/>
      <c r="JE540" s="6"/>
      <c r="JF540" s="6"/>
      <c r="JG540" s="6"/>
      <c r="JH540" s="6"/>
      <c r="JI540" s="6"/>
      <c r="JJ540" s="6"/>
      <c r="JK540" s="6"/>
      <c r="JL540" s="6"/>
      <c r="JM540" s="6"/>
      <c r="JN540" s="6"/>
      <c r="JO540" s="6"/>
      <c r="JP540" s="6"/>
      <c r="JQ540" s="6"/>
      <c r="JR540" s="6"/>
      <c r="JS540" s="6"/>
      <c r="JT540" s="6"/>
      <c r="JU540" s="6"/>
      <c r="JV540" s="6"/>
      <c r="JW540" s="6"/>
      <c r="JX540" s="6"/>
      <c r="JY540" s="6"/>
      <c r="JZ540" s="6"/>
      <c r="KA540" s="6"/>
      <c r="KB540" s="6"/>
      <c r="KC540" s="6"/>
      <c r="KD540" s="6"/>
      <c r="KE540" s="6"/>
      <c r="KF540" s="6"/>
      <c r="KG540" s="6"/>
      <c r="KH540" s="6"/>
      <c r="KI540" s="6"/>
      <c r="KJ540" s="6"/>
      <c r="KK540" s="6"/>
      <c r="KL540" s="6"/>
      <c r="KM540" s="6"/>
      <c r="KN540" s="6"/>
      <c r="KO540" s="6"/>
      <c r="KP540" s="6"/>
      <c r="KQ540" s="6"/>
      <c r="KR540" s="6"/>
      <c r="KS540" s="6"/>
      <c r="KT540" s="6"/>
      <c r="KU540" s="6"/>
      <c r="KV540" s="6"/>
      <c r="KW540" s="6"/>
      <c r="KX540" s="6"/>
      <c r="KY540" s="6"/>
      <c r="KZ540" s="6"/>
      <c r="LA540" s="6"/>
      <c r="LB540" s="6"/>
      <c r="LC540" s="6"/>
    </row>
    <row r="541" spans="222:315" x14ac:dyDescent="0.2">
      <c r="HN541" s="6"/>
      <c r="HO541" s="6"/>
      <c r="HP541" s="6"/>
      <c r="HQ541" s="6"/>
      <c r="HR541" s="6"/>
      <c r="HS541" s="6"/>
      <c r="HT541" s="6"/>
      <c r="HU541" s="6"/>
      <c r="HV541" s="6"/>
      <c r="HW541" s="6"/>
      <c r="HX541" s="6"/>
      <c r="HY541" s="6"/>
      <c r="HZ541" s="6"/>
      <c r="IA541" s="6"/>
      <c r="IB541" s="6"/>
      <c r="IC541" s="6"/>
      <c r="ID541" s="6"/>
      <c r="IE541" s="6"/>
      <c r="IF541" s="6"/>
      <c r="IG541" s="6"/>
      <c r="IH541" s="6"/>
      <c r="II541" s="6"/>
      <c r="IJ541" s="6"/>
      <c r="IK541" s="6"/>
      <c r="IL541" s="6"/>
      <c r="IM541" s="6"/>
      <c r="IN541" s="6"/>
      <c r="IO541" s="6"/>
      <c r="IP541" s="6"/>
      <c r="IQ541" s="6"/>
      <c r="IR541" s="6"/>
      <c r="IS541" s="6"/>
      <c r="IT541" s="6"/>
      <c r="IU541" s="6"/>
      <c r="IV541" s="6"/>
      <c r="IW541" s="6"/>
      <c r="IX541" s="6"/>
      <c r="IY541" s="6"/>
      <c r="IZ541" s="6"/>
      <c r="JA541" s="6"/>
      <c r="JB541" s="6"/>
      <c r="JC541" s="6"/>
      <c r="JD541" s="6"/>
      <c r="JE541" s="6"/>
      <c r="JF541" s="6"/>
      <c r="JG541" s="6"/>
      <c r="JH541" s="6"/>
      <c r="JI541" s="6"/>
      <c r="JJ541" s="6"/>
      <c r="JK541" s="6"/>
      <c r="JL541" s="6"/>
      <c r="JM541" s="6"/>
      <c r="JN541" s="6"/>
      <c r="JO541" s="6"/>
      <c r="JP541" s="6"/>
      <c r="JQ541" s="6"/>
      <c r="JR541" s="6"/>
      <c r="JS541" s="6"/>
      <c r="JT541" s="6"/>
      <c r="JU541" s="6"/>
      <c r="JV541" s="6"/>
      <c r="JW541" s="6"/>
      <c r="JX541" s="6"/>
      <c r="JY541" s="6"/>
      <c r="JZ541" s="6"/>
      <c r="KA541" s="6"/>
      <c r="KB541" s="6"/>
      <c r="KC541" s="6"/>
      <c r="KD541" s="6"/>
      <c r="KE541" s="6"/>
      <c r="KF541" s="6"/>
      <c r="KG541" s="6"/>
      <c r="KH541" s="6"/>
      <c r="KI541" s="6"/>
      <c r="KJ541" s="6"/>
      <c r="KK541" s="6"/>
      <c r="KL541" s="6"/>
      <c r="KM541" s="6"/>
      <c r="KN541" s="6"/>
      <c r="KO541" s="6"/>
      <c r="KP541" s="6"/>
      <c r="KQ541" s="6"/>
      <c r="KR541" s="6"/>
      <c r="KS541" s="6"/>
      <c r="KT541" s="6"/>
      <c r="KU541" s="6"/>
      <c r="KV541" s="6"/>
      <c r="KW541" s="6"/>
      <c r="KX541" s="6"/>
      <c r="KY541" s="6"/>
      <c r="KZ541" s="6"/>
      <c r="LA541" s="6"/>
      <c r="LB541" s="6"/>
      <c r="LC541" s="6"/>
    </row>
    <row r="542" spans="222:315" x14ac:dyDescent="0.2">
      <c r="HN542" s="6"/>
      <c r="HO542" s="6"/>
      <c r="HP542" s="6"/>
      <c r="HQ542" s="6"/>
      <c r="HR542" s="6"/>
      <c r="HS542" s="6"/>
      <c r="HT542" s="6"/>
      <c r="HU542" s="6"/>
      <c r="HV542" s="6"/>
      <c r="HW542" s="6"/>
      <c r="HX542" s="6"/>
      <c r="HY542" s="6"/>
      <c r="HZ542" s="6"/>
      <c r="IA542" s="6"/>
      <c r="IB542" s="6"/>
      <c r="IC542" s="6"/>
      <c r="ID542" s="6"/>
      <c r="IE542" s="6"/>
      <c r="IF542" s="6"/>
      <c r="IG542" s="6"/>
      <c r="IH542" s="6"/>
      <c r="II542" s="6"/>
      <c r="IJ542" s="6"/>
      <c r="IK542" s="6"/>
      <c r="IL542" s="6"/>
      <c r="IM542" s="6"/>
      <c r="IN542" s="6"/>
      <c r="IO542" s="6"/>
      <c r="IP542" s="6"/>
      <c r="IQ542" s="6"/>
      <c r="IR542" s="6"/>
      <c r="IS542" s="6"/>
      <c r="IT542" s="6"/>
      <c r="IU542" s="6"/>
      <c r="IV542" s="6"/>
      <c r="IW542" s="6"/>
      <c r="IX542" s="6"/>
      <c r="IY542" s="6"/>
      <c r="IZ542" s="6"/>
      <c r="JA542" s="6"/>
      <c r="JB542" s="6"/>
      <c r="JC542" s="6"/>
      <c r="JD542" s="6"/>
      <c r="JE542" s="6"/>
      <c r="JF542" s="6"/>
      <c r="JG542" s="6"/>
      <c r="JH542" s="6"/>
      <c r="JI542" s="6"/>
      <c r="JJ542" s="6"/>
      <c r="JK542" s="6"/>
      <c r="JL542" s="6"/>
      <c r="JM542" s="6"/>
      <c r="JN542" s="6"/>
      <c r="JO542" s="6"/>
      <c r="JP542" s="6"/>
      <c r="JQ542" s="6"/>
      <c r="JR542" s="6"/>
      <c r="JS542" s="6"/>
      <c r="JT542" s="6"/>
      <c r="JU542" s="6"/>
      <c r="JV542" s="6"/>
      <c r="JW542" s="6"/>
      <c r="JX542" s="6"/>
      <c r="JY542" s="6"/>
      <c r="JZ542" s="6"/>
      <c r="KA542" s="6"/>
      <c r="KB542" s="6"/>
      <c r="KC542" s="6"/>
      <c r="KD542" s="6"/>
      <c r="KE542" s="6"/>
      <c r="KF542" s="6"/>
      <c r="KG542" s="6"/>
      <c r="KH542" s="6"/>
      <c r="KI542" s="6"/>
      <c r="KJ542" s="6"/>
      <c r="KK542" s="6"/>
      <c r="KL542" s="6"/>
      <c r="KM542" s="6"/>
      <c r="KN542" s="6"/>
      <c r="KO542" s="6"/>
      <c r="KP542" s="6"/>
      <c r="KQ542" s="6"/>
      <c r="KR542" s="6"/>
      <c r="KS542" s="6"/>
      <c r="KT542" s="6"/>
      <c r="KU542" s="6"/>
      <c r="KV542" s="6"/>
      <c r="KW542" s="6"/>
      <c r="KX542" s="6"/>
      <c r="KY542" s="6"/>
      <c r="KZ542" s="6"/>
      <c r="LA542" s="6"/>
      <c r="LB542" s="6"/>
      <c r="LC542" s="6"/>
    </row>
    <row r="543" spans="222:315" x14ac:dyDescent="0.2">
      <c r="HN543" s="6"/>
      <c r="HO543" s="6"/>
      <c r="HP543" s="6"/>
      <c r="HQ543" s="6"/>
      <c r="HR543" s="6"/>
      <c r="HS543" s="6"/>
      <c r="HT543" s="6"/>
      <c r="HU543" s="6"/>
      <c r="HV543" s="6"/>
      <c r="HW543" s="6"/>
      <c r="HX543" s="6"/>
      <c r="HY543" s="6"/>
      <c r="HZ543" s="6"/>
      <c r="IA543" s="6"/>
      <c r="IB543" s="6"/>
      <c r="IC543" s="6"/>
      <c r="ID543" s="6"/>
      <c r="IE543" s="6"/>
      <c r="IF543" s="6"/>
      <c r="IG543" s="6"/>
      <c r="IH543" s="6"/>
      <c r="II543" s="6"/>
      <c r="IJ543" s="6"/>
      <c r="IK543" s="6"/>
      <c r="IL543" s="6"/>
      <c r="IM543" s="6"/>
      <c r="IN543" s="6"/>
      <c r="IO543" s="6"/>
      <c r="IP543" s="6"/>
      <c r="IQ543" s="6"/>
      <c r="IR543" s="6"/>
      <c r="IS543" s="6"/>
      <c r="IT543" s="6"/>
      <c r="IU543" s="6"/>
      <c r="IV543" s="6"/>
      <c r="IW543" s="6"/>
      <c r="IX543" s="6"/>
      <c r="IY543" s="6"/>
      <c r="IZ543" s="6"/>
      <c r="JA543" s="6"/>
      <c r="JB543" s="6"/>
      <c r="JC543" s="6"/>
      <c r="JD543" s="6"/>
      <c r="JE543" s="6"/>
      <c r="JF543" s="6"/>
      <c r="JG543" s="6"/>
      <c r="JH543" s="6"/>
      <c r="JI543" s="6"/>
      <c r="JJ543" s="6"/>
      <c r="JK543" s="6"/>
      <c r="JL543" s="6"/>
      <c r="JM543" s="6"/>
      <c r="JN543" s="6"/>
      <c r="JO543" s="6"/>
      <c r="JP543" s="6"/>
      <c r="JQ543" s="6"/>
      <c r="JR543" s="6"/>
      <c r="JS543" s="6"/>
      <c r="JT543" s="6"/>
      <c r="JU543" s="6"/>
      <c r="JV543" s="6"/>
      <c r="JW543" s="6"/>
      <c r="JX543" s="6"/>
      <c r="JY543" s="6"/>
      <c r="JZ543" s="6"/>
      <c r="KA543" s="6"/>
      <c r="KB543" s="6"/>
      <c r="KC543" s="6"/>
      <c r="KD543" s="6"/>
      <c r="KE543" s="6"/>
      <c r="KF543" s="6"/>
      <c r="KG543" s="6"/>
      <c r="KH543" s="6"/>
      <c r="KI543" s="6"/>
      <c r="KJ543" s="6"/>
      <c r="KK543" s="6"/>
      <c r="KL543" s="6"/>
      <c r="KM543" s="6"/>
      <c r="KN543" s="6"/>
      <c r="KO543" s="6"/>
      <c r="KP543" s="6"/>
      <c r="KQ543" s="6"/>
      <c r="KR543" s="6"/>
      <c r="KS543" s="6"/>
      <c r="KT543" s="6"/>
      <c r="KU543" s="6"/>
      <c r="KV543" s="6"/>
      <c r="KW543" s="6"/>
      <c r="KX543" s="6"/>
      <c r="KY543" s="6"/>
      <c r="KZ543" s="6"/>
      <c r="LA543" s="6"/>
      <c r="LB543" s="6"/>
      <c r="LC543" s="6"/>
    </row>
    <row r="544" spans="222:315" x14ac:dyDescent="0.2">
      <c r="HN544" s="6"/>
      <c r="HO544" s="6"/>
      <c r="HP544" s="6"/>
      <c r="HQ544" s="6"/>
      <c r="HR544" s="6"/>
      <c r="HS544" s="6"/>
      <c r="HT544" s="6"/>
      <c r="HU544" s="6"/>
      <c r="HV544" s="6"/>
      <c r="HW544" s="6"/>
      <c r="HX544" s="6"/>
      <c r="HY544" s="6"/>
      <c r="HZ544" s="6"/>
      <c r="IA544" s="6"/>
      <c r="IB544" s="6"/>
      <c r="IC544" s="6"/>
      <c r="ID544" s="6"/>
      <c r="IE544" s="6"/>
      <c r="IF544" s="6"/>
      <c r="IG544" s="6"/>
      <c r="IH544" s="6"/>
      <c r="II544" s="6"/>
      <c r="IJ544" s="6"/>
      <c r="IK544" s="6"/>
      <c r="IL544" s="6"/>
      <c r="IM544" s="6"/>
      <c r="IN544" s="6"/>
      <c r="IO544" s="6"/>
      <c r="IP544" s="6"/>
      <c r="IQ544" s="6"/>
      <c r="IR544" s="6"/>
      <c r="IS544" s="6"/>
      <c r="IT544" s="6"/>
      <c r="IU544" s="6"/>
      <c r="IV544" s="6"/>
      <c r="IW544" s="6"/>
      <c r="IX544" s="6"/>
      <c r="IY544" s="6"/>
      <c r="IZ544" s="6"/>
      <c r="JA544" s="6"/>
      <c r="JB544" s="6"/>
      <c r="JC544" s="6"/>
      <c r="JD544" s="6"/>
      <c r="JE544" s="6"/>
      <c r="JF544" s="6"/>
      <c r="JG544" s="6"/>
      <c r="JH544" s="6"/>
      <c r="JI544" s="6"/>
      <c r="JJ544" s="6"/>
      <c r="JK544" s="6"/>
      <c r="JL544" s="6"/>
      <c r="JM544" s="6"/>
      <c r="JN544" s="6"/>
      <c r="JO544" s="6"/>
      <c r="JP544" s="6"/>
      <c r="JQ544" s="6"/>
      <c r="JR544" s="6"/>
      <c r="JS544" s="6"/>
      <c r="JT544" s="6"/>
      <c r="JU544" s="6"/>
      <c r="JV544" s="6"/>
      <c r="JW544" s="6"/>
      <c r="JX544" s="6"/>
      <c r="JY544" s="6"/>
      <c r="JZ544" s="6"/>
      <c r="KA544" s="6"/>
      <c r="KB544" s="6"/>
      <c r="KC544" s="6"/>
      <c r="KD544" s="6"/>
      <c r="KE544" s="6"/>
      <c r="KF544" s="6"/>
      <c r="KG544" s="6"/>
      <c r="KH544" s="6"/>
      <c r="KI544" s="6"/>
      <c r="KJ544" s="6"/>
      <c r="KK544" s="6"/>
      <c r="KL544" s="6"/>
      <c r="KM544" s="6"/>
      <c r="KN544" s="6"/>
      <c r="KO544" s="6"/>
      <c r="KP544" s="6"/>
      <c r="KQ544" s="6"/>
      <c r="KR544" s="6"/>
      <c r="KS544" s="6"/>
      <c r="KT544" s="6"/>
      <c r="KU544" s="6"/>
      <c r="KV544" s="6"/>
      <c r="KW544" s="6"/>
      <c r="KX544" s="6"/>
      <c r="KY544" s="6"/>
      <c r="KZ544" s="6"/>
      <c r="LA544" s="6"/>
      <c r="LB544" s="6"/>
      <c r="LC544" s="6"/>
    </row>
    <row r="545" spans="222:315" x14ac:dyDescent="0.2">
      <c r="HN545" s="6"/>
      <c r="HO545" s="6"/>
      <c r="HP545" s="6"/>
      <c r="HQ545" s="6"/>
      <c r="HR545" s="6"/>
      <c r="HS545" s="6"/>
      <c r="HT545" s="6"/>
      <c r="HU545" s="6"/>
      <c r="HV545" s="6"/>
      <c r="HW545" s="6"/>
      <c r="HX545" s="6"/>
      <c r="HY545" s="6"/>
      <c r="HZ545" s="6"/>
      <c r="IA545" s="6"/>
      <c r="IB545" s="6"/>
      <c r="IC545" s="6"/>
      <c r="ID545" s="6"/>
      <c r="IE545" s="6"/>
      <c r="IF545" s="6"/>
      <c r="IG545" s="6"/>
      <c r="IH545" s="6"/>
      <c r="II545" s="6"/>
      <c r="IJ545" s="6"/>
      <c r="IK545" s="6"/>
      <c r="IL545" s="6"/>
      <c r="IM545" s="6"/>
      <c r="IN545" s="6"/>
      <c r="IO545" s="6"/>
      <c r="IP545" s="6"/>
      <c r="IQ545" s="6"/>
      <c r="IR545" s="6"/>
      <c r="IS545" s="6"/>
      <c r="IT545" s="6"/>
      <c r="IU545" s="6"/>
      <c r="IV545" s="6"/>
      <c r="IW545" s="6"/>
      <c r="IX545" s="6"/>
      <c r="IY545" s="6"/>
      <c r="IZ545" s="6"/>
      <c r="JA545" s="6"/>
      <c r="JB545" s="6"/>
      <c r="JC545" s="6"/>
      <c r="JD545" s="6"/>
      <c r="JE545" s="6"/>
      <c r="JF545" s="6"/>
      <c r="JG545" s="6"/>
      <c r="JH545" s="6"/>
      <c r="JI545" s="6"/>
      <c r="JJ545" s="6"/>
      <c r="JK545" s="6"/>
      <c r="JL545" s="6"/>
      <c r="JM545" s="6"/>
      <c r="JN545" s="6"/>
      <c r="JO545" s="6"/>
      <c r="JP545" s="6"/>
      <c r="JQ545" s="6"/>
      <c r="JR545" s="6"/>
      <c r="JS545" s="6"/>
      <c r="JT545" s="6"/>
      <c r="JU545" s="6"/>
      <c r="JV545" s="6"/>
      <c r="JW545" s="6"/>
      <c r="JX545" s="6"/>
      <c r="JY545" s="6"/>
      <c r="JZ545" s="6"/>
      <c r="KA545" s="6"/>
      <c r="KB545" s="6"/>
      <c r="KC545" s="6"/>
      <c r="KD545" s="6"/>
      <c r="KE545" s="6"/>
      <c r="KF545" s="6"/>
      <c r="KG545" s="6"/>
      <c r="KH545" s="6"/>
      <c r="KI545" s="6"/>
      <c r="KJ545" s="6"/>
      <c r="KK545" s="6"/>
      <c r="KL545" s="6"/>
      <c r="KM545" s="6"/>
      <c r="KN545" s="6"/>
      <c r="KO545" s="6"/>
      <c r="KP545" s="6"/>
      <c r="KQ545" s="6"/>
      <c r="KR545" s="6"/>
      <c r="KS545" s="6"/>
      <c r="KT545" s="6"/>
      <c r="KU545" s="6"/>
      <c r="KV545" s="6"/>
      <c r="KW545" s="6"/>
      <c r="KX545" s="6"/>
      <c r="KY545" s="6"/>
      <c r="KZ545" s="6"/>
      <c r="LA545" s="6"/>
      <c r="LB545" s="6"/>
      <c r="LC545" s="6"/>
    </row>
    <row r="546" spans="222:315" x14ac:dyDescent="0.2">
      <c r="HN546" s="6"/>
      <c r="HO546" s="6"/>
      <c r="HP546" s="6"/>
      <c r="HQ546" s="6"/>
      <c r="HR546" s="6"/>
      <c r="HS546" s="6"/>
      <c r="HT546" s="6"/>
      <c r="HU546" s="6"/>
      <c r="HV546" s="6"/>
      <c r="HW546" s="6"/>
      <c r="HX546" s="6"/>
      <c r="HY546" s="6"/>
      <c r="HZ546" s="6"/>
      <c r="IA546" s="6"/>
      <c r="IB546" s="6"/>
      <c r="IC546" s="6"/>
      <c r="ID546" s="6"/>
      <c r="IE546" s="6"/>
      <c r="IF546" s="6"/>
      <c r="IG546" s="6"/>
      <c r="IH546" s="6"/>
      <c r="II546" s="6"/>
      <c r="IJ546" s="6"/>
      <c r="IK546" s="6"/>
      <c r="IL546" s="6"/>
      <c r="IM546" s="6"/>
      <c r="IN546" s="6"/>
      <c r="IO546" s="6"/>
      <c r="IP546" s="6"/>
      <c r="IQ546" s="6"/>
      <c r="IR546" s="6"/>
      <c r="IS546" s="6"/>
      <c r="IT546" s="6"/>
      <c r="IU546" s="6"/>
      <c r="IV546" s="6"/>
      <c r="IW546" s="6"/>
      <c r="IX546" s="6"/>
      <c r="IY546" s="6"/>
      <c r="IZ546" s="6"/>
      <c r="JA546" s="6"/>
      <c r="JB546" s="6"/>
      <c r="JC546" s="6"/>
      <c r="JD546" s="6"/>
      <c r="JE546" s="6"/>
      <c r="JF546" s="6"/>
      <c r="JG546" s="6"/>
      <c r="JH546" s="6"/>
      <c r="JI546" s="6"/>
      <c r="JJ546" s="6"/>
      <c r="JK546" s="6"/>
      <c r="JL546" s="6"/>
      <c r="JM546" s="6"/>
      <c r="JN546" s="6"/>
      <c r="JO546" s="6"/>
      <c r="JP546" s="6"/>
      <c r="JQ546" s="6"/>
      <c r="JR546" s="6"/>
      <c r="JS546" s="6"/>
      <c r="JT546" s="6"/>
      <c r="JU546" s="6"/>
      <c r="JV546" s="6"/>
      <c r="JW546" s="6"/>
      <c r="JX546" s="6"/>
      <c r="JY546" s="6"/>
      <c r="JZ546" s="6"/>
      <c r="KA546" s="6"/>
      <c r="KB546" s="6"/>
      <c r="KC546" s="6"/>
      <c r="KD546" s="6"/>
      <c r="KE546" s="6"/>
      <c r="KF546" s="6"/>
      <c r="KG546" s="6"/>
      <c r="KH546" s="6"/>
      <c r="KI546" s="6"/>
      <c r="KJ546" s="6"/>
      <c r="KK546" s="6"/>
      <c r="KL546" s="6"/>
      <c r="KM546" s="6"/>
      <c r="KN546" s="6"/>
      <c r="KO546" s="6"/>
      <c r="KP546" s="6"/>
      <c r="KQ546" s="6"/>
      <c r="KR546" s="6"/>
      <c r="KS546" s="6"/>
      <c r="KT546" s="6"/>
      <c r="KU546" s="6"/>
      <c r="KV546" s="6"/>
      <c r="KW546" s="6"/>
      <c r="KX546" s="6"/>
      <c r="KY546" s="6"/>
      <c r="KZ546" s="6"/>
      <c r="LA546" s="6"/>
      <c r="LB546" s="6"/>
      <c r="LC546" s="6"/>
    </row>
    <row r="547" spans="222:315" x14ac:dyDescent="0.2">
      <c r="HN547" s="6"/>
      <c r="HO547" s="6"/>
      <c r="HP547" s="6"/>
      <c r="HQ547" s="6"/>
      <c r="HR547" s="6"/>
      <c r="HS547" s="6"/>
      <c r="HT547" s="6"/>
      <c r="HU547" s="6"/>
      <c r="HV547" s="6"/>
      <c r="HW547" s="6"/>
      <c r="HX547" s="6"/>
      <c r="HY547" s="6"/>
      <c r="HZ547" s="6"/>
      <c r="IA547" s="6"/>
      <c r="IB547" s="6"/>
      <c r="IC547" s="6"/>
      <c r="ID547" s="6"/>
      <c r="IE547" s="6"/>
      <c r="IF547" s="6"/>
      <c r="IG547" s="6"/>
      <c r="IH547" s="6"/>
      <c r="II547" s="6"/>
      <c r="IJ547" s="6"/>
      <c r="IK547" s="6"/>
      <c r="IL547" s="6"/>
      <c r="IM547" s="6"/>
      <c r="IN547" s="6"/>
      <c r="IO547" s="6"/>
      <c r="IP547" s="6"/>
      <c r="IQ547" s="6"/>
      <c r="IR547" s="6"/>
      <c r="IS547" s="6"/>
      <c r="IT547" s="6"/>
      <c r="IU547" s="6"/>
      <c r="IV547" s="6"/>
      <c r="IW547" s="6"/>
      <c r="IX547" s="6"/>
      <c r="IY547" s="6"/>
      <c r="IZ547" s="6"/>
      <c r="JA547" s="6"/>
      <c r="JB547" s="6"/>
      <c r="JC547" s="6"/>
      <c r="JD547" s="6"/>
      <c r="JE547" s="6"/>
      <c r="JF547" s="6"/>
      <c r="JG547" s="6"/>
      <c r="JH547" s="6"/>
      <c r="JI547" s="6"/>
      <c r="JJ547" s="6"/>
      <c r="JK547" s="6"/>
      <c r="JL547" s="6"/>
      <c r="JM547" s="6"/>
      <c r="JN547" s="6"/>
      <c r="JO547" s="6"/>
      <c r="JP547" s="6"/>
      <c r="JQ547" s="6"/>
      <c r="JR547" s="6"/>
      <c r="JS547" s="6"/>
      <c r="JT547" s="6"/>
      <c r="JU547" s="6"/>
      <c r="JV547" s="6"/>
      <c r="JW547" s="6"/>
      <c r="JX547" s="6"/>
      <c r="JY547" s="6"/>
      <c r="JZ547" s="6"/>
      <c r="KA547" s="6"/>
      <c r="KB547" s="6"/>
      <c r="KC547" s="6"/>
      <c r="KD547" s="6"/>
      <c r="KE547" s="6"/>
      <c r="KF547" s="6"/>
      <c r="KG547" s="6"/>
      <c r="KH547" s="6"/>
      <c r="KI547" s="6"/>
      <c r="KJ547" s="6"/>
      <c r="KK547" s="6"/>
      <c r="KL547" s="6"/>
      <c r="KM547" s="6"/>
      <c r="KN547" s="6"/>
      <c r="KO547" s="6"/>
      <c r="KP547" s="6"/>
      <c r="KQ547" s="6"/>
      <c r="KR547" s="6"/>
      <c r="KS547" s="6"/>
      <c r="KT547" s="6"/>
      <c r="KU547" s="6"/>
      <c r="KV547" s="6"/>
      <c r="KW547" s="6"/>
      <c r="KX547" s="6"/>
      <c r="KY547" s="6"/>
      <c r="KZ547" s="6"/>
      <c r="LA547" s="6"/>
      <c r="LB547" s="6"/>
      <c r="LC547" s="6"/>
    </row>
    <row r="548" spans="222:315" x14ac:dyDescent="0.2">
      <c r="HN548" s="6"/>
      <c r="HO548" s="6"/>
      <c r="HP548" s="6"/>
      <c r="HQ548" s="6"/>
      <c r="HR548" s="6"/>
      <c r="HS548" s="6"/>
      <c r="HT548" s="6"/>
      <c r="HU548" s="6"/>
      <c r="HV548" s="6"/>
      <c r="HW548" s="6"/>
      <c r="HX548" s="6"/>
      <c r="HY548" s="6"/>
      <c r="HZ548" s="6"/>
      <c r="IA548" s="6"/>
      <c r="IB548" s="6"/>
      <c r="IC548" s="6"/>
      <c r="ID548" s="6"/>
      <c r="IE548" s="6"/>
      <c r="IF548" s="6"/>
      <c r="IG548" s="6"/>
      <c r="IH548" s="6"/>
      <c r="II548" s="6"/>
      <c r="IJ548" s="6"/>
      <c r="IK548" s="6"/>
      <c r="IL548" s="6"/>
      <c r="IM548" s="6"/>
      <c r="IN548" s="6"/>
      <c r="IO548" s="6"/>
      <c r="IP548" s="6"/>
      <c r="IQ548" s="6"/>
      <c r="IR548" s="6"/>
      <c r="IS548" s="6"/>
      <c r="IT548" s="6"/>
      <c r="IU548" s="6"/>
      <c r="IV548" s="6"/>
      <c r="IW548" s="6"/>
      <c r="IX548" s="6"/>
      <c r="IY548" s="6"/>
      <c r="IZ548" s="6"/>
      <c r="JA548" s="6"/>
      <c r="JB548" s="6"/>
      <c r="JC548" s="6"/>
      <c r="JD548" s="6"/>
      <c r="JE548" s="6"/>
      <c r="JF548" s="6"/>
      <c r="JG548" s="6"/>
      <c r="JH548" s="6"/>
      <c r="JI548" s="6"/>
      <c r="JJ548" s="6"/>
      <c r="JK548" s="6"/>
      <c r="JL548" s="6"/>
      <c r="JM548" s="6"/>
      <c r="JN548" s="6"/>
      <c r="JO548" s="6"/>
      <c r="JP548" s="6"/>
      <c r="JQ548" s="6"/>
      <c r="JR548" s="6"/>
      <c r="JS548" s="6"/>
      <c r="JT548" s="6"/>
      <c r="JU548" s="6"/>
      <c r="JV548" s="6"/>
      <c r="JW548" s="6"/>
      <c r="JX548" s="6"/>
      <c r="JY548" s="6"/>
      <c r="JZ548" s="6"/>
      <c r="KA548" s="6"/>
      <c r="KB548" s="6"/>
      <c r="KC548" s="6"/>
      <c r="KD548" s="6"/>
      <c r="KE548" s="6"/>
      <c r="KF548" s="6"/>
      <c r="KG548" s="6"/>
      <c r="KH548" s="6"/>
      <c r="KI548" s="6"/>
      <c r="KJ548" s="6"/>
      <c r="KK548" s="6"/>
      <c r="KL548" s="6"/>
      <c r="KM548" s="6"/>
      <c r="KN548" s="6"/>
      <c r="KO548" s="6"/>
      <c r="KP548" s="6"/>
      <c r="KQ548" s="6"/>
      <c r="KR548" s="6"/>
      <c r="KS548" s="6"/>
      <c r="KT548" s="6"/>
      <c r="KU548" s="6"/>
      <c r="KV548" s="6"/>
      <c r="KW548" s="6"/>
      <c r="KX548" s="6"/>
      <c r="KY548" s="6"/>
      <c r="KZ548" s="6"/>
      <c r="LA548" s="6"/>
      <c r="LB548" s="6"/>
      <c r="LC548" s="6"/>
    </row>
    <row r="549" spans="222:315" x14ac:dyDescent="0.2">
      <c r="HN549" s="6"/>
      <c r="HO549" s="6"/>
      <c r="HP549" s="6"/>
      <c r="HQ549" s="6"/>
      <c r="HR549" s="6"/>
      <c r="HS549" s="6"/>
      <c r="HT549" s="6"/>
      <c r="HU549" s="6"/>
      <c r="HV549" s="6"/>
      <c r="HW549" s="6"/>
      <c r="HX549" s="6"/>
      <c r="HY549" s="6"/>
      <c r="HZ549" s="6"/>
      <c r="IA549" s="6"/>
      <c r="IB549" s="6"/>
      <c r="IC549" s="6"/>
      <c r="ID549" s="6"/>
      <c r="IE549" s="6"/>
      <c r="IF549" s="6"/>
      <c r="IG549" s="6"/>
      <c r="IH549" s="6"/>
      <c r="II549" s="6"/>
      <c r="IJ549" s="6"/>
      <c r="IK549" s="6"/>
      <c r="IL549" s="6"/>
      <c r="IM549" s="6"/>
      <c r="IN549" s="6"/>
      <c r="IO549" s="6"/>
      <c r="IP549" s="6"/>
      <c r="IQ549" s="6"/>
      <c r="IR549" s="6"/>
      <c r="IS549" s="6"/>
      <c r="IT549" s="6"/>
      <c r="IU549" s="6"/>
      <c r="IV549" s="6"/>
      <c r="IW549" s="6"/>
      <c r="IX549" s="6"/>
      <c r="IY549" s="6"/>
      <c r="IZ549" s="6"/>
      <c r="JA549" s="6"/>
      <c r="JB549" s="6"/>
      <c r="JC549" s="6"/>
      <c r="JD549" s="6"/>
      <c r="JE549" s="6"/>
      <c r="JF549" s="6"/>
      <c r="JG549" s="6"/>
      <c r="JH549" s="6"/>
      <c r="JI549" s="6"/>
      <c r="JJ549" s="6"/>
      <c r="JK549" s="6"/>
      <c r="JL549" s="6"/>
      <c r="JM549" s="6"/>
      <c r="JN549" s="6"/>
      <c r="JO549" s="6"/>
      <c r="JP549" s="6"/>
      <c r="JQ549" s="6"/>
      <c r="JR549" s="6"/>
      <c r="JS549" s="6"/>
      <c r="JT549" s="6"/>
      <c r="JU549" s="6"/>
      <c r="JV549" s="6"/>
      <c r="JW549" s="6"/>
      <c r="JX549" s="6"/>
      <c r="JY549" s="6"/>
      <c r="JZ549" s="6"/>
      <c r="KA549" s="6"/>
      <c r="KB549" s="6"/>
      <c r="KC549" s="6"/>
      <c r="KD549" s="6"/>
      <c r="KE549" s="6"/>
      <c r="KF549" s="6"/>
      <c r="KG549" s="6"/>
      <c r="KH549" s="6"/>
      <c r="KI549" s="6"/>
      <c r="KJ549" s="6"/>
      <c r="KK549" s="6"/>
      <c r="KL549" s="6"/>
      <c r="KM549" s="6"/>
      <c r="KN549" s="6"/>
      <c r="KO549" s="6"/>
      <c r="KP549" s="6"/>
      <c r="KQ549" s="6"/>
      <c r="KR549" s="6"/>
      <c r="KS549" s="6"/>
      <c r="KT549" s="6"/>
      <c r="KU549" s="6"/>
      <c r="KV549" s="6"/>
      <c r="KW549" s="6"/>
      <c r="KX549" s="6"/>
      <c r="KY549" s="6"/>
      <c r="KZ549" s="6"/>
      <c r="LA549" s="6"/>
      <c r="LB549" s="6"/>
      <c r="LC549" s="6"/>
    </row>
    <row r="550" spans="222:315" x14ac:dyDescent="0.2">
      <c r="HN550" s="6"/>
      <c r="HO550" s="6"/>
      <c r="HP550" s="6"/>
      <c r="HQ550" s="6"/>
      <c r="HR550" s="6"/>
      <c r="HS550" s="6"/>
      <c r="HT550" s="6"/>
      <c r="HU550" s="6"/>
      <c r="HV550" s="6"/>
      <c r="HW550" s="6"/>
      <c r="HX550" s="6"/>
      <c r="HY550" s="6"/>
      <c r="HZ550" s="6"/>
      <c r="IA550" s="6"/>
      <c r="IB550" s="6"/>
      <c r="IC550" s="6"/>
      <c r="ID550" s="6"/>
      <c r="IE550" s="6"/>
      <c r="IF550" s="6"/>
      <c r="IG550" s="6"/>
      <c r="IH550" s="6"/>
      <c r="II550" s="6"/>
      <c r="IJ550" s="6"/>
      <c r="IK550" s="6"/>
      <c r="IL550" s="6"/>
      <c r="IM550" s="6"/>
      <c r="IN550" s="6"/>
      <c r="IO550" s="6"/>
      <c r="IP550" s="6"/>
      <c r="IQ550" s="6"/>
      <c r="IR550" s="6"/>
      <c r="IS550" s="6"/>
      <c r="IT550" s="6"/>
      <c r="IU550" s="6"/>
      <c r="IV550" s="6"/>
      <c r="IW550" s="6"/>
      <c r="IX550" s="6"/>
      <c r="IY550" s="6"/>
      <c r="IZ550" s="6"/>
      <c r="JA550" s="6"/>
      <c r="JB550" s="6"/>
      <c r="JC550" s="6"/>
      <c r="JD550" s="6"/>
      <c r="JE550" s="6"/>
      <c r="JF550" s="6"/>
      <c r="JG550" s="6"/>
      <c r="JH550" s="6"/>
      <c r="JI550" s="6"/>
      <c r="JJ550" s="6"/>
      <c r="JK550" s="6"/>
      <c r="JL550" s="6"/>
      <c r="JM550" s="6"/>
      <c r="JN550" s="6"/>
      <c r="JO550" s="6"/>
      <c r="JP550" s="6"/>
      <c r="JQ550" s="6"/>
      <c r="JR550" s="6"/>
      <c r="JS550" s="6"/>
      <c r="JT550" s="6"/>
      <c r="JU550" s="6"/>
      <c r="JV550" s="6"/>
      <c r="JW550" s="6"/>
      <c r="JX550" s="6"/>
      <c r="JY550" s="6"/>
      <c r="JZ550" s="6"/>
      <c r="KA550" s="6"/>
      <c r="KB550" s="6"/>
      <c r="KC550" s="6"/>
      <c r="KD550" s="6"/>
      <c r="KE550" s="6"/>
      <c r="KF550" s="6"/>
      <c r="KG550" s="6"/>
      <c r="KH550" s="6"/>
      <c r="KI550" s="6"/>
      <c r="KJ550" s="6"/>
      <c r="KK550" s="6"/>
      <c r="KL550" s="6"/>
      <c r="KM550" s="6"/>
      <c r="KN550" s="6"/>
      <c r="KO550" s="6"/>
      <c r="KP550" s="6"/>
      <c r="KQ550" s="6"/>
      <c r="KR550" s="6"/>
      <c r="KS550" s="6"/>
      <c r="KT550" s="6"/>
      <c r="KU550" s="6"/>
      <c r="KV550" s="6"/>
      <c r="KW550" s="6"/>
      <c r="KX550" s="6"/>
      <c r="KY550" s="6"/>
      <c r="KZ550" s="6"/>
      <c r="LA550" s="6"/>
      <c r="LB550" s="6"/>
      <c r="LC550" s="6"/>
    </row>
    <row r="551" spans="222:315" x14ac:dyDescent="0.2">
      <c r="HN551" s="6"/>
      <c r="HO551" s="6"/>
      <c r="HP551" s="6"/>
      <c r="HQ551" s="6"/>
      <c r="HR551" s="6"/>
      <c r="HS551" s="6"/>
      <c r="HT551" s="6"/>
      <c r="HU551" s="6"/>
      <c r="HV551" s="6"/>
      <c r="HW551" s="6"/>
      <c r="HX551" s="6"/>
      <c r="HY551" s="6"/>
      <c r="HZ551" s="6"/>
      <c r="IA551" s="6"/>
      <c r="IB551" s="6"/>
      <c r="IC551" s="6"/>
      <c r="ID551" s="6"/>
      <c r="IE551" s="6"/>
      <c r="IF551" s="6"/>
      <c r="IG551" s="6"/>
      <c r="IH551" s="6"/>
      <c r="II551" s="6"/>
      <c r="IJ551" s="6"/>
      <c r="IK551" s="6"/>
      <c r="IL551" s="6"/>
      <c r="IM551" s="6"/>
      <c r="IN551" s="6"/>
      <c r="IO551" s="6"/>
      <c r="IP551" s="6"/>
      <c r="IQ551" s="6"/>
      <c r="IR551" s="6"/>
      <c r="IS551" s="6"/>
      <c r="IT551" s="6"/>
      <c r="IU551" s="6"/>
      <c r="IV551" s="6"/>
      <c r="IW551" s="6"/>
      <c r="IX551" s="6"/>
      <c r="IY551" s="6"/>
      <c r="IZ551" s="6"/>
      <c r="JA551" s="6"/>
      <c r="JB551" s="6"/>
      <c r="JC551" s="6"/>
      <c r="JD551" s="6"/>
      <c r="JE551" s="6"/>
      <c r="JF551" s="6"/>
      <c r="JG551" s="6"/>
      <c r="JH551" s="6"/>
      <c r="JI551" s="6"/>
      <c r="JJ551" s="6"/>
      <c r="JK551" s="6"/>
      <c r="JL551" s="6"/>
      <c r="JM551" s="6"/>
      <c r="JN551" s="6"/>
      <c r="JO551" s="6"/>
      <c r="JP551" s="6"/>
      <c r="JQ551" s="6"/>
      <c r="JR551" s="6"/>
      <c r="JS551" s="6"/>
      <c r="JT551" s="6"/>
      <c r="JU551" s="6"/>
      <c r="JV551" s="6"/>
      <c r="JW551" s="6"/>
      <c r="JX551" s="6"/>
      <c r="JY551" s="6"/>
      <c r="JZ551" s="6"/>
      <c r="KA551" s="6"/>
      <c r="KB551" s="6"/>
      <c r="KC551" s="6"/>
      <c r="KD551" s="6"/>
      <c r="KE551" s="6"/>
      <c r="KF551" s="6"/>
      <c r="KG551" s="6"/>
      <c r="KH551" s="6"/>
      <c r="KI551" s="6"/>
      <c r="KJ551" s="6"/>
      <c r="KK551" s="6"/>
      <c r="KL551" s="6"/>
      <c r="KM551" s="6"/>
      <c r="KN551" s="6"/>
      <c r="KO551" s="6"/>
      <c r="KP551" s="6"/>
      <c r="KQ551" s="6"/>
      <c r="KR551" s="6"/>
      <c r="KS551" s="6"/>
      <c r="KT551" s="6"/>
      <c r="KU551" s="6"/>
      <c r="KV551" s="6"/>
      <c r="KW551" s="6"/>
      <c r="KX551" s="6"/>
      <c r="KY551" s="6"/>
      <c r="KZ551" s="6"/>
      <c r="LA551" s="6"/>
      <c r="LB551" s="6"/>
      <c r="LC551" s="6"/>
    </row>
    <row r="552" spans="222:315" x14ac:dyDescent="0.2">
      <c r="HN552" s="6"/>
      <c r="HO552" s="6"/>
      <c r="HP552" s="6"/>
      <c r="HQ552" s="6"/>
      <c r="HR552" s="6"/>
      <c r="HS552" s="6"/>
      <c r="HT552" s="6"/>
      <c r="HU552" s="6"/>
      <c r="HV552" s="6"/>
      <c r="HW552" s="6"/>
      <c r="HX552" s="6"/>
      <c r="HY552" s="6"/>
      <c r="HZ552" s="6"/>
      <c r="IA552" s="6"/>
      <c r="IB552" s="6"/>
      <c r="IC552" s="6"/>
      <c r="ID552" s="6"/>
      <c r="IE552" s="6"/>
      <c r="IF552" s="6"/>
      <c r="IG552" s="6"/>
      <c r="IH552" s="6"/>
      <c r="II552" s="6"/>
      <c r="IJ552" s="6"/>
      <c r="IK552" s="6"/>
      <c r="IL552" s="6"/>
      <c r="IM552" s="6"/>
      <c r="IN552" s="6"/>
      <c r="IO552" s="6"/>
      <c r="IP552" s="6"/>
      <c r="IQ552" s="6"/>
      <c r="IR552" s="6"/>
      <c r="IS552" s="6"/>
      <c r="IT552" s="6"/>
      <c r="IU552" s="6"/>
      <c r="IV552" s="6"/>
      <c r="IW552" s="6"/>
      <c r="IX552" s="6"/>
      <c r="IY552" s="6"/>
      <c r="IZ552" s="6"/>
      <c r="JA552" s="6"/>
      <c r="JB552" s="6"/>
      <c r="JC552" s="6"/>
      <c r="JD552" s="6"/>
      <c r="JE552" s="6"/>
      <c r="JF552" s="6"/>
      <c r="JG552" s="6"/>
      <c r="JH552" s="6"/>
      <c r="JI552" s="6"/>
      <c r="JJ552" s="6"/>
      <c r="JK552" s="6"/>
      <c r="JL552" s="6"/>
      <c r="JM552" s="6"/>
      <c r="JN552" s="6"/>
      <c r="JO552" s="6"/>
      <c r="JP552" s="6"/>
      <c r="JQ552" s="6"/>
      <c r="JR552" s="6"/>
      <c r="JS552" s="6"/>
      <c r="JT552" s="6"/>
      <c r="JU552" s="6"/>
      <c r="JV552" s="6"/>
      <c r="JW552" s="6"/>
      <c r="JX552" s="6"/>
      <c r="JY552" s="6"/>
      <c r="JZ552" s="6"/>
      <c r="KA552" s="6"/>
      <c r="KB552" s="6"/>
      <c r="KC552" s="6"/>
      <c r="KD552" s="6"/>
      <c r="KE552" s="6"/>
      <c r="KF552" s="6"/>
      <c r="KG552" s="6"/>
      <c r="KH552" s="6"/>
      <c r="KI552" s="6"/>
      <c r="KJ552" s="6"/>
      <c r="KK552" s="6"/>
      <c r="KL552" s="6"/>
      <c r="KM552" s="6"/>
      <c r="KN552" s="6"/>
      <c r="KO552" s="6"/>
      <c r="KP552" s="6"/>
      <c r="KQ552" s="6"/>
      <c r="KR552" s="6"/>
      <c r="KS552" s="6"/>
      <c r="KT552" s="6"/>
      <c r="KU552" s="6"/>
      <c r="KV552" s="6"/>
      <c r="KW552" s="6"/>
      <c r="KX552" s="6"/>
      <c r="KY552" s="6"/>
      <c r="KZ552" s="6"/>
      <c r="LA552" s="6"/>
      <c r="LB552" s="6"/>
      <c r="LC552" s="6"/>
    </row>
    <row r="553" spans="222:315" x14ac:dyDescent="0.2">
      <c r="HN553" s="6"/>
      <c r="HO553" s="6"/>
      <c r="HP553" s="6"/>
      <c r="HQ553" s="6"/>
      <c r="HR553" s="6"/>
      <c r="HS553" s="6"/>
      <c r="HT553" s="6"/>
      <c r="HU553" s="6"/>
      <c r="HV553" s="6"/>
      <c r="HW553" s="6"/>
      <c r="HX553" s="6"/>
      <c r="HY553" s="6"/>
      <c r="HZ553" s="6"/>
      <c r="IA553" s="6"/>
      <c r="IB553" s="6"/>
      <c r="IC553" s="6"/>
      <c r="ID553" s="6"/>
      <c r="IE553" s="6"/>
      <c r="IF553" s="6"/>
      <c r="IG553" s="6"/>
      <c r="IH553" s="6"/>
      <c r="II553" s="6"/>
      <c r="IJ553" s="6"/>
      <c r="IK553" s="6"/>
      <c r="IL553" s="6"/>
      <c r="IM553" s="6"/>
      <c r="IN553" s="6"/>
      <c r="IO553" s="6"/>
      <c r="IP553" s="6"/>
      <c r="IQ553" s="6"/>
      <c r="IR553" s="6"/>
      <c r="IS553" s="6"/>
      <c r="IT553" s="6"/>
      <c r="IU553" s="6"/>
      <c r="IV553" s="6"/>
      <c r="IW553" s="6"/>
      <c r="IX553" s="6"/>
      <c r="IY553" s="6"/>
      <c r="IZ553" s="6"/>
      <c r="JA553" s="6"/>
      <c r="JB553" s="6"/>
      <c r="JC553" s="6"/>
      <c r="JD553" s="6"/>
      <c r="JE553" s="6"/>
      <c r="JF553" s="6"/>
      <c r="JG553" s="6"/>
      <c r="JH553" s="6"/>
      <c r="JI553" s="6"/>
      <c r="JJ553" s="6"/>
      <c r="JK553" s="6"/>
      <c r="JL553" s="6"/>
      <c r="JM553" s="6"/>
      <c r="JN553" s="6"/>
      <c r="JO553" s="6"/>
      <c r="JP553" s="6"/>
      <c r="JQ553" s="6"/>
      <c r="JR553" s="6"/>
      <c r="JS553" s="6"/>
      <c r="JT553" s="6"/>
      <c r="JU553" s="6"/>
      <c r="JV553" s="6"/>
      <c r="JW553" s="6"/>
      <c r="JX553" s="6"/>
      <c r="JY553" s="6"/>
      <c r="JZ553" s="6"/>
      <c r="KA553" s="6"/>
      <c r="KB553" s="6"/>
      <c r="KC553" s="6"/>
      <c r="KD553" s="6"/>
      <c r="KE553" s="6"/>
      <c r="KF553" s="6"/>
      <c r="KG553" s="6"/>
      <c r="KH553" s="6"/>
      <c r="KI553" s="6"/>
      <c r="KJ553" s="6"/>
      <c r="KK553" s="6"/>
      <c r="KL553" s="6"/>
      <c r="KM553" s="6"/>
      <c r="KN553" s="6"/>
      <c r="KO553" s="6"/>
      <c r="KP553" s="6"/>
      <c r="KQ553" s="6"/>
      <c r="KR553" s="6"/>
      <c r="KS553" s="6"/>
      <c r="KT553" s="6"/>
      <c r="KU553" s="6"/>
      <c r="KV553" s="6"/>
      <c r="KW553" s="6"/>
      <c r="KX553" s="6"/>
      <c r="KY553" s="6"/>
      <c r="KZ553" s="6"/>
      <c r="LA553" s="6"/>
      <c r="LB553" s="6"/>
      <c r="LC553" s="6"/>
    </row>
    <row r="554" spans="222:315" x14ac:dyDescent="0.2">
      <c r="HN554" s="6"/>
      <c r="HO554" s="6"/>
      <c r="HP554" s="6"/>
      <c r="HQ554" s="6"/>
      <c r="HR554" s="6"/>
      <c r="HS554" s="6"/>
      <c r="HT554" s="6"/>
      <c r="HU554" s="6"/>
      <c r="HV554" s="6"/>
      <c r="HW554" s="6"/>
      <c r="HX554" s="6"/>
      <c r="HY554" s="6"/>
      <c r="HZ554" s="6"/>
      <c r="IA554" s="6"/>
      <c r="IB554" s="6"/>
      <c r="IC554" s="6"/>
      <c r="ID554" s="6"/>
      <c r="IE554" s="6"/>
      <c r="IF554" s="6"/>
      <c r="IG554" s="6"/>
      <c r="IH554" s="6"/>
      <c r="II554" s="6"/>
      <c r="IJ554" s="6"/>
      <c r="IK554" s="6"/>
      <c r="IL554" s="6"/>
      <c r="IM554" s="6"/>
      <c r="IN554" s="6"/>
      <c r="IO554" s="6"/>
      <c r="IP554" s="6"/>
      <c r="IQ554" s="6"/>
      <c r="IR554" s="6"/>
      <c r="IS554" s="6"/>
      <c r="IT554" s="6"/>
      <c r="IU554" s="6"/>
      <c r="IV554" s="6"/>
      <c r="IW554" s="6"/>
      <c r="IX554" s="6"/>
      <c r="IY554" s="6"/>
      <c r="IZ554" s="6"/>
      <c r="JA554" s="6"/>
      <c r="JB554" s="6"/>
      <c r="JC554" s="6"/>
      <c r="JD554" s="6"/>
      <c r="JE554" s="6"/>
      <c r="JF554" s="6"/>
      <c r="JG554" s="6"/>
      <c r="JH554" s="6"/>
      <c r="JI554" s="6"/>
      <c r="JJ554" s="6"/>
      <c r="JK554" s="6"/>
      <c r="JL554" s="6"/>
      <c r="JM554" s="6"/>
      <c r="JN554" s="6"/>
      <c r="JO554" s="6"/>
      <c r="JP554" s="6"/>
      <c r="JQ554" s="6"/>
      <c r="JR554" s="6"/>
      <c r="JS554" s="6"/>
      <c r="JT554" s="6"/>
      <c r="JU554" s="6"/>
      <c r="JV554" s="6"/>
      <c r="JW554" s="6"/>
      <c r="JX554" s="6"/>
      <c r="JY554" s="6"/>
      <c r="JZ554" s="6"/>
      <c r="KA554" s="6"/>
      <c r="KB554" s="6"/>
      <c r="KC554" s="6"/>
      <c r="KD554" s="6"/>
      <c r="KE554" s="6"/>
      <c r="KF554" s="6"/>
      <c r="KG554" s="6"/>
      <c r="KH554" s="6"/>
      <c r="KI554" s="6"/>
      <c r="KJ554" s="6"/>
      <c r="KK554" s="6"/>
      <c r="KL554" s="6"/>
      <c r="KM554" s="6"/>
      <c r="KN554" s="6"/>
      <c r="KO554" s="6"/>
      <c r="KP554" s="6"/>
      <c r="KQ554" s="6"/>
      <c r="KR554" s="6"/>
      <c r="KS554" s="6"/>
      <c r="KT554" s="6"/>
      <c r="KU554" s="6"/>
      <c r="KV554" s="6"/>
      <c r="KW554" s="6"/>
      <c r="KX554" s="6"/>
      <c r="KY554" s="6"/>
      <c r="KZ554" s="6"/>
      <c r="LA554" s="6"/>
      <c r="LB554" s="6"/>
      <c r="LC554" s="6"/>
    </row>
    <row r="555" spans="222:315" x14ac:dyDescent="0.2">
      <c r="HN555" s="6"/>
      <c r="HO555" s="6"/>
      <c r="HP555" s="6"/>
      <c r="HQ555" s="6"/>
      <c r="HR555" s="6"/>
      <c r="HS555" s="6"/>
      <c r="HT555" s="6"/>
      <c r="HU555" s="6"/>
      <c r="HV555" s="6"/>
      <c r="HW555" s="6"/>
      <c r="HX555" s="6"/>
      <c r="HY555" s="6"/>
      <c r="HZ555" s="6"/>
      <c r="IA555" s="6"/>
      <c r="IB555" s="6"/>
      <c r="IC555" s="6"/>
      <c r="ID555" s="6"/>
      <c r="IE555" s="6"/>
      <c r="IF555" s="6"/>
      <c r="IG555" s="6"/>
      <c r="IH555" s="6"/>
      <c r="II555" s="6"/>
      <c r="IJ555" s="6"/>
      <c r="IK555" s="6"/>
      <c r="IL555" s="6"/>
      <c r="IM555" s="6"/>
      <c r="IN555" s="6"/>
      <c r="IO555" s="6"/>
      <c r="IP555" s="6"/>
      <c r="IQ555" s="6"/>
      <c r="IR555" s="6"/>
      <c r="IS555" s="6"/>
      <c r="IT555" s="6"/>
      <c r="IU555" s="6"/>
      <c r="IV555" s="6"/>
      <c r="IW555" s="6"/>
      <c r="IX555" s="6"/>
      <c r="IY555" s="6"/>
      <c r="IZ555" s="6"/>
      <c r="JA555" s="6"/>
      <c r="JB555" s="6"/>
      <c r="JC555" s="6"/>
      <c r="JD555" s="6"/>
      <c r="JE555" s="6"/>
      <c r="JF555" s="6"/>
      <c r="JG555" s="6"/>
      <c r="JH555" s="6"/>
      <c r="JI555" s="6"/>
      <c r="JJ555" s="6"/>
      <c r="JK555" s="6"/>
      <c r="JL555" s="6"/>
      <c r="JM555" s="6"/>
      <c r="JN555" s="6"/>
      <c r="JO555" s="6"/>
      <c r="JP555" s="6"/>
      <c r="JQ555" s="6"/>
      <c r="JR555" s="6"/>
      <c r="JS555" s="6"/>
      <c r="JT555" s="6"/>
      <c r="JU555" s="6"/>
      <c r="JV555" s="6"/>
      <c r="JW555" s="6"/>
      <c r="JX555" s="6"/>
      <c r="JY555" s="6"/>
      <c r="JZ555" s="6"/>
      <c r="KA555" s="6"/>
      <c r="KB555" s="6"/>
      <c r="KC555" s="6"/>
      <c r="KD555" s="6"/>
      <c r="KE555" s="6"/>
      <c r="KF555" s="6"/>
      <c r="KG555" s="6"/>
      <c r="KH555" s="6"/>
      <c r="KI555" s="6"/>
      <c r="KJ555" s="6"/>
      <c r="KK555" s="6"/>
      <c r="KL555" s="6"/>
      <c r="KM555" s="6"/>
      <c r="KN555" s="6"/>
      <c r="KO555" s="6"/>
      <c r="KP555" s="6"/>
      <c r="KQ555" s="6"/>
      <c r="KR555" s="6"/>
      <c r="KS555" s="6"/>
      <c r="KT555" s="6"/>
      <c r="KU555" s="6"/>
      <c r="KV555" s="6"/>
      <c r="KW555" s="6"/>
      <c r="KX555" s="6"/>
      <c r="KY555" s="6"/>
      <c r="KZ555" s="6"/>
      <c r="LA555" s="6"/>
      <c r="LB555" s="6"/>
      <c r="LC555" s="6"/>
    </row>
    <row r="556" spans="222:315" x14ac:dyDescent="0.2">
      <c r="HN556" s="6"/>
      <c r="HO556" s="6"/>
      <c r="HP556" s="6"/>
      <c r="HQ556" s="6"/>
      <c r="HR556" s="6"/>
      <c r="HS556" s="6"/>
      <c r="HT556" s="6"/>
      <c r="HU556" s="6"/>
      <c r="HV556" s="6"/>
      <c r="HW556" s="6"/>
      <c r="HX556" s="6"/>
      <c r="HY556" s="6"/>
      <c r="HZ556" s="6"/>
      <c r="IA556" s="6"/>
      <c r="IB556" s="6"/>
      <c r="IC556" s="6"/>
      <c r="ID556" s="6"/>
      <c r="IE556" s="6"/>
      <c r="IF556" s="6"/>
      <c r="IG556" s="6"/>
      <c r="IH556" s="6"/>
      <c r="II556" s="6"/>
      <c r="IJ556" s="6"/>
      <c r="IK556" s="6"/>
      <c r="IL556" s="6"/>
      <c r="IM556" s="6"/>
      <c r="IN556" s="6"/>
      <c r="IO556" s="6"/>
      <c r="IP556" s="6"/>
      <c r="IQ556" s="6"/>
      <c r="IR556" s="6"/>
      <c r="IS556" s="6"/>
      <c r="IT556" s="6"/>
      <c r="IU556" s="6"/>
      <c r="IV556" s="6"/>
      <c r="IW556" s="6"/>
      <c r="IX556" s="6"/>
      <c r="IY556" s="6"/>
      <c r="IZ556" s="6"/>
      <c r="JA556" s="6"/>
      <c r="JB556" s="6"/>
      <c r="JC556" s="6"/>
      <c r="JD556" s="6"/>
      <c r="JE556" s="6"/>
      <c r="JF556" s="6"/>
      <c r="JG556" s="6"/>
      <c r="JH556" s="6"/>
      <c r="JI556" s="6"/>
      <c r="JJ556" s="6"/>
      <c r="JK556" s="6"/>
      <c r="JL556" s="6"/>
      <c r="JM556" s="6"/>
      <c r="JN556" s="6"/>
      <c r="JO556" s="6"/>
      <c r="JP556" s="6"/>
      <c r="JQ556" s="6"/>
      <c r="JR556" s="6"/>
      <c r="JS556" s="6"/>
      <c r="JT556" s="6"/>
      <c r="JU556" s="6"/>
      <c r="JV556" s="6"/>
      <c r="JW556" s="6"/>
      <c r="JX556" s="6"/>
      <c r="JY556" s="6"/>
      <c r="JZ556" s="6"/>
      <c r="KA556" s="6"/>
      <c r="KB556" s="6"/>
      <c r="KC556" s="6"/>
      <c r="KD556" s="6"/>
      <c r="KE556" s="6"/>
      <c r="KF556" s="6"/>
      <c r="KG556" s="6"/>
      <c r="KH556" s="6"/>
      <c r="KI556" s="6"/>
      <c r="KJ556" s="6"/>
      <c r="KK556" s="6"/>
      <c r="KL556" s="6"/>
      <c r="KM556" s="6"/>
      <c r="KN556" s="6"/>
      <c r="KO556" s="6"/>
      <c r="KP556" s="6"/>
      <c r="KQ556" s="6"/>
      <c r="KR556" s="6"/>
      <c r="KS556" s="6"/>
      <c r="KT556" s="6"/>
      <c r="KU556" s="6"/>
      <c r="KV556" s="6"/>
      <c r="KW556" s="6"/>
      <c r="KX556" s="6"/>
      <c r="KY556" s="6"/>
      <c r="KZ556" s="6"/>
      <c r="LA556" s="6"/>
      <c r="LB556" s="6"/>
      <c r="LC556" s="6"/>
    </row>
    <row r="557" spans="222:315" x14ac:dyDescent="0.2">
      <c r="HN557" s="6"/>
      <c r="HO557" s="6"/>
      <c r="HP557" s="6"/>
      <c r="HQ557" s="6"/>
      <c r="HR557" s="6"/>
      <c r="HS557" s="6"/>
      <c r="HT557" s="6"/>
      <c r="HU557" s="6"/>
      <c r="HV557" s="6"/>
      <c r="HW557" s="6"/>
      <c r="HX557" s="6"/>
      <c r="HY557" s="6"/>
      <c r="HZ557" s="6"/>
      <c r="IA557" s="6"/>
      <c r="IB557" s="6"/>
      <c r="IC557" s="6"/>
      <c r="ID557" s="6"/>
      <c r="IE557" s="6"/>
      <c r="IF557" s="6"/>
      <c r="IG557" s="6"/>
      <c r="IH557" s="6"/>
      <c r="II557" s="6"/>
      <c r="IJ557" s="6"/>
      <c r="IK557" s="6"/>
      <c r="IL557" s="6"/>
      <c r="IM557" s="6"/>
      <c r="IN557" s="6"/>
      <c r="IO557" s="6"/>
      <c r="IP557" s="6"/>
      <c r="IQ557" s="6"/>
      <c r="IR557" s="6"/>
      <c r="IS557" s="6"/>
      <c r="IT557" s="6"/>
      <c r="IU557" s="6"/>
      <c r="IV557" s="6"/>
      <c r="IW557" s="6"/>
      <c r="IX557" s="6"/>
      <c r="IY557" s="6"/>
      <c r="IZ557" s="6"/>
      <c r="JA557" s="6"/>
      <c r="JB557" s="6"/>
      <c r="JC557" s="6"/>
      <c r="JD557" s="6"/>
      <c r="JE557" s="6"/>
      <c r="JF557" s="6"/>
      <c r="JG557" s="6"/>
      <c r="JH557" s="6"/>
      <c r="JI557" s="6"/>
      <c r="JJ557" s="6"/>
      <c r="JK557" s="6"/>
      <c r="JL557" s="6"/>
      <c r="JM557" s="6"/>
      <c r="JN557" s="6"/>
      <c r="JO557" s="6"/>
      <c r="JP557" s="6"/>
      <c r="JQ557" s="6"/>
      <c r="JR557" s="6"/>
      <c r="JS557" s="6"/>
      <c r="JT557" s="6"/>
      <c r="JU557" s="6"/>
      <c r="JV557" s="6"/>
      <c r="JW557" s="6"/>
      <c r="JX557" s="6"/>
      <c r="JY557" s="6"/>
      <c r="JZ557" s="6"/>
      <c r="KA557" s="6"/>
      <c r="KB557" s="6"/>
      <c r="KC557" s="6"/>
      <c r="KD557" s="6"/>
      <c r="KE557" s="6"/>
      <c r="KF557" s="6"/>
      <c r="KG557" s="6"/>
      <c r="KH557" s="6"/>
      <c r="KI557" s="6"/>
      <c r="KJ557" s="6"/>
      <c r="KK557" s="6"/>
      <c r="KL557" s="6"/>
      <c r="KM557" s="6"/>
      <c r="KN557" s="6"/>
      <c r="KO557" s="6"/>
      <c r="KP557" s="6"/>
      <c r="KQ557" s="6"/>
      <c r="KR557" s="6"/>
      <c r="KS557" s="6"/>
      <c r="KT557" s="6"/>
      <c r="KU557" s="6"/>
      <c r="KV557" s="6"/>
      <c r="KW557" s="6"/>
      <c r="KX557" s="6"/>
      <c r="KY557" s="6"/>
      <c r="KZ557" s="6"/>
      <c r="LA557" s="6"/>
      <c r="LB557" s="6"/>
      <c r="LC557" s="6"/>
    </row>
    <row r="558" spans="222:315" x14ac:dyDescent="0.2">
      <c r="HN558" s="6"/>
      <c r="HO558" s="6"/>
      <c r="HP558" s="6"/>
      <c r="HQ558" s="6"/>
      <c r="HR558" s="6"/>
      <c r="HS558" s="6"/>
      <c r="HT558" s="6"/>
      <c r="HU558" s="6"/>
      <c r="HV558" s="6"/>
      <c r="HW558" s="6"/>
      <c r="HX558" s="6"/>
      <c r="HY558" s="6"/>
      <c r="HZ558" s="6"/>
      <c r="IA558" s="6"/>
      <c r="IB558" s="6"/>
      <c r="IC558" s="6"/>
      <c r="ID558" s="6"/>
      <c r="IE558" s="6"/>
      <c r="IF558" s="6"/>
      <c r="IG558" s="6"/>
      <c r="IH558" s="6"/>
      <c r="II558" s="6"/>
      <c r="IJ558" s="6"/>
      <c r="IK558" s="6"/>
      <c r="IL558" s="6"/>
      <c r="IM558" s="6"/>
      <c r="IN558" s="6"/>
      <c r="IO558" s="6"/>
      <c r="IP558" s="6"/>
      <c r="IQ558" s="6"/>
      <c r="IR558" s="6"/>
      <c r="IS558" s="6"/>
      <c r="IT558" s="6"/>
      <c r="IU558" s="6"/>
      <c r="IV558" s="6"/>
      <c r="IW558" s="6"/>
      <c r="IX558" s="6"/>
      <c r="IY558" s="6"/>
      <c r="IZ558" s="6"/>
      <c r="JA558" s="6"/>
      <c r="JB558" s="6"/>
      <c r="JC558" s="6"/>
      <c r="JD558" s="6"/>
      <c r="JE558" s="6"/>
      <c r="JF558" s="6"/>
      <c r="JG558" s="6"/>
      <c r="JH558" s="6"/>
      <c r="JI558" s="6"/>
      <c r="JJ558" s="6"/>
      <c r="JK558" s="6"/>
      <c r="JL558" s="6"/>
      <c r="JM558" s="6"/>
      <c r="JN558" s="6"/>
      <c r="JO558" s="6"/>
      <c r="JP558" s="6"/>
      <c r="JQ558" s="6"/>
      <c r="JR558" s="6"/>
      <c r="JS558" s="6"/>
      <c r="JT558" s="6"/>
      <c r="JU558" s="6"/>
      <c r="JV558" s="6"/>
      <c r="JW558" s="6"/>
      <c r="JX558" s="6"/>
      <c r="JY558" s="6"/>
      <c r="JZ558" s="6"/>
      <c r="KA558" s="6"/>
      <c r="KB558" s="6"/>
      <c r="KC558" s="6"/>
      <c r="KD558" s="6"/>
      <c r="KE558" s="6"/>
      <c r="KF558" s="6"/>
      <c r="KG558" s="6"/>
      <c r="KH558" s="6"/>
      <c r="KI558" s="6"/>
      <c r="KJ558" s="6"/>
      <c r="KK558" s="6"/>
      <c r="KL558" s="6"/>
      <c r="KM558" s="6"/>
      <c r="KN558" s="6"/>
      <c r="KO558" s="6"/>
      <c r="KP558" s="6"/>
      <c r="KQ558" s="6"/>
      <c r="KR558" s="6"/>
      <c r="KS558" s="6"/>
      <c r="KT558" s="6"/>
      <c r="KU558" s="6"/>
      <c r="KV558" s="6"/>
      <c r="KW558" s="6"/>
      <c r="KX558" s="6"/>
      <c r="KY558" s="6"/>
      <c r="KZ558" s="6"/>
      <c r="LA558" s="6"/>
      <c r="LB558" s="6"/>
      <c r="LC558" s="6"/>
    </row>
    <row r="559" spans="222:315" x14ac:dyDescent="0.2">
      <c r="HN559" s="6"/>
      <c r="HO559" s="6"/>
      <c r="HP559" s="6"/>
      <c r="HQ559" s="6"/>
      <c r="HR559" s="6"/>
      <c r="HS559" s="6"/>
      <c r="HT559" s="6"/>
      <c r="HU559" s="6"/>
      <c r="HV559" s="6"/>
      <c r="HW559" s="6"/>
      <c r="HX559" s="6"/>
      <c r="HY559" s="6"/>
      <c r="HZ559" s="6"/>
      <c r="IA559" s="6"/>
      <c r="IB559" s="6"/>
      <c r="IC559" s="6"/>
      <c r="ID559" s="6"/>
      <c r="IE559" s="6"/>
      <c r="IF559" s="6"/>
      <c r="IG559" s="6"/>
      <c r="IH559" s="6"/>
      <c r="II559" s="6"/>
      <c r="IJ559" s="6"/>
      <c r="IK559" s="6"/>
      <c r="IL559" s="6"/>
      <c r="IM559" s="6"/>
      <c r="IN559" s="6"/>
      <c r="IO559" s="6"/>
      <c r="IP559" s="6"/>
      <c r="IQ559" s="6"/>
      <c r="IR559" s="6"/>
      <c r="IS559" s="6"/>
      <c r="IT559" s="6"/>
      <c r="IU559" s="6"/>
      <c r="IV559" s="6"/>
      <c r="IW559" s="6"/>
      <c r="IX559" s="6"/>
      <c r="IY559" s="6"/>
      <c r="IZ559" s="6"/>
      <c r="JA559" s="6"/>
      <c r="JB559" s="6"/>
      <c r="JC559" s="6"/>
      <c r="JD559" s="6"/>
      <c r="JE559" s="6"/>
      <c r="JF559" s="6"/>
      <c r="JG559" s="6"/>
      <c r="JH559" s="6"/>
      <c r="JI559" s="6"/>
      <c r="JJ559" s="6"/>
      <c r="JK559" s="6"/>
      <c r="JL559" s="6"/>
      <c r="JM559" s="6"/>
      <c r="JN559" s="6"/>
      <c r="JO559" s="6"/>
      <c r="JP559" s="6"/>
      <c r="JQ559" s="6"/>
      <c r="JR559" s="6"/>
      <c r="JS559" s="6"/>
      <c r="JT559" s="6"/>
      <c r="JU559" s="6"/>
      <c r="JV559" s="6"/>
      <c r="JW559" s="6"/>
      <c r="JX559" s="6"/>
      <c r="JY559" s="6"/>
      <c r="JZ559" s="6"/>
      <c r="KA559" s="6"/>
      <c r="KB559" s="6"/>
      <c r="KC559" s="6"/>
      <c r="KD559" s="6"/>
      <c r="KE559" s="6"/>
      <c r="KF559" s="6"/>
      <c r="KG559" s="6"/>
      <c r="KH559" s="6"/>
      <c r="KI559" s="6"/>
      <c r="KJ559" s="6"/>
      <c r="KK559" s="6"/>
      <c r="KL559" s="6"/>
      <c r="KM559" s="6"/>
      <c r="KN559" s="6"/>
      <c r="KO559" s="6"/>
      <c r="KP559" s="6"/>
      <c r="KQ559" s="6"/>
      <c r="KR559" s="6"/>
      <c r="KS559" s="6"/>
      <c r="KT559" s="6"/>
      <c r="KU559" s="6"/>
      <c r="KV559" s="6"/>
      <c r="KW559" s="6"/>
      <c r="KX559" s="6"/>
      <c r="KY559" s="6"/>
      <c r="KZ559" s="6"/>
      <c r="LA559" s="6"/>
      <c r="LB559" s="6"/>
      <c r="LC559" s="6"/>
    </row>
    <row r="560" spans="222:315" x14ac:dyDescent="0.2">
      <c r="HN560" s="6"/>
      <c r="HO560" s="6"/>
      <c r="HP560" s="6"/>
      <c r="HQ560" s="6"/>
      <c r="HR560" s="6"/>
      <c r="HS560" s="6"/>
      <c r="HT560" s="6"/>
      <c r="HU560" s="6"/>
      <c r="HV560" s="6"/>
      <c r="HW560" s="6"/>
      <c r="HX560" s="6"/>
      <c r="HY560" s="6"/>
      <c r="HZ560" s="6"/>
      <c r="IA560" s="6"/>
      <c r="IB560" s="6"/>
      <c r="IC560" s="6"/>
      <c r="ID560" s="6"/>
      <c r="IE560" s="6"/>
      <c r="IF560" s="6"/>
      <c r="IG560" s="6"/>
      <c r="IH560" s="6"/>
      <c r="II560" s="6"/>
      <c r="IJ560" s="6"/>
      <c r="IK560" s="6"/>
      <c r="IL560" s="6"/>
      <c r="IM560" s="6"/>
      <c r="IN560" s="6"/>
      <c r="IO560" s="6"/>
      <c r="IP560" s="6"/>
      <c r="IQ560" s="6"/>
      <c r="IR560" s="6"/>
      <c r="IS560" s="6"/>
      <c r="IT560" s="6"/>
      <c r="IU560" s="6"/>
      <c r="IV560" s="6"/>
      <c r="IW560" s="6"/>
      <c r="IX560" s="6"/>
      <c r="IY560" s="6"/>
      <c r="IZ560" s="6"/>
      <c r="JA560" s="6"/>
      <c r="JB560" s="6"/>
      <c r="JC560" s="6"/>
      <c r="JD560" s="6"/>
      <c r="JE560" s="6"/>
      <c r="JF560" s="6"/>
      <c r="JG560" s="6"/>
      <c r="JH560" s="6"/>
      <c r="JI560" s="6"/>
      <c r="JJ560" s="6"/>
      <c r="JK560" s="6"/>
      <c r="JL560" s="6"/>
      <c r="JM560" s="6"/>
      <c r="JN560" s="6"/>
      <c r="JO560" s="6"/>
      <c r="JP560" s="6"/>
      <c r="JQ560" s="6"/>
      <c r="JR560" s="6"/>
      <c r="JS560" s="6"/>
      <c r="JT560" s="6"/>
      <c r="JU560" s="6"/>
      <c r="JV560" s="6"/>
      <c r="JW560" s="6"/>
      <c r="JX560" s="6"/>
      <c r="JY560" s="6"/>
      <c r="JZ560" s="6"/>
      <c r="KA560" s="6"/>
      <c r="KB560" s="6"/>
      <c r="KC560" s="6"/>
      <c r="KD560" s="6"/>
      <c r="KE560" s="6"/>
      <c r="KF560" s="6"/>
      <c r="KG560" s="6"/>
      <c r="KH560" s="6"/>
      <c r="KI560" s="6"/>
      <c r="KJ560" s="6"/>
      <c r="KK560" s="6"/>
      <c r="KL560" s="6"/>
      <c r="KM560" s="6"/>
      <c r="KN560" s="6"/>
      <c r="KO560" s="6"/>
      <c r="KP560" s="6"/>
      <c r="KQ560" s="6"/>
      <c r="KR560" s="6"/>
      <c r="KS560" s="6"/>
      <c r="KT560" s="6"/>
      <c r="KU560" s="6"/>
      <c r="KV560" s="6"/>
      <c r="KW560" s="6"/>
      <c r="KX560" s="6"/>
      <c r="KY560" s="6"/>
      <c r="KZ560" s="6"/>
      <c r="LA560" s="6"/>
      <c r="LB560" s="6"/>
      <c r="LC560" s="6"/>
    </row>
    <row r="561" spans="222:315" x14ac:dyDescent="0.2">
      <c r="HN561" s="6"/>
      <c r="HO561" s="6"/>
      <c r="HP561" s="6"/>
      <c r="HQ561" s="6"/>
      <c r="HR561" s="6"/>
      <c r="HS561" s="6"/>
      <c r="HT561" s="6"/>
      <c r="HU561" s="6"/>
      <c r="HV561" s="6"/>
      <c r="HW561" s="6"/>
      <c r="HX561" s="6"/>
      <c r="HY561" s="6"/>
      <c r="HZ561" s="6"/>
      <c r="IA561" s="6"/>
      <c r="IB561" s="6"/>
      <c r="IC561" s="6"/>
      <c r="ID561" s="6"/>
      <c r="IE561" s="6"/>
      <c r="IF561" s="6"/>
      <c r="IG561" s="6"/>
      <c r="IH561" s="6"/>
      <c r="II561" s="6"/>
      <c r="IJ561" s="6"/>
      <c r="IK561" s="6"/>
      <c r="IL561" s="6"/>
      <c r="IM561" s="6"/>
      <c r="IN561" s="6"/>
      <c r="IO561" s="6"/>
      <c r="IP561" s="6"/>
      <c r="IQ561" s="6"/>
      <c r="IR561" s="6"/>
      <c r="IS561" s="6"/>
      <c r="IT561" s="6"/>
      <c r="IU561" s="6"/>
      <c r="IV561" s="6"/>
      <c r="IW561" s="6"/>
      <c r="IX561" s="6"/>
      <c r="IY561" s="6"/>
      <c r="IZ561" s="6"/>
      <c r="JA561" s="6"/>
      <c r="JB561" s="6"/>
      <c r="JC561" s="6"/>
      <c r="JD561" s="6"/>
      <c r="JE561" s="6"/>
      <c r="JF561" s="6"/>
      <c r="JG561" s="6"/>
      <c r="JH561" s="6"/>
      <c r="JI561" s="6"/>
      <c r="JJ561" s="6"/>
      <c r="JK561" s="6"/>
      <c r="JL561" s="6"/>
      <c r="JM561" s="6"/>
      <c r="JN561" s="6"/>
      <c r="JO561" s="6"/>
      <c r="JP561" s="6"/>
      <c r="JQ561" s="6"/>
      <c r="JR561" s="6"/>
      <c r="JS561" s="6"/>
      <c r="JT561" s="6"/>
      <c r="JU561" s="6"/>
      <c r="JV561" s="6"/>
      <c r="JW561" s="6"/>
      <c r="JX561" s="6"/>
      <c r="JY561" s="6"/>
      <c r="JZ561" s="6"/>
      <c r="KA561" s="6"/>
      <c r="KB561" s="6"/>
      <c r="KC561" s="6"/>
      <c r="KD561" s="6"/>
      <c r="KE561" s="6"/>
      <c r="KF561" s="6"/>
      <c r="KG561" s="6"/>
      <c r="KH561" s="6"/>
      <c r="KI561" s="6"/>
      <c r="KJ561" s="6"/>
      <c r="KK561" s="6"/>
      <c r="KL561" s="6"/>
      <c r="KM561" s="6"/>
      <c r="KN561" s="6"/>
      <c r="KO561" s="6"/>
      <c r="KP561" s="6"/>
      <c r="KQ561" s="6"/>
      <c r="KR561" s="6"/>
      <c r="KS561" s="6"/>
      <c r="KT561" s="6"/>
      <c r="KU561" s="6"/>
      <c r="KV561" s="6"/>
      <c r="KW561" s="6"/>
      <c r="KX561" s="6"/>
      <c r="KY561" s="6"/>
      <c r="KZ561" s="6"/>
      <c r="LA561" s="6"/>
      <c r="LB561" s="6"/>
      <c r="LC561" s="6"/>
    </row>
    <row r="562" spans="222:315" x14ac:dyDescent="0.2">
      <c r="HN562" s="6"/>
      <c r="HO562" s="6"/>
      <c r="HP562" s="6"/>
      <c r="HQ562" s="6"/>
      <c r="HR562" s="6"/>
      <c r="HS562" s="6"/>
      <c r="HT562" s="6"/>
      <c r="HU562" s="6"/>
      <c r="HV562" s="6"/>
      <c r="HW562" s="6"/>
      <c r="HX562" s="6"/>
      <c r="HY562" s="6"/>
      <c r="HZ562" s="6"/>
      <c r="IA562" s="6"/>
      <c r="IB562" s="6"/>
      <c r="IC562" s="6"/>
      <c r="ID562" s="6"/>
      <c r="IE562" s="6"/>
      <c r="IF562" s="6"/>
      <c r="IG562" s="6"/>
      <c r="IH562" s="6"/>
      <c r="II562" s="6"/>
      <c r="IJ562" s="6"/>
      <c r="IK562" s="6"/>
      <c r="IL562" s="6"/>
      <c r="IM562" s="6"/>
      <c r="IN562" s="6"/>
      <c r="IO562" s="6"/>
      <c r="IP562" s="6"/>
      <c r="IQ562" s="6"/>
      <c r="IR562" s="6"/>
      <c r="IS562" s="6"/>
      <c r="IT562" s="6"/>
      <c r="IU562" s="6"/>
      <c r="IV562" s="6"/>
      <c r="IW562" s="6"/>
      <c r="IX562" s="6"/>
      <c r="IY562" s="6"/>
      <c r="IZ562" s="6"/>
      <c r="JA562" s="6"/>
      <c r="JB562" s="6"/>
      <c r="JC562" s="6"/>
      <c r="JD562" s="6"/>
      <c r="JE562" s="6"/>
      <c r="JF562" s="6"/>
      <c r="JG562" s="6"/>
      <c r="JH562" s="6"/>
      <c r="JI562" s="6"/>
      <c r="JJ562" s="6"/>
      <c r="JK562" s="6"/>
      <c r="JL562" s="6"/>
      <c r="JM562" s="6"/>
      <c r="JN562" s="6"/>
      <c r="JO562" s="6"/>
      <c r="JP562" s="6"/>
      <c r="JQ562" s="6"/>
      <c r="JR562" s="6"/>
      <c r="JS562" s="6"/>
      <c r="JT562" s="6"/>
      <c r="JU562" s="6"/>
      <c r="JV562" s="6"/>
      <c r="JW562" s="6"/>
      <c r="JX562" s="6"/>
      <c r="JY562" s="6"/>
      <c r="JZ562" s="6"/>
      <c r="KA562" s="6"/>
      <c r="KB562" s="6"/>
      <c r="KC562" s="6"/>
      <c r="KD562" s="6"/>
      <c r="KE562" s="6"/>
      <c r="KF562" s="6"/>
      <c r="KG562" s="6"/>
      <c r="KH562" s="6"/>
      <c r="KI562" s="6"/>
      <c r="KJ562" s="6"/>
      <c r="KK562" s="6"/>
      <c r="KL562" s="6"/>
      <c r="KM562" s="6"/>
      <c r="KN562" s="6"/>
      <c r="KO562" s="6"/>
      <c r="KP562" s="6"/>
      <c r="KQ562" s="6"/>
      <c r="KR562" s="6"/>
      <c r="KS562" s="6"/>
      <c r="KT562" s="6"/>
      <c r="KU562" s="6"/>
      <c r="KV562" s="6"/>
      <c r="KW562" s="6"/>
      <c r="KX562" s="6"/>
      <c r="KY562" s="6"/>
      <c r="KZ562" s="6"/>
      <c r="LA562" s="6"/>
      <c r="LB562" s="6"/>
      <c r="LC562" s="6"/>
    </row>
    <row r="563" spans="222:315" x14ac:dyDescent="0.2">
      <c r="HN563" s="6"/>
      <c r="HO563" s="6"/>
      <c r="HP563" s="6"/>
      <c r="HQ563" s="6"/>
      <c r="HR563" s="6"/>
      <c r="HS563" s="6"/>
      <c r="HT563" s="6"/>
      <c r="HU563" s="6"/>
      <c r="HV563" s="6"/>
      <c r="HW563" s="6"/>
      <c r="HX563" s="6"/>
      <c r="HY563" s="6"/>
      <c r="HZ563" s="6"/>
      <c r="IA563" s="6"/>
      <c r="IB563" s="6"/>
      <c r="IC563" s="6"/>
      <c r="ID563" s="6"/>
      <c r="IE563" s="6"/>
      <c r="IF563" s="6"/>
      <c r="IG563" s="6"/>
      <c r="IH563" s="6"/>
      <c r="II563" s="6"/>
      <c r="IJ563" s="6"/>
      <c r="IK563" s="6"/>
      <c r="IL563" s="6"/>
      <c r="IM563" s="6"/>
      <c r="IN563" s="6"/>
      <c r="IO563" s="6"/>
      <c r="IP563" s="6"/>
      <c r="IQ563" s="6"/>
      <c r="IR563" s="6"/>
      <c r="IS563" s="6"/>
      <c r="IT563" s="6"/>
      <c r="IU563" s="6"/>
      <c r="IV563" s="6"/>
      <c r="IW563" s="6"/>
      <c r="IX563" s="6"/>
      <c r="IY563" s="6"/>
      <c r="IZ563" s="6"/>
      <c r="JA563" s="6"/>
      <c r="JB563" s="6"/>
      <c r="JC563" s="6"/>
      <c r="JD563" s="6"/>
      <c r="JE563" s="6"/>
      <c r="JF563" s="6"/>
      <c r="JG563" s="6"/>
      <c r="JH563" s="6"/>
      <c r="JI563" s="6"/>
      <c r="JJ563" s="6"/>
      <c r="JK563" s="6"/>
      <c r="JL563" s="6"/>
      <c r="JM563" s="6"/>
      <c r="JN563" s="6"/>
      <c r="JO563" s="6"/>
      <c r="JP563" s="6"/>
      <c r="JQ563" s="6"/>
      <c r="JR563" s="6"/>
      <c r="JS563" s="6"/>
      <c r="JT563" s="6"/>
      <c r="JU563" s="6"/>
      <c r="JV563" s="6"/>
      <c r="JW563" s="6"/>
      <c r="JX563" s="6"/>
      <c r="JY563" s="6"/>
      <c r="JZ563" s="6"/>
      <c r="KA563" s="6"/>
      <c r="KB563" s="6"/>
      <c r="KC563" s="6"/>
      <c r="KD563" s="6"/>
      <c r="KE563" s="6"/>
      <c r="KF563" s="6"/>
      <c r="KG563" s="6"/>
      <c r="KH563" s="6"/>
      <c r="KI563" s="6"/>
      <c r="KJ563" s="6"/>
      <c r="KK563" s="6"/>
      <c r="KL563" s="6"/>
      <c r="KM563" s="6"/>
      <c r="KN563" s="6"/>
      <c r="KO563" s="6"/>
      <c r="KP563" s="6"/>
      <c r="KQ563" s="6"/>
      <c r="KR563" s="6"/>
      <c r="KS563" s="6"/>
      <c r="KT563" s="6"/>
      <c r="KU563" s="6"/>
      <c r="KV563" s="6"/>
      <c r="KW563" s="6"/>
      <c r="KX563" s="6"/>
      <c r="KY563" s="6"/>
      <c r="KZ563" s="6"/>
      <c r="LA563" s="6"/>
      <c r="LB563" s="6"/>
      <c r="LC563" s="6"/>
    </row>
    <row r="564" spans="222:315" x14ac:dyDescent="0.2">
      <c r="HN564" s="6"/>
      <c r="HO564" s="6"/>
      <c r="HP564" s="6"/>
      <c r="HQ564" s="6"/>
      <c r="HR564" s="6"/>
      <c r="HS564" s="6"/>
      <c r="HT564" s="6"/>
      <c r="HU564" s="6"/>
      <c r="HV564" s="6"/>
      <c r="HW564" s="6"/>
      <c r="HX564" s="6"/>
      <c r="HY564" s="6"/>
      <c r="HZ564" s="6"/>
      <c r="IA564" s="6"/>
      <c r="IB564" s="6"/>
      <c r="IC564" s="6"/>
      <c r="ID564" s="6"/>
      <c r="IE564" s="6"/>
      <c r="IF564" s="6"/>
      <c r="IG564" s="6"/>
      <c r="IH564" s="6"/>
      <c r="II564" s="6"/>
      <c r="IJ564" s="6"/>
      <c r="IK564" s="6"/>
      <c r="IL564" s="6"/>
      <c r="IM564" s="6"/>
      <c r="IN564" s="6"/>
      <c r="IO564" s="6"/>
      <c r="IP564" s="6"/>
      <c r="IQ564" s="6"/>
      <c r="IR564" s="6"/>
      <c r="IS564" s="6"/>
      <c r="IT564" s="6"/>
      <c r="IU564" s="6"/>
      <c r="IV564" s="6"/>
      <c r="IW564" s="6"/>
      <c r="IX564" s="6"/>
      <c r="IY564" s="6"/>
      <c r="IZ564" s="6"/>
      <c r="JA564" s="6"/>
      <c r="JB564" s="6"/>
      <c r="JC564" s="6"/>
      <c r="JD564" s="6"/>
      <c r="JE564" s="6"/>
      <c r="JF564" s="6"/>
      <c r="JG564" s="6"/>
      <c r="JH564" s="6"/>
      <c r="JI564" s="6"/>
      <c r="JJ564" s="6"/>
      <c r="JK564" s="6"/>
      <c r="JL564" s="6"/>
      <c r="JM564" s="6"/>
      <c r="JN564" s="6"/>
      <c r="JO564" s="6"/>
      <c r="JP564" s="6"/>
      <c r="JQ564" s="6"/>
      <c r="JR564" s="6"/>
      <c r="JS564" s="6"/>
      <c r="JT564" s="6"/>
      <c r="JU564" s="6"/>
      <c r="JV564" s="6"/>
      <c r="JW564" s="6"/>
      <c r="JX564" s="6"/>
      <c r="JY564" s="6"/>
      <c r="JZ564" s="6"/>
      <c r="KA564" s="6"/>
      <c r="KB564" s="6"/>
      <c r="KC564" s="6"/>
      <c r="KD564" s="6"/>
      <c r="KE564" s="6"/>
      <c r="KF564" s="6"/>
      <c r="KG564" s="6"/>
      <c r="KH564" s="6"/>
      <c r="KI564" s="6"/>
      <c r="KJ564" s="6"/>
      <c r="KK564" s="6"/>
      <c r="KL564" s="6"/>
      <c r="KM564" s="6"/>
      <c r="KN564" s="6"/>
      <c r="KO564" s="6"/>
      <c r="KP564" s="6"/>
      <c r="KQ564" s="6"/>
      <c r="KR564" s="6"/>
      <c r="KS564" s="6"/>
      <c r="KT564" s="6"/>
      <c r="KU564" s="6"/>
      <c r="KV564" s="6"/>
      <c r="KW564" s="6"/>
      <c r="KX564" s="6"/>
      <c r="KY564" s="6"/>
      <c r="KZ564" s="6"/>
      <c r="LA564" s="6"/>
      <c r="LB564" s="6"/>
      <c r="LC564" s="6"/>
    </row>
    <row r="565" spans="222:315" x14ac:dyDescent="0.2">
      <c r="HN565" s="6"/>
      <c r="HO565" s="6"/>
      <c r="HP565" s="6"/>
      <c r="HQ565" s="6"/>
      <c r="HR565" s="6"/>
      <c r="HS565" s="6"/>
      <c r="HT565" s="6"/>
      <c r="HU565" s="6"/>
      <c r="HV565" s="6"/>
      <c r="HW565" s="6"/>
      <c r="HX565" s="6"/>
      <c r="HY565" s="6"/>
      <c r="HZ565" s="6"/>
      <c r="IA565" s="6"/>
      <c r="IB565" s="6"/>
      <c r="IC565" s="6"/>
      <c r="ID565" s="6"/>
      <c r="IE565" s="6"/>
      <c r="IF565" s="6"/>
      <c r="IG565" s="6"/>
      <c r="IH565" s="6"/>
      <c r="II565" s="6"/>
      <c r="IJ565" s="6"/>
      <c r="IK565" s="6"/>
      <c r="IL565" s="6"/>
      <c r="IM565" s="6"/>
      <c r="IN565" s="6"/>
      <c r="IO565" s="6"/>
      <c r="IP565" s="6"/>
      <c r="IQ565" s="6"/>
      <c r="IR565" s="6"/>
      <c r="IS565" s="6"/>
      <c r="IT565" s="6"/>
      <c r="IU565" s="6"/>
      <c r="IV565" s="6"/>
      <c r="IW565" s="6"/>
      <c r="IX565" s="6"/>
      <c r="IY565" s="6"/>
      <c r="IZ565" s="6"/>
      <c r="JA565" s="6"/>
      <c r="JB565" s="6"/>
      <c r="JC565" s="6"/>
      <c r="JD565" s="6"/>
      <c r="JE565" s="6"/>
      <c r="JF565" s="6"/>
      <c r="JG565" s="6"/>
      <c r="JH565" s="6"/>
      <c r="JI565" s="6"/>
      <c r="JJ565" s="6"/>
      <c r="JK565" s="6"/>
      <c r="JL565" s="6"/>
      <c r="JM565" s="6"/>
      <c r="JN565" s="6"/>
      <c r="JO565" s="6"/>
      <c r="JP565" s="6"/>
      <c r="JQ565" s="6"/>
      <c r="JR565" s="6"/>
      <c r="JS565" s="6"/>
      <c r="JT565" s="6"/>
      <c r="JU565" s="6"/>
      <c r="JV565" s="6"/>
      <c r="JW565" s="6"/>
      <c r="JX565" s="6"/>
      <c r="JY565" s="6"/>
      <c r="JZ565" s="6"/>
      <c r="KA565" s="6"/>
      <c r="KB565" s="6"/>
      <c r="KC565" s="6"/>
      <c r="KD565" s="6"/>
      <c r="KE565" s="6"/>
      <c r="KF565" s="6"/>
      <c r="KG565" s="6"/>
      <c r="KH565" s="6"/>
      <c r="KI565" s="6"/>
      <c r="KJ565" s="6"/>
      <c r="KK565" s="6"/>
      <c r="KL565" s="6"/>
      <c r="KM565" s="6"/>
      <c r="KN565" s="6"/>
      <c r="KO565" s="6"/>
      <c r="KP565" s="6"/>
      <c r="KQ565" s="6"/>
      <c r="KR565" s="6"/>
      <c r="KS565" s="6"/>
      <c r="KT565" s="6"/>
      <c r="KU565" s="6"/>
      <c r="KV565" s="6"/>
      <c r="KW565" s="6"/>
      <c r="KX565" s="6"/>
      <c r="KY565" s="6"/>
      <c r="KZ565" s="6"/>
      <c r="LA565" s="6"/>
      <c r="LB565" s="6"/>
      <c r="LC565" s="6"/>
    </row>
    <row r="566" spans="222:315" x14ac:dyDescent="0.2">
      <c r="HN566" s="6"/>
      <c r="HO566" s="6"/>
      <c r="HP566" s="6"/>
      <c r="HQ566" s="6"/>
      <c r="HR566" s="6"/>
      <c r="HS566" s="6"/>
      <c r="HT566" s="6"/>
      <c r="HU566" s="6"/>
      <c r="HV566" s="6"/>
      <c r="HW566" s="6"/>
      <c r="HX566" s="6"/>
      <c r="HY566" s="6"/>
      <c r="HZ566" s="6"/>
      <c r="IA566" s="6"/>
      <c r="IB566" s="6"/>
      <c r="IC566" s="6"/>
      <c r="ID566" s="6"/>
      <c r="IE566" s="6"/>
      <c r="IF566" s="6"/>
      <c r="IG566" s="6"/>
      <c r="IH566" s="6"/>
      <c r="II566" s="6"/>
      <c r="IJ566" s="6"/>
      <c r="IK566" s="6"/>
      <c r="IL566" s="6"/>
      <c r="IM566" s="6"/>
      <c r="IN566" s="6"/>
      <c r="IO566" s="6"/>
      <c r="IP566" s="6"/>
      <c r="IQ566" s="6"/>
      <c r="IR566" s="6"/>
      <c r="IS566" s="6"/>
      <c r="IT566" s="6"/>
      <c r="IU566" s="6"/>
      <c r="IV566" s="6"/>
      <c r="IW566" s="6"/>
      <c r="IX566" s="6"/>
      <c r="IY566" s="6"/>
      <c r="IZ566" s="6"/>
      <c r="JA566" s="6"/>
      <c r="JB566" s="6"/>
      <c r="JC566" s="6"/>
      <c r="JD566" s="6"/>
      <c r="JE566" s="6"/>
      <c r="JF566" s="6"/>
      <c r="JG566" s="6"/>
      <c r="JH566" s="6"/>
      <c r="JI566" s="6"/>
      <c r="JJ566" s="6"/>
      <c r="JK566" s="6"/>
      <c r="JL566" s="6"/>
      <c r="JM566" s="6"/>
      <c r="JN566" s="6"/>
      <c r="JO566" s="6"/>
      <c r="JP566" s="6"/>
      <c r="JQ566" s="6"/>
      <c r="JR566" s="6"/>
      <c r="JS566" s="6"/>
      <c r="JT566" s="6"/>
      <c r="JU566" s="6"/>
      <c r="JV566" s="6"/>
      <c r="JW566" s="6"/>
      <c r="JX566" s="6"/>
      <c r="JY566" s="6"/>
      <c r="JZ566" s="6"/>
      <c r="KA566" s="6"/>
      <c r="KB566" s="6"/>
      <c r="KC566" s="6"/>
      <c r="KD566" s="6"/>
      <c r="KE566" s="6"/>
      <c r="KF566" s="6"/>
      <c r="KG566" s="6"/>
      <c r="KH566" s="6"/>
      <c r="KI566" s="6"/>
      <c r="KJ566" s="6"/>
      <c r="KK566" s="6"/>
      <c r="KL566" s="6"/>
      <c r="KM566" s="6"/>
      <c r="KN566" s="6"/>
      <c r="KO566" s="6"/>
      <c r="KP566" s="6"/>
      <c r="KQ566" s="6"/>
      <c r="KR566" s="6"/>
      <c r="KS566" s="6"/>
      <c r="KT566" s="6"/>
      <c r="KU566" s="6"/>
      <c r="KV566" s="6"/>
      <c r="KW566" s="6"/>
      <c r="KX566" s="6"/>
      <c r="KY566" s="6"/>
      <c r="KZ566" s="6"/>
      <c r="LA566" s="6"/>
      <c r="LB566" s="6"/>
      <c r="LC566" s="6"/>
    </row>
    <row r="567" spans="222:315" x14ac:dyDescent="0.2">
      <c r="HN567" s="6"/>
      <c r="HO567" s="6"/>
      <c r="HP567" s="6"/>
      <c r="HQ567" s="6"/>
      <c r="HR567" s="6"/>
      <c r="HS567" s="6"/>
      <c r="HT567" s="6"/>
      <c r="HU567" s="6"/>
      <c r="HV567" s="6"/>
      <c r="HW567" s="6"/>
      <c r="HX567" s="6"/>
      <c r="HY567" s="6"/>
      <c r="HZ567" s="6"/>
      <c r="IA567" s="6"/>
      <c r="IB567" s="6"/>
      <c r="IC567" s="6"/>
      <c r="ID567" s="6"/>
      <c r="IE567" s="6"/>
      <c r="IF567" s="6"/>
      <c r="IG567" s="6"/>
      <c r="IH567" s="6"/>
      <c r="II567" s="6"/>
      <c r="IJ567" s="6"/>
      <c r="IK567" s="6"/>
      <c r="IL567" s="6"/>
      <c r="IM567" s="6"/>
      <c r="IN567" s="6"/>
      <c r="IO567" s="6"/>
      <c r="IP567" s="6"/>
      <c r="IQ567" s="6"/>
      <c r="IR567" s="6"/>
      <c r="IS567" s="6"/>
      <c r="IT567" s="6"/>
      <c r="IU567" s="6"/>
      <c r="IV567" s="6"/>
      <c r="IW567" s="6"/>
      <c r="IX567" s="6"/>
      <c r="IY567" s="6"/>
      <c r="IZ567" s="6"/>
      <c r="JA567" s="6"/>
      <c r="JB567" s="6"/>
      <c r="JC567" s="6"/>
      <c r="JD567" s="6"/>
      <c r="JE567" s="6"/>
      <c r="JF567" s="6"/>
      <c r="JG567" s="6"/>
      <c r="JH567" s="6"/>
      <c r="JI567" s="6"/>
      <c r="JJ567" s="6"/>
      <c r="JK567" s="6"/>
      <c r="JL567" s="6"/>
      <c r="JM567" s="6"/>
      <c r="JN567" s="6"/>
      <c r="JO567" s="6"/>
      <c r="JP567" s="6"/>
      <c r="JQ567" s="6"/>
      <c r="JR567" s="6"/>
      <c r="JS567" s="6"/>
      <c r="JT567" s="6"/>
      <c r="JU567" s="6"/>
      <c r="JV567" s="6"/>
      <c r="JW567" s="6"/>
      <c r="JX567" s="6"/>
      <c r="JY567" s="6"/>
      <c r="JZ567" s="6"/>
      <c r="KA567" s="6"/>
      <c r="KB567" s="6"/>
      <c r="KC567" s="6"/>
      <c r="KD567" s="6"/>
      <c r="KE567" s="6"/>
      <c r="KF567" s="6"/>
      <c r="KG567" s="6"/>
      <c r="KH567" s="6"/>
      <c r="KI567" s="6"/>
      <c r="KJ567" s="6"/>
      <c r="KK567" s="6"/>
      <c r="KL567" s="6"/>
      <c r="KM567" s="6"/>
      <c r="KN567" s="6"/>
      <c r="KO567" s="6"/>
      <c r="KP567" s="6"/>
      <c r="KQ567" s="6"/>
      <c r="KR567" s="6"/>
      <c r="KS567" s="6"/>
      <c r="KT567" s="6"/>
      <c r="KU567" s="6"/>
      <c r="KV567" s="6"/>
      <c r="KW567" s="6"/>
      <c r="KX567" s="6"/>
      <c r="KY567" s="6"/>
      <c r="KZ567" s="6"/>
      <c r="LA567" s="6"/>
      <c r="LB567" s="6"/>
      <c r="LC567" s="6"/>
    </row>
    <row r="568" spans="222:315" x14ac:dyDescent="0.2">
      <c r="HN568" s="6"/>
      <c r="HO568" s="6"/>
      <c r="HP568" s="6"/>
      <c r="HQ568" s="6"/>
      <c r="HR568" s="6"/>
      <c r="HS568" s="6"/>
      <c r="HT568" s="6"/>
      <c r="HU568" s="6"/>
      <c r="HV568" s="6"/>
      <c r="HW568" s="6"/>
      <c r="HX568" s="6"/>
      <c r="HY568" s="6"/>
      <c r="HZ568" s="6"/>
      <c r="IA568" s="6"/>
      <c r="IB568" s="6"/>
      <c r="IC568" s="6"/>
      <c r="ID568" s="6"/>
      <c r="IE568" s="6"/>
      <c r="IF568" s="6"/>
      <c r="IG568" s="6"/>
      <c r="IH568" s="6"/>
      <c r="II568" s="6"/>
      <c r="IJ568" s="6"/>
      <c r="IK568" s="6"/>
      <c r="IL568" s="6"/>
      <c r="IM568" s="6"/>
      <c r="IN568" s="6"/>
      <c r="IO568" s="6"/>
      <c r="IP568" s="6"/>
      <c r="IQ568" s="6"/>
      <c r="IR568" s="6"/>
      <c r="IS568" s="6"/>
      <c r="IT568" s="6"/>
      <c r="IU568" s="6"/>
      <c r="IV568" s="6"/>
      <c r="IW568" s="6"/>
      <c r="IX568" s="6"/>
      <c r="IY568" s="6"/>
      <c r="IZ568" s="6"/>
      <c r="JA568" s="6"/>
      <c r="JB568" s="6"/>
      <c r="JC568" s="6"/>
      <c r="JD568" s="6"/>
      <c r="JE568" s="6"/>
      <c r="JF568" s="6"/>
      <c r="JG568" s="6"/>
      <c r="JH568" s="6"/>
      <c r="JI568" s="6"/>
      <c r="JJ568" s="6"/>
      <c r="JK568" s="6"/>
      <c r="JL568" s="6"/>
      <c r="JM568" s="6"/>
      <c r="JN568" s="6"/>
      <c r="JO568" s="6"/>
      <c r="JP568" s="6"/>
      <c r="JQ568" s="6"/>
      <c r="JR568" s="6"/>
      <c r="JS568" s="6"/>
      <c r="JT568" s="6"/>
      <c r="JU568" s="6"/>
      <c r="JV568" s="6"/>
      <c r="JW568" s="6"/>
      <c r="JX568" s="6"/>
      <c r="JY568" s="6"/>
      <c r="JZ568" s="6"/>
      <c r="KA568" s="6"/>
      <c r="KB568" s="6"/>
      <c r="KC568" s="6"/>
      <c r="KD568" s="6"/>
      <c r="KE568" s="6"/>
      <c r="KF568" s="6"/>
      <c r="KG568" s="6"/>
      <c r="KH568" s="6"/>
      <c r="KI568" s="6"/>
      <c r="KJ568" s="6"/>
      <c r="KK568" s="6"/>
      <c r="KL568" s="6"/>
      <c r="KM568" s="6"/>
      <c r="KN568" s="6"/>
      <c r="KO568" s="6"/>
      <c r="KP568" s="6"/>
      <c r="KQ568" s="6"/>
      <c r="KR568" s="6"/>
      <c r="KS568" s="6"/>
      <c r="KT568" s="6"/>
      <c r="KU568" s="6"/>
      <c r="KV568" s="6"/>
      <c r="KW568" s="6"/>
      <c r="KX568" s="6"/>
      <c r="KY568" s="6"/>
      <c r="KZ568" s="6"/>
      <c r="LA568" s="6"/>
      <c r="LB568" s="6"/>
      <c r="LC568" s="6"/>
    </row>
    <row r="569" spans="222:315" x14ac:dyDescent="0.2">
      <c r="HN569" s="6"/>
      <c r="HO569" s="6"/>
      <c r="HP569" s="6"/>
      <c r="HQ569" s="6"/>
      <c r="HR569" s="6"/>
      <c r="HS569" s="6"/>
      <c r="HT569" s="6"/>
      <c r="HU569" s="6"/>
      <c r="HV569" s="6"/>
      <c r="HW569" s="6"/>
      <c r="HX569" s="6"/>
      <c r="HY569" s="6"/>
      <c r="HZ569" s="6"/>
      <c r="IA569" s="6"/>
      <c r="IB569" s="6"/>
      <c r="IC569" s="6"/>
      <c r="ID569" s="6"/>
      <c r="IE569" s="6"/>
      <c r="IF569" s="6"/>
      <c r="IG569" s="6"/>
      <c r="IH569" s="6"/>
      <c r="II569" s="6"/>
      <c r="IJ569" s="6"/>
      <c r="IK569" s="6"/>
      <c r="IL569" s="6"/>
      <c r="IM569" s="6"/>
      <c r="IN569" s="6"/>
      <c r="IO569" s="6"/>
      <c r="IP569" s="6"/>
      <c r="IQ569" s="6"/>
      <c r="IR569" s="6"/>
      <c r="IS569" s="6"/>
      <c r="IT569" s="6"/>
      <c r="IU569" s="6"/>
      <c r="IV569" s="6"/>
      <c r="IW569" s="6"/>
      <c r="IX569" s="6"/>
      <c r="IY569" s="6"/>
      <c r="IZ569" s="6"/>
      <c r="JA569" s="6"/>
      <c r="JB569" s="6"/>
      <c r="JC569" s="6"/>
      <c r="JD569" s="6"/>
      <c r="JE569" s="6"/>
      <c r="JF569" s="6"/>
      <c r="JG569" s="6"/>
      <c r="JH569" s="6"/>
      <c r="JI569" s="6"/>
      <c r="JJ569" s="6"/>
      <c r="JK569" s="6"/>
      <c r="JL569" s="6"/>
      <c r="JM569" s="6"/>
      <c r="JN569" s="6"/>
      <c r="JO569" s="6"/>
      <c r="JP569" s="6"/>
      <c r="JQ569" s="6"/>
      <c r="JR569" s="6"/>
      <c r="JS569" s="6"/>
      <c r="JT569" s="6"/>
      <c r="JU569" s="6"/>
      <c r="JV569" s="6"/>
      <c r="JW569" s="6"/>
      <c r="JX569" s="6"/>
      <c r="JY569" s="6"/>
      <c r="JZ569" s="6"/>
      <c r="KA569" s="6"/>
      <c r="KB569" s="6"/>
      <c r="KC569" s="6"/>
      <c r="KD569" s="6"/>
      <c r="KE569" s="6"/>
      <c r="KF569" s="6"/>
      <c r="KG569" s="6"/>
      <c r="KH569" s="6"/>
      <c r="KI569" s="6"/>
      <c r="KJ569" s="6"/>
      <c r="KK569" s="6"/>
      <c r="KL569" s="6"/>
      <c r="KM569" s="6"/>
      <c r="KN569" s="6"/>
      <c r="KO569" s="6"/>
      <c r="KP569" s="6"/>
      <c r="KQ569" s="6"/>
      <c r="KR569" s="6"/>
      <c r="KS569" s="6"/>
      <c r="KT569" s="6"/>
      <c r="KU569" s="6"/>
      <c r="KV569" s="6"/>
      <c r="KW569" s="6"/>
      <c r="KX569" s="6"/>
      <c r="KY569" s="6"/>
      <c r="KZ569" s="6"/>
      <c r="LA569" s="6"/>
      <c r="LB569" s="6"/>
      <c r="LC569" s="6"/>
    </row>
    <row r="570" spans="222:315" x14ac:dyDescent="0.2">
      <c r="HN570" s="6"/>
      <c r="HO570" s="6"/>
      <c r="HP570" s="6"/>
      <c r="HQ570" s="6"/>
      <c r="HR570" s="6"/>
      <c r="HS570" s="6"/>
      <c r="HT570" s="6"/>
      <c r="HU570" s="6"/>
      <c r="HV570" s="6"/>
      <c r="HW570" s="6"/>
      <c r="HX570" s="6"/>
      <c r="HY570" s="6"/>
      <c r="HZ570" s="6"/>
      <c r="IA570" s="6"/>
      <c r="IB570" s="6"/>
      <c r="IC570" s="6"/>
      <c r="ID570" s="6"/>
      <c r="IE570" s="6"/>
      <c r="IF570" s="6"/>
      <c r="IG570" s="6"/>
      <c r="IH570" s="6"/>
      <c r="II570" s="6"/>
      <c r="IJ570" s="6"/>
      <c r="IK570" s="6"/>
      <c r="IL570" s="6"/>
      <c r="IM570" s="6"/>
      <c r="IN570" s="6"/>
      <c r="IO570" s="6"/>
      <c r="IP570" s="6"/>
      <c r="IQ570" s="6"/>
      <c r="IR570" s="6"/>
      <c r="IS570" s="6"/>
      <c r="IT570" s="6"/>
      <c r="IU570" s="6"/>
      <c r="IV570" s="6"/>
      <c r="IW570" s="6"/>
      <c r="IX570" s="6"/>
      <c r="IY570" s="6"/>
      <c r="IZ570" s="6"/>
      <c r="JA570" s="6"/>
      <c r="JB570" s="6"/>
      <c r="JC570" s="6"/>
      <c r="JD570" s="6"/>
      <c r="JE570" s="6"/>
      <c r="JF570" s="6"/>
      <c r="JG570" s="6"/>
      <c r="JH570" s="6"/>
      <c r="JI570" s="6"/>
      <c r="JJ570" s="6"/>
      <c r="JK570" s="6"/>
      <c r="JL570" s="6"/>
      <c r="JM570" s="6"/>
      <c r="JN570" s="6"/>
      <c r="JO570" s="6"/>
      <c r="JP570" s="6"/>
      <c r="JQ570" s="6"/>
      <c r="JR570" s="6"/>
      <c r="JS570" s="6"/>
      <c r="JT570" s="6"/>
      <c r="JU570" s="6"/>
      <c r="JV570" s="6"/>
      <c r="JW570" s="6"/>
      <c r="JX570" s="6"/>
      <c r="JY570" s="6"/>
      <c r="JZ570" s="6"/>
      <c r="KA570" s="6"/>
      <c r="KB570" s="6"/>
      <c r="KC570" s="6"/>
      <c r="KD570" s="6"/>
      <c r="KE570" s="6"/>
      <c r="KF570" s="6"/>
      <c r="KG570" s="6"/>
      <c r="KH570" s="6"/>
      <c r="KI570" s="6"/>
      <c r="KJ570" s="6"/>
      <c r="KK570" s="6"/>
      <c r="KL570" s="6"/>
      <c r="KM570" s="6"/>
      <c r="KN570" s="6"/>
      <c r="KO570" s="6"/>
      <c r="KP570" s="6"/>
      <c r="KQ570" s="6"/>
      <c r="KR570" s="6"/>
      <c r="KS570" s="6"/>
      <c r="KT570" s="6"/>
      <c r="KU570" s="6"/>
      <c r="KV570" s="6"/>
      <c r="KW570" s="6"/>
      <c r="KX570" s="6"/>
      <c r="KY570" s="6"/>
      <c r="KZ570" s="6"/>
      <c r="LA570" s="6"/>
      <c r="LB570" s="6"/>
      <c r="LC570" s="6"/>
    </row>
    <row r="571" spans="222:315" x14ac:dyDescent="0.2">
      <c r="HN571" s="6"/>
      <c r="HO571" s="6"/>
      <c r="HP571" s="6"/>
      <c r="HQ571" s="6"/>
      <c r="HR571" s="6"/>
      <c r="HS571" s="6"/>
      <c r="HT571" s="6"/>
      <c r="HU571" s="6"/>
      <c r="HV571" s="6"/>
      <c r="HW571" s="6"/>
      <c r="HX571" s="6"/>
      <c r="HY571" s="6"/>
      <c r="HZ571" s="6"/>
      <c r="IA571" s="6"/>
      <c r="IB571" s="6"/>
      <c r="IC571" s="6"/>
      <c r="ID571" s="6"/>
      <c r="IE571" s="6"/>
      <c r="IF571" s="6"/>
      <c r="IG571" s="6"/>
      <c r="IH571" s="6"/>
      <c r="II571" s="6"/>
      <c r="IJ571" s="6"/>
      <c r="IK571" s="6"/>
      <c r="IL571" s="6"/>
      <c r="IM571" s="6"/>
      <c r="IN571" s="6"/>
      <c r="IO571" s="6"/>
      <c r="IP571" s="6"/>
      <c r="IQ571" s="6"/>
      <c r="IR571" s="6"/>
      <c r="IS571" s="6"/>
      <c r="IT571" s="6"/>
      <c r="IU571" s="6"/>
      <c r="IV571" s="6"/>
      <c r="IW571" s="6"/>
      <c r="IX571" s="6"/>
      <c r="IY571" s="6"/>
      <c r="IZ571" s="6"/>
      <c r="JA571" s="6"/>
      <c r="JB571" s="6"/>
      <c r="JC571" s="6"/>
      <c r="JD571" s="6"/>
      <c r="JE571" s="6"/>
      <c r="JF571" s="6"/>
      <c r="JG571" s="6"/>
      <c r="JH571" s="6"/>
      <c r="JI571" s="6"/>
      <c r="JJ571" s="6"/>
      <c r="JK571" s="6"/>
      <c r="JL571" s="6"/>
      <c r="JM571" s="6"/>
      <c r="JN571" s="6"/>
      <c r="JO571" s="6"/>
      <c r="JP571" s="6"/>
      <c r="JQ571" s="6"/>
      <c r="JR571" s="6"/>
      <c r="JS571" s="6"/>
      <c r="JT571" s="6"/>
      <c r="JU571" s="6"/>
      <c r="JV571" s="6"/>
      <c r="JW571" s="6"/>
      <c r="JX571" s="6"/>
      <c r="JY571" s="6"/>
      <c r="JZ571" s="6"/>
      <c r="KA571" s="6"/>
      <c r="KB571" s="6"/>
      <c r="KC571" s="6"/>
      <c r="KD571" s="6"/>
      <c r="KE571" s="6"/>
      <c r="KF571" s="6"/>
      <c r="KG571" s="6"/>
      <c r="KH571" s="6"/>
      <c r="KI571" s="6"/>
      <c r="KJ571" s="6"/>
      <c r="KK571" s="6"/>
      <c r="KL571" s="6"/>
      <c r="KM571" s="6"/>
      <c r="KN571" s="6"/>
      <c r="KO571" s="6"/>
      <c r="KP571" s="6"/>
      <c r="KQ571" s="6"/>
      <c r="KR571" s="6"/>
      <c r="KS571" s="6"/>
      <c r="KT571" s="6"/>
      <c r="KU571" s="6"/>
      <c r="KV571" s="6"/>
      <c r="KW571" s="6"/>
      <c r="KX571" s="6"/>
      <c r="KY571" s="6"/>
      <c r="KZ571" s="6"/>
      <c r="LA571" s="6"/>
      <c r="LB571" s="6"/>
      <c r="LC571" s="6"/>
    </row>
    <row r="572" spans="222:315" x14ac:dyDescent="0.2">
      <c r="HN572" s="6"/>
      <c r="HO572" s="6"/>
      <c r="HP572" s="6"/>
      <c r="HQ572" s="6"/>
      <c r="HR572" s="6"/>
      <c r="HS572" s="6"/>
      <c r="HT572" s="6"/>
      <c r="HU572" s="6"/>
      <c r="HV572" s="6"/>
      <c r="HW572" s="6"/>
      <c r="HX572" s="6"/>
      <c r="HY572" s="6"/>
      <c r="HZ572" s="6"/>
      <c r="IA572" s="6"/>
      <c r="IB572" s="6"/>
      <c r="IC572" s="6"/>
      <c r="ID572" s="6"/>
      <c r="IE572" s="6"/>
      <c r="IF572" s="6"/>
      <c r="IG572" s="6"/>
      <c r="IH572" s="6"/>
      <c r="II572" s="6"/>
      <c r="IJ572" s="6"/>
      <c r="IK572" s="6"/>
      <c r="IL572" s="6"/>
      <c r="IM572" s="6"/>
      <c r="IN572" s="6"/>
      <c r="IO572" s="6"/>
      <c r="IP572" s="6"/>
      <c r="IQ572" s="6"/>
      <c r="IR572" s="6"/>
      <c r="IS572" s="6"/>
      <c r="IT572" s="6"/>
      <c r="IU572" s="6"/>
      <c r="IV572" s="6"/>
      <c r="IW572" s="6"/>
      <c r="IX572" s="6"/>
      <c r="IY572" s="6"/>
      <c r="IZ572" s="6"/>
      <c r="JA572" s="6"/>
      <c r="JB572" s="6"/>
      <c r="JC572" s="6"/>
      <c r="JD572" s="6"/>
      <c r="JE572" s="6"/>
      <c r="JF572" s="6"/>
      <c r="JG572" s="6"/>
      <c r="JH572" s="6"/>
      <c r="JI572" s="6"/>
      <c r="JJ572" s="6"/>
      <c r="JK572" s="6"/>
      <c r="JL572" s="6"/>
      <c r="JM572" s="6"/>
      <c r="JN572" s="6"/>
      <c r="JO572" s="6"/>
      <c r="JP572" s="6"/>
      <c r="JQ572" s="6"/>
      <c r="JR572" s="6"/>
      <c r="JS572" s="6"/>
      <c r="JT572" s="6"/>
      <c r="JU572" s="6"/>
      <c r="JV572" s="6"/>
      <c r="JW572" s="6"/>
      <c r="JX572" s="6"/>
      <c r="JY572" s="6"/>
      <c r="JZ572" s="6"/>
      <c r="KA572" s="6"/>
      <c r="KB572" s="6"/>
      <c r="KC572" s="6"/>
      <c r="KD572" s="6"/>
      <c r="KE572" s="6"/>
      <c r="KF572" s="6"/>
      <c r="KG572" s="6"/>
      <c r="KH572" s="6"/>
      <c r="KI572" s="6"/>
      <c r="KJ572" s="6"/>
      <c r="KK572" s="6"/>
      <c r="KL572" s="6"/>
      <c r="KM572" s="6"/>
      <c r="KN572" s="6"/>
      <c r="KO572" s="6"/>
      <c r="KP572" s="6"/>
      <c r="KQ572" s="6"/>
      <c r="KR572" s="6"/>
      <c r="KS572" s="6"/>
      <c r="KT572" s="6"/>
      <c r="KU572" s="6"/>
      <c r="KV572" s="6"/>
      <c r="KW572" s="6"/>
      <c r="KX572" s="6"/>
      <c r="KY572" s="6"/>
      <c r="KZ572" s="6"/>
      <c r="LA572" s="6"/>
      <c r="LB572" s="6"/>
      <c r="LC572" s="6"/>
    </row>
    <row r="573" spans="222:315" x14ac:dyDescent="0.2">
      <c r="HN573" s="6"/>
      <c r="HO573" s="6"/>
      <c r="HP573" s="6"/>
      <c r="HQ573" s="6"/>
      <c r="HR573" s="6"/>
      <c r="HS573" s="6"/>
      <c r="HT573" s="6"/>
      <c r="HU573" s="6"/>
      <c r="HV573" s="6"/>
      <c r="HW573" s="6"/>
      <c r="HX573" s="6"/>
      <c r="HY573" s="6"/>
      <c r="HZ573" s="6"/>
      <c r="IA573" s="6"/>
      <c r="IB573" s="6"/>
      <c r="IC573" s="6"/>
      <c r="ID573" s="6"/>
      <c r="IE573" s="6"/>
      <c r="IF573" s="6"/>
      <c r="IG573" s="6"/>
      <c r="IH573" s="6"/>
      <c r="II573" s="6"/>
      <c r="IJ573" s="6"/>
      <c r="IK573" s="6"/>
      <c r="IL573" s="6"/>
      <c r="IM573" s="6"/>
      <c r="IN573" s="6"/>
      <c r="IO573" s="6"/>
      <c r="IP573" s="6"/>
      <c r="IQ573" s="6"/>
      <c r="IR573" s="6"/>
      <c r="IS573" s="6"/>
      <c r="IT573" s="6"/>
      <c r="IU573" s="6"/>
      <c r="IV573" s="6"/>
      <c r="IW573" s="6"/>
      <c r="IX573" s="6"/>
      <c r="IY573" s="6"/>
      <c r="IZ573" s="6"/>
      <c r="JA573" s="6"/>
      <c r="JB573" s="6"/>
      <c r="JC573" s="6"/>
      <c r="JD573" s="6"/>
      <c r="JE573" s="6"/>
      <c r="JF573" s="6"/>
      <c r="JG573" s="6"/>
      <c r="JH573" s="6"/>
      <c r="JI573" s="6"/>
      <c r="JJ573" s="6"/>
      <c r="JK573" s="6"/>
      <c r="JL573" s="6"/>
      <c r="JM573" s="6"/>
      <c r="JN573" s="6"/>
      <c r="JO573" s="6"/>
      <c r="JP573" s="6"/>
      <c r="JQ573" s="6"/>
      <c r="JR573" s="6"/>
      <c r="JS573" s="6"/>
      <c r="JT573" s="6"/>
      <c r="JU573" s="6"/>
      <c r="JV573" s="6"/>
      <c r="JW573" s="6"/>
      <c r="JX573" s="6"/>
      <c r="JY573" s="6"/>
      <c r="JZ573" s="6"/>
      <c r="KA573" s="6"/>
      <c r="KB573" s="6"/>
      <c r="KC573" s="6"/>
      <c r="KD573" s="6"/>
      <c r="KE573" s="6"/>
      <c r="KF573" s="6"/>
      <c r="KG573" s="6"/>
      <c r="KH573" s="6"/>
      <c r="KI573" s="6"/>
      <c r="KJ573" s="6"/>
      <c r="KK573" s="6"/>
      <c r="KL573" s="6"/>
      <c r="KM573" s="6"/>
      <c r="KN573" s="6"/>
      <c r="KO573" s="6"/>
      <c r="KP573" s="6"/>
      <c r="KQ573" s="6"/>
      <c r="KR573" s="6"/>
      <c r="KS573" s="6"/>
      <c r="KT573" s="6"/>
      <c r="KU573" s="6"/>
      <c r="KV573" s="6"/>
      <c r="KW573" s="6"/>
      <c r="KX573" s="6"/>
      <c r="KY573" s="6"/>
      <c r="KZ573" s="6"/>
      <c r="LA573" s="6"/>
      <c r="LB573" s="6"/>
      <c r="LC573" s="6"/>
    </row>
    <row r="574" spans="222:315" x14ac:dyDescent="0.2">
      <c r="HN574" s="6"/>
      <c r="HO574" s="6"/>
      <c r="HP574" s="6"/>
      <c r="HQ574" s="6"/>
      <c r="HR574" s="6"/>
      <c r="HS574" s="6"/>
      <c r="HT574" s="6"/>
      <c r="HU574" s="6"/>
      <c r="HV574" s="6"/>
      <c r="HW574" s="6"/>
      <c r="HX574" s="6"/>
      <c r="HY574" s="6"/>
      <c r="HZ574" s="6"/>
      <c r="IA574" s="6"/>
      <c r="IB574" s="6"/>
      <c r="IC574" s="6"/>
      <c r="ID574" s="6"/>
      <c r="IE574" s="6"/>
      <c r="IF574" s="6"/>
      <c r="IG574" s="6"/>
      <c r="IH574" s="6"/>
      <c r="II574" s="6"/>
      <c r="IJ574" s="6"/>
      <c r="IK574" s="6"/>
      <c r="IL574" s="6"/>
      <c r="IM574" s="6"/>
      <c r="IN574" s="6"/>
      <c r="IO574" s="6"/>
      <c r="IP574" s="6"/>
      <c r="IQ574" s="6"/>
      <c r="IR574" s="6"/>
      <c r="IS574" s="6"/>
      <c r="IT574" s="6"/>
      <c r="IU574" s="6"/>
      <c r="IV574" s="6"/>
      <c r="IW574" s="6"/>
      <c r="IX574" s="6"/>
      <c r="IY574" s="6"/>
      <c r="IZ574" s="6"/>
      <c r="JA574" s="6"/>
      <c r="JB574" s="6"/>
      <c r="JC574" s="6"/>
      <c r="JD574" s="6"/>
      <c r="JE574" s="6"/>
      <c r="JF574" s="6"/>
      <c r="JG574" s="6"/>
      <c r="JH574" s="6"/>
      <c r="JI574" s="6"/>
      <c r="JJ574" s="6"/>
      <c r="JK574" s="6"/>
      <c r="JL574" s="6"/>
      <c r="JM574" s="6"/>
      <c r="JN574" s="6"/>
      <c r="JO574" s="6"/>
      <c r="JP574" s="6"/>
      <c r="JQ574" s="6"/>
      <c r="JR574" s="6"/>
      <c r="JS574" s="6"/>
      <c r="JT574" s="6"/>
      <c r="JU574" s="6"/>
      <c r="JV574" s="6"/>
      <c r="JW574" s="6"/>
      <c r="JX574" s="6"/>
      <c r="JY574" s="6"/>
      <c r="JZ574" s="6"/>
      <c r="KA574" s="6"/>
      <c r="KB574" s="6"/>
      <c r="KC574" s="6"/>
      <c r="KD574" s="6"/>
      <c r="KE574" s="6"/>
      <c r="KF574" s="6"/>
      <c r="KG574" s="6"/>
      <c r="KH574" s="6"/>
      <c r="KI574" s="6"/>
      <c r="KJ574" s="6"/>
      <c r="KK574" s="6"/>
      <c r="KL574" s="6"/>
      <c r="KM574" s="6"/>
      <c r="KN574" s="6"/>
      <c r="KO574" s="6"/>
      <c r="KP574" s="6"/>
      <c r="KQ574" s="6"/>
      <c r="KR574" s="6"/>
      <c r="KS574" s="6"/>
      <c r="KT574" s="6"/>
      <c r="KU574" s="6"/>
      <c r="KV574" s="6"/>
      <c r="KW574" s="6"/>
      <c r="KX574" s="6"/>
      <c r="KY574" s="6"/>
      <c r="KZ574" s="6"/>
      <c r="LA574" s="6"/>
      <c r="LB574" s="6"/>
      <c r="LC574" s="6"/>
    </row>
    <row r="575" spans="222:315" x14ac:dyDescent="0.2">
      <c r="HN575" s="6"/>
      <c r="HO575" s="6"/>
      <c r="HP575" s="6"/>
      <c r="HQ575" s="6"/>
      <c r="HR575" s="6"/>
      <c r="HS575" s="6"/>
      <c r="HT575" s="6"/>
      <c r="HU575" s="6"/>
      <c r="HV575" s="6"/>
      <c r="HW575" s="6"/>
      <c r="HX575" s="6"/>
      <c r="HY575" s="6"/>
      <c r="HZ575" s="6"/>
      <c r="IA575" s="6"/>
      <c r="IB575" s="6"/>
      <c r="IC575" s="6"/>
      <c r="ID575" s="6"/>
      <c r="IE575" s="6"/>
      <c r="IF575" s="6"/>
      <c r="IG575" s="6"/>
      <c r="IH575" s="6"/>
      <c r="II575" s="6"/>
      <c r="IJ575" s="6"/>
      <c r="IK575" s="6"/>
      <c r="IL575" s="6"/>
      <c r="IM575" s="6"/>
      <c r="IN575" s="6"/>
      <c r="IO575" s="6"/>
      <c r="IP575" s="6"/>
      <c r="IQ575" s="6"/>
      <c r="IR575" s="6"/>
      <c r="IS575" s="6"/>
      <c r="IT575" s="6"/>
      <c r="IU575" s="6"/>
      <c r="IV575" s="6"/>
      <c r="IW575" s="6"/>
      <c r="IX575" s="6"/>
      <c r="IY575" s="6"/>
      <c r="IZ575" s="6"/>
      <c r="JA575" s="6"/>
      <c r="JB575" s="6"/>
      <c r="JC575" s="6"/>
      <c r="JD575" s="6"/>
      <c r="JE575" s="6"/>
      <c r="JF575" s="6"/>
      <c r="JG575" s="6"/>
      <c r="JH575" s="6"/>
      <c r="JI575" s="6"/>
      <c r="JJ575" s="6"/>
      <c r="JK575" s="6"/>
      <c r="JL575" s="6"/>
      <c r="JM575" s="6"/>
      <c r="JN575" s="6"/>
      <c r="JO575" s="6"/>
      <c r="JP575" s="6"/>
      <c r="JQ575" s="6"/>
      <c r="JR575" s="6"/>
      <c r="JS575" s="6"/>
      <c r="JT575" s="6"/>
      <c r="JU575" s="6"/>
      <c r="JV575" s="6"/>
      <c r="JW575" s="6"/>
      <c r="JX575" s="6"/>
      <c r="JY575" s="6"/>
      <c r="JZ575" s="6"/>
      <c r="KA575" s="6"/>
      <c r="KB575" s="6"/>
      <c r="KC575" s="6"/>
      <c r="KD575" s="6"/>
      <c r="KE575" s="6"/>
      <c r="KF575" s="6"/>
      <c r="KG575" s="6"/>
      <c r="KH575" s="6"/>
      <c r="KI575" s="6"/>
      <c r="KJ575" s="6"/>
      <c r="KK575" s="6"/>
      <c r="KL575" s="6"/>
      <c r="KM575" s="6"/>
      <c r="KN575" s="6"/>
      <c r="KO575" s="6"/>
      <c r="KP575" s="6"/>
      <c r="KQ575" s="6"/>
      <c r="KR575" s="6"/>
      <c r="KS575" s="6"/>
      <c r="KT575" s="6"/>
      <c r="KU575" s="6"/>
      <c r="KV575" s="6"/>
      <c r="KW575" s="6"/>
      <c r="KX575" s="6"/>
      <c r="KY575" s="6"/>
      <c r="KZ575" s="6"/>
      <c r="LA575" s="6"/>
      <c r="LB575" s="6"/>
      <c r="LC575" s="6"/>
    </row>
    <row r="576" spans="222:315" x14ac:dyDescent="0.2">
      <c r="HN576" s="6"/>
      <c r="HO576" s="6"/>
      <c r="HP576" s="6"/>
      <c r="HQ576" s="6"/>
      <c r="HR576" s="6"/>
      <c r="HS576" s="6"/>
      <c r="HT576" s="6"/>
      <c r="HU576" s="6"/>
      <c r="HV576" s="6"/>
      <c r="HW576" s="6"/>
      <c r="HX576" s="6"/>
      <c r="HY576" s="6"/>
      <c r="HZ576" s="6"/>
      <c r="IA576" s="6"/>
      <c r="IB576" s="6"/>
      <c r="IC576" s="6"/>
      <c r="ID576" s="6"/>
      <c r="IE576" s="6"/>
      <c r="IF576" s="6"/>
      <c r="IG576" s="6"/>
      <c r="IH576" s="6"/>
      <c r="II576" s="6"/>
      <c r="IJ576" s="6"/>
      <c r="IK576" s="6"/>
      <c r="IL576" s="6"/>
      <c r="IM576" s="6"/>
      <c r="IN576" s="6"/>
      <c r="IO576" s="6"/>
      <c r="IP576" s="6"/>
      <c r="IQ576" s="6"/>
      <c r="IR576" s="6"/>
      <c r="IS576" s="6"/>
      <c r="IT576" s="6"/>
      <c r="IU576" s="6"/>
      <c r="IV576" s="6"/>
      <c r="IW576" s="6"/>
      <c r="IX576" s="6"/>
      <c r="IY576" s="6"/>
      <c r="IZ576" s="6"/>
      <c r="JA576" s="6"/>
      <c r="JB576" s="6"/>
      <c r="JC576" s="6"/>
      <c r="JD576" s="6"/>
      <c r="JE576" s="6"/>
      <c r="JF576" s="6"/>
      <c r="JG576" s="6"/>
      <c r="JH576" s="6"/>
      <c r="JI576" s="6"/>
      <c r="JJ576" s="6"/>
      <c r="JK576" s="6"/>
      <c r="JL576" s="6"/>
      <c r="JM576" s="6"/>
      <c r="JN576" s="6"/>
      <c r="JO576" s="6"/>
      <c r="JP576" s="6"/>
      <c r="JQ576" s="6"/>
      <c r="JR576" s="6"/>
      <c r="JS576" s="6"/>
      <c r="JT576" s="6"/>
      <c r="JU576" s="6"/>
      <c r="JV576" s="6"/>
      <c r="JW576" s="6"/>
      <c r="JX576" s="6"/>
      <c r="JY576" s="6"/>
      <c r="JZ576" s="6"/>
      <c r="KA576" s="6"/>
      <c r="KB576" s="6"/>
      <c r="KC576" s="6"/>
      <c r="KD576" s="6"/>
      <c r="KE576" s="6"/>
      <c r="KF576" s="6"/>
      <c r="KG576" s="6"/>
      <c r="KH576" s="6"/>
      <c r="KI576" s="6"/>
      <c r="KJ576" s="6"/>
      <c r="KK576" s="6"/>
      <c r="KL576" s="6"/>
      <c r="KM576" s="6"/>
      <c r="KN576" s="6"/>
      <c r="KO576" s="6"/>
      <c r="KP576" s="6"/>
      <c r="KQ576" s="6"/>
      <c r="KR576" s="6"/>
      <c r="KS576" s="6"/>
      <c r="KT576" s="6"/>
      <c r="KU576" s="6"/>
      <c r="KV576" s="6"/>
      <c r="KW576" s="6"/>
      <c r="KX576" s="6"/>
      <c r="KY576" s="6"/>
      <c r="KZ576" s="6"/>
      <c r="LA576" s="6"/>
      <c r="LB576" s="6"/>
      <c r="LC576" s="6"/>
    </row>
    <row r="577" spans="222:315" x14ac:dyDescent="0.2">
      <c r="HN577" s="6"/>
      <c r="HO577" s="6"/>
      <c r="HP577" s="6"/>
      <c r="HQ577" s="6"/>
      <c r="HR577" s="6"/>
      <c r="HS577" s="6"/>
      <c r="HT577" s="6"/>
      <c r="HU577" s="6"/>
      <c r="HV577" s="6"/>
      <c r="HW577" s="6"/>
      <c r="HX577" s="6"/>
      <c r="HY577" s="6"/>
      <c r="HZ577" s="6"/>
      <c r="IA577" s="6"/>
      <c r="IB577" s="6"/>
      <c r="IC577" s="6"/>
      <c r="ID577" s="6"/>
      <c r="IE577" s="6"/>
      <c r="IF577" s="6"/>
      <c r="IG577" s="6"/>
      <c r="IH577" s="6"/>
      <c r="II577" s="6"/>
      <c r="IJ577" s="6"/>
      <c r="IK577" s="6"/>
      <c r="IL577" s="6"/>
      <c r="IM577" s="6"/>
      <c r="IN577" s="6"/>
      <c r="IO577" s="6"/>
      <c r="IP577" s="6"/>
      <c r="IQ577" s="6"/>
      <c r="IR577" s="6"/>
      <c r="IS577" s="6"/>
      <c r="IT577" s="6"/>
      <c r="IU577" s="6"/>
      <c r="IV577" s="6"/>
      <c r="IW577" s="6"/>
      <c r="IX577" s="6"/>
      <c r="IY577" s="6"/>
      <c r="IZ577" s="6"/>
      <c r="JA577" s="6"/>
      <c r="JB577" s="6"/>
      <c r="JC577" s="6"/>
      <c r="JD577" s="6"/>
      <c r="JE577" s="6"/>
      <c r="JF577" s="6"/>
      <c r="JG577" s="6"/>
      <c r="JH577" s="6"/>
      <c r="JI577" s="6"/>
      <c r="JJ577" s="6"/>
      <c r="JK577" s="6"/>
      <c r="JL577" s="6"/>
      <c r="JM577" s="6"/>
      <c r="JN577" s="6"/>
      <c r="JO577" s="6"/>
      <c r="JP577" s="6"/>
      <c r="JQ577" s="6"/>
      <c r="JR577" s="6"/>
      <c r="JS577" s="6"/>
      <c r="JT577" s="6"/>
      <c r="JU577" s="6"/>
      <c r="JV577" s="6"/>
      <c r="JW577" s="6"/>
      <c r="JX577" s="6"/>
      <c r="JY577" s="6"/>
      <c r="JZ577" s="6"/>
      <c r="KA577" s="6"/>
      <c r="KB577" s="6"/>
      <c r="KC577" s="6"/>
      <c r="KD577" s="6"/>
      <c r="KE577" s="6"/>
      <c r="KF577" s="6"/>
      <c r="KG577" s="6"/>
      <c r="KH577" s="6"/>
      <c r="KI577" s="6"/>
      <c r="KJ577" s="6"/>
      <c r="KK577" s="6"/>
      <c r="KL577" s="6"/>
      <c r="KM577" s="6"/>
      <c r="KN577" s="6"/>
      <c r="KO577" s="6"/>
      <c r="KP577" s="6"/>
      <c r="KQ577" s="6"/>
      <c r="KR577" s="6"/>
      <c r="KS577" s="6"/>
      <c r="KT577" s="6"/>
      <c r="KU577" s="6"/>
      <c r="KV577" s="6"/>
      <c r="KW577" s="6"/>
      <c r="KX577" s="6"/>
      <c r="KY577" s="6"/>
      <c r="KZ577" s="6"/>
      <c r="LA577" s="6"/>
      <c r="LB577" s="6"/>
      <c r="LC577" s="6"/>
    </row>
    <row r="578" spans="222:315" x14ac:dyDescent="0.2">
      <c r="HN578" s="6"/>
      <c r="HO578" s="6"/>
      <c r="HP578" s="6"/>
      <c r="HQ578" s="6"/>
      <c r="HR578" s="6"/>
      <c r="HS578" s="6"/>
      <c r="HT578" s="6"/>
      <c r="HU578" s="6"/>
      <c r="HV578" s="6"/>
      <c r="HW578" s="6"/>
      <c r="HX578" s="6"/>
      <c r="HY578" s="6"/>
      <c r="HZ578" s="6"/>
      <c r="IA578" s="6"/>
      <c r="IB578" s="6"/>
      <c r="IC578" s="6"/>
      <c r="ID578" s="6"/>
      <c r="IE578" s="6"/>
      <c r="IF578" s="6"/>
      <c r="IG578" s="6"/>
      <c r="IH578" s="6"/>
      <c r="II578" s="6"/>
      <c r="IJ578" s="6"/>
      <c r="IK578" s="6"/>
      <c r="IL578" s="6"/>
      <c r="IM578" s="6"/>
      <c r="IN578" s="6"/>
      <c r="IO578" s="6"/>
      <c r="IP578" s="6"/>
      <c r="IQ578" s="6"/>
      <c r="IR578" s="6"/>
      <c r="IS578" s="6"/>
      <c r="IT578" s="6"/>
      <c r="IU578" s="6"/>
      <c r="IV578" s="6"/>
      <c r="IW578" s="6"/>
      <c r="IX578" s="6"/>
      <c r="IY578" s="6"/>
      <c r="IZ578" s="6"/>
      <c r="JA578" s="6"/>
      <c r="JB578" s="6"/>
      <c r="JC578" s="6"/>
      <c r="JD578" s="6"/>
      <c r="JE578" s="6"/>
      <c r="JF578" s="6"/>
      <c r="JG578" s="6"/>
      <c r="JH578" s="6"/>
      <c r="JI578" s="6"/>
      <c r="JJ578" s="6"/>
      <c r="JK578" s="6"/>
      <c r="JL578" s="6"/>
      <c r="JM578" s="6"/>
      <c r="JN578" s="6"/>
      <c r="JO578" s="6"/>
      <c r="JP578" s="6"/>
      <c r="JQ578" s="6"/>
      <c r="JR578" s="6"/>
      <c r="JS578" s="6"/>
      <c r="JT578" s="6"/>
      <c r="JU578" s="6"/>
      <c r="JV578" s="6"/>
      <c r="JW578" s="6"/>
      <c r="JX578" s="6"/>
      <c r="JY578" s="6"/>
      <c r="JZ578" s="6"/>
      <c r="KA578" s="6"/>
      <c r="KB578" s="6"/>
      <c r="KC578" s="6"/>
      <c r="KD578" s="6"/>
      <c r="KE578" s="6"/>
      <c r="KF578" s="6"/>
      <c r="KG578" s="6"/>
      <c r="KH578" s="6"/>
      <c r="KI578" s="6"/>
      <c r="KJ578" s="6"/>
      <c r="KK578" s="6"/>
      <c r="KL578" s="6"/>
      <c r="KM578" s="6"/>
      <c r="KN578" s="6"/>
      <c r="KO578" s="6"/>
      <c r="KP578" s="6"/>
      <c r="KQ578" s="6"/>
      <c r="KR578" s="6"/>
      <c r="KS578" s="6"/>
      <c r="KT578" s="6"/>
      <c r="KU578" s="6"/>
      <c r="KV578" s="6"/>
      <c r="KW578" s="6"/>
      <c r="KX578" s="6"/>
      <c r="KY578" s="6"/>
      <c r="KZ578" s="6"/>
      <c r="LA578" s="6"/>
      <c r="LB578" s="6"/>
      <c r="LC578" s="6"/>
    </row>
    <row r="579" spans="222:315" x14ac:dyDescent="0.2">
      <c r="HN579" s="6"/>
      <c r="HO579" s="6"/>
      <c r="HP579" s="6"/>
      <c r="HQ579" s="6"/>
      <c r="HR579" s="6"/>
      <c r="HS579" s="6"/>
      <c r="HT579" s="6"/>
      <c r="HU579" s="6"/>
      <c r="HV579" s="6"/>
      <c r="HW579" s="6"/>
      <c r="HX579" s="6"/>
      <c r="HY579" s="6"/>
      <c r="HZ579" s="6"/>
      <c r="IA579" s="6"/>
      <c r="IB579" s="6"/>
      <c r="IC579" s="6"/>
      <c r="ID579" s="6"/>
      <c r="IE579" s="6"/>
      <c r="IF579" s="6"/>
      <c r="IG579" s="6"/>
      <c r="IH579" s="6"/>
      <c r="II579" s="6"/>
      <c r="IJ579" s="6"/>
      <c r="IK579" s="6"/>
      <c r="IL579" s="6"/>
      <c r="IM579" s="6"/>
      <c r="IN579" s="6"/>
      <c r="IO579" s="6"/>
      <c r="IP579" s="6"/>
      <c r="IQ579" s="6"/>
      <c r="IR579" s="6"/>
      <c r="IS579" s="6"/>
      <c r="IT579" s="6"/>
      <c r="IU579" s="6"/>
      <c r="IV579" s="6"/>
      <c r="IW579" s="6"/>
      <c r="IX579" s="6"/>
      <c r="IY579" s="6"/>
      <c r="IZ579" s="6"/>
      <c r="JA579" s="6"/>
      <c r="JB579" s="6"/>
      <c r="JC579" s="6"/>
      <c r="JD579" s="6"/>
      <c r="JE579" s="6"/>
      <c r="JF579" s="6"/>
      <c r="JG579" s="6"/>
      <c r="JH579" s="6"/>
      <c r="JI579" s="6"/>
      <c r="JJ579" s="6"/>
      <c r="JK579" s="6"/>
      <c r="JL579" s="6"/>
      <c r="JM579" s="6"/>
      <c r="JN579" s="6"/>
      <c r="JO579" s="6"/>
      <c r="JP579" s="6"/>
      <c r="JQ579" s="6"/>
      <c r="JR579" s="6"/>
      <c r="JS579" s="6"/>
      <c r="JT579" s="6"/>
      <c r="JU579" s="6"/>
      <c r="JV579" s="6"/>
      <c r="JW579" s="6"/>
      <c r="JX579" s="6"/>
      <c r="JY579" s="6"/>
      <c r="JZ579" s="6"/>
      <c r="KA579" s="6"/>
      <c r="KB579" s="6"/>
      <c r="KC579" s="6"/>
      <c r="KD579" s="6"/>
      <c r="KE579" s="6"/>
      <c r="KF579" s="6"/>
      <c r="KG579" s="6"/>
      <c r="KH579" s="6"/>
      <c r="KI579" s="6"/>
      <c r="KJ579" s="6"/>
      <c r="KK579" s="6"/>
      <c r="KL579" s="6"/>
      <c r="KM579" s="6"/>
      <c r="KN579" s="6"/>
      <c r="KO579" s="6"/>
      <c r="KP579" s="6"/>
      <c r="KQ579" s="6"/>
      <c r="KR579" s="6"/>
      <c r="KS579" s="6"/>
      <c r="KT579" s="6"/>
      <c r="KU579" s="6"/>
      <c r="KV579" s="6"/>
      <c r="KW579" s="6"/>
      <c r="KX579" s="6"/>
      <c r="KY579" s="6"/>
      <c r="KZ579" s="6"/>
      <c r="LA579" s="6"/>
      <c r="LB579" s="6"/>
      <c r="LC579" s="6"/>
    </row>
    <row r="580" spans="222:315" x14ac:dyDescent="0.2">
      <c r="HN580" s="6"/>
      <c r="HO580" s="6"/>
      <c r="HP580" s="6"/>
      <c r="HQ580" s="6"/>
      <c r="HR580" s="6"/>
      <c r="HS580" s="6"/>
      <c r="HT580" s="6"/>
      <c r="HU580" s="6"/>
      <c r="HV580" s="6"/>
      <c r="HW580" s="6"/>
      <c r="HX580" s="6"/>
      <c r="HY580" s="6"/>
      <c r="HZ580" s="6"/>
      <c r="IA580" s="6"/>
      <c r="IB580" s="6"/>
      <c r="IC580" s="6"/>
      <c r="ID580" s="6"/>
      <c r="IE580" s="6"/>
      <c r="IF580" s="6"/>
      <c r="IG580" s="6"/>
      <c r="IH580" s="6"/>
      <c r="II580" s="6"/>
      <c r="IJ580" s="6"/>
      <c r="IK580" s="6"/>
      <c r="IL580" s="6"/>
      <c r="IM580" s="6"/>
      <c r="IN580" s="6"/>
      <c r="IO580" s="6"/>
      <c r="IP580" s="6"/>
      <c r="IQ580" s="6"/>
      <c r="IR580" s="6"/>
      <c r="IS580" s="6"/>
      <c r="IT580" s="6"/>
      <c r="IU580" s="6"/>
      <c r="IV580" s="6"/>
      <c r="IW580" s="6"/>
      <c r="IX580" s="6"/>
      <c r="IY580" s="6"/>
      <c r="IZ580" s="6"/>
      <c r="JA580" s="6"/>
      <c r="JB580" s="6"/>
      <c r="JC580" s="6"/>
      <c r="JD580" s="6"/>
      <c r="JE580" s="6"/>
      <c r="JF580" s="6"/>
      <c r="JG580" s="6"/>
      <c r="JH580" s="6"/>
      <c r="JI580" s="6"/>
      <c r="JJ580" s="6"/>
      <c r="JK580" s="6"/>
      <c r="JL580" s="6"/>
      <c r="JM580" s="6"/>
      <c r="JN580" s="6"/>
      <c r="JO580" s="6"/>
      <c r="JP580" s="6"/>
      <c r="JQ580" s="6"/>
      <c r="JR580" s="6"/>
      <c r="JS580" s="6"/>
      <c r="JT580" s="6"/>
      <c r="JU580" s="6"/>
      <c r="JV580" s="6"/>
      <c r="JW580" s="6"/>
      <c r="JX580" s="6"/>
      <c r="JY580" s="6"/>
      <c r="JZ580" s="6"/>
      <c r="KA580" s="6"/>
      <c r="KB580" s="6"/>
      <c r="KC580" s="6"/>
      <c r="KD580" s="6"/>
      <c r="KE580" s="6"/>
      <c r="KF580" s="6"/>
      <c r="KG580" s="6"/>
      <c r="KH580" s="6"/>
      <c r="KI580" s="6"/>
      <c r="KJ580" s="6"/>
      <c r="KK580" s="6"/>
      <c r="KL580" s="6"/>
      <c r="KM580" s="6"/>
      <c r="KN580" s="6"/>
      <c r="KO580" s="6"/>
      <c r="KP580" s="6"/>
      <c r="KQ580" s="6"/>
      <c r="KR580" s="6"/>
      <c r="KS580" s="6"/>
      <c r="KT580" s="6"/>
      <c r="KU580" s="6"/>
      <c r="KV580" s="6"/>
      <c r="KW580" s="6"/>
      <c r="KX580" s="6"/>
      <c r="KY580" s="6"/>
      <c r="KZ580" s="6"/>
      <c r="LA580" s="6"/>
      <c r="LB580" s="6"/>
      <c r="LC580" s="6"/>
    </row>
    <row r="581" spans="222:315" x14ac:dyDescent="0.2">
      <c r="HN581" s="6"/>
      <c r="HO581" s="6"/>
      <c r="HP581" s="6"/>
      <c r="HQ581" s="6"/>
      <c r="HR581" s="6"/>
      <c r="HS581" s="6"/>
      <c r="HT581" s="6"/>
      <c r="HU581" s="6"/>
      <c r="HV581" s="6"/>
      <c r="HW581" s="6"/>
      <c r="HX581" s="6"/>
      <c r="HY581" s="6"/>
      <c r="HZ581" s="6"/>
      <c r="IA581" s="6"/>
      <c r="IB581" s="6"/>
      <c r="IC581" s="6"/>
      <c r="ID581" s="6"/>
      <c r="IE581" s="6"/>
      <c r="IF581" s="6"/>
      <c r="IG581" s="6"/>
      <c r="IH581" s="6"/>
      <c r="II581" s="6"/>
      <c r="IJ581" s="6"/>
      <c r="IK581" s="6"/>
      <c r="IL581" s="6"/>
      <c r="IM581" s="6"/>
      <c r="IN581" s="6"/>
      <c r="IO581" s="6"/>
      <c r="IP581" s="6"/>
      <c r="IQ581" s="6"/>
      <c r="IR581" s="6"/>
      <c r="IS581" s="6"/>
      <c r="IT581" s="6"/>
      <c r="IU581" s="6"/>
      <c r="IV581" s="6"/>
      <c r="IW581" s="6"/>
      <c r="IX581" s="6"/>
      <c r="IY581" s="6"/>
      <c r="IZ581" s="6"/>
      <c r="JA581" s="6"/>
      <c r="JB581" s="6"/>
      <c r="JC581" s="6"/>
      <c r="JD581" s="6"/>
      <c r="JE581" s="6"/>
      <c r="JF581" s="6"/>
      <c r="JG581" s="6"/>
      <c r="JH581" s="6"/>
      <c r="JI581" s="6"/>
      <c r="JJ581" s="6"/>
      <c r="JK581" s="6"/>
      <c r="JL581" s="6"/>
      <c r="JM581" s="6"/>
      <c r="JN581" s="6"/>
      <c r="JO581" s="6"/>
      <c r="JP581" s="6"/>
      <c r="JQ581" s="6"/>
      <c r="JR581" s="6"/>
      <c r="JS581" s="6"/>
      <c r="JT581" s="6"/>
      <c r="JU581" s="6"/>
      <c r="JV581" s="6"/>
      <c r="JW581" s="6"/>
      <c r="JX581" s="6"/>
      <c r="JY581" s="6"/>
      <c r="JZ581" s="6"/>
      <c r="KA581" s="6"/>
      <c r="KB581" s="6"/>
      <c r="KC581" s="6"/>
      <c r="KD581" s="6"/>
      <c r="KE581" s="6"/>
      <c r="KF581" s="6"/>
      <c r="KG581" s="6"/>
      <c r="KH581" s="6"/>
      <c r="KI581" s="6"/>
      <c r="KJ581" s="6"/>
      <c r="KK581" s="6"/>
      <c r="KL581" s="6"/>
      <c r="KM581" s="6"/>
      <c r="KN581" s="6"/>
      <c r="KO581" s="6"/>
      <c r="KP581" s="6"/>
      <c r="KQ581" s="6"/>
      <c r="KR581" s="6"/>
      <c r="KS581" s="6"/>
      <c r="KT581" s="6"/>
      <c r="KU581" s="6"/>
      <c r="KV581" s="6"/>
      <c r="KW581" s="6"/>
      <c r="KX581" s="6"/>
      <c r="KY581" s="6"/>
      <c r="KZ581" s="6"/>
      <c r="LA581" s="6"/>
      <c r="LB581" s="6"/>
      <c r="LC581" s="6"/>
    </row>
    <row r="582" spans="222:315" x14ac:dyDescent="0.2">
      <c r="HN582" s="6"/>
      <c r="HO582" s="6"/>
      <c r="HP582" s="6"/>
      <c r="HQ582" s="6"/>
      <c r="HR582" s="6"/>
      <c r="HS582" s="6"/>
      <c r="HT582" s="6"/>
      <c r="HU582" s="6"/>
      <c r="HV582" s="6"/>
      <c r="HW582" s="6"/>
      <c r="HX582" s="6"/>
      <c r="HY582" s="6"/>
      <c r="HZ582" s="6"/>
      <c r="IA582" s="6"/>
      <c r="IB582" s="6"/>
      <c r="IC582" s="6"/>
      <c r="ID582" s="6"/>
      <c r="IE582" s="6"/>
      <c r="IF582" s="6"/>
      <c r="IG582" s="6"/>
      <c r="IH582" s="6"/>
      <c r="II582" s="6"/>
      <c r="IJ582" s="6"/>
      <c r="IK582" s="6"/>
      <c r="IL582" s="6"/>
      <c r="IM582" s="6"/>
      <c r="IN582" s="6"/>
      <c r="IO582" s="6"/>
      <c r="IP582" s="6"/>
      <c r="IQ582" s="6"/>
      <c r="IR582" s="6"/>
      <c r="IS582" s="6"/>
      <c r="IT582" s="6"/>
      <c r="IU582" s="6"/>
      <c r="IV582" s="6"/>
      <c r="IW582" s="6"/>
      <c r="IX582" s="6"/>
      <c r="IY582" s="6"/>
      <c r="IZ582" s="6"/>
      <c r="JA582" s="6"/>
      <c r="JB582" s="6"/>
      <c r="JC582" s="6"/>
      <c r="JD582" s="6"/>
      <c r="JE582" s="6"/>
      <c r="JF582" s="6"/>
      <c r="JG582" s="6"/>
      <c r="JH582" s="6"/>
      <c r="JI582" s="6"/>
      <c r="JJ582" s="6"/>
      <c r="JK582" s="6"/>
      <c r="JL582" s="6"/>
      <c r="JM582" s="6"/>
      <c r="JN582" s="6"/>
      <c r="JO582" s="6"/>
      <c r="JP582" s="6"/>
      <c r="JQ582" s="6"/>
      <c r="JR582" s="6"/>
      <c r="JS582" s="6"/>
      <c r="JT582" s="6"/>
      <c r="JU582" s="6"/>
      <c r="JV582" s="6"/>
      <c r="JW582" s="6"/>
      <c r="JX582" s="6"/>
      <c r="JY582" s="6"/>
      <c r="JZ582" s="6"/>
      <c r="KA582" s="6"/>
      <c r="KB582" s="6"/>
      <c r="KC582" s="6"/>
      <c r="KD582" s="6"/>
      <c r="KE582" s="6"/>
      <c r="KF582" s="6"/>
      <c r="KG582" s="6"/>
      <c r="KH582" s="6"/>
      <c r="KI582" s="6"/>
      <c r="KJ582" s="6"/>
      <c r="KK582" s="6"/>
      <c r="KL582" s="6"/>
      <c r="KM582" s="6"/>
      <c r="KN582" s="6"/>
      <c r="KO582" s="6"/>
      <c r="KP582" s="6"/>
      <c r="KQ582" s="6"/>
      <c r="KR582" s="6"/>
      <c r="KS582" s="6"/>
      <c r="KT582" s="6"/>
      <c r="KU582" s="6"/>
      <c r="KV582" s="6"/>
      <c r="KW582" s="6"/>
      <c r="KX582" s="6"/>
      <c r="KY582" s="6"/>
      <c r="KZ582" s="6"/>
      <c r="LA582" s="6"/>
      <c r="LB582" s="6"/>
      <c r="LC582" s="6"/>
    </row>
    <row r="583" spans="222:315" x14ac:dyDescent="0.2">
      <c r="HN583" s="6"/>
      <c r="HO583" s="6"/>
      <c r="HP583" s="6"/>
      <c r="HQ583" s="6"/>
      <c r="HR583" s="6"/>
      <c r="HS583" s="6"/>
      <c r="HT583" s="6"/>
      <c r="HU583" s="6"/>
      <c r="HV583" s="6"/>
      <c r="HW583" s="6"/>
      <c r="HX583" s="6"/>
      <c r="HY583" s="6"/>
      <c r="HZ583" s="6"/>
      <c r="IA583" s="6"/>
      <c r="IB583" s="6"/>
      <c r="IC583" s="6"/>
      <c r="ID583" s="6"/>
      <c r="IE583" s="6"/>
      <c r="IF583" s="6"/>
      <c r="IG583" s="6"/>
      <c r="IH583" s="6"/>
      <c r="II583" s="6"/>
      <c r="IJ583" s="6"/>
      <c r="IK583" s="6"/>
      <c r="IL583" s="6"/>
      <c r="IM583" s="6"/>
      <c r="IN583" s="6"/>
      <c r="IO583" s="6"/>
      <c r="IP583" s="6"/>
      <c r="IQ583" s="6"/>
      <c r="IR583" s="6"/>
      <c r="IS583" s="6"/>
      <c r="IT583" s="6"/>
      <c r="IU583" s="6"/>
      <c r="IV583" s="6"/>
      <c r="IW583" s="6"/>
      <c r="IX583" s="6"/>
      <c r="IY583" s="6"/>
      <c r="IZ583" s="6"/>
      <c r="JA583" s="6"/>
      <c r="JB583" s="6"/>
      <c r="JC583" s="6"/>
      <c r="JD583" s="6"/>
      <c r="JE583" s="6"/>
      <c r="JF583" s="6"/>
      <c r="JG583" s="6"/>
      <c r="JH583" s="6"/>
      <c r="JI583" s="6"/>
      <c r="JJ583" s="6"/>
      <c r="JK583" s="6"/>
      <c r="JL583" s="6"/>
      <c r="JM583" s="6"/>
      <c r="JN583" s="6"/>
      <c r="JO583" s="6"/>
      <c r="JP583" s="6"/>
      <c r="JQ583" s="6"/>
      <c r="JR583" s="6"/>
      <c r="JS583" s="6"/>
      <c r="JT583" s="6"/>
      <c r="JU583" s="6"/>
      <c r="JV583" s="6"/>
      <c r="JW583" s="6"/>
      <c r="JX583" s="6"/>
      <c r="JY583" s="6"/>
      <c r="JZ583" s="6"/>
      <c r="KA583" s="6"/>
      <c r="KB583" s="6"/>
      <c r="KC583" s="6"/>
      <c r="KD583" s="6"/>
      <c r="KE583" s="6"/>
      <c r="KF583" s="6"/>
      <c r="KG583" s="6"/>
      <c r="KH583" s="6"/>
      <c r="KI583" s="6"/>
      <c r="KJ583" s="6"/>
      <c r="KK583" s="6"/>
      <c r="KL583" s="6"/>
      <c r="KM583" s="6"/>
      <c r="KN583" s="6"/>
      <c r="KO583" s="6"/>
      <c r="KP583" s="6"/>
      <c r="KQ583" s="6"/>
      <c r="KR583" s="6"/>
      <c r="KS583" s="6"/>
      <c r="KT583" s="6"/>
      <c r="KU583" s="6"/>
      <c r="KV583" s="6"/>
      <c r="KW583" s="6"/>
      <c r="KX583" s="6"/>
      <c r="KY583" s="6"/>
      <c r="KZ583" s="6"/>
      <c r="LA583" s="6"/>
      <c r="LB583" s="6"/>
      <c r="LC583" s="6"/>
    </row>
    <row r="584" spans="222:315" x14ac:dyDescent="0.2">
      <c r="HN584" s="6"/>
      <c r="HO584" s="6"/>
      <c r="HP584" s="6"/>
      <c r="HQ584" s="6"/>
      <c r="HR584" s="6"/>
      <c r="HS584" s="6"/>
      <c r="HT584" s="6"/>
      <c r="HU584" s="6"/>
      <c r="HV584" s="6"/>
      <c r="HW584" s="6"/>
      <c r="HX584" s="6"/>
      <c r="HY584" s="6"/>
      <c r="HZ584" s="6"/>
      <c r="IA584" s="6"/>
      <c r="IB584" s="6"/>
      <c r="IC584" s="6"/>
      <c r="ID584" s="6"/>
      <c r="IE584" s="6"/>
      <c r="IF584" s="6"/>
      <c r="IG584" s="6"/>
      <c r="IH584" s="6"/>
      <c r="II584" s="6"/>
      <c r="IJ584" s="6"/>
      <c r="IK584" s="6"/>
      <c r="IL584" s="6"/>
      <c r="IM584" s="6"/>
      <c r="IN584" s="6"/>
      <c r="IO584" s="6"/>
      <c r="IP584" s="6"/>
      <c r="IQ584" s="6"/>
      <c r="IR584" s="6"/>
      <c r="IS584" s="6"/>
      <c r="IT584" s="6"/>
      <c r="IU584" s="6"/>
      <c r="IV584" s="6"/>
      <c r="IW584" s="6"/>
      <c r="IX584" s="6"/>
      <c r="IY584" s="6"/>
      <c r="IZ584" s="6"/>
      <c r="JA584" s="6"/>
      <c r="JB584" s="6"/>
      <c r="JC584" s="6"/>
      <c r="JD584" s="6"/>
      <c r="JE584" s="6"/>
      <c r="JF584" s="6"/>
      <c r="JG584" s="6"/>
      <c r="JH584" s="6"/>
      <c r="JI584" s="6"/>
      <c r="JJ584" s="6"/>
      <c r="JK584" s="6"/>
      <c r="JL584" s="6"/>
      <c r="JM584" s="6"/>
      <c r="JN584" s="6"/>
      <c r="JO584" s="6"/>
      <c r="JP584" s="6"/>
      <c r="JQ584" s="6"/>
      <c r="JR584" s="6"/>
      <c r="JS584" s="6"/>
      <c r="JT584" s="6"/>
      <c r="JU584" s="6"/>
      <c r="JV584" s="6"/>
      <c r="JW584" s="6"/>
      <c r="JX584" s="6"/>
      <c r="JY584" s="6"/>
      <c r="JZ584" s="6"/>
      <c r="KA584" s="6"/>
      <c r="KB584" s="6"/>
      <c r="KC584" s="6"/>
      <c r="KD584" s="6"/>
      <c r="KE584" s="6"/>
      <c r="KF584" s="6"/>
      <c r="KG584" s="6"/>
      <c r="KH584" s="6"/>
      <c r="KI584" s="6"/>
      <c r="KJ584" s="6"/>
      <c r="KK584" s="6"/>
      <c r="KL584" s="6"/>
      <c r="KM584" s="6"/>
      <c r="KN584" s="6"/>
      <c r="KO584" s="6"/>
      <c r="KP584" s="6"/>
      <c r="KQ584" s="6"/>
      <c r="KR584" s="6"/>
      <c r="KS584" s="6"/>
      <c r="KT584" s="6"/>
      <c r="KU584" s="6"/>
      <c r="KV584" s="6"/>
      <c r="KW584" s="6"/>
      <c r="KX584" s="6"/>
      <c r="KY584" s="6"/>
      <c r="KZ584" s="6"/>
      <c r="LA584" s="6"/>
      <c r="LB584" s="6"/>
      <c r="LC584" s="6"/>
    </row>
    <row r="585" spans="222:315" x14ac:dyDescent="0.2">
      <c r="HN585" s="6"/>
      <c r="HO585" s="6"/>
      <c r="HP585" s="6"/>
      <c r="HQ585" s="6"/>
      <c r="HR585" s="6"/>
      <c r="HS585" s="6"/>
      <c r="HT585" s="6"/>
      <c r="HU585" s="6"/>
      <c r="HV585" s="6"/>
      <c r="HW585" s="6"/>
      <c r="HX585" s="6"/>
      <c r="HY585" s="6"/>
      <c r="HZ585" s="6"/>
      <c r="IA585" s="6"/>
      <c r="IB585" s="6"/>
      <c r="IC585" s="6"/>
      <c r="ID585" s="6"/>
      <c r="IE585" s="6"/>
      <c r="IF585" s="6"/>
      <c r="IG585" s="6"/>
      <c r="IH585" s="6"/>
      <c r="II585" s="6"/>
      <c r="IJ585" s="6"/>
      <c r="IK585" s="6"/>
      <c r="IL585" s="6"/>
      <c r="IM585" s="6"/>
      <c r="IN585" s="6"/>
      <c r="IO585" s="6"/>
      <c r="IP585" s="6"/>
      <c r="IQ585" s="6"/>
      <c r="IR585" s="6"/>
      <c r="IS585" s="6"/>
      <c r="IT585" s="6"/>
      <c r="IU585" s="6"/>
      <c r="IV585" s="6"/>
      <c r="IW585" s="6"/>
      <c r="IX585" s="6"/>
      <c r="IY585" s="6"/>
      <c r="IZ585" s="6"/>
      <c r="JA585" s="6"/>
      <c r="JB585" s="6"/>
      <c r="JC585" s="6"/>
      <c r="JD585" s="6"/>
      <c r="JE585" s="6"/>
      <c r="JF585" s="6"/>
      <c r="JG585" s="6"/>
      <c r="JH585" s="6"/>
      <c r="JI585" s="6"/>
      <c r="JJ585" s="6"/>
      <c r="JK585" s="6"/>
      <c r="JL585" s="6"/>
      <c r="JM585" s="6"/>
      <c r="JN585" s="6"/>
      <c r="JO585" s="6"/>
      <c r="JP585" s="6"/>
      <c r="JQ585" s="6"/>
      <c r="JR585" s="6"/>
      <c r="JS585" s="6"/>
      <c r="JT585" s="6"/>
      <c r="JU585" s="6"/>
      <c r="JV585" s="6"/>
      <c r="JW585" s="6"/>
      <c r="JX585" s="6"/>
      <c r="JY585" s="6"/>
      <c r="JZ585" s="6"/>
      <c r="KA585" s="6"/>
      <c r="KB585" s="6"/>
      <c r="KC585" s="6"/>
      <c r="KD585" s="6"/>
      <c r="KE585" s="6"/>
      <c r="KF585" s="6"/>
      <c r="KG585" s="6"/>
      <c r="KH585" s="6"/>
      <c r="KI585" s="6"/>
      <c r="KJ585" s="6"/>
      <c r="KK585" s="6"/>
      <c r="KL585" s="6"/>
      <c r="KM585" s="6"/>
      <c r="KN585" s="6"/>
      <c r="KO585" s="6"/>
      <c r="KP585" s="6"/>
      <c r="KQ585" s="6"/>
      <c r="KR585" s="6"/>
      <c r="KS585" s="6"/>
      <c r="KT585" s="6"/>
      <c r="KU585" s="6"/>
      <c r="KV585" s="6"/>
      <c r="KW585" s="6"/>
      <c r="KX585" s="6"/>
      <c r="KY585" s="6"/>
      <c r="KZ585" s="6"/>
      <c r="LA585" s="6"/>
      <c r="LB585" s="6"/>
      <c r="LC585" s="6"/>
    </row>
    <row r="586" spans="222:315" x14ac:dyDescent="0.2">
      <c r="HN586" s="6"/>
      <c r="HO586" s="6"/>
      <c r="HP586" s="6"/>
      <c r="HQ586" s="6"/>
      <c r="HR586" s="6"/>
      <c r="HS586" s="6"/>
      <c r="HT586" s="6"/>
      <c r="HU586" s="6"/>
      <c r="HV586" s="6"/>
      <c r="HW586" s="6"/>
      <c r="HX586" s="6"/>
      <c r="HY586" s="6"/>
      <c r="HZ586" s="6"/>
      <c r="IA586" s="6"/>
      <c r="IB586" s="6"/>
      <c r="IC586" s="6"/>
      <c r="ID586" s="6"/>
      <c r="IE586" s="6"/>
      <c r="IF586" s="6"/>
      <c r="IG586" s="6"/>
      <c r="IH586" s="6"/>
      <c r="II586" s="6"/>
      <c r="IJ586" s="6"/>
      <c r="IK586" s="6"/>
      <c r="IL586" s="6"/>
      <c r="IM586" s="6"/>
      <c r="IN586" s="6"/>
      <c r="IO586" s="6"/>
      <c r="IP586" s="6"/>
      <c r="IQ586" s="6"/>
      <c r="IR586" s="6"/>
      <c r="IS586" s="6"/>
      <c r="IT586" s="6"/>
      <c r="IU586" s="6"/>
      <c r="IV586" s="6"/>
      <c r="IW586" s="6"/>
      <c r="IX586" s="6"/>
      <c r="IY586" s="6"/>
      <c r="IZ586" s="6"/>
      <c r="JA586" s="6"/>
      <c r="JB586" s="6"/>
      <c r="JC586" s="6"/>
      <c r="JD586" s="6"/>
      <c r="JE586" s="6"/>
      <c r="JF586" s="6"/>
      <c r="JG586" s="6"/>
      <c r="JH586" s="6"/>
      <c r="JI586" s="6"/>
      <c r="JJ586" s="6"/>
      <c r="JK586" s="6"/>
      <c r="JL586" s="6"/>
      <c r="JM586" s="6"/>
      <c r="JN586" s="6"/>
      <c r="JO586" s="6"/>
      <c r="JP586" s="6"/>
      <c r="JQ586" s="6"/>
      <c r="JR586" s="6"/>
      <c r="JS586" s="6"/>
      <c r="JT586" s="6"/>
      <c r="JU586" s="6"/>
      <c r="JV586" s="6"/>
      <c r="JW586" s="6"/>
      <c r="JX586" s="6"/>
      <c r="JY586" s="6"/>
      <c r="JZ586" s="6"/>
      <c r="KA586" s="6"/>
      <c r="KB586" s="6"/>
      <c r="KC586" s="6"/>
      <c r="KD586" s="6"/>
      <c r="KE586" s="6"/>
      <c r="KF586" s="6"/>
      <c r="KG586" s="6"/>
      <c r="KH586" s="6"/>
      <c r="KI586" s="6"/>
      <c r="KJ586" s="6"/>
      <c r="KK586" s="6"/>
      <c r="KL586" s="6"/>
      <c r="KM586" s="6"/>
      <c r="KN586" s="6"/>
      <c r="KO586" s="6"/>
      <c r="KP586" s="6"/>
      <c r="KQ586" s="6"/>
      <c r="KR586" s="6"/>
      <c r="KS586" s="6"/>
      <c r="KT586" s="6"/>
      <c r="KU586" s="6"/>
      <c r="KV586" s="6"/>
      <c r="KW586" s="6"/>
      <c r="KX586" s="6"/>
      <c r="KY586" s="6"/>
      <c r="KZ586" s="6"/>
      <c r="LA586" s="6"/>
      <c r="LB586" s="6"/>
      <c r="LC586" s="6"/>
    </row>
    <row r="587" spans="222:315" x14ac:dyDescent="0.2">
      <c r="HN587" s="6"/>
      <c r="HO587" s="6"/>
      <c r="HP587" s="6"/>
      <c r="HQ587" s="6"/>
      <c r="HR587" s="6"/>
      <c r="HS587" s="6"/>
      <c r="HT587" s="6"/>
      <c r="HU587" s="6"/>
      <c r="HV587" s="6"/>
      <c r="HW587" s="6"/>
      <c r="HX587" s="6"/>
      <c r="HY587" s="6"/>
      <c r="HZ587" s="6"/>
      <c r="IA587" s="6"/>
      <c r="IB587" s="6"/>
      <c r="IC587" s="6"/>
      <c r="ID587" s="6"/>
      <c r="IE587" s="6"/>
      <c r="IF587" s="6"/>
      <c r="IG587" s="6"/>
      <c r="IH587" s="6"/>
      <c r="II587" s="6"/>
      <c r="IJ587" s="6"/>
      <c r="IK587" s="6"/>
      <c r="IL587" s="6"/>
      <c r="IM587" s="6"/>
      <c r="IN587" s="6"/>
      <c r="IO587" s="6"/>
      <c r="IP587" s="6"/>
      <c r="IQ587" s="6"/>
      <c r="IR587" s="6"/>
      <c r="IS587" s="6"/>
      <c r="IT587" s="6"/>
      <c r="IU587" s="6"/>
      <c r="IV587" s="6"/>
      <c r="IW587" s="6"/>
      <c r="IX587" s="6"/>
      <c r="IY587" s="6"/>
      <c r="IZ587" s="6"/>
      <c r="JA587" s="6"/>
      <c r="JB587" s="6"/>
      <c r="JC587" s="6"/>
      <c r="JD587" s="6"/>
      <c r="JE587" s="6"/>
      <c r="JF587" s="6"/>
      <c r="JG587" s="6"/>
      <c r="JH587" s="6"/>
      <c r="JI587" s="6"/>
      <c r="JJ587" s="6"/>
      <c r="JK587" s="6"/>
      <c r="JL587" s="6"/>
      <c r="JM587" s="6"/>
      <c r="JN587" s="6"/>
      <c r="JO587" s="6"/>
      <c r="JP587" s="6"/>
      <c r="JQ587" s="6"/>
      <c r="JR587" s="6"/>
      <c r="JS587" s="6"/>
      <c r="JT587" s="6"/>
      <c r="JU587" s="6"/>
      <c r="JV587" s="6"/>
      <c r="JW587" s="6"/>
      <c r="JX587" s="6"/>
      <c r="JY587" s="6"/>
      <c r="JZ587" s="6"/>
      <c r="KA587" s="6"/>
      <c r="KB587" s="6"/>
      <c r="KC587" s="6"/>
      <c r="KD587" s="6"/>
      <c r="KE587" s="6"/>
      <c r="KF587" s="6"/>
      <c r="KG587" s="6"/>
      <c r="KH587" s="6"/>
      <c r="KI587" s="6"/>
      <c r="KJ587" s="6"/>
      <c r="KK587" s="6"/>
      <c r="KL587" s="6"/>
      <c r="KM587" s="6"/>
      <c r="KN587" s="6"/>
      <c r="KO587" s="6"/>
      <c r="KP587" s="6"/>
      <c r="KQ587" s="6"/>
      <c r="KR587" s="6"/>
      <c r="KS587" s="6"/>
      <c r="KT587" s="6"/>
      <c r="KU587" s="6"/>
      <c r="KV587" s="6"/>
      <c r="KW587" s="6"/>
      <c r="KX587" s="6"/>
      <c r="KY587" s="6"/>
      <c r="KZ587" s="6"/>
      <c r="LA587" s="6"/>
      <c r="LB587" s="6"/>
      <c r="LC587" s="6"/>
    </row>
    <row r="588" spans="222:315" x14ac:dyDescent="0.2">
      <c r="HN588" s="6"/>
      <c r="HO588" s="6"/>
      <c r="HP588" s="6"/>
      <c r="HQ588" s="6"/>
      <c r="HR588" s="6"/>
      <c r="HS588" s="6"/>
      <c r="HT588" s="6"/>
      <c r="HU588" s="6"/>
      <c r="HV588" s="6"/>
      <c r="HW588" s="6"/>
      <c r="HX588" s="6"/>
      <c r="HY588" s="6"/>
      <c r="HZ588" s="6"/>
      <c r="IA588" s="6"/>
      <c r="IB588" s="6"/>
      <c r="IC588" s="6"/>
      <c r="ID588" s="6"/>
      <c r="IE588" s="6"/>
      <c r="IF588" s="6"/>
      <c r="IG588" s="6"/>
      <c r="IH588" s="6"/>
      <c r="II588" s="6"/>
      <c r="IJ588" s="6"/>
      <c r="IK588" s="6"/>
      <c r="IL588" s="6"/>
      <c r="IM588" s="6"/>
      <c r="IN588" s="6"/>
      <c r="IO588" s="6"/>
      <c r="IP588" s="6"/>
      <c r="IQ588" s="6"/>
      <c r="IR588" s="6"/>
      <c r="IS588" s="6"/>
      <c r="IT588" s="6"/>
      <c r="IU588" s="6"/>
      <c r="IV588" s="6"/>
      <c r="IW588" s="6"/>
      <c r="IX588" s="6"/>
      <c r="IY588" s="6"/>
      <c r="IZ588" s="6"/>
      <c r="JA588" s="6"/>
      <c r="JB588" s="6"/>
      <c r="JC588" s="6"/>
      <c r="JD588" s="6"/>
      <c r="JE588" s="6"/>
      <c r="JF588" s="6"/>
      <c r="JG588" s="6"/>
      <c r="JH588" s="6"/>
      <c r="JI588" s="6"/>
      <c r="JJ588" s="6"/>
      <c r="JK588" s="6"/>
      <c r="JL588" s="6"/>
      <c r="JM588" s="6"/>
      <c r="JN588" s="6"/>
      <c r="JO588" s="6"/>
      <c r="JP588" s="6"/>
      <c r="JQ588" s="6"/>
      <c r="JR588" s="6"/>
      <c r="JS588" s="6"/>
      <c r="JT588" s="6"/>
      <c r="JU588" s="6"/>
      <c r="JV588" s="6"/>
      <c r="JW588" s="6"/>
      <c r="JX588" s="6"/>
      <c r="JY588" s="6"/>
      <c r="JZ588" s="6"/>
      <c r="KA588" s="6"/>
      <c r="KB588" s="6"/>
      <c r="KC588" s="6"/>
      <c r="KD588" s="6"/>
      <c r="KE588" s="6"/>
      <c r="KF588" s="6"/>
      <c r="KG588" s="6"/>
      <c r="KH588" s="6"/>
      <c r="KI588" s="6"/>
      <c r="KJ588" s="6"/>
      <c r="KK588" s="6"/>
      <c r="KL588" s="6"/>
      <c r="KM588" s="6"/>
      <c r="KN588" s="6"/>
      <c r="KO588" s="6"/>
      <c r="KP588" s="6"/>
      <c r="KQ588" s="6"/>
      <c r="KR588" s="6"/>
      <c r="KS588" s="6"/>
      <c r="KT588" s="6"/>
      <c r="KU588" s="6"/>
      <c r="KV588" s="6"/>
      <c r="KW588" s="6"/>
      <c r="KX588" s="6"/>
      <c r="KY588" s="6"/>
      <c r="KZ588" s="6"/>
      <c r="LA588" s="6"/>
      <c r="LB588" s="6"/>
      <c r="LC588" s="6"/>
    </row>
    <row r="589" spans="222:315" x14ac:dyDescent="0.2">
      <c r="HN589" s="6"/>
      <c r="HO589" s="6"/>
      <c r="HP589" s="6"/>
      <c r="HQ589" s="6"/>
      <c r="HR589" s="6"/>
      <c r="HS589" s="6"/>
      <c r="HT589" s="6"/>
      <c r="HU589" s="6"/>
      <c r="HV589" s="6"/>
      <c r="HW589" s="6"/>
      <c r="HX589" s="6"/>
      <c r="HY589" s="6"/>
      <c r="HZ589" s="6"/>
      <c r="IA589" s="6"/>
      <c r="IB589" s="6"/>
      <c r="IC589" s="6"/>
      <c r="ID589" s="6"/>
      <c r="IE589" s="6"/>
      <c r="IF589" s="6"/>
      <c r="IG589" s="6"/>
      <c r="IH589" s="6"/>
      <c r="II589" s="6"/>
      <c r="IJ589" s="6"/>
      <c r="IK589" s="6"/>
      <c r="IL589" s="6"/>
      <c r="IM589" s="6"/>
      <c r="IN589" s="6"/>
      <c r="IO589" s="6"/>
      <c r="IP589" s="6"/>
      <c r="IQ589" s="6"/>
      <c r="IR589" s="6"/>
      <c r="IS589" s="6"/>
      <c r="IT589" s="6"/>
      <c r="IU589" s="6"/>
      <c r="IV589" s="6"/>
      <c r="IW589" s="6"/>
      <c r="IX589" s="6"/>
      <c r="IY589" s="6"/>
      <c r="IZ589" s="6"/>
      <c r="JA589" s="6"/>
      <c r="JB589" s="6"/>
      <c r="JC589" s="6"/>
      <c r="JD589" s="6"/>
      <c r="JE589" s="6"/>
      <c r="JF589" s="6"/>
      <c r="JG589" s="6"/>
      <c r="JH589" s="6"/>
      <c r="JI589" s="6"/>
      <c r="JJ589" s="6"/>
      <c r="JK589" s="6"/>
      <c r="JL589" s="6"/>
      <c r="JM589" s="6"/>
      <c r="JN589" s="6"/>
      <c r="JO589" s="6"/>
      <c r="JP589" s="6"/>
      <c r="JQ589" s="6"/>
      <c r="JR589" s="6"/>
      <c r="JS589" s="6"/>
      <c r="JT589" s="6"/>
      <c r="JU589" s="6"/>
      <c r="JV589" s="6"/>
      <c r="JW589" s="6"/>
      <c r="JX589" s="6"/>
      <c r="JY589" s="6"/>
      <c r="JZ589" s="6"/>
      <c r="KA589" s="6"/>
      <c r="KB589" s="6"/>
      <c r="KC589" s="6"/>
      <c r="KD589" s="6"/>
      <c r="KE589" s="6"/>
      <c r="KF589" s="6"/>
      <c r="KG589" s="6"/>
      <c r="KH589" s="6"/>
      <c r="KI589" s="6"/>
      <c r="KJ589" s="6"/>
      <c r="KK589" s="6"/>
      <c r="KL589" s="6"/>
      <c r="KM589" s="6"/>
      <c r="KN589" s="6"/>
      <c r="KO589" s="6"/>
      <c r="KP589" s="6"/>
      <c r="KQ589" s="6"/>
      <c r="KR589" s="6"/>
      <c r="KS589" s="6"/>
      <c r="KT589" s="6"/>
      <c r="KU589" s="6"/>
      <c r="KV589" s="6"/>
      <c r="KW589" s="6"/>
      <c r="KX589" s="6"/>
      <c r="KY589" s="6"/>
      <c r="KZ589" s="6"/>
      <c r="LA589" s="6"/>
      <c r="LB589" s="6"/>
      <c r="LC589" s="6"/>
    </row>
    <row r="590" spans="222:315" x14ac:dyDescent="0.2">
      <c r="HN590" s="6"/>
      <c r="HO590" s="6"/>
      <c r="HP590" s="6"/>
      <c r="HQ590" s="6"/>
      <c r="HR590" s="6"/>
      <c r="HS590" s="6"/>
      <c r="HT590" s="6"/>
      <c r="HU590" s="6"/>
      <c r="HV590" s="6"/>
      <c r="HW590" s="6"/>
      <c r="HX590" s="6"/>
      <c r="HY590" s="6"/>
      <c r="HZ590" s="6"/>
      <c r="IA590" s="6"/>
      <c r="IB590" s="6"/>
      <c r="IC590" s="6"/>
      <c r="ID590" s="6"/>
      <c r="IE590" s="6"/>
      <c r="IF590" s="6"/>
      <c r="IG590" s="6"/>
      <c r="IH590" s="6"/>
      <c r="II590" s="6"/>
      <c r="IJ590" s="6"/>
      <c r="IK590" s="6"/>
      <c r="IL590" s="6"/>
      <c r="IM590" s="6"/>
      <c r="IN590" s="6"/>
      <c r="IO590" s="6"/>
      <c r="IP590" s="6"/>
      <c r="IQ590" s="6"/>
      <c r="IR590" s="6"/>
      <c r="IS590" s="6"/>
      <c r="IT590" s="6"/>
      <c r="IU590" s="6"/>
      <c r="IV590" s="6"/>
      <c r="IW590" s="6"/>
      <c r="IX590" s="6"/>
      <c r="IY590" s="6"/>
      <c r="IZ590" s="6"/>
      <c r="JA590" s="6"/>
      <c r="JB590" s="6"/>
      <c r="JC590" s="6"/>
      <c r="JD590" s="6"/>
      <c r="JE590" s="6"/>
      <c r="JF590" s="6"/>
      <c r="JG590" s="6"/>
      <c r="JH590" s="6"/>
      <c r="JI590" s="6"/>
      <c r="JJ590" s="6"/>
      <c r="JK590" s="6"/>
      <c r="JL590" s="6"/>
      <c r="JM590" s="6"/>
      <c r="JN590" s="6"/>
      <c r="JO590" s="6"/>
      <c r="JP590" s="6"/>
      <c r="JQ590" s="6"/>
      <c r="JR590" s="6"/>
      <c r="JS590" s="6"/>
      <c r="JT590" s="6"/>
      <c r="JU590" s="6"/>
      <c r="JV590" s="6"/>
      <c r="JW590" s="6"/>
      <c r="JX590" s="6"/>
      <c r="JY590" s="6"/>
      <c r="JZ590" s="6"/>
      <c r="KA590" s="6"/>
      <c r="KB590" s="6"/>
      <c r="KC590" s="6"/>
      <c r="KD590" s="6"/>
      <c r="KE590" s="6"/>
      <c r="KF590" s="6"/>
      <c r="KG590" s="6"/>
      <c r="KH590" s="6"/>
      <c r="KI590" s="6"/>
      <c r="KJ590" s="6"/>
      <c r="KK590" s="6"/>
      <c r="KL590" s="6"/>
      <c r="KM590" s="6"/>
      <c r="KN590" s="6"/>
      <c r="KO590" s="6"/>
      <c r="KP590" s="6"/>
      <c r="KQ590" s="6"/>
      <c r="KR590" s="6"/>
      <c r="KS590" s="6"/>
      <c r="KT590" s="6"/>
      <c r="KU590" s="6"/>
      <c r="KV590" s="6"/>
      <c r="KW590" s="6"/>
      <c r="KX590" s="6"/>
      <c r="KY590" s="6"/>
      <c r="KZ590" s="6"/>
      <c r="LA590" s="6"/>
      <c r="LB590" s="6"/>
      <c r="LC590" s="6"/>
    </row>
    <row r="591" spans="222:315" x14ac:dyDescent="0.2">
      <c r="HN591" s="6"/>
      <c r="HO591" s="6"/>
      <c r="HP591" s="6"/>
      <c r="HQ591" s="6"/>
      <c r="HR591" s="6"/>
      <c r="HS591" s="6"/>
      <c r="HT591" s="6"/>
      <c r="HU591" s="6"/>
      <c r="HV591" s="6"/>
      <c r="HW591" s="6"/>
      <c r="HX591" s="6"/>
      <c r="HY591" s="6"/>
      <c r="HZ591" s="6"/>
      <c r="IA591" s="6"/>
      <c r="IB591" s="6"/>
      <c r="IC591" s="6"/>
      <c r="ID591" s="6"/>
      <c r="IE591" s="6"/>
      <c r="IF591" s="6"/>
      <c r="IG591" s="6"/>
      <c r="IH591" s="6"/>
      <c r="II591" s="6"/>
      <c r="IJ591" s="6"/>
      <c r="IK591" s="6"/>
      <c r="IL591" s="6"/>
      <c r="IM591" s="6"/>
      <c r="IN591" s="6"/>
      <c r="IO591" s="6"/>
      <c r="IP591" s="6"/>
      <c r="IQ591" s="6"/>
      <c r="IR591" s="6"/>
      <c r="IS591" s="6"/>
      <c r="IT591" s="6"/>
      <c r="IU591" s="6"/>
      <c r="IV591" s="6"/>
      <c r="IW591" s="6"/>
      <c r="IX591" s="6"/>
      <c r="IY591" s="6"/>
      <c r="IZ591" s="6"/>
      <c r="JA591" s="6"/>
      <c r="JB591" s="6"/>
      <c r="JC591" s="6"/>
      <c r="JD591" s="6"/>
      <c r="JE591" s="6"/>
      <c r="JF591" s="6"/>
      <c r="JG591" s="6"/>
      <c r="JH591" s="6"/>
      <c r="JI591" s="6"/>
      <c r="JJ591" s="6"/>
      <c r="JK591" s="6"/>
      <c r="JL591" s="6"/>
      <c r="JM591" s="6"/>
      <c r="JN591" s="6"/>
      <c r="JO591" s="6"/>
      <c r="JP591" s="6"/>
      <c r="JQ591" s="6"/>
      <c r="JR591" s="6"/>
      <c r="JS591" s="6"/>
      <c r="JT591" s="6"/>
      <c r="JU591" s="6"/>
      <c r="JV591" s="6"/>
      <c r="JW591" s="6"/>
      <c r="JX591" s="6"/>
      <c r="JY591" s="6"/>
      <c r="JZ591" s="6"/>
      <c r="KA591" s="6"/>
      <c r="KB591" s="6"/>
      <c r="KC591" s="6"/>
      <c r="KD591" s="6"/>
      <c r="KE591" s="6"/>
      <c r="KF591" s="6"/>
      <c r="KG591" s="6"/>
      <c r="KH591" s="6"/>
      <c r="KI591" s="6"/>
      <c r="KJ591" s="6"/>
      <c r="KK591" s="6"/>
      <c r="KL591" s="6"/>
      <c r="KM591" s="6"/>
      <c r="KN591" s="6"/>
      <c r="KO591" s="6"/>
      <c r="KP591" s="6"/>
      <c r="KQ591" s="6"/>
      <c r="KR591" s="6"/>
      <c r="KS591" s="6"/>
      <c r="KT591" s="6"/>
      <c r="KU591" s="6"/>
      <c r="KV591" s="6"/>
      <c r="KW591" s="6"/>
      <c r="KX591" s="6"/>
      <c r="KY591" s="6"/>
      <c r="KZ591" s="6"/>
      <c r="LA591" s="6"/>
      <c r="LB591" s="6"/>
      <c r="LC591" s="6"/>
    </row>
    <row r="592" spans="222:315" x14ac:dyDescent="0.2">
      <c r="HN592" s="6"/>
      <c r="HO592" s="6"/>
      <c r="HP592" s="6"/>
      <c r="HQ592" s="6"/>
      <c r="HR592" s="6"/>
      <c r="HS592" s="6"/>
      <c r="HT592" s="6"/>
      <c r="HU592" s="6"/>
      <c r="HV592" s="6"/>
      <c r="HW592" s="6"/>
      <c r="HX592" s="6"/>
      <c r="HY592" s="6"/>
      <c r="HZ592" s="6"/>
      <c r="IA592" s="6"/>
      <c r="IB592" s="6"/>
      <c r="IC592" s="6"/>
      <c r="ID592" s="6"/>
      <c r="IE592" s="6"/>
      <c r="IF592" s="6"/>
      <c r="IG592" s="6"/>
      <c r="IH592" s="6"/>
      <c r="II592" s="6"/>
      <c r="IJ592" s="6"/>
      <c r="IK592" s="6"/>
      <c r="IL592" s="6"/>
      <c r="IM592" s="6"/>
      <c r="IN592" s="6"/>
      <c r="IO592" s="6"/>
      <c r="IP592" s="6"/>
      <c r="IQ592" s="6"/>
      <c r="IR592" s="6"/>
      <c r="IS592" s="6"/>
      <c r="IT592" s="6"/>
      <c r="IU592" s="6"/>
      <c r="IV592" s="6"/>
      <c r="IW592" s="6"/>
      <c r="IX592" s="6"/>
      <c r="IY592" s="6"/>
      <c r="IZ592" s="6"/>
      <c r="JA592" s="6"/>
      <c r="JB592" s="6"/>
      <c r="JC592" s="6"/>
      <c r="JD592" s="6"/>
      <c r="JE592" s="6"/>
      <c r="JF592" s="6"/>
      <c r="JG592" s="6"/>
      <c r="JH592" s="6"/>
      <c r="JI592" s="6"/>
      <c r="JJ592" s="6"/>
      <c r="JK592" s="6"/>
      <c r="JL592" s="6"/>
      <c r="JM592" s="6"/>
      <c r="JN592" s="6"/>
      <c r="JO592" s="6"/>
      <c r="JP592" s="6"/>
      <c r="JQ592" s="6"/>
      <c r="JR592" s="6"/>
      <c r="JS592" s="6"/>
      <c r="JT592" s="6"/>
      <c r="JU592" s="6"/>
      <c r="JV592" s="6"/>
      <c r="JW592" s="6"/>
      <c r="JX592" s="6"/>
      <c r="JY592" s="6"/>
      <c r="JZ592" s="6"/>
      <c r="KA592" s="6"/>
      <c r="KB592" s="6"/>
      <c r="KC592" s="6"/>
      <c r="KD592" s="6"/>
      <c r="KE592" s="6"/>
      <c r="KF592" s="6"/>
      <c r="KG592" s="6"/>
      <c r="KH592" s="6"/>
      <c r="KI592" s="6"/>
      <c r="KJ592" s="6"/>
      <c r="KK592" s="6"/>
      <c r="KL592" s="6"/>
      <c r="KM592" s="6"/>
      <c r="KN592" s="6"/>
      <c r="KO592" s="6"/>
      <c r="KP592" s="6"/>
      <c r="KQ592" s="6"/>
      <c r="KR592" s="6"/>
      <c r="KS592" s="6"/>
      <c r="KT592" s="6"/>
      <c r="KU592" s="6"/>
      <c r="KV592" s="6"/>
      <c r="KW592" s="6"/>
      <c r="KX592" s="6"/>
      <c r="KY592" s="6"/>
      <c r="KZ592" s="6"/>
      <c r="LA592" s="6"/>
      <c r="LB592" s="6"/>
      <c r="LC592" s="6"/>
    </row>
    <row r="593" spans="222:315" x14ac:dyDescent="0.2">
      <c r="HN593" s="6"/>
      <c r="HO593" s="6"/>
      <c r="HP593" s="6"/>
      <c r="HQ593" s="6"/>
      <c r="HR593" s="6"/>
      <c r="HS593" s="6"/>
      <c r="HT593" s="6"/>
      <c r="HU593" s="6"/>
      <c r="HV593" s="6"/>
      <c r="HW593" s="6"/>
      <c r="HX593" s="6"/>
      <c r="HY593" s="6"/>
      <c r="HZ593" s="6"/>
      <c r="IA593" s="6"/>
      <c r="IB593" s="6"/>
      <c r="IC593" s="6"/>
      <c r="ID593" s="6"/>
      <c r="IE593" s="6"/>
      <c r="IF593" s="6"/>
      <c r="IG593" s="6"/>
      <c r="IH593" s="6"/>
      <c r="II593" s="6"/>
      <c r="IJ593" s="6"/>
      <c r="IK593" s="6"/>
      <c r="IL593" s="6"/>
      <c r="IM593" s="6"/>
      <c r="IN593" s="6"/>
      <c r="IO593" s="6"/>
      <c r="IP593" s="6"/>
      <c r="IQ593" s="6"/>
      <c r="IR593" s="6"/>
      <c r="IS593" s="6"/>
      <c r="IT593" s="6"/>
      <c r="IU593" s="6"/>
      <c r="IV593" s="6"/>
      <c r="IW593" s="6"/>
      <c r="IX593" s="6"/>
      <c r="IY593" s="6"/>
      <c r="IZ593" s="6"/>
      <c r="JA593" s="6"/>
      <c r="JB593" s="6"/>
      <c r="JC593" s="6"/>
      <c r="JD593" s="6"/>
      <c r="JE593" s="6"/>
      <c r="JF593" s="6"/>
      <c r="JG593" s="6"/>
      <c r="JH593" s="6"/>
      <c r="JI593" s="6"/>
      <c r="JJ593" s="6"/>
      <c r="JK593" s="6"/>
      <c r="JL593" s="6"/>
      <c r="JM593" s="6"/>
      <c r="JN593" s="6"/>
      <c r="JO593" s="6"/>
      <c r="JP593" s="6"/>
      <c r="JQ593" s="6"/>
      <c r="JR593" s="6"/>
      <c r="JS593" s="6"/>
      <c r="JT593" s="6"/>
      <c r="JU593" s="6"/>
      <c r="JV593" s="6"/>
      <c r="JW593" s="6"/>
      <c r="JX593" s="6"/>
      <c r="JY593" s="6"/>
      <c r="JZ593" s="6"/>
      <c r="KA593" s="6"/>
      <c r="KB593" s="6"/>
      <c r="KC593" s="6"/>
      <c r="KD593" s="6"/>
      <c r="KE593" s="6"/>
      <c r="KF593" s="6"/>
      <c r="KG593" s="6"/>
      <c r="KH593" s="6"/>
      <c r="KI593" s="6"/>
      <c r="KJ593" s="6"/>
      <c r="KK593" s="6"/>
      <c r="KL593" s="6"/>
      <c r="KM593" s="6"/>
      <c r="KN593" s="6"/>
      <c r="KO593" s="6"/>
      <c r="KP593" s="6"/>
      <c r="KQ593" s="6"/>
      <c r="KR593" s="6"/>
      <c r="KS593" s="6"/>
      <c r="KT593" s="6"/>
      <c r="KU593" s="6"/>
      <c r="KV593" s="6"/>
      <c r="KW593" s="6"/>
      <c r="KX593" s="6"/>
      <c r="KY593" s="6"/>
      <c r="KZ593" s="6"/>
      <c r="LA593" s="6"/>
      <c r="LB593" s="6"/>
      <c r="LC593" s="6"/>
    </row>
    <row r="594" spans="222:315" x14ac:dyDescent="0.2">
      <c r="HN594" s="6"/>
      <c r="HO594" s="6"/>
      <c r="HP594" s="6"/>
      <c r="HQ594" s="6"/>
      <c r="HR594" s="6"/>
      <c r="HS594" s="6"/>
      <c r="HT594" s="6"/>
      <c r="HU594" s="6"/>
      <c r="HV594" s="6"/>
      <c r="HW594" s="6"/>
      <c r="HX594" s="6"/>
      <c r="HY594" s="6"/>
      <c r="HZ594" s="6"/>
      <c r="IA594" s="6"/>
      <c r="IB594" s="6"/>
      <c r="IC594" s="6"/>
      <c r="ID594" s="6"/>
      <c r="IE594" s="6"/>
      <c r="IF594" s="6"/>
      <c r="IG594" s="6"/>
      <c r="IH594" s="6"/>
      <c r="II594" s="6"/>
      <c r="IJ594" s="6"/>
      <c r="IK594" s="6"/>
      <c r="IL594" s="6"/>
      <c r="IM594" s="6"/>
      <c r="IN594" s="6"/>
      <c r="IO594" s="6"/>
      <c r="IP594" s="6"/>
      <c r="IQ594" s="6"/>
      <c r="IR594" s="6"/>
      <c r="IS594" s="6"/>
      <c r="IT594" s="6"/>
      <c r="IU594" s="6"/>
      <c r="IV594" s="6"/>
      <c r="IW594" s="6"/>
      <c r="IX594" s="6"/>
      <c r="IY594" s="6"/>
      <c r="IZ594" s="6"/>
      <c r="JA594" s="6"/>
      <c r="JB594" s="6"/>
      <c r="JC594" s="6"/>
      <c r="JD594" s="6"/>
      <c r="JE594" s="6"/>
      <c r="JF594" s="6"/>
      <c r="JG594" s="6"/>
      <c r="JH594" s="6"/>
      <c r="JI594" s="6"/>
      <c r="JJ594" s="6"/>
      <c r="JK594" s="6"/>
      <c r="JL594" s="6"/>
      <c r="JM594" s="6"/>
      <c r="JN594" s="6"/>
      <c r="JO594" s="6"/>
      <c r="JP594" s="6"/>
      <c r="JQ594" s="6"/>
      <c r="JR594" s="6"/>
      <c r="JS594" s="6"/>
      <c r="JT594" s="6"/>
      <c r="JU594" s="6"/>
      <c r="JV594" s="6"/>
      <c r="JW594" s="6"/>
      <c r="JX594" s="6"/>
      <c r="JY594" s="6"/>
      <c r="JZ594" s="6"/>
      <c r="KA594" s="6"/>
      <c r="KB594" s="6"/>
      <c r="KC594" s="6"/>
      <c r="KD594" s="6"/>
      <c r="KE594" s="6"/>
      <c r="KF594" s="6"/>
      <c r="KG594" s="6"/>
      <c r="KH594" s="6"/>
      <c r="KI594" s="6"/>
      <c r="KJ594" s="6"/>
      <c r="KK594" s="6"/>
      <c r="KL594" s="6"/>
      <c r="KM594" s="6"/>
      <c r="KN594" s="6"/>
      <c r="KO594" s="6"/>
      <c r="KP594" s="6"/>
      <c r="KQ594" s="6"/>
      <c r="KR594" s="6"/>
      <c r="KS594" s="6"/>
      <c r="KT594" s="6"/>
      <c r="KU594" s="6"/>
      <c r="KV594" s="6"/>
      <c r="KW594" s="6"/>
      <c r="KX594" s="6"/>
      <c r="KY594" s="6"/>
      <c r="KZ594" s="6"/>
      <c r="LA594" s="6"/>
      <c r="LB594" s="6"/>
      <c r="LC594" s="6"/>
    </row>
    <row r="595" spans="222:315" x14ac:dyDescent="0.2">
      <c r="HN595" s="6"/>
      <c r="HO595" s="6"/>
      <c r="HP595" s="6"/>
      <c r="HQ595" s="6"/>
      <c r="HR595" s="6"/>
      <c r="HS595" s="6"/>
      <c r="HT595" s="6"/>
      <c r="HU595" s="6"/>
      <c r="HV595" s="6"/>
      <c r="HW595" s="6"/>
      <c r="HX595" s="6"/>
      <c r="HY595" s="6"/>
      <c r="HZ595" s="6"/>
      <c r="IA595" s="6"/>
      <c r="IB595" s="6"/>
      <c r="IC595" s="6"/>
      <c r="ID595" s="6"/>
      <c r="IE595" s="6"/>
      <c r="IF595" s="6"/>
      <c r="IG595" s="6"/>
      <c r="IH595" s="6"/>
      <c r="II595" s="6"/>
      <c r="IJ595" s="6"/>
      <c r="IK595" s="6"/>
      <c r="IL595" s="6"/>
      <c r="IM595" s="6"/>
      <c r="IN595" s="6"/>
      <c r="IO595" s="6"/>
      <c r="IP595" s="6"/>
      <c r="IQ595" s="6"/>
      <c r="IR595" s="6"/>
      <c r="IS595" s="6"/>
      <c r="IT595" s="6"/>
      <c r="IU595" s="6"/>
      <c r="IV595" s="6"/>
      <c r="IW595" s="6"/>
      <c r="IX595" s="6"/>
      <c r="IY595" s="6"/>
      <c r="IZ595" s="6"/>
      <c r="JA595" s="6"/>
      <c r="JB595" s="6"/>
      <c r="JC595" s="6"/>
      <c r="JD595" s="6"/>
      <c r="JE595" s="6"/>
      <c r="JF595" s="6"/>
      <c r="JG595" s="6"/>
      <c r="JH595" s="6"/>
      <c r="JI595" s="6"/>
      <c r="JJ595" s="6"/>
      <c r="JK595" s="6"/>
      <c r="JL595" s="6"/>
      <c r="JM595" s="6"/>
      <c r="JN595" s="6"/>
      <c r="JO595" s="6"/>
      <c r="JP595" s="6"/>
      <c r="JQ595" s="6"/>
      <c r="JR595" s="6"/>
      <c r="JS595" s="6"/>
      <c r="JT595" s="6"/>
      <c r="JU595" s="6"/>
      <c r="JV595" s="6"/>
      <c r="JW595" s="6"/>
      <c r="JX595" s="6"/>
      <c r="JY595" s="6"/>
      <c r="JZ595" s="6"/>
      <c r="KA595" s="6"/>
      <c r="KB595" s="6"/>
      <c r="KC595" s="6"/>
      <c r="KD595" s="6"/>
      <c r="KE595" s="6"/>
      <c r="KF595" s="6"/>
      <c r="KG595" s="6"/>
      <c r="KH595" s="6"/>
      <c r="KI595" s="6"/>
      <c r="KJ595" s="6"/>
      <c r="KK595" s="6"/>
      <c r="KL595" s="6"/>
      <c r="KM595" s="6"/>
      <c r="KN595" s="6"/>
      <c r="KO595" s="6"/>
      <c r="KP595" s="6"/>
      <c r="KQ595" s="6"/>
      <c r="KR595" s="6"/>
      <c r="KS595" s="6"/>
      <c r="KT595" s="6"/>
      <c r="KU595" s="6"/>
      <c r="KV595" s="6"/>
      <c r="KW595" s="6"/>
      <c r="KX595" s="6"/>
      <c r="KY595" s="6"/>
      <c r="KZ595" s="6"/>
      <c r="LA595" s="6"/>
      <c r="LB595" s="6"/>
      <c r="LC595" s="6"/>
    </row>
    <row r="596" spans="222:315" x14ac:dyDescent="0.2">
      <c r="HN596" s="6"/>
      <c r="HO596" s="6"/>
      <c r="HP596" s="6"/>
      <c r="HQ596" s="6"/>
      <c r="HR596" s="6"/>
      <c r="HS596" s="6"/>
      <c r="HT596" s="6"/>
      <c r="HU596" s="6"/>
      <c r="HV596" s="6"/>
      <c r="HW596" s="6"/>
      <c r="HX596" s="6"/>
      <c r="HY596" s="6"/>
      <c r="HZ596" s="6"/>
      <c r="IA596" s="6"/>
      <c r="IB596" s="6"/>
      <c r="IC596" s="6"/>
      <c r="ID596" s="6"/>
      <c r="IE596" s="6"/>
      <c r="IF596" s="6"/>
      <c r="IG596" s="6"/>
      <c r="IH596" s="6"/>
      <c r="II596" s="6"/>
      <c r="IJ596" s="6"/>
      <c r="IK596" s="6"/>
      <c r="IL596" s="6"/>
      <c r="IM596" s="6"/>
      <c r="IN596" s="6"/>
      <c r="IO596" s="6"/>
      <c r="IP596" s="6"/>
      <c r="IQ596" s="6"/>
      <c r="IR596" s="6"/>
      <c r="IS596" s="6"/>
      <c r="IT596" s="6"/>
      <c r="IU596" s="6"/>
      <c r="IV596" s="6"/>
      <c r="IW596" s="6"/>
      <c r="IX596" s="6"/>
      <c r="IY596" s="6"/>
      <c r="IZ596" s="6"/>
      <c r="JA596" s="6"/>
      <c r="JB596" s="6"/>
      <c r="JC596" s="6"/>
      <c r="JD596" s="6"/>
      <c r="JE596" s="6"/>
      <c r="JF596" s="6"/>
      <c r="JG596" s="6"/>
      <c r="JH596" s="6"/>
      <c r="JI596" s="6"/>
      <c r="JJ596" s="6"/>
      <c r="JK596" s="6"/>
      <c r="JL596" s="6"/>
      <c r="JM596" s="6"/>
      <c r="JN596" s="6"/>
      <c r="JO596" s="6"/>
      <c r="JP596" s="6"/>
      <c r="JQ596" s="6"/>
      <c r="JR596" s="6"/>
      <c r="JS596" s="6"/>
      <c r="JT596" s="6"/>
      <c r="JU596" s="6"/>
      <c r="JV596" s="6"/>
      <c r="JW596" s="6"/>
      <c r="JX596" s="6"/>
      <c r="JY596" s="6"/>
      <c r="JZ596" s="6"/>
      <c r="KA596" s="6"/>
      <c r="KB596" s="6"/>
      <c r="KC596" s="6"/>
      <c r="KD596" s="6"/>
      <c r="KE596" s="6"/>
      <c r="KF596" s="6"/>
      <c r="KG596" s="6"/>
      <c r="KH596" s="6"/>
      <c r="KI596" s="6"/>
      <c r="KJ596" s="6"/>
      <c r="KK596" s="6"/>
      <c r="KL596" s="6"/>
      <c r="KM596" s="6"/>
      <c r="KN596" s="6"/>
      <c r="KO596" s="6"/>
      <c r="KP596" s="6"/>
      <c r="KQ596" s="6"/>
      <c r="KR596" s="6"/>
      <c r="KS596" s="6"/>
      <c r="KT596" s="6"/>
      <c r="KU596" s="6"/>
      <c r="KV596" s="6"/>
      <c r="KW596" s="6"/>
      <c r="KX596" s="6"/>
      <c r="KY596" s="6"/>
      <c r="KZ596" s="6"/>
      <c r="LA596" s="6"/>
      <c r="LB596" s="6"/>
      <c r="LC596" s="6"/>
    </row>
    <row r="597" spans="222:315" x14ac:dyDescent="0.2">
      <c r="HN597" s="6"/>
      <c r="HO597" s="6"/>
      <c r="HP597" s="6"/>
      <c r="HQ597" s="6"/>
      <c r="HR597" s="6"/>
      <c r="HS597" s="6"/>
      <c r="HT597" s="6"/>
      <c r="HU597" s="6"/>
      <c r="HV597" s="6"/>
      <c r="HW597" s="6"/>
      <c r="HX597" s="6"/>
      <c r="HY597" s="6"/>
      <c r="HZ597" s="6"/>
      <c r="IA597" s="6"/>
      <c r="IB597" s="6"/>
      <c r="IC597" s="6"/>
      <c r="ID597" s="6"/>
      <c r="IE597" s="6"/>
      <c r="IF597" s="6"/>
      <c r="IG597" s="6"/>
      <c r="IH597" s="6"/>
      <c r="II597" s="6"/>
      <c r="IJ597" s="6"/>
      <c r="IK597" s="6"/>
      <c r="IL597" s="6"/>
      <c r="IM597" s="6"/>
      <c r="IN597" s="6"/>
      <c r="IO597" s="6"/>
      <c r="IP597" s="6"/>
      <c r="IQ597" s="6"/>
      <c r="IR597" s="6"/>
      <c r="IS597" s="6"/>
      <c r="IT597" s="6"/>
      <c r="IU597" s="6"/>
      <c r="IV597" s="6"/>
      <c r="IW597" s="6"/>
      <c r="IX597" s="6"/>
      <c r="IY597" s="6"/>
      <c r="IZ597" s="6"/>
      <c r="JA597" s="6"/>
      <c r="JB597" s="6"/>
      <c r="JC597" s="6"/>
      <c r="JD597" s="6"/>
      <c r="JE597" s="6"/>
      <c r="JF597" s="6"/>
      <c r="JG597" s="6"/>
      <c r="JH597" s="6"/>
      <c r="JI597" s="6"/>
      <c r="JJ597" s="6"/>
      <c r="JK597" s="6"/>
      <c r="JL597" s="6"/>
      <c r="JM597" s="6"/>
      <c r="JN597" s="6"/>
      <c r="JO597" s="6"/>
      <c r="JP597" s="6"/>
      <c r="JQ597" s="6"/>
      <c r="JR597" s="6"/>
      <c r="JS597" s="6"/>
      <c r="JT597" s="6"/>
      <c r="JU597" s="6"/>
      <c r="JV597" s="6"/>
      <c r="JW597" s="6"/>
      <c r="JX597" s="6"/>
      <c r="JY597" s="6"/>
      <c r="JZ597" s="6"/>
      <c r="KA597" s="6"/>
      <c r="KB597" s="6"/>
      <c r="KC597" s="6"/>
      <c r="KD597" s="6"/>
      <c r="KE597" s="6"/>
      <c r="KF597" s="6"/>
      <c r="KG597" s="6"/>
      <c r="KH597" s="6"/>
      <c r="KI597" s="6"/>
      <c r="KJ597" s="6"/>
      <c r="KK597" s="6"/>
      <c r="KL597" s="6"/>
      <c r="KM597" s="6"/>
      <c r="KN597" s="6"/>
      <c r="KO597" s="6"/>
      <c r="KP597" s="6"/>
      <c r="KQ597" s="6"/>
      <c r="KR597" s="6"/>
      <c r="KS597" s="6"/>
      <c r="KT597" s="6"/>
      <c r="KU597" s="6"/>
      <c r="KV597" s="6"/>
      <c r="KW597" s="6"/>
      <c r="KX597" s="6"/>
      <c r="KY597" s="6"/>
      <c r="KZ597" s="6"/>
      <c r="LA597" s="6"/>
      <c r="LB597" s="6"/>
      <c r="LC597" s="6"/>
    </row>
    <row r="598" spans="222:315" x14ac:dyDescent="0.2">
      <c r="HN598" s="6"/>
      <c r="HO598" s="6"/>
      <c r="HP598" s="6"/>
      <c r="HQ598" s="6"/>
      <c r="HR598" s="6"/>
      <c r="HS598" s="6"/>
      <c r="HT598" s="6"/>
      <c r="HU598" s="6"/>
      <c r="HV598" s="6"/>
      <c r="HW598" s="6"/>
      <c r="HX598" s="6"/>
      <c r="HY598" s="6"/>
      <c r="HZ598" s="6"/>
      <c r="IA598" s="6"/>
      <c r="IB598" s="6"/>
      <c r="IC598" s="6"/>
      <c r="ID598" s="6"/>
      <c r="IE598" s="6"/>
      <c r="IF598" s="6"/>
      <c r="IG598" s="6"/>
      <c r="IH598" s="6"/>
      <c r="II598" s="6"/>
      <c r="IJ598" s="6"/>
      <c r="IK598" s="6"/>
      <c r="IL598" s="6"/>
      <c r="IM598" s="6"/>
      <c r="IN598" s="6"/>
      <c r="IO598" s="6"/>
      <c r="IP598" s="6"/>
      <c r="IQ598" s="6"/>
      <c r="IR598" s="6"/>
      <c r="IS598" s="6"/>
      <c r="IT598" s="6"/>
      <c r="IU598" s="6"/>
      <c r="IV598" s="6"/>
      <c r="IW598" s="6"/>
      <c r="IX598" s="6"/>
      <c r="IY598" s="6"/>
      <c r="IZ598" s="6"/>
      <c r="JA598" s="6"/>
      <c r="JB598" s="6"/>
      <c r="JC598" s="6"/>
      <c r="JD598" s="6"/>
      <c r="JE598" s="6"/>
      <c r="JF598" s="6"/>
      <c r="JG598" s="6"/>
      <c r="JH598" s="6"/>
      <c r="JI598" s="6"/>
      <c r="JJ598" s="6"/>
      <c r="JK598" s="6"/>
      <c r="JL598" s="6"/>
      <c r="JM598" s="6"/>
      <c r="JN598" s="6"/>
      <c r="JO598" s="6"/>
      <c r="JP598" s="6"/>
      <c r="JQ598" s="6"/>
      <c r="JR598" s="6"/>
      <c r="JS598" s="6"/>
      <c r="JT598" s="6"/>
      <c r="JU598" s="6"/>
      <c r="JV598" s="6"/>
      <c r="JW598" s="6"/>
      <c r="JX598" s="6"/>
      <c r="JY598" s="6"/>
      <c r="JZ598" s="6"/>
      <c r="KA598" s="6"/>
      <c r="KB598" s="6"/>
      <c r="KC598" s="6"/>
      <c r="KD598" s="6"/>
      <c r="KE598" s="6"/>
      <c r="KF598" s="6"/>
      <c r="KG598" s="6"/>
      <c r="KH598" s="6"/>
      <c r="KI598" s="6"/>
      <c r="KJ598" s="6"/>
      <c r="KK598" s="6"/>
      <c r="KL598" s="6"/>
      <c r="KM598" s="6"/>
      <c r="KN598" s="6"/>
      <c r="KO598" s="6"/>
      <c r="KP598" s="6"/>
      <c r="KQ598" s="6"/>
      <c r="KR598" s="6"/>
      <c r="KS598" s="6"/>
      <c r="KT598" s="6"/>
      <c r="KU598" s="6"/>
      <c r="KV598" s="6"/>
      <c r="KW598" s="6"/>
      <c r="KX598" s="6"/>
      <c r="KY598" s="6"/>
      <c r="KZ598" s="6"/>
      <c r="LA598" s="6"/>
      <c r="LB598" s="6"/>
      <c r="LC598" s="6"/>
    </row>
    <row r="599" spans="222:315" x14ac:dyDescent="0.2">
      <c r="HN599" s="6"/>
      <c r="HO599" s="6"/>
      <c r="HP599" s="6"/>
      <c r="HQ599" s="6"/>
      <c r="HR599" s="6"/>
      <c r="HS599" s="6"/>
      <c r="HT599" s="6"/>
      <c r="HU599" s="6"/>
      <c r="HV599" s="6"/>
      <c r="HW599" s="6"/>
      <c r="HX599" s="6"/>
      <c r="HY599" s="6"/>
      <c r="HZ599" s="6"/>
      <c r="IA599" s="6"/>
      <c r="IB599" s="6"/>
      <c r="IC599" s="6"/>
      <c r="ID599" s="6"/>
      <c r="IE599" s="6"/>
      <c r="IF599" s="6"/>
      <c r="IG599" s="6"/>
      <c r="IH599" s="6"/>
      <c r="II599" s="6"/>
      <c r="IJ599" s="6"/>
      <c r="IK599" s="6"/>
      <c r="IL599" s="6"/>
      <c r="IM599" s="6"/>
      <c r="IN599" s="6"/>
      <c r="IO599" s="6"/>
      <c r="IP599" s="6"/>
      <c r="IQ599" s="6"/>
      <c r="IR599" s="6"/>
      <c r="IS599" s="6"/>
      <c r="IT599" s="6"/>
      <c r="IU599" s="6"/>
      <c r="IV599" s="6"/>
      <c r="IW599" s="6"/>
      <c r="IX599" s="6"/>
      <c r="IY599" s="6"/>
      <c r="IZ599" s="6"/>
      <c r="JA599" s="6"/>
      <c r="JB599" s="6"/>
      <c r="JC599" s="6"/>
      <c r="JD599" s="6"/>
      <c r="JE599" s="6"/>
      <c r="JF599" s="6"/>
      <c r="JG599" s="6"/>
      <c r="JH599" s="6"/>
      <c r="JI599" s="6"/>
      <c r="JJ599" s="6"/>
      <c r="JK599" s="6"/>
      <c r="JL599" s="6"/>
      <c r="JM599" s="6"/>
      <c r="JN599" s="6"/>
      <c r="JO599" s="6"/>
      <c r="JP599" s="6"/>
      <c r="JQ599" s="6"/>
      <c r="JR599" s="6"/>
      <c r="JS599" s="6"/>
      <c r="JT599" s="6"/>
      <c r="JU599" s="6"/>
      <c r="JV599" s="6"/>
      <c r="JW599" s="6"/>
      <c r="JX599" s="6"/>
      <c r="JY599" s="6"/>
      <c r="JZ599" s="6"/>
      <c r="KA599" s="6"/>
      <c r="KB599" s="6"/>
      <c r="KC599" s="6"/>
      <c r="KD599" s="6"/>
      <c r="KE599" s="6"/>
      <c r="KF599" s="6"/>
      <c r="KG599" s="6"/>
      <c r="KH599" s="6"/>
      <c r="KI599" s="6"/>
      <c r="KJ599" s="6"/>
      <c r="KK599" s="6"/>
      <c r="KL599" s="6"/>
      <c r="KM599" s="6"/>
      <c r="KN599" s="6"/>
      <c r="KO599" s="6"/>
      <c r="KP599" s="6"/>
      <c r="KQ599" s="6"/>
      <c r="KR599" s="6"/>
      <c r="KS599" s="6"/>
      <c r="KT599" s="6"/>
      <c r="KU599" s="6"/>
      <c r="KV599" s="6"/>
      <c r="KW599" s="6"/>
      <c r="KX599" s="6"/>
      <c r="KY599" s="6"/>
      <c r="KZ599" s="6"/>
      <c r="LA599" s="6"/>
      <c r="LB599" s="6"/>
      <c r="LC599" s="6"/>
    </row>
    <row r="600" spans="222:315" x14ac:dyDescent="0.2">
      <c r="HN600" s="6"/>
      <c r="HO600" s="6"/>
      <c r="HP600" s="6"/>
      <c r="HQ600" s="6"/>
      <c r="HR600" s="6"/>
      <c r="HS600" s="6"/>
      <c r="HT600" s="6"/>
      <c r="HU600" s="6"/>
      <c r="HV600" s="6"/>
      <c r="HW600" s="6"/>
      <c r="HX600" s="6"/>
      <c r="HY600" s="6"/>
      <c r="HZ600" s="6"/>
      <c r="IA600" s="6"/>
      <c r="IB600" s="6"/>
      <c r="IC600" s="6"/>
      <c r="ID600" s="6"/>
      <c r="IE600" s="6"/>
      <c r="IF600" s="6"/>
      <c r="IG600" s="6"/>
      <c r="IH600" s="6"/>
      <c r="II600" s="6"/>
      <c r="IJ600" s="6"/>
      <c r="IK600" s="6"/>
      <c r="IL600" s="6"/>
      <c r="IM600" s="6"/>
      <c r="IN600" s="6"/>
      <c r="IO600" s="6"/>
      <c r="IP600" s="6"/>
      <c r="IQ600" s="6"/>
      <c r="IR600" s="6"/>
      <c r="IS600" s="6"/>
      <c r="IT600" s="6"/>
      <c r="IU600" s="6"/>
      <c r="IV600" s="6"/>
      <c r="IW600" s="6"/>
      <c r="IX600" s="6"/>
      <c r="IY600" s="6"/>
      <c r="IZ600" s="6"/>
      <c r="JA600" s="6"/>
      <c r="JB600" s="6"/>
      <c r="JC600" s="6"/>
      <c r="JD600" s="6"/>
      <c r="JE600" s="6"/>
      <c r="JF600" s="6"/>
      <c r="JG600" s="6"/>
      <c r="JH600" s="6"/>
      <c r="JI600" s="6"/>
      <c r="JJ600" s="6"/>
      <c r="JK600" s="6"/>
      <c r="JL600" s="6"/>
      <c r="JM600" s="6"/>
      <c r="JN600" s="6"/>
      <c r="JO600" s="6"/>
      <c r="JP600" s="6"/>
      <c r="JQ600" s="6"/>
      <c r="JR600" s="6"/>
      <c r="JS600" s="6"/>
      <c r="JT600" s="6"/>
      <c r="JU600" s="6"/>
      <c r="JV600" s="6"/>
      <c r="JW600" s="6"/>
      <c r="JX600" s="6"/>
      <c r="JY600" s="6"/>
      <c r="JZ600" s="6"/>
      <c r="KA600" s="6"/>
      <c r="KB600" s="6"/>
      <c r="KC600" s="6"/>
      <c r="KD600" s="6"/>
      <c r="KE600" s="6"/>
      <c r="KF600" s="6"/>
      <c r="KG600" s="6"/>
      <c r="KH600" s="6"/>
      <c r="KI600" s="6"/>
      <c r="KJ600" s="6"/>
      <c r="KK600" s="6"/>
      <c r="KL600" s="6"/>
      <c r="KM600" s="6"/>
      <c r="KN600" s="6"/>
      <c r="KO600" s="6"/>
      <c r="KP600" s="6"/>
      <c r="KQ600" s="6"/>
      <c r="KR600" s="6"/>
      <c r="KS600" s="6"/>
      <c r="KT600" s="6"/>
      <c r="KU600" s="6"/>
      <c r="KV600" s="6"/>
      <c r="KW600" s="6"/>
      <c r="KX600" s="6"/>
      <c r="KY600" s="6"/>
      <c r="KZ600" s="6"/>
      <c r="LA600" s="6"/>
      <c r="LB600" s="6"/>
      <c r="LC600" s="6"/>
    </row>
    <row r="601" spans="222:315" x14ac:dyDescent="0.2">
      <c r="HN601" s="6"/>
      <c r="HO601" s="6"/>
      <c r="HP601" s="6"/>
      <c r="HQ601" s="6"/>
      <c r="HR601" s="6"/>
      <c r="HS601" s="6"/>
      <c r="HT601" s="6"/>
      <c r="HU601" s="6"/>
      <c r="HV601" s="6"/>
      <c r="HW601" s="6"/>
      <c r="HX601" s="6"/>
      <c r="HY601" s="6"/>
      <c r="HZ601" s="6"/>
      <c r="IA601" s="6"/>
      <c r="IB601" s="6"/>
      <c r="IC601" s="6"/>
      <c r="ID601" s="6"/>
      <c r="IE601" s="6"/>
      <c r="IF601" s="6"/>
      <c r="IG601" s="6"/>
      <c r="IH601" s="6"/>
      <c r="II601" s="6"/>
      <c r="IJ601" s="6"/>
      <c r="IK601" s="6"/>
      <c r="IL601" s="6"/>
      <c r="IM601" s="6"/>
      <c r="IN601" s="6"/>
      <c r="IO601" s="6"/>
      <c r="IP601" s="6"/>
      <c r="IQ601" s="6"/>
      <c r="IR601" s="6"/>
      <c r="IS601" s="6"/>
      <c r="IT601" s="6"/>
      <c r="IU601" s="6"/>
      <c r="IV601" s="6"/>
      <c r="IW601" s="6"/>
      <c r="IX601" s="6"/>
      <c r="IY601" s="6"/>
      <c r="IZ601" s="6"/>
      <c r="JA601" s="6"/>
      <c r="JB601" s="6"/>
      <c r="JC601" s="6"/>
      <c r="JD601" s="6"/>
      <c r="JE601" s="6"/>
      <c r="JF601" s="6"/>
      <c r="JG601" s="6"/>
      <c r="JH601" s="6"/>
      <c r="JI601" s="6"/>
      <c r="JJ601" s="6"/>
      <c r="JK601" s="6"/>
      <c r="JL601" s="6"/>
      <c r="JM601" s="6"/>
      <c r="JN601" s="6"/>
      <c r="JO601" s="6"/>
      <c r="JP601" s="6"/>
      <c r="JQ601" s="6"/>
      <c r="JR601" s="6"/>
      <c r="JS601" s="6"/>
      <c r="JT601" s="6"/>
      <c r="JU601" s="6"/>
      <c r="JV601" s="6"/>
      <c r="JW601" s="6"/>
      <c r="JX601" s="6"/>
      <c r="JY601" s="6"/>
      <c r="JZ601" s="6"/>
      <c r="KA601" s="6"/>
      <c r="KB601" s="6"/>
      <c r="KC601" s="6"/>
      <c r="KD601" s="6"/>
      <c r="KE601" s="6"/>
      <c r="KF601" s="6"/>
      <c r="KG601" s="6"/>
      <c r="KH601" s="6"/>
      <c r="KI601" s="6"/>
      <c r="KJ601" s="6"/>
      <c r="KK601" s="6"/>
      <c r="KL601" s="6"/>
      <c r="KM601" s="6"/>
      <c r="KN601" s="6"/>
      <c r="KO601" s="6"/>
      <c r="KP601" s="6"/>
      <c r="KQ601" s="6"/>
      <c r="KR601" s="6"/>
      <c r="KS601" s="6"/>
      <c r="KT601" s="6"/>
      <c r="KU601" s="6"/>
      <c r="KV601" s="6"/>
      <c r="KW601" s="6"/>
      <c r="KX601" s="6"/>
      <c r="KY601" s="6"/>
      <c r="KZ601" s="6"/>
      <c r="LA601" s="6"/>
      <c r="LB601" s="6"/>
      <c r="LC601" s="6"/>
    </row>
    <row r="602" spans="222:315" x14ac:dyDescent="0.2">
      <c r="HN602" s="6"/>
      <c r="HO602" s="6"/>
      <c r="HP602" s="6"/>
      <c r="HQ602" s="6"/>
      <c r="HR602" s="6"/>
      <c r="HS602" s="6"/>
      <c r="HT602" s="6"/>
      <c r="HU602" s="6"/>
      <c r="HV602" s="6"/>
      <c r="HW602" s="6"/>
      <c r="HX602" s="6"/>
      <c r="HY602" s="6"/>
      <c r="HZ602" s="6"/>
      <c r="IA602" s="6"/>
      <c r="IB602" s="6"/>
      <c r="IC602" s="6"/>
      <c r="ID602" s="6"/>
      <c r="IE602" s="6"/>
      <c r="IF602" s="6"/>
      <c r="IG602" s="6"/>
      <c r="IH602" s="6"/>
      <c r="II602" s="6"/>
      <c r="IJ602" s="6"/>
      <c r="IK602" s="6"/>
      <c r="IL602" s="6"/>
      <c r="IM602" s="6"/>
      <c r="IN602" s="6"/>
      <c r="IO602" s="6"/>
      <c r="IP602" s="6"/>
      <c r="IQ602" s="6"/>
      <c r="IR602" s="6"/>
      <c r="IS602" s="6"/>
      <c r="IT602" s="6"/>
      <c r="IU602" s="6"/>
      <c r="IV602" s="6"/>
      <c r="IW602" s="6"/>
      <c r="IX602" s="6"/>
      <c r="IY602" s="6"/>
      <c r="IZ602" s="6"/>
      <c r="JA602" s="6"/>
      <c r="JB602" s="6"/>
      <c r="JC602" s="6"/>
      <c r="JD602" s="6"/>
      <c r="JE602" s="6"/>
      <c r="JF602" s="6"/>
      <c r="JG602" s="6"/>
      <c r="JH602" s="6"/>
      <c r="JI602" s="6"/>
      <c r="JJ602" s="6"/>
      <c r="JK602" s="6"/>
      <c r="JL602" s="6"/>
      <c r="JM602" s="6"/>
      <c r="JN602" s="6"/>
      <c r="JO602" s="6"/>
      <c r="JP602" s="6"/>
      <c r="JQ602" s="6"/>
      <c r="JR602" s="6"/>
      <c r="JS602" s="6"/>
      <c r="JT602" s="6"/>
      <c r="JU602" s="6"/>
      <c r="JV602" s="6"/>
      <c r="JW602" s="6"/>
      <c r="JX602" s="6"/>
      <c r="JY602" s="6"/>
      <c r="JZ602" s="6"/>
      <c r="KA602" s="6"/>
      <c r="KB602" s="6"/>
      <c r="KC602" s="6"/>
      <c r="KD602" s="6"/>
      <c r="KE602" s="6"/>
      <c r="KF602" s="6"/>
      <c r="KG602" s="6"/>
      <c r="KH602" s="6"/>
      <c r="KI602" s="6"/>
      <c r="KJ602" s="6"/>
      <c r="KK602" s="6"/>
      <c r="KL602" s="6"/>
      <c r="KM602" s="6"/>
      <c r="KN602" s="6"/>
      <c r="KO602" s="6"/>
      <c r="KP602" s="6"/>
      <c r="KQ602" s="6"/>
      <c r="KR602" s="6"/>
      <c r="KS602" s="6"/>
      <c r="KT602" s="6"/>
      <c r="KU602" s="6"/>
      <c r="KV602" s="6"/>
      <c r="KW602" s="6"/>
      <c r="KX602" s="6"/>
      <c r="KY602" s="6"/>
      <c r="KZ602" s="6"/>
      <c r="LA602" s="6"/>
      <c r="LB602" s="6"/>
      <c r="LC602" s="6"/>
    </row>
    <row r="603" spans="222:315" x14ac:dyDescent="0.2">
      <c r="HN603" s="6"/>
      <c r="HO603" s="6"/>
      <c r="HP603" s="6"/>
      <c r="HQ603" s="6"/>
      <c r="HR603" s="6"/>
      <c r="HS603" s="6"/>
      <c r="HT603" s="6"/>
      <c r="HU603" s="6"/>
      <c r="HV603" s="6"/>
      <c r="HW603" s="6"/>
      <c r="HX603" s="6"/>
      <c r="HY603" s="6"/>
      <c r="HZ603" s="6"/>
      <c r="IA603" s="6"/>
      <c r="IB603" s="6"/>
      <c r="IC603" s="6"/>
      <c r="ID603" s="6"/>
      <c r="IE603" s="6"/>
      <c r="IF603" s="6"/>
      <c r="IG603" s="6"/>
      <c r="IH603" s="6"/>
      <c r="II603" s="6"/>
      <c r="IJ603" s="6"/>
      <c r="IK603" s="6"/>
      <c r="IL603" s="6"/>
      <c r="IM603" s="6"/>
      <c r="IN603" s="6"/>
      <c r="IO603" s="6"/>
      <c r="IP603" s="6"/>
      <c r="IQ603" s="6"/>
      <c r="IR603" s="6"/>
      <c r="IS603" s="6"/>
      <c r="IT603" s="6"/>
      <c r="IU603" s="6"/>
      <c r="IV603" s="6"/>
      <c r="IW603" s="6"/>
      <c r="IX603" s="6"/>
      <c r="IY603" s="6"/>
      <c r="IZ603" s="6"/>
      <c r="JA603" s="6"/>
      <c r="JB603" s="6"/>
      <c r="JC603" s="6"/>
      <c r="JD603" s="6"/>
      <c r="JE603" s="6"/>
      <c r="JF603" s="6"/>
      <c r="JG603" s="6"/>
      <c r="JH603" s="6"/>
      <c r="JI603" s="6"/>
      <c r="JJ603" s="6"/>
      <c r="JK603" s="6"/>
      <c r="JL603" s="6"/>
      <c r="JM603" s="6"/>
      <c r="JN603" s="6"/>
      <c r="JO603" s="6"/>
      <c r="JP603" s="6"/>
      <c r="JQ603" s="6"/>
      <c r="JR603" s="6"/>
      <c r="JS603" s="6"/>
      <c r="JT603" s="6"/>
      <c r="JU603" s="6"/>
      <c r="JV603" s="6"/>
      <c r="JW603" s="6"/>
      <c r="JX603" s="6"/>
      <c r="JY603" s="6"/>
      <c r="JZ603" s="6"/>
      <c r="KA603" s="6"/>
      <c r="KB603" s="6"/>
      <c r="KC603" s="6"/>
      <c r="KD603" s="6"/>
      <c r="KE603" s="6"/>
      <c r="KF603" s="6"/>
      <c r="KG603" s="6"/>
      <c r="KH603" s="6"/>
      <c r="KI603" s="6"/>
      <c r="KJ603" s="6"/>
      <c r="KK603" s="6"/>
      <c r="KL603" s="6"/>
      <c r="KM603" s="6"/>
      <c r="KN603" s="6"/>
      <c r="KO603" s="6"/>
      <c r="KP603" s="6"/>
      <c r="KQ603" s="6"/>
      <c r="KR603" s="6"/>
      <c r="KS603" s="6"/>
      <c r="KT603" s="6"/>
      <c r="KU603" s="6"/>
      <c r="KV603" s="6"/>
      <c r="KW603" s="6"/>
      <c r="KX603" s="6"/>
      <c r="KY603" s="6"/>
      <c r="KZ603" s="6"/>
      <c r="LA603" s="6"/>
      <c r="LB603" s="6"/>
      <c r="LC603" s="6"/>
    </row>
    <row r="604" spans="222:315" x14ac:dyDescent="0.2">
      <c r="HN604" s="6"/>
      <c r="HO604" s="6"/>
      <c r="HP604" s="6"/>
      <c r="HQ604" s="6"/>
      <c r="HR604" s="6"/>
      <c r="HS604" s="6"/>
      <c r="HT604" s="6"/>
      <c r="HU604" s="6"/>
      <c r="HV604" s="6"/>
      <c r="HW604" s="6"/>
      <c r="HX604" s="6"/>
      <c r="HY604" s="6"/>
      <c r="HZ604" s="6"/>
      <c r="IA604" s="6"/>
      <c r="IB604" s="6"/>
      <c r="IC604" s="6"/>
      <c r="ID604" s="6"/>
      <c r="IE604" s="6"/>
      <c r="IF604" s="6"/>
      <c r="IG604" s="6"/>
      <c r="IH604" s="6"/>
      <c r="II604" s="6"/>
      <c r="IJ604" s="6"/>
      <c r="IK604" s="6"/>
      <c r="IL604" s="6"/>
      <c r="IM604" s="6"/>
      <c r="IN604" s="6"/>
      <c r="IO604" s="6"/>
      <c r="IP604" s="6"/>
      <c r="IQ604" s="6"/>
      <c r="IR604" s="6"/>
      <c r="IS604" s="6"/>
      <c r="IT604" s="6"/>
      <c r="IU604" s="6"/>
      <c r="IV604" s="6"/>
      <c r="IW604" s="6"/>
      <c r="IX604" s="6"/>
      <c r="IY604" s="6"/>
      <c r="IZ604" s="6"/>
      <c r="JA604" s="6"/>
      <c r="JB604" s="6"/>
      <c r="JC604" s="6"/>
      <c r="JD604" s="6"/>
      <c r="JE604" s="6"/>
      <c r="JF604" s="6"/>
      <c r="JG604" s="6"/>
      <c r="JH604" s="6"/>
      <c r="JI604" s="6"/>
      <c r="JJ604" s="6"/>
      <c r="JK604" s="6"/>
      <c r="JL604" s="6"/>
      <c r="JM604" s="6"/>
      <c r="JN604" s="6"/>
      <c r="JO604" s="6"/>
      <c r="JP604" s="6"/>
      <c r="JQ604" s="6"/>
      <c r="JR604" s="6"/>
      <c r="JS604" s="6"/>
      <c r="JT604" s="6"/>
      <c r="JU604" s="6"/>
      <c r="JV604" s="6"/>
      <c r="JW604" s="6"/>
      <c r="JX604" s="6"/>
      <c r="JY604" s="6"/>
      <c r="JZ604" s="6"/>
      <c r="KA604" s="6"/>
      <c r="KB604" s="6"/>
      <c r="KC604" s="6"/>
      <c r="KD604" s="6"/>
      <c r="KE604" s="6"/>
      <c r="KF604" s="6"/>
      <c r="KG604" s="6"/>
      <c r="KH604" s="6"/>
      <c r="KI604" s="6"/>
      <c r="KJ604" s="6"/>
      <c r="KK604" s="6"/>
      <c r="KL604" s="6"/>
      <c r="KM604" s="6"/>
      <c r="KN604" s="6"/>
      <c r="KO604" s="6"/>
      <c r="KP604" s="6"/>
      <c r="KQ604" s="6"/>
      <c r="KR604" s="6"/>
      <c r="KS604" s="6"/>
      <c r="KT604" s="6"/>
      <c r="KU604" s="6"/>
      <c r="KV604" s="6"/>
      <c r="KW604" s="6"/>
      <c r="KX604" s="6"/>
      <c r="KY604" s="6"/>
      <c r="KZ604" s="6"/>
      <c r="LA604" s="6"/>
      <c r="LB604" s="6"/>
      <c r="LC604" s="6"/>
    </row>
    <row r="605" spans="222:315" x14ac:dyDescent="0.2">
      <c r="HN605" s="6"/>
      <c r="HO605" s="6"/>
      <c r="HP605" s="6"/>
      <c r="HQ605" s="6"/>
      <c r="HR605" s="6"/>
      <c r="HS605" s="6"/>
      <c r="HT605" s="6"/>
      <c r="HU605" s="6"/>
      <c r="HV605" s="6"/>
      <c r="HW605" s="6"/>
      <c r="HX605" s="6"/>
      <c r="HY605" s="6"/>
      <c r="HZ605" s="6"/>
      <c r="IA605" s="6"/>
      <c r="IB605" s="6"/>
      <c r="IC605" s="6"/>
      <c r="ID605" s="6"/>
      <c r="IE605" s="6"/>
      <c r="IF605" s="6"/>
      <c r="IG605" s="6"/>
      <c r="IH605" s="6"/>
      <c r="II605" s="6"/>
      <c r="IJ605" s="6"/>
      <c r="IK605" s="6"/>
      <c r="IL605" s="6"/>
      <c r="IM605" s="6"/>
      <c r="IN605" s="6"/>
      <c r="IO605" s="6"/>
      <c r="IP605" s="6"/>
      <c r="IQ605" s="6"/>
      <c r="IR605" s="6"/>
      <c r="IS605" s="6"/>
      <c r="IT605" s="6"/>
      <c r="IU605" s="6"/>
      <c r="IV605" s="6"/>
      <c r="IW605" s="6"/>
      <c r="IX605" s="6"/>
      <c r="IY605" s="6"/>
      <c r="IZ605" s="6"/>
      <c r="JA605" s="6"/>
      <c r="JB605" s="6"/>
      <c r="JC605" s="6"/>
      <c r="JD605" s="6"/>
      <c r="JE605" s="6"/>
      <c r="JF605" s="6"/>
      <c r="JG605" s="6"/>
      <c r="JH605" s="6"/>
      <c r="JI605" s="6"/>
      <c r="JJ605" s="6"/>
      <c r="JK605" s="6"/>
      <c r="JL605" s="6"/>
      <c r="JM605" s="6"/>
      <c r="JN605" s="6"/>
      <c r="JO605" s="6"/>
      <c r="JP605" s="6"/>
      <c r="JQ605" s="6"/>
      <c r="JR605" s="6"/>
      <c r="JS605" s="6"/>
      <c r="JT605" s="6"/>
      <c r="JU605" s="6"/>
      <c r="JV605" s="6"/>
      <c r="JW605" s="6"/>
      <c r="JX605" s="6"/>
      <c r="JY605" s="6"/>
      <c r="JZ605" s="6"/>
      <c r="KA605" s="6"/>
      <c r="KB605" s="6"/>
      <c r="KC605" s="6"/>
      <c r="KD605" s="6"/>
      <c r="KE605" s="6"/>
      <c r="KF605" s="6"/>
      <c r="KG605" s="6"/>
      <c r="KH605" s="6"/>
      <c r="KI605" s="6"/>
      <c r="KJ605" s="6"/>
      <c r="KK605" s="6"/>
      <c r="KL605" s="6"/>
      <c r="KM605" s="6"/>
      <c r="KN605" s="6"/>
      <c r="KO605" s="6"/>
      <c r="KP605" s="6"/>
      <c r="KQ605" s="6"/>
      <c r="KR605" s="6"/>
      <c r="KS605" s="6"/>
      <c r="KT605" s="6"/>
      <c r="KU605" s="6"/>
      <c r="KV605" s="6"/>
      <c r="KW605" s="6"/>
      <c r="KX605" s="6"/>
      <c r="KY605" s="6"/>
      <c r="KZ605" s="6"/>
      <c r="LA605" s="6"/>
      <c r="LB605" s="6"/>
      <c r="LC605" s="6"/>
    </row>
    <row r="606" spans="222:315" x14ac:dyDescent="0.2">
      <c r="HN606" s="6"/>
      <c r="HO606" s="6"/>
      <c r="HP606" s="6"/>
      <c r="HQ606" s="6"/>
      <c r="HR606" s="6"/>
      <c r="HS606" s="6"/>
      <c r="HT606" s="6"/>
      <c r="HU606" s="6"/>
      <c r="HV606" s="6"/>
      <c r="HW606" s="6"/>
      <c r="HX606" s="6"/>
      <c r="HY606" s="6"/>
      <c r="HZ606" s="6"/>
      <c r="IA606" s="6"/>
      <c r="IB606" s="6"/>
      <c r="IC606" s="6"/>
      <c r="ID606" s="6"/>
      <c r="IE606" s="6"/>
      <c r="IF606" s="6"/>
      <c r="IG606" s="6"/>
      <c r="IH606" s="6"/>
      <c r="II606" s="6"/>
      <c r="IJ606" s="6"/>
      <c r="IK606" s="6"/>
      <c r="IL606" s="6"/>
      <c r="IM606" s="6"/>
      <c r="IN606" s="6"/>
      <c r="IO606" s="6"/>
      <c r="IP606" s="6"/>
      <c r="IQ606" s="6"/>
      <c r="IR606" s="6"/>
      <c r="IS606" s="6"/>
      <c r="IT606" s="6"/>
      <c r="IU606" s="6"/>
      <c r="IV606" s="6"/>
      <c r="IW606" s="6"/>
      <c r="IX606" s="6"/>
      <c r="IY606" s="6"/>
      <c r="IZ606" s="6"/>
      <c r="JA606" s="6"/>
      <c r="JB606" s="6"/>
      <c r="JC606" s="6"/>
      <c r="JD606" s="6"/>
      <c r="JE606" s="6"/>
      <c r="JF606" s="6"/>
      <c r="JG606" s="6"/>
      <c r="JH606" s="6"/>
      <c r="JI606" s="6"/>
      <c r="JJ606" s="6"/>
      <c r="JK606" s="6"/>
      <c r="JL606" s="6"/>
      <c r="JM606" s="6"/>
      <c r="JN606" s="6"/>
      <c r="JO606" s="6"/>
      <c r="JP606" s="6"/>
      <c r="JQ606" s="6"/>
      <c r="JR606" s="6"/>
      <c r="JS606" s="6"/>
      <c r="JT606" s="6"/>
      <c r="JU606" s="6"/>
      <c r="JV606" s="6"/>
      <c r="JW606" s="6"/>
      <c r="JX606" s="6"/>
      <c r="JY606" s="6"/>
      <c r="JZ606" s="6"/>
      <c r="KA606" s="6"/>
      <c r="KB606" s="6"/>
      <c r="KC606" s="6"/>
      <c r="KD606" s="6"/>
      <c r="KE606" s="6"/>
      <c r="KF606" s="6"/>
      <c r="KG606" s="6"/>
      <c r="KH606" s="6"/>
      <c r="KI606" s="6"/>
      <c r="KJ606" s="6"/>
      <c r="KK606" s="6"/>
      <c r="KL606" s="6"/>
      <c r="KM606" s="6"/>
      <c r="KN606" s="6"/>
      <c r="KO606" s="6"/>
      <c r="KP606" s="6"/>
      <c r="KQ606" s="6"/>
      <c r="KR606" s="6"/>
      <c r="KS606" s="6"/>
      <c r="KT606" s="6"/>
      <c r="KU606" s="6"/>
      <c r="KV606" s="6"/>
      <c r="KW606" s="6"/>
      <c r="KX606" s="6"/>
      <c r="KY606" s="6"/>
      <c r="KZ606" s="6"/>
      <c r="LA606" s="6"/>
      <c r="LB606" s="6"/>
      <c r="LC606" s="6"/>
    </row>
    <row r="607" spans="222:315" x14ac:dyDescent="0.2">
      <c r="HN607" s="6"/>
      <c r="HO607" s="6"/>
      <c r="HP607" s="6"/>
      <c r="HQ607" s="6"/>
      <c r="HR607" s="6"/>
      <c r="HS607" s="6"/>
      <c r="HT607" s="6"/>
      <c r="HU607" s="6"/>
      <c r="HV607" s="6"/>
      <c r="HW607" s="6"/>
      <c r="HX607" s="6"/>
      <c r="HY607" s="6"/>
      <c r="HZ607" s="6"/>
      <c r="IA607" s="6"/>
      <c r="IB607" s="6"/>
      <c r="IC607" s="6"/>
      <c r="ID607" s="6"/>
      <c r="IE607" s="6"/>
      <c r="IF607" s="6"/>
      <c r="IG607" s="6"/>
      <c r="IH607" s="6"/>
      <c r="II607" s="6"/>
      <c r="IJ607" s="6"/>
      <c r="IK607" s="6"/>
      <c r="IL607" s="6"/>
      <c r="IM607" s="6"/>
      <c r="IN607" s="6"/>
      <c r="IO607" s="6"/>
      <c r="IP607" s="6"/>
      <c r="IQ607" s="6"/>
      <c r="IR607" s="6"/>
      <c r="IS607" s="6"/>
      <c r="IT607" s="6"/>
      <c r="IU607" s="6"/>
      <c r="IV607" s="6"/>
      <c r="IW607" s="6"/>
      <c r="IX607" s="6"/>
      <c r="IY607" s="6"/>
      <c r="IZ607" s="6"/>
      <c r="JA607" s="6"/>
      <c r="JB607" s="6"/>
      <c r="JC607" s="6"/>
      <c r="JD607" s="6"/>
      <c r="JE607" s="6"/>
      <c r="JF607" s="6"/>
      <c r="JG607" s="6"/>
      <c r="JH607" s="6"/>
      <c r="JI607" s="6"/>
      <c r="JJ607" s="6"/>
      <c r="JK607" s="6"/>
      <c r="JL607" s="6"/>
      <c r="JM607" s="6"/>
      <c r="JN607" s="6"/>
      <c r="JO607" s="6"/>
      <c r="JP607" s="6"/>
      <c r="JQ607" s="6"/>
      <c r="JR607" s="6"/>
      <c r="JS607" s="6"/>
      <c r="JT607" s="6"/>
      <c r="JU607" s="6"/>
      <c r="JV607" s="6"/>
      <c r="JW607" s="6"/>
      <c r="JX607" s="6"/>
      <c r="JY607" s="6"/>
      <c r="JZ607" s="6"/>
      <c r="KA607" s="6"/>
      <c r="KB607" s="6"/>
      <c r="KC607" s="6"/>
      <c r="KD607" s="6"/>
      <c r="KE607" s="6"/>
      <c r="KF607" s="6"/>
      <c r="KG607" s="6"/>
      <c r="KH607" s="6"/>
      <c r="KI607" s="6"/>
      <c r="KJ607" s="6"/>
      <c r="KK607" s="6"/>
      <c r="KL607" s="6"/>
      <c r="KM607" s="6"/>
      <c r="KN607" s="6"/>
      <c r="KO607" s="6"/>
      <c r="KP607" s="6"/>
      <c r="KQ607" s="6"/>
      <c r="KR607" s="6"/>
      <c r="KS607" s="6"/>
      <c r="KT607" s="6"/>
      <c r="KU607" s="6"/>
      <c r="KV607" s="6"/>
      <c r="KW607" s="6"/>
      <c r="KX607" s="6"/>
      <c r="KY607" s="6"/>
      <c r="KZ607" s="6"/>
      <c r="LA607" s="6"/>
      <c r="LB607" s="6"/>
      <c r="LC607" s="6"/>
    </row>
    <row r="608" spans="222:315" x14ac:dyDescent="0.2">
      <c r="HN608" s="6"/>
      <c r="HO608" s="6"/>
      <c r="HP608" s="6"/>
      <c r="HQ608" s="6"/>
      <c r="HR608" s="6"/>
      <c r="HS608" s="6"/>
      <c r="HT608" s="6"/>
      <c r="HU608" s="6"/>
      <c r="HV608" s="6"/>
      <c r="HW608" s="6"/>
      <c r="HX608" s="6"/>
      <c r="HY608" s="6"/>
      <c r="HZ608" s="6"/>
      <c r="IA608" s="6"/>
      <c r="IB608" s="6"/>
      <c r="IC608" s="6"/>
      <c r="ID608" s="6"/>
      <c r="IE608" s="6"/>
      <c r="IF608" s="6"/>
      <c r="IG608" s="6"/>
      <c r="IH608" s="6"/>
      <c r="II608" s="6"/>
      <c r="IJ608" s="6"/>
      <c r="IK608" s="6"/>
      <c r="IL608" s="6"/>
      <c r="IM608" s="6"/>
      <c r="IN608" s="6"/>
      <c r="IO608" s="6"/>
      <c r="IP608" s="6"/>
      <c r="IQ608" s="6"/>
      <c r="IR608" s="6"/>
      <c r="IS608" s="6"/>
      <c r="IT608" s="6"/>
      <c r="IU608" s="6"/>
      <c r="IV608" s="6"/>
      <c r="IW608" s="6"/>
      <c r="IX608" s="6"/>
      <c r="IY608" s="6"/>
      <c r="IZ608" s="6"/>
      <c r="JA608" s="6"/>
      <c r="JB608" s="6"/>
      <c r="JC608" s="6"/>
      <c r="JD608" s="6"/>
      <c r="JE608" s="6"/>
      <c r="JF608" s="6"/>
      <c r="JG608" s="6"/>
      <c r="JH608" s="6"/>
      <c r="JI608" s="6"/>
      <c r="JJ608" s="6"/>
      <c r="JK608" s="6"/>
      <c r="JL608" s="6"/>
      <c r="JM608" s="6"/>
      <c r="JN608" s="6"/>
      <c r="JO608" s="6"/>
      <c r="JP608" s="6"/>
      <c r="JQ608" s="6"/>
      <c r="JR608" s="6"/>
      <c r="JS608" s="6"/>
      <c r="JT608" s="6"/>
      <c r="JU608" s="6"/>
      <c r="JV608" s="6"/>
      <c r="JW608" s="6"/>
      <c r="JX608" s="6"/>
      <c r="JY608" s="6"/>
      <c r="JZ608" s="6"/>
      <c r="KA608" s="6"/>
      <c r="KB608" s="6"/>
      <c r="KC608" s="6"/>
      <c r="KD608" s="6"/>
      <c r="KE608" s="6"/>
      <c r="KF608" s="6"/>
      <c r="KG608" s="6"/>
      <c r="KH608" s="6"/>
      <c r="KI608" s="6"/>
      <c r="KJ608" s="6"/>
      <c r="KK608" s="6"/>
      <c r="KL608" s="6"/>
      <c r="KM608" s="6"/>
      <c r="KN608" s="6"/>
      <c r="KO608" s="6"/>
      <c r="KP608" s="6"/>
      <c r="KQ608" s="6"/>
      <c r="KR608" s="6"/>
      <c r="KS608" s="6"/>
      <c r="KT608" s="6"/>
      <c r="KU608" s="6"/>
      <c r="KV608" s="6"/>
      <c r="KW608" s="6"/>
      <c r="KX608" s="6"/>
      <c r="KY608" s="6"/>
      <c r="KZ608" s="6"/>
      <c r="LA608" s="6"/>
      <c r="LB608" s="6"/>
      <c r="LC608" s="6"/>
    </row>
    <row r="609" spans="222:315" x14ac:dyDescent="0.2">
      <c r="HN609" s="6"/>
      <c r="HO609" s="6"/>
      <c r="HP609" s="6"/>
      <c r="HQ609" s="6"/>
      <c r="HR609" s="6"/>
      <c r="HS609" s="6"/>
      <c r="HT609" s="6"/>
      <c r="HU609" s="6"/>
      <c r="HV609" s="6"/>
      <c r="HW609" s="6"/>
      <c r="HX609" s="6"/>
      <c r="HY609" s="6"/>
      <c r="HZ609" s="6"/>
      <c r="IA609" s="6"/>
      <c r="IB609" s="6"/>
      <c r="IC609" s="6"/>
      <c r="ID609" s="6"/>
      <c r="IE609" s="6"/>
      <c r="IF609" s="6"/>
      <c r="IG609" s="6"/>
      <c r="IH609" s="6"/>
      <c r="II609" s="6"/>
      <c r="IJ609" s="6"/>
      <c r="IK609" s="6"/>
      <c r="IL609" s="6"/>
      <c r="IM609" s="6"/>
      <c r="IN609" s="6"/>
      <c r="IO609" s="6"/>
      <c r="IP609" s="6"/>
      <c r="IQ609" s="6"/>
      <c r="IR609" s="6"/>
      <c r="IS609" s="6"/>
      <c r="IT609" s="6"/>
      <c r="IU609" s="6"/>
      <c r="IV609" s="6"/>
      <c r="IW609" s="6"/>
      <c r="IX609" s="6"/>
      <c r="IY609" s="6"/>
      <c r="IZ609" s="6"/>
      <c r="JA609" s="6"/>
      <c r="JB609" s="6"/>
      <c r="JC609" s="6"/>
      <c r="JD609" s="6"/>
      <c r="JE609" s="6"/>
      <c r="JF609" s="6"/>
      <c r="JG609" s="6"/>
      <c r="JH609" s="6"/>
      <c r="JI609" s="6"/>
      <c r="JJ609" s="6"/>
      <c r="JK609" s="6"/>
      <c r="JL609" s="6"/>
      <c r="JM609" s="6"/>
      <c r="JN609" s="6"/>
      <c r="JO609" s="6"/>
      <c r="JP609" s="6"/>
      <c r="JQ609" s="6"/>
      <c r="JR609" s="6"/>
      <c r="JS609" s="6"/>
      <c r="JT609" s="6"/>
      <c r="JU609" s="6"/>
      <c r="JV609" s="6"/>
      <c r="JW609" s="6"/>
      <c r="JX609" s="6"/>
      <c r="JY609" s="6"/>
      <c r="JZ609" s="6"/>
      <c r="KA609" s="6"/>
      <c r="KB609" s="6"/>
      <c r="KC609" s="6"/>
      <c r="KD609" s="6"/>
      <c r="KE609" s="6"/>
      <c r="KF609" s="6"/>
      <c r="KG609" s="6"/>
      <c r="KH609" s="6"/>
      <c r="KI609" s="6"/>
      <c r="KJ609" s="6"/>
      <c r="KK609" s="6"/>
      <c r="KL609" s="6"/>
      <c r="KM609" s="6"/>
      <c r="KN609" s="6"/>
      <c r="KO609" s="6"/>
      <c r="KP609" s="6"/>
      <c r="KQ609" s="6"/>
      <c r="KR609" s="6"/>
      <c r="KS609" s="6"/>
      <c r="KT609" s="6"/>
      <c r="KU609" s="6"/>
      <c r="KV609" s="6"/>
      <c r="KW609" s="6"/>
      <c r="KX609" s="6"/>
      <c r="KY609" s="6"/>
      <c r="KZ609" s="6"/>
      <c r="LA609" s="6"/>
      <c r="LB609" s="6"/>
      <c r="LC609" s="6"/>
    </row>
    <row r="610" spans="222:315" x14ac:dyDescent="0.2">
      <c r="HN610" s="6"/>
      <c r="HO610" s="6"/>
      <c r="HP610" s="6"/>
      <c r="HQ610" s="6"/>
      <c r="HR610" s="6"/>
      <c r="HS610" s="6"/>
      <c r="HT610" s="6"/>
      <c r="HU610" s="6"/>
      <c r="HV610" s="6"/>
      <c r="HW610" s="6"/>
      <c r="HX610" s="6"/>
      <c r="HY610" s="6"/>
      <c r="HZ610" s="6"/>
      <c r="IA610" s="6"/>
      <c r="IB610" s="6"/>
      <c r="IC610" s="6"/>
      <c r="ID610" s="6"/>
      <c r="IE610" s="6"/>
      <c r="IF610" s="6"/>
      <c r="IG610" s="6"/>
      <c r="IH610" s="6"/>
      <c r="II610" s="6"/>
      <c r="IJ610" s="6"/>
      <c r="IK610" s="6"/>
      <c r="IL610" s="6"/>
      <c r="IM610" s="6"/>
      <c r="IN610" s="6"/>
      <c r="IO610" s="6"/>
      <c r="IP610" s="6"/>
      <c r="IQ610" s="6"/>
      <c r="IR610" s="6"/>
      <c r="IS610" s="6"/>
      <c r="IT610" s="6"/>
      <c r="IU610" s="6"/>
      <c r="IV610" s="6"/>
      <c r="IW610" s="6"/>
      <c r="IX610" s="6"/>
      <c r="IY610" s="6"/>
      <c r="IZ610" s="6"/>
      <c r="JA610" s="6"/>
      <c r="JB610" s="6"/>
      <c r="JC610" s="6"/>
      <c r="JD610" s="6"/>
      <c r="JE610" s="6"/>
      <c r="JF610" s="6"/>
      <c r="JG610" s="6"/>
      <c r="JH610" s="6"/>
      <c r="JI610" s="6"/>
      <c r="JJ610" s="6"/>
      <c r="JK610" s="6"/>
      <c r="JL610" s="6"/>
      <c r="JM610" s="6"/>
      <c r="JN610" s="6"/>
      <c r="JO610" s="6"/>
      <c r="JP610" s="6"/>
      <c r="JQ610" s="6"/>
      <c r="JR610" s="6"/>
      <c r="JS610" s="6"/>
      <c r="JT610" s="6"/>
      <c r="JU610" s="6"/>
      <c r="JV610" s="6"/>
      <c r="JW610" s="6"/>
      <c r="JX610" s="6"/>
      <c r="JY610" s="6"/>
      <c r="JZ610" s="6"/>
      <c r="KA610" s="6"/>
      <c r="KB610" s="6"/>
      <c r="KC610" s="6"/>
      <c r="KD610" s="6"/>
      <c r="KE610" s="6"/>
      <c r="KF610" s="6"/>
      <c r="KG610" s="6"/>
      <c r="KH610" s="6"/>
      <c r="KI610" s="6"/>
      <c r="KJ610" s="6"/>
      <c r="KK610" s="6"/>
      <c r="KL610" s="6"/>
      <c r="KM610" s="6"/>
      <c r="KN610" s="6"/>
      <c r="KO610" s="6"/>
      <c r="KP610" s="6"/>
      <c r="KQ610" s="6"/>
      <c r="KR610" s="6"/>
      <c r="KS610" s="6"/>
      <c r="KT610" s="6"/>
      <c r="KU610" s="6"/>
      <c r="KV610" s="6"/>
      <c r="KW610" s="6"/>
      <c r="KX610" s="6"/>
      <c r="KY610" s="6"/>
      <c r="KZ610" s="6"/>
      <c r="LA610" s="6"/>
      <c r="LB610" s="6"/>
      <c r="LC610" s="6"/>
    </row>
    <row r="611" spans="222:315" x14ac:dyDescent="0.2">
      <c r="HN611" s="6"/>
      <c r="HO611" s="6"/>
      <c r="HP611" s="6"/>
      <c r="HQ611" s="6"/>
      <c r="HR611" s="6"/>
      <c r="HS611" s="6"/>
      <c r="HT611" s="6"/>
      <c r="HU611" s="6"/>
      <c r="HV611" s="6"/>
      <c r="HW611" s="6"/>
      <c r="HX611" s="6"/>
      <c r="HY611" s="6"/>
      <c r="HZ611" s="6"/>
      <c r="IA611" s="6"/>
      <c r="IB611" s="6"/>
      <c r="IC611" s="6"/>
      <c r="ID611" s="6"/>
      <c r="IE611" s="6"/>
      <c r="IF611" s="6"/>
      <c r="IG611" s="6"/>
      <c r="IH611" s="6"/>
      <c r="II611" s="6"/>
      <c r="IJ611" s="6"/>
      <c r="IK611" s="6"/>
      <c r="IL611" s="6"/>
      <c r="IM611" s="6"/>
      <c r="IN611" s="6"/>
      <c r="IO611" s="6"/>
      <c r="IP611" s="6"/>
      <c r="IQ611" s="6"/>
      <c r="IR611" s="6"/>
      <c r="IS611" s="6"/>
      <c r="IT611" s="6"/>
      <c r="IU611" s="6"/>
      <c r="IV611" s="6"/>
      <c r="IW611" s="6"/>
      <c r="IX611" s="6"/>
      <c r="IY611" s="6"/>
      <c r="IZ611" s="6"/>
      <c r="JA611" s="6"/>
      <c r="JB611" s="6"/>
      <c r="JC611" s="6"/>
      <c r="JD611" s="6"/>
      <c r="JE611" s="6"/>
      <c r="JF611" s="6"/>
      <c r="JG611" s="6"/>
      <c r="JH611" s="6"/>
      <c r="JI611" s="6"/>
      <c r="JJ611" s="6"/>
      <c r="JK611" s="6"/>
      <c r="JL611" s="6"/>
      <c r="JM611" s="6"/>
      <c r="JN611" s="6"/>
      <c r="JO611" s="6"/>
      <c r="JP611" s="6"/>
      <c r="JQ611" s="6"/>
      <c r="JR611" s="6"/>
      <c r="JS611" s="6"/>
      <c r="JT611" s="6"/>
      <c r="JU611" s="6"/>
      <c r="JV611" s="6"/>
      <c r="JW611" s="6"/>
      <c r="JX611" s="6"/>
      <c r="JY611" s="6"/>
      <c r="JZ611" s="6"/>
      <c r="KA611" s="6"/>
      <c r="KB611" s="6"/>
      <c r="KC611" s="6"/>
      <c r="KD611" s="6"/>
      <c r="KE611" s="6"/>
      <c r="KF611" s="6"/>
      <c r="KG611" s="6"/>
      <c r="KH611" s="6"/>
      <c r="KI611" s="6"/>
      <c r="KJ611" s="6"/>
      <c r="KK611" s="6"/>
      <c r="KL611" s="6"/>
      <c r="KM611" s="6"/>
      <c r="KN611" s="6"/>
      <c r="KO611" s="6"/>
      <c r="KP611" s="6"/>
      <c r="KQ611" s="6"/>
      <c r="KR611" s="6"/>
      <c r="KS611" s="6"/>
      <c r="KT611" s="6"/>
      <c r="KU611" s="6"/>
      <c r="KV611" s="6"/>
      <c r="KW611" s="6"/>
      <c r="KX611" s="6"/>
      <c r="KY611" s="6"/>
      <c r="KZ611" s="6"/>
      <c r="LA611" s="6"/>
      <c r="LB611" s="6"/>
      <c r="LC611" s="6"/>
    </row>
    <row r="612" spans="222:315" x14ac:dyDescent="0.2">
      <c r="HN612" s="6"/>
      <c r="HO612" s="6"/>
      <c r="HP612" s="6"/>
      <c r="HQ612" s="6"/>
      <c r="HR612" s="6"/>
      <c r="HS612" s="6"/>
      <c r="HT612" s="6"/>
      <c r="HU612" s="6"/>
      <c r="HV612" s="6"/>
      <c r="HW612" s="6"/>
      <c r="HX612" s="6"/>
      <c r="HY612" s="6"/>
      <c r="HZ612" s="6"/>
      <c r="IA612" s="6"/>
      <c r="IB612" s="6"/>
      <c r="IC612" s="6"/>
      <c r="ID612" s="6"/>
      <c r="IE612" s="6"/>
      <c r="IF612" s="6"/>
      <c r="IG612" s="6"/>
      <c r="IH612" s="6"/>
      <c r="II612" s="6"/>
      <c r="IJ612" s="6"/>
      <c r="IK612" s="6"/>
      <c r="IL612" s="6"/>
      <c r="IM612" s="6"/>
      <c r="IN612" s="6"/>
      <c r="IO612" s="6"/>
      <c r="IP612" s="6"/>
      <c r="IQ612" s="6"/>
      <c r="IR612" s="6"/>
      <c r="IS612" s="6"/>
      <c r="IT612" s="6"/>
      <c r="IU612" s="6"/>
      <c r="IV612" s="6"/>
      <c r="IW612" s="6"/>
      <c r="IX612" s="6"/>
      <c r="IY612" s="6"/>
      <c r="IZ612" s="6"/>
      <c r="JA612" s="6"/>
      <c r="JB612" s="6"/>
      <c r="JC612" s="6"/>
      <c r="JD612" s="6"/>
      <c r="JE612" s="6"/>
      <c r="JF612" s="6"/>
      <c r="JG612" s="6"/>
      <c r="JH612" s="6"/>
      <c r="JI612" s="6"/>
      <c r="JJ612" s="6"/>
      <c r="JK612" s="6"/>
      <c r="JL612" s="6"/>
      <c r="JM612" s="6"/>
      <c r="JN612" s="6"/>
      <c r="JO612" s="6"/>
      <c r="JP612" s="6"/>
      <c r="JQ612" s="6"/>
      <c r="JR612" s="6"/>
      <c r="JS612" s="6"/>
      <c r="JT612" s="6"/>
      <c r="JU612" s="6"/>
      <c r="JV612" s="6"/>
      <c r="JW612" s="6"/>
      <c r="JX612" s="6"/>
      <c r="JY612" s="6"/>
      <c r="JZ612" s="6"/>
      <c r="KA612" s="6"/>
      <c r="KB612" s="6"/>
      <c r="KC612" s="6"/>
      <c r="KD612" s="6"/>
      <c r="KE612" s="6"/>
      <c r="KF612" s="6"/>
      <c r="KG612" s="6"/>
      <c r="KH612" s="6"/>
      <c r="KI612" s="6"/>
      <c r="KJ612" s="6"/>
      <c r="KK612" s="6"/>
      <c r="KL612" s="6"/>
      <c r="KM612" s="6"/>
      <c r="KN612" s="6"/>
      <c r="KO612" s="6"/>
      <c r="KP612" s="6"/>
      <c r="KQ612" s="6"/>
      <c r="KR612" s="6"/>
      <c r="KS612" s="6"/>
      <c r="KT612" s="6"/>
      <c r="KU612" s="6"/>
      <c r="KV612" s="6"/>
      <c r="KW612" s="6"/>
      <c r="KX612" s="6"/>
      <c r="KY612" s="6"/>
      <c r="KZ612" s="6"/>
      <c r="LA612" s="6"/>
      <c r="LB612" s="6"/>
      <c r="LC612" s="6"/>
    </row>
    <row r="613" spans="222:315" x14ac:dyDescent="0.2">
      <c r="HN613" s="6"/>
      <c r="HO613" s="6"/>
      <c r="HP613" s="6"/>
      <c r="HQ613" s="6"/>
      <c r="HR613" s="6"/>
      <c r="HS613" s="6"/>
      <c r="HT613" s="6"/>
      <c r="HU613" s="6"/>
      <c r="HV613" s="6"/>
      <c r="HW613" s="6"/>
      <c r="HX613" s="6"/>
      <c r="HY613" s="6"/>
      <c r="HZ613" s="6"/>
      <c r="IA613" s="6"/>
      <c r="IB613" s="6"/>
      <c r="IC613" s="6"/>
      <c r="ID613" s="6"/>
      <c r="IE613" s="6"/>
      <c r="IF613" s="6"/>
      <c r="IG613" s="6"/>
      <c r="IH613" s="6"/>
      <c r="II613" s="6"/>
      <c r="IJ613" s="6"/>
      <c r="IK613" s="6"/>
      <c r="IL613" s="6"/>
      <c r="IM613" s="6"/>
      <c r="IN613" s="6"/>
      <c r="IO613" s="6"/>
      <c r="IP613" s="6"/>
      <c r="IQ613" s="6"/>
      <c r="IR613" s="6"/>
      <c r="IS613" s="6"/>
      <c r="IT613" s="6"/>
      <c r="IU613" s="6"/>
      <c r="IV613" s="6"/>
      <c r="IW613" s="6"/>
      <c r="IX613" s="6"/>
      <c r="IY613" s="6"/>
      <c r="IZ613" s="6"/>
      <c r="JA613" s="6"/>
      <c r="JB613" s="6"/>
      <c r="JC613" s="6"/>
      <c r="JD613" s="6"/>
      <c r="JE613" s="6"/>
      <c r="JF613" s="6"/>
      <c r="JG613" s="6"/>
      <c r="JH613" s="6"/>
      <c r="JI613" s="6"/>
      <c r="JJ613" s="6"/>
      <c r="JK613" s="6"/>
      <c r="JL613" s="6"/>
      <c r="JM613" s="6"/>
      <c r="JN613" s="6"/>
      <c r="JO613" s="6"/>
      <c r="JP613" s="6"/>
      <c r="JQ613" s="6"/>
      <c r="JR613" s="6"/>
      <c r="JS613" s="6"/>
      <c r="JT613" s="6"/>
      <c r="JU613" s="6"/>
      <c r="JV613" s="6"/>
      <c r="JW613" s="6"/>
      <c r="JX613" s="6"/>
      <c r="JY613" s="6"/>
      <c r="JZ613" s="6"/>
      <c r="KA613" s="6"/>
      <c r="KB613" s="6"/>
      <c r="KC613" s="6"/>
      <c r="KD613" s="6"/>
      <c r="KE613" s="6"/>
      <c r="KF613" s="6"/>
      <c r="KG613" s="6"/>
      <c r="KH613" s="6"/>
      <c r="KI613" s="6"/>
      <c r="KJ613" s="6"/>
      <c r="KK613" s="6"/>
      <c r="KL613" s="6"/>
      <c r="KM613" s="6"/>
      <c r="KN613" s="6"/>
      <c r="KO613" s="6"/>
      <c r="KP613" s="6"/>
      <c r="KQ613" s="6"/>
      <c r="KR613" s="6"/>
      <c r="KS613" s="6"/>
      <c r="KT613" s="6"/>
      <c r="KU613" s="6"/>
      <c r="KV613" s="6"/>
      <c r="KW613" s="6"/>
      <c r="KX613" s="6"/>
      <c r="KY613" s="6"/>
      <c r="KZ613" s="6"/>
      <c r="LA613" s="6"/>
      <c r="LB613" s="6"/>
      <c r="LC613" s="6"/>
    </row>
    <row r="614" spans="222:315" x14ac:dyDescent="0.2">
      <c r="HN614" s="6"/>
      <c r="HO614" s="6"/>
      <c r="HP614" s="6"/>
      <c r="HQ614" s="6"/>
      <c r="HR614" s="6"/>
      <c r="HS614" s="6"/>
      <c r="HT614" s="6"/>
      <c r="HU614" s="6"/>
      <c r="HV614" s="6"/>
      <c r="HW614" s="6"/>
      <c r="HX614" s="6"/>
      <c r="HY614" s="6"/>
      <c r="HZ614" s="6"/>
      <c r="IA614" s="6"/>
      <c r="IB614" s="6"/>
      <c r="IC614" s="6"/>
      <c r="ID614" s="6"/>
      <c r="IE614" s="6"/>
      <c r="IF614" s="6"/>
      <c r="IG614" s="6"/>
      <c r="IH614" s="6"/>
      <c r="II614" s="6"/>
      <c r="IJ614" s="6"/>
      <c r="IK614" s="6"/>
      <c r="IL614" s="6"/>
      <c r="IM614" s="6"/>
      <c r="IN614" s="6"/>
      <c r="IO614" s="6"/>
      <c r="IP614" s="6"/>
      <c r="IQ614" s="6"/>
      <c r="IR614" s="6"/>
      <c r="IS614" s="6"/>
      <c r="IT614" s="6"/>
      <c r="IU614" s="6"/>
      <c r="IV614" s="6"/>
      <c r="IW614" s="6"/>
      <c r="IX614" s="6"/>
      <c r="IY614" s="6"/>
      <c r="IZ614" s="6"/>
      <c r="JA614" s="6"/>
      <c r="JB614" s="6"/>
      <c r="JC614" s="6"/>
      <c r="JD614" s="6"/>
      <c r="JE614" s="6"/>
      <c r="JF614" s="6"/>
      <c r="JG614" s="6"/>
      <c r="JH614" s="6"/>
      <c r="JI614" s="6"/>
      <c r="JJ614" s="6"/>
      <c r="JK614" s="6"/>
      <c r="JL614" s="6"/>
      <c r="JM614" s="6"/>
      <c r="JN614" s="6"/>
      <c r="JO614" s="6"/>
      <c r="JP614" s="6"/>
      <c r="JQ614" s="6"/>
      <c r="JR614" s="6"/>
      <c r="JS614" s="6"/>
      <c r="JT614" s="6"/>
      <c r="JU614" s="6"/>
      <c r="JV614" s="6"/>
      <c r="JW614" s="6"/>
      <c r="JX614" s="6"/>
      <c r="JY614" s="6"/>
      <c r="JZ614" s="6"/>
      <c r="KA614" s="6"/>
      <c r="KB614" s="6"/>
      <c r="KC614" s="6"/>
      <c r="KD614" s="6"/>
      <c r="KE614" s="6"/>
      <c r="KF614" s="6"/>
      <c r="KG614" s="6"/>
      <c r="KH614" s="6"/>
      <c r="KI614" s="6"/>
      <c r="KJ614" s="6"/>
      <c r="KK614" s="6"/>
      <c r="KL614" s="6"/>
      <c r="KM614" s="6"/>
      <c r="KN614" s="6"/>
      <c r="KO614" s="6"/>
      <c r="KP614" s="6"/>
      <c r="KQ614" s="6"/>
      <c r="KR614" s="6"/>
      <c r="KS614" s="6"/>
      <c r="KT614" s="6"/>
      <c r="KU614" s="6"/>
      <c r="KV614" s="6"/>
      <c r="KW614" s="6"/>
      <c r="KX614" s="6"/>
      <c r="KY614" s="6"/>
      <c r="KZ614" s="6"/>
      <c r="LA614" s="6"/>
      <c r="LB614" s="6"/>
      <c r="LC614" s="6"/>
    </row>
    <row r="615" spans="222:315" x14ac:dyDescent="0.2">
      <c r="HN615" s="6"/>
      <c r="HO615" s="6"/>
      <c r="HP615" s="6"/>
      <c r="HQ615" s="6"/>
      <c r="HR615" s="6"/>
      <c r="HS615" s="6"/>
      <c r="HT615" s="6"/>
      <c r="HU615" s="6"/>
      <c r="HV615" s="6"/>
      <c r="HW615" s="6"/>
      <c r="HX615" s="6"/>
      <c r="HY615" s="6"/>
      <c r="HZ615" s="6"/>
      <c r="IA615" s="6"/>
      <c r="IB615" s="6"/>
      <c r="IC615" s="6"/>
      <c r="ID615" s="6"/>
      <c r="IE615" s="6"/>
      <c r="IF615" s="6"/>
      <c r="IG615" s="6"/>
      <c r="IH615" s="6"/>
      <c r="II615" s="6"/>
      <c r="IJ615" s="6"/>
      <c r="IK615" s="6"/>
      <c r="IL615" s="6"/>
      <c r="IM615" s="6"/>
      <c r="IN615" s="6"/>
      <c r="IO615" s="6"/>
      <c r="IP615" s="6"/>
      <c r="IQ615" s="6"/>
      <c r="IR615" s="6"/>
      <c r="IS615" s="6"/>
      <c r="IT615" s="6"/>
      <c r="IU615" s="6"/>
      <c r="IV615" s="6"/>
      <c r="IW615" s="6"/>
      <c r="IX615" s="6"/>
      <c r="IY615" s="6"/>
      <c r="IZ615" s="6"/>
      <c r="JA615" s="6"/>
      <c r="JB615" s="6"/>
      <c r="JC615" s="6"/>
      <c r="JD615" s="6"/>
      <c r="JE615" s="6"/>
      <c r="JF615" s="6"/>
      <c r="JG615" s="6"/>
      <c r="JH615" s="6"/>
      <c r="JI615" s="6"/>
      <c r="JJ615" s="6"/>
      <c r="JK615" s="6"/>
      <c r="JL615" s="6"/>
      <c r="JM615" s="6"/>
      <c r="JN615" s="6"/>
      <c r="JO615" s="6"/>
      <c r="JP615" s="6"/>
      <c r="JQ615" s="6"/>
      <c r="JR615" s="6"/>
      <c r="JS615" s="6"/>
      <c r="JT615" s="6"/>
      <c r="JU615" s="6"/>
      <c r="JV615" s="6"/>
      <c r="JW615" s="6"/>
      <c r="JX615" s="6"/>
      <c r="JY615" s="6"/>
      <c r="JZ615" s="6"/>
      <c r="KA615" s="6"/>
      <c r="KB615" s="6"/>
      <c r="KC615" s="6"/>
      <c r="KD615" s="6"/>
      <c r="KE615" s="6"/>
      <c r="KF615" s="6"/>
      <c r="KG615" s="6"/>
      <c r="KH615" s="6"/>
      <c r="KI615" s="6"/>
      <c r="KJ615" s="6"/>
      <c r="KK615" s="6"/>
      <c r="KL615" s="6"/>
      <c r="KM615" s="6"/>
      <c r="KN615" s="6"/>
      <c r="KO615" s="6"/>
      <c r="KP615" s="6"/>
      <c r="KQ615" s="6"/>
      <c r="KR615" s="6"/>
      <c r="KS615" s="6"/>
      <c r="KT615" s="6"/>
      <c r="KU615" s="6"/>
      <c r="KV615" s="6"/>
      <c r="KW615" s="6"/>
      <c r="KX615" s="6"/>
      <c r="KY615" s="6"/>
      <c r="KZ615" s="6"/>
      <c r="LA615" s="6"/>
      <c r="LB615" s="6"/>
      <c r="LC615" s="6"/>
    </row>
    <row r="616" spans="222:315" x14ac:dyDescent="0.2">
      <c r="HN616" s="6"/>
      <c r="HO616" s="6"/>
      <c r="HP616" s="6"/>
      <c r="HQ616" s="6"/>
      <c r="HR616" s="6"/>
      <c r="HS616" s="6"/>
      <c r="HT616" s="6"/>
      <c r="HU616" s="6"/>
      <c r="HV616" s="6"/>
      <c r="HW616" s="6"/>
      <c r="HX616" s="6"/>
      <c r="HY616" s="6"/>
      <c r="HZ616" s="6"/>
      <c r="IA616" s="6"/>
      <c r="IB616" s="6"/>
      <c r="IC616" s="6"/>
      <c r="ID616" s="6"/>
      <c r="IE616" s="6"/>
      <c r="IF616" s="6"/>
      <c r="IG616" s="6"/>
      <c r="IH616" s="6"/>
      <c r="II616" s="6"/>
      <c r="IJ616" s="6"/>
      <c r="IK616" s="6"/>
      <c r="IL616" s="6"/>
      <c r="IM616" s="6"/>
      <c r="IN616" s="6"/>
      <c r="IO616" s="6"/>
      <c r="IP616" s="6"/>
      <c r="IQ616" s="6"/>
      <c r="IR616" s="6"/>
      <c r="IS616" s="6"/>
      <c r="IT616" s="6"/>
      <c r="IU616" s="6"/>
      <c r="IV616" s="6"/>
      <c r="IW616" s="6"/>
      <c r="IX616" s="6"/>
      <c r="IY616" s="6"/>
      <c r="IZ616" s="6"/>
      <c r="JA616" s="6"/>
      <c r="JB616" s="6"/>
      <c r="JC616" s="6"/>
      <c r="JD616" s="6"/>
      <c r="JE616" s="6"/>
      <c r="JF616" s="6"/>
      <c r="JG616" s="6"/>
      <c r="JH616" s="6"/>
      <c r="JI616" s="6"/>
      <c r="JJ616" s="6"/>
      <c r="JK616" s="6"/>
      <c r="JL616" s="6"/>
      <c r="JM616" s="6"/>
      <c r="JN616" s="6"/>
      <c r="JO616" s="6"/>
      <c r="JP616" s="6"/>
      <c r="JQ616" s="6"/>
      <c r="JR616" s="6"/>
      <c r="JS616" s="6"/>
      <c r="JT616" s="6"/>
      <c r="JU616" s="6"/>
      <c r="JV616" s="6"/>
      <c r="JW616" s="6"/>
      <c r="JX616" s="6"/>
      <c r="JY616" s="6"/>
      <c r="JZ616" s="6"/>
      <c r="KA616" s="6"/>
      <c r="KB616" s="6"/>
      <c r="KC616" s="6"/>
      <c r="KD616" s="6"/>
      <c r="KE616" s="6"/>
      <c r="KF616" s="6"/>
      <c r="KG616" s="6"/>
      <c r="KH616" s="6"/>
      <c r="KI616" s="6"/>
      <c r="KJ616" s="6"/>
      <c r="KK616" s="6"/>
      <c r="KL616" s="6"/>
      <c r="KM616" s="6"/>
      <c r="KN616" s="6"/>
      <c r="KO616" s="6"/>
      <c r="KP616" s="6"/>
      <c r="KQ616" s="6"/>
      <c r="KR616" s="6"/>
      <c r="KS616" s="6"/>
      <c r="KT616" s="6"/>
      <c r="KU616" s="6"/>
      <c r="KV616" s="6"/>
      <c r="KW616" s="6"/>
      <c r="KX616" s="6"/>
      <c r="KY616" s="6"/>
      <c r="KZ616" s="6"/>
      <c r="LA616" s="6"/>
      <c r="LB616" s="6"/>
      <c r="LC616" s="6"/>
    </row>
    <row r="617" spans="222:315" x14ac:dyDescent="0.2">
      <c r="HN617" s="6"/>
      <c r="HO617" s="6"/>
      <c r="HP617" s="6"/>
      <c r="HQ617" s="6"/>
      <c r="HR617" s="6"/>
      <c r="HS617" s="6"/>
      <c r="HT617" s="6"/>
      <c r="HU617" s="6"/>
      <c r="HV617" s="6"/>
      <c r="HW617" s="6"/>
      <c r="HX617" s="6"/>
      <c r="HY617" s="6"/>
      <c r="HZ617" s="6"/>
      <c r="IA617" s="6"/>
      <c r="IB617" s="6"/>
      <c r="IC617" s="6"/>
      <c r="ID617" s="6"/>
      <c r="IE617" s="6"/>
      <c r="IF617" s="6"/>
      <c r="IG617" s="6"/>
      <c r="IH617" s="6"/>
      <c r="II617" s="6"/>
      <c r="IJ617" s="6"/>
      <c r="IK617" s="6"/>
      <c r="IL617" s="6"/>
      <c r="IM617" s="6"/>
      <c r="IN617" s="6"/>
      <c r="IO617" s="6"/>
      <c r="IP617" s="6"/>
      <c r="IQ617" s="6"/>
      <c r="IR617" s="6"/>
      <c r="IS617" s="6"/>
      <c r="IT617" s="6"/>
      <c r="IU617" s="6"/>
      <c r="IV617" s="6"/>
      <c r="IW617" s="6"/>
      <c r="IX617" s="6"/>
      <c r="IY617" s="6"/>
      <c r="IZ617" s="6"/>
      <c r="JA617" s="6"/>
      <c r="JB617" s="6"/>
      <c r="JC617" s="6"/>
      <c r="JD617" s="6"/>
      <c r="JE617" s="6"/>
      <c r="JF617" s="6"/>
      <c r="JG617" s="6"/>
      <c r="JH617" s="6"/>
      <c r="JI617" s="6"/>
      <c r="JJ617" s="6"/>
      <c r="JK617" s="6"/>
      <c r="JL617" s="6"/>
      <c r="JM617" s="6"/>
      <c r="JN617" s="6"/>
      <c r="JO617" s="6"/>
      <c r="JP617" s="6"/>
      <c r="JQ617" s="6"/>
      <c r="JR617" s="6"/>
      <c r="JS617" s="6"/>
      <c r="JT617" s="6"/>
      <c r="JU617" s="6"/>
      <c r="JV617" s="6"/>
      <c r="JW617" s="6"/>
      <c r="JX617" s="6"/>
      <c r="JY617" s="6"/>
      <c r="JZ617" s="6"/>
      <c r="KA617" s="6"/>
      <c r="KB617" s="6"/>
      <c r="KC617" s="6"/>
      <c r="KD617" s="6"/>
      <c r="KE617" s="6"/>
      <c r="KF617" s="6"/>
      <c r="KG617" s="6"/>
      <c r="KH617" s="6"/>
      <c r="KI617" s="6"/>
      <c r="KJ617" s="6"/>
      <c r="KK617" s="6"/>
      <c r="KL617" s="6"/>
      <c r="KM617" s="6"/>
      <c r="KN617" s="6"/>
      <c r="KO617" s="6"/>
      <c r="KP617" s="6"/>
      <c r="KQ617" s="6"/>
      <c r="KR617" s="6"/>
      <c r="KS617" s="6"/>
      <c r="KT617" s="6"/>
      <c r="KU617" s="6"/>
      <c r="KV617" s="6"/>
      <c r="KW617" s="6"/>
      <c r="KX617" s="6"/>
      <c r="KY617" s="6"/>
      <c r="KZ617" s="6"/>
      <c r="LA617" s="6"/>
      <c r="LB617" s="6"/>
      <c r="LC617" s="6"/>
    </row>
    <row r="618" spans="222:315" x14ac:dyDescent="0.2">
      <c r="HN618" s="6"/>
      <c r="HO618" s="6"/>
      <c r="HP618" s="6"/>
      <c r="HQ618" s="6"/>
      <c r="HR618" s="6"/>
      <c r="HS618" s="6"/>
      <c r="HT618" s="6"/>
      <c r="HU618" s="6"/>
      <c r="HV618" s="6"/>
      <c r="HW618" s="6"/>
      <c r="HX618" s="6"/>
      <c r="HY618" s="6"/>
      <c r="HZ618" s="6"/>
      <c r="IA618" s="6"/>
      <c r="IB618" s="6"/>
      <c r="IC618" s="6"/>
      <c r="ID618" s="6"/>
      <c r="IE618" s="6"/>
      <c r="IF618" s="6"/>
      <c r="IG618" s="6"/>
      <c r="IH618" s="6"/>
      <c r="II618" s="6"/>
      <c r="IJ618" s="6"/>
      <c r="IK618" s="6"/>
      <c r="IL618" s="6"/>
      <c r="IM618" s="6"/>
      <c r="IN618" s="6"/>
      <c r="IO618" s="6"/>
      <c r="IP618" s="6"/>
      <c r="IQ618" s="6"/>
      <c r="IR618" s="6"/>
      <c r="IS618" s="6"/>
      <c r="IT618" s="6"/>
      <c r="IU618" s="6"/>
      <c r="IV618" s="6"/>
      <c r="IW618" s="6"/>
      <c r="IX618" s="6"/>
      <c r="IY618" s="6"/>
      <c r="IZ618" s="6"/>
      <c r="JA618" s="6"/>
      <c r="JB618" s="6"/>
      <c r="JC618" s="6"/>
      <c r="JD618" s="6"/>
      <c r="JE618" s="6"/>
      <c r="JF618" s="6"/>
      <c r="JG618" s="6"/>
      <c r="JH618" s="6"/>
      <c r="JI618" s="6"/>
      <c r="JJ618" s="6"/>
      <c r="JK618" s="6"/>
      <c r="JL618" s="6"/>
      <c r="JM618" s="6"/>
      <c r="JN618" s="6"/>
      <c r="JO618" s="6"/>
      <c r="JP618" s="6"/>
      <c r="JQ618" s="6"/>
      <c r="JR618" s="6"/>
      <c r="JS618" s="6"/>
      <c r="JT618" s="6"/>
      <c r="JU618" s="6"/>
      <c r="JV618" s="6"/>
      <c r="JW618" s="6"/>
      <c r="JX618" s="6"/>
      <c r="JY618" s="6"/>
      <c r="JZ618" s="6"/>
      <c r="KA618" s="6"/>
      <c r="KB618" s="6"/>
      <c r="KC618" s="6"/>
      <c r="KD618" s="6"/>
      <c r="KE618" s="6"/>
      <c r="KF618" s="6"/>
      <c r="KG618" s="6"/>
      <c r="KH618" s="6"/>
      <c r="KI618" s="6"/>
      <c r="KJ618" s="6"/>
      <c r="KK618" s="6"/>
      <c r="KL618" s="6"/>
      <c r="KM618" s="6"/>
      <c r="KN618" s="6"/>
      <c r="KO618" s="6"/>
      <c r="KP618" s="6"/>
      <c r="KQ618" s="6"/>
      <c r="KR618" s="6"/>
      <c r="KS618" s="6"/>
      <c r="KT618" s="6"/>
      <c r="KU618" s="6"/>
      <c r="KV618" s="6"/>
      <c r="KW618" s="6"/>
      <c r="KX618" s="6"/>
      <c r="KY618" s="6"/>
      <c r="KZ618" s="6"/>
      <c r="LA618" s="6"/>
      <c r="LB618" s="6"/>
      <c r="LC618" s="6"/>
    </row>
    <row r="619" spans="222:315" x14ac:dyDescent="0.2">
      <c r="HN619" s="6"/>
      <c r="HO619" s="6"/>
      <c r="HP619" s="6"/>
      <c r="HQ619" s="6"/>
      <c r="HR619" s="6"/>
      <c r="HS619" s="6"/>
      <c r="HT619" s="6"/>
      <c r="HU619" s="6"/>
      <c r="HV619" s="6"/>
      <c r="HW619" s="6"/>
      <c r="HX619" s="6"/>
      <c r="HY619" s="6"/>
      <c r="HZ619" s="6"/>
      <c r="IA619" s="6"/>
      <c r="IB619" s="6"/>
      <c r="IC619" s="6"/>
      <c r="ID619" s="6"/>
      <c r="IE619" s="6"/>
      <c r="IF619" s="6"/>
      <c r="IG619" s="6"/>
      <c r="IH619" s="6"/>
      <c r="II619" s="6"/>
      <c r="IJ619" s="6"/>
      <c r="IK619" s="6"/>
      <c r="IL619" s="6"/>
      <c r="IM619" s="6"/>
      <c r="IN619" s="6"/>
      <c r="IO619" s="6"/>
      <c r="IP619" s="6"/>
      <c r="IQ619" s="6"/>
      <c r="IR619" s="6"/>
      <c r="IS619" s="6"/>
      <c r="IT619" s="6"/>
      <c r="IU619" s="6"/>
      <c r="IV619" s="6"/>
      <c r="IW619" s="6"/>
      <c r="IX619" s="6"/>
      <c r="IY619" s="6"/>
      <c r="IZ619" s="6"/>
      <c r="JA619" s="6"/>
      <c r="JB619" s="6"/>
      <c r="JC619" s="6"/>
      <c r="JD619" s="6"/>
      <c r="JE619" s="6"/>
      <c r="JF619" s="6"/>
      <c r="JG619" s="6"/>
      <c r="JH619" s="6"/>
      <c r="JI619" s="6"/>
      <c r="JJ619" s="6"/>
      <c r="JK619" s="6"/>
      <c r="JL619" s="6"/>
      <c r="JM619" s="6"/>
      <c r="JN619" s="6"/>
      <c r="JO619" s="6"/>
      <c r="JP619" s="6"/>
      <c r="JQ619" s="6"/>
      <c r="JR619" s="6"/>
      <c r="JS619" s="6"/>
      <c r="JT619" s="6"/>
      <c r="JU619" s="6"/>
      <c r="JV619" s="6"/>
      <c r="JW619" s="6"/>
      <c r="JX619" s="6"/>
      <c r="JY619" s="6"/>
      <c r="JZ619" s="6"/>
      <c r="KA619" s="6"/>
      <c r="KB619" s="6"/>
      <c r="KC619" s="6"/>
      <c r="KD619" s="6"/>
      <c r="KE619" s="6"/>
      <c r="KF619" s="6"/>
      <c r="KG619" s="6"/>
      <c r="KH619" s="6"/>
      <c r="KI619" s="6"/>
      <c r="KJ619" s="6"/>
      <c r="KK619" s="6"/>
      <c r="KL619" s="6"/>
      <c r="KM619" s="6"/>
      <c r="KN619" s="6"/>
      <c r="KO619" s="6"/>
      <c r="KP619" s="6"/>
      <c r="KQ619" s="6"/>
      <c r="KR619" s="6"/>
      <c r="KS619" s="6"/>
      <c r="KT619" s="6"/>
      <c r="KU619" s="6"/>
      <c r="KV619" s="6"/>
      <c r="KW619" s="6"/>
      <c r="KX619" s="6"/>
      <c r="KY619" s="6"/>
      <c r="KZ619" s="6"/>
      <c r="LA619" s="6"/>
      <c r="LB619" s="6"/>
      <c r="LC619" s="6"/>
    </row>
    <row r="620" spans="222:315" x14ac:dyDescent="0.2">
      <c r="HN620" s="6"/>
      <c r="HO620" s="6"/>
      <c r="HP620" s="6"/>
      <c r="HQ620" s="6"/>
      <c r="HR620" s="6"/>
      <c r="HS620" s="6"/>
      <c r="HT620" s="6"/>
      <c r="HU620" s="6"/>
      <c r="HV620" s="6"/>
      <c r="HW620" s="6"/>
      <c r="HX620" s="6"/>
      <c r="HY620" s="6"/>
      <c r="HZ620" s="6"/>
      <c r="IA620" s="6"/>
      <c r="IB620" s="6"/>
      <c r="IC620" s="6"/>
      <c r="ID620" s="6"/>
      <c r="IE620" s="6"/>
      <c r="IF620" s="6"/>
      <c r="IG620" s="6"/>
      <c r="IH620" s="6"/>
      <c r="II620" s="6"/>
      <c r="IJ620" s="6"/>
      <c r="IK620" s="6"/>
      <c r="IL620" s="6"/>
      <c r="IM620" s="6"/>
      <c r="IN620" s="6"/>
      <c r="IO620" s="6"/>
      <c r="IP620" s="6"/>
      <c r="IQ620" s="6"/>
      <c r="IR620" s="6"/>
      <c r="IS620" s="6"/>
      <c r="IT620" s="6"/>
      <c r="IU620" s="6"/>
      <c r="IV620" s="6"/>
      <c r="IW620" s="6"/>
      <c r="IX620" s="6"/>
      <c r="IY620" s="6"/>
      <c r="IZ620" s="6"/>
      <c r="JA620" s="6"/>
      <c r="JB620" s="6"/>
      <c r="JC620" s="6"/>
      <c r="JD620" s="6"/>
      <c r="JE620" s="6"/>
      <c r="JF620" s="6"/>
      <c r="JG620" s="6"/>
      <c r="JH620" s="6"/>
      <c r="JI620" s="6"/>
      <c r="JJ620" s="6"/>
      <c r="JK620" s="6"/>
      <c r="JL620" s="6"/>
      <c r="JM620" s="6"/>
      <c r="JN620" s="6"/>
      <c r="JO620" s="6"/>
      <c r="JP620" s="6"/>
      <c r="JQ620" s="6"/>
      <c r="JR620" s="6"/>
      <c r="JS620" s="6"/>
      <c r="JT620" s="6"/>
      <c r="JU620" s="6"/>
      <c r="JV620" s="6"/>
      <c r="JW620" s="6"/>
      <c r="JX620" s="6"/>
      <c r="JY620" s="6"/>
      <c r="JZ620" s="6"/>
      <c r="KA620" s="6"/>
      <c r="KB620" s="6"/>
      <c r="KC620" s="6"/>
      <c r="KD620" s="6"/>
      <c r="KE620" s="6"/>
      <c r="KF620" s="6"/>
      <c r="KG620" s="6"/>
      <c r="KH620" s="6"/>
      <c r="KI620" s="6"/>
      <c r="KJ620" s="6"/>
      <c r="KK620" s="6"/>
      <c r="KL620" s="6"/>
      <c r="KM620" s="6"/>
      <c r="KN620" s="6"/>
      <c r="KO620" s="6"/>
      <c r="KP620" s="6"/>
      <c r="KQ620" s="6"/>
      <c r="KR620" s="6"/>
      <c r="KS620" s="6"/>
      <c r="KT620" s="6"/>
      <c r="KU620" s="6"/>
      <c r="KV620" s="6"/>
      <c r="KW620" s="6"/>
      <c r="KX620" s="6"/>
      <c r="KY620" s="6"/>
      <c r="KZ620" s="6"/>
      <c r="LA620" s="6"/>
      <c r="LB620" s="6"/>
      <c r="LC620" s="6"/>
    </row>
    <row r="621" spans="222:315" x14ac:dyDescent="0.2">
      <c r="HN621" s="6"/>
      <c r="HO621" s="6"/>
      <c r="HP621" s="6"/>
      <c r="HQ621" s="6"/>
      <c r="HR621" s="6"/>
      <c r="HS621" s="6"/>
      <c r="HT621" s="6"/>
      <c r="HU621" s="6"/>
      <c r="HV621" s="6"/>
      <c r="HW621" s="6"/>
      <c r="HX621" s="6"/>
      <c r="HY621" s="6"/>
      <c r="HZ621" s="6"/>
      <c r="IA621" s="6"/>
      <c r="IB621" s="6"/>
      <c r="IC621" s="6"/>
      <c r="ID621" s="6"/>
      <c r="IE621" s="6"/>
      <c r="IF621" s="6"/>
      <c r="IG621" s="6"/>
      <c r="IH621" s="6"/>
      <c r="II621" s="6"/>
      <c r="IJ621" s="6"/>
      <c r="IK621" s="6"/>
      <c r="IL621" s="6"/>
      <c r="IM621" s="6"/>
      <c r="IN621" s="6"/>
      <c r="IO621" s="6"/>
      <c r="IP621" s="6"/>
      <c r="IQ621" s="6"/>
      <c r="IR621" s="6"/>
      <c r="IS621" s="6"/>
      <c r="IT621" s="6"/>
      <c r="IU621" s="6"/>
      <c r="IV621" s="6"/>
      <c r="IW621" s="6"/>
      <c r="IX621" s="6"/>
      <c r="IY621" s="6"/>
      <c r="IZ621" s="6"/>
      <c r="JA621" s="6"/>
      <c r="JB621" s="6"/>
      <c r="JC621" s="6"/>
      <c r="JD621" s="6"/>
      <c r="JE621" s="6"/>
      <c r="JF621" s="6"/>
      <c r="JG621" s="6"/>
      <c r="JH621" s="6"/>
      <c r="JI621" s="6"/>
      <c r="JJ621" s="6"/>
      <c r="JK621" s="6"/>
      <c r="JL621" s="6"/>
      <c r="JM621" s="6"/>
      <c r="JN621" s="6"/>
      <c r="JO621" s="6"/>
      <c r="JP621" s="6"/>
      <c r="JQ621" s="6"/>
      <c r="JR621" s="6"/>
      <c r="JS621" s="6"/>
      <c r="JT621" s="6"/>
      <c r="JU621" s="6"/>
      <c r="JV621" s="6"/>
      <c r="JW621" s="6"/>
      <c r="JX621" s="6"/>
      <c r="JY621" s="6"/>
      <c r="JZ621" s="6"/>
      <c r="KA621" s="6"/>
      <c r="KB621" s="6"/>
      <c r="KC621" s="6"/>
      <c r="KD621" s="6"/>
      <c r="KE621" s="6"/>
      <c r="KF621" s="6"/>
      <c r="KG621" s="6"/>
      <c r="KH621" s="6"/>
      <c r="KI621" s="6"/>
      <c r="KJ621" s="6"/>
      <c r="KK621" s="6"/>
      <c r="KL621" s="6"/>
      <c r="KM621" s="6"/>
      <c r="KN621" s="6"/>
      <c r="KO621" s="6"/>
      <c r="KP621" s="6"/>
      <c r="KQ621" s="6"/>
      <c r="KR621" s="6"/>
      <c r="KS621" s="6"/>
      <c r="KT621" s="6"/>
      <c r="KU621" s="6"/>
      <c r="KV621" s="6"/>
      <c r="KW621" s="6"/>
      <c r="KX621" s="6"/>
      <c r="KY621" s="6"/>
      <c r="KZ621" s="6"/>
      <c r="LA621" s="6"/>
      <c r="LB621" s="6"/>
      <c r="LC621" s="6"/>
    </row>
    <row r="622" spans="222:315" x14ac:dyDescent="0.2">
      <c r="HN622" s="6"/>
      <c r="HO622" s="6"/>
      <c r="HP622" s="6"/>
      <c r="HQ622" s="6"/>
      <c r="HR622" s="6"/>
      <c r="HS622" s="6"/>
      <c r="HT622" s="6"/>
      <c r="HU622" s="6"/>
      <c r="HV622" s="6"/>
      <c r="HW622" s="6"/>
      <c r="HX622" s="6"/>
      <c r="HY622" s="6"/>
      <c r="HZ622" s="6"/>
      <c r="IA622" s="6"/>
      <c r="IB622" s="6"/>
      <c r="IC622" s="6"/>
      <c r="ID622" s="6"/>
      <c r="IE622" s="6"/>
      <c r="IF622" s="6"/>
      <c r="IG622" s="6"/>
      <c r="IH622" s="6"/>
      <c r="II622" s="6"/>
      <c r="IJ622" s="6"/>
      <c r="IK622" s="6"/>
      <c r="IL622" s="6"/>
      <c r="IM622" s="6"/>
      <c r="IN622" s="6"/>
      <c r="IO622" s="6"/>
      <c r="IP622" s="6"/>
      <c r="IQ622" s="6"/>
      <c r="IR622" s="6"/>
      <c r="IS622" s="6"/>
      <c r="IT622" s="6"/>
      <c r="IU622" s="6"/>
      <c r="IV622" s="6"/>
      <c r="IW622" s="6"/>
      <c r="IX622" s="6"/>
      <c r="IY622" s="6"/>
      <c r="IZ622" s="6"/>
      <c r="JA622" s="6"/>
      <c r="JB622" s="6"/>
      <c r="JC622" s="6"/>
      <c r="JD622" s="6"/>
      <c r="JE622" s="6"/>
      <c r="JF622" s="6"/>
      <c r="JG622" s="6"/>
      <c r="JH622" s="6"/>
      <c r="JI622" s="6"/>
      <c r="JJ622" s="6"/>
      <c r="JK622" s="6"/>
      <c r="JL622" s="6"/>
      <c r="JM622" s="6"/>
      <c r="JN622" s="6"/>
      <c r="JO622" s="6"/>
      <c r="JP622" s="6"/>
      <c r="JQ622" s="6"/>
      <c r="JR622" s="6"/>
      <c r="JS622" s="6"/>
      <c r="JT622" s="6"/>
      <c r="JU622" s="6"/>
      <c r="JV622" s="6"/>
      <c r="JW622" s="6"/>
      <c r="JX622" s="6"/>
      <c r="JY622" s="6"/>
      <c r="JZ622" s="6"/>
      <c r="KA622" s="6"/>
      <c r="KB622" s="6"/>
      <c r="KC622" s="6"/>
      <c r="KD622" s="6"/>
      <c r="KE622" s="6"/>
      <c r="KF622" s="6"/>
      <c r="KG622" s="6"/>
      <c r="KH622" s="6"/>
      <c r="KI622" s="6"/>
      <c r="KJ622" s="6"/>
      <c r="KK622" s="6"/>
      <c r="KL622" s="6"/>
      <c r="KM622" s="6"/>
      <c r="KN622" s="6"/>
      <c r="KO622" s="6"/>
      <c r="KP622" s="6"/>
      <c r="KQ622" s="6"/>
      <c r="KR622" s="6"/>
      <c r="KS622" s="6"/>
      <c r="KT622" s="6"/>
      <c r="KU622" s="6"/>
      <c r="KV622" s="6"/>
      <c r="KW622" s="6"/>
      <c r="KX622" s="6"/>
      <c r="KY622" s="6"/>
      <c r="KZ622" s="6"/>
      <c r="LA622" s="6"/>
      <c r="LB622" s="6"/>
      <c r="LC622" s="6"/>
    </row>
    <row r="623" spans="222:315" x14ac:dyDescent="0.2">
      <c r="HN623" s="6"/>
      <c r="HO623" s="6"/>
      <c r="HP623" s="6"/>
      <c r="HQ623" s="6"/>
      <c r="HR623" s="6"/>
      <c r="HS623" s="6"/>
      <c r="HT623" s="6"/>
      <c r="HU623" s="6"/>
      <c r="HV623" s="6"/>
      <c r="HW623" s="6"/>
      <c r="HX623" s="6"/>
      <c r="HY623" s="6"/>
      <c r="HZ623" s="6"/>
      <c r="IA623" s="6"/>
      <c r="IB623" s="6"/>
      <c r="IC623" s="6"/>
      <c r="ID623" s="6"/>
      <c r="IE623" s="6"/>
      <c r="IF623" s="6"/>
      <c r="IG623" s="6"/>
      <c r="IH623" s="6"/>
      <c r="II623" s="6"/>
      <c r="IJ623" s="6"/>
      <c r="IK623" s="6"/>
      <c r="IL623" s="6"/>
      <c r="IM623" s="6"/>
      <c r="IN623" s="6"/>
      <c r="IO623" s="6"/>
      <c r="IP623" s="6"/>
      <c r="IQ623" s="6"/>
      <c r="IR623" s="6"/>
      <c r="IS623" s="6"/>
      <c r="IT623" s="6"/>
      <c r="IU623" s="6"/>
      <c r="IV623" s="6"/>
      <c r="IW623" s="6"/>
      <c r="IX623" s="6"/>
      <c r="IY623" s="6"/>
      <c r="IZ623" s="6"/>
      <c r="JA623" s="6"/>
      <c r="JB623" s="6"/>
      <c r="JC623" s="6"/>
      <c r="JD623" s="6"/>
      <c r="JE623" s="6"/>
      <c r="JF623" s="6"/>
      <c r="JG623" s="6"/>
      <c r="JH623" s="6"/>
      <c r="JI623" s="6"/>
      <c r="JJ623" s="6"/>
      <c r="JK623" s="6"/>
      <c r="JL623" s="6"/>
      <c r="JM623" s="6"/>
      <c r="JN623" s="6"/>
      <c r="JO623" s="6"/>
      <c r="JP623" s="6"/>
      <c r="JQ623" s="6"/>
      <c r="JR623" s="6"/>
      <c r="JS623" s="6"/>
      <c r="JT623" s="6"/>
      <c r="JU623" s="6"/>
      <c r="JV623" s="6"/>
      <c r="JW623" s="6"/>
      <c r="JX623" s="6"/>
      <c r="JY623" s="6"/>
      <c r="JZ623" s="6"/>
      <c r="KA623" s="6"/>
      <c r="KB623" s="6"/>
      <c r="KC623" s="6"/>
      <c r="KD623" s="6"/>
      <c r="KE623" s="6"/>
      <c r="KF623" s="6"/>
      <c r="KG623" s="6"/>
      <c r="KH623" s="6"/>
      <c r="KI623" s="6"/>
      <c r="KJ623" s="6"/>
      <c r="KK623" s="6"/>
      <c r="KL623" s="6"/>
      <c r="KM623" s="6"/>
      <c r="KN623" s="6"/>
      <c r="KO623" s="6"/>
      <c r="KP623" s="6"/>
      <c r="KQ623" s="6"/>
      <c r="KR623" s="6"/>
      <c r="KS623" s="6"/>
      <c r="KT623" s="6"/>
      <c r="KU623" s="6"/>
      <c r="KV623" s="6"/>
      <c r="KW623" s="6"/>
      <c r="KX623" s="6"/>
      <c r="KY623" s="6"/>
      <c r="KZ623" s="6"/>
      <c r="LA623" s="6"/>
      <c r="LB623" s="6"/>
      <c r="LC623" s="6"/>
    </row>
    <row r="624" spans="222:315" x14ac:dyDescent="0.2">
      <c r="HN624" s="6"/>
      <c r="HO624" s="6"/>
      <c r="HP624" s="6"/>
      <c r="HQ624" s="6"/>
      <c r="HR624" s="6"/>
      <c r="HS624" s="6"/>
      <c r="HT624" s="6"/>
      <c r="HU624" s="6"/>
      <c r="HV624" s="6"/>
      <c r="HW624" s="6"/>
      <c r="HX624" s="6"/>
      <c r="HY624" s="6"/>
      <c r="HZ624" s="6"/>
      <c r="IA624" s="6"/>
      <c r="IB624" s="6"/>
      <c r="IC624" s="6"/>
      <c r="ID624" s="6"/>
      <c r="IE624" s="6"/>
      <c r="IF624" s="6"/>
      <c r="IG624" s="6"/>
      <c r="IH624" s="6"/>
      <c r="II624" s="6"/>
      <c r="IJ624" s="6"/>
      <c r="IK624" s="6"/>
      <c r="IL624" s="6"/>
      <c r="IM624" s="6"/>
      <c r="IN624" s="6"/>
      <c r="IO624" s="6"/>
      <c r="IP624" s="6"/>
      <c r="IQ624" s="6"/>
      <c r="IR624" s="6"/>
      <c r="IS624" s="6"/>
      <c r="IT624" s="6"/>
      <c r="IU624" s="6"/>
      <c r="IV624" s="6"/>
      <c r="IW624" s="6"/>
      <c r="IX624" s="6"/>
      <c r="IY624" s="6"/>
      <c r="IZ624" s="6"/>
      <c r="JA624" s="6"/>
      <c r="JB624" s="6"/>
      <c r="JC624" s="6"/>
      <c r="JD624" s="6"/>
      <c r="JE624" s="6"/>
      <c r="JF624" s="6"/>
      <c r="JG624" s="6"/>
      <c r="JH624" s="6"/>
      <c r="JI624" s="6"/>
      <c r="JJ624" s="6"/>
      <c r="JK624" s="6"/>
      <c r="JL624" s="6"/>
      <c r="JM624" s="6"/>
      <c r="JN624" s="6"/>
      <c r="JO624" s="6"/>
      <c r="JP624" s="6"/>
      <c r="JQ624" s="6"/>
      <c r="JR624" s="6"/>
      <c r="JS624" s="6"/>
      <c r="JT624" s="6"/>
      <c r="JU624" s="6"/>
      <c r="JV624" s="6"/>
      <c r="JW624" s="6"/>
      <c r="JX624" s="6"/>
      <c r="JY624" s="6"/>
      <c r="JZ624" s="6"/>
      <c r="KA624" s="6"/>
      <c r="KB624" s="6"/>
      <c r="KC624" s="6"/>
      <c r="KD624" s="6"/>
      <c r="KE624" s="6"/>
      <c r="KF624" s="6"/>
      <c r="KG624" s="6"/>
      <c r="KH624" s="6"/>
      <c r="KI624" s="6"/>
      <c r="KJ624" s="6"/>
      <c r="KK624" s="6"/>
      <c r="KL624" s="6"/>
      <c r="KM624" s="6"/>
      <c r="KN624" s="6"/>
      <c r="KO624" s="6"/>
      <c r="KP624" s="6"/>
      <c r="KQ624" s="6"/>
      <c r="KR624" s="6"/>
      <c r="KS624" s="6"/>
      <c r="KT624" s="6"/>
      <c r="KU624" s="6"/>
      <c r="KV624" s="6"/>
      <c r="KW624" s="6"/>
      <c r="KX624" s="6"/>
      <c r="KY624" s="6"/>
      <c r="KZ624" s="6"/>
      <c r="LA624" s="6"/>
      <c r="LB624" s="6"/>
      <c r="LC624" s="6"/>
    </row>
    <row r="625" spans="222:315" x14ac:dyDescent="0.2">
      <c r="HN625" s="6"/>
      <c r="HO625" s="6"/>
      <c r="HP625" s="6"/>
      <c r="HQ625" s="6"/>
      <c r="HR625" s="6"/>
      <c r="HS625" s="6"/>
      <c r="HT625" s="6"/>
      <c r="HU625" s="6"/>
      <c r="HV625" s="6"/>
      <c r="HW625" s="6"/>
      <c r="HX625" s="6"/>
      <c r="HY625" s="6"/>
      <c r="HZ625" s="6"/>
      <c r="IA625" s="6"/>
      <c r="IB625" s="6"/>
      <c r="IC625" s="6"/>
      <c r="ID625" s="6"/>
      <c r="IE625" s="6"/>
      <c r="IF625" s="6"/>
      <c r="IG625" s="6"/>
      <c r="IH625" s="6"/>
      <c r="II625" s="6"/>
      <c r="IJ625" s="6"/>
      <c r="IK625" s="6"/>
      <c r="IL625" s="6"/>
      <c r="IM625" s="6"/>
      <c r="IN625" s="6"/>
      <c r="IO625" s="6"/>
      <c r="IP625" s="6"/>
      <c r="IQ625" s="6"/>
      <c r="IR625" s="6"/>
      <c r="IS625" s="6"/>
      <c r="IT625" s="6"/>
      <c r="IU625" s="6"/>
      <c r="IV625" s="6"/>
      <c r="IW625" s="6"/>
      <c r="IX625" s="6"/>
      <c r="IY625" s="6"/>
      <c r="IZ625" s="6"/>
      <c r="JA625" s="6"/>
      <c r="JB625" s="6"/>
      <c r="JC625" s="6"/>
      <c r="JD625" s="6"/>
      <c r="JE625" s="6"/>
      <c r="JF625" s="6"/>
      <c r="JG625" s="6"/>
      <c r="JH625" s="6"/>
      <c r="JI625" s="6"/>
      <c r="JJ625" s="6"/>
      <c r="JK625" s="6"/>
      <c r="JL625" s="6"/>
      <c r="JM625" s="6"/>
      <c r="JN625" s="6"/>
      <c r="JO625" s="6"/>
      <c r="JP625" s="6"/>
      <c r="JQ625" s="6"/>
      <c r="JR625" s="6"/>
      <c r="JS625" s="6"/>
      <c r="JT625" s="6"/>
      <c r="JU625" s="6"/>
      <c r="JV625" s="6"/>
      <c r="JW625" s="6"/>
      <c r="JX625" s="6"/>
      <c r="JY625" s="6"/>
      <c r="JZ625" s="6"/>
      <c r="KA625" s="6"/>
      <c r="KB625" s="6"/>
      <c r="KC625" s="6"/>
      <c r="KD625" s="6"/>
      <c r="KE625" s="6"/>
      <c r="KF625" s="6"/>
      <c r="KG625" s="6"/>
      <c r="KH625" s="6"/>
      <c r="KI625" s="6"/>
      <c r="KJ625" s="6"/>
      <c r="KK625" s="6"/>
      <c r="KL625" s="6"/>
      <c r="KM625" s="6"/>
      <c r="KN625" s="6"/>
      <c r="KO625" s="6"/>
      <c r="KP625" s="6"/>
      <c r="KQ625" s="6"/>
      <c r="KR625" s="6"/>
      <c r="KS625" s="6"/>
      <c r="KT625" s="6"/>
      <c r="KU625" s="6"/>
      <c r="KV625" s="6"/>
      <c r="KW625" s="6"/>
      <c r="KX625" s="6"/>
      <c r="KY625" s="6"/>
      <c r="KZ625" s="6"/>
      <c r="LA625" s="6"/>
      <c r="LB625" s="6"/>
      <c r="LC625" s="6"/>
    </row>
    <row r="626" spans="222:315" x14ac:dyDescent="0.2">
      <c r="HN626" s="6"/>
      <c r="HO626" s="6"/>
      <c r="HP626" s="6"/>
      <c r="HQ626" s="6"/>
      <c r="HR626" s="6"/>
      <c r="HS626" s="6"/>
      <c r="HT626" s="6"/>
      <c r="HU626" s="6"/>
      <c r="HV626" s="6"/>
      <c r="HW626" s="6"/>
      <c r="HX626" s="6"/>
      <c r="HY626" s="6"/>
      <c r="HZ626" s="6"/>
      <c r="IA626" s="6"/>
      <c r="IB626" s="6"/>
      <c r="IC626" s="6"/>
      <c r="ID626" s="6"/>
      <c r="IE626" s="6"/>
      <c r="IF626" s="6"/>
      <c r="IG626" s="6"/>
      <c r="IH626" s="6"/>
      <c r="II626" s="6"/>
      <c r="IJ626" s="6"/>
      <c r="IK626" s="6"/>
      <c r="IL626" s="6"/>
      <c r="IM626" s="6"/>
      <c r="IN626" s="6"/>
      <c r="IO626" s="6"/>
      <c r="IP626" s="6"/>
      <c r="IQ626" s="6"/>
      <c r="IR626" s="6"/>
      <c r="IS626" s="6"/>
      <c r="IT626" s="6"/>
      <c r="IU626" s="6"/>
      <c r="IV626" s="6"/>
      <c r="IW626" s="6"/>
      <c r="IX626" s="6"/>
      <c r="IY626" s="6"/>
      <c r="IZ626" s="6"/>
      <c r="JA626" s="6"/>
      <c r="JB626" s="6"/>
      <c r="JC626" s="6"/>
      <c r="JD626" s="6"/>
      <c r="JE626" s="6"/>
      <c r="JF626" s="6"/>
      <c r="JG626" s="6"/>
      <c r="JH626" s="6"/>
      <c r="JI626" s="6"/>
      <c r="JJ626" s="6"/>
      <c r="JK626" s="6"/>
      <c r="JL626" s="6"/>
      <c r="JM626" s="6"/>
      <c r="JN626" s="6"/>
      <c r="JO626" s="6"/>
      <c r="JP626" s="6"/>
      <c r="JQ626" s="6"/>
      <c r="JR626" s="6"/>
      <c r="JS626" s="6"/>
      <c r="JT626" s="6"/>
      <c r="JU626" s="6"/>
      <c r="JV626" s="6"/>
      <c r="JW626" s="6"/>
      <c r="JX626" s="6"/>
      <c r="JY626" s="6"/>
      <c r="JZ626" s="6"/>
      <c r="KA626" s="6"/>
      <c r="KB626" s="6"/>
      <c r="KC626" s="6"/>
      <c r="KD626" s="6"/>
      <c r="KE626" s="6"/>
      <c r="KF626" s="6"/>
      <c r="KG626" s="6"/>
      <c r="KH626" s="6"/>
      <c r="KI626" s="6"/>
      <c r="KJ626" s="6"/>
      <c r="KK626" s="6"/>
      <c r="KL626" s="6"/>
      <c r="KM626" s="6"/>
      <c r="KN626" s="6"/>
      <c r="KO626" s="6"/>
      <c r="KP626" s="6"/>
      <c r="KQ626" s="6"/>
      <c r="KR626" s="6"/>
      <c r="KS626" s="6"/>
      <c r="KT626" s="6"/>
      <c r="KU626" s="6"/>
      <c r="KV626" s="6"/>
      <c r="KW626" s="6"/>
      <c r="KX626" s="6"/>
      <c r="KY626" s="6"/>
      <c r="KZ626" s="6"/>
      <c r="LA626" s="6"/>
      <c r="LB626" s="6"/>
      <c r="LC626" s="6"/>
    </row>
    <row r="627" spans="222:315" x14ac:dyDescent="0.2">
      <c r="HN627" s="6"/>
      <c r="HO627" s="6"/>
      <c r="HP627" s="6"/>
      <c r="HQ627" s="6"/>
      <c r="HR627" s="6"/>
      <c r="HS627" s="6"/>
      <c r="HT627" s="6"/>
      <c r="HU627" s="6"/>
      <c r="HV627" s="6"/>
      <c r="HW627" s="6"/>
      <c r="HX627" s="6"/>
      <c r="HY627" s="6"/>
      <c r="HZ627" s="6"/>
      <c r="IA627" s="6"/>
      <c r="IB627" s="6"/>
      <c r="IC627" s="6"/>
      <c r="ID627" s="6"/>
      <c r="IE627" s="6"/>
      <c r="IF627" s="6"/>
      <c r="IG627" s="6"/>
      <c r="IH627" s="6"/>
      <c r="II627" s="6"/>
      <c r="IJ627" s="6"/>
      <c r="IK627" s="6"/>
      <c r="IL627" s="6"/>
      <c r="IM627" s="6"/>
      <c r="IN627" s="6"/>
      <c r="IO627" s="6"/>
      <c r="IP627" s="6"/>
      <c r="IQ627" s="6"/>
      <c r="IR627" s="6"/>
      <c r="IS627" s="6"/>
      <c r="IT627" s="6"/>
      <c r="IU627" s="6"/>
      <c r="IV627" s="6"/>
      <c r="IW627" s="6"/>
      <c r="IX627" s="6"/>
      <c r="IY627" s="6"/>
      <c r="IZ627" s="6"/>
      <c r="JA627" s="6"/>
      <c r="JB627" s="6"/>
      <c r="JC627" s="6"/>
      <c r="JD627" s="6"/>
      <c r="JE627" s="6"/>
      <c r="JF627" s="6"/>
      <c r="JG627" s="6"/>
      <c r="JH627" s="6"/>
      <c r="JI627" s="6"/>
      <c r="JJ627" s="6"/>
      <c r="JK627" s="6"/>
      <c r="JL627" s="6"/>
      <c r="JM627" s="6"/>
      <c r="JN627" s="6"/>
      <c r="JO627" s="6"/>
      <c r="JP627" s="6"/>
      <c r="JQ627" s="6"/>
      <c r="JR627" s="6"/>
      <c r="JS627" s="6"/>
      <c r="JT627" s="6"/>
      <c r="JU627" s="6"/>
      <c r="JV627" s="6"/>
      <c r="JW627" s="6"/>
      <c r="JX627" s="6"/>
      <c r="JY627" s="6"/>
      <c r="JZ627" s="6"/>
      <c r="KA627" s="6"/>
      <c r="KB627" s="6"/>
      <c r="KC627" s="6"/>
      <c r="KD627" s="6"/>
      <c r="KE627" s="6"/>
      <c r="KF627" s="6"/>
      <c r="KG627" s="6"/>
      <c r="KH627" s="6"/>
      <c r="KI627" s="6"/>
      <c r="KJ627" s="6"/>
      <c r="KK627" s="6"/>
      <c r="KL627" s="6"/>
      <c r="KM627" s="6"/>
      <c r="KN627" s="6"/>
      <c r="KO627" s="6"/>
      <c r="KP627" s="6"/>
      <c r="KQ627" s="6"/>
      <c r="KR627" s="6"/>
      <c r="KS627" s="6"/>
      <c r="KT627" s="6"/>
      <c r="KU627" s="6"/>
      <c r="KV627" s="6"/>
      <c r="KW627" s="6"/>
      <c r="KX627" s="6"/>
      <c r="KY627" s="6"/>
      <c r="KZ627" s="6"/>
      <c r="LA627" s="6"/>
      <c r="LB627" s="6"/>
      <c r="LC627" s="6"/>
    </row>
    <row r="628" spans="222:315" x14ac:dyDescent="0.2">
      <c r="HN628" s="6"/>
      <c r="HO628" s="6"/>
      <c r="HP628" s="6"/>
      <c r="HQ628" s="6"/>
      <c r="HR628" s="6"/>
      <c r="HS628" s="6"/>
      <c r="HT628" s="6"/>
      <c r="HU628" s="6"/>
      <c r="HV628" s="6"/>
      <c r="HW628" s="6"/>
      <c r="HX628" s="6"/>
      <c r="HY628" s="6"/>
      <c r="HZ628" s="6"/>
      <c r="IA628" s="6"/>
      <c r="IB628" s="6"/>
      <c r="IC628" s="6"/>
      <c r="ID628" s="6"/>
      <c r="IE628" s="6"/>
      <c r="IF628" s="6"/>
      <c r="IG628" s="6"/>
      <c r="IH628" s="6"/>
      <c r="II628" s="6"/>
      <c r="IJ628" s="6"/>
      <c r="IK628" s="6"/>
      <c r="IL628" s="6"/>
      <c r="IM628" s="6"/>
      <c r="IN628" s="6"/>
      <c r="IO628" s="6"/>
      <c r="IP628" s="6"/>
      <c r="IQ628" s="6"/>
      <c r="IR628" s="6"/>
      <c r="IS628" s="6"/>
      <c r="IT628" s="6"/>
      <c r="IU628" s="6"/>
      <c r="IV628" s="6"/>
      <c r="IW628" s="6"/>
      <c r="IX628" s="6"/>
      <c r="IY628" s="6"/>
      <c r="IZ628" s="6"/>
      <c r="JA628" s="6"/>
      <c r="JB628" s="6"/>
      <c r="JC628" s="6"/>
      <c r="JD628" s="6"/>
      <c r="JE628" s="6"/>
      <c r="JF628" s="6"/>
      <c r="JG628" s="6"/>
      <c r="JH628" s="6"/>
      <c r="JI628" s="6"/>
      <c r="JJ628" s="6"/>
      <c r="JK628" s="6"/>
      <c r="JL628" s="6"/>
      <c r="JM628" s="6"/>
      <c r="JN628" s="6"/>
      <c r="JO628" s="6"/>
      <c r="JP628" s="6"/>
      <c r="JQ628" s="6"/>
      <c r="JR628" s="6"/>
      <c r="JS628" s="6"/>
      <c r="JT628" s="6"/>
      <c r="JU628" s="6"/>
      <c r="JV628" s="6"/>
      <c r="JW628" s="6"/>
      <c r="JX628" s="6"/>
      <c r="JY628" s="6"/>
      <c r="JZ628" s="6"/>
      <c r="KA628" s="6"/>
      <c r="KB628" s="6"/>
      <c r="KC628" s="6"/>
      <c r="KD628" s="6"/>
      <c r="KE628" s="6"/>
      <c r="KF628" s="6"/>
      <c r="KG628" s="6"/>
      <c r="KH628" s="6"/>
      <c r="KI628" s="6"/>
      <c r="KJ628" s="6"/>
      <c r="KK628" s="6"/>
      <c r="KL628" s="6"/>
      <c r="KM628" s="6"/>
      <c r="KN628" s="6"/>
      <c r="KO628" s="6"/>
      <c r="KP628" s="6"/>
      <c r="KQ628" s="6"/>
      <c r="KR628" s="6"/>
      <c r="KS628" s="6"/>
      <c r="KT628" s="6"/>
      <c r="KU628" s="6"/>
      <c r="KV628" s="6"/>
      <c r="KW628" s="6"/>
      <c r="KX628" s="6"/>
      <c r="KY628" s="6"/>
      <c r="KZ628" s="6"/>
      <c r="LA628" s="6"/>
      <c r="LB628" s="6"/>
      <c r="LC628" s="6"/>
    </row>
    <row r="629" spans="222:315" x14ac:dyDescent="0.2">
      <c r="HN629" s="6"/>
      <c r="HO629" s="6"/>
      <c r="HP629" s="6"/>
      <c r="HQ629" s="6"/>
      <c r="HR629" s="6"/>
      <c r="HS629" s="6"/>
      <c r="HT629" s="6"/>
      <c r="HU629" s="6"/>
      <c r="HV629" s="6"/>
      <c r="HW629" s="6"/>
      <c r="HX629" s="6"/>
      <c r="HY629" s="6"/>
      <c r="HZ629" s="6"/>
      <c r="IA629" s="6"/>
      <c r="IB629" s="6"/>
      <c r="IC629" s="6"/>
      <c r="ID629" s="6"/>
      <c r="IE629" s="6"/>
      <c r="IF629" s="6"/>
      <c r="IG629" s="6"/>
      <c r="IH629" s="6"/>
      <c r="II629" s="6"/>
      <c r="IJ629" s="6"/>
      <c r="IK629" s="6"/>
      <c r="IL629" s="6"/>
      <c r="IM629" s="6"/>
      <c r="IN629" s="6"/>
      <c r="IO629" s="6"/>
      <c r="IP629" s="6"/>
      <c r="IQ629" s="6"/>
      <c r="IR629" s="6"/>
      <c r="IS629" s="6"/>
      <c r="IT629" s="6"/>
      <c r="IU629" s="6"/>
      <c r="IV629" s="6"/>
      <c r="IW629" s="6"/>
      <c r="IX629" s="6"/>
      <c r="IY629" s="6"/>
      <c r="IZ629" s="6"/>
      <c r="JA629" s="6"/>
      <c r="JB629" s="6"/>
      <c r="JC629" s="6"/>
      <c r="JD629" s="6"/>
      <c r="JE629" s="6"/>
      <c r="JF629" s="6"/>
      <c r="JG629" s="6"/>
      <c r="JH629" s="6"/>
      <c r="JI629" s="6"/>
      <c r="JJ629" s="6"/>
      <c r="JK629" s="6"/>
      <c r="JL629" s="6"/>
      <c r="JM629" s="6"/>
      <c r="JN629" s="6"/>
      <c r="JO629" s="6"/>
      <c r="JP629" s="6"/>
      <c r="JQ629" s="6"/>
      <c r="JR629" s="6"/>
      <c r="JS629" s="6"/>
      <c r="JT629" s="6"/>
      <c r="JU629" s="6"/>
      <c r="JV629" s="6"/>
      <c r="JW629" s="6"/>
      <c r="JX629" s="6"/>
      <c r="JY629" s="6"/>
      <c r="JZ629" s="6"/>
      <c r="KA629" s="6"/>
      <c r="KB629" s="6"/>
      <c r="KC629" s="6"/>
      <c r="KD629" s="6"/>
      <c r="KE629" s="6"/>
      <c r="KF629" s="6"/>
      <c r="KG629" s="6"/>
      <c r="KH629" s="6"/>
      <c r="KI629" s="6"/>
      <c r="KJ629" s="6"/>
      <c r="KK629" s="6"/>
      <c r="KL629" s="6"/>
      <c r="KM629" s="6"/>
      <c r="KN629" s="6"/>
      <c r="KO629" s="6"/>
      <c r="KP629" s="6"/>
      <c r="KQ629" s="6"/>
      <c r="KR629" s="6"/>
      <c r="KS629" s="6"/>
      <c r="KT629" s="6"/>
      <c r="KU629" s="6"/>
      <c r="KV629" s="6"/>
      <c r="KW629" s="6"/>
      <c r="KX629" s="6"/>
      <c r="KY629" s="6"/>
      <c r="KZ629" s="6"/>
      <c r="LA629" s="6"/>
      <c r="LB629" s="6"/>
      <c r="LC629" s="6"/>
    </row>
    <row r="630" spans="222:315" x14ac:dyDescent="0.2">
      <c r="HN630" s="6"/>
      <c r="HO630" s="6"/>
      <c r="HP630" s="6"/>
      <c r="HQ630" s="6"/>
      <c r="HR630" s="6"/>
      <c r="HS630" s="6"/>
      <c r="HT630" s="6"/>
      <c r="HU630" s="6"/>
      <c r="HV630" s="6"/>
      <c r="HW630" s="6"/>
      <c r="HX630" s="6"/>
      <c r="HY630" s="6"/>
      <c r="HZ630" s="6"/>
      <c r="IA630" s="6"/>
      <c r="IB630" s="6"/>
      <c r="IC630" s="6"/>
      <c r="ID630" s="6"/>
      <c r="IE630" s="6"/>
      <c r="IF630" s="6"/>
      <c r="IG630" s="6"/>
      <c r="IH630" s="6"/>
      <c r="II630" s="6"/>
      <c r="IJ630" s="6"/>
      <c r="IK630" s="6"/>
      <c r="IL630" s="6"/>
      <c r="IM630" s="6"/>
      <c r="IN630" s="6"/>
      <c r="IO630" s="6"/>
      <c r="IP630" s="6"/>
      <c r="IQ630" s="6"/>
      <c r="IR630" s="6"/>
      <c r="IS630" s="6"/>
      <c r="IT630" s="6"/>
      <c r="IU630" s="6"/>
      <c r="IV630" s="6"/>
      <c r="IW630" s="6"/>
      <c r="IX630" s="6"/>
      <c r="IY630" s="6"/>
      <c r="IZ630" s="6"/>
      <c r="JA630" s="6"/>
      <c r="JB630" s="6"/>
      <c r="JC630" s="6"/>
      <c r="JD630" s="6"/>
      <c r="JE630" s="6"/>
      <c r="JF630" s="6"/>
      <c r="JG630" s="6"/>
      <c r="JH630" s="6"/>
      <c r="JI630" s="6"/>
      <c r="JJ630" s="6"/>
      <c r="JK630" s="6"/>
      <c r="JL630" s="6"/>
      <c r="JM630" s="6"/>
      <c r="JN630" s="6"/>
      <c r="JO630" s="6"/>
      <c r="JP630" s="6"/>
      <c r="JQ630" s="6"/>
      <c r="JR630" s="6"/>
      <c r="JS630" s="6"/>
      <c r="JT630" s="6"/>
      <c r="JU630" s="6"/>
      <c r="JV630" s="6"/>
      <c r="JW630" s="6"/>
      <c r="JX630" s="6"/>
      <c r="JY630" s="6"/>
      <c r="JZ630" s="6"/>
      <c r="KA630" s="6"/>
      <c r="KB630" s="6"/>
      <c r="KC630" s="6"/>
      <c r="KD630" s="6"/>
      <c r="KE630" s="6"/>
      <c r="KF630" s="6"/>
      <c r="KG630" s="6"/>
      <c r="KH630" s="6"/>
      <c r="KI630" s="6"/>
      <c r="KJ630" s="6"/>
      <c r="KK630" s="6"/>
      <c r="KL630" s="6"/>
      <c r="KM630" s="6"/>
      <c r="KN630" s="6"/>
      <c r="KO630" s="6"/>
      <c r="KP630" s="6"/>
      <c r="KQ630" s="6"/>
      <c r="KR630" s="6"/>
      <c r="KS630" s="6"/>
      <c r="KT630" s="6"/>
      <c r="KU630" s="6"/>
      <c r="KV630" s="6"/>
      <c r="KW630" s="6"/>
      <c r="KX630" s="6"/>
      <c r="KY630" s="6"/>
      <c r="KZ630" s="6"/>
      <c r="LA630" s="6"/>
      <c r="LB630" s="6"/>
      <c r="LC630" s="6"/>
    </row>
    <row r="631" spans="222:315" x14ac:dyDescent="0.2">
      <c r="HN631" s="6"/>
      <c r="HO631" s="6"/>
      <c r="HP631" s="6"/>
      <c r="HQ631" s="6"/>
      <c r="HR631" s="6"/>
      <c r="HS631" s="6"/>
      <c r="HT631" s="6"/>
      <c r="HU631" s="6"/>
      <c r="HV631" s="6"/>
      <c r="HW631" s="6"/>
      <c r="HX631" s="6"/>
      <c r="HY631" s="6"/>
      <c r="HZ631" s="6"/>
      <c r="IA631" s="6"/>
      <c r="IB631" s="6"/>
      <c r="IC631" s="6"/>
      <c r="ID631" s="6"/>
      <c r="IE631" s="6"/>
      <c r="IF631" s="6"/>
      <c r="IG631" s="6"/>
      <c r="IH631" s="6"/>
      <c r="II631" s="6"/>
      <c r="IJ631" s="6"/>
      <c r="IK631" s="6"/>
      <c r="IL631" s="6"/>
      <c r="IM631" s="6"/>
      <c r="IN631" s="6"/>
      <c r="IO631" s="6"/>
      <c r="IP631" s="6"/>
      <c r="IQ631" s="6"/>
      <c r="IR631" s="6"/>
      <c r="IS631" s="6"/>
      <c r="IT631" s="6"/>
      <c r="IU631" s="6"/>
      <c r="IV631" s="6"/>
      <c r="IW631" s="6"/>
      <c r="IX631" s="6"/>
      <c r="IY631" s="6"/>
      <c r="IZ631" s="6"/>
      <c r="JA631" s="6"/>
      <c r="JB631" s="6"/>
      <c r="JC631" s="6"/>
      <c r="JD631" s="6"/>
      <c r="JE631" s="6"/>
      <c r="JF631" s="6"/>
      <c r="JG631" s="6"/>
      <c r="JH631" s="6"/>
      <c r="JI631" s="6"/>
      <c r="JJ631" s="6"/>
      <c r="JK631" s="6"/>
      <c r="JL631" s="6"/>
      <c r="JM631" s="6"/>
      <c r="JN631" s="6"/>
      <c r="JO631" s="6"/>
      <c r="JP631" s="6"/>
      <c r="JQ631" s="6"/>
      <c r="JR631" s="6"/>
      <c r="JS631" s="6"/>
      <c r="JT631" s="6"/>
      <c r="JU631" s="6"/>
      <c r="JV631" s="6"/>
      <c r="JW631" s="6"/>
      <c r="JX631" s="6"/>
      <c r="JY631" s="6"/>
      <c r="JZ631" s="6"/>
      <c r="KA631" s="6"/>
      <c r="KB631" s="6"/>
      <c r="KC631" s="6"/>
      <c r="KD631" s="6"/>
      <c r="KE631" s="6"/>
      <c r="KF631" s="6"/>
      <c r="KG631" s="6"/>
      <c r="KH631" s="6"/>
      <c r="KI631" s="6"/>
      <c r="KJ631" s="6"/>
      <c r="KK631" s="6"/>
      <c r="KL631" s="6"/>
      <c r="KM631" s="6"/>
      <c r="KN631" s="6"/>
      <c r="KO631" s="6"/>
      <c r="KP631" s="6"/>
      <c r="KQ631" s="6"/>
      <c r="KR631" s="6"/>
      <c r="KS631" s="6"/>
      <c r="KT631" s="6"/>
      <c r="KU631" s="6"/>
      <c r="KV631" s="6"/>
      <c r="KW631" s="6"/>
      <c r="KX631" s="6"/>
      <c r="KY631" s="6"/>
      <c r="KZ631" s="6"/>
      <c r="LA631" s="6"/>
      <c r="LB631" s="6"/>
      <c r="LC631" s="6"/>
    </row>
    <row r="632" spans="222:315" x14ac:dyDescent="0.2">
      <c r="HN632" s="6"/>
      <c r="HO632" s="6"/>
      <c r="HP632" s="6"/>
      <c r="HQ632" s="6"/>
      <c r="HR632" s="6"/>
      <c r="HS632" s="6"/>
      <c r="HT632" s="6"/>
      <c r="HU632" s="6"/>
      <c r="HV632" s="6"/>
      <c r="HW632" s="6"/>
      <c r="HX632" s="6"/>
      <c r="HY632" s="6"/>
      <c r="HZ632" s="6"/>
      <c r="IA632" s="6"/>
      <c r="IB632" s="6"/>
      <c r="IC632" s="6"/>
      <c r="ID632" s="6"/>
      <c r="IE632" s="6"/>
      <c r="IF632" s="6"/>
      <c r="IG632" s="6"/>
      <c r="IH632" s="6"/>
      <c r="II632" s="6"/>
      <c r="IJ632" s="6"/>
      <c r="IK632" s="6"/>
      <c r="IL632" s="6"/>
      <c r="IM632" s="6"/>
      <c r="IN632" s="6"/>
      <c r="IO632" s="6"/>
      <c r="IP632" s="6"/>
      <c r="IQ632" s="6"/>
      <c r="IR632" s="6"/>
      <c r="IS632" s="6"/>
      <c r="IT632" s="6"/>
      <c r="IU632" s="6"/>
      <c r="IV632" s="6"/>
      <c r="IW632" s="6"/>
      <c r="IX632" s="6"/>
      <c r="IY632" s="6"/>
      <c r="IZ632" s="6"/>
      <c r="JA632" s="6"/>
      <c r="JB632" s="6"/>
      <c r="JC632" s="6"/>
      <c r="JD632" s="6"/>
      <c r="JE632" s="6"/>
      <c r="JF632" s="6"/>
      <c r="JG632" s="6"/>
      <c r="JH632" s="6"/>
      <c r="JI632" s="6"/>
      <c r="JJ632" s="6"/>
      <c r="JK632" s="6"/>
      <c r="JL632" s="6"/>
      <c r="JM632" s="6"/>
      <c r="JN632" s="6"/>
      <c r="JO632" s="6"/>
      <c r="JP632" s="6"/>
      <c r="JQ632" s="6"/>
      <c r="JR632" s="6"/>
      <c r="JS632" s="6"/>
      <c r="JT632" s="6"/>
      <c r="JU632" s="6"/>
      <c r="JV632" s="6"/>
      <c r="JW632" s="6"/>
      <c r="JX632" s="6"/>
      <c r="JY632" s="6"/>
      <c r="JZ632" s="6"/>
      <c r="KA632" s="6"/>
      <c r="KB632" s="6"/>
      <c r="KC632" s="6"/>
      <c r="KD632" s="6"/>
      <c r="KE632" s="6"/>
      <c r="KF632" s="6"/>
      <c r="KG632" s="6"/>
      <c r="KH632" s="6"/>
      <c r="KI632" s="6"/>
      <c r="KJ632" s="6"/>
      <c r="KK632" s="6"/>
      <c r="KL632" s="6"/>
      <c r="KM632" s="6"/>
      <c r="KN632" s="6"/>
      <c r="KO632" s="6"/>
      <c r="KP632" s="6"/>
      <c r="KQ632" s="6"/>
      <c r="KR632" s="6"/>
      <c r="KS632" s="6"/>
      <c r="KT632" s="6"/>
      <c r="KU632" s="6"/>
      <c r="KV632" s="6"/>
      <c r="KW632" s="6"/>
      <c r="KX632" s="6"/>
      <c r="KY632" s="6"/>
      <c r="KZ632" s="6"/>
      <c r="LA632" s="6"/>
      <c r="LB632" s="6"/>
      <c r="LC632" s="6"/>
    </row>
    <row r="633" spans="222:315" x14ac:dyDescent="0.2">
      <c r="HN633" s="6"/>
      <c r="HO633" s="6"/>
      <c r="HP633" s="6"/>
      <c r="HQ633" s="6"/>
      <c r="HR633" s="6"/>
      <c r="HS633" s="6"/>
      <c r="HT633" s="6"/>
      <c r="HU633" s="6"/>
      <c r="HV633" s="6"/>
      <c r="HW633" s="6"/>
      <c r="HX633" s="6"/>
      <c r="HY633" s="6"/>
      <c r="HZ633" s="6"/>
      <c r="IA633" s="6"/>
      <c r="IB633" s="6"/>
      <c r="IC633" s="6"/>
      <c r="ID633" s="6"/>
      <c r="IE633" s="6"/>
      <c r="IF633" s="6"/>
      <c r="IG633" s="6"/>
      <c r="IH633" s="6"/>
      <c r="II633" s="6"/>
      <c r="IJ633" s="6"/>
      <c r="IK633" s="6"/>
      <c r="IL633" s="6"/>
      <c r="IM633" s="6"/>
      <c r="IN633" s="6"/>
      <c r="IO633" s="6"/>
      <c r="IP633" s="6"/>
      <c r="IQ633" s="6"/>
      <c r="IR633" s="6"/>
      <c r="IS633" s="6"/>
      <c r="IT633" s="6"/>
      <c r="IU633" s="6"/>
      <c r="IV633" s="6"/>
      <c r="IW633" s="6"/>
      <c r="IX633" s="6"/>
      <c r="IY633" s="6"/>
      <c r="IZ633" s="6"/>
      <c r="JA633" s="6"/>
      <c r="JB633" s="6"/>
      <c r="JC633" s="6"/>
      <c r="JD633" s="6"/>
      <c r="JE633" s="6"/>
      <c r="JF633" s="6"/>
      <c r="JG633" s="6"/>
      <c r="JH633" s="6"/>
      <c r="JI633" s="6"/>
      <c r="JJ633" s="6"/>
      <c r="JK633" s="6"/>
      <c r="JL633" s="6"/>
      <c r="JM633" s="6"/>
      <c r="JN633" s="6"/>
      <c r="JO633" s="6"/>
      <c r="JP633" s="6"/>
      <c r="JQ633" s="6"/>
      <c r="JR633" s="6"/>
      <c r="JS633" s="6"/>
      <c r="JT633" s="6"/>
      <c r="JU633" s="6"/>
      <c r="JV633" s="6"/>
      <c r="JW633" s="6"/>
      <c r="JX633" s="6"/>
      <c r="JY633" s="6"/>
      <c r="JZ633" s="6"/>
      <c r="KA633" s="6"/>
      <c r="KB633" s="6"/>
      <c r="KC633" s="6"/>
      <c r="KD633" s="6"/>
      <c r="KE633" s="6"/>
      <c r="KF633" s="6"/>
      <c r="KG633" s="6"/>
      <c r="KH633" s="6"/>
      <c r="KI633" s="6"/>
      <c r="KJ633" s="6"/>
      <c r="KK633" s="6"/>
      <c r="KL633" s="6"/>
      <c r="KM633" s="6"/>
      <c r="KN633" s="6"/>
      <c r="KO633" s="6"/>
      <c r="KP633" s="6"/>
      <c r="KQ633" s="6"/>
      <c r="KR633" s="6"/>
      <c r="KS633" s="6"/>
      <c r="KT633" s="6"/>
      <c r="KU633" s="6"/>
      <c r="KV633" s="6"/>
      <c r="KW633" s="6"/>
      <c r="KX633" s="6"/>
      <c r="KY633" s="6"/>
      <c r="KZ633" s="6"/>
      <c r="LA633" s="6"/>
      <c r="LB633" s="6"/>
      <c r="LC633" s="6"/>
    </row>
    <row r="634" spans="222:315" x14ac:dyDescent="0.2">
      <c r="HN634" s="6"/>
      <c r="HO634" s="6"/>
      <c r="HP634" s="6"/>
      <c r="HQ634" s="6"/>
      <c r="HR634" s="6"/>
      <c r="HS634" s="6"/>
      <c r="HT634" s="6"/>
      <c r="HU634" s="6"/>
      <c r="HV634" s="6"/>
      <c r="HW634" s="6"/>
      <c r="HX634" s="6"/>
      <c r="HY634" s="6"/>
      <c r="HZ634" s="6"/>
      <c r="IA634" s="6"/>
      <c r="IB634" s="6"/>
      <c r="IC634" s="6"/>
      <c r="ID634" s="6"/>
      <c r="IE634" s="6"/>
      <c r="IF634" s="6"/>
      <c r="IG634" s="6"/>
      <c r="IH634" s="6"/>
      <c r="II634" s="6"/>
      <c r="IJ634" s="6"/>
      <c r="IK634" s="6"/>
      <c r="IL634" s="6"/>
      <c r="IM634" s="6"/>
      <c r="IN634" s="6"/>
      <c r="IO634" s="6"/>
      <c r="IP634" s="6"/>
      <c r="IQ634" s="6"/>
      <c r="IR634" s="6"/>
      <c r="IS634" s="6"/>
      <c r="IT634" s="6"/>
      <c r="IU634" s="6"/>
      <c r="IV634" s="6"/>
      <c r="IW634" s="6"/>
      <c r="IX634" s="6"/>
      <c r="IY634" s="6"/>
      <c r="IZ634" s="6"/>
      <c r="JA634" s="6"/>
      <c r="JB634" s="6"/>
      <c r="JC634" s="6"/>
      <c r="JD634" s="6"/>
      <c r="JE634" s="6"/>
      <c r="JF634" s="6"/>
      <c r="JG634" s="6"/>
      <c r="JH634" s="6"/>
      <c r="JI634" s="6"/>
      <c r="JJ634" s="6"/>
      <c r="JK634" s="6"/>
      <c r="JL634" s="6"/>
      <c r="JM634" s="6"/>
      <c r="JN634" s="6"/>
      <c r="JO634" s="6"/>
      <c r="JP634" s="6"/>
      <c r="JQ634" s="6"/>
      <c r="JR634" s="6"/>
      <c r="JS634" s="6"/>
      <c r="JT634" s="6"/>
      <c r="JU634" s="6"/>
      <c r="JV634" s="6"/>
      <c r="JW634" s="6"/>
      <c r="JX634" s="6"/>
      <c r="JY634" s="6"/>
      <c r="JZ634" s="6"/>
      <c r="KA634" s="6"/>
      <c r="KB634" s="6"/>
      <c r="KC634" s="6"/>
      <c r="KD634" s="6"/>
      <c r="KE634" s="6"/>
      <c r="KF634" s="6"/>
      <c r="KG634" s="6"/>
      <c r="KH634" s="6"/>
      <c r="KI634" s="6"/>
      <c r="KJ634" s="6"/>
      <c r="KK634" s="6"/>
      <c r="KL634" s="6"/>
      <c r="KM634" s="6"/>
      <c r="KN634" s="6"/>
      <c r="KO634" s="6"/>
      <c r="KP634" s="6"/>
      <c r="KQ634" s="6"/>
      <c r="KR634" s="6"/>
      <c r="KS634" s="6"/>
      <c r="KT634" s="6"/>
      <c r="KU634" s="6"/>
      <c r="KV634" s="6"/>
      <c r="KW634" s="6"/>
      <c r="KX634" s="6"/>
      <c r="KY634" s="6"/>
      <c r="KZ634" s="6"/>
      <c r="LA634" s="6"/>
      <c r="LB634" s="6"/>
      <c r="LC634" s="6"/>
    </row>
    <row r="635" spans="222:315" x14ac:dyDescent="0.2">
      <c r="HN635" s="6"/>
      <c r="HO635" s="6"/>
      <c r="HP635" s="6"/>
      <c r="HQ635" s="6"/>
      <c r="HR635" s="6"/>
      <c r="HS635" s="6"/>
      <c r="HT635" s="6"/>
      <c r="HU635" s="6"/>
      <c r="HV635" s="6"/>
      <c r="HW635" s="6"/>
      <c r="HX635" s="6"/>
      <c r="HY635" s="6"/>
      <c r="HZ635" s="6"/>
      <c r="IA635" s="6"/>
      <c r="IB635" s="6"/>
      <c r="IC635" s="6"/>
      <c r="ID635" s="6"/>
      <c r="IE635" s="6"/>
      <c r="IF635" s="6"/>
      <c r="IG635" s="6"/>
      <c r="IH635" s="6"/>
      <c r="II635" s="6"/>
      <c r="IJ635" s="6"/>
      <c r="IK635" s="6"/>
      <c r="IL635" s="6"/>
      <c r="IM635" s="6"/>
      <c r="IN635" s="6"/>
      <c r="IO635" s="6"/>
      <c r="IP635" s="6"/>
      <c r="IQ635" s="6"/>
      <c r="IR635" s="6"/>
      <c r="IS635" s="6"/>
      <c r="IT635" s="6"/>
      <c r="IU635" s="6"/>
      <c r="IV635" s="6"/>
      <c r="IW635" s="6"/>
      <c r="IX635" s="6"/>
      <c r="IY635" s="6"/>
      <c r="IZ635" s="6"/>
      <c r="JA635" s="6"/>
      <c r="JB635" s="6"/>
      <c r="JC635" s="6"/>
      <c r="JD635" s="6"/>
      <c r="JE635" s="6"/>
      <c r="JF635" s="6"/>
      <c r="JG635" s="6"/>
      <c r="JH635" s="6"/>
      <c r="JI635" s="6"/>
      <c r="JJ635" s="6"/>
      <c r="JK635" s="6"/>
      <c r="JL635" s="6"/>
      <c r="JM635" s="6"/>
      <c r="JN635" s="6"/>
      <c r="JO635" s="6"/>
      <c r="JP635" s="6"/>
      <c r="JQ635" s="6"/>
      <c r="JR635" s="6"/>
      <c r="JS635" s="6"/>
      <c r="JT635" s="6"/>
      <c r="JU635" s="6"/>
      <c r="JV635" s="6"/>
      <c r="JW635" s="6"/>
      <c r="JX635" s="6"/>
      <c r="JY635" s="6"/>
      <c r="JZ635" s="6"/>
      <c r="KA635" s="6"/>
      <c r="KB635" s="6"/>
      <c r="KC635" s="6"/>
      <c r="KD635" s="6"/>
      <c r="KE635" s="6"/>
      <c r="KF635" s="6"/>
      <c r="KG635" s="6"/>
      <c r="KH635" s="6"/>
      <c r="KI635" s="6"/>
      <c r="KJ635" s="6"/>
      <c r="KK635" s="6"/>
      <c r="KL635" s="6"/>
      <c r="KM635" s="6"/>
      <c r="KN635" s="6"/>
      <c r="KO635" s="6"/>
      <c r="KP635" s="6"/>
      <c r="KQ635" s="6"/>
      <c r="KR635" s="6"/>
      <c r="KS635" s="6"/>
      <c r="KT635" s="6"/>
      <c r="KU635" s="6"/>
      <c r="KV635" s="6"/>
      <c r="KW635" s="6"/>
      <c r="KX635" s="6"/>
      <c r="KY635" s="6"/>
      <c r="KZ635" s="6"/>
      <c r="LA635" s="6"/>
      <c r="LB635" s="6"/>
      <c r="LC635" s="6"/>
    </row>
    <row r="636" spans="222:315" x14ac:dyDescent="0.2">
      <c r="HN636" s="6"/>
      <c r="HO636" s="6"/>
      <c r="HP636" s="6"/>
      <c r="HQ636" s="6"/>
      <c r="HR636" s="6"/>
      <c r="HS636" s="6"/>
      <c r="HT636" s="6"/>
      <c r="HU636" s="6"/>
      <c r="HV636" s="6"/>
      <c r="HW636" s="6"/>
      <c r="HX636" s="6"/>
      <c r="HY636" s="6"/>
      <c r="HZ636" s="6"/>
      <c r="IA636" s="6"/>
      <c r="IB636" s="6"/>
      <c r="IC636" s="6"/>
      <c r="ID636" s="6"/>
      <c r="IE636" s="6"/>
      <c r="IF636" s="6"/>
      <c r="IG636" s="6"/>
      <c r="IH636" s="6"/>
      <c r="II636" s="6"/>
      <c r="IJ636" s="6"/>
      <c r="IK636" s="6"/>
      <c r="IL636" s="6"/>
      <c r="IM636" s="6"/>
      <c r="IN636" s="6"/>
      <c r="IO636" s="6"/>
      <c r="IP636" s="6"/>
      <c r="IQ636" s="6"/>
      <c r="IR636" s="6"/>
      <c r="IS636" s="6"/>
      <c r="IT636" s="6"/>
      <c r="IU636" s="6"/>
      <c r="IV636" s="6"/>
      <c r="IW636" s="6"/>
      <c r="IX636" s="6"/>
      <c r="IY636" s="6"/>
      <c r="IZ636" s="6"/>
      <c r="JA636" s="6"/>
      <c r="JB636" s="6"/>
      <c r="JC636" s="6"/>
      <c r="JD636" s="6"/>
      <c r="JE636" s="6"/>
      <c r="JF636" s="6"/>
      <c r="JG636" s="6"/>
      <c r="JH636" s="6"/>
      <c r="JI636" s="6"/>
      <c r="JJ636" s="6"/>
      <c r="JK636" s="6"/>
      <c r="JL636" s="6"/>
      <c r="JM636" s="6"/>
      <c r="JN636" s="6"/>
      <c r="JO636" s="6"/>
      <c r="JP636" s="6"/>
      <c r="JQ636" s="6"/>
      <c r="JR636" s="6"/>
      <c r="JS636" s="6"/>
      <c r="JT636" s="6"/>
      <c r="JU636" s="6"/>
      <c r="JV636" s="6"/>
      <c r="JW636" s="6"/>
      <c r="JX636" s="6"/>
      <c r="JY636" s="6"/>
      <c r="JZ636" s="6"/>
      <c r="KA636" s="6"/>
      <c r="KB636" s="6"/>
      <c r="KC636" s="6"/>
      <c r="KD636" s="6"/>
      <c r="KE636" s="6"/>
      <c r="KF636" s="6"/>
      <c r="KG636" s="6"/>
      <c r="KH636" s="6"/>
      <c r="KI636" s="6"/>
      <c r="KJ636" s="6"/>
      <c r="KK636" s="6"/>
      <c r="KL636" s="6"/>
      <c r="KM636" s="6"/>
      <c r="KN636" s="6"/>
      <c r="KO636" s="6"/>
      <c r="KP636" s="6"/>
      <c r="KQ636" s="6"/>
      <c r="KR636" s="6"/>
      <c r="KS636" s="6"/>
      <c r="KT636" s="6"/>
      <c r="KU636" s="6"/>
      <c r="KV636" s="6"/>
      <c r="KW636" s="6"/>
      <c r="KX636" s="6"/>
      <c r="KY636" s="6"/>
      <c r="KZ636" s="6"/>
      <c r="LA636" s="6"/>
      <c r="LB636" s="6"/>
      <c r="LC636" s="6"/>
    </row>
    <row r="637" spans="222:315" x14ac:dyDescent="0.2">
      <c r="HN637" s="6"/>
      <c r="HO637" s="6"/>
      <c r="HP637" s="6"/>
      <c r="HQ637" s="6"/>
      <c r="HR637" s="6"/>
      <c r="HS637" s="6"/>
      <c r="HT637" s="6"/>
      <c r="HU637" s="6"/>
      <c r="HV637" s="6"/>
      <c r="HW637" s="6"/>
      <c r="HX637" s="6"/>
      <c r="HY637" s="6"/>
      <c r="HZ637" s="6"/>
      <c r="IA637" s="6"/>
      <c r="IB637" s="6"/>
      <c r="IC637" s="6"/>
      <c r="ID637" s="6"/>
      <c r="IE637" s="6"/>
      <c r="IF637" s="6"/>
      <c r="IG637" s="6"/>
      <c r="IH637" s="6"/>
      <c r="II637" s="6"/>
      <c r="IJ637" s="6"/>
      <c r="IK637" s="6"/>
      <c r="IL637" s="6"/>
      <c r="IM637" s="6"/>
      <c r="IN637" s="6"/>
      <c r="IO637" s="6"/>
      <c r="IP637" s="6"/>
      <c r="IQ637" s="6"/>
      <c r="IR637" s="6"/>
      <c r="IS637" s="6"/>
      <c r="IT637" s="6"/>
      <c r="IU637" s="6"/>
      <c r="IV637" s="6"/>
      <c r="IW637" s="6"/>
      <c r="IX637" s="6"/>
      <c r="IY637" s="6"/>
      <c r="IZ637" s="6"/>
      <c r="JA637" s="6"/>
      <c r="JB637" s="6"/>
      <c r="JC637" s="6"/>
      <c r="JD637" s="6"/>
      <c r="JE637" s="6"/>
      <c r="JF637" s="6"/>
      <c r="JG637" s="6"/>
      <c r="JH637" s="6"/>
      <c r="JI637" s="6"/>
      <c r="JJ637" s="6"/>
      <c r="JK637" s="6"/>
      <c r="JL637" s="6"/>
      <c r="JM637" s="6"/>
      <c r="JN637" s="6"/>
      <c r="JO637" s="6"/>
      <c r="JP637" s="6"/>
      <c r="JQ637" s="6"/>
      <c r="JR637" s="6"/>
      <c r="JS637" s="6"/>
      <c r="JT637" s="6"/>
      <c r="JU637" s="6"/>
      <c r="JV637" s="6"/>
      <c r="JW637" s="6"/>
      <c r="JX637" s="6"/>
      <c r="JY637" s="6"/>
      <c r="JZ637" s="6"/>
      <c r="KA637" s="6"/>
      <c r="KB637" s="6"/>
      <c r="KC637" s="6"/>
      <c r="KD637" s="6"/>
      <c r="KE637" s="6"/>
      <c r="KF637" s="6"/>
      <c r="KG637" s="6"/>
      <c r="KH637" s="6"/>
      <c r="KI637" s="6"/>
      <c r="KJ637" s="6"/>
      <c r="KK637" s="6"/>
      <c r="KL637" s="6"/>
      <c r="KM637" s="6"/>
      <c r="KN637" s="6"/>
      <c r="KO637" s="6"/>
      <c r="KP637" s="6"/>
      <c r="KQ637" s="6"/>
      <c r="KR637" s="6"/>
      <c r="KS637" s="6"/>
      <c r="KT637" s="6"/>
      <c r="KU637" s="6"/>
      <c r="KV637" s="6"/>
      <c r="KW637" s="6"/>
      <c r="KX637" s="6"/>
      <c r="KY637" s="6"/>
      <c r="KZ637" s="6"/>
      <c r="LA637" s="6"/>
      <c r="LB637" s="6"/>
      <c r="LC637" s="6"/>
    </row>
    <row r="638" spans="222:315" x14ac:dyDescent="0.2">
      <c r="HN638" s="6"/>
      <c r="HO638" s="6"/>
      <c r="HP638" s="6"/>
      <c r="HQ638" s="6"/>
      <c r="HR638" s="6"/>
      <c r="HS638" s="6"/>
      <c r="HT638" s="6"/>
      <c r="HU638" s="6"/>
      <c r="HV638" s="6"/>
      <c r="HW638" s="6"/>
      <c r="HX638" s="6"/>
      <c r="HY638" s="6"/>
      <c r="HZ638" s="6"/>
      <c r="IA638" s="6"/>
      <c r="IB638" s="6"/>
      <c r="IC638" s="6"/>
      <c r="ID638" s="6"/>
      <c r="IE638" s="6"/>
      <c r="IF638" s="6"/>
      <c r="IG638" s="6"/>
      <c r="IH638" s="6"/>
      <c r="II638" s="6"/>
      <c r="IJ638" s="6"/>
      <c r="IK638" s="6"/>
      <c r="IL638" s="6"/>
      <c r="IM638" s="6"/>
      <c r="IN638" s="6"/>
      <c r="IO638" s="6"/>
      <c r="IP638" s="6"/>
      <c r="IQ638" s="6"/>
      <c r="IR638" s="6"/>
      <c r="IS638" s="6"/>
      <c r="IT638" s="6"/>
      <c r="IU638" s="6"/>
      <c r="IV638" s="6"/>
      <c r="IW638" s="6"/>
      <c r="IX638" s="6"/>
      <c r="IY638" s="6"/>
      <c r="IZ638" s="6"/>
      <c r="JA638" s="6"/>
      <c r="JB638" s="6"/>
      <c r="JC638" s="6"/>
      <c r="JD638" s="6"/>
      <c r="JE638" s="6"/>
      <c r="JF638" s="6"/>
      <c r="JG638" s="6"/>
      <c r="JH638" s="6"/>
      <c r="JI638" s="6"/>
      <c r="JJ638" s="6"/>
      <c r="JK638" s="6"/>
      <c r="JL638" s="6"/>
      <c r="JM638" s="6"/>
      <c r="JN638" s="6"/>
      <c r="JO638" s="6"/>
      <c r="JP638" s="6"/>
      <c r="JQ638" s="6"/>
      <c r="JR638" s="6"/>
      <c r="JS638" s="6"/>
      <c r="JT638" s="6"/>
      <c r="JU638" s="6"/>
      <c r="JV638" s="6"/>
      <c r="JW638" s="6"/>
      <c r="JX638" s="6"/>
      <c r="JY638" s="6"/>
      <c r="JZ638" s="6"/>
      <c r="KA638" s="6"/>
      <c r="KB638" s="6"/>
      <c r="KC638" s="6"/>
      <c r="KD638" s="6"/>
      <c r="KE638" s="6"/>
      <c r="KF638" s="6"/>
      <c r="KG638" s="6"/>
      <c r="KH638" s="6"/>
      <c r="KI638" s="6"/>
      <c r="KJ638" s="6"/>
      <c r="KK638" s="6"/>
      <c r="KL638" s="6"/>
      <c r="KM638" s="6"/>
      <c r="KN638" s="6"/>
      <c r="KO638" s="6"/>
      <c r="KP638" s="6"/>
      <c r="KQ638" s="6"/>
      <c r="KR638" s="6"/>
      <c r="KS638" s="6"/>
      <c r="KT638" s="6"/>
      <c r="KU638" s="6"/>
      <c r="KV638" s="6"/>
      <c r="KW638" s="6"/>
      <c r="KX638" s="6"/>
      <c r="KY638" s="6"/>
      <c r="KZ638" s="6"/>
      <c r="LA638" s="6"/>
      <c r="LB638" s="6"/>
      <c r="LC638" s="6"/>
    </row>
    <row r="639" spans="222:315" x14ac:dyDescent="0.2">
      <c r="HN639" s="6"/>
      <c r="HO639" s="6"/>
      <c r="HP639" s="6"/>
      <c r="HQ639" s="6"/>
      <c r="HR639" s="6"/>
      <c r="HS639" s="6"/>
      <c r="HT639" s="6"/>
      <c r="HU639" s="6"/>
      <c r="HV639" s="6"/>
      <c r="HW639" s="6"/>
      <c r="HX639" s="6"/>
      <c r="HY639" s="6"/>
      <c r="HZ639" s="6"/>
      <c r="IA639" s="6"/>
      <c r="IB639" s="6"/>
      <c r="IC639" s="6"/>
      <c r="ID639" s="6"/>
      <c r="IE639" s="6"/>
      <c r="IF639" s="6"/>
      <c r="IG639" s="6"/>
      <c r="IH639" s="6"/>
      <c r="II639" s="6"/>
      <c r="IJ639" s="6"/>
      <c r="IK639" s="6"/>
      <c r="IL639" s="6"/>
      <c r="IM639" s="6"/>
      <c r="IN639" s="6"/>
      <c r="IO639" s="6"/>
      <c r="IP639" s="6"/>
      <c r="IQ639" s="6"/>
      <c r="IR639" s="6"/>
      <c r="IS639" s="6"/>
      <c r="IT639" s="6"/>
      <c r="IU639" s="6"/>
      <c r="IV639" s="6"/>
      <c r="IW639" s="6"/>
      <c r="IX639" s="6"/>
      <c r="IY639" s="6"/>
      <c r="IZ639" s="6"/>
      <c r="JA639" s="6"/>
      <c r="JB639" s="6"/>
      <c r="JC639" s="6"/>
      <c r="JD639" s="6"/>
      <c r="JE639" s="6"/>
      <c r="JF639" s="6"/>
      <c r="JG639" s="6"/>
      <c r="JH639" s="6"/>
      <c r="JI639" s="6"/>
      <c r="JJ639" s="6"/>
      <c r="JK639" s="6"/>
      <c r="JL639" s="6"/>
      <c r="JM639" s="6"/>
      <c r="JN639" s="6"/>
      <c r="JO639" s="6"/>
      <c r="JP639" s="6"/>
      <c r="JQ639" s="6"/>
      <c r="JR639" s="6"/>
      <c r="JS639" s="6"/>
      <c r="JT639" s="6"/>
      <c r="JU639" s="6"/>
      <c r="JV639" s="6"/>
      <c r="JW639" s="6"/>
      <c r="JX639" s="6"/>
      <c r="JY639" s="6"/>
      <c r="JZ639" s="6"/>
      <c r="KA639" s="6"/>
      <c r="KB639" s="6"/>
      <c r="KC639" s="6"/>
      <c r="KD639" s="6"/>
      <c r="KE639" s="6"/>
      <c r="KF639" s="6"/>
      <c r="KG639" s="6"/>
      <c r="KH639" s="6"/>
      <c r="KI639" s="6"/>
      <c r="KJ639" s="6"/>
      <c r="KK639" s="6"/>
      <c r="KL639" s="6"/>
      <c r="KM639" s="6"/>
      <c r="KN639" s="6"/>
      <c r="KO639" s="6"/>
      <c r="KP639" s="6"/>
      <c r="KQ639" s="6"/>
      <c r="KR639" s="6"/>
      <c r="KS639" s="6"/>
      <c r="KT639" s="6"/>
      <c r="KU639" s="6"/>
      <c r="KV639" s="6"/>
      <c r="KW639" s="6"/>
      <c r="KX639" s="6"/>
      <c r="KY639" s="6"/>
      <c r="KZ639" s="6"/>
      <c r="LA639" s="6"/>
      <c r="LB639" s="6"/>
      <c r="LC639" s="6"/>
    </row>
    <row r="640" spans="222:315" x14ac:dyDescent="0.2">
      <c r="HN640" s="6"/>
      <c r="HO640" s="6"/>
      <c r="HP640" s="6"/>
      <c r="HQ640" s="6"/>
      <c r="HR640" s="6"/>
      <c r="HS640" s="6"/>
      <c r="HT640" s="6"/>
      <c r="HU640" s="6"/>
      <c r="HV640" s="6"/>
      <c r="HW640" s="6"/>
      <c r="HX640" s="6"/>
      <c r="HY640" s="6"/>
      <c r="HZ640" s="6"/>
      <c r="IA640" s="6"/>
      <c r="IB640" s="6"/>
      <c r="IC640" s="6"/>
      <c r="ID640" s="6"/>
      <c r="IE640" s="6"/>
      <c r="IF640" s="6"/>
      <c r="IG640" s="6"/>
      <c r="IH640" s="6"/>
      <c r="II640" s="6"/>
      <c r="IJ640" s="6"/>
      <c r="IK640" s="6"/>
      <c r="IL640" s="6"/>
      <c r="IM640" s="6"/>
      <c r="IN640" s="6"/>
      <c r="IO640" s="6"/>
      <c r="IP640" s="6"/>
      <c r="IQ640" s="6"/>
      <c r="IR640" s="6"/>
      <c r="IS640" s="6"/>
      <c r="IT640" s="6"/>
      <c r="IU640" s="6"/>
      <c r="IV640" s="6"/>
      <c r="IW640" s="6"/>
      <c r="IX640" s="6"/>
      <c r="IY640" s="6"/>
      <c r="IZ640" s="6"/>
      <c r="JA640" s="6"/>
      <c r="JB640" s="6"/>
      <c r="JC640" s="6"/>
      <c r="JD640" s="6"/>
      <c r="JE640" s="6"/>
      <c r="JF640" s="6"/>
      <c r="JG640" s="6"/>
      <c r="JH640" s="6"/>
      <c r="JI640" s="6"/>
      <c r="JJ640" s="6"/>
      <c r="JK640" s="6"/>
      <c r="JL640" s="6"/>
      <c r="JM640" s="6"/>
      <c r="JN640" s="6"/>
      <c r="JO640" s="6"/>
      <c r="JP640" s="6"/>
      <c r="JQ640" s="6"/>
      <c r="JR640" s="6"/>
      <c r="JS640" s="6"/>
      <c r="JT640" s="6"/>
      <c r="JU640" s="6"/>
      <c r="JV640" s="6"/>
      <c r="JW640" s="6"/>
      <c r="JX640" s="6"/>
      <c r="JY640" s="6"/>
      <c r="JZ640" s="6"/>
      <c r="KA640" s="6"/>
      <c r="KB640" s="6"/>
      <c r="KC640" s="6"/>
      <c r="KD640" s="6"/>
      <c r="KE640" s="6"/>
      <c r="KF640" s="6"/>
      <c r="KG640" s="6"/>
      <c r="KH640" s="6"/>
      <c r="KI640" s="6"/>
      <c r="KJ640" s="6"/>
      <c r="KK640" s="6"/>
      <c r="KL640" s="6"/>
      <c r="KM640" s="6"/>
      <c r="KN640" s="6"/>
      <c r="KO640" s="6"/>
      <c r="KP640" s="6"/>
      <c r="KQ640" s="6"/>
      <c r="KR640" s="6"/>
      <c r="KS640" s="6"/>
      <c r="KT640" s="6"/>
      <c r="KU640" s="6"/>
      <c r="KV640" s="6"/>
      <c r="KW640" s="6"/>
      <c r="KX640" s="6"/>
      <c r="KY640" s="6"/>
      <c r="KZ640" s="6"/>
      <c r="LA640" s="6"/>
      <c r="LB640" s="6"/>
      <c r="LC640" s="6"/>
    </row>
    <row r="641" spans="222:315" x14ac:dyDescent="0.2">
      <c r="HN641" s="6"/>
      <c r="HO641" s="6"/>
      <c r="HP641" s="6"/>
      <c r="HQ641" s="6"/>
      <c r="HR641" s="6"/>
      <c r="HS641" s="6"/>
      <c r="HT641" s="6"/>
      <c r="HU641" s="6"/>
      <c r="HV641" s="6"/>
      <c r="HW641" s="6"/>
      <c r="HX641" s="6"/>
      <c r="HY641" s="6"/>
      <c r="HZ641" s="6"/>
      <c r="IA641" s="6"/>
      <c r="IB641" s="6"/>
      <c r="IC641" s="6"/>
      <c r="ID641" s="6"/>
      <c r="IE641" s="6"/>
      <c r="IF641" s="6"/>
      <c r="IG641" s="6"/>
      <c r="IH641" s="6"/>
      <c r="II641" s="6"/>
      <c r="IJ641" s="6"/>
      <c r="IK641" s="6"/>
      <c r="IL641" s="6"/>
      <c r="IM641" s="6"/>
      <c r="IN641" s="6"/>
      <c r="IO641" s="6"/>
      <c r="IP641" s="6"/>
      <c r="IQ641" s="6"/>
      <c r="IR641" s="6"/>
      <c r="IS641" s="6"/>
      <c r="IT641" s="6"/>
      <c r="IU641" s="6"/>
      <c r="IV641" s="6"/>
      <c r="IW641" s="6"/>
      <c r="IX641" s="6"/>
      <c r="IY641" s="6"/>
      <c r="IZ641" s="6"/>
      <c r="JA641" s="6"/>
      <c r="JB641" s="6"/>
      <c r="JC641" s="6"/>
      <c r="JD641" s="6"/>
      <c r="JE641" s="6"/>
      <c r="JF641" s="6"/>
      <c r="JG641" s="6"/>
      <c r="JH641" s="6"/>
      <c r="JI641" s="6"/>
      <c r="JJ641" s="6"/>
      <c r="JK641" s="6"/>
      <c r="JL641" s="6"/>
      <c r="JM641" s="6"/>
      <c r="JN641" s="6"/>
      <c r="JO641" s="6"/>
      <c r="JP641" s="6"/>
      <c r="JQ641" s="6"/>
      <c r="JR641" s="6"/>
      <c r="JS641" s="6"/>
      <c r="JT641" s="6"/>
      <c r="JU641" s="6"/>
      <c r="JV641" s="6"/>
      <c r="JW641" s="6"/>
      <c r="JX641" s="6"/>
      <c r="JY641" s="6"/>
      <c r="JZ641" s="6"/>
      <c r="KA641" s="6"/>
      <c r="KB641" s="6"/>
      <c r="KC641" s="6"/>
      <c r="KD641" s="6"/>
      <c r="KE641" s="6"/>
      <c r="KF641" s="6"/>
      <c r="KG641" s="6"/>
      <c r="KH641" s="6"/>
      <c r="KI641" s="6"/>
      <c r="KJ641" s="6"/>
      <c r="KK641" s="6"/>
      <c r="KL641" s="6"/>
      <c r="KM641" s="6"/>
      <c r="KN641" s="6"/>
      <c r="KO641" s="6"/>
      <c r="KP641" s="6"/>
      <c r="KQ641" s="6"/>
      <c r="KR641" s="6"/>
      <c r="KS641" s="6"/>
      <c r="KT641" s="6"/>
      <c r="KU641" s="6"/>
      <c r="KV641" s="6"/>
      <c r="KW641" s="6"/>
      <c r="KX641" s="6"/>
      <c r="KY641" s="6"/>
      <c r="KZ641" s="6"/>
      <c r="LA641" s="6"/>
      <c r="LB641" s="6"/>
      <c r="LC641" s="6"/>
    </row>
    <row r="642" spans="222:315" x14ac:dyDescent="0.2">
      <c r="HN642" s="6"/>
      <c r="HO642" s="6"/>
      <c r="HP642" s="6"/>
      <c r="HQ642" s="6"/>
      <c r="HR642" s="6"/>
      <c r="HS642" s="6"/>
      <c r="HT642" s="6"/>
      <c r="HU642" s="6"/>
      <c r="HV642" s="6"/>
      <c r="HW642" s="6"/>
      <c r="HX642" s="6"/>
      <c r="HY642" s="6"/>
      <c r="HZ642" s="6"/>
      <c r="IA642" s="6"/>
      <c r="IB642" s="6"/>
      <c r="IC642" s="6"/>
      <c r="ID642" s="6"/>
      <c r="IE642" s="6"/>
      <c r="IF642" s="6"/>
      <c r="IG642" s="6"/>
      <c r="IH642" s="6"/>
      <c r="II642" s="6"/>
      <c r="IJ642" s="6"/>
      <c r="IK642" s="6"/>
      <c r="IL642" s="6"/>
      <c r="IM642" s="6"/>
      <c r="IN642" s="6"/>
      <c r="IO642" s="6"/>
      <c r="IP642" s="6"/>
      <c r="IQ642" s="6"/>
      <c r="IR642" s="6"/>
      <c r="IS642" s="6"/>
      <c r="IT642" s="6"/>
      <c r="IU642" s="6"/>
      <c r="IV642" s="6"/>
      <c r="IW642" s="6"/>
      <c r="IX642" s="6"/>
      <c r="IY642" s="6"/>
      <c r="IZ642" s="6"/>
      <c r="JA642" s="6"/>
      <c r="JB642" s="6"/>
      <c r="JC642" s="6"/>
      <c r="JD642" s="6"/>
      <c r="JE642" s="6"/>
      <c r="JF642" s="6"/>
      <c r="JG642" s="6"/>
      <c r="JH642" s="6"/>
      <c r="JI642" s="6"/>
      <c r="JJ642" s="6"/>
      <c r="JK642" s="6"/>
      <c r="JL642" s="6"/>
      <c r="JM642" s="6"/>
      <c r="JN642" s="6"/>
      <c r="JO642" s="6"/>
      <c r="JP642" s="6"/>
      <c r="JQ642" s="6"/>
      <c r="JR642" s="6"/>
      <c r="JS642" s="6"/>
      <c r="JT642" s="6"/>
      <c r="JU642" s="6"/>
      <c r="JV642" s="6"/>
      <c r="JW642" s="6"/>
      <c r="JX642" s="6"/>
      <c r="JY642" s="6"/>
      <c r="JZ642" s="6"/>
      <c r="KA642" s="6"/>
      <c r="KB642" s="6"/>
      <c r="KC642" s="6"/>
      <c r="KD642" s="6"/>
      <c r="KE642" s="6"/>
      <c r="KF642" s="6"/>
      <c r="KG642" s="6"/>
      <c r="KH642" s="6"/>
      <c r="KI642" s="6"/>
      <c r="KJ642" s="6"/>
      <c r="KK642" s="6"/>
      <c r="KL642" s="6"/>
      <c r="KM642" s="6"/>
      <c r="KN642" s="6"/>
      <c r="KO642" s="6"/>
      <c r="KP642" s="6"/>
      <c r="KQ642" s="6"/>
      <c r="KR642" s="6"/>
      <c r="KS642" s="6"/>
      <c r="KT642" s="6"/>
      <c r="KU642" s="6"/>
      <c r="KV642" s="6"/>
      <c r="KW642" s="6"/>
      <c r="KX642" s="6"/>
      <c r="KY642" s="6"/>
      <c r="KZ642" s="6"/>
      <c r="LA642" s="6"/>
      <c r="LB642" s="6"/>
      <c r="LC642" s="6"/>
    </row>
    <row r="643" spans="222:315" x14ac:dyDescent="0.2">
      <c r="HN643" s="6"/>
      <c r="HO643" s="6"/>
      <c r="HP643" s="6"/>
      <c r="HQ643" s="6"/>
      <c r="HR643" s="6"/>
      <c r="HS643" s="6"/>
      <c r="HT643" s="6"/>
      <c r="HU643" s="6"/>
      <c r="HV643" s="6"/>
      <c r="HW643" s="6"/>
      <c r="HX643" s="6"/>
      <c r="HY643" s="6"/>
      <c r="HZ643" s="6"/>
      <c r="IA643" s="6"/>
      <c r="IB643" s="6"/>
      <c r="IC643" s="6"/>
      <c r="ID643" s="6"/>
      <c r="IE643" s="6"/>
      <c r="IF643" s="6"/>
      <c r="IG643" s="6"/>
      <c r="IH643" s="6"/>
      <c r="II643" s="6"/>
      <c r="IJ643" s="6"/>
      <c r="IK643" s="6"/>
      <c r="IL643" s="6"/>
      <c r="IM643" s="6"/>
      <c r="IN643" s="6"/>
      <c r="IO643" s="6"/>
      <c r="IP643" s="6"/>
      <c r="IQ643" s="6"/>
      <c r="IR643" s="6"/>
      <c r="IS643" s="6"/>
      <c r="IT643" s="6"/>
      <c r="IU643" s="6"/>
      <c r="IV643" s="6"/>
      <c r="IW643" s="6"/>
      <c r="IX643" s="6"/>
      <c r="IY643" s="6"/>
      <c r="IZ643" s="6"/>
      <c r="JA643" s="6"/>
      <c r="JB643" s="6"/>
      <c r="JC643" s="6"/>
      <c r="JD643" s="6"/>
      <c r="JE643" s="6"/>
      <c r="JF643" s="6"/>
      <c r="JG643" s="6"/>
      <c r="JH643" s="6"/>
      <c r="JI643" s="6"/>
      <c r="JJ643" s="6"/>
      <c r="JK643" s="6"/>
      <c r="JL643" s="6"/>
      <c r="JM643" s="6"/>
      <c r="JN643" s="6"/>
      <c r="JO643" s="6"/>
      <c r="JP643" s="6"/>
      <c r="JQ643" s="6"/>
      <c r="JR643" s="6"/>
      <c r="JS643" s="6"/>
      <c r="JT643" s="6"/>
      <c r="JU643" s="6"/>
      <c r="JV643" s="6"/>
      <c r="JW643" s="6"/>
      <c r="JX643" s="6"/>
      <c r="JY643" s="6"/>
      <c r="JZ643" s="6"/>
      <c r="KA643" s="6"/>
      <c r="KB643" s="6"/>
      <c r="KC643" s="6"/>
      <c r="KD643" s="6"/>
      <c r="KE643" s="6"/>
      <c r="KF643" s="6"/>
      <c r="KG643" s="6"/>
      <c r="KH643" s="6"/>
      <c r="KI643" s="6"/>
      <c r="KJ643" s="6"/>
      <c r="KK643" s="6"/>
      <c r="KL643" s="6"/>
      <c r="KM643" s="6"/>
      <c r="KN643" s="6"/>
      <c r="KO643" s="6"/>
      <c r="KP643" s="6"/>
      <c r="KQ643" s="6"/>
      <c r="KR643" s="6"/>
      <c r="KS643" s="6"/>
      <c r="KT643" s="6"/>
      <c r="KU643" s="6"/>
      <c r="KV643" s="6"/>
      <c r="KW643" s="6"/>
      <c r="KX643" s="6"/>
      <c r="KY643" s="6"/>
      <c r="KZ643" s="6"/>
      <c r="LA643" s="6"/>
      <c r="LB643" s="6"/>
      <c r="LC643" s="6"/>
    </row>
    <row r="644" spans="222:315" x14ac:dyDescent="0.2">
      <c r="HN644" s="6"/>
      <c r="HO644" s="6"/>
      <c r="HP644" s="6"/>
      <c r="HQ644" s="6"/>
      <c r="HR644" s="6"/>
      <c r="HS644" s="6"/>
      <c r="HT644" s="6"/>
      <c r="HU644" s="6"/>
      <c r="HV644" s="6"/>
      <c r="HW644" s="6"/>
      <c r="HX644" s="6"/>
      <c r="HY644" s="6"/>
      <c r="HZ644" s="6"/>
      <c r="IA644" s="6"/>
      <c r="IB644" s="6"/>
      <c r="IC644" s="6"/>
      <c r="ID644" s="6"/>
      <c r="IE644" s="6"/>
      <c r="IF644" s="6"/>
      <c r="IG644" s="6"/>
      <c r="IH644" s="6"/>
      <c r="II644" s="6"/>
      <c r="IJ644" s="6"/>
      <c r="IK644" s="6"/>
      <c r="IL644" s="6"/>
      <c r="IM644" s="6"/>
      <c r="IN644" s="6"/>
      <c r="IO644" s="6"/>
      <c r="IP644" s="6"/>
      <c r="IQ644" s="6"/>
      <c r="IR644" s="6"/>
      <c r="IS644" s="6"/>
      <c r="IT644" s="6"/>
      <c r="IU644" s="6"/>
      <c r="IV644" s="6"/>
      <c r="IW644" s="6"/>
      <c r="IX644" s="6"/>
      <c r="IY644" s="6"/>
      <c r="IZ644" s="6"/>
      <c r="JA644" s="6"/>
      <c r="JB644" s="6"/>
      <c r="JC644" s="6"/>
      <c r="JD644" s="6"/>
      <c r="JE644" s="6"/>
      <c r="JF644" s="6"/>
      <c r="JG644" s="6"/>
      <c r="JH644" s="6"/>
      <c r="JI644" s="6"/>
      <c r="JJ644" s="6"/>
      <c r="JK644" s="6"/>
      <c r="JL644" s="6"/>
      <c r="JM644" s="6"/>
      <c r="JN644" s="6"/>
      <c r="JO644" s="6"/>
      <c r="JP644" s="6"/>
      <c r="JQ644" s="6"/>
      <c r="JR644" s="6"/>
      <c r="JS644" s="6"/>
      <c r="JT644" s="6"/>
      <c r="JU644" s="6"/>
      <c r="JV644" s="6"/>
      <c r="JW644" s="6"/>
      <c r="JX644" s="6"/>
      <c r="JY644" s="6"/>
      <c r="JZ644" s="6"/>
      <c r="KA644" s="6"/>
      <c r="KB644" s="6"/>
      <c r="KC644" s="6"/>
      <c r="KD644" s="6"/>
      <c r="KE644" s="6"/>
      <c r="KF644" s="6"/>
      <c r="KG644" s="6"/>
      <c r="KH644" s="6"/>
      <c r="KI644" s="6"/>
      <c r="KJ644" s="6"/>
      <c r="KK644" s="6"/>
      <c r="KL644" s="6"/>
      <c r="KM644" s="6"/>
      <c r="KN644" s="6"/>
      <c r="KO644" s="6"/>
      <c r="KP644" s="6"/>
      <c r="KQ644" s="6"/>
      <c r="KR644" s="6"/>
      <c r="KS644" s="6"/>
      <c r="KT644" s="6"/>
      <c r="KU644" s="6"/>
      <c r="KV644" s="6"/>
      <c r="KW644" s="6"/>
      <c r="KX644" s="6"/>
      <c r="KY644" s="6"/>
      <c r="KZ644" s="6"/>
      <c r="LA644" s="6"/>
      <c r="LB644" s="6"/>
      <c r="LC644" s="6"/>
    </row>
    <row r="645" spans="222:315" x14ac:dyDescent="0.2">
      <c r="HN645" s="6"/>
      <c r="HO645" s="6"/>
      <c r="HP645" s="6"/>
      <c r="HQ645" s="6"/>
      <c r="HR645" s="6"/>
      <c r="HS645" s="6"/>
      <c r="HT645" s="6"/>
      <c r="HU645" s="6"/>
      <c r="HV645" s="6"/>
      <c r="HW645" s="6"/>
      <c r="HX645" s="6"/>
      <c r="HY645" s="6"/>
      <c r="HZ645" s="6"/>
      <c r="IA645" s="6"/>
      <c r="IB645" s="6"/>
      <c r="IC645" s="6"/>
      <c r="ID645" s="6"/>
      <c r="IE645" s="6"/>
      <c r="IF645" s="6"/>
      <c r="IG645" s="6"/>
      <c r="IH645" s="6"/>
      <c r="II645" s="6"/>
      <c r="IJ645" s="6"/>
      <c r="IK645" s="6"/>
      <c r="IL645" s="6"/>
      <c r="IM645" s="6"/>
      <c r="IN645" s="6"/>
      <c r="IO645" s="6"/>
      <c r="IP645" s="6"/>
      <c r="IQ645" s="6"/>
      <c r="IR645" s="6"/>
      <c r="IS645" s="6"/>
      <c r="IT645" s="6"/>
      <c r="IU645" s="6"/>
      <c r="IV645" s="6"/>
      <c r="IW645" s="6"/>
      <c r="IX645" s="6"/>
      <c r="IY645" s="6"/>
      <c r="IZ645" s="6"/>
      <c r="JA645" s="6"/>
      <c r="JB645" s="6"/>
      <c r="JC645" s="6"/>
      <c r="JD645" s="6"/>
      <c r="JE645" s="6"/>
      <c r="JF645" s="6"/>
      <c r="JG645" s="6"/>
      <c r="JH645" s="6"/>
      <c r="JI645" s="6"/>
      <c r="JJ645" s="6"/>
      <c r="JK645" s="6"/>
      <c r="JL645" s="6"/>
      <c r="JM645" s="6"/>
      <c r="JN645" s="6"/>
      <c r="JO645" s="6"/>
      <c r="JP645" s="6"/>
      <c r="JQ645" s="6"/>
      <c r="JR645" s="6"/>
      <c r="JS645" s="6"/>
      <c r="JT645" s="6"/>
      <c r="JU645" s="6"/>
      <c r="JV645" s="6"/>
      <c r="JW645" s="6"/>
      <c r="JX645" s="6"/>
      <c r="JY645" s="6"/>
      <c r="JZ645" s="6"/>
      <c r="KA645" s="6"/>
      <c r="KB645" s="6"/>
      <c r="KC645" s="6"/>
      <c r="KD645" s="6"/>
      <c r="KE645" s="6"/>
      <c r="KF645" s="6"/>
      <c r="KG645" s="6"/>
      <c r="KH645" s="6"/>
      <c r="KI645" s="6"/>
      <c r="KJ645" s="6"/>
      <c r="KK645" s="6"/>
      <c r="KL645" s="6"/>
      <c r="KM645" s="6"/>
      <c r="KN645" s="6"/>
      <c r="KO645" s="6"/>
      <c r="KP645" s="6"/>
      <c r="KQ645" s="6"/>
      <c r="KR645" s="6"/>
      <c r="KS645" s="6"/>
      <c r="KT645" s="6"/>
      <c r="KU645" s="6"/>
      <c r="KV645" s="6"/>
      <c r="KW645" s="6"/>
      <c r="KX645" s="6"/>
      <c r="KY645" s="6"/>
      <c r="KZ645" s="6"/>
      <c r="LA645" s="6"/>
      <c r="LB645" s="6"/>
      <c r="LC645" s="6"/>
    </row>
    <row r="646" spans="222:315" x14ac:dyDescent="0.2">
      <c r="HN646" s="6"/>
      <c r="HO646" s="6"/>
      <c r="HP646" s="6"/>
      <c r="HQ646" s="6"/>
      <c r="HR646" s="6"/>
      <c r="HS646" s="6"/>
      <c r="HT646" s="6"/>
      <c r="HU646" s="6"/>
      <c r="HV646" s="6"/>
      <c r="HW646" s="6"/>
      <c r="HX646" s="6"/>
      <c r="HY646" s="6"/>
      <c r="HZ646" s="6"/>
      <c r="IA646" s="6"/>
      <c r="IB646" s="6"/>
      <c r="IC646" s="6"/>
      <c r="ID646" s="6"/>
      <c r="IE646" s="6"/>
      <c r="IF646" s="6"/>
      <c r="IG646" s="6"/>
      <c r="IH646" s="6"/>
      <c r="II646" s="6"/>
      <c r="IJ646" s="6"/>
      <c r="IK646" s="6"/>
      <c r="IL646" s="6"/>
      <c r="IM646" s="6"/>
      <c r="IN646" s="6"/>
      <c r="IO646" s="6"/>
      <c r="IP646" s="6"/>
      <c r="IQ646" s="6"/>
      <c r="IR646" s="6"/>
      <c r="IS646" s="6"/>
      <c r="IT646" s="6"/>
      <c r="IU646" s="6"/>
      <c r="IV646" s="6"/>
      <c r="IW646" s="6"/>
      <c r="IX646" s="6"/>
      <c r="IY646" s="6"/>
      <c r="IZ646" s="6"/>
      <c r="JA646" s="6"/>
      <c r="JB646" s="6"/>
      <c r="JC646" s="6"/>
      <c r="JD646" s="6"/>
      <c r="JE646" s="6"/>
      <c r="JF646" s="6"/>
      <c r="JG646" s="6"/>
      <c r="JH646" s="6"/>
      <c r="JI646" s="6"/>
      <c r="JJ646" s="6"/>
      <c r="JK646" s="6"/>
      <c r="JL646" s="6"/>
      <c r="JM646" s="6"/>
      <c r="JN646" s="6"/>
      <c r="JO646" s="6"/>
      <c r="JP646" s="6"/>
      <c r="JQ646" s="6"/>
      <c r="JR646" s="6"/>
      <c r="JS646" s="6"/>
      <c r="JT646" s="6"/>
      <c r="JU646" s="6"/>
      <c r="JV646" s="6"/>
      <c r="JW646" s="6"/>
      <c r="JX646" s="6"/>
      <c r="JY646" s="6"/>
      <c r="JZ646" s="6"/>
      <c r="KA646" s="6"/>
      <c r="KB646" s="6"/>
      <c r="KC646" s="6"/>
      <c r="KD646" s="6"/>
      <c r="KE646" s="6"/>
      <c r="KF646" s="6"/>
      <c r="KG646" s="6"/>
      <c r="KH646" s="6"/>
      <c r="KI646" s="6"/>
      <c r="KJ646" s="6"/>
      <c r="KK646" s="6"/>
      <c r="KL646" s="6"/>
      <c r="KM646" s="6"/>
      <c r="KN646" s="6"/>
      <c r="KO646" s="6"/>
      <c r="KP646" s="6"/>
      <c r="KQ646" s="6"/>
      <c r="KR646" s="6"/>
      <c r="KS646" s="6"/>
      <c r="KT646" s="6"/>
      <c r="KU646" s="6"/>
      <c r="KV646" s="6"/>
      <c r="KW646" s="6"/>
      <c r="KX646" s="6"/>
      <c r="KY646" s="6"/>
      <c r="KZ646" s="6"/>
      <c r="LA646" s="6"/>
      <c r="LB646" s="6"/>
      <c r="LC646" s="6"/>
    </row>
    <row r="647" spans="222:315" x14ac:dyDescent="0.2">
      <c r="HN647" s="6"/>
      <c r="HO647" s="6"/>
      <c r="HP647" s="6"/>
      <c r="HQ647" s="6"/>
      <c r="HR647" s="6"/>
      <c r="HS647" s="6"/>
      <c r="HT647" s="6"/>
      <c r="HU647" s="6"/>
      <c r="HV647" s="6"/>
      <c r="HW647" s="6"/>
      <c r="HX647" s="6"/>
      <c r="HY647" s="6"/>
      <c r="HZ647" s="6"/>
      <c r="IA647" s="6"/>
      <c r="IB647" s="6"/>
      <c r="IC647" s="6"/>
      <c r="ID647" s="6"/>
      <c r="IE647" s="6"/>
      <c r="IF647" s="6"/>
      <c r="IG647" s="6"/>
      <c r="IH647" s="6"/>
      <c r="II647" s="6"/>
      <c r="IJ647" s="6"/>
      <c r="IK647" s="6"/>
      <c r="IL647" s="6"/>
      <c r="IM647" s="6"/>
      <c r="IN647" s="6"/>
      <c r="IO647" s="6"/>
      <c r="IP647" s="6"/>
      <c r="IQ647" s="6"/>
      <c r="IR647" s="6"/>
      <c r="IS647" s="6"/>
      <c r="IT647" s="6"/>
      <c r="IU647" s="6"/>
      <c r="IV647" s="6"/>
      <c r="IW647" s="6"/>
      <c r="IX647" s="6"/>
      <c r="IY647" s="6"/>
      <c r="IZ647" s="6"/>
      <c r="JA647" s="6"/>
      <c r="JB647" s="6"/>
      <c r="JC647" s="6"/>
      <c r="JD647" s="6"/>
      <c r="JE647" s="6"/>
      <c r="JF647" s="6"/>
      <c r="JG647" s="6"/>
      <c r="JH647" s="6"/>
      <c r="JI647" s="6"/>
      <c r="JJ647" s="6"/>
      <c r="JK647" s="6"/>
      <c r="JL647" s="6"/>
      <c r="JM647" s="6"/>
      <c r="JN647" s="6"/>
      <c r="JO647" s="6"/>
      <c r="JP647" s="6"/>
      <c r="JQ647" s="6"/>
      <c r="JR647" s="6"/>
      <c r="JS647" s="6"/>
      <c r="JT647" s="6"/>
      <c r="JU647" s="6"/>
      <c r="JV647" s="6"/>
      <c r="JW647" s="6"/>
      <c r="JX647" s="6"/>
      <c r="JY647" s="6"/>
      <c r="JZ647" s="6"/>
      <c r="KA647" s="6"/>
      <c r="KB647" s="6"/>
      <c r="KC647" s="6"/>
      <c r="KD647" s="6"/>
      <c r="KE647" s="6"/>
      <c r="KF647" s="6"/>
      <c r="KG647" s="6"/>
      <c r="KH647" s="6"/>
      <c r="KI647" s="6"/>
      <c r="KJ647" s="6"/>
      <c r="KK647" s="6"/>
      <c r="KL647" s="6"/>
      <c r="KM647" s="6"/>
      <c r="KN647" s="6"/>
      <c r="KO647" s="6"/>
      <c r="KP647" s="6"/>
      <c r="KQ647" s="6"/>
      <c r="KR647" s="6"/>
      <c r="KS647" s="6"/>
      <c r="KT647" s="6"/>
      <c r="KU647" s="6"/>
      <c r="KV647" s="6"/>
      <c r="KW647" s="6"/>
      <c r="KX647" s="6"/>
      <c r="KY647" s="6"/>
      <c r="KZ647" s="6"/>
      <c r="LA647" s="6"/>
      <c r="LB647" s="6"/>
      <c r="LC647" s="6"/>
    </row>
    <row r="648" spans="222:315" x14ac:dyDescent="0.2">
      <c r="HN648" s="6"/>
      <c r="HO648" s="6"/>
      <c r="HP648" s="6"/>
      <c r="HQ648" s="6"/>
      <c r="HR648" s="6"/>
      <c r="HS648" s="6"/>
      <c r="HT648" s="6"/>
      <c r="HU648" s="6"/>
      <c r="HV648" s="6"/>
      <c r="HW648" s="6"/>
      <c r="HX648" s="6"/>
      <c r="HY648" s="6"/>
      <c r="HZ648" s="6"/>
      <c r="IA648" s="6"/>
      <c r="IB648" s="6"/>
      <c r="IC648" s="6"/>
      <c r="ID648" s="6"/>
      <c r="IE648" s="6"/>
      <c r="IF648" s="6"/>
      <c r="IG648" s="6"/>
      <c r="IH648" s="6"/>
      <c r="II648" s="6"/>
      <c r="IJ648" s="6"/>
      <c r="IK648" s="6"/>
      <c r="IL648" s="6"/>
      <c r="IM648" s="6"/>
      <c r="IN648" s="6"/>
      <c r="IO648" s="6"/>
      <c r="IP648" s="6"/>
      <c r="IQ648" s="6"/>
      <c r="IR648" s="6"/>
      <c r="IS648" s="6"/>
      <c r="IT648" s="6"/>
      <c r="IU648" s="6"/>
      <c r="IV648" s="6"/>
      <c r="IW648" s="6"/>
      <c r="IX648" s="6"/>
      <c r="IY648" s="6"/>
      <c r="IZ648" s="6"/>
      <c r="JA648" s="6"/>
      <c r="JB648" s="6"/>
      <c r="JC648" s="6"/>
      <c r="JD648" s="6"/>
      <c r="JE648" s="6"/>
      <c r="JF648" s="6"/>
      <c r="JG648" s="6"/>
      <c r="JH648" s="6"/>
      <c r="JI648" s="6"/>
      <c r="JJ648" s="6"/>
      <c r="JK648" s="6"/>
      <c r="JL648" s="6"/>
      <c r="JM648" s="6"/>
      <c r="JN648" s="6"/>
      <c r="JO648" s="6"/>
      <c r="JP648" s="6"/>
      <c r="JQ648" s="6"/>
      <c r="JR648" s="6"/>
      <c r="JS648" s="6"/>
      <c r="JT648" s="6"/>
      <c r="JU648" s="6"/>
      <c r="JV648" s="6"/>
      <c r="JW648" s="6"/>
      <c r="JX648" s="6"/>
      <c r="JY648" s="6"/>
      <c r="JZ648" s="6"/>
      <c r="KA648" s="6"/>
      <c r="KB648" s="6"/>
      <c r="KC648" s="6"/>
      <c r="KD648" s="6"/>
      <c r="KE648" s="6"/>
      <c r="KF648" s="6"/>
      <c r="KG648" s="6"/>
      <c r="KH648" s="6"/>
      <c r="KI648" s="6"/>
      <c r="KJ648" s="6"/>
      <c r="KK648" s="6"/>
      <c r="KL648" s="6"/>
      <c r="KM648" s="6"/>
      <c r="KN648" s="6"/>
      <c r="KO648" s="6"/>
      <c r="KP648" s="6"/>
      <c r="KQ648" s="6"/>
      <c r="KR648" s="6"/>
      <c r="KS648" s="6"/>
      <c r="KT648" s="6"/>
      <c r="KU648" s="6"/>
      <c r="KV648" s="6"/>
      <c r="KW648" s="6"/>
      <c r="KX648" s="6"/>
      <c r="KY648" s="6"/>
      <c r="KZ648" s="6"/>
      <c r="LA648" s="6"/>
      <c r="LB648" s="6"/>
      <c r="LC648" s="6"/>
    </row>
    <row r="649" spans="222:315" x14ac:dyDescent="0.2">
      <c r="HN649" s="6"/>
      <c r="HO649" s="6"/>
      <c r="HP649" s="6"/>
      <c r="HQ649" s="6"/>
      <c r="HR649" s="6"/>
      <c r="HS649" s="6"/>
      <c r="HT649" s="6"/>
      <c r="HU649" s="6"/>
      <c r="HV649" s="6"/>
      <c r="HW649" s="6"/>
      <c r="HX649" s="6"/>
      <c r="HY649" s="6"/>
      <c r="HZ649" s="6"/>
      <c r="IA649" s="6"/>
      <c r="IB649" s="6"/>
      <c r="IC649" s="6"/>
      <c r="ID649" s="6"/>
      <c r="IE649" s="6"/>
      <c r="IF649" s="6"/>
      <c r="IG649" s="6"/>
      <c r="IH649" s="6"/>
      <c r="II649" s="6"/>
      <c r="IJ649" s="6"/>
      <c r="IK649" s="6"/>
      <c r="IL649" s="6"/>
      <c r="IM649" s="6"/>
      <c r="IN649" s="6"/>
      <c r="IO649" s="6"/>
      <c r="IP649" s="6"/>
      <c r="IQ649" s="6"/>
      <c r="IR649" s="6"/>
      <c r="IS649" s="6"/>
      <c r="IT649" s="6"/>
      <c r="IU649" s="6"/>
      <c r="IV649" s="6"/>
      <c r="IW649" s="6"/>
      <c r="IX649" s="6"/>
      <c r="IY649" s="6"/>
      <c r="IZ649" s="6"/>
      <c r="JA649" s="6"/>
      <c r="JB649" s="6"/>
      <c r="JC649" s="6"/>
      <c r="JD649" s="6"/>
      <c r="JE649" s="6"/>
      <c r="JF649" s="6"/>
      <c r="JG649" s="6"/>
      <c r="JH649" s="6"/>
      <c r="JI649" s="6"/>
      <c r="JJ649" s="6"/>
      <c r="JK649" s="6"/>
      <c r="JL649" s="6"/>
      <c r="JM649" s="6"/>
      <c r="JN649" s="6"/>
      <c r="JO649" s="6"/>
      <c r="JP649" s="6"/>
      <c r="JQ649" s="6"/>
      <c r="JR649" s="6"/>
      <c r="JS649" s="6"/>
      <c r="JT649" s="6"/>
      <c r="JU649" s="6"/>
      <c r="JV649" s="6"/>
      <c r="JW649" s="6"/>
      <c r="JX649" s="6"/>
      <c r="JY649" s="6"/>
      <c r="JZ649" s="6"/>
      <c r="KA649" s="6"/>
      <c r="KB649" s="6"/>
      <c r="KC649" s="6"/>
      <c r="KD649" s="6"/>
      <c r="KE649" s="6"/>
      <c r="KF649" s="6"/>
      <c r="KG649" s="6"/>
      <c r="KH649" s="6"/>
      <c r="KI649" s="6"/>
      <c r="KJ649" s="6"/>
      <c r="KK649" s="6"/>
      <c r="KL649" s="6"/>
      <c r="KM649" s="6"/>
      <c r="KN649" s="6"/>
      <c r="KO649" s="6"/>
      <c r="KP649" s="6"/>
      <c r="KQ649" s="6"/>
      <c r="KR649" s="6"/>
      <c r="KS649" s="6"/>
      <c r="KT649" s="6"/>
      <c r="KU649" s="6"/>
      <c r="KV649" s="6"/>
      <c r="KW649" s="6"/>
      <c r="KX649" s="6"/>
      <c r="KY649" s="6"/>
      <c r="KZ649" s="6"/>
      <c r="LA649" s="6"/>
      <c r="LB649" s="6"/>
      <c r="LC649" s="6"/>
    </row>
    <row r="650" spans="222:315" x14ac:dyDescent="0.2">
      <c r="HN650" s="6"/>
      <c r="HO650" s="6"/>
      <c r="HP650" s="6"/>
      <c r="HQ650" s="6"/>
      <c r="HR650" s="6"/>
      <c r="HS650" s="6"/>
      <c r="HT650" s="6"/>
      <c r="HU650" s="6"/>
      <c r="HV650" s="6"/>
      <c r="HW650" s="6"/>
      <c r="HX650" s="6"/>
      <c r="HY650" s="6"/>
      <c r="HZ650" s="6"/>
      <c r="IA650" s="6"/>
      <c r="IB650" s="6"/>
      <c r="IC650" s="6"/>
      <c r="ID650" s="6"/>
      <c r="IE650" s="6"/>
      <c r="IF650" s="6"/>
      <c r="IG650" s="6"/>
      <c r="IH650" s="6"/>
      <c r="II650" s="6"/>
      <c r="IJ650" s="6"/>
      <c r="IK650" s="6"/>
      <c r="IL650" s="6"/>
      <c r="IM650" s="6"/>
      <c r="IN650" s="6"/>
      <c r="IO650" s="6"/>
      <c r="IP650" s="6"/>
      <c r="IQ650" s="6"/>
      <c r="IR650" s="6"/>
      <c r="IS650" s="6"/>
      <c r="IT650" s="6"/>
      <c r="IU650" s="6"/>
      <c r="IV650" s="6"/>
      <c r="IW650" s="6"/>
      <c r="IX650" s="6"/>
      <c r="IY650" s="6"/>
      <c r="IZ650" s="6"/>
      <c r="JA650" s="6"/>
      <c r="JB650" s="6"/>
      <c r="JC650" s="6"/>
      <c r="JD650" s="6"/>
      <c r="JE650" s="6"/>
      <c r="JF650" s="6"/>
      <c r="JG650" s="6"/>
      <c r="JH650" s="6"/>
      <c r="JI650" s="6"/>
      <c r="JJ650" s="6"/>
      <c r="JK650" s="6"/>
      <c r="JL650" s="6"/>
      <c r="JM650" s="6"/>
      <c r="JN650" s="6"/>
      <c r="JO650" s="6"/>
      <c r="JP650" s="6"/>
      <c r="JQ650" s="6"/>
      <c r="JR650" s="6"/>
      <c r="JS650" s="6"/>
      <c r="JT650" s="6"/>
      <c r="JU650" s="6"/>
      <c r="JV650" s="6"/>
      <c r="JW650" s="6"/>
      <c r="JX650" s="6"/>
      <c r="JY650" s="6"/>
      <c r="JZ650" s="6"/>
      <c r="KA650" s="6"/>
      <c r="KB650" s="6"/>
      <c r="KC650" s="6"/>
      <c r="KD650" s="6"/>
      <c r="KE650" s="6"/>
      <c r="KF650" s="6"/>
      <c r="KG650" s="6"/>
      <c r="KH650" s="6"/>
      <c r="KI650" s="6"/>
      <c r="KJ650" s="6"/>
      <c r="KK650" s="6"/>
      <c r="KL650" s="6"/>
      <c r="KM650" s="6"/>
      <c r="KN650" s="6"/>
      <c r="KO650" s="6"/>
      <c r="KP650" s="6"/>
      <c r="KQ650" s="6"/>
      <c r="KR650" s="6"/>
      <c r="KS650" s="6"/>
      <c r="KT650" s="6"/>
      <c r="KU650" s="6"/>
      <c r="KV650" s="6"/>
      <c r="KW650" s="6"/>
      <c r="KX650" s="6"/>
      <c r="KY650" s="6"/>
      <c r="KZ650" s="6"/>
      <c r="LA650" s="6"/>
      <c r="LB650" s="6"/>
      <c r="LC650" s="6"/>
    </row>
    <row r="651" spans="222:315" x14ac:dyDescent="0.2">
      <c r="HN651" s="6"/>
      <c r="HO651" s="6"/>
      <c r="HP651" s="6"/>
      <c r="HQ651" s="6"/>
      <c r="HR651" s="6"/>
      <c r="HS651" s="6"/>
      <c r="HT651" s="6"/>
      <c r="HU651" s="6"/>
      <c r="HV651" s="6"/>
      <c r="HW651" s="6"/>
      <c r="HX651" s="6"/>
      <c r="HY651" s="6"/>
      <c r="HZ651" s="6"/>
      <c r="IA651" s="6"/>
      <c r="IB651" s="6"/>
      <c r="IC651" s="6"/>
      <c r="ID651" s="6"/>
      <c r="IE651" s="6"/>
      <c r="IF651" s="6"/>
      <c r="IG651" s="6"/>
      <c r="IH651" s="6"/>
      <c r="II651" s="6"/>
      <c r="IJ651" s="6"/>
      <c r="IK651" s="6"/>
      <c r="IL651" s="6"/>
      <c r="IM651" s="6"/>
      <c r="IN651" s="6"/>
      <c r="IO651" s="6"/>
      <c r="IP651" s="6"/>
      <c r="IQ651" s="6"/>
      <c r="IR651" s="6"/>
      <c r="IS651" s="6"/>
      <c r="IT651" s="6"/>
      <c r="IU651" s="6"/>
      <c r="IV651" s="6"/>
      <c r="IW651" s="6"/>
      <c r="IX651" s="6"/>
      <c r="IY651" s="6"/>
      <c r="IZ651" s="6"/>
      <c r="JA651" s="6"/>
      <c r="JB651" s="6"/>
      <c r="JC651" s="6"/>
      <c r="JD651" s="6"/>
      <c r="JE651" s="6"/>
      <c r="JF651" s="6"/>
      <c r="JG651" s="6"/>
      <c r="JH651" s="6"/>
      <c r="JI651" s="6"/>
      <c r="JJ651" s="6"/>
      <c r="JK651" s="6"/>
      <c r="JL651" s="6"/>
      <c r="JM651" s="6"/>
      <c r="JN651" s="6"/>
      <c r="JO651" s="6"/>
      <c r="JP651" s="6"/>
      <c r="JQ651" s="6"/>
      <c r="JR651" s="6"/>
      <c r="JS651" s="6"/>
      <c r="JT651" s="6"/>
      <c r="JU651" s="6"/>
      <c r="JV651" s="6"/>
      <c r="JW651" s="6"/>
      <c r="JX651" s="6"/>
      <c r="JY651" s="6"/>
      <c r="JZ651" s="6"/>
      <c r="KA651" s="6"/>
      <c r="KB651" s="6"/>
      <c r="KC651" s="6"/>
      <c r="KD651" s="6"/>
      <c r="KE651" s="6"/>
      <c r="KF651" s="6"/>
      <c r="KG651" s="6"/>
      <c r="KH651" s="6"/>
      <c r="KI651" s="6"/>
      <c r="KJ651" s="6"/>
      <c r="KK651" s="6"/>
      <c r="KL651" s="6"/>
      <c r="KM651" s="6"/>
      <c r="KN651" s="6"/>
      <c r="KO651" s="6"/>
      <c r="KP651" s="6"/>
      <c r="KQ651" s="6"/>
      <c r="KR651" s="6"/>
      <c r="KS651" s="6"/>
      <c r="KT651" s="6"/>
      <c r="KU651" s="6"/>
      <c r="KV651" s="6"/>
      <c r="KW651" s="6"/>
      <c r="KX651" s="6"/>
      <c r="KY651" s="6"/>
      <c r="KZ651" s="6"/>
      <c r="LA651" s="6"/>
      <c r="LB651" s="6"/>
      <c r="LC651" s="6"/>
    </row>
    <row r="652" spans="222:315" x14ac:dyDescent="0.2">
      <c r="HN652" s="6"/>
      <c r="HO652" s="6"/>
      <c r="HP652" s="6"/>
      <c r="HQ652" s="6"/>
      <c r="HR652" s="6"/>
      <c r="HS652" s="6"/>
      <c r="HT652" s="6"/>
      <c r="HU652" s="6"/>
      <c r="HV652" s="6"/>
      <c r="HW652" s="6"/>
      <c r="HX652" s="6"/>
      <c r="HY652" s="6"/>
      <c r="HZ652" s="6"/>
      <c r="IA652" s="6"/>
      <c r="IB652" s="6"/>
      <c r="IC652" s="6"/>
      <c r="ID652" s="6"/>
      <c r="IE652" s="6"/>
      <c r="IF652" s="6"/>
      <c r="IG652" s="6"/>
      <c r="IH652" s="6"/>
      <c r="II652" s="6"/>
      <c r="IJ652" s="6"/>
      <c r="IK652" s="6"/>
      <c r="IL652" s="6"/>
      <c r="IM652" s="6"/>
      <c r="IN652" s="6"/>
      <c r="IO652" s="6"/>
      <c r="IP652" s="6"/>
      <c r="IQ652" s="6"/>
      <c r="IR652" s="6"/>
      <c r="IS652" s="6"/>
      <c r="IT652" s="6"/>
      <c r="IU652" s="6"/>
      <c r="IV652" s="6"/>
      <c r="IW652" s="6"/>
      <c r="IX652" s="6"/>
      <c r="IY652" s="6"/>
      <c r="IZ652" s="6"/>
      <c r="JA652" s="6"/>
      <c r="JB652" s="6"/>
      <c r="JC652" s="6"/>
      <c r="JD652" s="6"/>
      <c r="JE652" s="6"/>
      <c r="JF652" s="6"/>
      <c r="JG652" s="6"/>
      <c r="JH652" s="6"/>
      <c r="JI652" s="6"/>
      <c r="JJ652" s="6"/>
      <c r="JK652" s="6"/>
      <c r="JL652" s="6"/>
      <c r="JM652" s="6"/>
      <c r="JN652" s="6"/>
      <c r="JO652" s="6"/>
      <c r="JP652" s="6"/>
      <c r="JQ652" s="6"/>
      <c r="JR652" s="6"/>
      <c r="JS652" s="6"/>
      <c r="JT652" s="6"/>
      <c r="JU652" s="6"/>
      <c r="JV652" s="6"/>
      <c r="JW652" s="6"/>
      <c r="JX652" s="6"/>
      <c r="JY652" s="6"/>
      <c r="JZ652" s="6"/>
      <c r="KA652" s="6"/>
      <c r="KB652" s="6"/>
      <c r="KC652" s="6"/>
      <c r="KD652" s="6"/>
      <c r="KE652" s="6"/>
      <c r="KF652" s="6"/>
      <c r="KG652" s="6"/>
      <c r="KH652" s="6"/>
      <c r="KI652" s="6"/>
      <c r="KJ652" s="6"/>
      <c r="KK652" s="6"/>
      <c r="KL652" s="6"/>
      <c r="KM652" s="6"/>
      <c r="KN652" s="6"/>
      <c r="KO652" s="6"/>
      <c r="KP652" s="6"/>
      <c r="KQ652" s="6"/>
      <c r="KR652" s="6"/>
      <c r="KS652" s="6"/>
      <c r="KT652" s="6"/>
      <c r="KU652" s="6"/>
      <c r="KV652" s="6"/>
      <c r="KW652" s="6"/>
      <c r="KX652" s="6"/>
      <c r="KY652" s="6"/>
      <c r="KZ652" s="6"/>
      <c r="LA652" s="6"/>
      <c r="LB652" s="6"/>
      <c r="LC652" s="6"/>
    </row>
    <row r="653" spans="222:315" x14ac:dyDescent="0.2">
      <c r="HN653" s="6"/>
      <c r="HO653" s="6"/>
      <c r="HP653" s="6"/>
      <c r="HQ653" s="6"/>
      <c r="HR653" s="6"/>
      <c r="HS653" s="6"/>
      <c r="HT653" s="6"/>
      <c r="HU653" s="6"/>
      <c r="HV653" s="6"/>
      <c r="HW653" s="6"/>
      <c r="HX653" s="6"/>
      <c r="HY653" s="6"/>
      <c r="HZ653" s="6"/>
      <c r="IA653" s="6"/>
      <c r="IB653" s="6"/>
      <c r="IC653" s="6"/>
      <c r="ID653" s="6"/>
      <c r="IE653" s="6"/>
      <c r="IF653" s="6"/>
      <c r="IG653" s="6"/>
      <c r="IH653" s="6"/>
      <c r="II653" s="6"/>
      <c r="IJ653" s="6"/>
      <c r="IK653" s="6"/>
      <c r="IL653" s="6"/>
      <c r="IM653" s="6"/>
      <c r="IN653" s="6"/>
      <c r="IO653" s="6"/>
      <c r="IP653" s="6"/>
      <c r="IQ653" s="6"/>
      <c r="IR653" s="6"/>
      <c r="IS653" s="6"/>
      <c r="IT653" s="6"/>
      <c r="IU653" s="6"/>
      <c r="IV653" s="6"/>
      <c r="IW653" s="6"/>
      <c r="IX653" s="6"/>
      <c r="IY653" s="6"/>
      <c r="IZ653" s="6"/>
      <c r="JA653" s="6"/>
      <c r="JB653" s="6"/>
      <c r="JC653" s="6"/>
      <c r="JD653" s="6"/>
      <c r="JE653" s="6"/>
      <c r="JF653" s="6"/>
      <c r="JG653" s="6"/>
      <c r="JH653" s="6"/>
      <c r="JI653" s="6"/>
      <c r="JJ653" s="6"/>
      <c r="JK653" s="6"/>
      <c r="JL653" s="6"/>
      <c r="JM653" s="6"/>
      <c r="JN653" s="6"/>
      <c r="JO653" s="6"/>
      <c r="JP653" s="6"/>
      <c r="JQ653" s="6"/>
      <c r="JR653" s="6"/>
      <c r="JS653" s="6"/>
      <c r="JT653" s="6"/>
      <c r="JU653" s="6"/>
      <c r="JV653" s="6"/>
      <c r="JW653" s="6"/>
      <c r="JX653" s="6"/>
      <c r="JY653" s="6"/>
      <c r="JZ653" s="6"/>
      <c r="KA653" s="6"/>
      <c r="KB653" s="6"/>
      <c r="KC653" s="6"/>
      <c r="KD653" s="6"/>
      <c r="KE653" s="6"/>
      <c r="KF653" s="6"/>
      <c r="KG653" s="6"/>
      <c r="KH653" s="6"/>
      <c r="KI653" s="6"/>
      <c r="KJ653" s="6"/>
      <c r="KK653" s="6"/>
      <c r="KL653" s="6"/>
      <c r="KM653" s="6"/>
      <c r="KN653" s="6"/>
      <c r="KO653" s="6"/>
      <c r="KP653" s="6"/>
      <c r="KQ653" s="6"/>
      <c r="KR653" s="6"/>
      <c r="KS653" s="6"/>
      <c r="KT653" s="6"/>
      <c r="KU653" s="6"/>
      <c r="KV653" s="6"/>
      <c r="KW653" s="6"/>
      <c r="KX653" s="6"/>
      <c r="KY653" s="6"/>
      <c r="KZ653" s="6"/>
      <c r="LA653" s="6"/>
      <c r="LB653" s="6"/>
      <c r="LC653" s="6"/>
    </row>
    <row r="654" spans="222:315" x14ac:dyDescent="0.2">
      <c r="HN654" s="6"/>
      <c r="HO654" s="6"/>
      <c r="HP654" s="6"/>
      <c r="HQ654" s="6"/>
      <c r="HR654" s="6"/>
      <c r="HS654" s="6"/>
      <c r="HT654" s="6"/>
      <c r="HU654" s="6"/>
      <c r="HV654" s="6"/>
      <c r="HW654" s="6"/>
      <c r="HX654" s="6"/>
      <c r="HY654" s="6"/>
      <c r="HZ654" s="6"/>
      <c r="IA654" s="6"/>
      <c r="IB654" s="6"/>
      <c r="IC654" s="6"/>
      <c r="ID654" s="6"/>
      <c r="IE654" s="6"/>
      <c r="IF654" s="6"/>
      <c r="IG654" s="6"/>
      <c r="IH654" s="6"/>
      <c r="II654" s="6"/>
      <c r="IJ654" s="6"/>
      <c r="IK654" s="6"/>
      <c r="IL654" s="6"/>
      <c r="IM654" s="6"/>
      <c r="IN654" s="6"/>
      <c r="IO654" s="6"/>
      <c r="IP654" s="6"/>
      <c r="IQ654" s="6"/>
      <c r="IR654" s="6"/>
      <c r="IS654" s="6"/>
      <c r="IT654" s="6"/>
      <c r="IU654" s="6"/>
      <c r="IV654" s="6"/>
      <c r="IW654" s="6"/>
      <c r="IX654" s="6"/>
      <c r="IY654" s="6"/>
      <c r="IZ654" s="6"/>
      <c r="JA654" s="6"/>
      <c r="JB654" s="6"/>
      <c r="JC654" s="6"/>
      <c r="JD654" s="6"/>
      <c r="JE654" s="6"/>
      <c r="JF654" s="6"/>
      <c r="JG654" s="6"/>
      <c r="JH654" s="6"/>
      <c r="JI654" s="6"/>
      <c r="JJ654" s="6"/>
      <c r="JK654" s="6"/>
      <c r="JL654" s="6"/>
      <c r="JM654" s="6"/>
      <c r="JN654" s="6"/>
      <c r="JO654" s="6"/>
      <c r="JP654" s="6"/>
      <c r="JQ654" s="6"/>
      <c r="JR654" s="6"/>
      <c r="JS654" s="6"/>
      <c r="JT654" s="6"/>
      <c r="JU654" s="6"/>
      <c r="JV654" s="6"/>
      <c r="JW654" s="6"/>
      <c r="JX654" s="6"/>
      <c r="JY654" s="6"/>
      <c r="JZ654" s="6"/>
      <c r="KA654" s="6"/>
      <c r="KB654" s="6"/>
      <c r="KC654" s="6"/>
      <c r="KD654" s="6"/>
      <c r="KE654" s="6"/>
      <c r="KF654" s="6"/>
      <c r="KG654" s="6"/>
      <c r="KH654" s="6"/>
      <c r="KI654" s="6"/>
      <c r="KJ654" s="6"/>
      <c r="KK654" s="6"/>
      <c r="KL654" s="6"/>
      <c r="KM654" s="6"/>
      <c r="KN654" s="6"/>
      <c r="KO654" s="6"/>
      <c r="KP654" s="6"/>
      <c r="KQ654" s="6"/>
      <c r="KR654" s="6"/>
      <c r="KS654" s="6"/>
      <c r="KT654" s="6"/>
      <c r="KU654" s="6"/>
      <c r="KV654" s="6"/>
      <c r="KW654" s="6"/>
      <c r="KX654" s="6"/>
      <c r="KY654" s="6"/>
      <c r="KZ654" s="6"/>
      <c r="LA654" s="6"/>
      <c r="LB654" s="6"/>
      <c r="LC654" s="6"/>
    </row>
    <row r="655" spans="222:315" x14ac:dyDescent="0.2">
      <c r="HN655" s="6"/>
      <c r="HO655" s="6"/>
      <c r="HP655" s="6"/>
      <c r="HQ655" s="6"/>
      <c r="HR655" s="6"/>
      <c r="HS655" s="6"/>
      <c r="HT655" s="6"/>
      <c r="HU655" s="6"/>
      <c r="HV655" s="6"/>
      <c r="HW655" s="6"/>
      <c r="HX655" s="6"/>
      <c r="HY655" s="6"/>
      <c r="HZ655" s="6"/>
      <c r="IA655" s="6"/>
      <c r="IB655" s="6"/>
      <c r="IC655" s="6"/>
      <c r="ID655" s="6"/>
      <c r="IE655" s="6"/>
      <c r="IF655" s="6"/>
      <c r="IG655" s="6"/>
      <c r="IH655" s="6"/>
      <c r="II655" s="6"/>
      <c r="IJ655" s="6"/>
      <c r="IK655" s="6"/>
      <c r="IL655" s="6"/>
      <c r="IM655" s="6"/>
      <c r="IN655" s="6"/>
      <c r="IO655" s="6"/>
      <c r="IP655" s="6"/>
      <c r="IQ655" s="6"/>
      <c r="IR655" s="6"/>
      <c r="IS655" s="6"/>
      <c r="IT655" s="6"/>
      <c r="IU655" s="6"/>
      <c r="IV655" s="6"/>
      <c r="IW655" s="6"/>
      <c r="IX655" s="6"/>
      <c r="IY655" s="6"/>
      <c r="IZ655" s="6"/>
      <c r="JA655" s="6"/>
      <c r="JB655" s="6"/>
      <c r="JC655" s="6"/>
      <c r="JD655" s="6"/>
      <c r="JE655" s="6"/>
      <c r="JF655" s="6"/>
      <c r="JG655" s="6"/>
      <c r="JH655" s="6"/>
      <c r="JI655" s="6"/>
      <c r="JJ655" s="6"/>
      <c r="JK655" s="6"/>
      <c r="JL655" s="6"/>
      <c r="JM655" s="6"/>
      <c r="JN655" s="6"/>
      <c r="JO655" s="6"/>
      <c r="JP655" s="6"/>
      <c r="JQ655" s="6"/>
      <c r="JR655" s="6"/>
      <c r="JS655" s="6"/>
      <c r="JT655" s="6"/>
      <c r="JU655" s="6"/>
      <c r="JV655" s="6"/>
      <c r="JW655" s="6"/>
      <c r="JX655" s="6"/>
      <c r="JY655" s="6"/>
      <c r="JZ655" s="6"/>
      <c r="KA655" s="6"/>
      <c r="KB655" s="6"/>
      <c r="KC655" s="6"/>
      <c r="KD655" s="6"/>
      <c r="KE655" s="6"/>
      <c r="KF655" s="6"/>
      <c r="KG655" s="6"/>
      <c r="KH655" s="6"/>
      <c r="KI655" s="6"/>
      <c r="KJ655" s="6"/>
      <c r="KK655" s="6"/>
      <c r="KL655" s="6"/>
      <c r="KM655" s="6"/>
      <c r="KN655" s="6"/>
      <c r="KO655" s="6"/>
      <c r="KP655" s="6"/>
      <c r="KQ655" s="6"/>
      <c r="KR655" s="6"/>
      <c r="KS655" s="6"/>
      <c r="KT655" s="6"/>
      <c r="KU655" s="6"/>
      <c r="KV655" s="6"/>
      <c r="KW655" s="6"/>
      <c r="KX655" s="6"/>
      <c r="KY655" s="6"/>
      <c r="KZ655" s="6"/>
      <c r="LA655" s="6"/>
      <c r="LB655" s="6"/>
      <c r="LC655" s="6"/>
    </row>
    <row r="656" spans="222:315" x14ac:dyDescent="0.2">
      <c r="HN656" s="6"/>
      <c r="HO656" s="6"/>
      <c r="HP656" s="6"/>
      <c r="HQ656" s="6"/>
      <c r="HR656" s="6"/>
      <c r="HS656" s="6"/>
      <c r="HT656" s="6"/>
      <c r="HU656" s="6"/>
      <c r="HV656" s="6"/>
      <c r="HW656" s="6"/>
      <c r="HX656" s="6"/>
      <c r="HY656" s="6"/>
      <c r="HZ656" s="6"/>
      <c r="IA656" s="6"/>
      <c r="IB656" s="6"/>
      <c r="IC656" s="6"/>
      <c r="ID656" s="6"/>
      <c r="IE656" s="6"/>
      <c r="IF656" s="6"/>
      <c r="IG656" s="6"/>
      <c r="IH656" s="6"/>
      <c r="II656" s="6"/>
      <c r="IJ656" s="6"/>
      <c r="IK656" s="6"/>
      <c r="IL656" s="6"/>
      <c r="IM656" s="6"/>
      <c r="IN656" s="6"/>
      <c r="IO656" s="6"/>
      <c r="IP656" s="6"/>
      <c r="IQ656" s="6"/>
      <c r="IR656" s="6"/>
      <c r="IS656" s="6"/>
      <c r="IT656" s="6"/>
      <c r="IU656" s="6"/>
      <c r="IV656" s="6"/>
      <c r="IW656" s="6"/>
      <c r="IX656" s="6"/>
      <c r="IY656" s="6"/>
      <c r="IZ656" s="6"/>
      <c r="JA656" s="6"/>
      <c r="JB656" s="6"/>
      <c r="JC656" s="6"/>
      <c r="JD656" s="6"/>
      <c r="JE656" s="6"/>
      <c r="JF656" s="6"/>
      <c r="JG656" s="6"/>
      <c r="JH656" s="6"/>
      <c r="JI656" s="6"/>
      <c r="JJ656" s="6"/>
      <c r="JK656" s="6"/>
      <c r="JL656" s="6"/>
      <c r="JM656" s="6"/>
      <c r="JN656" s="6"/>
      <c r="JO656" s="6"/>
      <c r="JP656" s="6"/>
      <c r="JQ656" s="6"/>
      <c r="JR656" s="6"/>
      <c r="JS656" s="6"/>
      <c r="JT656" s="6"/>
      <c r="JU656" s="6"/>
      <c r="JV656" s="6"/>
      <c r="JW656" s="6"/>
      <c r="JX656" s="6"/>
      <c r="JY656" s="6"/>
      <c r="JZ656" s="6"/>
      <c r="KA656" s="6"/>
      <c r="KB656" s="6"/>
      <c r="KC656" s="6"/>
      <c r="KD656" s="6"/>
      <c r="KE656" s="6"/>
      <c r="KF656" s="6"/>
      <c r="KG656" s="6"/>
      <c r="KH656" s="6"/>
      <c r="KI656" s="6"/>
      <c r="KJ656" s="6"/>
      <c r="KK656" s="6"/>
      <c r="KL656" s="6"/>
      <c r="KM656" s="6"/>
      <c r="KN656" s="6"/>
      <c r="KO656" s="6"/>
      <c r="KP656" s="6"/>
      <c r="KQ656" s="6"/>
      <c r="KR656" s="6"/>
      <c r="KS656" s="6"/>
      <c r="KT656" s="6"/>
      <c r="KU656" s="6"/>
      <c r="KV656" s="6"/>
      <c r="KW656" s="6"/>
      <c r="KX656" s="6"/>
      <c r="KY656" s="6"/>
      <c r="KZ656" s="6"/>
      <c r="LA656" s="6"/>
      <c r="LB656" s="6"/>
      <c r="LC656" s="6"/>
    </row>
    <row r="657" spans="222:315" x14ac:dyDescent="0.2">
      <c r="HN657" s="6"/>
      <c r="HO657" s="6"/>
      <c r="HP657" s="6"/>
      <c r="HQ657" s="6"/>
      <c r="HR657" s="6"/>
      <c r="HS657" s="6"/>
      <c r="HT657" s="6"/>
      <c r="HU657" s="6"/>
      <c r="HV657" s="6"/>
      <c r="HW657" s="6"/>
      <c r="HX657" s="6"/>
      <c r="HY657" s="6"/>
      <c r="HZ657" s="6"/>
      <c r="IA657" s="6"/>
      <c r="IB657" s="6"/>
      <c r="IC657" s="6"/>
      <c r="ID657" s="6"/>
      <c r="IE657" s="6"/>
      <c r="IF657" s="6"/>
      <c r="IG657" s="6"/>
      <c r="IH657" s="6"/>
      <c r="II657" s="6"/>
      <c r="IJ657" s="6"/>
      <c r="IK657" s="6"/>
      <c r="IL657" s="6"/>
      <c r="IM657" s="6"/>
      <c r="IN657" s="6"/>
      <c r="IO657" s="6"/>
      <c r="IP657" s="6"/>
      <c r="IQ657" s="6"/>
      <c r="IR657" s="6"/>
      <c r="IS657" s="6"/>
      <c r="IT657" s="6"/>
      <c r="IU657" s="6"/>
      <c r="IV657" s="6"/>
      <c r="IW657" s="6"/>
      <c r="IX657" s="6"/>
      <c r="IY657" s="6"/>
      <c r="IZ657" s="6"/>
      <c r="JA657" s="6"/>
      <c r="JB657" s="6"/>
      <c r="JC657" s="6"/>
      <c r="JD657" s="6"/>
      <c r="JE657" s="6"/>
      <c r="JF657" s="6"/>
      <c r="JG657" s="6"/>
      <c r="JH657" s="6"/>
      <c r="JI657" s="6"/>
      <c r="JJ657" s="6"/>
      <c r="JK657" s="6"/>
      <c r="JL657" s="6"/>
      <c r="JM657" s="6"/>
      <c r="JN657" s="6"/>
      <c r="JO657" s="6"/>
      <c r="JP657" s="6"/>
      <c r="JQ657" s="6"/>
      <c r="JR657" s="6"/>
      <c r="JS657" s="6"/>
      <c r="JT657" s="6"/>
      <c r="JU657" s="6"/>
      <c r="JV657" s="6"/>
      <c r="JW657" s="6"/>
      <c r="JX657" s="6"/>
      <c r="JY657" s="6"/>
      <c r="JZ657" s="6"/>
      <c r="KA657" s="6"/>
      <c r="KB657" s="6"/>
      <c r="KC657" s="6"/>
      <c r="KD657" s="6"/>
      <c r="KE657" s="6"/>
      <c r="KF657" s="6"/>
      <c r="KG657" s="6"/>
      <c r="KH657" s="6"/>
      <c r="KI657" s="6"/>
      <c r="KJ657" s="6"/>
      <c r="KK657" s="6"/>
      <c r="KL657" s="6"/>
      <c r="KM657" s="6"/>
      <c r="KN657" s="6"/>
      <c r="KO657" s="6"/>
      <c r="KP657" s="6"/>
      <c r="KQ657" s="6"/>
      <c r="KR657" s="6"/>
      <c r="KS657" s="6"/>
      <c r="KT657" s="6"/>
      <c r="KU657" s="6"/>
      <c r="KV657" s="6"/>
      <c r="KW657" s="6"/>
      <c r="KX657" s="6"/>
      <c r="KY657" s="6"/>
      <c r="KZ657" s="6"/>
      <c r="LA657" s="6"/>
      <c r="LB657" s="6"/>
      <c r="LC657" s="6"/>
    </row>
    <row r="658" spans="222:315" x14ac:dyDescent="0.2">
      <c r="HN658" s="6"/>
      <c r="HO658" s="6"/>
      <c r="HP658" s="6"/>
      <c r="HQ658" s="6"/>
      <c r="HR658" s="6"/>
      <c r="HS658" s="6"/>
      <c r="HT658" s="6"/>
      <c r="HU658" s="6"/>
      <c r="HV658" s="6"/>
      <c r="HW658" s="6"/>
      <c r="HX658" s="6"/>
      <c r="HY658" s="6"/>
      <c r="HZ658" s="6"/>
      <c r="IA658" s="6"/>
      <c r="IB658" s="6"/>
      <c r="IC658" s="6"/>
      <c r="ID658" s="6"/>
      <c r="IE658" s="6"/>
      <c r="IF658" s="6"/>
      <c r="IG658" s="6"/>
      <c r="IH658" s="6"/>
      <c r="II658" s="6"/>
      <c r="IJ658" s="6"/>
      <c r="IK658" s="6"/>
      <c r="IL658" s="6"/>
      <c r="IM658" s="6"/>
      <c r="IN658" s="6"/>
      <c r="IO658" s="6"/>
      <c r="IP658" s="6"/>
      <c r="IQ658" s="6"/>
      <c r="IR658" s="6"/>
      <c r="IS658" s="6"/>
      <c r="IT658" s="6"/>
      <c r="IU658" s="6"/>
      <c r="IV658" s="6"/>
      <c r="IW658" s="6"/>
      <c r="IX658" s="6"/>
      <c r="IY658" s="6"/>
      <c r="IZ658" s="6"/>
      <c r="JA658" s="6"/>
      <c r="JB658" s="6"/>
      <c r="JC658" s="6"/>
      <c r="JD658" s="6"/>
      <c r="JE658" s="6"/>
      <c r="JF658" s="6"/>
      <c r="JG658" s="6"/>
      <c r="JH658" s="6"/>
      <c r="JI658" s="6"/>
      <c r="JJ658" s="6"/>
      <c r="JK658" s="6"/>
      <c r="JL658" s="6"/>
      <c r="JM658" s="6"/>
      <c r="JN658" s="6"/>
      <c r="JO658" s="6"/>
      <c r="JP658" s="6"/>
      <c r="JQ658" s="6"/>
      <c r="JR658" s="6"/>
      <c r="JS658" s="6"/>
      <c r="JT658" s="6"/>
      <c r="JU658" s="6"/>
      <c r="JV658" s="6"/>
      <c r="JW658" s="6"/>
      <c r="JX658" s="6"/>
      <c r="JY658" s="6"/>
      <c r="JZ658" s="6"/>
      <c r="KA658" s="6"/>
      <c r="KB658" s="6"/>
      <c r="KC658" s="6"/>
      <c r="KD658" s="6"/>
      <c r="KE658" s="6"/>
      <c r="KF658" s="6"/>
      <c r="KG658" s="6"/>
      <c r="KH658" s="6"/>
      <c r="KI658" s="6"/>
      <c r="KJ658" s="6"/>
      <c r="KK658" s="6"/>
      <c r="KL658" s="6"/>
      <c r="KM658" s="6"/>
      <c r="KN658" s="6"/>
      <c r="KO658" s="6"/>
      <c r="KP658" s="6"/>
      <c r="KQ658" s="6"/>
      <c r="KR658" s="6"/>
      <c r="KS658" s="6"/>
      <c r="KT658" s="6"/>
      <c r="KU658" s="6"/>
      <c r="KV658" s="6"/>
      <c r="KW658" s="6"/>
      <c r="KX658" s="6"/>
      <c r="KY658" s="6"/>
      <c r="KZ658" s="6"/>
      <c r="LA658" s="6"/>
      <c r="LB658" s="6"/>
      <c r="LC658" s="6"/>
    </row>
    <row r="659" spans="222:315" x14ac:dyDescent="0.2">
      <c r="HN659" s="6"/>
      <c r="HO659" s="6"/>
      <c r="HP659" s="6"/>
      <c r="HQ659" s="6"/>
      <c r="HR659" s="6"/>
      <c r="HS659" s="6"/>
      <c r="HT659" s="6"/>
      <c r="HU659" s="6"/>
      <c r="HV659" s="6"/>
      <c r="HW659" s="6"/>
      <c r="HX659" s="6"/>
      <c r="HY659" s="6"/>
      <c r="HZ659" s="6"/>
      <c r="IA659" s="6"/>
      <c r="IB659" s="6"/>
      <c r="IC659" s="6"/>
      <c r="ID659" s="6"/>
      <c r="IE659" s="6"/>
      <c r="IF659" s="6"/>
      <c r="IG659" s="6"/>
      <c r="IH659" s="6"/>
      <c r="II659" s="6"/>
      <c r="IJ659" s="6"/>
      <c r="IK659" s="6"/>
      <c r="IL659" s="6"/>
      <c r="IM659" s="6"/>
      <c r="IN659" s="6"/>
      <c r="IO659" s="6"/>
      <c r="IP659" s="6"/>
      <c r="IQ659" s="6"/>
      <c r="IR659" s="6"/>
      <c r="IS659" s="6"/>
      <c r="IT659" s="6"/>
      <c r="IU659" s="6"/>
      <c r="IV659" s="6"/>
      <c r="IW659" s="6"/>
      <c r="IX659" s="6"/>
      <c r="IY659" s="6"/>
      <c r="IZ659" s="6"/>
      <c r="JA659" s="6"/>
      <c r="JB659" s="6"/>
      <c r="JC659" s="6"/>
      <c r="JD659" s="6"/>
      <c r="JE659" s="6"/>
      <c r="JF659" s="6"/>
      <c r="JG659" s="6"/>
      <c r="JH659" s="6"/>
      <c r="JI659" s="6"/>
      <c r="JJ659" s="6"/>
      <c r="JK659" s="6"/>
      <c r="JL659" s="6"/>
      <c r="JM659" s="6"/>
      <c r="JN659" s="6"/>
      <c r="JO659" s="6"/>
      <c r="JP659" s="6"/>
      <c r="JQ659" s="6"/>
      <c r="JR659" s="6"/>
      <c r="JS659" s="6"/>
      <c r="JT659" s="6"/>
      <c r="JU659" s="6"/>
      <c r="JV659" s="6"/>
      <c r="JW659" s="6"/>
      <c r="JX659" s="6"/>
      <c r="JY659" s="6"/>
      <c r="JZ659" s="6"/>
      <c r="KA659" s="6"/>
      <c r="KB659" s="6"/>
      <c r="KC659" s="6"/>
      <c r="KD659" s="6"/>
      <c r="KE659" s="6"/>
      <c r="KF659" s="6"/>
      <c r="KG659" s="6"/>
      <c r="KH659" s="6"/>
      <c r="KI659" s="6"/>
      <c r="KJ659" s="6"/>
      <c r="KK659" s="6"/>
      <c r="KL659" s="6"/>
      <c r="KM659" s="6"/>
      <c r="KN659" s="6"/>
      <c r="KO659" s="6"/>
      <c r="KP659" s="6"/>
      <c r="KQ659" s="6"/>
      <c r="KR659" s="6"/>
      <c r="KS659" s="6"/>
      <c r="KT659" s="6"/>
      <c r="KU659" s="6"/>
      <c r="KV659" s="6"/>
      <c r="KW659" s="6"/>
      <c r="KX659" s="6"/>
      <c r="KY659" s="6"/>
      <c r="KZ659" s="6"/>
      <c r="LA659" s="6"/>
      <c r="LB659" s="6"/>
      <c r="LC659" s="6"/>
    </row>
    <row r="660" spans="222:315" x14ac:dyDescent="0.2">
      <c r="HN660" s="6"/>
      <c r="HO660" s="6"/>
      <c r="HP660" s="6"/>
      <c r="HQ660" s="6"/>
      <c r="HR660" s="6"/>
      <c r="HS660" s="6"/>
      <c r="HT660" s="6"/>
      <c r="HU660" s="6"/>
      <c r="HV660" s="6"/>
      <c r="HW660" s="6"/>
      <c r="HX660" s="6"/>
      <c r="HY660" s="6"/>
      <c r="HZ660" s="6"/>
      <c r="IA660" s="6"/>
      <c r="IB660" s="6"/>
      <c r="IC660" s="6"/>
      <c r="ID660" s="6"/>
      <c r="IE660" s="6"/>
      <c r="IF660" s="6"/>
      <c r="IG660" s="6"/>
      <c r="IH660" s="6"/>
      <c r="II660" s="6"/>
      <c r="IJ660" s="6"/>
      <c r="IK660" s="6"/>
      <c r="IL660" s="6"/>
      <c r="IM660" s="6"/>
      <c r="IN660" s="6"/>
      <c r="IO660" s="6"/>
      <c r="IP660" s="6"/>
      <c r="IQ660" s="6"/>
      <c r="IR660" s="6"/>
      <c r="IS660" s="6"/>
      <c r="IT660" s="6"/>
      <c r="IU660" s="6"/>
      <c r="IV660" s="6"/>
      <c r="IW660" s="6"/>
      <c r="IX660" s="6"/>
      <c r="IY660" s="6"/>
      <c r="IZ660" s="6"/>
      <c r="JA660" s="6"/>
      <c r="JB660" s="6"/>
      <c r="JC660" s="6"/>
      <c r="JD660" s="6"/>
      <c r="JE660" s="6"/>
      <c r="JF660" s="6"/>
      <c r="JG660" s="6"/>
      <c r="JH660" s="6"/>
      <c r="JI660" s="6"/>
      <c r="JJ660" s="6"/>
      <c r="JK660" s="6"/>
      <c r="JL660" s="6"/>
      <c r="JM660" s="6"/>
      <c r="JN660" s="6"/>
      <c r="JO660" s="6"/>
      <c r="JP660" s="6"/>
      <c r="JQ660" s="6"/>
      <c r="JR660" s="6"/>
      <c r="JS660" s="6"/>
      <c r="JT660" s="6"/>
      <c r="JU660" s="6"/>
      <c r="JV660" s="6"/>
      <c r="JW660" s="6"/>
      <c r="JX660" s="6"/>
      <c r="JY660" s="6"/>
      <c r="JZ660" s="6"/>
      <c r="KA660" s="6"/>
      <c r="KB660" s="6"/>
      <c r="KC660" s="6"/>
      <c r="KD660" s="6"/>
      <c r="KE660" s="6"/>
      <c r="KF660" s="6"/>
      <c r="KG660" s="6"/>
      <c r="KH660" s="6"/>
      <c r="KI660" s="6"/>
      <c r="KJ660" s="6"/>
      <c r="KK660" s="6"/>
      <c r="KL660" s="6"/>
      <c r="KM660" s="6"/>
      <c r="KN660" s="6"/>
      <c r="KO660" s="6"/>
      <c r="KP660" s="6"/>
      <c r="KQ660" s="6"/>
      <c r="KR660" s="6"/>
      <c r="KS660" s="6"/>
      <c r="KT660" s="6"/>
      <c r="KU660" s="6"/>
      <c r="KV660" s="6"/>
      <c r="KW660" s="6"/>
      <c r="KX660" s="6"/>
      <c r="KY660" s="6"/>
      <c r="KZ660" s="6"/>
      <c r="LA660" s="6"/>
      <c r="LB660" s="6"/>
      <c r="LC660" s="6"/>
    </row>
    <row r="661" spans="222:315" x14ac:dyDescent="0.2">
      <c r="HN661" s="6"/>
      <c r="HO661" s="6"/>
      <c r="HP661" s="6"/>
      <c r="HQ661" s="6"/>
      <c r="HR661" s="6"/>
      <c r="HS661" s="6"/>
      <c r="HT661" s="6"/>
      <c r="HU661" s="6"/>
      <c r="HV661" s="6"/>
      <c r="HW661" s="6"/>
      <c r="HX661" s="6"/>
      <c r="HY661" s="6"/>
      <c r="HZ661" s="6"/>
      <c r="IA661" s="6"/>
      <c r="IB661" s="6"/>
      <c r="IC661" s="6"/>
      <c r="ID661" s="6"/>
      <c r="IE661" s="6"/>
      <c r="IF661" s="6"/>
      <c r="IG661" s="6"/>
      <c r="IH661" s="6"/>
      <c r="II661" s="6"/>
      <c r="IJ661" s="6"/>
      <c r="IK661" s="6"/>
      <c r="IL661" s="6"/>
      <c r="IM661" s="6"/>
      <c r="IN661" s="6"/>
      <c r="IO661" s="6"/>
      <c r="IP661" s="6"/>
      <c r="IQ661" s="6"/>
      <c r="IR661" s="6"/>
      <c r="IS661" s="6"/>
      <c r="IT661" s="6"/>
      <c r="IU661" s="6"/>
      <c r="IV661" s="6"/>
      <c r="IW661" s="6"/>
      <c r="IX661" s="6"/>
      <c r="IY661" s="6"/>
      <c r="IZ661" s="6"/>
      <c r="JA661" s="6"/>
      <c r="JB661" s="6"/>
      <c r="JC661" s="6"/>
      <c r="JD661" s="6"/>
      <c r="JE661" s="6"/>
      <c r="JF661" s="6"/>
      <c r="JG661" s="6"/>
      <c r="JH661" s="6"/>
      <c r="JI661" s="6"/>
      <c r="JJ661" s="6"/>
      <c r="JK661" s="6"/>
      <c r="JL661" s="6"/>
      <c r="JM661" s="6"/>
      <c r="JN661" s="6"/>
      <c r="JO661" s="6"/>
      <c r="JP661" s="6"/>
      <c r="JQ661" s="6"/>
      <c r="JR661" s="6"/>
      <c r="JS661" s="6"/>
      <c r="JT661" s="6"/>
      <c r="JU661" s="6"/>
      <c r="JV661" s="6"/>
      <c r="JW661" s="6"/>
      <c r="JX661" s="6"/>
      <c r="JY661" s="6"/>
      <c r="JZ661" s="6"/>
      <c r="KA661" s="6"/>
      <c r="KB661" s="6"/>
      <c r="KC661" s="6"/>
      <c r="KD661" s="6"/>
      <c r="KE661" s="6"/>
      <c r="KF661" s="6"/>
      <c r="KG661" s="6"/>
      <c r="KH661" s="6"/>
      <c r="KI661" s="6"/>
      <c r="KJ661" s="6"/>
      <c r="KK661" s="6"/>
      <c r="KL661" s="6"/>
      <c r="KM661" s="6"/>
      <c r="KN661" s="6"/>
      <c r="KO661" s="6"/>
      <c r="KP661" s="6"/>
      <c r="KQ661" s="6"/>
      <c r="KR661" s="6"/>
      <c r="KS661" s="6"/>
      <c r="KT661" s="6"/>
      <c r="KU661" s="6"/>
      <c r="KV661" s="6"/>
      <c r="KW661" s="6"/>
      <c r="KX661" s="6"/>
      <c r="KY661" s="6"/>
      <c r="KZ661" s="6"/>
      <c r="LA661" s="6"/>
      <c r="LB661" s="6"/>
      <c r="LC661" s="6"/>
    </row>
    <row r="662" spans="222:315" x14ac:dyDescent="0.2">
      <c r="HN662" s="6"/>
      <c r="HO662" s="6"/>
      <c r="HP662" s="6"/>
      <c r="HQ662" s="6"/>
      <c r="HR662" s="6"/>
      <c r="HS662" s="6"/>
      <c r="HT662" s="6"/>
      <c r="HU662" s="6"/>
      <c r="HV662" s="6"/>
      <c r="HW662" s="6"/>
      <c r="HX662" s="6"/>
      <c r="HY662" s="6"/>
      <c r="HZ662" s="6"/>
      <c r="IA662" s="6"/>
      <c r="IB662" s="6"/>
      <c r="IC662" s="6"/>
      <c r="ID662" s="6"/>
      <c r="IE662" s="6"/>
      <c r="IF662" s="6"/>
      <c r="IG662" s="6"/>
      <c r="IH662" s="6"/>
      <c r="II662" s="6"/>
      <c r="IJ662" s="6"/>
      <c r="IK662" s="6"/>
      <c r="IL662" s="6"/>
      <c r="IM662" s="6"/>
      <c r="IN662" s="6"/>
      <c r="IO662" s="6"/>
      <c r="IP662" s="6"/>
      <c r="IQ662" s="6"/>
      <c r="IR662" s="6"/>
      <c r="IS662" s="6"/>
      <c r="IT662" s="6"/>
      <c r="IU662" s="6"/>
      <c r="IV662" s="6"/>
      <c r="IW662" s="6"/>
      <c r="IX662" s="6"/>
      <c r="IY662" s="6"/>
      <c r="IZ662" s="6"/>
      <c r="JA662" s="6"/>
      <c r="JB662" s="6"/>
      <c r="JC662" s="6"/>
      <c r="JD662" s="6"/>
      <c r="JE662" s="6"/>
      <c r="JF662" s="6"/>
      <c r="JG662" s="6"/>
      <c r="JH662" s="6"/>
      <c r="JI662" s="6"/>
      <c r="JJ662" s="6"/>
      <c r="JK662" s="6"/>
      <c r="JL662" s="6"/>
      <c r="JM662" s="6"/>
      <c r="JN662" s="6"/>
      <c r="JO662" s="6"/>
      <c r="JP662" s="6"/>
      <c r="JQ662" s="6"/>
      <c r="JR662" s="6"/>
      <c r="JS662" s="6"/>
      <c r="JT662" s="6"/>
      <c r="JU662" s="6"/>
      <c r="JV662" s="6"/>
      <c r="JW662" s="6"/>
      <c r="JX662" s="6"/>
      <c r="JY662" s="6"/>
      <c r="JZ662" s="6"/>
      <c r="KA662" s="6"/>
      <c r="KB662" s="6"/>
      <c r="KC662" s="6"/>
      <c r="KD662" s="6"/>
      <c r="KE662" s="6"/>
      <c r="KF662" s="6"/>
      <c r="KG662" s="6"/>
      <c r="KH662" s="6"/>
      <c r="KI662" s="6"/>
      <c r="KJ662" s="6"/>
      <c r="KK662" s="6"/>
      <c r="KL662" s="6"/>
      <c r="KM662" s="6"/>
      <c r="KN662" s="6"/>
      <c r="KO662" s="6"/>
      <c r="KP662" s="6"/>
      <c r="KQ662" s="6"/>
      <c r="KR662" s="6"/>
      <c r="KS662" s="6"/>
      <c r="KT662" s="6"/>
      <c r="KU662" s="6"/>
      <c r="KV662" s="6"/>
      <c r="KW662" s="6"/>
      <c r="KX662" s="6"/>
      <c r="KY662" s="6"/>
      <c r="KZ662" s="6"/>
      <c r="LA662" s="6"/>
      <c r="LB662" s="6"/>
      <c r="LC662" s="6"/>
    </row>
    <row r="663" spans="222:315" x14ac:dyDescent="0.2">
      <c r="HN663" s="6"/>
      <c r="HO663" s="6"/>
      <c r="HP663" s="6"/>
      <c r="HQ663" s="6"/>
      <c r="HR663" s="6"/>
      <c r="HS663" s="6"/>
      <c r="HT663" s="6"/>
      <c r="HU663" s="6"/>
      <c r="HV663" s="6"/>
      <c r="HW663" s="6"/>
      <c r="HX663" s="6"/>
      <c r="HY663" s="6"/>
      <c r="HZ663" s="6"/>
      <c r="IA663" s="6"/>
      <c r="IB663" s="6"/>
      <c r="IC663" s="6"/>
      <c r="ID663" s="6"/>
      <c r="IE663" s="6"/>
      <c r="IF663" s="6"/>
      <c r="IG663" s="6"/>
      <c r="IH663" s="6"/>
      <c r="II663" s="6"/>
      <c r="IJ663" s="6"/>
      <c r="IK663" s="6"/>
      <c r="IL663" s="6"/>
      <c r="IM663" s="6"/>
      <c r="IN663" s="6"/>
      <c r="IO663" s="6"/>
      <c r="IP663" s="6"/>
      <c r="IQ663" s="6"/>
      <c r="IR663" s="6"/>
      <c r="IS663" s="6"/>
      <c r="IT663" s="6"/>
      <c r="IU663" s="6"/>
      <c r="IV663" s="6"/>
      <c r="IW663" s="6"/>
      <c r="IX663" s="6"/>
      <c r="IY663" s="6"/>
      <c r="IZ663" s="6"/>
      <c r="JA663" s="6"/>
      <c r="JB663" s="6"/>
      <c r="JC663" s="6"/>
      <c r="JD663" s="6"/>
      <c r="JE663" s="6"/>
      <c r="JF663" s="6"/>
      <c r="JG663" s="6"/>
      <c r="JH663" s="6"/>
      <c r="JI663" s="6"/>
      <c r="JJ663" s="6"/>
      <c r="JK663" s="6"/>
      <c r="JL663" s="6"/>
      <c r="JM663" s="6"/>
      <c r="JN663" s="6"/>
      <c r="JO663" s="6"/>
      <c r="JP663" s="6"/>
      <c r="JQ663" s="6"/>
      <c r="JR663" s="6"/>
      <c r="JS663" s="6"/>
      <c r="JT663" s="6"/>
      <c r="JU663" s="6"/>
      <c r="JV663" s="6"/>
      <c r="JW663" s="6"/>
      <c r="JX663" s="6"/>
      <c r="JY663" s="6"/>
      <c r="JZ663" s="6"/>
      <c r="KA663" s="6"/>
      <c r="KB663" s="6"/>
      <c r="KC663" s="6"/>
      <c r="KD663" s="6"/>
      <c r="KE663" s="6"/>
      <c r="KF663" s="6"/>
      <c r="KG663" s="6"/>
      <c r="KH663" s="6"/>
      <c r="KI663" s="6"/>
      <c r="KJ663" s="6"/>
      <c r="KK663" s="6"/>
      <c r="KL663" s="6"/>
      <c r="KM663" s="6"/>
      <c r="KN663" s="6"/>
      <c r="KO663" s="6"/>
      <c r="KP663" s="6"/>
      <c r="KQ663" s="6"/>
      <c r="KR663" s="6"/>
      <c r="KS663" s="6"/>
      <c r="KT663" s="6"/>
      <c r="KU663" s="6"/>
      <c r="KV663" s="6"/>
      <c r="KW663" s="6"/>
      <c r="KX663" s="6"/>
      <c r="KY663" s="6"/>
      <c r="KZ663" s="6"/>
      <c r="LA663" s="6"/>
      <c r="LB663" s="6"/>
      <c r="LC663" s="6"/>
    </row>
    <row r="664" spans="222:315" x14ac:dyDescent="0.2">
      <c r="HN664" s="6"/>
      <c r="HO664" s="6"/>
      <c r="HP664" s="6"/>
      <c r="HQ664" s="6"/>
      <c r="HR664" s="6"/>
      <c r="HS664" s="6"/>
      <c r="HT664" s="6"/>
      <c r="HU664" s="6"/>
      <c r="HV664" s="6"/>
      <c r="HW664" s="6"/>
      <c r="HX664" s="6"/>
      <c r="HY664" s="6"/>
      <c r="HZ664" s="6"/>
      <c r="IA664" s="6"/>
      <c r="IB664" s="6"/>
      <c r="IC664" s="6"/>
      <c r="ID664" s="6"/>
      <c r="IE664" s="6"/>
      <c r="IF664" s="6"/>
      <c r="IG664" s="6"/>
      <c r="IH664" s="6"/>
      <c r="II664" s="6"/>
      <c r="IJ664" s="6"/>
      <c r="IK664" s="6"/>
      <c r="IL664" s="6"/>
      <c r="IM664" s="6"/>
      <c r="IN664" s="6"/>
      <c r="IO664" s="6"/>
      <c r="IP664" s="6"/>
      <c r="IQ664" s="6"/>
      <c r="IR664" s="6"/>
      <c r="IS664" s="6"/>
      <c r="IT664" s="6"/>
      <c r="IU664" s="6"/>
      <c r="IV664" s="6"/>
      <c r="IW664" s="6"/>
      <c r="IX664" s="6"/>
      <c r="IY664" s="6"/>
      <c r="IZ664" s="6"/>
      <c r="JA664" s="6"/>
      <c r="JB664" s="6"/>
      <c r="JC664" s="6"/>
      <c r="JD664" s="6"/>
      <c r="JE664" s="6"/>
      <c r="JF664" s="6"/>
      <c r="JG664" s="6"/>
      <c r="JH664" s="6"/>
      <c r="JI664" s="6"/>
      <c r="JJ664" s="6"/>
      <c r="JK664" s="6"/>
      <c r="JL664" s="6"/>
      <c r="JM664" s="6"/>
      <c r="JN664" s="6"/>
      <c r="JO664" s="6"/>
      <c r="JP664" s="6"/>
      <c r="JQ664" s="6"/>
      <c r="JR664" s="6"/>
      <c r="JS664" s="6"/>
      <c r="JT664" s="6"/>
      <c r="JU664" s="6"/>
      <c r="JV664" s="6"/>
      <c r="JW664" s="6"/>
      <c r="JX664" s="6"/>
      <c r="JY664" s="6"/>
      <c r="JZ664" s="6"/>
      <c r="KA664" s="6"/>
      <c r="KB664" s="6"/>
      <c r="KC664" s="6"/>
      <c r="KD664" s="6"/>
      <c r="KE664" s="6"/>
      <c r="KF664" s="6"/>
      <c r="KG664" s="6"/>
      <c r="KH664" s="6"/>
      <c r="KI664" s="6"/>
      <c r="KJ664" s="6"/>
      <c r="KK664" s="6"/>
      <c r="KL664" s="6"/>
      <c r="KM664" s="6"/>
      <c r="KN664" s="6"/>
      <c r="KO664" s="6"/>
      <c r="KP664" s="6"/>
      <c r="KQ664" s="6"/>
      <c r="KR664" s="6"/>
      <c r="KS664" s="6"/>
      <c r="KT664" s="6"/>
      <c r="KU664" s="6"/>
      <c r="KV664" s="6"/>
      <c r="KW664" s="6"/>
      <c r="KX664" s="6"/>
      <c r="KY664" s="6"/>
      <c r="KZ664" s="6"/>
      <c r="LA664" s="6"/>
      <c r="LB664" s="6"/>
      <c r="LC664" s="6"/>
    </row>
    <row r="665" spans="222:315" x14ac:dyDescent="0.2">
      <c r="HN665" s="6"/>
      <c r="HO665" s="6"/>
      <c r="HP665" s="6"/>
      <c r="HQ665" s="6"/>
      <c r="HR665" s="6"/>
      <c r="HS665" s="6"/>
      <c r="HT665" s="6"/>
      <c r="HU665" s="6"/>
      <c r="HV665" s="6"/>
      <c r="HW665" s="6"/>
      <c r="HX665" s="6"/>
      <c r="HY665" s="6"/>
      <c r="HZ665" s="6"/>
      <c r="IA665" s="6"/>
      <c r="IB665" s="6"/>
      <c r="IC665" s="6"/>
      <c r="ID665" s="6"/>
      <c r="IE665" s="6"/>
      <c r="IF665" s="6"/>
      <c r="IG665" s="6"/>
      <c r="IH665" s="6"/>
      <c r="II665" s="6"/>
      <c r="IJ665" s="6"/>
      <c r="IK665" s="6"/>
      <c r="IL665" s="6"/>
      <c r="IM665" s="6"/>
      <c r="IN665" s="6"/>
      <c r="IO665" s="6"/>
      <c r="IP665" s="6"/>
      <c r="IQ665" s="6"/>
      <c r="IR665" s="6"/>
      <c r="IS665" s="6"/>
      <c r="IT665" s="6"/>
      <c r="IU665" s="6"/>
      <c r="IV665" s="6"/>
      <c r="IW665" s="6"/>
      <c r="IX665" s="6"/>
      <c r="IY665" s="6"/>
      <c r="IZ665" s="6"/>
      <c r="JA665" s="6"/>
      <c r="JB665" s="6"/>
      <c r="JC665" s="6"/>
      <c r="JD665" s="6"/>
      <c r="JE665" s="6"/>
      <c r="JF665" s="6"/>
      <c r="JG665" s="6"/>
      <c r="JH665" s="6"/>
      <c r="JI665" s="6"/>
      <c r="JJ665" s="6"/>
      <c r="JK665" s="6"/>
      <c r="JL665" s="6"/>
      <c r="JM665" s="6"/>
      <c r="JN665" s="6"/>
      <c r="JO665" s="6"/>
      <c r="JP665" s="6"/>
      <c r="JQ665" s="6"/>
      <c r="JR665" s="6"/>
      <c r="JS665" s="6"/>
      <c r="JT665" s="6"/>
      <c r="JU665" s="6"/>
      <c r="JV665" s="6"/>
      <c r="JW665" s="6"/>
      <c r="JX665" s="6"/>
      <c r="JY665" s="6"/>
      <c r="JZ665" s="6"/>
      <c r="KA665" s="6"/>
      <c r="KB665" s="6"/>
      <c r="KC665" s="6"/>
      <c r="KD665" s="6"/>
      <c r="KE665" s="6"/>
      <c r="KF665" s="6"/>
      <c r="KG665" s="6"/>
      <c r="KH665" s="6"/>
      <c r="KI665" s="6"/>
      <c r="KJ665" s="6"/>
      <c r="KK665" s="6"/>
      <c r="KL665" s="6"/>
      <c r="KM665" s="6"/>
      <c r="KN665" s="6"/>
      <c r="KO665" s="6"/>
      <c r="KP665" s="6"/>
      <c r="KQ665" s="6"/>
      <c r="KR665" s="6"/>
      <c r="KS665" s="6"/>
      <c r="KT665" s="6"/>
      <c r="KU665" s="6"/>
      <c r="KV665" s="6"/>
      <c r="KW665" s="6"/>
      <c r="KX665" s="6"/>
      <c r="KY665" s="6"/>
      <c r="KZ665" s="6"/>
      <c r="LA665" s="6"/>
      <c r="LB665" s="6"/>
      <c r="LC665" s="6"/>
    </row>
    <row r="666" spans="222:315" x14ac:dyDescent="0.2">
      <c r="HN666" s="6"/>
      <c r="HO666" s="6"/>
      <c r="HP666" s="6"/>
      <c r="HQ666" s="6"/>
      <c r="HR666" s="6"/>
      <c r="HS666" s="6"/>
      <c r="HT666" s="6"/>
      <c r="HU666" s="6"/>
      <c r="HV666" s="6"/>
      <c r="HW666" s="6"/>
      <c r="HX666" s="6"/>
      <c r="HY666" s="6"/>
      <c r="HZ666" s="6"/>
      <c r="IA666" s="6"/>
      <c r="IB666" s="6"/>
      <c r="IC666" s="6"/>
      <c r="ID666" s="6"/>
      <c r="IE666" s="6"/>
      <c r="IF666" s="6"/>
      <c r="IG666" s="6"/>
      <c r="IH666" s="6"/>
      <c r="II666" s="6"/>
      <c r="IJ666" s="6"/>
      <c r="IK666" s="6"/>
      <c r="IL666" s="6"/>
      <c r="IM666" s="6"/>
      <c r="IN666" s="6"/>
      <c r="IO666" s="6"/>
      <c r="IP666" s="6"/>
      <c r="IQ666" s="6"/>
      <c r="IR666" s="6"/>
      <c r="IS666" s="6"/>
      <c r="IT666" s="6"/>
      <c r="IU666" s="6"/>
      <c r="IV666" s="6"/>
      <c r="IW666" s="6"/>
      <c r="IX666" s="6"/>
      <c r="IY666" s="6"/>
      <c r="IZ666" s="6"/>
      <c r="JA666" s="6"/>
      <c r="JB666" s="6"/>
      <c r="JC666" s="6"/>
      <c r="JD666" s="6"/>
      <c r="JE666" s="6"/>
      <c r="JF666" s="6"/>
      <c r="JG666" s="6"/>
      <c r="JH666" s="6"/>
      <c r="JI666" s="6"/>
      <c r="JJ666" s="6"/>
      <c r="JK666" s="6"/>
      <c r="JL666" s="6"/>
      <c r="JM666" s="6"/>
      <c r="JN666" s="6"/>
      <c r="JO666" s="6"/>
      <c r="JP666" s="6"/>
      <c r="JQ666" s="6"/>
      <c r="JR666" s="6"/>
      <c r="JS666" s="6"/>
      <c r="JT666" s="6"/>
      <c r="JU666" s="6"/>
      <c r="JV666" s="6"/>
      <c r="JW666" s="6"/>
      <c r="JX666" s="6"/>
      <c r="JY666" s="6"/>
      <c r="JZ666" s="6"/>
      <c r="KA666" s="6"/>
      <c r="KB666" s="6"/>
      <c r="KC666" s="6"/>
      <c r="KD666" s="6"/>
      <c r="KE666" s="6"/>
      <c r="KF666" s="6"/>
      <c r="KG666" s="6"/>
      <c r="KH666" s="6"/>
      <c r="KI666" s="6"/>
      <c r="KJ666" s="6"/>
      <c r="KK666" s="6"/>
      <c r="KL666" s="6"/>
      <c r="KM666" s="6"/>
      <c r="KN666" s="6"/>
      <c r="KO666" s="6"/>
      <c r="KP666" s="6"/>
      <c r="KQ666" s="6"/>
      <c r="KR666" s="6"/>
      <c r="KS666" s="6"/>
      <c r="KT666" s="6"/>
      <c r="KU666" s="6"/>
      <c r="KV666" s="6"/>
      <c r="KW666" s="6"/>
      <c r="KX666" s="6"/>
      <c r="KY666" s="6"/>
      <c r="KZ666" s="6"/>
      <c r="LA666" s="6"/>
      <c r="LB666" s="6"/>
      <c r="LC666" s="6"/>
    </row>
    <row r="667" spans="222:315" x14ac:dyDescent="0.2">
      <c r="HN667" s="6"/>
      <c r="HO667" s="6"/>
      <c r="HP667" s="6"/>
      <c r="HQ667" s="6"/>
      <c r="HR667" s="6"/>
      <c r="HS667" s="6"/>
      <c r="HT667" s="6"/>
      <c r="HU667" s="6"/>
      <c r="HV667" s="6"/>
      <c r="HW667" s="6"/>
      <c r="HX667" s="6"/>
      <c r="HY667" s="6"/>
      <c r="HZ667" s="6"/>
      <c r="IA667" s="6"/>
      <c r="IB667" s="6"/>
      <c r="IC667" s="6"/>
      <c r="ID667" s="6"/>
      <c r="IE667" s="6"/>
      <c r="IF667" s="6"/>
      <c r="IG667" s="6"/>
      <c r="IH667" s="6"/>
      <c r="II667" s="6"/>
      <c r="IJ667" s="6"/>
      <c r="IK667" s="6"/>
      <c r="IL667" s="6"/>
      <c r="IM667" s="6"/>
      <c r="IN667" s="6"/>
      <c r="IO667" s="6"/>
      <c r="IP667" s="6"/>
      <c r="IQ667" s="6"/>
      <c r="IR667" s="6"/>
      <c r="IS667" s="6"/>
      <c r="IT667" s="6"/>
      <c r="IU667" s="6"/>
      <c r="IV667" s="6"/>
      <c r="IW667" s="6"/>
      <c r="IX667" s="6"/>
      <c r="IY667" s="6"/>
      <c r="IZ667" s="6"/>
      <c r="JA667" s="6"/>
      <c r="JB667" s="6"/>
      <c r="JC667" s="6"/>
      <c r="JD667" s="6"/>
      <c r="JE667" s="6"/>
      <c r="JF667" s="6"/>
      <c r="JG667" s="6"/>
      <c r="JH667" s="6"/>
      <c r="JI667" s="6"/>
      <c r="JJ667" s="6"/>
      <c r="JK667" s="6"/>
      <c r="JL667" s="6"/>
      <c r="JM667" s="6"/>
      <c r="JN667" s="6"/>
      <c r="JO667" s="6"/>
      <c r="JP667" s="6"/>
      <c r="JQ667" s="6"/>
      <c r="JR667" s="6"/>
      <c r="JS667" s="6"/>
      <c r="JT667" s="6"/>
      <c r="JU667" s="6"/>
      <c r="JV667" s="6"/>
      <c r="JW667" s="6"/>
      <c r="JX667" s="6"/>
      <c r="JY667" s="6"/>
      <c r="JZ667" s="6"/>
      <c r="KA667" s="6"/>
      <c r="KB667" s="6"/>
      <c r="KC667" s="6"/>
      <c r="KD667" s="6"/>
      <c r="KE667" s="6"/>
      <c r="KF667" s="6"/>
      <c r="KG667" s="6"/>
      <c r="KH667" s="6"/>
      <c r="KI667" s="6"/>
      <c r="KJ667" s="6"/>
      <c r="KK667" s="6"/>
      <c r="KL667" s="6"/>
      <c r="KM667" s="6"/>
      <c r="KN667" s="6"/>
      <c r="KO667" s="6"/>
      <c r="KP667" s="6"/>
      <c r="KQ667" s="6"/>
      <c r="KR667" s="6"/>
      <c r="KS667" s="6"/>
      <c r="KT667" s="6"/>
      <c r="KU667" s="6"/>
      <c r="KV667" s="6"/>
      <c r="KW667" s="6"/>
      <c r="KX667" s="6"/>
      <c r="KY667" s="6"/>
      <c r="KZ667" s="6"/>
      <c r="LA667" s="6"/>
      <c r="LB667" s="6"/>
      <c r="LC667" s="6"/>
    </row>
    <row r="668" spans="222:315" x14ac:dyDescent="0.2">
      <c r="HN668" s="6"/>
      <c r="HO668" s="6"/>
      <c r="HP668" s="6"/>
      <c r="HQ668" s="6"/>
      <c r="HR668" s="6"/>
      <c r="HS668" s="6"/>
      <c r="HT668" s="6"/>
      <c r="HU668" s="6"/>
      <c r="HV668" s="6"/>
      <c r="HW668" s="6"/>
      <c r="HX668" s="6"/>
      <c r="HY668" s="6"/>
      <c r="HZ668" s="6"/>
      <c r="IA668" s="6"/>
      <c r="IB668" s="6"/>
      <c r="IC668" s="6"/>
      <c r="ID668" s="6"/>
      <c r="IE668" s="6"/>
      <c r="IF668" s="6"/>
      <c r="IG668" s="6"/>
      <c r="IH668" s="6"/>
      <c r="II668" s="6"/>
      <c r="IJ668" s="6"/>
      <c r="IK668" s="6"/>
      <c r="IL668" s="6"/>
      <c r="IM668" s="6"/>
      <c r="IN668" s="6"/>
      <c r="IO668" s="6"/>
      <c r="IP668" s="6"/>
      <c r="IQ668" s="6"/>
      <c r="IR668" s="6"/>
      <c r="IS668" s="6"/>
      <c r="IT668" s="6"/>
      <c r="IU668" s="6"/>
      <c r="IV668" s="6"/>
      <c r="IW668" s="6"/>
      <c r="IX668" s="6"/>
      <c r="IY668" s="6"/>
      <c r="IZ668" s="6"/>
      <c r="JA668" s="6"/>
      <c r="JB668" s="6"/>
      <c r="JC668" s="6"/>
      <c r="JD668" s="6"/>
      <c r="JE668" s="6"/>
      <c r="JF668" s="6"/>
      <c r="JG668" s="6"/>
      <c r="JH668" s="6"/>
      <c r="JI668" s="6"/>
      <c r="JJ668" s="6"/>
      <c r="JK668" s="6"/>
      <c r="JL668" s="6"/>
      <c r="JM668" s="6"/>
      <c r="JN668" s="6"/>
      <c r="JO668" s="6"/>
      <c r="JP668" s="6"/>
      <c r="JQ668" s="6"/>
      <c r="JR668" s="6"/>
      <c r="JS668" s="6"/>
      <c r="JT668" s="6"/>
      <c r="JU668" s="6"/>
      <c r="JV668" s="6"/>
      <c r="JW668" s="6"/>
      <c r="JX668" s="6"/>
      <c r="JY668" s="6"/>
      <c r="JZ668" s="6"/>
      <c r="KA668" s="6"/>
      <c r="KB668" s="6"/>
      <c r="KC668" s="6"/>
      <c r="KD668" s="6"/>
      <c r="KE668" s="6"/>
      <c r="KF668" s="6"/>
      <c r="KG668" s="6"/>
      <c r="KH668" s="6"/>
      <c r="KI668" s="6"/>
      <c r="KJ668" s="6"/>
      <c r="KK668" s="6"/>
      <c r="KL668" s="6"/>
      <c r="KM668" s="6"/>
      <c r="KN668" s="6"/>
      <c r="KO668" s="6"/>
      <c r="KP668" s="6"/>
      <c r="KQ668" s="6"/>
      <c r="KR668" s="6"/>
      <c r="KS668" s="6"/>
      <c r="KT668" s="6"/>
      <c r="KU668" s="6"/>
      <c r="KV668" s="6"/>
      <c r="KW668" s="6"/>
      <c r="KX668" s="6"/>
      <c r="KY668" s="6"/>
      <c r="KZ668" s="6"/>
      <c r="LA668" s="6"/>
      <c r="LB668" s="6"/>
      <c r="LC668" s="6"/>
    </row>
    <row r="669" spans="222:315" x14ac:dyDescent="0.2">
      <c r="HN669" s="6"/>
      <c r="HO669" s="6"/>
      <c r="HP669" s="6"/>
      <c r="HQ669" s="6"/>
      <c r="HR669" s="6"/>
      <c r="HS669" s="6"/>
      <c r="HT669" s="6"/>
      <c r="HU669" s="6"/>
      <c r="HV669" s="6"/>
      <c r="HW669" s="6"/>
      <c r="HX669" s="6"/>
      <c r="HY669" s="6"/>
      <c r="HZ669" s="6"/>
      <c r="IA669" s="6"/>
      <c r="IB669" s="6"/>
      <c r="IC669" s="6"/>
      <c r="ID669" s="6"/>
      <c r="IE669" s="6"/>
      <c r="IF669" s="6"/>
      <c r="IG669" s="6"/>
      <c r="IH669" s="6"/>
      <c r="II669" s="6"/>
      <c r="IJ669" s="6"/>
      <c r="IK669" s="6"/>
      <c r="IL669" s="6"/>
      <c r="IM669" s="6"/>
      <c r="IN669" s="6"/>
      <c r="IO669" s="6"/>
      <c r="IP669" s="6"/>
      <c r="IQ669" s="6"/>
      <c r="IR669" s="6"/>
      <c r="IS669" s="6"/>
      <c r="IT669" s="6"/>
      <c r="IU669" s="6"/>
      <c r="IV669" s="6"/>
      <c r="IW669" s="6"/>
      <c r="IX669" s="6"/>
      <c r="IY669" s="6"/>
      <c r="IZ669" s="6"/>
      <c r="JA669" s="6"/>
      <c r="JB669" s="6"/>
      <c r="JC669" s="6"/>
      <c r="JD669" s="6"/>
      <c r="JE669" s="6"/>
      <c r="JF669" s="6"/>
      <c r="JG669" s="6"/>
      <c r="JH669" s="6"/>
      <c r="JI669" s="6"/>
      <c r="JJ669" s="6"/>
      <c r="JK669" s="6"/>
      <c r="JL669" s="6"/>
      <c r="JM669" s="6"/>
      <c r="JN669" s="6"/>
      <c r="JO669" s="6"/>
      <c r="JP669" s="6"/>
      <c r="JQ669" s="6"/>
      <c r="JR669" s="6"/>
      <c r="JS669" s="6"/>
      <c r="JT669" s="6"/>
      <c r="JU669" s="6"/>
      <c r="JV669" s="6"/>
      <c r="JW669" s="6"/>
      <c r="JX669" s="6"/>
      <c r="JY669" s="6"/>
      <c r="JZ669" s="6"/>
      <c r="KA669" s="6"/>
      <c r="KB669" s="6"/>
      <c r="KC669" s="6"/>
      <c r="KD669" s="6"/>
      <c r="KE669" s="6"/>
      <c r="KF669" s="6"/>
      <c r="KG669" s="6"/>
      <c r="KH669" s="6"/>
      <c r="KI669" s="6"/>
      <c r="KJ669" s="6"/>
      <c r="KK669" s="6"/>
      <c r="KL669" s="6"/>
      <c r="KM669" s="6"/>
      <c r="KN669" s="6"/>
      <c r="KO669" s="6"/>
      <c r="KP669" s="6"/>
      <c r="KQ669" s="6"/>
      <c r="KR669" s="6"/>
      <c r="KS669" s="6"/>
      <c r="KT669" s="6"/>
      <c r="KU669" s="6"/>
      <c r="KV669" s="6"/>
      <c r="KW669" s="6"/>
      <c r="KX669" s="6"/>
      <c r="KY669" s="6"/>
      <c r="KZ669" s="6"/>
      <c r="LA669" s="6"/>
      <c r="LB669" s="6"/>
      <c r="LC669" s="6"/>
    </row>
    <row r="670" spans="222:315" x14ac:dyDescent="0.2">
      <c r="HN670" s="6"/>
      <c r="HO670" s="6"/>
      <c r="HP670" s="6"/>
      <c r="HQ670" s="6"/>
      <c r="HR670" s="6"/>
      <c r="HS670" s="6"/>
      <c r="HT670" s="6"/>
      <c r="HU670" s="6"/>
      <c r="HV670" s="6"/>
      <c r="HW670" s="6"/>
      <c r="HX670" s="6"/>
      <c r="HY670" s="6"/>
      <c r="HZ670" s="6"/>
      <c r="IA670" s="6"/>
      <c r="IB670" s="6"/>
      <c r="IC670" s="6"/>
      <c r="ID670" s="6"/>
      <c r="IE670" s="6"/>
      <c r="IF670" s="6"/>
      <c r="IG670" s="6"/>
      <c r="IH670" s="6"/>
      <c r="II670" s="6"/>
      <c r="IJ670" s="6"/>
      <c r="IK670" s="6"/>
      <c r="IL670" s="6"/>
      <c r="IM670" s="6"/>
      <c r="IN670" s="6"/>
      <c r="IO670" s="6"/>
      <c r="IP670" s="6"/>
      <c r="IQ670" s="6"/>
      <c r="IR670" s="6"/>
      <c r="IS670" s="6"/>
      <c r="IT670" s="6"/>
      <c r="IU670" s="6"/>
      <c r="IV670" s="6"/>
      <c r="IW670" s="6"/>
      <c r="IX670" s="6"/>
      <c r="IY670" s="6"/>
      <c r="IZ670" s="6"/>
      <c r="JA670" s="6"/>
      <c r="JB670" s="6"/>
      <c r="JC670" s="6"/>
      <c r="JD670" s="6"/>
      <c r="JE670" s="6"/>
      <c r="JF670" s="6"/>
      <c r="JG670" s="6"/>
      <c r="JH670" s="6"/>
      <c r="JI670" s="6"/>
      <c r="JJ670" s="6"/>
      <c r="JK670" s="6"/>
      <c r="JL670" s="6"/>
      <c r="JM670" s="6"/>
      <c r="JN670" s="6"/>
      <c r="JO670" s="6"/>
      <c r="JP670" s="6"/>
      <c r="JQ670" s="6"/>
      <c r="JR670" s="6"/>
      <c r="JS670" s="6"/>
      <c r="JT670" s="6"/>
      <c r="JU670" s="6"/>
      <c r="JV670" s="6"/>
      <c r="JW670" s="6"/>
      <c r="JX670" s="6"/>
      <c r="JY670" s="6"/>
      <c r="JZ670" s="6"/>
      <c r="KA670" s="6"/>
      <c r="KB670" s="6"/>
      <c r="KC670" s="6"/>
      <c r="KD670" s="6"/>
      <c r="KE670" s="6"/>
      <c r="KF670" s="6"/>
      <c r="KG670" s="6"/>
      <c r="KH670" s="6"/>
      <c r="KI670" s="6"/>
      <c r="KJ670" s="6"/>
      <c r="KK670" s="6"/>
      <c r="KL670" s="6"/>
      <c r="KM670" s="6"/>
      <c r="KN670" s="6"/>
      <c r="KO670" s="6"/>
      <c r="KP670" s="6"/>
      <c r="KQ670" s="6"/>
      <c r="KR670" s="6"/>
      <c r="KS670" s="6"/>
      <c r="KT670" s="6"/>
      <c r="KU670" s="6"/>
      <c r="KV670" s="6"/>
      <c r="KW670" s="6"/>
      <c r="KX670" s="6"/>
      <c r="KY670" s="6"/>
      <c r="KZ670" s="6"/>
      <c r="LA670" s="6"/>
      <c r="LB670" s="6"/>
      <c r="LC670" s="6"/>
    </row>
    <row r="671" spans="222:315" x14ac:dyDescent="0.2">
      <c r="HN671" s="6"/>
      <c r="HO671" s="6"/>
      <c r="HP671" s="6"/>
      <c r="HQ671" s="6"/>
      <c r="HR671" s="6"/>
      <c r="HS671" s="6"/>
      <c r="HT671" s="6"/>
      <c r="HU671" s="6"/>
      <c r="HV671" s="6"/>
      <c r="HW671" s="6"/>
      <c r="HX671" s="6"/>
      <c r="HY671" s="6"/>
      <c r="HZ671" s="6"/>
      <c r="IA671" s="6"/>
      <c r="IB671" s="6"/>
      <c r="IC671" s="6"/>
      <c r="ID671" s="6"/>
      <c r="IE671" s="6"/>
      <c r="IF671" s="6"/>
      <c r="IG671" s="6"/>
      <c r="IH671" s="6"/>
      <c r="II671" s="6"/>
      <c r="IJ671" s="6"/>
      <c r="IK671" s="6"/>
      <c r="IL671" s="6"/>
      <c r="IM671" s="6"/>
      <c r="IN671" s="6"/>
      <c r="IO671" s="6"/>
      <c r="IP671" s="6"/>
      <c r="IQ671" s="6"/>
      <c r="IR671" s="6"/>
      <c r="IS671" s="6"/>
      <c r="IT671" s="6"/>
      <c r="IU671" s="6"/>
      <c r="IV671" s="6"/>
      <c r="IW671" s="6"/>
      <c r="IX671" s="6"/>
      <c r="IY671" s="6"/>
      <c r="IZ671" s="6"/>
      <c r="JA671" s="6"/>
      <c r="JB671" s="6"/>
      <c r="JC671" s="6"/>
      <c r="JD671" s="6"/>
      <c r="JE671" s="6"/>
      <c r="JF671" s="6"/>
      <c r="JG671" s="6"/>
      <c r="JH671" s="6"/>
      <c r="JI671" s="6"/>
      <c r="JJ671" s="6"/>
      <c r="JK671" s="6"/>
      <c r="JL671" s="6"/>
      <c r="JM671" s="6"/>
      <c r="JN671" s="6"/>
      <c r="JO671" s="6"/>
      <c r="JP671" s="6"/>
      <c r="JQ671" s="6"/>
      <c r="JR671" s="6"/>
      <c r="JS671" s="6"/>
      <c r="JT671" s="6"/>
      <c r="JU671" s="6"/>
      <c r="JV671" s="6"/>
      <c r="JW671" s="6"/>
      <c r="JX671" s="6"/>
      <c r="JY671" s="6"/>
      <c r="JZ671" s="6"/>
      <c r="KA671" s="6"/>
      <c r="KB671" s="6"/>
      <c r="KC671" s="6"/>
      <c r="KD671" s="6"/>
      <c r="KE671" s="6"/>
      <c r="KF671" s="6"/>
      <c r="KG671" s="6"/>
      <c r="KH671" s="6"/>
      <c r="KI671" s="6"/>
      <c r="KJ671" s="6"/>
      <c r="KK671" s="6"/>
      <c r="KL671" s="6"/>
      <c r="KM671" s="6"/>
      <c r="KN671" s="6"/>
      <c r="KO671" s="6"/>
      <c r="KP671" s="6"/>
      <c r="KQ671" s="6"/>
      <c r="KR671" s="6"/>
      <c r="KS671" s="6"/>
      <c r="KT671" s="6"/>
      <c r="KU671" s="6"/>
      <c r="KV671" s="6"/>
      <c r="KW671" s="6"/>
      <c r="KX671" s="6"/>
      <c r="KY671" s="6"/>
      <c r="KZ671" s="6"/>
      <c r="LA671" s="6"/>
      <c r="LB671" s="6"/>
      <c r="LC671" s="6"/>
    </row>
    <row r="672" spans="222:315" x14ac:dyDescent="0.2">
      <c r="HN672" s="6"/>
      <c r="HO672" s="6"/>
      <c r="HP672" s="6"/>
      <c r="HQ672" s="6"/>
      <c r="HR672" s="6"/>
      <c r="HS672" s="6"/>
      <c r="HT672" s="6"/>
      <c r="HU672" s="6"/>
      <c r="HV672" s="6"/>
      <c r="HW672" s="6"/>
      <c r="HX672" s="6"/>
      <c r="HY672" s="6"/>
      <c r="HZ672" s="6"/>
      <c r="IA672" s="6"/>
      <c r="IB672" s="6"/>
      <c r="IC672" s="6"/>
      <c r="ID672" s="6"/>
      <c r="IE672" s="6"/>
      <c r="IF672" s="6"/>
      <c r="IG672" s="6"/>
      <c r="IH672" s="6"/>
      <c r="II672" s="6"/>
      <c r="IJ672" s="6"/>
      <c r="IK672" s="6"/>
      <c r="IL672" s="6"/>
      <c r="IM672" s="6"/>
      <c r="IN672" s="6"/>
      <c r="IO672" s="6"/>
      <c r="IP672" s="6"/>
      <c r="IQ672" s="6"/>
      <c r="IR672" s="6"/>
      <c r="IS672" s="6"/>
      <c r="IT672" s="6"/>
      <c r="IU672" s="6"/>
      <c r="IV672" s="6"/>
      <c r="IW672" s="6"/>
      <c r="IX672" s="6"/>
      <c r="IY672" s="6"/>
      <c r="IZ672" s="6"/>
      <c r="JA672" s="6"/>
      <c r="JB672" s="6"/>
      <c r="JC672" s="6"/>
      <c r="JD672" s="6"/>
      <c r="JE672" s="6"/>
      <c r="JF672" s="6"/>
      <c r="JG672" s="6"/>
      <c r="JH672" s="6"/>
      <c r="JI672" s="6"/>
      <c r="JJ672" s="6"/>
      <c r="JK672" s="6"/>
      <c r="JL672" s="6"/>
      <c r="JM672" s="6"/>
      <c r="JN672" s="6"/>
      <c r="JO672" s="6"/>
      <c r="JP672" s="6"/>
      <c r="JQ672" s="6"/>
      <c r="JR672" s="6"/>
      <c r="JS672" s="6"/>
      <c r="JT672" s="6"/>
      <c r="JU672" s="6"/>
      <c r="JV672" s="6"/>
      <c r="JW672" s="6"/>
      <c r="JX672" s="6"/>
      <c r="JY672" s="6"/>
      <c r="JZ672" s="6"/>
      <c r="KA672" s="6"/>
      <c r="KB672" s="6"/>
      <c r="KC672" s="6"/>
      <c r="KD672" s="6"/>
      <c r="KE672" s="6"/>
      <c r="KF672" s="6"/>
      <c r="KG672" s="6"/>
      <c r="KH672" s="6"/>
      <c r="KI672" s="6"/>
      <c r="KJ672" s="6"/>
      <c r="KK672" s="6"/>
      <c r="KL672" s="6"/>
      <c r="KM672" s="6"/>
      <c r="KN672" s="6"/>
      <c r="KO672" s="6"/>
      <c r="KP672" s="6"/>
      <c r="KQ672" s="6"/>
      <c r="KR672" s="6"/>
      <c r="KS672" s="6"/>
      <c r="KT672" s="6"/>
      <c r="KU672" s="6"/>
      <c r="KV672" s="6"/>
      <c r="KW672" s="6"/>
      <c r="KX672" s="6"/>
      <c r="KY672" s="6"/>
      <c r="KZ672" s="6"/>
      <c r="LA672" s="6"/>
      <c r="LB672" s="6"/>
      <c r="LC672" s="6"/>
    </row>
    <row r="673" spans="222:315" x14ac:dyDescent="0.2">
      <c r="HN673" s="6"/>
      <c r="HO673" s="6"/>
      <c r="HP673" s="6"/>
      <c r="HQ673" s="6"/>
      <c r="HR673" s="6"/>
      <c r="HS673" s="6"/>
      <c r="HT673" s="6"/>
      <c r="HU673" s="6"/>
      <c r="HV673" s="6"/>
      <c r="HW673" s="6"/>
      <c r="HX673" s="6"/>
      <c r="HY673" s="6"/>
      <c r="HZ673" s="6"/>
      <c r="IA673" s="6"/>
      <c r="IB673" s="6"/>
      <c r="IC673" s="6"/>
      <c r="ID673" s="6"/>
      <c r="IE673" s="6"/>
      <c r="IF673" s="6"/>
      <c r="IG673" s="6"/>
      <c r="IH673" s="6"/>
      <c r="II673" s="6"/>
      <c r="IJ673" s="6"/>
      <c r="IK673" s="6"/>
      <c r="IL673" s="6"/>
      <c r="IM673" s="6"/>
      <c r="IN673" s="6"/>
      <c r="IO673" s="6"/>
      <c r="IP673" s="6"/>
      <c r="IQ673" s="6"/>
      <c r="IR673" s="6"/>
      <c r="IS673" s="6"/>
      <c r="IT673" s="6"/>
      <c r="IU673" s="6"/>
      <c r="IV673" s="6"/>
      <c r="IW673" s="6"/>
      <c r="IX673" s="6"/>
      <c r="IY673" s="6"/>
      <c r="IZ673" s="6"/>
      <c r="JA673" s="6"/>
      <c r="JB673" s="6"/>
      <c r="JC673" s="6"/>
      <c r="JD673" s="6"/>
      <c r="JE673" s="6"/>
      <c r="JF673" s="6"/>
      <c r="JG673" s="6"/>
      <c r="JH673" s="6"/>
      <c r="JI673" s="6"/>
      <c r="JJ673" s="6"/>
      <c r="JK673" s="6"/>
      <c r="JL673" s="6"/>
      <c r="JM673" s="6"/>
      <c r="JN673" s="6"/>
      <c r="JO673" s="6"/>
      <c r="JP673" s="6"/>
      <c r="JQ673" s="6"/>
      <c r="JR673" s="6"/>
      <c r="JS673" s="6"/>
      <c r="JT673" s="6"/>
      <c r="JU673" s="6"/>
      <c r="JV673" s="6"/>
      <c r="JW673" s="6"/>
      <c r="JX673" s="6"/>
      <c r="JY673" s="6"/>
      <c r="JZ673" s="6"/>
      <c r="KA673" s="6"/>
      <c r="KB673" s="6"/>
      <c r="KC673" s="6"/>
      <c r="KD673" s="6"/>
      <c r="KE673" s="6"/>
      <c r="KF673" s="6"/>
      <c r="KG673" s="6"/>
      <c r="KH673" s="6"/>
      <c r="KI673" s="6"/>
      <c r="KJ673" s="6"/>
      <c r="KK673" s="6"/>
      <c r="KL673" s="6"/>
      <c r="KM673" s="6"/>
      <c r="KN673" s="6"/>
      <c r="KO673" s="6"/>
      <c r="KP673" s="6"/>
      <c r="KQ673" s="6"/>
      <c r="KR673" s="6"/>
      <c r="KS673" s="6"/>
      <c r="KT673" s="6"/>
      <c r="KU673" s="6"/>
      <c r="KV673" s="6"/>
      <c r="KW673" s="6"/>
      <c r="KX673" s="6"/>
      <c r="KY673" s="6"/>
      <c r="KZ673" s="6"/>
      <c r="LA673" s="6"/>
      <c r="LB673" s="6"/>
      <c r="LC673" s="6"/>
    </row>
    <row r="674" spans="222:315" x14ac:dyDescent="0.2">
      <c r="HN674" s="6"/>
      <c r="HO674" s="6"/>
      <c r="HP674" s="6"/>
      <c r="HQ674" s="6"/>
      <c r="HR674" s="6"/>
      <c r="HS674" s="6"/>
      <c r="HT674" s="6"/>
      <c r="HU674" s="6"/>
      <c r="HV674" s="6"/>
      <c r="HW674" s="6"/>
      <c r="HX674" s="6"/>
      <c r="HY674" s="6"/>
      <c r="HZ674" s="6"/>
      <c r="IA674" s="6"/>
      <c r="IB674" s="6"/>
      <c r="IC674" s="6"/>
      <c r="ID674" s="6"/>
      <c r="IE674" s="6"/>
      <c r="IF674" s="6"/>
      <c r="IG674" s="6"/>
      <c r="IH674" s="6"/>
      <c r="II674" s="6"/>
      <c r="IJ674" s="6"/>
      <c r="IK674" s="6"/>
      <c r="IL674" s="6"/>
      <c r="IM674" s="6"/>
      <c r="IN674" s="6"/>
      <c r="IO674" s="6"/>
      <c r="IP674" s="6"/>
      <c r="IQ674" s="6"/>
      <c r="IR674" s="6"/>
      <c r="IS674" s="6"/>
      <c r="IT674" s="6"/>
      <c r="IU674" s="6"/>
      <c r="IV674" s="6"/>
      <c r="IW674" s="6"/>
      <c r="IX674" s="6"/>
      <c r="IY674" s="6"/>
      <c r="IZ674" s="6"/>
      <c r="JA674" s="6"/>
      <c r="JB674" s="6"/>
      <c r="JC674" s="6"/>
      <c r="JD674" s="6"/>
      <c r="JE674" s="6"/>
      <c r="JF674" s="6"/>
      <c r="JG674" s="6"/>
      <c r="JH674" s="6"/>
      <c r="JI674" s="6"/>
      <c r="JJ674" s="6"/>
      <c r="JK674" s="6"/>
      <c r="JL674" s="6"/>
      <c r="JM674" s="6"/>
      <c r="JN674" s="6"/>
      <c r="JO674" s="6"/>
      <c r="JP674" s="6"/>
      <c r="JQ674" s="6"/>
      <c r="JR674" s="6"/>
      <c r="JS674" s="6"/>
      <c r="JT674" s="6"/>
      <c r="JU674" s="6"/>
      <c r="JV674" s="6"/>
      <c r="JW674" s="6"/>
      <c r="JX674" s="6"/>
      <c r="JY674" s="6"/>
      <c r="JZ674" s="6"/>
      <c r="KA674" s="6"/>
      <c r="KB674" s="6"/>
      <c r="KC674" s="6"/>
      <c r="KD674" s="6"/>
      <c r="KE674" s="6"/>
      <c r="KF674" s="6"/>
      <c r="KG674" s="6"/>
      <c r="KH674" s="6"/>
      <c r="KI674" s="6"/>
      <c r="KJ674" s="6"/>
      <c r="KK674" s="6"/>
      <c r="KL674" s="6"/>
      <c r="KM674" s="6"/>
      <c r="KN674" s="6"/>
      <c r="KO674" s="6"/>
      <c r="KP674" s="6"/>
      <c r="KQ674" s="6"/>
      <c r="KR674" s="6"/>
      <c r="KS674" s="6"/>
      <c r="KT674" s="6"/>
      <c r="KU674" s="6"/>
      <c r="KV674" s="6"/>
      <c r="KW674" s="6"/>
      <c r="KX674" s="6"/>
      <c r="KY674" s="6"/>
      <c r="KZ674" s="6"/>
      <c r="LA674" s="6"/>
      <c r="LB674" s="6"/>
      <c r="LC674" s="6"/>
    </row>
    <row r="675" spans="222:315" x14ac:dyDescent="0.2">
      <c r="HN675" s="6"/>
      <c r="HO675" s="6"/>
      <c r="HP675" s="6"/>
      <c r="HQ675" s="6"/>
      <c r="HR675" s="6"/>
      <c r="HS675" s="6"/>
      <c r="HT675" s="6"/>
      <c r="HU675" s="6"/>
      <c r="HV675" s="6"/>
      <c r="HW675" s="6"/>
      <c r="HX675" s="6"/>
      <c r="HY675" s="6"/>
      <c r="HZ675" s="6"/>
      <c r="IA675" s="6"/>
      <c r="IB675" s="6"/>
      <c r="IC675" s="6"/>
      <c r="ID675" s="6"/>
      <c r="IE675" s="6"/>
      <c r="IF675" s="6"/>
      <c r="IG675" s="6"/>
      <c r="IH675" s="6"/>
      <c r="II675" s="6"/>
      <c r="IJ675" s="6"/>
      <c r="IK675" s="6"/>
      <c r="IL675" s="6"/>
      <c r="IM675" s="6"/>
      <c r="IN675" s="6"/>
      <c r="IO675" s="6"/>
      <c r="IP675" s="6"/>
      <c r="IQ675" s="6"/>
      <c r="IR675" s="6"/>
      <c r="IS675" s="6"/>
      <c r="IT675" s="6"/>
      <c r="IU675" s="6"/>
      <c r="IV675" s="6"/>
      <c r="IW675" s="6"/>
      <c r="IX675" s="6"/>
      <c r="IY675" s="6"/>
      <c r="IZ675" s="6"/>
      <c r="JA675" s="6"/>
      <c r="JB675" s="6"/>
      <c r="JC675" s="6"/>
      <c r="JD675" s="6"/>
      <c r="JE675" s="6"/>
      <c r="JF675" s="6"/>
      <c r="JG675" s="6"/>
      <c r="JH675" s="6"/>
      <c r="JI675" s="6"/>
      <c r="JJ675" s="6"/>
      <c r="JK675" s="6"/>
      <c r="JL675" s="6"/>
      <c r="JM675" s="6"/>
      <c r="JN675" s="6"/>
      <c r="JO675" s="6"/>
      <c r="JP675" s="6"/>
      <c r="JQ675" s="6"/>
      <c r="JR675" s="6"/>
      <c r="JS675" s="6"/>
      <c r="JT675" s="6"/>
      <c r="JU675" s="6"/>
      <c r="JV675" s="6"/>
      <c r="JW675" s="6"/>
      <c r="JX675" s="6"/>
      <c r="JY675" s="6"/>
      <c r="JZ675" s="6"/>
      <c r="KA675" s="6"/>
      <c r="KB675" s="6"/>
      <c r="KC675" s="6"/>
      <c r="KD675" s="6"/>
      <c r="KE675" s="6"/>
      <c r="KF675" s="6"/>
      <c r="KG675" s="6"/>
      <c r="KH675" s="6"/>
      <c r="KI675" s="6"/>
      <c r="KJ675" s="6"/>
      <c r="KK675" s="6"/>
      <c r="KL675" s="6"/>
      <c r="KM675" s="6"/>
      <c r="KN675" s="6"/>
      <c r="KO675" s="6"/>
      <c r="KP675" s="6"/>
      <c r="KQ675" s="6"/>
      <c r="KR675" s="6"/>
      <c r="KS675" s="6"/>
      <c r="KT675" s="6"/>
      <c r="KU675" s="6"/>
      <c r="KV675" s="6"/>
      <c r="KW675" s="6"/>
      <c r="KX675" s="6"/>
      <c r="KY675" s="6"/>
      <c r="KZ675" s="6"/>
      <c r="LA675" s="6"/>
      <c r="LB675" s="6"/>
      <c r="LC675" s="6"/>
    </row>
    <row r="676" spans="222:315" x14ac:dyDescent="0.2">
      <c r="HN676" s="6"/>
      <c r="HO676" s="6"/>
      <c r="HP676" s="6"/>
      <c r="HQ676" s="6"/>
      <c r="HR676" s="6"/>
      <c r="HS676" s="6"/>
      <c r="HT676" s="6"/>
      <c r="HU676" s="6"/>
      <c r="HV676" s="6"/>
      <c r="HW676" s="6"/>
      <c r="HX676" s="6"/>
      <c r="HY676" s="6"/>
      <c r="HZ676" s="6"/>
      <c r="IA676" s="6"/>
      <c r="IB676" s="6"/>
      <c r="IC676" s="6"/>
      <c r="ID676" s="6"/>
      <c r="IE676" s="6"/>
      <c r="IF676" s="6"/>
      <c r="IG676" s="6"/>
      <c r="IH676" s="6"/>
      <c r="II676" s="6"/>
      <c r="IJ676" s="6"/>
      <c r="IK676" s="6"/>
      <c r="IL676" s="6"/>
      <c r="IM676" s="6"/>
      <c r="IN676" s="6"/>
      <c r="IO676" s="6"/>
      <c r="IP676" s="6"/>
      <c r="IQ676" s="6"/>
      <c r="IR676" s="6"/>
      <c r="IS676" s="6"/>
      <c r="IT676" s="6"/>
      <c r="IU676" s="6"/>
      <c r="IV676" s="6"/>
      <c r="IW676" s="6"/>
      <c r="IX676" s="6"/>
      <c r="IY676" s="6"/>
      <c r="IZ676" s="6"/>
      <c r="JA676" s="6"/>
      <c r="JB676" s="6"/>
      <c r="JC676" s="6"/>
      <c r="JD676" s="6"/>
      <c r="JE676" s="6"/>
      <c r="JF676" s="6"/>
      <c r="JG676" s="6"/>
      <c r="JH676" s="6"/>
      <c r="JI676" s="6"/>
      <c r="JJ676" s="6"/>
      <c r="JK676" s="6"/>
      <c r="JL676" s="6"/>
      <c r="JM676" s="6"/>
      <c r="JN676" s="6"/>
      <c r="JO676" s="6"/>
      <c r="JP676" s="6"/>
      <c r="JQ676" s="6"/>
      <c r="JR676" s="6"/>
      <c r="JS676" s="6"/>
      <c r="JT676" s="6"/>
      <c r="JU676" s="6"/>
      <c r="JV676" s="6"/>
      <c r="JW676" s="6"/>
      <c r="JX676" s="6"/>
      <c r="JY676" s="6"/>
      <c r="JZ676" s="6"/>
      <c r="KA676" s="6"/>
      <c r="KB676" s="6"/>
      <c r="KC676" s="6"/>
      <c r="KD676" s="6"/>
      <c r="KE676" s="6"/>
      <c r="KF676" s="6"/>
      <c r="KG676" s="6"/>
      <c r="KH676" s="6"/>
      <c r="KI676" s="6"/>
      <c r="KJ676" s="6"/>
      <c r="KK676" s="6"/>
      <c r="KL676" s="6"/>
      <c r="KM676" s="6"/>
      <c r="KN676" s="6"/>
      <c r="KO676" s="6"/>
      <c r="KP676" s="6"/>
      <c r="KQ676" s="6"/>
      <c r="KR676" s="6"/>
      <c r="KS676" s="6"/>
      <c r="KT676" s="6"/>
      <c r="KU676" s="6"/>
      <c r="KV676" s="6"/>
      <c r="KW676" s="6"/>
      <c r="KX676" s="6"/>
      <c r="KY676" s="6"/>
      <c r="KZ676" s="6"/>
      <c r="LA676" s="6"/>
      <c r="LB676" s="6"/>
      <c r="LC676" s="6"/>
    </row>
    <row r="677" spans="222:315" x14ac:dyDescent="0.2">
      <c r="HN677" s="6"/>
      <c r="HO677" s="6"/>
      <c r="HP677" s="6"/>
      <c r="HQ677" s="6"/>
      <c r="HR677" s="6"/>
      <c r="HS677" s="6"/>
      <c r="HT677" s="6"/>
      <c r="HU677" s="6"/>
      <c r="HV677" s="6"/>
      <c r="HW677" s="6"/>
      <c r="HX677" s="6"/>
      <c r="HY677" s="6"/>
      <c r="HZ677" s="6"/>
      <c r="IA677" s="6"/>
      <c r="IB677" s="6"/>
      <c r="IC677" s="6"/>
      <c r="ID677" s="6"/>
      <c r="IE677" s="6"/>
      <c r="IF677" s="6"/>
      <c r="IG677" s="6"/>
      <c r="IH677" s="6"/>
      <c r="II677" s="6"/>
      <c r="IJ677" s="6"/>
      <c r="IK677" s="6"/>
      <c r="IL677" s="6"/>
      <c r="IM677" s="6"/>
      <c r="IN677" s="6"/>
      <c r="IO677" s="6"/>
      <c r="IP677" s="6"/>
      <c r="IQ677" s="6"/>
      <c r="IR677" s="6"/>
      <c r="IS677" s="6"/>
      <c r="IT677" s="6"/>
      <c r="IU677" s="6"/>
      <c r="IV677" s="6"/>
      <c r="IW677" s="6"/>
      <c r="IX677" s="6"/>
      <c r="IY677" s="6"/>
      <c r="IZ677" s="6"/>
      <c r="JA677" s="6"/>
      <c r="JB677" s="6"/>
      <c r="JC677" s="6"/>
      <c r="JD677" s="6"/>
      <c r="JE677" s="6"/>
      <c r="JF677" s="6"/>
      <c r="JG677" s="6"/>
      <c r="JH677" s="6"/>
      <c r="JI677" s="6"/>
      <c r="JJ677" s="6"/>
      <c r="JK677" s="6"/>
      <c r="JL677" s="6"/>
      <c r="JM677" s="6"/>
      <c r="JN677" s="6"/>
      <c r="JO677" s="6"/>
      <c r="JP677" s="6"/>
      <c r="JQ677" s="6"/>
      <c r="JR677" s="6"/>
      <c r="JS677" s="6"/>
      <c r="JT677" s="6"/>
      <c r="JU677" s="6"/>
      <c r="JV677" s="6"/>
      <c r="JW677" s="6"/>
      <c r="JX677" s="6"/>
      <c r="JY677" s="6"/>
      <c r="JZ677" s="6"/>
      <c r="KA677" s="6"/>
      <c r="KB677" s="6"/>
      <c r="KC677" s="6"/>
      <c r="KD677" s="6"/>
      <c r="KE677" s="6"/>
      <c r="KF677" s="6"/>
      <c r="KG677" s="6"/>
      <c r="KH677" s="6"/>
      <c r="KI677" s="6"/>
      <c r="KJ677" s="6"/>
      <c r="KK677" s="6"/>
      <c r="KL677" s="6"/>
      <c r="KM677" s="6"/>
      <c r="KN677" s="6"/>
      <c r="KO677" s="6"/>
      <c r="KP677" s="6"/>
      <c r="KQ677" s="6"/>
      <c r="KR677" s="6"/>
      <c r="KS677" s="6"/>
      <c r="KT677" s="6"/>
      <c r="KU677" s="6"/>
      <c r="KV677" s="6"/>
      <c r="KW677" s="6"/>
      <c r="KX677" s="6"/>
      <c r="KY677" s="6"/>
      <c r="KZ677" s="6"/>
      <c r="LA677" s="6"/>
      <c r="LB677" s="6"/>
      <c r="LC677" s="6"/>
    </row>
    <row r="678" spans="222:315" x14ac:dyDescent="0.2">
      <c r="HN678" s="6"/>
      <c r="HO678" s="6"/>
      <c r="HP678" s="6"/>
      <c r="HQ678" s="6"/>
      <c r="HR678" s="6"/>
      <c r="HS678" s="6"/>
      <c r="HT678" s="6"/>
      <c r="HU678" s="6"/>
      <c r="HV678" s="6"/>
      <c r="HW678" s="6"/>
      <c r="HX678" s="6"/>
      <c r="HY678" s="6"/>
      <c r="HZ678" s="6"/>
      <c r="IA678" s="6"/>
      <c r="IB678" s="6"/>
      <c r="IC678" s="6"/>
      <c r="ID678" s="6"/>
      <c r="IE678" s="6"/>
      <c r="IF678" s="6"/>
      <c r="IG678" s="6"/>
      <c r="IH678" s="6"/>
      <c r="II678" s="6"/>
      <c r="IJ678" s="6"/>
      <c r="IK678" s="6"/>
      <c r="IL678" s="6"/>
      <c r="IM678" s="6"/>
      <c r="IN678" s="6"/>
      <c r="IO678" s="6"/>
      <c r="IP678" s="6"/>
      <c r="IQ678" s="6"/>
      <c r="IR678" s="6"/>
      <c r="IS678" s="6"/>
      <c r="IT678" s="6"/>
      <c r="IU678" s="6"/>
      <c r="IV678" s="6"/>
      <c r="IW678" s="6"/>
      <c r="IX678" s="6"/>
      <c r="IY678" s="6"/>
      <c r="IZ678" s="6"/>
      <c r="JA678" s="6"/>
      <c r="JB678" s="6"/>
      <c r="JC678" s="6"/>
      <c r="JD678" s="6"/>
      <c r="JE678" s="6"/>
      <c r="JF678" s="6"/>
      <c r="JG678" s="6"/>
      <c r="JH678" s="6"/>
      <c r="JI678" s="6"/>
      <c r="JJ678" s="6"/>
      <c r="JK678" s="6"/>
      <c r="JL678" s="6"/>
      <c r="JM678" s="6"/>
      <c r="JN678" s="6"/>
      <c r="JO678" s="6"/>
      <c r="JP678" s="6"/>
      <c r="JQ678" s="6"/>
      <c r="JR678" s="6"/>
      <c r="JS678" s="6"/>
      <c r="JT678" s="6"/>
      <c r="JU678" s="6"/>
      <c r="JV678" s="6"/>
      <c r="JW678" s="6"/>
      <c r="JX678" s="6"/>
      <c r="JY678" s="6"/>
      <c r="JZ678" s="6"/>
      <c r="KA678" s="6"/>
      <c r="KB678" s="6"/>
      <c r="KC678" s="6"/>
      <c r="KD678" s="6"/>
      <c r="KE678" s="6"/>
      <c r="KF678" s="6"/>
      <c r="KG678" s="6"/>
      <c r="KH678" s="6"/>
      <c r="KI678" s="6"/>
      <c r="KJ678" s="6"/>
      <c r="KK678" s="6"/>
      <c r="KL678" s="6"/>
      <c r="KM678" s="6"/>
      <c r="KN678" s="6"/>
      <c r="KO678" s="6"/>
      <c r="KP678" s="6"/>
      <c r="KQ678" s="6"/>
      <c r="KR678" s="6"/>
      <c r="KS678" s="6"/>
      <c r="KT678" s="6"/>
      <c r="KU678" s="6"/>
      <c r="KV678" s="6"/>
      <c r="KW678" s="6"/>
      <c r="KX678" s="6"/>
      <c r="KY678" s="6"/>
      <c r="KZ678" s="6"/>
      <c r="LA678" s="6"/>
      <c r="LB678" s="6"/>
      <c r="LC678" s="6"/>
    </row>
    <row r="679" spans="222:315" x14ac:dyDescent="0.2">
      <c r="HN679" s="6"/>
      <c r="HO679" s="6"/>
      <c r="HP679" s="6"/>
      <c r="HQ679" s="6"/>
      <c r="HR679" s="6"/>
      <c r="HS679" s="6"/>
      <c r="HT679" s="6"/>
      <c r="HU679" s="6"/>
      <c r="HV679" s="6"/>
      <c r="HW679" s="6"/>
      <c r="HX679" s="6"/>
      <c r="HY679" s="6"/>
      <c r="HZ679" s="6"/>
      <c r="IA679" s="6"/>
      <c r="IB679" s="6"/>
      <c r="IC679" s="6"/>
      <c r="ID679" s="6"/>
      <c r="IE679" s="6"/>
      <c r="IF679" s="6"/>
      <c r="IG679" s="6"/>
      <c r="IH679" s="6"/>
      <c r="II679" s="6"/>
      <c r="IJ679" s="6"/>
      <c r="IK679" s="6"/>
      <c r="IL679" s="6"/>
      <c r="IM679" s="6"/>
      <c r="IN679" s="6"/>
      <c r="IO679" s="6"/>
      <c r="IP679" s="6"/>
      <c r="IQ679" s="6"/>
      <c r="IR679" s="6"/>
      <c r="IS679" s="6"/>
      <c r="IT679" s="6"/>
      <c r="IU679" s="6"/>
      <c r="IV679" s="6"/>
      <c r="IW679" s="6"/>
      <c r="IX679" s="6"/>
      <c r="IY679" s="6"/>
      <c r="IZ679" s="6"/>
      <c r="JA679" s="6"/>
      <c r="JB679" s="6"/>
      <c r="JC679" s="6"/>
      <c r="JD679" s="6"/>
      <c r="JE679" s="6"/>
      <c r="JF679" s="6"/>
      <c r="JG679" s="6"/>
      <c r="JH679" s="6"/>
      <c r="JI679" s="6"/>
      <c r="JJ679" s="6"/>
      <c r="JK679" s="6"/>
      <c r="JL679" s="6"/>
      <c r="JM679" s="6"/>
      <c r="JN679" s="6"/>
      <c r="JO679" s="6"/>
      <c r="JP679" s="6"/>
      <c r="JQ679" s="6"/>
      <c r="JR679" s="6"/>
      <c r="JS679" s="6"/>
      <c r="JT679" s="6"/>
      <c r="JU679" s="6"/>
      <c r="JV679" s="6"/>
      <c r="JW679" s="6"/>
      <c r="JX679" s="6"/>
      <c r="JY679" s="6"/>
      <c r="JZ679" s="6"/>
      <c r="KA679" s="6"/>
      <c r="KB679" s="6"/>
      <c r="KC679" s="6"/>
      <c r="KD679" s="6"/>
      <c r="KE679" s="6"/>
      <c r="KF679" s="6"/>
      <c r="KG679" s="6"/>
      <c r="KH679" s="6"/>
      <c r="KI679" s="6"/>
      <c r="KJ679" s="6"/>
      <c r="KK679" s="6"/>
      <c r="KL679" s="6"/>
      <c r="KM679" s="6"/>
      <c r="KN679" s="6"/>
      <c r="KO679" s="6"/>
      <c r="KP679" s="6"/>
      <c r="KQ679" s="6"/>
      <c r="KR679" s="6"/>
      <c r="KS679" s="6"/>
      <c r="KT679" s="6"/>
      <c r="KU679" s="6"/>
      <c r="KV679" s="6"/>
      <c r="KW679" s="6"/>
      <c r="KX679" s="6"/>
      <c r="KY679" s="6"/>
      <c r="KZ679" s="6"/>
      <c r="LA679" s="6"/>
      <c r="LB679" s="6"/>
      <c r="LC679" s="6"/>
    </row>
    <row r="680" spans="222:315" x14ac:dyDescent="0.2">
      <c r="HN680" s="6"/>
      <c r="HO680" s="6"/>
      <c r="HP680" s="6"/>
      <c r="HQ680" s="6"/>
      <c r="HR680" s="6"/>
      <c r="HS680" s="6"/>
      <c r="HT680" s="6"/>
      <c r="HU680" s="6"/>
      <c r="HV680" s="6"/>
      <c r="HW680" s="6"/>
      <c r="HX680" s="6"/>
      <c r="HY680" s="6"/>
      <c r="HZ680" s="6"/>
      <c r="IA680" s="6"/>
      <c r="IB680" s="6"/>
      <c r="IC680" s="6"/>
      <c r="ID680" s="6"/>
      <c r="IE680" s="6"/>
      <c r="IF680" s="6"/>
      <c r="IG680" s="6"/>
      <c r="IH680" s="6"/>
      <c r="II680" s="6"/>
      <c r="IJ680" s="6"/>
      <c r="IK680" s="6"/>
      <c r="IL680" s="6"/>
      <c r="IM680" s="6"/>
      <c r="IN680" s="6"/>
      <c r="IO680" s="6"/>
      <c r="IP680" s="6"/>
      <c r="IQ680" s="6"/>
      <c r="IR680" s="6"/>
      <c r="IS680" s="6"/>
      <c r="IT680" s="6"/>
      <c r="IU680" s="6"/>
      <c r="IV680" s="6"/>
      <c r="IW680" s="6"/>
      <c r="IX680" s="6"/>
      <c r="IY680" s="6"/>
      <c r="IZ680" s="6"/>
      <c r="JA680" s="6"/>
      <c r="JB680" s="6"/>
      <c r="JC680" s="6"/>
      <c r="JD680" s="6"/>
      <c r="JE680" s="6"/>
      <c r="JF680" s="6"/>
      <c r="JG680" s="6"/>
      <c r="JH680" s="6"/>
      <c r="JI680" s="6"/>
      <c r="JJ680" s="6"/>
      <c r="JK680" s="6"/>
      <c r="JL680" s="6"/>
      <c r="JM680" s="6"/>
      <c r="JN680" s="6"/>
      <c r="JO680" s="6"/>
      <c r="JP680" s="6"/>
      <c r="JQ680" s="6"/>
      <c r="JR680" s="6"/>
      <c r="JS680" s="6"/>
      <c r="JT680" s="6"/>
      <c r="JU680" s="6"/>
      <c r="JV680" s="6"/>
      <c r="JW680" s="6"/>
      <c r="JX680" s="6"/>
      <c r="JY680" s="6"/>
      <c r="JZ680" s="6"/>
      <c r="KA680" s="6"/>
      <c r="KB680" s="6"/>
      <c r="KC680" s="6"/>
      <c r="KD680" s="6"/>
      <c r="KE680" s="6"/>
      <c r="KF680" s="6"/>
      <c r="KG680" s="6"/>
      <c r="KH680" s="6"/>
      <c r="KI680" s="6"/>
      <c r="KJ680" s="6"/>
      <c r="KK680" s="6"/>
      <c r="KL680" s="6"/>
      <c r="KM680" s="6"/>
      <c r="KN680" s="6"/>
      <c r="KO680" s="6"/>
      <c r="KP680" s="6"/>
      <c r="KQ680" s="6"/>
      <c r="KR680" s="6"/>
      <c r="KS680" s="6"/>
      <c r="KT680" s="6"/>
      <c r="KU680" s="6"/>
      <c r="KV680" s="6"/>
      <c r="KW680" s="6"/>
      <c r="KX680" s="6"/>
      <c r="KY680" s="6"/>
      <c r="KZ680" s="6"/>
      <c r="LA680" s="6"/>
      <c r="LB680" s="6"/>
      <c r="LC680" s="6"/>
    </row>
    <row r="681" spans="222:315" x14ac:dyDescent="0.2">
      <c r="HN681" s="6"/>
      <c r="HO681" s="6"/>
      <c r="HP681" s="6"/>
      <c r="HQ681" s="6"/>
      <c r="HR681" s="6"/>
      <c r="HS681" s="6"/>
      <c r="HT681" s="6"/>
      <c r="HU681" s="6"/>
      <c r="HV681" s="6"/>
      <c r="HW681" s="6"/>
      <c r="HX681" s="6"/>
      <c r="HY681" s="6"/>
      <c r="HZ681" s="6"/>
      <c r="IA681" s="6"/>
      <c r="IB681" s="6"/>
      <c r="IC681" s="6"/>
      <c r="ID681" s="6"/>
      <c r="IE681" s="6"/>
      <c r="IF681" s="6"/>
      <c r="IG681" s="6"/>
      <c r="IH681" s="6"/>
      <c r="II681" s="6"/>
      <c r="IJ681" s="6"/>
      <c r="IK681" s="6"/>
      <c r="IL681" s="6"/>
      <c r="IM681" s="6"/>
      <c r="IN681" s="6"/>
      <c r="IO681" s="6"/>
      <c r="IP681" s="6"/>
      <c r="IQ681" s="6"/>
      <c r="IR681" s="6"/>
      <c r="IS681" s="6"/>
      <c r="IT681" s="6"/>
      <c r="IU681" s="6"/>
      <c r="IV681" s="6"/>
      <c r="IW681" s="6"/>
      <c r="IX681" s="6"/>
      <c r="IY681" s="6"/>
      <c r="IZ681" s="6"/>
      <c r="JA681" s="6"/>
      <c r="JB681" s="6"/>
      <c r="JC681" s="6"/>
      <c r="JD681" s="6"/>
      <c r="JE681" s="6"/>
      <c r="JF681" s="6"/>
      <c r="JG681" s="6"/>
      <c r="JH681" s="6"/>
      <c r="JI681" s="6"/>
      <c r="JJ681" s="6"/>
      <c r="JK681" s="6"/>
      <c r="JL681" s="6"/>
      <c r="JM681" s="6"/>
      <c r="JN681" s="6"/>
      <c r="JO681" s="6"/>
      <c r="JP681" s="6"/>
      <c r="JQ681" s="6"/>
      <c r="JR681" s="6"/>
      <c r="JS681" s="6"/>
      <c r="JT681" s="6"/>
      <c r="JU681" s="6"/>
      <c r="JV681" s="6"/>
      <c r="JW681" s="6"/>
      <c r="JX681" s="6"/>
      <c r="JY681" s="6"/>
      <c r="JZ681" s="6"/>
      <c r="KA681" s="6"/>
      <c r="KB681" s="6"/>
      <c r="KC681" s="6"/>
      <c r="KD681" s="6"/>
      <c r="KE681" s="6"/>
      <c r="KF681" s="6"/>
      <c r="KG681" s="6"/>
      <c r="KH681" s="6"/>
      <c r="KI681" s="6"/>
      <c r="KJ681" s="6"/>
      <c r="KK681" s="6"/>
      <c r="KL681" s="6"/>
      <c r="KM681" s="6"/>
      <c r="KN681" s="6"/>
      <c r="KO681" s="6"/>
      <c r="KP681" s="6"/>
      <c r="KQ681" s="6"/>
      <c r="KR681" s="6"/>
      <c r="KS681" s="6"/>
      <c r="KT681" s="6"/>
      <c r="KU681" s="6"/>
      <c r="KV681" s="6"/>
      <c r="KW681" s="6"/>
      <c r="KX681" s="6"/>
      <c r="KY681" s="6"/>
      <c r="KZ681" s="6"/>
      <c r="LA681" s="6"/>
      <c r="LB681" s="6"/>
      <c r="LC681" s="6"/>
    </row>
    <row r="682" spans="222:315" x14ac:dyDescent="0.2">
      <c r="HN682" s="6"/>
      <c r="HO682" s="6"/>
      <c r="HP682" s="6"/>
      <c r="HQ682" s="6"/>
      <c r="HR682" s="6"/>
      <c r="HS682" s="6"/>
      <c r="HT682" s="6"/>
      <c r="HU682" s="6"/>
      <c r="HV682" s="6"/>
      <c r="HW682" s="6"/>
      <c r="HX682" s="6"/>
      <c r="HY682" s="6"/>
      <c r="HZ682" s="6"/>
      <c r="IA682" s="6"/>
      <c r="IB682" s="6"/>
      <c r="IC682" s="6"/>
      <c r="ID682" s="6"/>
      <c r="IE682" s="6"/>
      <c r="IF682" s="6"/>
      <c r="IG682" s="6"/>
      <c r="IH682" s="6"/>
      <c r="II682" s="6"/>
      <c r="IJ682" s="6"/>
      <c r="IK682" s="6"/>
      <c r="IL682" s="6"/>
      <c r="IM682" s="6"/>
      <c r="IN682" s="6"/>
      <c r="IO682" s="6"/>
      <c r="IP682" s="6"/>
      <c r="IQ682" s="6"/>
      <c r="IR682" s="6"/>
      <c r="IS682" s="6"/>
      <c r="IT682" s="6"/>
      <c r="IU682" s="6"/>
      <c r="IV682" s="6"/>
      <c r="IW682" s="6"/>
      <c r="IX682" s="6"/>
      <c r="IY682" s="6"/>
      <c r="IZ682" s="6"/>
      <c r="JA682" s="6"/>
      <c r="JB682" s="6"/>
      <c r="JC682" s="6"/>
      <c r="JD682" s="6"/>
      <c r="JE682" s="6"/>
      <c r="JF682" s="6"/>
      <c r="JG682" s="6"/>
      <c r="JH682" s="6"/>
      <c r="JI682" s="6"/>
      <c r="JJ682" s="6"/>
      <c r="JK682" s="6"/>
      <c r="JL682" s="6"/>
      <c r="JM682" s="6"/>
      <c r="JN682" s="6"/>
      <c r="JO682" s="6"/>
      <c r="JP682" s="6"/>
      <c r="JQ682" s="6"/>
      <c r="JR682" s="6"/>
      <c r="JS682" s="6"/>
      <c r="JT682" s="6"/>
      <c r="JU682" s="6"/>
      <c r="JV682" s="6"/>
      <c r="JW682" s="6"/>
      <c r="JX682" s="6"/>
      <c r="JY682" s="6"/>
      <c r="JZ682" s="6"/>
      <c r="KA682" s="6"/>
      <c r="KB682" s="6"/>
      <c r="KC682" s="6"/>
      <c r="KD682" s="6"/>
      <c r="KE682" s="6"/>
      <c r="KF682" s="6"/>
      <c r="KG682" s="6"/>
      <c r="KH682" s="6"/>
      <c r="KI682" s="6"/>
      <c r="KJ682" s="6"/>
      <c r="KK682" s="6"/>
      <c r="KL682" s="6"/>
      <c r="KM682" s="6"/>
      <c r="KN682" s="6"/>
      <c r="KO682" s="6"/>
      <c r="KP682" s="6"/>
      <c r="KQ682" s="6"/>
      <c r="KR682" s="6"/>
      <c r="KS682" s="6"/>
      <c r="KT682" s="6"/>
      <c r="KU682" s="6"/>
      <c r="KV682" s="6"/>
      <c r="KW682" s="6"/>
      <c r="KX682" s="6"/>
      <c r="KY682" s="6"/>
      <c r="KZ682" s="6"/>
      <c r="LA682" s="6"/>
      <c r="LB682" s="6"/>
      <c r="LC682" s="6"/>
    </row>
    <row r="683" spans="222:315" x14ac:dyDescent="0.2">
      <c r="HN683" s="6"/>
      <c r="HO683" s="6"/>
      <c r="HP683" s="6"/>
      <c r="HQ683" s="6"/>
      <c r="HR683" s="6"/>
      <c r="HS683" s="6"/>
      <c r="HT683" s="6"/>
      <c r="HU683" s="6"/>
      <c r="HV683" s="6"/>
      <c r="HW683" s="6"/>
      <c r="HX683" s="6"/>
      <c r="HY683" s="6"/>
      <c r="HZ683" s="6"/>
      <c r="IA683" s="6"/>
      <c r="IB683" s="6"/>
      <c r="IC683" s="6"/>
      <c r="ID683" s="6"/>
      <c r="IE683" s="6"/>
      <c r="IF683" s="6"/>
      <c r="IG683" s="6"/>
      <c r="IH683" s="6"/>
      <c r="II683" s="6"/>
      <c r="IJ683" s="6"/>
      <c r="IK683" s="6"/>
      <c r="IL683" s="6"/>
      <c r="IM683" s="6"/>
      <c r="IN683" s="6"/>
      <c r="IO683" s="6"/>
      <c r="IP683" s="6"/>
      <c r="IQ683" s="6"/>
      <c r="IR683" s="6"/>
      <c r="IS683" s="6"/>
      <c r="IT683" s="6"/>
      <c r="IU683" s="6"/>
      <c r="IV683" s="6"/>
      <c r="IW683" s="6"/>
      <c r="IX683" s="6"/>
      <c r="IY683" s="6"/>
      <c r="IZ683" s="6"/>
      <c r="JA683" s="6"/>
      <c r="JB683" s="6"/>
      <c r="JC683" s="6"/>
      <c r="JD683" s="6"/>
      <c r="JE683" s="6"/>
      <c r="JF683" s="6"/>
      <c r="JG683" s="6"/>
      <c r="JH683" s="6"/>
      <c r="JI683" s="6"/>
      <c r="JJ683" s="6"/>
      <c r="JK683" s="6"/>
      <c r="JL683" s="6"/>
      <c r="JM683" s="6"/>
      <c r="JN683" s="6"/>
      <c r="JO683" s="6"/>
      <c r="JP683" s="6"/>
      <c r="JQ683" s="6"/>
      <c r="JR683" s="6"/>
      <c r="JS683" s="6"/>
      <c r="JT683" s="6"/>
      <c r="JU683" s="6"/>
      <c r="JV683" s="6"/>
      <c r="JW683" s="6"/>
      <c r="JX683" s="6"/>
      <c r="JY683" s="6"/>
      <c r="JZ683" s="6"/>
      <c r="KA683" s="6"/>
      <c r="KB683" s="6"/>
      <c r="KC683" s="6"/>
      <c r="KD683" s="6"/>
      <c r="KE683" s="6"/>
      <c r="KF683" s="6"/>
      <c r="KG683" s="6"/>
      <c r="KH683" s="6"/>
      <c r="KI683" s="6"/>
      <c r="KJ683" s="6"/>
      <c r="KK683" s="6"/>
      <c r="KL683" s="6"/>
      <c r="KM683" s="6"/>
      <c r="KN683" s="6"/>
      <c r="KO683" s="6"/>
      <c r="KP683" s="6"/>
      <c r="KQ683" s="6"/>
      <c r="KR683" s="6"/>
      <c r="KS683" s="6"/>
      <c r="KT683" s="6"/>
      <c r="KU683" s="6"/>
      <c r="KV683" s="6"/>
      <c r="KW683" s="6"/>
      <c r="KX683" s="6"/>
      <c r="KY683" s="6"/>
      <c r="KZ683" s="6"/>
      <c r="LA683" s="6"/>
      <c r="LB683" s="6"/>
      <c r="LC683" s="6"/>
    </row>
    <row r="684" spans="222:315" x14ac:dyDescent="0.2">
      <c r="HN684" s="6"/>
      <c r="HO684" s="6"/>
      <c r="HP684" s="6"/>
      <c r="HQ684" s="6"/>
      <c r="HR684" s="6"/>
      <c r="HS684" s="6"/>
      <c r="HT684" s="6"/>
      <c r="HU684" s="6"/>
      <c r="HV684" s="6"/>
      <c r="HW684" s="6"/>
      <c r="HX684" s="6"/>
      <c r="HY684" s="6"/>
      <c r="HZ684" s="6"/>
      <c r="IA684" s="6"/>
      <c r="IB684" s="6"/>
      <c r="IC684" s="6"/>
      <c r="ID684" s="6"/>
      <c r="IE684" s="6"/>
      <c r="IF684" s="6"/>
      <c r="IG684" s="6"/>
      <c r="IH684" s="6"/>
      <c r="II684" s="6"/>
      <c r="IJ684" s="6"/>
      <c r="IK684" s="6"/>
      <c r="IL684" s="6"/>
      <c r="IM684" s="6"/>
      <c r="IN684" s="6"/>
      <c r="IO684" s="6"/>
      <c r="IP684" s="6"/>
      <c r="IQ684" s="6"/>
      <c r="IR684" s="6"/>
      <c r="IS684" s="6"/>
      <c r="IT684" s="6"/>
      <c r="IU684" s="6"/>
      <c r="IV684" s="6"/>
      <c r="IW684" s="6"/>
      <c r="IX684" s="6"/>
      <c r="IY684" s="6"/>
      <c r="IZ684" s="6"/>
      <c r="JA684" s="6"/>
      <c r="JB684" s="6"/>
      <c r="JC684" s="6"/>
      <c r="JD684" s="6"/>
      <c r="JE684" s="6"/>
      <c r="JF684" s="6"/>
      <c r="JG684" s="6"/>
      <c r="JH684" s="6"/>
      <c r="JI684" s="6"/>
      <c r="JJ684" s="6"/>
      <c r="JK684" s="6"/>
      <c r="JL684" s="6"/>
      <c r="JM684" s="6"/>
      <c r="JN684" s="6"/>
      <c r="JO684" s="6"/>
      <c r="JP684" s="6"/>
      <c r="JQ684" s="6"/>
      <c r="JR684" s="6"/>
      <c r="JS684" s="6"/>
      <c r="JT684" s="6"/>
      <c r="JU684" s="6"/>
      <c r="JV684" s="6"/>
      <c r="JW684" s="6"/>
      <c r="JX684" s="6"/>
      <c r="JY684" s="6"/>
      <c r="JZ684" s="6"/>
      <c r="KA684" s="6"/>
      <c r="KB684" s="6"/>
      <c r="KC684" s="6"/>
      <c r="KD684" s="6"/>
      <c r="KE684" s="6"/>
      <c r="KF684" s="6"/>
      <c r="KG684" s="6"/>
      <c r="KH684" s="6"/>
      <c r="KI684" s="6"/>
      <c r="KJ684" s="6"/>
      <c r="KK684" s="6"/>
      <c r="KL684" s="6"/>
      <c r="KM684" s="6"/>
      <c r="KN684" s="6"/>
      <c r="KO684" s="6"/>
      <c r="KP684" s="6"/>
      <c r="KQ684" s="6"/>
      <c r="KR684" s="6"/>
      <c r="KS684" s="6"/>
      <c r="KT684" s="6"/>
      <c r="KU684" s="6"/>
      <c r="KV684" s="6"/>
      <c r="KW684" s="6"/>
      <c r="KX684" s="6"/>
      <c r="KY684" s="6"/>
      <c r="KZ684" s="6"/>
      <c r="LA684" s="6"/>
      <c r="LB684" s="6"/>
      <c r="LC684" s="6"/>
    </row>
    <row r="685" spans="222:315" x14ac:dyDescent="0.2">
      <c r="HN685" s="6"/>
      <c r="HO685" s="6"/>
      <c r="HP685" s="6"/>
      <c r="HQ685" s="6"/>
      <c r="HR685" s="6"/>
      <c r="HS685" s="6"/>
      <c r="HT685" s="6"/>
      <c r="HU685" s="6"/>
      <c r="HV685" s="6"/>
      <c r="HW685" s="6"/>
      <c r="HX685" s="6"/>
      <c r="HY685" s="6"/>
      <c r="HZ685" s="6"/>
      <c r="IA685" s="6"/>
      <c r="IB685" s="6"/>
      <c r="IC685" s="6"/>
      <c r="ID685" s="6"/>
      <c r="IE685" s="6"/>
      <c r="IF685" s="6"/>
      <c r="IG685" s="6"/>
      <c r="IH685" s="6"/>
      <c r="II685" s="6"/>
      <c r="IJ685" s="6"/>
      <c r="IK685" s="6"/>
      <c r="IL685" s="6"/>
      <c r="IM685" s="6"/>
      <c r="IN685" s="6"/>
      <c r="IO685" s="6"/>
      <c r="IP685" s="6"/>
      <c r="IQ685" s="6"/>
      <c r="IR685" s="6"/>
      <c r="IS685" s="6"/>
      <c r="IT685" s="6"/>
      <c r="IU685" s="6"/>
      <c r="IV685" s="6"/>
      <c r="IW685" s="6"/>
      <c r="IX685" s="6"/>
      <c r="IY685" s="6"/>
      <c r="IZ685" s="6"/>
      <c r="JA685" s="6"/>
      <c r="JB685" s="6"/>
      <c r="JC685" s="6"/>
      <c r="JD685" s="6"/>
      <c r="JE685" s="6"/>
      <c r="JF685" s="6"/>
      <c r="JG685" s="6"/>
      <c r="JH685" s="6"/>
      <c r="JI685" s="6"/>
      <c r="JJ685" s="6"/>
      <c r="JK685" s="6"/>
      <c r="JL685" s="6"/>
      <c r="JM685" s="6"/>
      <c r="JN685" s="6"/>
      <c r="JO685" s="6"/>
      <c r="JP685" s="6"/>
      <c r="JQ685" s="6"/>
      <c r="JR685" s="6"/>
      <c r="JS685" s="6"/>
      <c r="JT685" s="6"/>
      <c r="JU685" s="6"/>
      <c r="JV685" s="6"/>
      <c r="JW685" s="6"/>
      <c r="JX685" s="6"/>
      <c r="JY685" s="6"/>
      <c r="JZ685" s="6"/>
      <c r="KA685" s="6"/>
      <c r="KB685" s="6"/>
      <c r="KC685" s="6"/>
      <c r="KD685" s="6"/>
      <c r="KE685" s="6"/>
      <c r="KF685" s="6"/>
      <c r="KG685" s="6"/>
      <c r="KH685" s="6"/>
      <c r="KI685" s="6"/>
      <c r="KJ685" s="6"/>
      <c r="KK685" s="6"/>
      <c r="KL685" s="6"/>
      <c r="KM685" s="6"/>
      <c r="KN685" s="6"/>
      <c r="KO685" s="6"/>
      <c r="KP685" s="6"/>
      <c r="KQ685" s="6"/>
      <c r="KR685" s="6"/>
      <c r="KS685" s="6"/>
      <c r="KT685" s="6"/>
      <c r="KU685" s="6"/>
      <c r="KV685" s="6"/>
      <c r="KW685" s="6"/>
      <c r="KX685" s="6"/>
      <c r="KY685" s="6"/>
      <c r="KZ685" s="6"/>
      <c r="LA685" s="6"/>
      <c r="LB685" s="6"/>
      <c r="LC685" s="6"/>
    </row>
    <row r="686" spans="222:315" x14ac:dyDescent="0.2">
      <c r="HN686" s="6"/>
      <c r="HO686" s="6"/>
      <c r="HP686" s="6"/>
      <c r="HQ686" s="6"/>
      <c r="HR686" s="6"/>
      <c r="HS686" s="6"/>
      <c r="HT686" s="6"/>
      <c r="HU686" s="6"/>
      <c r="HV686" s="6"/>
      <c r="HW686" s="6"/>
      <c r="HX686" s="6"/>
      <c r="HY686" s="6"/>
      <c r="HZ686" s="6"/>
      <c r="IA686" s="6"/>
      <c r="IB686" s="6"/>
      <c r="IC686" s="6"/>
      <c r="ID686" s="6"/>
      <c r="IE686" s="6"/>
      <c r="IF686" s="6"/>
      <c r="IG686" s="6"/>
      <c r="IH686" s="6"/>
      <c r="II686" s="6"/>
      <c r="IJ686" s="6"/>
      <c r="IK686" s="6"/>
      <c r="IL686" s="6"/>
      <c r="IM686" s="6"/>
      <c r="IN686" s="6"/>
      <c r="IO686" s="6"/>
      <c r="IP686" s="6"/>
      <c r="IQ686" s="6"/>
      <c r="IR686" s="6"/>
      <c r="IS686" s="6"/>
      <c r="IT686" s="6"/>
      <c r="IU686" s="6"/>
      <c r="IV686" s="6"/>
      <c r="IW686" s="6"/>
      <c r="IX686" s="6"/>
      <c r="IY686" s="6"/>
      <c r="IZ686" s="6"/>
      <c r="JA686" s="6"/>
      <c r="JB686" s="6"/>
      <c r="JC686" s="6"/>
      <c r="JD686" s="6"/>
      <c r="JE686" s="6"/>
      <c r="JF686" s="6"/>
      <c r="JG686" s="6"/>
      <c r="JH686" s="6"/>
      <c r="JI686" s="6"/>
      <c r="JJ686" s="6"/>
      <c r="JK686" s="6"/>
      <c r="JL686" s="6"/>
      <c r="JM686" s="6"/>
      <c r="JN686" s="6"/>
      <c r="JO686" s="6"/>
      <c r="JP686" s="6"/>
      <c r="JQ686" s="6"/>
      <c r="JR686" s="6"/>
      <c r="JS686" s="6"/>
      <c r="JT686" s="6"/>
      <c r="JU686" s="6"/>
      <c r="JV686" s="6"/>
      <c r="JW686" s="6"/>
      <c r="JX686" s="6"/>
      <c r="JY686" s="6"/>
      <c r="JZ686" s="6"/>
      <c r="KA686" s="6"/>
      <c r="KB686" s="6"/>
      <c r="KC686" s="6"/>
      <c r="KD686" s="6"/>
      <c r="KE686" s="6"/>
      <c r="KF686" s="6"/>
      <c r="KG686" s="6"/>
      <c r="KH686" s="6"/>
      <c r="KI686" s="6"/>
      <c r="KJ686" s="6"/>
      <c r="KK686" s="6"/>
      <c r="KL686" s="6"/>
      <c r="KM686" s="6"/>
      <c r="KN686" s="6"/>
      <c r="KO686" s="6"/>
      <c r="KP686" s="6"/>
      <c r="KQ686" s="6"/>
      <c r="KR686" s="6"/>
      <c r="KS686" s="6"/>
      <c r="KT686" s="6"/>
      <c r="KU686" s="6"/>
      <c r="KV686" s="6"/>
      <c r="KW686" s="6"/>
      <c r="KX686" s="6"/>
      <c r="KY686" s="6"/>
      <c r="KZ686" s="6"/>
      <c r="LA686" s="6"/>
      <c r="LB686" s="6"/>
      <c r="LC686" s="6"/>
    </row>
    <row r="687" spans="222:315" x14ac:dyDescent="0.2">
      <c r="HN687" s="6"/>
      <c r="HO687" s="6"/>
      <c r="HP687" s="6"/>
      <c r="HQ687" s="6"/>
      <c r="HR687" s="6"/>
      <c r="HS687" s="6"/>
      <c r="HT687" s="6"/>
      <c r="HU687" s="6"/>
      <c r="HV687" s="6"/>
      <c r="HW687" s="6"/>
      <c r="HX687" s="6"/>
      <c r="HY687" s="6"/>
      <c r="HZ687" s="6"/>
      <c r="IA687" s="6"/>
      <c r="IB687" s="6"/>
      <c r="IC687" s="6"/>
      <c r="ID687" s="6"/>
      <c r="IE687" s="6"/>
      <c r="IF687" s="6"/>
      <c r="IG687" s="6"/>
      <c r="IH687" s="6"/>
      <c r="II687" s="6"/>
      <c r="IJ687" s="6"/>
      <c r="IK687" s="6"/>
      <c r="IL687" s="6"/>
      <c r="IM687" s="6"/>
      <c r="IN687" s="6"/>
      <c r="IO687" s="6"/>
      <c r="IP687" s="6"/>
      <c r="IQ687" s="6"/>
      <c r="IR687" s="6"/>
      <c r="IS687" s="6"/>
      <c r="IT687" s="6"/>
      <c r="IU687" s="6"/>
      <c r="IV687" s="6"/>
      <c r="IW687" s="6"/>
      <c r="IX687" s="6"/>
      <c r="IY687" s="6"/>
      <c r="IZ687" s="6"/>
      <c r="JA687" s="6"/>
      <c r="JB687" s="6"/>
      <c r="JC687" s="6"/>
      <c r="JD687" s="6"/>
      <c r="JE687" s="6"/>
      <c r="JF687" s="6"/>
      <c r="JG687" s="6"/>
      <c r="JH687" s="6"/>
      <c r="JI687" s="6"/>
      <c r="JJ687" s="6"/>
      <c r="JK687" s="6"/>
      <c r="JL687" s="6"/>
      <c r="JM687" s="6"/>
      <c r="JN687" s="6"/>
      <c r="JO687" s="6"/>
      <c r="JP687" s="6"/>
      <c r="JQ687" s="6"/>
      <c r="JR687" s="6"/>
      <c r="JS687" s="6"/>
      <c r="JT687" s="6"/>
      <c r="JU687" s="6"/>
      <c r="JV687" s="6"/>
      <c r="JW687" s="6"/>
      <c r="JX687" s="6"/>
      <c r="JY687" s="6"/>
      <c r="JZ687" s="6"/>
      <c r="KA687" s="6"/>
      <c r="KB687" s="6"/>
      <c r="KC687" s="6"/>
      <c r="KD687" s="6"/>
      <c r="KE687" s="6"/>
      <c r="KF687" s="6"/>
      <c r="KG687" s="6"/>
      <c r="KH687" s="6"/>
      <c r="KI687" s="6"/>
      <c r="KJ687" s="6"/>
      <c r="KK687" s="6"/>
      <c r="KL687" s="6"/>
      <c r="KM687" s="6"/>
      <c r="KN687" s="6"/>
      <c r="KO687" s="6"/>
      <c r="KP687" s="6"/>
      <c r="KQ687" s="6"/>
      <c r="KR687" s="6"/>
      <c r="KS687" s="6"/>
      <c r="KT687" s="6"/>
      <c r="KU687" s="6"/>
      <c r="KV687" s="6"/>
      <c r="KW687" s="6"/>
      <c r="KX687" s="6"/>
      <c r="KY687" s="6"/>
      <c r="KZ687" s="6"/>
      <c r="LA687" s="6"/>
      <c r="LB687" s="6"/>
      <c r="LC687" s="6"/>
    </row>
    <row r="688" spans="222:315" x14ac:dyDescent="0.2">
      <c r="HN688" s="6"/>
      <c r="HO688" s="6"/>
      <c r="HP688" s="6"/>
      <c r="HQ688" s="6"/>
      <c r="HR688" s="6"/>
      <c r="HS688" s="6"/>
      <c r="HT688" s="6"/>
      <c r="HU688" s="6"/>
      <c r="HV688" s="6"/>
      <c r="HW688" s="6"/>
      <c r="HX688" s="6"/>
      <c r="HY688" s="6"/>
      <c r="HZ688" s="6"/>
      <c r="IA688" s="6"/>
      <c r="IB688" s="6"/>
      <c r="IC688" s="6"/>
      <c r="ID688" s="6"/>
      <c r="IE688" s="6"/>
      <c r="IF688" s="6"/>
      <c r="IG688" s="6"/>
      <c r="IH688" s="6"/>
      <c r="II688" s="6"/>
      <c r="IJ688" s="6"/>
      <c r="IK688" s="6"/>
      <c r="IL688" s="6"/>
      <c r="IM688" s="6"/>
      <c r="IN688" s="6"/>
      <c r="IO688" s="6"/>
      <c r="IP688" s="6"/>
      <c r="IQ688" s="6"/>
      <c r="IR688" s="6"/>
      <c r="IS688" s="6"/>
      <c r="IT688" s="6"/>
      <c r="IU688" s="6"/>
      <c r="IV688" s="6"/>
      <c r="IW688" s="6"/>
      <c r="IX688" s="6"/>
      <c r="IY688" s="6"/>
      <c r="IZ688" s="6"/>
      <c r="JA688" s="6"/>
      <c r="JB688" s="6"/>
      <c r="JC688" s="6"/>
      <c r="JD688" s="6"/>
      <c r="JE688" s="6"/>
      <c r="JF688" s="6"/>
      <c r="JG688" s="6"/>
      <c r="JH688" s="6"/>
      <c r="JI688" s="6"/>
      <c r="JJ688" s="6"/>
      <c r="JK688" s="6"/>
      <c r="JL688" s="6"/>
      <c r="JM688" s="6"/>
      <c r="JN688" s="6"/>
      <c r="JO688" s="6"/>
      <c r="JP688" s="6"/>
      <c r="JQ688" s="6"/>
      <c r="JR688" s="6"/>
      <c r="JS688" s="6"/>
      <c r="JT688" s="6"/>
      <c r="JU688" s="6"/>
      <c r="JV688" s="6"/>
      <c r="JW688" s="6"/>
      <c r="JX688" s="6"/>
      <c r="JY688" s="6"/>
      <c r="JZ688" s="6"/>
      <c r="KA688" s="6"/>
      <c r="KB688" s="6"/>
      <c r="KC688" s="6"/>
      <c r="KD688" s="6"/>
      <c r="KE688" s="6"/>
      <c r="KF688" s="6"/>
      <c r="KG688" s="6"/>
      <c r="KH688" s="6"/>
      <c r="KI688" s="6"/>
      <c r="KJ688" s="6"/>
      <c r="KK688" s="6"/>
      <c r="KL688" s="6"/>
      <c r="KM688" s="6"/>
      <c r="KN688" s="6"/>
      <c r="KO688" s="6"/>
      <c r="KP688" s="6"/>
      <c r="KQ688" s="6"/>
      <c r="KR688" s="6"/>
      <c r="KS688" s="6"/>
      <c r="KT688" s="6"/>
      <c r="KU688" s="6"/>
      <c r="KV688" s="6"/>
      <c r="KW688" s="6"/>
      <c r="KX688" s="6"/>
      <c r="KY688" s="6"/>
      <c r="KZ688" s="6"/>
      <c r="LA688" s="6"/>
      <c r="LB688" s="6"/>
      <c r="LC688" s="6"/>
    </row>
    <row r="689" spans="222:315" x14ac:dyDescent="0.2">
      <c r="HN689" s="6"/>
      <c r="HO689" s="6"/>
      <c r="HP689" s="6"/>
      <c r="HQ689" s="6"/>
      <c r="HR689" s="6"/>
      <c r="HS689" s="6"/>
      <c r="HT689" s="6"/>
      <c r="HU689" s="6"/>
      <c r="HV689" s="6"/>
      <c r="HW689" s="6"/>
      <c r="HX689" s="6"/>
      <c r="HY689" s="6"/>
      <c r="HZ689" s="6"/>
      <c r="IA689" s="6"/>
      <c r="IB689" s="6"/>
      <c r="IC689" s="6"/>
      <c r="ID689" s="6"/>
      <c r="IE689" s="6"/>
      <c r="IF689" s="6"/>
      <c r="IG689" s="6"/>
      <c r="IH689" s="6"/>
      <c r="II689" s="6"/>
      <c r="IJ689" s="6"/>
      <c r="IK689" s="6"/>
      <c r="IL689" s="6"/>
      <c r="IM689" s="6"/>
      <c r="IN689" s="6"/>
      <c r="IO689" s="6"/>
      <c r="IP689" s="6"/>
      <c r="IQ689" s="6"/>
      <c r="IR689" s="6"/>
      <c r="IS689" s="6"/>
      <c r="IT689" s="6"/>
      <c r="IU689" s="6"/>
      <c r="IV689" s="6"/>
      <c r="IW689" s="6"/>
      <c r="IX689" s="6"/>
      <c r="IY689" s="6"/>
      <c r="IZ689" s="6"/>
      <c r="JA689" s="6"/>
      <c r="JB689" s="6"/>
      <c r="JC689" s="6"/>
      <c r="JD689" s="6"/>
      <c r="JE689" s="6"/>
      <c r="JF689" s="6"/>
      <c r="JG689" s="6"/>
      <c r="JH689" s="6"/>
      <c r="JI689" s="6"/>
      <c r="JJ689" s="6"/>
      <c r="JK689" s="6"/>
      <c r="JL689" s="6"/>
      <c r="JM689" s="6"/>
      <c r="JN689" s="6"/>
      <c r="JO689" s="6"/>
      <c r="JP689" s="6"/>
      <c r="JQ689" s="6"/>
      <c r="JR689" s="6"/>
      <c r="JS689" s="6"/>
      <c r="JT689" s="6"/>
      <c r="JU689" s="6"/>
      <c r="JV689" s="6"/>
      <c r="JW689" s="6"/>
      <c r="JX689" s="6"/>
      <c r="JY689" s="6"/>
      <c r="JZ689" s="6"/>
      <c r="KA689" s="6"/>
      <c r="KB689" s="6"/>
      <c r="KC689" s="6"/>
      <c r="KD689" s="6"/>
      <c r="KE689" s="6"/>
      <c r="KF689" s="6"/>
      <c r="KG689" s="6"/>
      <c r="KH689" s="6"/>
      <c r="KI689" s="6"/>
      <c r="KJ689" s="6"/>
      <c r="KK689" s="6"/>
      <c r="KL689" s="6"/>
      <c r="KM689" s="6"/>
      <c r="KN689" s="6"/>
      <c r="KO689" s="6"/>
      <c r="KP689" s="6"/>
      <c r="KQ689" s="6"/>
      <c r="KR689" s="6"/>
      <c r="KS689" s="6"/>
      <c r="KT689" s="6"/>
      <c r="KU689" s="6"/>
      <c r="KV689" s="6"/>
      <c r="KW689" s="6"/>
      <c r="KX689" s="6"/>
      <c r="KY689" s="6"/>
      <c r="KZ689" s="6"/>
      <c r="LA689" s="6"/>
      <c r="LB689" s="6"/>
      <c r="LC689" s="6"/>
    </row>
    <row r="690" spans="222:315" x14ac:dyDescent="0.2">
      <c r="HN690" s="6"/>
      <c r="HO690" s="6"/>
      <c r="HP690" s="6"/>
      <c r="HQ690" s="6"/>
      <c r="HR690" s="6"/>
      <c r="HS690" s="6"/>
      <c r="HT690" s="6"/>
      <c r="HU690" s="6"/>
      <c r="HV690" s="6"/>
      <c r="HW690" s="6"/>
      <c r="HX690" s="6"/>
      <c r="HY690" s="6"/>
      <c r="HZ690" s="6"/>
      <c r="IA690" s="6"/>
      <c r="IB690" s="6"/>
      <c r="IC690" s="6"/>
      <c r="ID690" s="6"/>
      <c r="IE690" s="6"/>
      <c r="IF690" s="6"/>
      <c r="IG690" s="6"/>
      <c r="IH690" s="6"/>
      <c r="II690" s="6"/>
      <c r="IJ690" s="6"/>
      <c r="IK690" s="6"/>
      <c r="IL690" s="6"/>
      <c r="IM690" s="6"/>
      <c r="IN690" s="6"/>
      <c r="IO690" s="6"/>
      <c r="IP690" s="6"/>
      <c r="IQ690" s="6"/>
      <c r="IR690" s="6"/>
      <c r="IS690" s="6"/>
      <c r="IT690" s="6"/>
      <c r="IU690" s="6"/>
      <c r="IV690" s="6"/>
      <c r="IW690" s="6"/>
      <c r="IX690" s="6"/>
      <c r="IY690" s="6"/>
      <c r="IZ690" s="6"/>
      <c r="JA690" s="6"/>
      <c r="JB690" s="6"/>
      <c r="JC690" s="6"/>
      <c r="JD690" s="6"/>
      <c r="JE690" s="6"/>
      <c r="JF690" s="6"/>
      <c r="JG690" s="6"/>
      <c r="JH690" s="6"/>
      <c r="JI690" s="6"/>
      <c r="JJ690" s="6"/>
      <c r="JK690" s="6"/>
      <c r="JL690" s="6"/>
      <c r="JM690" s="6"/>
      <c r="JN690" s="6"/>
      <c r="JO690" s="6"/>
      <c r="JP690" s="6"/>
      <c r="JQ690" s="6"/>
      <c r="JR690" s="6"/>
      <c r="JS690" s="6"/>
      <c r="JT690" s="6"/>
      <c r="JU690" s="6"/>
      <c r="JV690" s="6"/>
      <c r="JW690" s="6"/>
      <c r="JX690" s="6"/>
      <c r="JY690" s="6"/>
      <c r="JZ690" s="6"/>
      <c r="KA690" s="6"/>
      <c r="KB690" s="6"/>
      <c r="KC690" s="6"/>
      <c r="KD690" s="6"/>
      <c r="KE690" s="6"/>
      <c r="KF690" s="6"/>
      <c r="KG690" s="6"/>
      <c r="KH690" s="6"/>
      <c r="KI690" s="6"/>
      <c r="KJ690" s="6"/>
      <c r="KK690" s="6"/>
      <c r="KL690" s="6"/>
      <c r="KM690" s="6"/>
      <c r="KN690" s="6"/>
      <c r="KO690" s="6"/>
      <c r="KP690" s="6"/>
      <c r="KQ690" s="6"/>
      <c r="KR690" s="6"/>
      <c r="KS690" s="6"/>
      <c r="KT690" s="6"/>
      <c r="KU690" s="6"/>
      <c r="KV690" s="6"/>
      <c r="KW690" s="6"/>
      <c r="KX690" s="6"/>
      <c r="KY690" s="6"/>
      <c r="KZ690" s="6"/>
      <c r="LA690" s="6"/>
      <c r="LB690" s="6"/>
      <c r="LC690" s="6"/>
    </row>
    <row r="691" spans="222:315" x14ac:dyDescent="0.2">
      <c r="HN691" s="6"/>
      <c r="HO691" s="6"/>
      <c r="HP691" s="6"/>
      <c r="HQ691" s="6"/>
      <c r="HR691" s="6"/>
      <c r="HS691" s="6"/>
      <c r="HT691" s="6"/>
      <c r="HU691" s="6"/>
      <c r="HV691" s="6"/>
      <c r="HW691" s="6"/>
      <c r="HX691" s="6"/>
      <c r="HY691" s="6"/>
      <c r="HZ691" s="6"/>
      <c r="IA691" s="6"/>
      <c r="IB691" s="6"/>
      <c r="IC691" s="6"/>
      <c r="ID691" s="6"/>
      <c r="IE691" s="6"/>
      <c r="IF691" s="6"/>
      <c r="IG691" s="6"/>
      <c r="IH691" s="6"/>
      <c r="II691" s="6"/>
      <c r="IJ691" s="6"/>
      <c r="IK691" s="6"/>
      <c r="IL691" s="6"/>
      <c r="IM691" s="6"/>
      <c r="IN691" s="6"/>
      <c r="IO691" s="6"/>
      <c r="IP691" s="6"/>
      <c r="IQ691" s="6"/>
      <c r="IR691" s="6"/>
      <c r="IS691" s="6"/>
      <c r="IT691" s="6"/>
      <c r="IU691" s="6"/>
      <c r="IV691" s="6"/>
      <c r="IW691" s="6"/>
      <c r="IX691" s="6"/>
      <c r="IY691" s="6"/>
      <c r="IZ691" s="6"/>
      <c r="JA691" s="6"/>
      <c r="JB691" s="6"/>
      <c r="JC691" s="6"/>
      <c r="JD691" s="6"/>
      <c r="JE691" s="6"/>
      <c r="JF691" s="6"/>
      <c r="JG691" s="6"/>
      <c r="JH691" s="6"/>
      <c r="JI691" s="6"/>
      <c r="JJ691" s="6"/>
      <c r="JK691" s="6"/>
      <c r="JL691" s="6"/>
      <c r="JM691" s="6"/>
      <c r="JN691" s="6"/>
      <c r="JO691" s="6"/>
      <c r="JP691" s="6"/>
      <c r="JQ691" s="6"/>
      <c r="JR691" s="6"/>
      <c r="JS691" s="6"/>
      <c r="JT691" s="6"/>
      <c r="JU691" s="6"/>
      <c r="JV691" s="6"/>
      <c r="JW691" s="6"/>
      <c r="JX691" s="6"/>
      <c r="JY691" s="6"/>
      <c r="JZ691" s="6"/>
      <c r="KA691" s="6"/>
      <c r="KB691" s="6"/>
      <c r="KC691" s="6"/>
      <c r="KD691" s="6"/>
      <c r="KE691" s="6"/>
      <c r="KF691" s="6"/>
      <c r="KG691" s="6"/>
      <c r="KH691" s="6"/>
      <c r="KI691" s="6"/>
      <c r="KJ691" s="6"/>
      <c r="KK691" s="6"/>
      <c r="KL691" s="6"/>
      <c r="KM691" s="6"/>
      <c r="KN691" s="6"/>
      <c r="KO691" s="6"/>
      <c r="KP691" s="6"/>
      <c r="KQ691" s="6"/>
      <c r="KR691" s="6"/>
      <c r="KS691" s="6"/>
      <c r="KT691" s="6"/>
      <c r="KU691" s="6"/>
      <c r="KV691" s="6"/>
      <c r="KW691" s="6"/>
      <c r="KX691" s="6"/>
      <c r="KY691" s="6"/>
      <c r="KZ691" s="6"/>
      <c r="LA691" s="6"/>
      <c r="LB691" s="6"/>
      <c r="LC691" s="6"/>
    </row>
    <row r="692" spans="222:315" x14ac:dyDescent="0.2">
      <c r="HN692" s="6"/>
      <c r="HO692" s="6"/>
      <c r="HP692" s="6"/>
      <c r="HQ692" s="6"/>
      <c r="HR692" s="6"/>
      <c r="HS692" s="6"/>
      <c r="HT692" s="6"/>
      <c r="HU692" s="6"/>
      <c r="HV692" s="6"/>
      <c r="HW692" s="6"/>
      <c r="HX692" s="6"/>
      <c r="HY692" s="6"/>
      <c r="HZ692" s="6"/>
      <c r="IA692" s="6"/>
      <c r="IB692" s="6"/>
      <c r="IC692" s="6"/>
      <c r="ID692" s="6"/>
      <c r="IE692" s="6"/>
      <c r="IF692" s="6"/>
      <c r="IG692" s="6"/>
      <c r="IH692" s="6"/>
      <c r="II692" s="6"/>
      <c r="IJ692" s="6"/>
      <c r="IK692" s="6"/>
      <c r="IL692" s="6"/>
      <c r="IM692" s="6"/>
      <c r="IN692" s="6"/>
      <c r="IO692" s="6"/>
      <c r="IP692" s="6"/>
      <c r="IQ692" s="6"/>
      <c r="IR692" s="6"/>
      <c r="IS692" s="6"/>
      <c r="IT692" s="6"/>
      <c r="IU692" s="6"/>
      <c r="IV692" s="6"/>
      <c r="IW692" s="6"/>
      <c r="IX692" s="6"/>
      <c r="IY692" s="6"/>
      <c r="IZ692" s="6"/>
      <c r="JA692" s="6"/>
      <c r="JB692" s="6"/>
      <c r="JC692" s="6"/>
      <c r="JD692" s="6"/>
      <c r="JE692" s="6"/>
      <c r="JF692" s="6"/>
      <c r="JG692" s="6"/>
      <c r="JH692" s="6"/>
      <c r="JI692" s="6"/>
      <c r="JJ692" s="6"/>
      <c r="JK692" s="6"/>
      <c r="JL692" s="6"/>
      <c r="JM692" s="6"/>
      <c r="JN692" s="6"/>
      <c r="JO692" s="6"/>
      <c r="JP692" s="6"/>
      <c r="JQ692" s="6"/>
      <c r="JR692" s="6"/>
      <c r="JS692" s="6"/>
      <c r="JT692" s="6"/>
      <c r="JU692" s="6"/>
      <c r="JV692" s="6"/>
      <c r="JW692" s="6"/>
      <c r="JX692" s="6"/>
      <c r="JY692" s="6"/>
      <c r="JZ692" s="6"/>
      <c r="KA692" s="6"/>
      <c r="KB692" s="6"/>
      <c r="KC692" s="6"/>
      <c r="KD692" s="6"/>
      <c r="KE692" s="6"/>
      <c r="KF692" s="6"/>
      <c r="KG692" s="6"/>
      <c r="KH692" s="6"/>
      <c r="KI692" s="6"/>
      <c r="KJ692" s="6"/>
      <c r="KK692" s="6"/>
      <c r="KL692" s="6"/>
      <c r="KM692" s="6"/>
      <c r="KN692" s="6"/>
      <c r="KO692" s="6"/>
      <c r="KP692" s="6"/>
      <c r="KQ692" s="6"/>
      <c r="KR692" s="6"/>
      <c r="KS692" s="6"/>
      <c r="KT692" s="6"/>
      <c r="KU692" s="6"/>
      <c r="KV692" s="6"/>
      <c r="KW692" s="6"/>
      <c r="KX692" s="6"/>
      <c r="KY692" s="6"/>
      <c r="KZ692" s="6"/>
      <c r="LA692" s="6"/>
      <c r="LB692" s="6"/>
      <c r="LC692" s="6"/>
    </row>
    <row r="693" spans="222:315" x14ac:dyDescent="0.2">
      <c r="HN693" s="6"/>
      <c r="HO693" s="6"/>
      <c r="HP693" s="6"/>
      <c r="HQ693" s="6"/>
      <c r="HR693" s="6"/>
      <c r="HS693" s="6"/>
      <c r="HT693" s="6"/>
      <c r="HU693" s="6"/>
      <c r="HV693" s="6"/>
      <c r="HW693" s="6"/>
      <c r="HX693" s="6"/>
      <c r="HY693" s="6"/>
      <c r="HZ693" s="6"/>
      <c r="IA693" s="6"/>
      <c r="IB693" s="6"/>
      <c r="IC693" s="6"/>
      <c r="ID693" s="6"/>
      <c r="IE693" s="6"/>
      <c r="IF693" s="6"/>
      <c r="IG693" s="6"/>
      <c r="IH693" s="6"/>
      <c r="II693" s="6"/>
      <c r="IJ693" s="6"/>
      <c r="IK693" s="6"/>
      <c r="IL693" s="6"/>
      <c r="IM693" s="6"/>
      <c r="IN693" s="6"/>
      <c r="IO693" s="6"/>
      <c r="IP693" s="6"/>
      <c r="IQ693" s="6"/>
      <c r="IR693" s="6"/>
      <c r="IS693" s="6"/>
      <c r="IT693" s="6"/>
      <c r="IU693" s="6"/>
      <c r="IV693" s="6"/>
      <c r="IW693" s="6"/>
      <c r="IX693" s="6"/>
      <c r="IY693" s="6"/>
      <c r="IZ693" s="6"/>
      <c r="JA693" s="6"/>
      <c r="JB693" s="6"/>
      <c r="JC693" s="6"/>
      <c r="JD693" s="6"/>
      <c r="JE693" s="6"/>
      <c r="JF693" s="6"/>
      <c r="JG693" s="6"/>
      <c r="JH693" s="6"/>
      <c r="JI693" s="6"/>
      <c r="JJ693" s="6"/>
      <c r="JK693" s="6"/>
      <c r="JL693" s="6"/>
      <c r="JM693" s="6"/>
      <c r="JN693" s="6"/>
      <c r="JO693" s="6"/>
      <c r="JP693" s="6"/>
      <c r="JQ693" s="6"/>
      <c r="JR693" s="6"/>
      <c r="JS693" s="6"/>
      <c r="JT693" s="6"/>
      <c r="JU693" s="6"/>
      <c r="JV693" s="6"/>
      <c r="JW693" s="6"/>
      <c r="JX693" s="6"/>
      <c r="JY693" s="6"/>
      <c r="JZ693" s="6"/>
      <c r="KA693" s="6"/>
      <c r="KB693" s="6"/>
      <c r="KC693" s="6"/>
      <c r="KD693" s="6"/>
      <c r="KE693" s="6"/>
      <c r="KF693" s="6"/>
      <c r="KG693" s="6"/>
      <c r="KH693" s="6"/>
      <c r="KI693" s="6"/>
      <c r="KJ693" s="6"/>
      <c r="KK693" s="6"/>
      <c r="KL693" s="6"/>
      <c r="KM693" s="6"/>
      <c r="KN693" s="6"/>
      <c r="KO693" s="6"/>
      <c r="KP693" s="6"/>
      <c r="KQ693" s="6"/>
      <c r="KR693" s="6"/>
      <c r="KS693" s="6"/>
      <c r="KT693" s="6"/>
      <c r="KU693" s="6"/>
      <c r="KV693" s="6"/>
      <c r="KW693" s="6"/>
      <c r="KX693" s="6"/>
      <c r="KY693" s="6"/>
      <c r="KZ693" s="6"/>
      <c r="LA693" s="6"/>
      <c r="LB693" s="6"/>
      <c r="LC693" s="6"/>
    </row>
    <row r="694" spans="222:315" x14ac:dyDescent="0.2">
      <c r="HN694" s="6"/>
      <c r="HO694" s="6"/>
      <c r="HP694" s="6"/>
      <c r="HQ694" s="6"/>
      <c r="HR694" s="6"/>
      <c r="HS694" s="6"/>
      <c r="HT694" s="6"/>
      <c r="HU694" s="6"/>
      <c r="HV694" s="6"/>
      <c r="HW694" s="6"/>
      <c r="HX694" s="6"/>
      <c r="HY694" s="6"/>
      <c r="HZ694" s="6"/>
      <c r="IA694" s="6"/>
      <c r="IB694" s="6"/>
      <c r="IC694" s="6"/>
      <c r="ID694" s="6"/>
      <c r="IE694" s="6"/>
      <c r="IF694" s="6"/>
      <c r="IG694" s="6"/>
      <c r="IH694" s="6"/>
      <c r="II694" s="6"/>
      <c r="IJ694" s="6"/>
      <c r="IK694" s="6"/>
      <c r="IL694" s="6"/>
      <c r="IM694" s="6"/>
      <c r="IN694" s="6"/>
      <c r="IO694" s="6"/>
      <c r="IP694" s="6"/>
      <c r="IQ694" s="6"/>
      <c r="IR694" s="6"/>
      <c r="IS694" s="6"/>
      <c r="IT694" s="6"/>
      <c r="IU694" s="6"/>
      <c r="IV694" s="6"/>
      <c r="IW694" s="6"/>
      <c r="IX694" s="6"/>
      <c r="IY694" s="6"/>
      <c r="IZ694" s="6"/>
      <c r="JA694" s="6"/>
      <c r="JB694" s="6"/>
      <c r="JC694" s="6"/>
      <c r="JD694" s="6"/>
      <c r="JE694" s="6"/>
      <c r="JF694" s="6"/>
      <c r="JG694" s="6"/>
      <c r="JH694" s="6"/>
      <c r="JI694" s="6"/>
      <c r="JJ694" s="6"/>
      <c r="JK694" s="6"/>
      <c r="JL694" s="6"/>
      <c r="JM694" s="6"/>
      <c r="JN694" s="6"/>
      <c r="JO694" s="6"/>
      <c r="JP694" s="6"/>
      <c r="JQ694" s="6"/>
      <c r="JR694" s="6"/>
      <c r="JS694" s="6"/>
      <c r="JT694" s="6"/>
      <c r="JU694" s="6"/>
      <c r="JV694" s="6"/>
      <c r="JW694" s="6"/>
      <c r="JX694" s="6"/>
      <c r="JY694" s="6"/>
      <c r="JZ694" s="6"/>
      <c r="KA694" s="6"/>
      <c r="KB694" s="6"/>
      <c r="KC694" s="6"/>
      <c r="KD694" s="6"/>
      <c r="KE694" s="6"/>
      <c r="KF694" s="6"/>
      <c r="KG694" s="6"/>
      <c r="KH694" s="6"/>
      <c r="KI694" s="6"/>
      <c r="KJ694" s="6"/>
      <c r="KK694" s="6"/>
      <c r="KL694" s="6"/>
      <c r="KM694" s="6"/>
      <c r="KN694" s="6"/>
      <c r="KO694" s="6"/>
      <c r="KP694" s="6"/>
      <c r="KQ694" s="6"/>
      <c r="KR694" s="6"/>
      <c r="KS694" s="6"/>
      <c r="KT694" s="6"/>
      <c r="KU694" s="6"/>
      <c r="KV694" s="6"/>
      <c r="KW694" s="6"/>
      <c r="KX694" s="6"/>
      <c r="KY694" s="6"/>
      <c r="KZ694" s="6"/>
      <c r="LA694" s="6"/>
      <c r="LB694" s="6"/>
      <c r="LC694" s="6"/>
    </row>
    <row r="695" spans="222:315" x14ac:dyDescent="0.2">
      <c r="HN695" s="6"/>
      <c r="HO695" s="6"/>
      <c r="HP695" s="6"/>
      <c r="HQ695" s="6"/>
      <c r="HR695" s="6"/>
      <c r="HS695" s="6"/>
      <c r="HT695" s="6"/>
      <c r="HU695" s="6"/>
      <c r="HV695" s="6"/>
      <c r="HW695" s="6"/>
      <c r="HX695" s="6"/>
      <c r="HY695" s="6"/>
      <c r="HZ695" s="6"/>
      <c r="IA695" s="6"/>
      <c r="IB695" s="6"/>
      <c r="IC695" s="6"/>
      <c r="ID695" s="6"/>
      <c r="IE695" s="6"/>
      <c r="IF695" s="6"/>
      <c r="IG695" s="6"/>
      <c r="IH695" s="6"/>
      <c r="II695" s="6"/>
      <c r="IJ695" s="6"/>
      <c r="IK695" s="6"/>
      <c r="IL695" s="6"/>
      <c r="IM695" s="6"/>
      <c r="IN695" s="6"/>
      <c r="IO695" s="6"/>
      <c r="IP695" s="6"/>
      <c r="IQ695" s="6"/>
      <c r="IR695" s="6"/>
      <c r="IS695" s="6"/>
      <c r="IT695" s="6"/>
      <c r="IU695" s="6"/>
      <c r="IV695" s="6"/>
      <c r="IW695" s="6"/>
      <c r="IX695" s="6"/>
      <c r="IY695" s="6"/>
      <c r="IZ695" s="6"/>
      <c r="JA695" s="6"/>
      <c r="JB695" s="6"/>
      <c r="JC695" s="6"/>
      <c r="JD695" s="6"/>
      <c r="JE695" s="6"/>
      <c r="JF695" s="6"/>
      <c r="JG695" s="6"/>
      <c r="JH695" s="6"/>
      <c r="JI695" s="6"/>
      <c r="JJ695" s="6"/>
      <c r="JK695" s="6"/>
      <c r="JL695" s="6"/>
      <c r="JM695" s="6"/>
      <c r="JN695" s="6"/>
      <c r="JO695" s="6"/>
      <c r="JP695" s="6"/>
      <c r="JQ695" s="6"/>
      <c r="JR695" s="6"/>
      <c r="JS695" s="6"/>
      <c r="JT695" s="6"/>
      <c r="JU695" s="6"/>
      <c r="JV695" s="6"/>
      <c r="JW695" s="6"/>
      <c r="JX695" s="6"/>
      <c r="JY695" s="6"/>
      <c r="JZ695" s="6"/>
      <c r="KA695" s="6"/>
      <c r="KB695" s="6"/>
      <c r="KC695" s="6"/>
      <c r="KD695" s="6"/>
      <c r="KE695" s="6"/>
      <c r="KF695" s="6"/>
      <c r="KG695" s="6"/>
      <c r="KH695" s="6"/>
      <c r="KI695" s="6"/>
      <c r="KJ695" s="6"/>
      <c r="KK695" s="6"/>
      <c r="KL695" s="6"/>
      <c r="KM695" s="6"/>
      <c r="KN695" s="6"/>
      <c r="KO695" s="6"/>
      <c r="KP695" s="6"/>
      <c r="KQ695" s="6"/>
      <c r="KR695" s="6"/>
      <c r="KS695" s="6"/>
      <c r="KT695" s="6"/>
      <c r="KU695" s="6"/>
      <c r="KV695" s="6"/>
      <c r="KW695" s="6"/>
      <c r="KX695" s="6"/>
      <c r="KY695" s="6"/>
      <c r="KZ695" s="6"/>
      <c r="LA695" s="6"/>
      <c r="LB695" s="6"/>
      <c r="LC695" s="6"/>
    </row>
    <row r="696" spans="222:315" x14ac:dyDescent="0.2">
      <c r="HN696" s="6"/>
      <c r="HO696" s="6"/>
      <c r="HP696" s="6"/>
      <c r="HQ696" s="6"/>
      <c r="HR696" s="6"/>
      <c r="HS696" s="6"/>
      <c r="HT696" s="6"/>
      <c r="HU696" s="6"/>
      <c r="HV696" s="6"/>
      <c r="HW696" s="6"/>
      <c r="HX696" s="6"/>
      <c r="HY696" s="6"/>
      <c r="HZ696" s="6"/>
      <c r="IA696" s="6"/>
      <c r="IB696" s="6"/>
      <c r="IC696" s="6"/>
      <c r="ID696" s="6"/>
      <c r="IE696" s="6"/>
      <c r="IF696" s="6"/>
      <c r="IG696" s="6"/>
      <c r="IH696" s="6"/>
      <c r="II696" s="6"/>
      <c r="IJ696" s="6"/>
      <c r="IK696" s="6"/>
      <c r="IL696" s="6"/>
      <c r="IM696" s="6"/>
      <c r="IN696" s="6"/>
      <c r="IO696" s="6"/>
      <c r="IP696" s="6"/>
      <c r="IQ696" s="6"/>
      <c r="IR696" s="6"/>
      <c r="IS696" s="6"/>
      <c r="IT696" s="6"/>
      <c r="IU696" s="6"/>
      <c r="IV696" s="6"/>
      <c r="IW696" s="6"/>
      <c r="IX696" s="6"/>
      <c r="IY696" s="6"/>
      <c r="IZ696" s="6"/>
      <c r="JA696" s="6"/>
      <c r="JB696" s="6"/>
      <c r="JC696" s="6"/>
      <c r="JD696" s="6"/>
      <c r="JE696" s="6"/>
      <c r="JF696" s="6"/>
      <c r="JG696" s="6"/>
      <c r="JH696" s="6"/>
      <c r="JI696" s="6"/>
      <c r="JJ696" s="6"/>
      <c r="JK696" s="6"/>
      <c r="JL696" s="6"/>
      <c r="JM696" s="6"/>
      <c r="JN696" s="6"/>
      <c r="JO696" s="6"/>
      <c r="JP696" s="6"/>
      <c r="JQ696" s="6"/>
      <c r="JR696" s="6"/>
      <c r="JS696" s="6"/>
      <c r="JT696" s="6"/>
      <c r="JU696" s="6"/>
      <c r="JV696" s="6"/>
      <c r="JW696" s="6"/>
      <c r="JX696" s="6"/>
      <c r="JY696" s="6"/>
      <c r="JZ696" s="6"/>
      <c r="KA696" s="6"/>
      <c r="KB696" s="6"/>
      <c r="KC696" s="6"/>
      <c r="KD696" s="6"/>
      <c r="KE696" s="6"/>
      <c r="KF696" s="6"/>
      <c r="KG696" s="6"/>
      <c r="KH696" s="6"/>
      <c r="KI696" s="6"/>
      <c r="KJ696" s="6"/>
      <c r="KK696" s="6"/>
      <c r="KL696" s="6"/>
      <c r="KM696" s="6"/>
      <c r="KN696" s="6"/>
      <c r="KO696" s="6"/>
      <c r="KP696" s="6"/>
      <c r="KQ696" s="6"/>
      <c r="KR696" s="6"/>
      <c r="KS696" s="6"/>
      <c r="KT696" s="6"/>
      <c r="KU696" s="6"/>
      <c r="KV696" s="6"/>
      <c r="KW696" s="6"/>
      <c r="KX696" s="6"/>
      <c r="KY696" s="6"/>
      <c r="KZ696" s="6"/>
      <c r="LA696" s="6"/>
      <c r="LB696" s="6"/>
      <c r="LC696" s="6"/>
    </row>
    <row r="697" spans="222:315" x14ac:dyDescent="0.2">
      <c r="HN697" s="6"/>
      <c r="HO697" s="6"/>
      <c r="HP697" s="6"/>
      <c r="HQ697" s="6"/>
      <c r="HR697" s="6"/>
      <c r="HS697" s="6"/>
      <c r="HT697" s="6"/>
      <c r="HU697" s="6"/>
      <c r="HV697" s="6"/>
      <c r="HW697" s="6"/>
      <c r="HX697" s="6"/>
      <c r="HY697" s="6"/>
      <c r="HZ697" s="6"/>
      <c r="IA697" s="6"/>
      <c r="IB697" s="6"/>
      <c r="IC697" s="6"/>
      <c r="ID697" s="6"/>
      <c r="IE697" s="6"/>
      <c r="IF697" s="6"/>
      <c r="IG697" s="6"/>
      <c r="IH697" s="6"/>
      <c r="II697" s="6"/>
      <c r="IJ697" s="6"/>
      <c r="IK697" s="6"/>
      <c r="IL697" s="6"/>
      <c r="IM697" s="6"/>
      <c r="IN697" s="6"/>
      <c r="IO697" s="6"/>
      <c r="IP697" s="6"/>
      <c r="IQ697" s="6"/>
      <c r="IR697" s="6"/>
      <c r="IS697" s="6"/>
      <c r="IT697" s="6"/>
      <c r="IU697" s="6"/>
      <c r="IV697" s="6"/>
      <c r="IW697" s="6"/>
      <c r="IX697" s="6"/>
      <c r="IY697" s="6"/>
      <c r="IZ697" s="6"/>
      <c r="JA697" s="6"/>
      <c r="JB697" s="6"/>
      <c r="JC697" s="6"/>
      <c r="JD697" s="6"/>
      <c r="JE697" s="6"/>
      <c r="JF697" s="6"/>
      <c r="JG697" s="6"/>
      <c r="JH697" s="6"/>
      <c r="JI697" s="6"/>
      <c r="JJ697" s="6"/>
      <c r="JK697" s="6"/>
      <c r="JL697" s="6"/>
      <c r="JM697" s="6"/>
      <c r="JN697" s="6"/>
      <c r="JO697" s="6"/>
      <c r="JP697" s="6"/>
      <c r="JQ697" s="6"/>
      <c r="JR697" s="6"/>
      <c r="JS697" s="6"/>
      <c r="JT697" s="6"/>
      <c r="JU697" s="6"/>
      <c r="JV697" s="6"/>
      <c r="JW697" s="6"/>
      <c r="JX697" s="6"/>
      <c r="JY697" s="6"/>
      <c r="JZ697" s="6"/>
      <c r="KA697" s="6"/>
      <c r="KB697" s="6"/>
      <c r="KC697" s="6"/>
      <c r="KD697" s="6"/>
      <c r="KE697" s="6"/>
      <c r="KF697" s="6"/>
      <c r="KG697" s="6"/>
      <c r="KH697" s="6"/>
      <c r="KI697" s="6"/>
      <c r="KJ697" s="6"/>
      <c r="KK697" s="6"/>
      <c r="KL697" s="6"/>
      <c r="KM697" s="6"/>
      <c r="KN697" s="6"/>
      <c r="KO697" s="6"/>
      <c r="KP697" s="6"/>
      <c r="KQ697" s="6"/>
      <c r="KR697" s="6"/>
      <c r="KS697" s="6"/>
      <c r="KT697" s="6"/>
      <c r="KU697" s="6"/>
      <c r="KV697" s="6"/>
      <c r="KW697" s="6"/>
      <c r="KX697" s="6"/>
      <c r="KY697" s="6"/>
      <c r="KZ697" s="6"/>
      <c r="LA697" s="6"/>
      <c r="LB697" s="6"/>
      <c r="LC697" s="6"/>
    </row>
    <row r="698" spans="222:315" x14ac:dyDescent="0.2">
      <c r="HN698" s="6"/>
      <c r="HO698" s="6"/>
      <c r="HP698" s="6"/>
      <c r="HQ698" s="6"/>
      <c r="HR698" s="6"/>
      <c r="HS698" s="6"/>
      <c r="HT698" s="6"/>
      <c r="HU698" s="6"/>
      <c r="HV698" s="6"/>
      <c r="HW698" s="6"/>
      <c r="HX698" s="6"/>
      <c r="HY698" s="6"/>
      <c r="HZ698" s="6"/>
      <c r="IA698" s="6"/>
      <c r="IB698" s="6"/>
      <c r="IC698" s="6"/>
      <c r="ID698" s="6"/>
      <c r="IE698" s="6"/>
      <c r="IF698" s="6"/>
      <c r="IG698" s="6"/>
      <c r="IH698" s="6"/>
      <c r="II698" s="6"/>
      <c r="IJ698" s="6"/>
      <c r="IK698" s="6"/>
      <c r="IL698" s="6"/>
      <c r="IM698" s="6"/>
      <c r="IN698" s="6"/>
      <c r="IO698" s="6"/>
      <c r="IP698" s="6"/>
      <c r="IQ698" s="6"/>
      <c r="IR698" s="6"/>
      <c r="IS698" s="6"/>
      <c r="IT698" s="6"/>
      <c r="IU698" s="6"/>
      <c r="IV698" s="6"/>
      <c r="IW698" s="6"/>
      <c r="IX698" s="6"/>
      <c r="IY698" s="6"/>
      <c r="IZ698" s="6"/>
      <c r="JA698" s="6"/>
      <c r="JB698" s="6"/>
      <c r="JC698" s="6"/>
      <c r="JD698" s="6"/>
      <c r="JE698" s="6"/>
      <c r="JF698" s="6"/>
      <c r="JG698" s="6"/>
      <c r="JH698" s="6"/>
      <c r="JI698" s="6"/>
      <c r="JJ698" s="6"/>
      <c r="JK698" s="6"/>
      <c r="JL698" s="6"/>
      <c r="JM698" s="6"/>
      <c r="JN698" s="6"/>
      <c r="JO698" s="6"/>
      <c r="JP698" s="6"/>
      <c r="JQ698" s="6"/>
      <c r="JR698" s="6"/>
      <c r="JS698" s="6"/>
      <c r="JT698" s="6"/>
      <c r="JU698" s="6"/>
      <c r="JV698" s="6"/>
      <c r="JW698" s="6"/>
      <c r="JX698" s="6"/>
      <c r="JY698" s="6"/>
      <c r="JZ698" s="6"/>
      <c r="KA698" s="6"/>
      <c r="KB698" s="6"/>
      <c r="KC698" s="6"/>
      <c r="KD698" s="6"/>
      <c r="KE698" s="6"/>
      <c r="KF698" s="6"/>
      <c r="KG698" s="6"/>
      <c r="KH698" s="6"/>
      <c r="KI698" s="6"/>
      <c r="KJ698" s="6"/>
      <c r="KK698" s="6"/>
      <c r="KL698" s="6"/>
      <c r="KM698" s="6"/>
      <c r="KN698" s="6"/>
      <c r="KO698" s="6"/>
      <c r="KP698" s="6"/>
      <c r="KQ698" s="6"/>
      <c r="KR698" s="6"/>
      <c r="KS698" s="6"/>
      <c r="KT698" s="6"/>
      <c r="KU698" s="6"/>
      <c r="KV698" s="6"/>
      <c r="KW698" s="6"/>
      <c r="KX698" s="6"/>
      <c r="KY698" s="6"/>
      <c r="KZ698" s="6"/>
      <c r="LA698" s="6"/>
      <c r="LB698" s="6"/>
      <c r="LC698" s="6"/>
    </row>
    <row r="699" spans="222:315" x14ac:dyDescent="0.2">
      <c r="HN699" s="6"/>
      <c r="HO699" s="6"/>
      <c r="HP699" s="6"/>
      <c r="HQ699" s="6"/>
      <c r="HR699" s="6"/>
      <c r="HS699" s="6"/>
      <c r="HT699" s="6"/>
      <c r="HU699" s="6"/>
      <c r="HV699" s="6"/>
      <c r="HW699" s="6"/>
      <c r="HX699" s="6"/>
      <c r="HY699" s="6"/>
      <c r="HZ699" s="6"/>
      <c r="IA699" s="6"/>
      <c r="IB699" s="6"/>
      <c r="IC699" s="6"/>
      <c r="ID699" s="6"/>
      <c r="IE699" s="6"/>
      <c r="IF699" s="6"/>
      <c r="IG699" s="6"/>
      <c r="IH699" s="6"/>
      <c r="II699" s="6"/>
      <c r="IJ699" s="6"/>
      <c r="IK699" s="6"/>
      <c r="IL699" s="6"/>
      <c r="IM699" s="6"/>
      <c r="IN699" s="6"/>
      <c r="IO699" s="6"/>
      <c r="IP699" s="6"/>
      <c r="IQ699" s="6"/>
      <c r="IR699" s="6"/>
      <c r="IS699" s="6"/>
      <c r="IT699" s="6"/>
      <c r="IU699" s="6"/>
      <c r="IV699" s="6"/>
      <c r="IW699" s="6"/>
      <c r="IX699" s="6"/>
      <c r="IY699" s="6"/>
      <c r="IZ699" s="6"/>
      <c r="JA699" s="6"/>
      <c r="JB699" s="6"/>
      <c r="JC699" s="6"/>
      <c r="JD699" s="6"/>
      <c r="JE699" s="6"/>
      <c r="JF699" s="6"/>
      <c r="JG699" s="6"/>
      <c r="JH699" s="6"/>
      <c r="JI699" s="6"/>
      <c r="JJ699" s="6"/>
      <c r="JK699" s="6"/>
      <c r="JL699" s="6"/>
      <c r="JM699" s="6"/>
      <c r="JN699" s="6"/>
      <c r="JO699" s="6"/>
      <c r="JP699" s="6"/>
      <c r="JQ699" s="6"/>
      <c r="JR699" s="6"/>
      <c r="JS699" s="6"/>
      <c r="JT699" s="6"/>
      <c r="JU699" s="6"/>
      <c r="JV699" s="6"/>
      <c r="JW699" s="6"/>
      <c r="JX699" s="6"/>
      <c r="JY699" s="6"/>
      <c r="JZ699" s="6"/>
      <c r="KA699" s="6"/>
      <c r="KB699" s="6"/>
      <c r="KC699" s="6"/>
      <c r="KD699" s="6"/>
      <c r="KE699" s="6"/>
      <c r="KF699" s="6"/>
      <c r="KG699" s="6"/>
      <c r="KH699" s="6"/>
      <c r="KI699" s="6"/>
      <c r="KJ699" s="6"/>
      <c r="KK699" s="6"/>
      <c r="KL699" s="6"/>
      <c r="KM699" s="6"/>
      <c r="KN699" s="6"/>
      <c r="KO699" s="6"/>
      <c r="KP699" s="6"/>
      <c r="KQ699" s="6"/>
      <c r="KR699" s="6"/>
      <c r="KS699" s="6"/>
      <c r="KT699" s="6"/>
      <c r="KU699" s="6"/>
      <c r="KV699" s="6"/>
      <c r="KW699" s="6"/>
      <c r="KX699" s="6"/>
      <c r="KY699" s="6"/>
      <c r="KZ699" s="6"/>
      <c r="LA699" s="6"/>
      <c r="LB699" s="6"/>
      <c r="LC699" s="6"/>
    </row>
    <row r="700" spans="222:315" x14ac:dyDescent="0.2">
      <c r="HN700" s="6"/>
      <c r="HO700" s="6"/>
      <c r="HP700" s="6"/>
      <c r="HQ700" s="6"/>
      <c r="HR700" s="6"/>
      <c r="HS700" s="6"/>
      <c r="HT700" s="6"/>
      <c r="HU700" s="6"/>
      <c r="HV700" s="6"/>
      <c r="HW700" s="6"/>
      <c r="HX700" s="6"/>
      <c r="HY700" s="6"/>
      <c r="HZ700" s="6"/>
      <c r="IA700" s="6"/>
      <c r="IB700" s="6"/>
      <c r="IC700" s="6"/>
      <c r="ID700" s="6"/>
      <c r="IE700" s="6"/>
      <c r="IF700" s="6"/>
      <c r="IG700" s="6"/>
      <c r="IH700" s="6"/>
      <c r="II700" s="6"/>
      <c r="IJ700" s="6"/>
      <c r="IK700" s="6"/>
      <c r="IL700" s="6"/>
      <c r="IM700" s="6"/>
      <c r="IN700" s="6"/>
      <c r="IO700" s="6"/>
      <c r="IP700" s="6"/>
      <c r="IQ700" s="6"/>
      <c r="IR700" s="6"/>
      <c r="IS700" s="6"/>
      <c r="IT700" s="6"/>
      <c r="IU700" s="6"/>
      <c r="IV700" s="6"/>
      <c r="IW700" s="6"/>
      <c r="IX700" s="6"/>
      <c r="IY700" s="6"/>
      <c r="IZ700" s="6"/>
      <c r="JA700" s="6"/>
      <c r="JB700" s="6"/>
      <c r="JC700" s="6"/>
      <c r="JD700" s="6"/>
      <c r="JE700" s="6"/>
      <c r="JF700" s="6"/>
      <c r="JG700" s="6"/>
      <c r="JH700" s="6"/>
      <c r="JI700" s="6"/>
      <c r="JJ700" s="6"/>
      <c r="JK700" s="6"/>
      <c r="JL700" s="6"/>
      <c r="JM700" s="6"/>
      <c r="JN700" s="6"/>
      <c r="JO700" s="6"/>
      <c r="JP700" s="6"/>
      <c r="JQ700" s="6"/>
      <c r="JR700" s="6"/>
      <c r="JS700" s="6"/>
      <c r="JT700" s="6"/>
      <c r="JU700" s="6"/>
      <c r="JV700" s="6"/>
      <c r="JW700" s="6"/>
      <c r="JX700" s="6"/>
      <c r="JY700" s="6"/>
      <c r="JZ700" s="6"/>
      <c r="KA700" s="6"/>
      <c r="KB700" s="6"/>
      <c r="KC700" s="6"/>
      <c r="KD700" s="6"/>
      <c r="KE700" s="6"/>
      <c r="KF700" s="6"/>
      <c r="KG700" s="6"/>
      <c r="KH700" s="6"/>
      <c r="KI700" s="6"/>
      <c r="KJ700" s="6"/>
      <c r="KK700" s="6"/>
      <c r="KL700" s="6"/>
      <c r="KM700" s="6"/>
      <c r="KN700" s="6"/>
      <c r="KO700" s="6"/>
      <c r="KP700" s="6"/>
      <c r="KQ700" s="6"/>
      <c r="KR700" s="6"/>
      <c r="KS700" s="6"/>
      <c r="KT700" s="6"/>
      <c r="KU700" s="6"/>
      <c r="KV700" s="6"/>
      <c r="KW700" s="6"/>
      <c r="KX700" s="6"/>
      <c r="KY700" s="6"/>
      <c r="KZ700" s="6"/>
      <c r="LA700" s="6"/>
      <c r="LB700" s="6"/>
      <c r="LC700" s="6"/>
    </row>
    <row r="701" spans="222:315" x14ac:dyDescent="0.2">
      <c r="HN701" s="6"/>
      <c r="HO701" s="6"/>
      <c r="HP701" s="6"/>
      <c r="HQ701" s="6"/>
      <c r="HR701" s="6"/>
      <c r="HS701" s="6"/>
      <c r="HT701" s="6"/>
      <c r="HU701" s="6"/>
      <c r="HV701" s="6"/>
      <c r="HW701" s="6"/>
      <c r="HX701" s="6"/>
      <c r="HY701" s="6"/>
      <c r="HZ701" s="6"/>
      <c r="IA701" s="6"/>
      <c r="IB701" s="6"/>
      <c r="IC701" s="6"/>
      <c r="ID701" s="6"/>
      <c r="IE701" s="6"/>
      <c r="IF701" s="6"/>
      <c r="IG701" s="6"/>
      <c r="IH701" s="6"/>
      <c r="II701" s="6"/>
      <c r="IJ701" s="6"/>
      <c r="IK701" s="6"/>
      <c r="IL701" s="6"/>
      <c r="IM701" s="6"/>
      <c r="IN701" s="6"/>
      <c r="IO701" s="6"/>
      <c r="IP701" s="6"/>
      <c r="IQ701" s="6"/>
      <c r="IR701" s="6"/>
      <c r="IS701" s="6"/>
      <c r="IT701" s="6"/>
      <c r="IU701" s="6"/>
      <c r="IV701" s="6"/>
      <c r="IW701" s="6"/>
      <c r="IX701" s="6"/>
      <c r="IY701" s="6"/>
      <c r="IZ701" s="6"/>
      <c r="JA701" s="6"/>
      <c r="JB701" s="6"/>
      <c r="JC701" s="6"/>
      <c r="JD701" s="6"/>
      <c r="JE701" s="6"/>
      <c r="JF701" s="6"/>
      <c r="JG701" s="6"/>
      <c r="JH701" s="6"/>
      <c r="JI701" s="6"/>
      <c r="JJ701" s="6"/>
      <c r="JK701" s="6"/>
      <c r="JL701" s="6"/>
      <c r="JM701" s="6"/>
      <c r="JN701" s="6"/>
      <c r="JO701" s="6"/>
      <c r="JP701" s="6"/>
      <c r="JQ701" s="6"/>
      <c r="JR701" s="6"/>
      <c r="JS701" s="6"/>
      <c r="JT701" s="6"/>
      <c r="JU701" s="6"/>
      <c r="JV701" s="6"/>
      <c r="JW701" s="6"/>
      <c r="JX701" s="6"/>
      <c r="JY701" s="6"/>
      <c r="JZ701" s="6"/>
      <c r="KA701" s="6"/>
      <c r="KB701" s="6"/>
      <c r="KC701" s="6"/>
      <c r="KD701" s="6"/>
      <c r="KE701" s="6"/>
      <c r="KF701" s="6"/>
      <c r="KG701" s="6"/>
      <c r="KH701" s="6"/>
      <c r="KI701" s="6"/>
      <c r="KJ701" s="6"/>
      <c r="KK701" s="6"/>
      <c r="KL701" s="6"/>
      <c r="KM701" s="6"/>
      <c r="KN701" s="6"/>
      <c r="KO701" s="6"/>
      <c r="KP701" s="6"/>
      <c r="KQ701" s="6"/>
      <c r="KR701" s="6"/>
      <c r="KS701" s="6"/>
      <c r="KT701" s="6"/>
      <c r="KU701" s="6"/>
      <c r="KV701" s="6"/>
      <c r="KW701" s="6"/>
      <c r="KX701" s="6"/>
      <c r="KY701" s="6"/>
      <c r="KZ701" s="6"/>
      <c r="LA701" s="6"/>
      <c r="LB701" s="6"/>
      <c r="LC701" s="6"/>
    </row>
    <row r="702" spans="222:315" x14ac:dyDescent="0.2">
      <c r="HN702" s="6"/>
      <c r="HO702" s="6"/>
      <c r="HP702" s="6"/>
      <c r="HQ702" s="6"/>
      <c r="HR702" s="6"/>
      <c r="HS702" s="6"/>
      <c r="HT702" s="6"/>
      <c r="HU702" s="6"/>
      <c r="HV702" s="6"/>
      <c r="HW702" s="6"/>
      <c r="HX702" s="6"/>
      <c r="HY702" s="6"/>
      <c r="HZ702" s="6"/>
      <c r="IA702" s="6"/>
      <c r="IB702" s="6"/>
      <c r="IC702" s="6"/>
      <c r="ID702" s="6"/>
      <c r="IE702" s="6"/>
      <c r="IF702" s="6"/>
      <c r="IG702" s="6"/>
      <c r="IH702" s="6"/>
      <c r="II702" s="6"/>
      <c r="IJ702" s="6"/>
      <c r="IK702" s="6"/>
      <c r="IL702" s="6"/>
      <c r="IM702" s="6"/>
      <c r="IN702" s="6"/>
      <c r="IO702" s="6"/>
      <c r="IP702" s="6"/>
      <c r="IQ702" s="6"/>
      <c r="IR702" s="6"/>
      <c r="IS702" s="6"/>
      <c r="IT702" s="6"/>
      <c r="IU702" s="6"/>
      <c r="IV702" s="6"/>
      <c r="IW702" s="6"/>
      <c r="IX702" s="6"/>
      <c r="IY702" s="6"/>
      <c r="IZ702" s="6"/>
      <c r="JA702" s="6"/>
      <c r="JB702" s="6"/>
      <c r="JC702" s="6"/>
      <c r="JD702" s="6"/>
      <c r="JE702" s="6"/>
      <c r="JF702" s="6"/>
      <c r="JG702" s="6"/>
      <c r="JH702" s="6"/>
      <c r="JI702" s="6"/>
      <c r="JJ702" s="6"/>
      <c r="JK702" s="6"/>
      <c r="JL702" s="6"/>
      <c r="JM702" s="6"/>
      <c r="JN702" s="6"/>
      <c r="JO702" s="6"/>
      <c r="JP702" s="6"/>
      <c r="JQ702" s="6"/>
      <c r="JR702" s="6"/>
      <c r="JS702" s="6"/>
      <c r="JT702" s="6"/>
      <c r="JU702" s="6"/>
      <c r="JV702" s="6"/>
      <c r="JW702" s="6"/>
      <c r="JX702" s="6"/>
      <c r="JY702" s="6"/>
      <c r="JZ702" s="6"/>
      <c r="KA702" s="6"/>
      <c r="KB702" s="6"/>
      <c r="KC702" s="6"/>
      <c r="KD702" s="6"/>
      <c r="KE702" s="6"/>
      <c r="KF702" s="6"/>
      <c r="KG702" s="6"/>
      <c r="KH702" s="6"/>
      <c r="KI702" s="6"/>
      <c r="KJ702" s="6"/>
      <c r="KK702" s="6"/>
      <c r="KL702" s="6"/>
      <c r="KM702" s="6"/>
      <c r="KN702" s="6"/>
      <c r="KO702" s="6"/>
      <c r="KP702" s="6"/>
      <c r="KQ702" s="6"/>
      <c r="KR702" s="6"/>
      <c r="KS702" s="6"/>
      <c r="KT702" s="6"/>
      <c r="KU702" s="6"/>
      <c r="KV702" s="6"/>
      <c r="KW702" s="6"/>
      <c r="KX702" s="6"/>
      <c r="KY702" s="6"/>
      <c r="KZ702" s="6"/>
      <c r="LA702" s="6"/>
      <c r="LB702" s="6"/>
      <c r="LC702" s="6"/>
    </row>
    <row r="703" spans="222:315" x14ac:dyDescent="0.2">
      <c r="HN703" s="6"/>
      <c r="HO703" s="6"/>
      <c r="HP703" s="6"/>
      <c r="HQ703" s="6"/>
      <c r="HR703" s="6"/>
      <c r="HS703" s="6"/>
      <c r="HT703" s="6"/>
      <c r="HU703" s="6"/>
      <c r="HV703" s="6"/>
      <c r="HW703" s="6"/>
      <c r="HX703" s="6"/>
      <c r="HY703" s="6"/>
      <c r="HZ703" s="6"/>
      <c r="IA703" s="6"/>
      <c r="IB703" s="6"/>
      <c r="IC703" s="6"/>
      <c r="ID703" s="6"/>
      <c r="IE703" s="6"/>
      <c r="IF703" s="6"/>
      <c r="IG703" s="6"/>
      <c r="IH703" s="6"/>
      <c r="II703" s="6"/>
      <c r="IJ703" s="6"/>
      <c r="IK703" s="6"/>
      <c r="IL703" s="6"/>
      <c r="IM703" s="6"/>
      <c r="IN703" s="6"/>
      <c r="IO703" s="6"/>
      <c r="IP703" s="6"/>
      <c r="IQ703" s="6"/>
      <c r="IR703" s="6"/>
      <c r="IS703" s="6"/>
      <c r="IT703" s="6"/>
      <c r="IU703" s="6"/>
      <c r="IV703" s="6"/>
      <c r="IW703" s="6"/>
      <c r="IX703" s="6"/>
      <c r="IY703" s="6"/>
      <c r="IZ703" s="6"/>
      <c r="JA703" s="6"/>
      <c r="JB703" s="6"/>
      <c r="JC703" s="6"/>
      <c r="JD703" s="6"/>
      <c r="JE703" s="6"/>
      <c r="JF703" s="6"/>
      <c r="JG703" s="6"/>
      <c r="JH703" s="6"/>
      <c r="JI703" s="6"/>
      <c r="JJ703" s="6"/>
      <c r="JK703" s="6"/>
      <c r="JL703" s="6"/>
      <c r="JM703" s="6"/>
      <c r="JN703" s="6"/>
      <c r="JO703" s="6"/>
      <c r="JP703" s="6"/>
      <c r="JQ703" s="6"/>
      <c r="JR703" s="6"/>
      <c r="JS703" s="6"/>
      <c r="JT703" s="6"/>
      <c r="JU703" s="6"/>
      <c r="JV703" s="6"/>
      <c r="JW703" s="6"/>
      <c r="JX703" s="6"/>
      <c r="JY703" s="6"/>
      <c r="JZ703" s="6"/>
      <c r="KA703" s="6"/>
      <c r="KB703" s="6"/>
      <c r="KC703" s="6"/>
      <c r="KD703" s="6"/>
      <c r="KE703" s="6"/>
      <c r="KF703" s="6"/>
      <c r="KG703" s="6"/>
      <c r="KH703" s="6"/>
      <c r="KI703" s="6"/>
      <c r="KJ703" s="6"/>
      <c r="KK703" s="6"/>
      <c r="KL703" s="6"/>
      <c r="KM703" s="6"/>
      <c r="KN703" s="6"/>
      <c r="KO703" s="6"/>
      <c r="KP703" s="6"/>
      <c r="KQ703" s="6"/>
      <c r="KR703" s="6"/>
      <c r="KS703" s="6"/>
      <c r="KT703" s="6"/>
      <c r="KU703" s="6"/>
      <c r="KV703" s="6"/>
      <c r="KW703" s="6"/>
      <c r="KX703" s="6"/>
      <c r="KY703" s="6"/>
      <c r="KZ703" s="6"/>
      <c r="LA703" s="6"/>
      <c r="LB703" s="6"/>
      <c r="LC703" s="6"/>
    </row>
    <row r="704" spans="222:315" x14ac:dyDescent="0.2">
      <c r="HN704" s="6"/>
      <c r="HO704" s="6"/>
      <c r="HP704" s="6"/>
      <c r="HQ704" s="6"/>
      <c r="HR704" s="6"/>
      <c r="HS704" s="6"/>
      <c r="HT704" s="6"/>
      <c r="HU704" s="6"/>
      <c r="HV704" s="6"/>
      <c r="HW704" s="6"/>
      <c r="HX704" s="6"/>
      <c r="HY704" s="6"/>
      <c r="HZ704" s="6"/>
      <c r="IA704" s="6"/>
      <c r="IB704" s="6"/>
      <c r="IC704" s="6"/>
      <c r="ID704" s="6"/>
      <c r="IE704" s="6"/>
      <c r="IF704" s="6"/>
      <c r="IG704" s="6"/>
      <c r="IH704" s="6"/>
      <c r="II704" s="6"/>
      <c r="IJ704" s="6"/>
      <c r="IK704" s="6"/>
      <c r="IL704" s="6"/>
      <c r="IM704" s="6"/>
      <c r="IN704" s="6"/>
      <c r="IO704" s="6"/>
      <c r="IP704" s="6"/>
      <c r="IQ704" s="6"/>
      <c r="IR704" s="6"/>
      <c r="IS704" s="6"/>
      <c r="IT704" s="6"/>
      <c r="IU704" s="6"/>
      <c r="IV704" s="6"/>
      <c r="IW704" s="6"/>
      <c r="IX704" s="6"/>
      <c r="IY704" s="6"/>
      <c r="IZ704" s="6"/>
      <c r="JA704" s="6"/>
      <c r="JB704" s="6"/>
      <c r="JC704" s="6"/>
      <c r="JD704" s="6"/>
      <c r="JE704" s="6"/>
      <c r="JF704" s="6"/>
      <c r="JG704" s="6"/>
      <c r="JH704" s="6"/>
      <c r="JI704" s="6"/>
      <c r="JJ704" s="6"/>
      <c r="JK704" s="6"/>
      <c r="JL704" s="6"/>
      <c r="JM704" s="6"/>
      <c r="JN704" s="6"/>
      <c r="JO704" s="6"/>
      <c r="JP704" s="6"/>
      <c r="JQ704" s="6"/>
      <c r="JR704" s="6"/>
      <c r="JS704" s="6"/>
      <c r="JT704" s="6"/>
      <c r="JU704" s="6"/>
      <c r="JV704" s="6"/>
      <c r="JW704" s="6"/>
      <c r="JX704" s="6"/>
      <c r="JY704" s="6"/>
      <c r="JZ704" s="6"/>
      <c r="KA704" s="6"/>
      <c r="KB704" s="6"/>
      <c r="KC704" s="6"/>
      <c r="KD704" s="6"/>
      <c r="KE704" s="6"/>
      <c r="KF704" s="6"/>
      <c r="KG704" s="6"/>
      <c r="KH704" s="6"/>
      <c r="KI704" s="6"/>
      <c r="KJ704" s="6"/>
      <c r="KK704" s="6"/>
      <c r="KL704" s="6"/>
      <c r="KM704" s="6"/>
      <c r="KN704" s="6"/>
      <c r="KO704" s="6"/>
      <c r="KP704" s="6"/>
      <c r="KQ704" s="6"/>
      <c r="KR704" s="6"/>
      <c r="KS704" s="6"/>
      <c r="KT704" s="6"/>
      <c r="KU704" s="6"/>
      <c r="KV704" s="6"/>
      <c r="KW704" s="6"/>
      <c r="KX704" s="6"/>
      <c r="KY704" s="6"/>
      <c r="KZ704" s="6"/>
      <c r="LA704" s="6"/>
      <c r="LB704" s="6"/>
      <c r="LC704" s="6"/>
    </row>
    <row r="705" spans="222:315" x14ac:dyDescent="0.2">
      <c r="HN705" s="6"/>
      <c r="HO705" s="6"/>
      <c r="HP705" s="6"/>
      <c r="HQ705" s="6"/>
      <c r="HR705" s="6"/>
      <c r="HS705" s="6"/>
      <c r="HT705" s="6"/>
      <c r="HU705" s="6"/>
      <c r="HV705" s="6"/>
      <c r="HW705" s="6"/>
      <c r="HX705" s="6"/>
      <c r="HY705" s="6"/>
      <c r="HZ705" s="6"/>
      <c r="IA705" s="6"/>
      <c r="IB705" s="6"/>
      <c r="IC705" s="6"/>
      <c r="ID705" s="6"/>
      <c r="IE705" s="6"/>
      <c r="IF705" s="6"/>
      <c r="IG705" s="6"/>
      <c r="IH705" s="6"/>
      <c r="II705" s="6"/>
      <c r="IJ705" s="6"/>
      <c r="IK705" s="6"/>
      <c r="IL705" s="6"/>
      <c r="IM705" s="6"/>
      <c r="IN705" s="6"/>
      <c r="IO705" s="6"/>
      <c r="IP705" s="6"/>
      <c r="IQ705" s="6"/>
      <c r="IR705" s="6"/>
      <c r="IS705" s="6"/>
      <c r="IT705" s="6"/>
      <c r="IU705" s="6"/>
      <c r="IV705" s="6"/>
      <c r="IW705" s="6"/>
      <c r="IX705" s="6"/>
      <c r="IY705" s="6"/>
      <c r="IZ705" s="6"/>
      <c r="JA705" s="6"/>
      <c r="JB705" s="6"/>
      <c r="JC705" s="6"/>
      <c r="JD705" s="6"/>
      <c r="JE705" s="6"/>
      <c r="JF705" s="6"/>
      <c r="JG705" s="6"/>
      <c r="JH705" s="6"/>
      <c r="JI705" s="6"/>
      <c r="JJ705" s="6"/>
      <c r="JK705" s="6"/>
      <c r="JL705" s="6"/>
      <c r="JM705" s="6"/>
      <c r="JN705" s="6"/>
      <c r="JO705" s="6"/>
      <c r="JP705" s="6"/>
      <c r="JQ705" s="6"/>
      <c r="JR705" s="6"/>
      <c r="JS705" s="6"/>
      <c r="JT705" s="6"/>
      <c r="JU705" s="6"/>
      <c r="JV705" s="6"/>
      <c r="JW705" s="6"/>
      <c r="JX705" s="6"/>
      <c r="JY705" s="6"/>
      <c r="JZ705" s="6"/>
      <c r="KA705" s="6"/>
      <c r="KB705" s="6"/>
      <c r="KC705" s="6"/>
      <c r="KD705" s="6"/>
      <c r="KE705" s="6"/>
      <c r="KF705" s="6"/>
      <c r="KG705" s="6"/>
      <c r="KH705" s="6"/>
      <c r="KI705" s="6"/>
      <c r="KJ705" s="6"/>
      <c r="KK705" s="6"/>
      <c r="KL705" s="6"/>
      <c r="KM705" s="6"/>
      <c r="KN705" s="6"/>
      <c r="KO705" s="6"/>
      <c r="KP705" s="6"/>
      <c r="KQ705" s="6"/>
      <c r="KR705" s="6"/>
      <c r="KS705" s="6"/>
      <c r="KT705" s="6"/>
      <c r="KU705" s="6"/>
      <c r="KV705" s="6"/>
      <c r="KW705" s="6"/>
      <c r="KX705" s="6"/>
      <c r="KY705" s="6"/>
      <c r="KZ705" s="6"/>
      <c r="LA705" s="6"/>
      <c r="LB705" s="6"/>
      <c r="LC705" s="6"/>
    </row>
    <row r="706" spans="222:315" x14ac:dyDescent="0.2">
      <c r="HN706" s="6"/>
      <c r="HO706" s="6"/>
      <c r="HP706" s="6"/>
      <c r="HQ706" s="6"/>
      <c r="HR706" s="6"/>
      <c r="HS706" s="6"/>
      <c r="HT706" s="6"/>
      <c r="HU706" s="6"/>
      <c r="HV706" s="6"/>
      <c r="HW706" s="6"/>
      <c r="HX706" s="6"/>
      <c r="HY706" s="6"/>
      <c r="HZ706" s="6"/>
      <c r="IA706" s="6"/>
      <c r="IB706" s="6"/>
      <c r="IC706" s="6"/>
      <c r="ID706" s="6"/>
      <c r="IE706" s="6"/>
      <c r="IF706" s="6"/>
      <c r="IG706" s="6"/>
      <c r="IH706" s="6"/>
      <c r="II706" s="6"/>
      <c r="IJ706" s="6"/>
      <c r="IK706" s="6"/>
      <c r="IL706" s="6"/>
      <c r="IM706" s="6"/>
      <c r="IN706" s="6"/>
      <c r="IO706" s="6"/>
      <c r="IP706" s="6"/>
      <c r="IQ706" s="6"/>
      <c r="IR706" s="6"/>
      <c r="IS706" s="6"/>
      <c r="IT706" s="6"/>
      <c r="IU706" s="6"/>
      <c r="IV706" s="6"/>
      <c r="IW706" s="6"/>
      <c r="IX706" s="6"/>
      <c r="IY706" s="6"/>
      <c r="IZ706" s="6"/>
      <c r="JA706" s="6"/>
      <c r="JB706" s="6"/>
      <c r="JC706" s="6"/>
      <c r="JD706" s="6"/>
      <c r="JE706" s="6"/>
      <c r="JF706" s="6"/>
      <c r="JG706" s="6"/>
      <c r="JH706" s="6"/>
      <c r="JI706" s="6"/>
      <c r="JJ706" s="6"/>
      <c r="JK706" s="6"/>
      <c r="JL706" s="6"/>
      <c r="JM706" s="6"/>
      <c r="JN706" s="6"/>
      <c r="JO706" s="6"/>
      <c r="JP706" s="6"/>
      <c r="JQ706" s="6"/>
      <c r="JR706" s="6"/>
      <c r="JS706" s="6"/>
      <c r="JT706" s="6"/>
      <c r="JU706" s="6"/>
      <c r="JV706" s="6"/>
      <c r="JW706" s="6"/>
      <c r="JX706" s="6"/>
      <c r="JY706" s="6"/>
      <c r="JZ706" s="6"/>
      <c r="KA706" s="6"/>
      <c r="KB706" s="6"/>
      <c r="KC706" s="6"/>
      <c r="KD706" s="6"/>
      <c r="KE706" s="6"/>
      <c r="KF706" s="6"/>
      <c r="KG706" s="6"/>
      <c r="KH706" s="6"/>
      <c r="KI706" s="6"/>
      <c r="KJ706" s="6"/>
      <c r="KK706" s="6"/>
      <c r="KL706" s="6"/>
      <c r="KM706" s="6"/>
      <c r="KN706" s="6"/>
      <c r="KO706" s="6"/>
      <c r="KP706" s="6"/>
      <c r="KQ706" s="6"/>
      <c r="KR706" s="6"/>
      <c r="KS706" s="6"/>
      <c r="KT706" s="6"/>
      <c r="KU706" s="6"/>
      <c r="KV706" s="6"/>
      <c r="KW706" s="6"/>
      <c r="KX706" s="6"/>
      <c r="KY706" s="6"/>
      <c r="KZ706" s="6"/>
      <c r="LA706" s="6"/>
      <c r="LB706" s="6"/>
      <c r="LC706" s="6"/>
    </row>
    <row r="707" spans="222:315" x14ac:dyDescent="0.2">
      <c r="HN707" s="6"/>
      <c r="HO707" s="6"/>
      <c r="HP707" s="6"/>
      <c r="HQ707" s="6"/>
      <c r="HR707" s="6"/>
      <c r="HS707" s="6"/>
      <c r="HT707" s="6"/>
      <c r="HU707" s="6"/>
      <c r="HV707" s="6"/>
      <c r="HW707" s="6"/>
      <c r="HX707" s="6"/>
      <c r="HY707" s="6"/>
      <c r="HZ707" s="6"/>
      <c r="IA707" s="6"/>
      <c r="IB707" s="6"/>
      <c r="IC707" s="6"/>
      <c r="ID707" s="6"/>
      <c r="IE707" s="6"/>
      <c r="IF707" s="6"/>
      <c r="IG707" s="6"/>
      <c r="IH707" s="6"/>
      <c r="II707" s="6"/>
      <c r="IJ707" s="6"/>
      <c r="IK707" s="6"/>
      <c r="IL707" s="6"/>
      <c r="IM707" s="6"/>
      <c r="IN707" s="6"/>
      <c r="IO707" s="6"/>
      <c r="IP707" s="6"/>
      <c r="IQ707" s="6"/>
      <c r="IR707" s="6"/>
      <c r="IS707" s="6"/>
      <c r="IT707" s="6"/>
      <c r="IU707" s="6"/>
      <c r="IV707" s="6"/>
      <c r="IW707" s="6"/>
      <c r="IX707" s="6"/>
      <c r="IY707" s="6"/>
      <c r="IZ707" s="6"/>
      <c r="JA707" s="6"/>
      <c r="JB707" s="6"/>
      <c r="JC707" s="6"/>
      <c r="JD707" s="6"/>
      <c r="JE707" s="6"/>
      <c r="JF707" s="6"/>
      <c r="JG707" s="6"/>
      <c r="JH707" s="6"/>
      <c r="JI707" s="6"/>
      <c r="JJ707" s="6"/>
      <c r="JK707" s="6"/>
      <c r="JL707" s="6"/>
      <c r="JM707" s="6"/>
      <c r="JN707" s="6"/>
      <c r="JO707" s="6"/>
      <c r="JP707" s="6"/>
      <c r="JQ707" s="6"/>
      <c r="JR707" s="6"/>
      <c r="JS707" s="6"/>
      <c r="JT707" s="6"/>
      <c r="JU707" s="6"/>
      <c r="JV707" s="6"/>
      <c r="JW707" s="6"/>
      <c r="JX707" s="6"/>
      <c r="JY707" s="6"/>
      <c r="JZ707" s="6"/>
      <c r="KA707" s="6"/>
      <c r="KB707" s="6"/>
      <c r="KC707" s="6"/>
      <c r="KD707" s="6"/>
      <c r="KE707" s="6"/>
      <c r="KF707" s="6"/>
      <c r="KG707" s="6"/>
      <c r="KH707" s="6"/>
      <c r="KI707" s="6"/>
      <c r="KJ707" s="6"/>
      <c r="KK707" s="6"/>
      <c r="KL707" s="6"/>
      <c r="KM707" s="6"/>
      <c r="KN707" s="6"/>
      <c r="KO707" s="6"/>
      <c r="KP707" s="6"/>
      <c r="KQ707" s="6"/>
      <c r="KR707" s="6"/>
      <c r="KS707" s="6"/>
      <c r="KT707" s="6"/>
      <c r="KU707" s="6"/>
      <c r="KV707" s="6"/>
      <c r="KW707" s="6"/>
      <c r="KX707" s="6"/>
      <c r="KY707" s="6"/>
      <c r="KZ707" s="6"/>
      <c r="LA707" s="6"/>
      <c r="LB707" s="6"/>
      <c r="LC707" s="6"/>
    </row>
    <row r="708" spans="222:315" x14ac:dyDescent="0.2">
      <c r="HN708" s="6"/>
      <c r="HO708" s="6"/>
      <c r="HP708" s="6"/>
      <c r="HQ708" s="6"/>
      <c r="HR708" s="6"/>
      <c r="HS708" s="6"/>
      <c r="HT708" s="6"/>
      <c r="HU708" s="6"/>
      <c r="HV708" s="6"/>
      <c r="HW708" s="6"/>
      <c r="HX708" s="6"/>
      <c r="HY708" s="6"/>
      <c r="HZ708" s="6"/>
      <c r="IA708" s="6"/>
      <c r="IB708" s="6"/>
      <c r="IC708" s="6"/>
      <c r="ID708" s="6"/>
      <c r="IE708" s="6"/>
      <c r="IF708" s="6"/>
      <c r="IG708" s="6"/>
      <c r="IH708" s="6"/>
      <c r="II708" s="6"/>
      <c r="IJ708" s="6"/>
      <c r="IK708" s="6"/>
      <c r="IL708" s="6"/>
      <c r="IM708" s="6"/>
      <c r="IN708" s="6"/>
      <c r="IO708" s="6"/>
      <c r="IP708" s="6"/>
      <c r="IQ708" s="6"/>
      <c r="IR708" s="6"/>
      <c r="IS708" s="6"/>
      <c r="IT708" s="6"/>
      <c r="IU708" s="6"/>
      <c r="IV708" s="6"/>
      <c r="IW708" s="6"/>
      <c r="IX708" s="6"/>
      <c r="IY708" s="6"/>
      <c r="IZ708" s="6"/>
      <c r="JA708" s="6"/>
      <c r="JB708" s="6"/>
      <c r="JC708" s="6"/>
      <c r="JD708" s="6"/>
      <c r="JE708" s="6"/>
      <c r="JF708" s="6"/>
      <c r="JG708" s="6"/>
      <c r="JH708" s="6"/>
      <c r="JI708" s="6"/>
      <c r="JJ708" s="6"/>
      <c r="JK708" s="6"/>
      <c r="JL708" s="6"/>
      <c r="JM708" s="6"/>
      <c r="JN708" s="6"/>
      <c r="JO708" s="6"/>
      <c r="JP708" s="6"/>
      <c r="JQ708" s="6"/>
      <c r="JR708" s="6"/>
      <c r="JS708" s="6"/>
      <c r="JT708" s="6"/>
      <c r="JU708" s="6"/>
      <c r="JV708" s="6"/>
      <c r="JW708" s="6"/>
      <c r="JX708" s="6"/>
      <c r="JY708" s="6"/>
      <c r="JZ708" s="6"/>
      <c r="KA708" s="6"/>
      <c r="KB708" s="6"/>
      <c r="KC708" s="6"/>
      <c r="KD708" s="6"/>
      <c r="KE708" s="6"/>
      <c r="KF708" s="6"/>
      <c r="KG708" s="6"/>
      <c r="KH708" s="6"/>
      <c r="KI708" s="6"/>
      <c r="KJ708" s="6"/>
      <c r="KK708" s="6"/>
      <c r="KL708" s="6"/>
      <c r="KM708" s="6"/>
      <c r="KN708" s="6"/>
      <c r="KO708" s="6"/>
      <c r="KP708" s="6"/>
      <c r="KQ708" s="6"/>
      <c r="KR708" s="6"/>
      <c r="KS708" s="6"/>
      <c r="KT708" s="6"/>
      <c r="KU708" s="6"/>
      <c r="KV708" s="6"/>
      <c r="KW708" s="6"/>
      <c r="KX708" s="6"/>
      <c r="KY708" s="6"/>
      <c r="KZ708" s="6"/>
      <c r="LA708" s="6"/>
      <c r="LB708" s="6"/>
      <c r="LC708" s="6"/>
    </row>
    <row r="709" spans="222:315" x14ac:dyDescent="0.2">
      <c r="HN709" s="6"/>
      <c r="HO709" s="6"/>
      <c r="HP709" s="6"/>
      <c r="HQ709" s="6"/>
      <c r="HR709" s="6"/>
      <c r="HS709" s="6"/>
      <c r="HT709" s="6"/>
      <c r="HU709" s="6"/>
      <c r="HV709" s="6"/>
      <c r="HW709" s="6"/>
      <c r="HX709" s="6"/>
      <c r="HY709" s="6"/>
      <c r="HZ709" s="6"/>
      <c r="IA709" s="6"/>
      <c r="IB709" s="6"/>
      <c r="IC709" s="6"/>
      <c r="ID709" s="6"/>
      <c r="IE709" s="6"/>
      <c r="IF709" s="6"/>
      <c r="IG709" s="6"/>
      <c r="IH709" s="6"/>
      <c r="II709" s="6"/>
      <c r="IJ709" s="6"/>
      <c r="IK709" s="6"/>
      <c r="IL709" s="6"/>
      <c r="IM709" s="6"/>
      <c r="IN709" s="6"/>
      <c r="IO709" s="6"/>
      <c r="IP709" s="6"/>
      <c r="IQ709" s="6"/>
      <c r="IR709" s="6"/>
      <c r="IS709" s="6"/>
      <c r="IT709" s="6"/>
      <c r="IU709" s="6"/>
      <c r="IV709" s="6"/>
      <c r="IW709" s="6"/>
      <c r="IX709" s="6"/>
      <c r="IY709" s="6"/>
      <c r="IZ709" s="6"/>
      <c r="JA709" s="6"/>
      <c r="JB709" s="6"/>
      <c r="JC709" s="6"/>
      <c r="JD709" s="6"/>
      <c r="JE709" s="6"/>
      <c r="JF709" s="6"/>
      <c r="JG709" s="6"/>
      <c r="JH709" s="6"/>
      <c r="JI709" s="6"/>
      <c r="JJ709" s="6"/>
      <c r="JK709" s="6"/>
      <c r="JL709" s="6"/>
      <c r="JM709" s="6"/>
      <c r="JN709" s="6"/>
      <c r="JO709" s="6"/>
      <c r="JP709" s="6"/>
      <c r="JQ709" s="6"/>
      <c r="JR709" s="6"/>
      <c r="JS709" s="6"/>
      <c r="JT709" s="6"/>
      <c r="JU709" s="6"/>
      <c r="JV709" s="6"/>
      <c r="JW709" s="6"/>
      <c r="JX709" s="6"/>
      <c r="JY709" s="6"/>
      <c r="JZ709" s="6"/>
      <c r="KA709" s="6"/>
      <c r="KB709" s="6"/>
      <c r="KC709" s="6"/>
      <c r="KD709" s="6"/>
      <c r="KE709" s="6"/>
      <c r="KF709" s="6"/>
      <c r="KG709" s="6"/>
      <c r="KH709" s="6"/>
      <c r="KI709" s="6"/>
      <c r="KJ709" s="6"/>
      <c r="KK709" s="6"/>
      <c r="KL709" s="6"/>
      <c r="KM709" s="6"/>
      <c r="KN709" s="6"/>
      <c r="KO709" s="6"/>
      <c r="KP709" s="6"/>
      <c r="KQ709" s="6"/>
      <c r="KR709" s="6"/>
      <c r="KS709" s="6"/>
      <c r="KT709" s="6"/>
      <c r="KU709" s="6"/>
      <c r="KV709" s="6"/>
      <c r="KW709" s="6"/>
      <c r="KX709" s="6"/>
      <c r="KY709" s="6"/>
      <c r="KZ709" s="6"/>
      <c r="LA709" s="6"/>
      <c r="LB709" s="6"/>
      <c r="LC709" s="6"/>
    </row>
    <row r="710" spans="222:315" x14ac:dyDescent="0.2">
      <c r="HN710" s="6"/>
      <c r="HO710" s="6"/>
      <c r="HP710" s="6"/>
      <c r="HQ710" s="6"/>
      <c r="HR710" s="6"/>
      <c r="HS710" s="6"/>
      <c r="HT710" s="6"/>
      <c r="HU710" s="6"/>
      <c r="HV710" s="6"/>
      <c r="HW710" s="6"/>
      <c r="HX710" s="6"/>
      <c r="HY710" s="6"/>
      <c r="HZ710" s="6"/>
      <c r="IA710" s="6"/>
      <c r="IB710" s="6"/>
      <c r="IC710" s="6"/>
      <c r="ID710" s="6"/>
      <c r="IE710" s="6"/>
      <c r="IF710" s="6"/>
      <c r="IG710" s="6"/>
      <c r="IH710" s="6"/>
      <c r="II710" s="6"/>
      <c r="IJ710" s="6"/>
      <c r="IK710" s="6"/>
      <c r="IL710" s="6"/>
      <c r="IM710" s="6"/>
      <c r="IN710" s="6"/>
      <c r="IO710" s="6"/>
      <c r="IP710" s="6"/>
      <c r="IQ710" s="6"/>
      <c r="IR710" s="6"/>
      <c r="IS710" s="6"/>
      <c r="IT710" s="6"/>
      <c r="IU710" s="6"/>
      <c r="IV710" s="6"/>
      <c r="IW710" s="6"/>
      <c r="IX710" s="6"/>
      <c r="IY710" s="6"/>
      <c r="IZ710" s="6"/>
      <c r="JA710" s="6"/>
      <c r="JB710" s="6"/>
      <c r="JC710" s="6"/>
      <c r="JD710" s="6"/>
      <c r="JE710" s="6"/>
      <c r="JF710" s="6"/>
      <c r="JG710" s="6"/>
      <c r="JH710" s="6"/>
      <c r="JI710" s="6"/>
      <c r="JJ710" s="6"/>
      <c r="JK710" s="6"/>
      <c r="JL710" s="6"/>
      <c r="JM710" s="6"/>
      <c r="JN710" s="6"/>
      <c r="JO710" s="6"/>
      <c r="JP710" s="6"/>
      <c r="JQ710" s="6"/>
      <c r="JR710" s="6"/>
      <c r="JS710" s="6"/>
      <c r="JT710" s="6"/>
      <c r="JU710" s="6"/>
      <c r="JV710" s="6"/>
      <c r="JW710" s="6"/>
      <c r="JX710" s="6"/>
      <c r="JY710" s="6"/>
      <c r="JZ710" s="6"/>
      <c r="KA710" s="6"/>
      <c r="KB710" s="6"/>
      <c r="KC710" s="6"/>
      <c r="KD710" s="6"/>
      <c r="KE710" s="6"/>
      <c r="KF710" s="6"/>
      <c r="KG710" s="6"/>
      <c r="KH710" s="6"/>
      <c r="KI710" s="6"/>
      <c r="KJ710" s="6"/>
      <c r="KK710" s="6"/>
      <c r="KL710" s="6"/>
      <c r="KM710" s="6"/>
      <c r="KN710" s="6"/>
      <c r="KO710" s="6"/>
      <c r="KP710" s="6"/>
      <c r="KQ710" s="6"/>
      <c r="KR710" s="6"/>
      <c r="KS710" s="6"/>
      <c r="KT710" s="6"/>
      <c r="KU710" s="6"/>
      <c r="KV710" s="6"/>
      <c r="KW710" s="6"/>
      <c r="KX710" s="6"/>
      <c r="KY710" s="6"/>
      <c r="KZ710" s="6"/>
      <c r="LA710" s="6"/>
      <c r="LB710" s="6"/>
      <c r="LC710" s="6"/>
    </row>
    <row r="711" spans="222:315" x14ac:dyDescent="0.2">
      <c r="HN711" s="6"/>
      <c r="HO711" s="6"/>
      <c r="HP711" s="6"/>
      <c r="HQ711" s="6"/>
      <c r="HR711" s="6"/>
      <c r="HS711" s="6"/>
      <c r="HT711" s="6"/>
      <c r="HU711" s="6"/>
      <c r="HV711" s="6"/>
      <c r="HW711" s="6"/>
      <c r="HX711" s="6"/>
      <c r="HY711" s="6"/>
      <c r="HZ711" s="6"/>
      <c r="IA711" s="6"/>
      <c r="IB711" s="6"/>
      <c r="IC711" s="6"/>
      <c r="ID711" s="6"/>
      <c r="IE711" s="6"/>
      <c r="IF711" s="6"/>
      <c r="IG711" s="6"/>
      <c r="IH711" s="6"/>
      <c r="II711" s="6"/>
      <c r="IJ711" s="6"/>
      <c r="IK711" s="6"/>
      <c r="IL711" s="6"/>
      <c r="IM711" s="6"/>
      <c r="IN711" s="6"/>
      <c r="IO711" s="6"/>
      <c r="IP711" s="6"/>
      <c r="IQ711" s="6"/>
      <c r="IR711" s="6"/>
      <c r="IS711" s="6"/>
      <c r="IT711" s="6"/>
      <c r="IU711" s="6"/>
      <c r="IV711" s="6"/>
      <c r="IW711" s="6"/>
      <c r="IX711" s="6"/>
      <c r="IY711" s="6"/>
      <c r="IZ711" s="6"/>
      <c r="JA711" s="6"/>
      <c r="JB711" s="6"/>
      <c r="JC711" s="6"/>
      <c r="JD711" s="6"/>
      <c r="JE711" s="6"/>
      <c r="JF711" s="6"/>
      <c r="JG711" s="6"/>
      <c r="JH711" s="6"/>
      <c r="JI711" s="6"/>
      <c r="JJ711" s="6"/>
      <c r="JK711" s="6"/>
      <c r="JL711" s="6"/>
      <c r="JM711" s="6"/>
      <c r="JN711" s="6"/>
      <c r="JO711" s="6"/>
      <c r="JP711" s="6"/>
      <c r="JQ711" s="6"/>
      <c r="JR711" s="6"/>
      <c r="JS711" s="6"/>
      <c r="JT711" s="6"/>
      <c r="JU711" s="6"/>
      <c r="JV711" s="6"/>
      <c r="JW711" s="6"/>
      <c r="JX711" s="6"/>
      <c r="JY711" s="6"/>
      <c r="JZ711" s="6"/>
      <c r="KA711" s="6"/>
      <c r="KB711" s="6"/>
      <c r="KC711" s="6"/>
      <c r="KD711" s="6"/>
      <c r="KE711" s="6"/>
      <c r="KF711" s="6"/>
      <c r="KG711" s="6"/>
      <c r="KH711" s="6"/>
      <c r="KI711" s="6"/>
      <c r="KJ711" s="6"/>
      <c r="KK711" s="6"/>
      <c r="KL711" s="6"/>
      <c r="KM711" s="6"/>
      <c r="KN711" s="6"/>
      <c r="KO711" s="6"/>
      <c r="KP711" s="6"/>
      <c r="KQ711" s="6"/>
      <c r="KR711" s="6"/>
      <c r="KS711" s="6"/>
      <c r="KT711" s="6"/>
      <c r="KU711" s="6"/>
      <c r="KV711" s="6"/>
      <c r="KW711" s="6"/>
      <c r="KX711" s="6"/>
      <c r="KY711" s="6"/>
      <c r="KZ711" s="6"/>
      <c r="LA711" s="6"/>
      <c r="LB711" s="6"/>
      <c r="LC711" s="6"/>
    </row>
    <row r="712" spans="222:315" x14ac:dyDescent="0.2">
      <c r="HN712" s="6"/>
      <c r="HO712" s="6"/>
      <c r="HP712" s="6"/>
      <c r="HQ712" s="6"/>
      <c r="HR712" s="6"/>
      <c r="HS712" s="6"/>
      <c r="HT712" s="6"/>
      <c r="HU712" s="6"/>
      <c r="HV712" s="6"/>
      <c r="HW712" s="6"/>
      <c r="HX712" s="6"/>
      <c r="HY712" s="6"/>
      <c r="HZ712" s="6"/>
      <c r="IA712" s="6"/>
      <c r="IB712" s="6"/>
      <c r="IC712" s="6"/>
      <c r="ID712" s="6"/>
      <c r="IE712" s="6"/>
      <c r="IF712" s="6"/>
      <c r="IG712" s="6"/>
      <c r="IH712" s="6"/>
      <c r="II712" s="6"/>
      <c r="IJ712" s="6"/>
      <c r="IK712" s="6"/>
      <c r="IL712" s="6"/>
      <c r="IM712" s="6"/>
      <c r="IN712" s="6"/>
      <c r="IO712" s="6"/>
      <c r="IP712" s="6"/>
      <c r="IQ712" s="6"/>
      <c r="IR712" s="6"/>
      <c r="IS712" s="6"/>
      <c r="IT712" s="6"/>
      <c r="IU712" s="6"/>
      <c r="IV712" s="6"/>
      <c r="IW712" s="6"/>
      <c r="IX712" s="6"/>
      <c r="IY712" s="6"/>
      <c r="IZ712" s="6"/>
      <c r="JA712" s="6"/>
      <c r="JB712" s="6"/>
      <c r="JC712" s="6"/>
      <c r="JD712" s="6"/>
      <c r="JE712" s="6"/>
      <c r="JF712" s="6"/>
      <c r="JG712" s="6"/>
      <c r="JH712" s="6"/>
      <c r="JI712" s="6"/>
      <c r="JJ712" s="6"/>
      <c r="JK712" s="6"/>
      <c r="JL712" s="6"/>
      <c r="JM712" s="6"/>
      <c r="JN712" s="6"/>
      <c r="JO712" s="6"/>
      <c r="JP712" s="6"/>
      <c r="JQ712" s="6"/>
      <c r="JR712" s="6"/>
      <c r="JS712" s="6"/>
      <c r="JT712" s="6"/>
      <c r="JU712" s="6"/>
      <c r="JV712" s="6"/>
      <c r="JW712" s="6"/>
      <c r="JX712" s="6"/>
      <c r="JY712" s="6"/>
      <c r="JZ712" s="6"/>
      <c r="KA712" s="6"/>
      <c r="KB712" s="6"/>
      <c r="KC712" s="6"/>
      <c r="KD712" s="6"/>
      <c r="KE712" s="6"/>
      <c r="KF712" s="6"/>
      <c r="KG712" s="6"/>
      <c r="KH712" s="6"/>
      <c r="KI712" s="6"/>
      <c r="KJ712" s="6"/>
      <c r="KK712" s="6"/>
      <c r="KL712" s="6"/>
      <c r="KM712" s="6"/>
      <c r="KN712" s="6"/>
      <c r="KO712" s="6"/>
      <c r="KP712" s="6"/>
      <c r="KQ712" s="6"/>
      <c r="KR712" s="6"/>
      <c r="KS712" s="6"/>
      <c r="KT712" s="6"/>
      <c r="KU712" s="6"/>
      <c r="KV712" s="6"/>
      <c r="KW712" s="6"/>
      <c r="KX712" s="6"/>
      <c r="KY712" s="6"/>
      <c r="KZ712" s="6"/>
      <c r="LA712" s="6"/>
      <c r="LB712" s="6"/>
      <c r="LC712" s="6"/>
    </row>
    <row r="713" spans="222:315" x14ac:dyDescent="0.2">
      <c r="HN713" s="6"/>
      <c r="HO713" s="6"/>
      <c r="HP713" s="6"/>
      <c r="HQ713" s="6"/>
      <c r="HR713" s="6"/>
      <c r="HS713" s="6"/>
      <c r="HT713" s="6"/>
      <c r="HU713" s="6"/>
      <c r="HV713" s="6"/>
      <c r="HW713" s="6"/>
      <c r="HX713" s="6"/>
      <c r="HY713" s="6"/>
      <c r="HZ713" s="6"/>
      <c r="IA713" s="6"/>
      <c r="IB713" s="6"/>
      <c r="IC713" s="6"/>
      <c r="ID713" s="6"/>
      <c r="IE713" s="6"/>
      <c r="IF713" s="6"/>
      <c r="IG713" s="6"/>
      <c r="IH713" s="6"/>
      <c r="II713" s="6"/>
      <c r="IJ713" s="6"/>
      <c r="IK713" s="6"/>
      <c r="IL713" s="6"/>
      <c r="IM713" s="6"/>
      <c r="IN713" s="6"/>
      <c r="IO713" s="6"/>
      <c r="IP713" s="6"/>
      <c r="IQ713" s="6"/>
      <c r="IR713" s="6"/>
      <c r="IS713" s="6"/>
      <c r="IT713" s="6"/>
      <c r="IU713" s="6"/>
      <c r="IV713" s="6"/>
      <c r="IW713" s="6"/>
      <c r="IX713" s="6"/>
      <c r="IY713" s="6"/>
      <c r="IZ713" s="6"/>
      <c r="JA713" s="6"/>
      <c r="JB713" s="6"/>
      <c r="JC713" s="6"/>
      <c r="JD713" s="6"/>
      <c r="JE713" s="6"/>
      <c r="JF713" s="6"/>
      <c r="JG713" s="6"/>
      <c r="JH713" s="6"/>
      <c r="JI713" s="6"/>
      <c r="JJ713" s="6"/>
      <c r="JK713" s="6"/>
      <c r="JL713" s="6"/>
      <c r="JM713" s="6"/>
      <c r="JN713" s="6"/>
      <c r="JO713" s="6"/>
      <c r="JP713" s="6"/>
      <c r="JQ713" s="6"/>
      <c r="JR713" s="6"/>
      <c r="JS713" s="6"/>
      <c r="JT713" s="6"/>
      <c r="JU713" s="6"/>
      <c r="JV713" s="6"/>
      <c r="JW713" s="6"/>
      <c r="JX713" s="6"/>
      <c r="JY713" s="6"/>
      <c r="JZ713" s="6"/>
      <c r="KA713" s="6"/>
      <c r="KB713" s="6"/>
      <c r="KC713" s="6"/>
      <c r="KD713" s="6"/>
      <c r="KE713" s="6"/>
      <c r="KF713" s="6"/>
      <c r="KG713" s="6"/>
      <c r="KH713" s="6"/>
      <c r="KI713" s="6"/>
      <c r="KJ713" s="6"/>
      <c r="KK713" s="6"/>
      <c r="KL713" s="6"/>
      <c r="KM713" s="6"/>
      <c r="KN713" s="6"/>
      <c r="KO713" s="6"/>
      <c r="KP713" s="6"/>
      <c r="KQ713" s="6"/>
      <c r="KR713" s="6"/>
      <c r="KS713" s="6"/>
      <c r="KT713" s="6"/>
      <c r="KU713" s="6"/>
      <c r="KV713" s="6"/>
      <c r="KW713" s="6"/>
      <c r="KX713" s="6"/>
      <c r="KY713" s="6"/>
      <c r="KZ713" s="6"/>
      <c r="LA713" s="6"/>
      <c r="LB713" s="6"/>
      <c r="LC713" s="6"/>
    </row>
    <row r="714" spans="222:315" x14ac:dyDescent="0.2">
      <c r="HN714" s="6"/>
      <c r="HO714" s="6"/>
      <c r="HP714" s="6"/>
      <c r="HQ714" s="6"/>
      <c r="HR714" s="6"/>
      <c r="HS714" s="6"/>
      <c r="HT714" s="6"/>
      <c r="HU714" s="6"/>
      <c r="HV714" s="6"/>
      <c r="HW714" s="6"/>
      <c r="HX714" s="6"/>
      <c r="HY714" s="6"/>
      <c r="HZ714" s="6"/>
      <c r="IA714" s="6"/>
      <c r="IB714" s="6"/>
      <c r="IC714" s="6"/>
      <c r="ID714" s="6"/>
      <c r="IE714" s="6"/>
      <c r="IF714" s="6"/>
      <c r="IG714" s="6"/>
      <c r="IH714" s="6"/>
      <c r="II714" s="6"/>
      <c r="IJ714" s="6"/>
      <c r="IK714" s="6"/>
      <c r="IL714" s="6"/>
      <c r="IM714" s="6"/>
      <c r="IN714" s="6"/>
      <c r="IO714" s="6"/>
      <c r="IP714" s="6"/>
      <c r="IQ714" s="6"/>
      <c r="IR714" s="6"/>
      <c r="IS714" s="6"/>
      <c r="IT714" s="6"/>
      <c r="IU714" s="6"/>
      <c r="IV714" s="6"/>
      <c r="IW714" s="6"/>
      <c r="IX714" s="6"/>
      <c r="IY714" s="6"/>
      <c r="IZ714" s="6"/>
      <c r="JA714" s="6"/>
      <c r="JB714" s="6"/>
      <c r="JC714" s="6"/>
      <c r="JD714" s="6"/>
      <c r="JE714" s="6"/>
      <c r="JF714" s="6"/>
      <c r="JG714" s="6"/>
      <c r="JH714" s="6"/>
      <c r="JI714" s="6"/>
      <c r="JJ714" s="6"/>
      <c r="JK714" s="6"/>
      <c r="JL714" s="6"/>
      <c r="JM714" s="6"/>
      <c r="JN714" s="6"/>
      <c r="JO714" s="6"/>
      <c r="JP714" s="6"/>
      <c r="JQ714" s="6"/>
      <c r="JR714" s="6"/>
      <c r="JS714" s="6"/>
      <c r="JT714" s="6"/>
      <c r="JU714" s="6"/>
      <c r="JV714" s="6"/>
      <c r="JW714" s="6"/>
      <c r="JX714" s="6"/>
      <c r="JY714" s="6"/>
      <c r="JZ714" s="6"/>
      <c r="KA714" s="6"/>
      <c r="KB714" s="6"/>
      <c r="KC714" s="6"/>
      <c r="KD714" s="6"/>
      <c r="KE714" s="6"/>
      <c r="KF714" s="6"/>
      <c r="KG714" s="6"/>
      <c r="KH714" s="6"/>
      <c r="KI714" s="6"/>
      <c r="KJ714" s="6"/>
      <c r="KK714" s="6"/>
      <c r="KL714" s="6"/>
      <c r="KM714" s="6"/>
      <c r="KN714" s="6"/>
      <c r="KO714" s="6"/>
      <c r="KP714" s="6"/>
      <c r="KQ714" s="6"/>
      <c r="KR714" s="6"/>
      <c r="KS714" s="6"/>
      <c r="KT714" s="6"/>
      <c r="KU714" s="6"/>
      <c r="KV714" s="6"/>
      <c r="KW714" s="6"/>
      <c r="KX714" s="6"/>
      <c r="KY714" s="6"/>
      <c r="KZ714" s="6"/>
      <c r="LA714" s="6"/>
      <c r="LB714" s="6"/>
      <c r="LC714" s="6"/>
    </row>
    <row r="715" spans="222:315" x14ac:dyDescent="0.2">
      <c r="HN715" s="6"/>
      <c r="HO715" s="6"/>
      <c r="HP715" s="6"/>
      <c r="HQ715" s="6"/>
      <c r="HR715" s="6"/>
      <c r="HS715" s="6"/>
      <c r="HT715" s="6"/>
      <c r="HU715" s="6"/>
      <c r="HV715" s="6"/>
      <c r="HW715" s="6"/>
      <c r="HX715" s="6"/>
      <c r="HY715" s="6"/>
      <c r="HZ715" s="6"/>
      <c r="IA715" s="6"/>
      <c r="IB715" s="6"/>
      <c r="IC715" s="6"/>
      <c r="ID715" s="6"/>
      <c r="IE715" s="6"/>
      <c r="IF715" s="6"/>
      <c r="IG715" s="6"/>
      <c r="IH715" s="6"/>
      <c r="II715" s="6"/>
      <c r="IJ715" s="6"/>
      <c r="IK715" s="6"/>
      <c r="IL715" s="6"/>
      <c r="IM715" s="6"/>
      <c r="IN715" s="6"/>
      <c r="IO715" s="6"/>
      <c r="IP715" s="6"/>
      <c r="IQ715" s="6"/>
      <c r="IR715" s="6"/>
      <c r="IS715" s="6"/>
      <c r="IT715" s="6"/>
      <c r="IU715" s="6"/>
      <c r="IV715" s="6"/>
      <c r="IW715" s="6"/>
      <c r="IX715" s="6"/>
      <c r="IY715" s="6"/>
      <c r="IZ715" s="6"/>
      <c r="JA715" s="6"/>
      <c r="JB715" s="6"/>
      <c r="JC715" s="6"/>
      <c r="JD715" s="6"/>
      <c r="JE715" s="6"/>
      <c r="JF715" s="6"/>
      <c r="JG715" s="6"/>
      <c r="JH715" s="6"/>
      <c r="JI715" s="6"/>
      <c r="JJ715" s="6"/>
      <c r="JK715" s="6"/>
      <c r="JL715" s="6"/>
      <c r="JM715" s="6"/>
      <c r="JN715" s="6"/>
      <c r="JO715" s="6"/>
      <c r="JP715" s="6"/>
      <c r="JQ715" s="6"/>
      <c r="JR715" s="6"/>
      <c r="JS715" s="6"/>
      <c r="JT715" s="6"/>
      <c r="JU715" s="6"/>
      <c r="JV715" s="6"/>
      <c r="JW715" s="6"/>
      <c r="JX715" s="6"/>
      <c r="JY715" s="6"/>
      <c r="JZ715" s="6"/>
      <c r="KA715" s="6"/>
      <c r="KB715" s="6"/>
      <c r="KC715" s="6"/>
      <c r="KD715" s="6"/>
      <c r="KE715" s="6"/>
      <c r="KF715" s="6"/>
      <c r="KG715" s="6"/>
      <c r="KH715" s="6"/>
      <c r="KI715" s="6"/>
      <c r="KJ715" s="6"/>
      <c r="KK715" s="6"/>
      <c r="KL715" s="6"/>
      <c r="KM715" s="6"/>
      <c r="KN715" s="6"/>
      <c r="KO715" s="6"/>
      <c r="KP715" s="6"/>
      <c r="KQ715" s="6"/>
      <c r="KR715" s="6"/>
      <c r="KS715" s="6"/>
      <c r="KT715" s="6"/>
      <c r="KU715" s="6"/>
      <c r="KV715" s="6"/>
      <c r="KW715" s="6"/>
      <c r="KX715" s="6"/>
      <c r="KY715" s="6"/>
      <c r="KZ715" s="6"/>
      <c r="LA715" s="6"/>
      <c r="LB715" s="6"/>
      <c r="LC715" s="6"/>
    </row>
    <row r="716" spans="222:315" x14ac:dyDescent="0.2">
      <c r="HN716" s="6"/>
      <c r="HO716" s="6"/>
      <c r="HP716" s="6"/>
      <c r="HQ716" s="6"/>
      <c r="HR716" s="6"/>
      <c r="HS716" s="6"/>
      <c r="HT716" s="6"/>
      <c r="HU716" s="6"/>
      <c r="HV716" s="6"/>
      <c r="HW716" s="6"/>
      <c r="HX716" s="6"/>
      <c r="HY716" s="6"/>
      <c r="HZ716" s="6"/>
      <c r="IA716" s="6"/>
      <c r="IB716" s="6"/>
      <c r="IC716" s="6"/>
      <c r="ID716" s="6"/>
      <c r="IE716" s="6"/>
      <c r="IF716" s="6"/>
      <c r="IG716" s="6"/>
      <c r="IH716" s="6"/>
      <c r="II716" s="6"/>
      <c r="IJ716" s="6"/>
      <c r="IK716" s="6"/>
      <c r="IL716" s="6"/>
      <c r="IM716" s="6"/>
      <c r="IN716" s="6"/>
      <c r="IO716" s="6"/>
      <c r="IP716" s="6"/>
      <c r="IQ716" s="6"/>
      <c r="IR716" s="6"/>
      <c r="IS716" s="6"/>
      <c r="IT716" s="6"/>
      <c r="IU716" s="6"/>
      <c r="IV716" s="6"/>
      <c r="IW716" s="6"/>
      <c r="IX716" s="6"/>
      <c r="IY716" s="6"/>
      <c r="IZ716" s="6"/>
      <c r="JA716" s="6"/>
      <c r="JB716" s="6"/>
      <c r="JC716" s="6"/>
      <c r="JD716" s="6"/>
      <c r="JE716" s="6"/>
      <c r="JF716" s="6"/>
      <c r="JG716" s="6"/>
      <c r="JH716" s="6"/>
      <c r="JI716" s="6"/>
      <c r="JJ716" s="6"/>
      <c r="JK716" s="6"/>
      <c r="JL716" s="6"/>
      <c r="JM716" s="6"/>
      <c r="JN716" s="6"/>
      <c r="JO716" s="6"/>
      <c r="JP716" s="6"/>
      <c r="JQ716" s="6"/>
      <c r="JR716" s="6"/>
      <c r="JS716" s="6"/>
      <c r="JT716" s="6"/>
      <c r="JU716" s="6"/>
      <c r="JV716" s="6"/>
      <c r="JW716" s="6"/>
      <c r="JX716" s="6"/>
      <c r="JY716" s="6"/>
      <c r="JZ716" s="6"/>
      <c r="KA716" s="6"/>
      <c r="KB716" s="6"/>
      <c r="KC716" s="6"/>
      <c r="KD716" s="6"/>
      <c r="KE716" s="6"/>
      <c r="KF716" s="6"/>
      <c r="KG716" s="6"/>
      <c r="KH716" s="6"/>
      <c r="KI716" s="6"/>
      <c r="KJ716" s="6"/>
      <c r="KK716" s="6"/>
      <c r="KL716" s="6"/>
      <c r="KM716" s="6"/>
      <c r="KN716" s="6"/>
      <c r="KO716" s="6"/>
      <c r="KP716" s="6"/>
      <c r="KQ716" s="6"/>
      <c r="KR716" s="6"/>
      <c r="KS716" s="6"/>
      <c r="KT716" s="6"/>
      <c r="KU716" s="6"/>
      <c r="KV716" s="6"/>
      <c r="KW716" s="6"/>
      <c r="KX716" s="6"/>
      <c r="KY716" s="6"/>
      <c r="KZ716" s="6"/>
      <c r="LA716" s="6"/>
      <c r="LB716" s="6"/>
      <c r="LC716" s="6"/>
    </row>
    <row r="717" spans="222:315" x14ac:dyDescent="0.2">
      <c r="HN717" s="6"/>
      <c r="HO717" s="6"/>
      <c r="HP717" s="6"/>
      <c r="HQ717" s="6"/>
      <c r="HR717" s="6"/>
      <c r="HS717" s="6"/>
      <c r="HT717" s="6"/>
      <c r="HU717" s="6"/>
      <c r="HV717" s="6"/>
      <c r="HW717" s="6"/>
      <c r="HX717" s="6"/>
      <c r="HY717" s="6"/>
      <c r="HZ717" s="6"/>
      <c r="IA717" s="6"/>
      <c r="IB717" s="6"/>
      <c r="IC717" s="6"/>
      <c r="ID717" s="6"/>
      <c r="IE717" s="6"/>
      <c r="IF717" s="6"/>
      <c r="IG717" s="6"/>
      <c r="IH717" s="6"/>
      <c r="II717" s="6"/>
      <c r="IJ717" s="6"/>
      <c r="IK717" s="6"/>
      <c r="IL717" s="6"/>
      <c r="IM717" s="6"/>
      <c r="IN717" s="6"/>
      <c r="IO717" s="6"/>
      <c r="IP717" s="6"/>
      <c r="IQ717" s="6"/>
      <c r="IR717" s="6"/>
      <c r="IS717" s="6"/>
      <c r="IT717" s="6"/>
      <c r="IU717" s="6"/>
      <c r="IV717" s="6"/>
      <c r="IW717" s="6"/>
      <c r="IX717" s="6"/>
      <c r="IY717" s="6"/>
      <c r="IZ717" s="6"/>
      <c r="JA717" s="6"/>
      <c r="JB717" s="6"/>
      <c r="JC717" s="6"/>
      <c r="JD717" s="6"/>
      <c r="JE717" s="6"/>
      <c r="JF717" s="6"/>
      <c r="JG717" s="6"/>
      <c r="JH717" s="6"/>
      <c r="JI717" s="6"/>
      <c r="JJ717" s="6"/>
      <c r="JK717" s="6"/>
      <c r="JL717" s="6"/>
      <c r="JM717" s="6"/>
      <c r="JN717" s="6"/>
      <c r="JO717" s="6"/>
      <c r="JP717" s="6"/>
      <c r="JQ717" s="6"/>
      <c r="JR717" s="6"/>
      <c r="JS717" s="6"/>
      <c r="JT717" s="6"/>
      <c r="JU717" s="6"/>
      <c r="JV717" s="6"/>
      <c r="JW717" s="6"/>
      <c r="JX717" s="6"/>
      <c r="JY717" s="6"/>
      <c r="JZ717" s="6"/>
      <c r="KA717" s="6"/>
      <c r="KB717" s="6"/>
      <c r="KC717" s="6"/>
      <c r="KD717" s="6"/>
      <c r="KE717" s="6"/>
      <c r="KF717" s="6"/>
      <c r="KG717" s="6"/>
      <c r="KH717" s="6"/>
      <c r="KI717" s="6"/>
      <c r="KJ717" s="6"/>
      <c r="KK717" s="6"/>
      <c r="KL717" s="6"/>
      <c r="KM717" s="6"/>
      <c r="KN717" s="6"/>
      <c r="KO717" s="6"/>
      <c r="KP717" s="6"/>
      <c r="KQ717" s="6"/>
      <c r="KR717" s="6"/>
      <c r="KS717" s="6"/>
      <c r="KT717" s="6"/>
      <c r="KU717" s="6"/>
      <c r="KV717" s="6"/>
      <c r="KW717" s="6"/>
      <c r="KX717" s="6"/>
      <c r="KY717" s="6"/>
      <c r="KZ717" s="6"/>
      <c r="LA717" s="6"/>
      <c r="LB717" s="6"/>
      <c r="LC717" s="6"/>
    </row>
    <row r="718" spans="222:315" x14ac:dyDescent="0.2">
      <c r="HN718" s="6"/>
      <c r="HO718" s="6"/>
      <c r="HP718" s="6"/>
      <c r="HQ718" s="6"/>
      <c r="HR718" s="6"/>
      <c r="HS718" s="6"/>
      <c r="HT718" s="6"/>
      <c r="HU718" s="6"/>
      <c r="HV718" s="6"/>
      <c r="HW718" s="6"/>
      <c r="HX718" s="6"/>
      <c r="HY718" s="6"/>
      <c r="HZ718" s="6"/>
      <c r="IA718" s="6"/>
      <c r="IB718" s="6"/>
      <c r="IC718" s="6"/>
      <c r="ID718" s="6"/>
      <c r="IE718" s="6"/>
      <c r="IF718" s="6"/>
      <c r="IG718" s="6"/>
      <c r="IH718" s="6"/>
      <c r="II718" s="6"/>
      <c r="IJ718" s="6"/>
      <c r="IK718" s="6"/>
      <c r="IL718" s="6"/>
      <c r="IM718" s="6"/>
      <c r="IN718" s="6"/>
      <c r="IO718" s="6"/>
      <c r="IP718" s="6"/>
      <c r="IQ718" s="6"/>
      <c r="IR718" s="6"/>
      <c r="IS718" s="6"/>
      <c r="IT718" s="6"/>
      <c r="IU718" s="6"/>
      <c r="IV718" s="6"/>
      <c r="IW718" s="6"/>
      <c r="IX718" s="6"/>
      <c r="IY718" s="6"/>
      <c r="IZ718" s="6"/>
      <c r="JA718" s="6"/>
      <c r="JB718" s="6"/>
      <c r="JC718" s="6"/>
      <c r="JD718" s="6"/>
      <c r="JE718" s="6"/>
      <c r="JF718" s="6"/>
      <c r="JG718" s="6"/>
      <c r="JH718" s="6"/>
      <c r="JI718" s="6"/>
      <c r="JJ718" s="6"/>
      <c r="JK718" s="6"/>
      <c r="JL718" s="6"/>
      <c r="JM718" s="6"/>
      <c r="JN718" s="6"/>
      <c r="JO718" s="6"/>
      <c r="JP718" s="6"/>
      <c r="JQ718" s="6"/>
      <c r="JR718" s="6"/>
      <c r="JS718" s="6"/>
      <c r="JT718" s="6"/>
      <c r="JU718" s="6"/>
      <c r="JV718" s="6"/>
      <c r="JW718" s="6"/>
      <c r="JX718" s="6"/>
      <c r="JY718" s="6"/>
      <c r="JZ718" s="6"/>
      <c r="KA718" s="6"/>
      <c r="KB718" s="6"/>
      <c r="KC718" s="6"/>
      <c r="KD718" s="6"/>
      <c r="KE718" s="6"/>
      <c r="KF718" s="6"/>
      <c r="KG718" s="6"/>
      <c r="KH718" s="6"/>
      <c r="KI718" s="6"/>
      <c r="KJ718" s="6"/>
      <c r="KK718" s="6"/>
      <c r="KL718" s="6"/>
      <c r="KM718" s="6"/>
      <c r="KN718" s="6"/>
      <c r="KO718" s="6"/>
      <c r="KP718" s="6"/>
      <c r="KQ718" s="6"/>
      <c r="KR718" s="6"/>
      <c r="KS718" s="6"/>
      <c r="KT718" s="6"/>
      <c r="KU718" s="6"/>
      <c r="KV718" s="6"/>
      <c r="KW718" s="6"/>
      <c r="KX718" s="6"/>
      <c r="KY718" s="6"/>
      <c r="KZ718" s="6"/>
      <c r="LA718" s="6"/>
      <c r="LB718" s="6"/>
      <c r="LC718" s="6"/>
    </row>
    <row r="719" spans="222:315" x14ac:dyDescent="0.2">
      <c r="HN719" s="6"/>
      <c r="HO719" s="6"/>
      <c r="HP719" s="6"/>
      <c r="HQ719" s="6"/>
      <c r="HR719" s="6"/>
      <c r="HS719" s="6"/>
      <c r="HT719" s="6"/>
      <c r="HU719" s="6"/>
      <c r="HV719" s="6"/>
      <c r="HW719" s="6"/>
      <c r="HX719" s="6"/>
      <c r="HY719" s="6"/>
      <c r="HZ719" s="6"/>
      <c r="IA719" s="6"/>
      <c r="IB719" s="6"/>
      <c r="IC719" s="6"/>
      <c r="ID719" s="6"/>
      <c r="IE719" s="6"/>
      <c r="IF719" s="6"/>
      <c r="IG719" s="6"/>
      <c r="IH719" s="6"/>
      <c r="II719" s="6"/>
      <c r="IJ719" s="6"/>
      <c r="IK719" s="6"/>
      <c r="IL719" s="6"/>
      <c r="IM719" s="6"/>
      <c r="IN719" s="6"/>
      <c r="IO719" s="6"/>
      <c r="IP719" s="6"/>
      <c r="IQ719" s="6"/>
      <c r="IR719" s="6"/>
      <c r="IS719" s="6"/>
      <c r="IT719" s="6"/>
      <c r="IU719" s="6"/>
      <c r="IV719" s="6"/>
      <c r="IW719" s="6"/>
      <c r="IX719" s="6"/>
      <c r="IY719" s="6"/>
      <c r="IZ719" s="6"/>
      <c r="JA719" s="6"/>
      <c r="JB719" s="6"/>
      <c r="JC719" s="6"/>
      <c r="JD719" s="6"/>
      <c r="JE719" s="6"/>
      <c r="JF719" s="6"/>
      <c r="JG719" s="6"/>
      <c r="JH719" s="6"/>
      <c r="JI719" s="6"/>
      <c r="JJ719" s="6"/>
      <c r="JK719" s="6"/>
      <c r="JL719" s="6"/>
      <c r="JM719" s="6"/>
      <c r="JN719" s="6"/>
      <c r="JO719" s="6"/>
      <c r="JP719" s="6"/>
      <c r="JQ719" s="6"/>
      <c r="JR719" s="6"/>
      <c r="JS719" s="6"/>
      <c r="JT719" s="6"/>
      <c r="JU719" s="6"/>
      <c r="JV719" s="6"/>
      <c r="JW719" s="6"/>
      <c r="JX719" s="6"/>
      <c r="JY719" s="6"/>
      <c r="JZ719" s="6"/>
      <c r="KA719" s="6"/>
      <c r="KB719" s="6"/>
      <c r="KC719" s="6"/>
      <c r="KD719" s="6"/>
      <c r="KE719" s="6"/>
      <c r="KF719" s="6"/>
      <c r="KG719" s="6"/>
      <c r="KH719" s="6"/>
      <c r="KI719" s="6"/>
      <c r="KJ719" s="6"/>
      <c r="KK719" s="6"/>
      <c r="KL719" s="6"/>
      <c r="KM719" s="6"/>
      <c r="KN719" s="6"/>
      <c r="KO719" s="6"/>
      <c r="KP719" s="6"/>
      <c r="KQ719" s="6"/>
      <c r="KR719" s="6"/>
      <c r="KS719" s="6"/>
      <c r="KT719" s="6"/>
      <c r="KU719" s="6"/>
      <c r="KV719" s="6"/>
      <c r="KW719" s="6"/>
      <c r="KX719" s="6"/>
      <c r="KY719" s="6"/>
      <c r="KZ719" s="6"/>
      <c r="LA719" s="6"/>
      <c r="LB719" s="6"/>
      <c r="LC719" s="6"/>
    </row>
    <row r="720" spans="222:315" x14ac:dyDescent="0.2">
      <c r="HN720" s="6"/>
      <c r="HO720" s="6"/>
      <c r="HP720" s="6"/>
      <c r="HQ720" s="6"/>
      <c r="HR720" s="6"/>
      <c r="HS720" s="6"/>
      <c r="HT720" s="6"/>
      <c r="HU720" s="6"/>
      <c r="HV720" s="6"/>
      <c r="HW720" s="6"/>
      <c r="HX720" s="6"/>
      <c r="HY720" s="6"/>
      <c r="HZ720" s="6"/>
      <c r="IA720" s="6"/>
      <c r="IB720" s="6"/>
      <c r="IC720" s="6"/>
      <c r="ID720" s="6"/>
      <c r="IE720" s="6"/>
      <c r="IF720" s="6"/>
      <c r="IG720" s="6"/>
      <c r="IH720" s="6"/>
      <c r="II720" s="6"/>
      <c r="IJ720" s="6"/>
      <c r="IK720" s="6"/>
      <c r="IL720" s="6"/>
      <c r="IM720" s="6"/>
      <c r="IN720" s="6"/>
      <c r="IO720" s="6"/>
      <c r="IP720" s="6"/>
      <c r="IQ720" s="6"/>
      <c r="IR720" s="6"/>
      <c r="IS720" s="6"/>
      <c r="IT720" s="6"/>
      <c r="IU720" s="6"/>
      <c r="IV720" s="6"/>
      <c r="IW720" s="6"/>
      <c r="IX720" s="6"/>
      <c r="IY720" s="6"/>
      <c r="IZ720" s="6"/>
      <c r="JA720" s="6"/>
      <c r="JB720" s="6"/>
      <c r="JC720" s="6"/>
      <c r="JD720" s="6"/>
      <c r="JE720" s="6"/>
      <c r="JF720" s="6"/>
      <c r="JG720" s="6"/>
      <c r="JH720" s="6"/>
      <c r="JI720" s="6"/>
      <c r="JJ720" s="6"/>
      <c r="JK720" s="6"/>
      <c r="JL720" s="6"/>
      <c r="JM720" s="6"/>
      <c r="JN720" s="6"/>
      <c r="JO720" s="6"/>
      <c r="JP720" s="6"/>
      <c r="JQ720" s="6"/>
      <c r="JR720" s="6"/>
      <c r="JS720" s="6"/>
      <c r="JT720" s="6"/>
      <c r="JU720" s="6"/>
      <c r="JV720" s="6"/>
      <c r="JW720" s="6"/>
      <c r="JX720" s="6"/>
      <c r="JY720" s="6"/>
      <c r="JZ720" s="6"/>
      <c r="KA720" s="6"/>
      <c r="KB720" s="6"/>
      <c r="KC720" s="6"/>
      <c r="KD720" s="6"/>
      <c r="KE720" s="6"/>
      <c r="KF720" s="6"/>
      <c r="KG720" s="6"/>
      <c r="KH720" s="6"/>
      <c r="KI720" s="6"/>
      <c r="KJ720" s="6"/>
      <c r="KK720" s="6"/>
      <c r="KL720" s="6"/>
      <c r="KM720" s="6"/>
      <c r="KN720" s="6"/>
      <c r="KO720" s="6"/>
      <c r="KP720" s="6"/>
      <c r="KQ720" s="6"/>
      <c r="KR720" s="6"/>
      <c r="KS720" s="6"/>
      <c r="KT720" s="6"/>
      <c r="KU720" s="6"/>
      <c r="KV720" s="6"/>
      <c r="KW720" s="6"/>
      <c r="KX720" s="6"/>
      <c r="KY720" s="6"/>
      <c r="KZ720" s="6"/>
      <c r="LA720" s="6"/>
      <c r="LB720" s="6"/>
      <c r="LC720" s="6"/>
    </row>
    <row r="721" spans="222:315" x14ac:dyDescent="0.2">
      <c r="HN721" s="6"/>
      <c r="HO721" s="6"/>
      <c r="HP721" s="6"/>
      <c r="HQ721" s="6"/>
      <c r="HR721" s="6"/>
      <c r="HS721" s="6"/>
      <c r="HT721" s="6"/>
      <c r="HU721" s="6"/>
      <c r="HV721" s="6"/>
      <c r="HW721" s="6"/>
      <c r="HX721" s="6"/>
      <c r="HY721" s="6"/>
      <c r="HZ721" s="6"/>
      <c r="IA721" s="6"/>
      <c r="IB721" s="6"/>
      <c r="IC721" s="6"/>
      <c r="ID721" s="6"/>
      <c r="IE721" s="6"/>
      <c r="IF721" s="6"/>
      <c r="IG721" s="6"/>
      <c r="IH721" s="6"/>
      <c r="II721" s="6"/>
      <c r="IJ721" s="6"/>
      <c r="IK721" s="6"/>
      <c r="IL721" s="6"/>
      <c r="IM721" s="6"/>
      <c r="IN721" s="6"/>
      <c r="IO721" s="6"/>
      <c r="IP721" s="6"/>
      <c r="IQ721" s="6"/>
      <c r="IR721" s="6"/>
      <c r="IS721" s="6"/>
      <c r="IT721" s="6"/>
      <c r="IU721" s="6"/>
      <c r="IV721" s="6"/>
      <c r="IW721" s="6"/>
      <c r="IX721" s="6"/>
      <c r="IY721" s="6"/>
      <c r="IZ721" s="6"/>
      <c r="JA721" s="6"/>
      <c r="JB721" s="6"/>
      <c r="JC721" s="6"/>
      <c r="JD721" s="6"/>
      <c r="JE721" s="6"/>
      <c r="JF721" s="6"/>
      <c r="JG721" s="6"/>
      <c r="JH721" s="6"/>
      <c r="JI721" s="6"/>
      <c r="JJ721" s="6"/>
      <c r="JK721" s="6"/>
      <c r="JL721" s="6"/>
      <c r="JM721" s="6"/>
      <c r="JN721" s="6"/>
      <c r="JO721" s="6"/>
      <c r="JP721" s="6"/>
      <c r="JQ721" s="6"/>
      <c r="JR721" s="6"/>
      <c r="JS721" s="6"/>
      <c r="JT721" s="6"/>
      <c r="JU721" s="6"/>
      <c r="JV721" s="6"/>
      <c r="JW721" s="6"/>
      <c r="JX721" s="6"/>
      <c r="JY721" s="6"/>
      <c r="JZ721" s="6"/>
      <c r="KA721" s="6"/>
      <c r="KB721" s="6"/>
      <c r="KC721" s="6"/>
      <c r="KD721" s="6"/>
      <c r="KE721" s="6"/>
      <c r="KF721" s="6"/>
      <c r="KG721" s="6"/>
      <c r="KH721" s="6"/>
      <c r="KI721" s="6"/>
      <c r="KJ721" s="6"/>
      <c r="KK721" s="6"/>
      <c r="KL721" s="6"/>
      <c r="KM721" s="6"/>
      <c r="KN721" s="6"/>
      <c r="KO721" s="6"/>
      <c r="KP721" s="6"/>
      <c r="KQ721" s="6"/>
      <c r="KR721" s="6"/>
      <c r="KS721" s="6"/>
      <c r="KT721" s="6"/>
      <c r="KU721" s="6"/>
      <c r="KV721" s="6"/>
      <c r="KW721" s="6"/>
      <c r="KX721" s="6"/>
      <c r="KY721" s="6"/>
      <c r="KZ721" s="6"/>
      <c r="LA721" s="6"/>
      <c r="LB721" s="6"/>
      <c r="LC721" s="6"/>
    </row>
    <row r="722" spans="222:315" x14ac:dyDescent="0.2">
      <c r="HN722" s="6"/>
      <c r="HO722" s="6"/>
      <c r="HP722" s="6"/>
      <c r="HQ722" s="6"/>
      <c r="HR722" s="6"/>
      <c r="HS722" s="6"/>
      <c r="HT722" s="6"/>
      <c r="HU722" s="6"/>
      <c r="HV722" s="6"/>
      <c r="HW722" s="6"/>
      <c r="HX722" s="6"/>
      <c r="HY722" s="6"/>
      <c r="HZ722" s="6"/>
      <c r="IA722" s="6"/>
      <c r="IB722" s="6"/>
      <c r="IC722" s="6"/>
      <c r="ID722" s="6"/>
      <c r="IE722" s="6"/>
      <c r="IF722" s="6"/>
      <c r="IG722" s="6"/>
      <c r="IH722" s="6"/>
      <c r="II722" s="6"/>
      <c r="IJ722" s="6"/>
      <c r="IK722" s="6"/>
      <c r="IL722" s="6"/>
      <c r="IM722" s="6"/>
      <c r="IN722" s="6"/>
      <c r="IO722" s="6"/>
      <c r="IP722" s="6"/>
      <c r="IQ722" s="6"/>
      <c r="IR722" s="6"/>
      <c r="IS722" s="6"/>
      <c r="IT722" s="6"/>
      <c r="IU722" s="6"/>
      <c r="IV722" s="6"/>
      <c r="IW722" s="6"/>
      <c r="IX722" s="6"/>
      <c r="IY722" s="6"/>
      <c r="IZ722" s="6"/>
      <c r="JA722" s="6"/>
      <c r="JB722" s="6"/>
      <c r="JC722" s="6"/>
      <c r="JD722" s="6"/>
      <c r="JE722" s="6"/>
      <c r="JF722" s="6"/>
      <c r="JG722" s="6"/>
      <c r="JH722" s="6"/>
      <c r="JI722" s="6"/>
      <c r="JJ722" s="6"/>
      <c r="JK722" s="6"/>
      <c r="JL722" s="6"/>
      <c r="JM722" s="6"/>
      <c r="JN722" s="6"/>
      <c r="JO722" s="6"/>
      <c r="JP722" s="6"/>
      <c r="JQ722" s="6"/>
      <c r="JR722" s="6"/>
      <c r="JS722" s="6"/>
      <c r="JT722" s="6"/>
      <c r="JU722" s="6"/>
      <c r="JV722" s="6"/>
      <c r="JW722" s="6"/>
      <c r="JX722" s="6"/>
      <c r="JY722" s="6"/>
      <c r="JZ722" s="6"/>
      <c r="KA722" s="6"/>
      <c r="KB722" s="6"/>
      <c r="KC722" s="6"/>
      <c r="KD722" s="6"/>
      <c r="KE722" s="6"/>
      <c r="KF722" s="6"/>
      <c r="KG722" s="6"/>
      <c r="KH722" s="6"/>
      <c r="KI722" s="6"/>
      <c r="KJ722" s="6"/>
      <c r="KK722" s="6"/>
      <c r="KL722" s="6"/>
      <c r="KM722" s="6"/>
      <c r="KN722" s="6"/>
      <c r="KO722" s="6"/>
      <c r="KP722" s="6"/>
      <c r="KQ722" s="6"/>
      <c r="KR722" s="6"/>
      <c r="KS722" s="6"/>
      <c r="KT722" s="6"/>
      <c r="KU722" s="6"/>
      <c r="KV722" s="6"/>
      <c r="KW722" s="6"/>
      <c r="KX722" s="6"/>
      <c r="KY722" s="6"/>
      <c r="KZ722" s="6"/>
      <c r="LA722" s="6"/>
      <c r="LB722" s="6"/>
      <c r="LC722" s="6"/>
    </row>
    <row r="723" spans="222:315" x14ac:dyDescent="0.2">
      <c r="HN723" s="6"/>
      <c r="HO723" s="6"/>
      <c r="HP723" s="6"/>
      <c r="HQ723" s="6"/>
      <c r="HR723" s="6"/>
      <c r="HS723" s="6"/>
      <c r="HT723" s="6"/>
      <c r="HU723" s="6"/>
      <c r="HV723" s="6"/>
      <c r="HW723" s="6"/>
      <c r="HX723" s="6"/>
      <c r="HY723" s="6"/>
      <c r="HZ723" s="6"/>
      <c r="IA723" s="6"/>
      <c r="IB723" s="6"/>
      <c r="IC723" s="6"/>
      <c r="ID723" s="6"/>
      <c r="IE723" s="6"/>
      <c r="IF723" s="6"/>
      <c r="IG723" s="6"/>
      <c r="IH723" s="6"/>
      <c r="II723" s="6"/>
      <c r="IJ723" s="6"/>
      <c r="IK723" s="6"/>
      <c r="IL723" s="6"/>
      <c r="IM723" s="6"/>
      <c r="IN723" s="6"/>
      <c r="IO723" s="6"/>
      <c r="IP723" s="6"/>
      <c r="IQ723" s="6"/>
      <c r="IR723" s="6"/>
      <c r="IS723" s="6"/>
      <c r="IT723" s="6"/>
      <c r="IU723" s="6"/>
      <c r="IV723" s="6"/>
      <c r="IW723" s="6"/>
      <c r="IX723" s="6"/>
      <c r="IY723" s="6"/>
      <c r="IZ723" s="6"/>
      <c r="JA723" s="6"/>
      <c r="JB723" s="6"/>
      <c r="JC723" s="6"/>
      <c r="JD723" s="6"/>
      <c r="JE723" s="6"/>
      <c r="JF723" s="6"/>
      <c r="JG723" s="6"/>
      <c r="JH723" s="6"/>
      <c r="JI723" s="6"/>
      <c r="JJ723" s="6"/>
      <c r="JK723" s="6"/>
      <c r="JL723" s="6"/>
      <c r="JM723" s="6"/>
      <c r="JN723" s="6"/>
      <c r="JO723" s="6"/>
      <c r="JP723" s="6"/>
      <c r="JQ723" s="6"/>
      <c r="JR723" s="6"/>
      <c r="JS723" s="6"/>
      <c r="JT723" s="6"/>
      <c r="JU723" s="6"/>
      <c r="JV723" s="6"/>
      <c r="JW723" s="6"/>
      <c r="JX723" s="6"/>
      <c r="JY723" s="6"/>
      <c r="JZ723" s="6"/>
      <c r="KA723" s="6"/>
      <c r="KB723" s="6"/>
      <c r="KC723" s="6"/>
      <c r="KD723" s="6"/>
      <c r="KE723" s="6"/>
      <c r="KF723" s="6"/>
      <c r="KG723" s="6"/>
      <c r="KH723" s="6"/>
      <c r="KI723" s="6"/>
      <c r="KJ723" s="6"/>
      <c r="KK723" s="6"/>
      <c r="KL723" s="6"/>
      <c r="KM723" s="6"/>
      <c r="KN723" s="6"/>
      <c r="KO723" s="6"/>
      <c r="KP723" s="6"/>
      <c r="KQ723" s="6"/>
      <c r="KR723" s="6"/>
      <c r="KS723" s="6"/>
      <c r="KT723" s="6"/>
      <c r="KU723" s="6"/>
      <c r="KV723" s="6"/>
      <c r="KW723" s="6"/>
      <c r="KX723" s="6"/>
      <c r="KY723" s="6"/>
      <c r="KZ723" s="6"/>
      <c r="LA723" s="6"/>
      <c r="LB723" s="6"/>
      <c r="LC723" s="6"/>
    </row>
    <row r="724" spans="222:315" x14ac:dyDescent="0.2">
      <c r="HN724" s="6"/>
      <c r="HO724" s="6"/>
      <c r="HP724" s="6"/>
      <c r="HQ724" s="6"/>
      <c r="HR724" s="6"/>
      <c r="HS724" s="6"/>
      <c r="HT724" s="6"/>
      <c r="HU724" s="6"/>
      <c r="HV724" s="6"/>
      <c r="HW724" s="6"/>
      <c r="HX724" s="6"/>
      <c r="HY724" s="6"/>
      <c r="HZ724" s="6"/>
      <c r="IA724" s="6"/>
      <c r="IB724" s="6"/>
      <c r="IC724" s="6"/>
      <c r="ID724" s="6"/>
      <c r="IE724" s="6"/>
      <c r="IF724" s="6"/>
      <c r="IG724" s="6"/>
      <c r="IH724" s="6"/>
      <c r="II724" s="6"/>
      <c r="IJ724" s="6"/>
      <c r="IK724" s="6"/>
      <c r="IL724" s="6"/>
      <c r="IM724" s="6"/>
      <c r="IN724" s="6"/>
      <c r="IO724" s="6"/>
      <c r="IP724" s="6"/>
      <c r="IQ724" s="6"/>
      <c r="IR724" s="6"/>
      <c r="IS724" s="6"/>
      <c r="IT724" s="6"/>
      <c r="IU724" s="6"/>
      <c r="IV724" s="6"/>
      <c r="IW724" s="6"/>
      <c r="IX724" s="6"/>
      <c r="IY724" s="6"/>
      <c r="IZ724" s="6"/>
      <c r="JA724" s="6"/>
      <c r="JB724" s="6"/>
      <c r="JC724" s="6"/>
      <c r="JD724" s="6"/>
      <c r="JE724" s="6"/>
      <c r="JF724" s="6"/>
      <c r="JG724" s="6"/>
      <c r="JH724" s="6"/>
      <c r="JI724" s="6"/>
      <c r="JJ724" s="6"/>
      <c r="JK724" s="6"/>
      <c r="JL724" s="6"/>
      <c r="JM724" s="6"/>
      <c r="JN724" s="6"/>
      <c r="JO724" s="6"/>
      <c r="JP724" s="6"/>
      <c r="JQ724" s="6"/>
      <c r="JR724" s="6"/>
      <c r="JS724" s="6"/>
      <c r="JT724" s="6"/>
      <c r="JU724" s="6"/>
      <c r="JV724" s="6"/>
      <c r="JW724" s="6"/>
      <c r="JX724" s="6"/>
      <c r="JY724" s="6"/>
      <c r="JZ724" s="6"/>
      <c r="KA724" s="6"/>
      <c r="KB724" s="6"/>
      <c r="KC724" s="6"/>
      <c r="KD724" s="6"/>
      <c r="KE724" s="6"/>
      <c r="KF724" s="6"/>
      <c r="KG724" s="6"/>
      <c r="KH724" s="6"/>
      <c r="KI724" s="6"/>
      <c r="KJ724" s="6"/>
      <c r="KK724" s="6"/>
      <c r="KL724" s="6"/>
      <c r="KM724" s="6"/>
      <c r="KN724" s="6"/>
      <c r="KO724" s="6"/>
      <c r="KP724" s="6"/>
      <c r="KQ724" s="6"/>
      <c r="KR724" s="6"/>
      <c r="KS724" s="6"/>
      <c r="KT724" s="6"/>
      <c r="KU724" s="6"/>
      <c r="KV724" s="6"/>
      <c r="KW724" s="6"/>
      <c r="KX724" s="6"/>
      <c r="KY724" s="6"/>
      <c r="KZ724" s="6"/>
      <c r="LA724" s="6"/>
      <c r="LB724" s="6"/>
      <c r="LC724" s="6"/>
    </row>
    <row r="725" spans="222:315" x14ac:dyDescent="0.2">
      <c r="HN725" s="6"/>
      <c r="HO725" s="6"/>
      <c r="HP725" s="6"/>
      <c r="HQ725" s="6"/>
      <c r="HR725" s="6"/>
      <c r="HS725" s="6"/>
      <c r="HT725" s="6"/>
      <c r="HU725" s="6"/>
      <c r="HV725" s="6"/>
      <c r="HW725" s="6"/>
      <c r="HX725" s="6"/>
      <c r="HY725" s="6"/>
      <c r="HZ725" s="6"/>
      <c r="IA725" s="6"/>
      <c r="IB725" s="6"/>
      <c r="IC725" s="6"/>
      <c r="ID725" s="6"/>
      <c r="IE725" s="6"/>
      <c r="IF725" s="6"/>
      <c r="IG725" s="6"/>
      <c r="IH725" s="6"/>
      <c r="II725" s="6"/>
      <c r="IJ725" s="6"/>
      <c r="IK725" s="6"/>
      <c r="IL725" s="6"/>
      <c r="IM725" s="6"/>
      <c r="IN725" s="6"/>
      <c r="IO725" s="6"/>
      <c r="IP725" s="6"/>
      <c r="IQ725" s="6"/>
      <c r="IR725" s="6"/>
      <c r="IS725" s="6"/>
      <c r="IT725" s="6"/>
      <c r="IU725" s="6"/>
      <c r="IV725" s="6"/>
      <c r="IW725" s="6"/>
      <c r="IX725" s="6"/>
      <c r="IY725" s="6"/>
      <c r="IZ725" s="6"/>
      <c r="JA725" s="6"/>
      <c r="JB725" s="6"/>
      <c r="JC725" s="6"/>
      <c r="JD725" s="6"/>
      <c r="JE725" s="6"/>
      <c r="JF725" s="6"/>
      <c r="JG725" s="6"/>
      <c r="JH725" s="6"/>
      <c r="JI725" s="6"/>
      <c r="JJ725" s="6"/>
      <c r="JK725" s="6"/>
      <c r="JL725" s="6"/>
      <c r="JM725" s="6"/>
      <c r="JN725" s="6"/>
      <c r="JO725" s="6"/>
      <c r="JP725" s="6"/>
      <c r="JQ725" s="6"/>
      <c r="JR725" s="6"/>
      <c r="JS725" s="6"/>
      <c r="JT725" s="6"/>
      <c r="JU725" s="6"/>
      <c r="JV725" s="6"/>
      <c r="JW725" s="6"/>
      <c r="JX725" s="6"/>
      <c r="JY725" s="6"/>
      <c r="JZ725" s="6"/>
      <c r="KA725" s="6"/>
      <c r="KB725" s="6"/>
      <c r="KC725" s="6"/>
      <c r="KD725" s="6"/>
      <c r="KE725" s="6"/>
      <c r="KF725" s="6"/>
      <c r="KG725" s="6"/>
      <c r="KH725" s="6"/>
      <c r="KI725" s="6"/>
      <c r="KJ725" s="6"/>
      <c r="KK725" s="6"/>
      <c r="KL725" s="6"/>
      <c r="KM725" s="6"/>
      <c r="KN725" s="6"/>
      <c r="KO725" s="6"/>
      <c r="KP725" s="6"/>
      <c r="KQ725" s="6"/>
      <c r="KR725" s="6"/>
      <c r="KS725" s="6"/>
      <c r="KT725" s="6"/>
      <c r="KU725" s="6"/>
      <c r="KV725" s="6"/>
      <c r="KW725" s="6"/>
      <c r="KX725" s="6"/>
      <c r="KY725" s="6"/>
      <c r="KZ725" s="6"/>
      <c r="LA725" s="6"/>
      <c r="LB725" s="6"/>
      <c r="LC725" s="6"/>
    </row>
    <row r="726" spans="222:315" x14ac:dyDescent="0.2">
      <c r="HN726" s="6"/>
      <c r="HO726" s="6"/>
      <c r="HP726" s="6"/>
      <c r="HQ726" s="6"/>
      <c r="HR726" s="6"/>
      <c r="HS726" s="6"/>
      <c r="HT726" s="6"/>
      <c r="HU726" s="6"/>
      <c r="HV726" s="6"/>
      <c r="HW726" s="6"/>
      <c r="HX726" s="6"/>
      <c r="HY726" s="6"/>
      <c r="HZ726" s="6"/>
      <c r="IA726" s="6"/>
      <c r="IB726" s="6"/>
      <c r="IC726" s="6"/>
      <c r="ID726" s="6"/>
      <c r="IE726" s="6"/>
      <c r="IF726" s="6"/>
      <c r="IG726" s="6"/>
      <c r="IH726" s="6"/>
      <c r="II726" s="6"/>
      <c r="IJ726" s="6"/>
      <c r="IK726" s="6"/>
      <c r="IL726" s="6"/>
      <c r="IM726" s="6"/>
      <c r="IN726" s="6"/>
      <c r="IO726" s="6"/>
      <c r="IP726" s="6"/>
      <c r="IQ726" s="6"/>
      <c r="IR726" s="6"/>
      <c r="IS726" s="6"/>
      <c r="IT726" s="6"/>
      <c r="IU726" s="6"/>
      <c r="IV726" s="6"/>
      <c r="IW726" s="6"/>
      <c r="IX726" s="6"/>
      <c r="IY726" s="6"/>
      <c r="IZ726" s="6"/>
      <c r="JA726" s="6"/>
      <c r="JB726" s="6"/>
      <c r="JC726" s="6"/>
      <c r="JD726" s="6"/>
      <c r="JE726" s="6"/>
      <c r="JF726" s="6"/>
      <c r="JG726" s="6"/>
      <c r="JH726" s="6"/>
      <c r="JI726" s="6"/>
      <c r="JJ726" s="6"/>
      <c r="JK726" s="6"/>
      <c r="JL726" s="6"/>
      <c r="JM726" s="6"/>
      <c r="JN726" s="6"/>
      <c r="JO726" s="6"/>
      <c r="JP726" s="6"/>
      <c r="JQ726" s="6"/>
      <c r="JR726" s="6"/>
      <c r="JS726" s="6"/>
      <c r="JT726" s="6"/>
      <c r="JU726" s="6"/>
      <c r="JV726" s="6"/>
      <c r="JW726" s="6"/>
      <c r="JX726" s="6"/>
      <c r="JY726" s="6"/>
      <c r="JZ726" s="6"/>
      <c r="KA726" s="6"/>
      <c r="KB726" s="6"/>
      <c r="KC726" s="6"/>
      <c r="KD726" s="6"/>
      <c r="KE726" s="6"/>
      <c r="KF726" s="6"/>
      <c r="KG726" s="6"/>
      <c r="KH726" s="6"/>
      <c r="KI726" s="6"/>
      <c r="KJ726" s="6"/>
      <c r="KK726" s="6"/>
      <c r="KL726" s="6"/>
      <c r="KM726" s="6"/>
      <c r="KN726" s="6"/>
      <c r="KO726" s="6"/>
      <c r="KP726" s="6"/>
      <c r="KQ726" s="6"/>
      <c r="KR726" s="6"/>
      <c r="KS726" s="6"/>
      <c r="KT726" s="6"/>
      <c r="KU726" s="6"/>
      <c r="KV726" s="6"/>
      <c r="KW726" s="6"/>
      <c r="KX726" s="6"/>
      <c r="KY726" s="6"/>
      <c r="KZ726" s="6"/>
      <c r="LA726" s="6"/>
      <c r="LB726" s="6"/>
      <c r="LC726" s="6"/>
    </row>
    <row r="727" spans="222:315" x14ac:dyDescent="0.2">
      <c r="HN727" s="6"/>
      <c r="HO727" s="6"/>
      <c r="HP727" s="6"/>
      <c r="HQ727" s="6"/>
      <c r="HR727" s="6"/>
      <c r="HS727" s="6"/>
      <c r="HT727" s="6"/>
      <c r="HU727" s="6"/>
      <c r="HV727" s="6"/>
      <c r="HW727" s="6"/>
      <c r="HX727" s="6"/>
      <c r="HY727" s="6"/>
      <c r="HZ727" s="6"/>
      <c r="IA727" s="6"/>
      <c r="IB727" s="6"/>
      <c r="IC727" s="6"/>
      <c r="ID727" s="6"/>
      <c r="IE727" s="6"/>
      <c r="IF727" s="6"/>
      <c r="IG727" s="6"/>
      <c r="IH727" s="6"/>
      <c r="II727" s="6"/>
      <c r="IJ727" s="6"/>
      <c r="IK727" s="6"/>
      <c r="IL727" s="6"/>
      <c r="IM727" s="6"/>
      <c r="IN727" s="6"/>
      <c r="IO727" s="6"/>
      <c r="IP727" s="6"/>
      <c r="IQ727" s="6"/>
      <c r="IR727" s="6"/>
      <c r="IS727" s="6"/>
      <c r="IT727" s="6"/>
      <c r="IU727" s="6"/>
      <c r="IV727" s="6"/>
      <c r="IW727" s="6"/>
      <c r="IX727" s="6"/>
      <c r="IY727" s="6"/>
      <c r="IZ727" s="6"/>
      <c r="JA727" s="6"/>
      <c r="JB727" s="6"/>
      <c r="JC727" s="6"/>
      <c r="JD727" s="6"/>
      <c r="JE727" s="6"/>
      <c r="JF727" s="6"/>
      <c r="JG727" s="6"/>
      <c r="JH727" s="6"/>
      <c r="JI727" s="6"/>
      <c r="JJ727" s="6"/>
      <c r="JK727" s="6"/>
      <c r="JL727" s="6"/>
      <c r="JM727" s="6"/>
      <c r="JN727" s="6"/>
      <c r="JO727" s="6"/>
      <c r="JP727" s="6"/>
      <c r="JQ727" s="6"/>
      <c r="JR727" s="6"/>
      <c r="JS727" s="6"/>
      <c r="JT727" s="6"/>
      <c r="JU727" s="6"/>
      <c r="JV727" s="6"/>
      <c r="JW727" s="6"/>
      <c r="JX727" s="6"/>
      <c r="JY727" s="6"/>
      <c r="JZ727" s="6"/>
      <c r="KA727" s="6"/>
      <c r="KB727" s="6"/>
      <c r="KC727" s="6"/>
      <c r="KD727" s="6"/>
      <c r="KE727" s="6"/>
      <c r="KF727" s="6"/>
      <c r="KG727" s="6"/>
      <c r="KH727" s="6"/>
      <c r="KI727" s="6"/>
      <c r="KJ727" s="6"/>
      <c r="KK727" s="6"/>
      <c r="KL727" s="6"/>
      <c r="KM727" s="6"/>
      <c r="KN727" s="6"/>
      <c r="KO727" s="6"/>
      <c r="KP727" s="6"/>
      <c r="KQ727" s="6"/>
      <c r="KR727" s="6"/>
      <c r="KS727" s="6"/>
      <c r="KT727" s="6"/>
      <c r="KU727" s="6"/>
      <c r="KV727" s="6"/>
      <c r="KW727" s="6"/>
      <c r="KX727" s="6"/>
      <c r="KY727" s="6"/>
      <c r="KZ727" s="6"/>
      <c r="LA727" s="6"/>
      <c r="LB727" s="6"/>
      <c r="LC727" s="6"/>
    </row>
    <row r="728" spans="222:315" x14ac:dyDescent="0.2">
      <c r="HN728" s="6"/>
      <c r="HO728" s="6"/>
      <c r="HP728" s="6"/>
      <c r="HQ728" s="6"/>
      <c r="HR728" s="6"/>
      <c r="HS728" s="6"/>
      <c r="HT728" s="6"/>
      <c r="HU728" s="6"/>
      <c r="HV728" s="6"/>
      <c r="HW728" s="6"/>
      <c r="HX728" s="6"/>
      <c r="HY728" s="6"/>
      <c r="HZ728" s="6"/>
      <c r="IA728" s="6"/>
      <c r="IB728" s="6"/>
      <c r="IC728" s="6"/>
      <c r="ID728" s="6"/>
      <c r="IE728" s="6"/>
      <c r="IF728" s="6"/>
      <c r="IG728" s="6"/>
      <c r="IH728" s="6"/>
      <c r="II728" s="6"/>
      <c r="IJ728" s="6"/>
      <c r="IK728" s="6"/>
      <c r="IL728" s="6"/>
      <c r="IM728" s="6"/>
      <c r="IN728" s="6"/>
      <c r="IO728" s="6"/>
      <c r="IP728" s="6"/>
      <c r="IQ728" s="6"/>
      <c r="IR728" s="6"/>
      <c r="IS728" s="6"/>
      <c r="IT728" s="6"/>
      <c r="IU728" s="6"/>
      <c r="IV728" s="6"/>
      <c r="IW728" s="6"/>
      <c r="IX728" s="6"/>
      <c r="IY728" s="6"/>
      <c r="IZ728" s="6"/>
      <c r="JA728" s="6"/>
      <c r="JB728" s="6"/>
      <c r="JC728" s="6"/>
      <c r="JD728" s="6"/>
      <c r="JE728" s="6"/>
      <c r="JF728" s="6"/>
      <c r="JG728" s="6"/>
      <c r="JH728" s="6"/>
      <c r="JI728" s="6"/>
      <c r="JJ728" s="6"/>
      <c r="JK728" s="6"/>
      <c r="JL728" s="6"/>
      <c r="JM728" s="6"/>
      <c r="JN728" s="6"/>
      <c r="JO728" s="6"/>
      <c r="JP728" s="6"/>
      <c r="JQ728" s="6"/>
      <c r="JR728" s="6"/>
      <c r="JS728" s="6"/>
      <c r="JT728" s="6"/>
      <c r="JU728" s="6"/>
      <c r="JV728" s="6"/>
      <c r="JW728" s="6"/>
      <c r="JX728" s="6"/>
      <c r="JY728" s="6"/>
      <c r="JZ728" s="6"/>
      <c r="KA728" s="6"/>
      <c r="KB728" s="6"/>
      <c r="KC728" s="6"/>
      <c r="KD728" s="6"/>
      <c r="KE728" s="6"/>
      <c r="KF728" s="6"/>
      <c r="KG728" s="6"/>
      <c r="KH728" s="6"/>
      <c r="KI728" s="6"/>
      <c r="KJ728" s="6"/>
      <c r="KK728" s="6"/>
      <c r="KL728" s="6"/>
      <c r="KM728" s="6"/>
      <c r="KN728" s="6"/>
      <c r="KO728" s="6"/>
      <c r="KP728" s="6"/>
      <c r="KQ728" s="6"/>
      <c r="KR728" s="6"/>
      <c r="KS728" s="6"/>
      <c r="KT728" s="6"/>
      <c r="KU728" s="6"/>
      <c r="KV728" s="6"/>
      <c r="KW728" s="6"/>
      <c r="KX728" s="6"/>
      <c r="KY728" s="6"/>
      <c r="KZ728" s="6"/>
      <c r="LA728" s="6"/>
      <c r="LB728" s="6"/>
      <c r="LC728" s="6"/>
    </row>
    <row r="729" spans="222:315" x14ac:dyDescent="0.2">
      <c r="HN729" s="6"/>
      <c r="HO729" s="6"/>
      <c r="HP729" s="6"/>
      <c r="HQ729" s="6"/>
      <c r="HR729" s="6"/>
      <c r="HS729" s="6"/>
      <c r="HT729" s="6"/>
      <c r="HU729" s="6"/>
      <c r="HV729" s="6"/>
      <c r="HW729" s="6"/>
      <c r="HX729" s="6"/>
      <c r="HY729" s="6"/>
      <c r="HZ729" s="6"/>
      <c r="IA729" s="6"/>
      <c r="IB729" s="6"/>
      <c r="IC729" s="6"/>
      <c r="ID729" s="6"/>
      <c r="IE729" s="6"/>
      <c r="IF729" s="6"/>
      <c r="IG729" s="6"/>
      <c r="IH729" s="6"/>
      <c r="II729" s="6"/>
      <c r="IJ729" s="6"/>
      <c r="IK729" s="6"/>
      <c r="IL729" s="6"/>
      <c r="IM729" s="6"/>
      <c r="IN729" s="6"/>
      <c r="IO729" s="6"/>
      <c r="IP729" s="6"/>
      <c r="IQ729" s="6"/>
      <c r="IR729" s="6"/>
      <c r="IS729" s="6"/>
      <c r="IT729" s="6"/>
      <c r="IU729" s="6"/>
      <c r="IV729" s="6"/>
      <c r="IW729" s="6"/>
      <c r="IX729" s="6"/>
      <c r="IY729" s="6"/>
      <c r="IZ729" s="6"/>
      <c r="JA729" s="6"/>
      <c r="JB729" s="6"/>
      <c r="JC729" s="6"/>
      <c r="JD729" s="6"/>
      <c r="JE729" s="6"/>
      <c r="JF729" s="6"/>
      <c r="JG729" s="6"/>
      <c r="JH729" s="6"/>
      <c r="JI729" s="6"/>
      <c r="JJ729" s="6"/>
      <c r="JK729" s="6"/>
      <c r="JL729" s="6"/>
      <c r="JM729" s="6"/>
      <c r="JN729" s="6"/>
      <c r="JO729" s="6"/>
      <c r="JP729" s="6"/>
      <c r="JQ729" s="6"/>
      <c r="JR729" s="6"/>
      <c r="JS729" s="6"/>
      <c r="JT729" s="6"/>
      <c r="JU729" s="6"/>
      <c r="JV729" s="6"/>
      <c r="JW729" s="6"/>
      <c r="JX729" s="6"/>
      <c r="JY729" s="6"/>
      <c r="JZ729" s="6"/>
      <c r="KA729" s="6"/>
      <c r="KB729" s="6"/>
      <c r="KC729" s="6"/>
      <c r="KD729" s="6"/>
      <c r="KE729" s="6"/>
      <c r="KF729" s="6"/>
      <c r="KG729" s="6"/>
      <c r="KH729" s="6"/>
      <c r="KI729" s="6"/>
      <c r="KJ729" s="6"/>
      <c r="KK729" s="6"/>
      <c r="KL729" s="6"/>
      <c r="KM729" s="6"/>
      <c r="KN729" s="6"/>
      <c r="KO729" s="6"/>
      <c r="KP729" s="6"/>
      <c r="KQ729" s="6"/>
      <c r="KR729" s="6"/>
      <c r="KS729" s="6"/>
      <c r="KT729" s="6"/>
      <c r="KU729" s="6"/>
      <c r="KV729" s="6"/>
      <c r="KW729" s="6"/>
      <c r="KX729" s="6"/>
      <c r="KY729" s="6"/>
      <c r="KZ729" s="6"/>
      <c r="LA729" s="6"/>
      <c r="LB729" s="6"/>
      <c r="LC729" s="6"/>
    </row>
    <row r="730" spans="222:315" x14ac:dyDescent="0.2">
      <c r="HN730" s="6"/>
      <c r="HO730" s="6"/>
      <c r="HP730" s="6"/>
      <c r="HQ730" s="6"/>
      <c r="HR730" s="6"/>
      <c r="HS730" s="6"/>
      <c r="HT730" s="6"/>
      <c r="HU730" s="6"/>
      <c r="HV730" s="6"/>
      <c r="HW730" s="6"/>
      <c r="HX730" s="6"/>
      <c r="HY730" s="6"/>
      <c r="HZ730" s="6"/>
      <c r="IA730" s="6"/>
      <c r="IB730" s="6"/>
      <c r="IC730" s="6"/>
      <c r="ID730" s="6"/>
      <c r="IE730" s="6"/>
      <c r="IF730" s="6"/>
      <c r="IG730" s="6"/>
      <c r="IH730" s="6"/>
      <c r="II730" s="6"/>
      <c r="IJ730" s="6"/>
      <c r="IK730" s="6"/>
      <c r="IL730" s="6"/>
      <c r="IM730" s="6"/>
      <c r="IN730" s="6"/>
      <c r="IO730" s="6"/>
      <c r="IP730" s="6"/>
      <c r="IQ730" s="6"/>
      <c r="IR730" s="6"/>
      <c r="IS730" s="6"/>
      <c r="IT730" s="6"/>
      <c r="IU730" s="6"/>
      <c r="IV730" s="6"/>
      <c r="IW730" s="6"/>
      <c r="IX730" s="6"/>
      <c r="IY730" s="6"/>
      <c r="IZ730" s="6"/>
      <c r="JA730" s="6"/>
      <c r="JB730" s="6"/>
      <c r="JC730" s="6"/>
      <c r="JD730" s="6"/>
      <c r="JE730" s="6"/>
      <c r="JF730" s="6"/>
      <c r="JG730" s="6"/>
      <c r="JH730" s="6"/>
      <c r="JI730" s="6"/>
      <c r="JJ730" s="6"/>
      <c r="JK730" s="6"/>
      <c r="JL730" s="6"/>
      <c r="JM730" s="6"/>
      <c r="JN730" s="6"/>
      <c r="JO730" s="6"/>
      <c r="JP730" s="6"/>
      <c r="JQ730" s="6"/>
      <c r="JR730" s="6"/>
      <c r="JS730" s="6"/>
      <c r="JT730" s="6"/>
      <c r="JU730" s="6"/>
      <c r="JV730" s="6"/>
      <c r="JW730" s="6"/>
      <c r="JX730" s="6"/>
      <c r="JY730" s="6"/>
      <c r="JZ730" s="6"/>
      <c r="KA730" s="6"/>
      <c r="KB730" s="6"/>
      <c r="KC730" s="6"/>
      <c r="KD730" s="6"/>
      <c r="KE730" s="6"/>
      <c r="KF730" s="6"/>
      <c r="KG730" s="6"/>
      <c r="KH730" s="6"/>
      <c r="KI730" s="6"/>
      <c r="KJ730" s="6"/>
      <c r="KK730" s="6"/>
      <c r="KL730" s="6"/>
      <c r="KM730" s="6"/>
      <c r="KN730" s="6"/>
      <c r="KO730" s="6"/>
      <c r="KP730" s="6"/>
      <c r="KQ730" s="6"/>
      <c r="KR730" s="6"/>
      <c r="KS730" s="6"/>
      <c r="KT730" s="6"/>
      <c r="KU730" s="6"/>
      <c r="KV730" s="6"/>
      <c r="KW730" s="6"/>
      <c r="KX730" s="6"/>
      <c r="KY730" s="6"/>
      <c r="KZ730" s="6"/>
      <c r="LA730" s="6"/>
      <c r="LB730" s="6"/>
      <c r="LC730" s="6"/>
    </row>
    <row r="731" spans="222:315" x14ac:dyDescent="0.2">
      <c r="HN731" s="6"/>
      <c r="HO731" s="6"/>
      <c r="HP731" s="6"/>
      <c r="HQ731" s="6"/>
      <c r="HR731" s="6"/>
      <c r="HS731" s="6"/>
      <c r="HT731" s="6"/>
      <c r="HU731" s="6"/>
      <c r="HV731" s="6"/>
      <c r="HW731" s="6"/>
      <c r="HX731" s="6"/>
      <c r="HY731" s="6"/>
      <c r="HZ731" s="6"/>
      <c r="IA731" s="6"/>
      <c r="IB731" s="6"/>
      <c r="IC731" s="6"/>
      <c r="ID731" s="6"/>
      <c r="IE731" s="6"/>
      <c r="IF731" s="6"/>
      <c r="IG731" s="6"/>
      <c r="IH731" s="6"/>
      <c r="II731" s="6"/>
      <c r="IJ731" s="6"/>
      <c r="IK731" s="6"/>
      <c r="IL731" s="6"/>
      <c r="IM731" s="6"/>
      <c r="IN731" s="6"/>
      <c r="IO731" s="6"/>
      <c r="IP731" s="6"/>
      <c r="IQ731" s="6"/>
      <c r="IR731" s="6"/>
      <c r="IS731" s="6"/>
      <c r="IT731" s="6"/>
      <c r="IU731" s="6"/>
      <c r="IV731" s="6"/>
      <c r="IW731" s="6"/>
      <c r="IX731" s="6"/>
      <c r="IY731" s="6"/>
      <c r="IZ731" s="6"/>
      <c r="JA731" s="6"/>
      <c r="JB731" s="6"/>
      <c r="JC731" s="6"/>
      <c r="JD731" s="6"/>
      <c r="JE731" s="6"/>
      <c r="JF731" s="6"/>
      <c r="JG731" s="6"/>
      <c r="JH731" s="6"/>
      <c r="JI731" s="6"/>
      <c r="JJ731" s="6"/>
      <c r="JK731" s="6"/>
      <c r="JL731" s="6"/>
      <c r="JM731" s="6"/>
      <c r="JN731" s="6"/>
      <c r="JO731" s="6"/>
      <c r="JP731" s="6"/>
      <c r="JQ731" s="6"/>
      <c r="JR731" s="6"/>
      <c r="JS731" s="6"/>
      <c r="JT731" s="6"/>
      <c r="JU731" s="6"/>
      <c r="JV731" s="6"/>
      <c r="JW731" s="6"/>
      <c r="JX731" s="6"/>
      <c r="JY731" s="6"/>
      <c r="JZ731" s="6"/>
      <c r="KA731" s="6"/>
      <c r="KB731" s="6"/>
      <c r="KC731" s="6"/>
      <c r="KD731" s="6"/>
      <c r="KE731" s="6"/>
      <c r="KF731" s="6"/>
      <c r="KG731" s="6"/>
      <c r="KH731" s="6"/>
      <c r="KI731" s="6"/>
      <c r="KJ731" s="6"/>
      <c r="KK731" s="6"/>
      <c r="KL731" s="6"/>
      <c r="KM731" s="6"/>
      <c r="KN731" s="6"/>
      <c r="KO731" s="6"/>
      <c r="KP731" s="6"/>
      <c r="KQ731" s="6"/>
      <c r="KR731" s="6"/>
      <c r="KS731" s="6"/>
      <c r="KT731" s="6"/>
      <c r="KU731" s="6"/>
      <c r="KV731" s="6"/>
      <c r="KW731" s="6"/>
      <c r="KX731" s="6"/>
      <c r="KY731" s="6"/>
      <c r="KZ731" s="6"/>
      <c r="LA731" s="6"/>
      <c r="LB731" s="6"/>
      <c r="LC731" s="6"/>
    </row>
    <row r="732" spans="222:315" x14ac:dyDescent="0.2">
      <c r="HN732" s="6"/>
      <c r="HO732" s="6"/>
      <c r="HP732" s="6"/>
      <c r="HQ732" s="6"/>
      <c r="HR732" s="6"/>
      <c r="HS732" s="6"/>
      <c r="HT732" s="6"/>
      <c r="HU732" s="6"/>
      <c r="HV732" s="6"/>
      <c r="HW732" s="6"/>
      <c r="HX732" s="6"/>
      <c r="HY732" s="6"/>
      <c r="HZ732" s="6"/>
      <c r="IA732" s="6"/>
      <c r="IB732" s="6"/>
      <c r="IC732" s="6"/>
      <c r="ID732" s="6"/>
      <c r="IE732" s="6"/>
      <c r="IF732" s="6"/>
      <c r="IG732" s="6"/>
      <c r="IH732" s="6"/>
      <c r="II732" s="6"/>
      <c r="IJ732" s="6"/>
      <c r="IK732" s="6"/>
      <c r="IL732" s="6"/>
      <c r="IM732" s="6"/>
      <c r="IN732" s="6"/>
      <c r="IO732" s="6"/>
      <c r="IP732" s="6"/>
      <c r="IQ732" s="6"/>
      <c r="IR732" s="6"/>
      <c r="IS732" s="6"/>
      <c r="IT732" s="6"/>
      <c r="IU732" s="6"/>
      <c r="IV732" s="6"/>
      <c r="IW732" s="6"/>
      <c r="IX732" s="6"/>
      <c r="IY732" s="6"/>
      <c r="IZ732" s="6"/>
      <c r="JA732" s="6"/>
      <c r="JB732" s="6"/>
      <c r="JC732" s="6"/>
      <c r="JD732" s="6"/>
      <c r="JE732" s="6"/>
      <c r="JF732" s="6"/>
      <c r="JG732" s="6"/>
      <c r="JH732" s="6"/>
      <c r="JI732" s="6"/>
      <c r="JJ732" s="6"/>
      <c r="JK732" s="6"/>
      <c r="JL732" s="6"/>
      <c r="JM732" s="6"/>
      <c r="JN732" s="6"/>
      <c r="JO732" s="6"/>
      <c r="JP732" s="6"/>
      <c r="JQ732" s="6"/>
      <c r="JR732" s="6"/>
      <c r="JS732" s="6"/>
      <c r="JT732" s="6"/>
      <c r="JU732" s="6"/>
      <c r="JV732" s="6"/>
      <c r="JW732" s="6"/>
      <c r="JX732" s="6"/>
      <c r="JY732" s="6"/>
      <c r="JZ732" s="6"/>
      <c r="KA732" s="6"/>
      <c r="KB732" s="6"/>
      <c r="KC732" s="6"/>
      <c r="KD732" s="6"/>
      <c r="KE732" s="6"/>
      <c r="KF732" s="6"/>
      <c r="KG732" s="6"/>
      <c r="KH732" s="6"/>
      <c r="KI732" s="6"/>
      <c r="KJ732" s="6"/>
      <c r="KK732" s="6"/>
      <c r="KL732" s="6"/>
      <c r="KM732" s="6"/>
      <c r="KN732" s="6"/>
      <c r="KO732" s="6"/>
      <c r="KP732" s="6"/>
      <c r="KQ732" s="6"/>
      <c r="KR732" s="6"/>
      <c r="KS732" s="6"/>
      <c r="KT732" s="6"/>
      <c r="KU732" s="6"/>
      <c r="KV732" s="6"/>
      <c r="KW732" s="6"/>
      <c r="KX732" s="6"/>
      <c r="KY732" s="6"/>
      <c r="KZ732" s="6"/>
      <c r="LA732" s="6"/>
      <c r="LB732" s="6"/>
      <c r="LC732" s="6"/>
    </row>
    <row r="733" spans="222:315" x14ac:dyDescent="0.2">
      <c r="HN733" s="6"/>
      <c r="HO733" s="6"/>
      <c r="HP733" s="6"/>
      <c r="HQ733" s="6"/>
      <c r="HR733" s="6"/>
      <c r="HS733" s="6"/>
      <c r="HT733" s="6"/>
      <c r="HU733" s="6"/>
      <c r="HV733" s="6"/>
      <c r="HW733" s="6"/>
      <c r="HX733" s="6"/>
      <c r="HY733" s="6"/>
      <c r="HZ733" s="6"/>
      <c r="IA733" s="6"/>
      <c r="IB733" s="6"/>
      <c r="IC733" s="6"/>
      <c r="ID733" s="6"/>
      <c r="IE733" s="6"/>
      <c r="IF733" s="6"/>
      <c r="IG733" s="6"/>
      <c r="IH733" s="6"/>
      <c r="II733" s="6"/>
      <c r="IJ733" s="6"/>
      <c r="IK733" s="6"/>
      <c r="IL733" s="6"/>
      <c r="IM733" s="6"/>
      <c r="IN733" s="6"/>
      <c r="IO733" s="6"/>
      <c r="IP733" s="6"/>
      <c r="IQ733" s="6"/>
      <c r="IR733" s="6"/>
      <c r="IS733" s="6"/>
      <c r="IT733" s="6"/>
      <c r="IU733" s="6"/>
      <c r="IV733" s="6"/>
      <c r="IW733" s="6"/>
      <c r="IX733" s="6"/>
      <c r="IY733" s="6"/>
      <c r="IZ733" s="6"/>
      <c r="JA733" s="6"/>
      <c r="JB733" s="6"/>
      <c r="JC733" s="6"/>
      <c r="JD733" s="6"/>
      <c r="JE733" s="6"/>
      <c r="JF733" s="6"/>
      <c r="JG733" s="6"/>
      <c r="JH733" s="6"/>
      <c r="JI733" s="6"/>
      <c r="JJ733" s="6"/>
      <c r="JK733" s="6"/>
      <c r="JL733" s="6"/>
      <c r="JM733" s="6"/>
      <c r="JN733" s="6"/>
      <c r="JO733" s="6"/>
      <c r="JP733" s="6"/>
      <c r="JQ733" s="6"/>
      <c r="JR733" s="6"/>
      <c r="JS733" s="6"/>
      <c r="JT733" s="6"/>
      <c r="JU733" s="6"/>
      <c r="JV733" s="6"/>
      <c r="JW733" s="6"/>
      <c r="JX733" s="6"/>
      <c r="JY733" s="6"/>
      <c r="JZ733" s="6"/>
      <c r="KA733" s="6"/>
      <c r="KB733" s="6"/>
      <c r="KC733" s="6"/>
      <c r="KD733" s="6"/>
      <c r="KE733" s="6"/>
      <c r="KF733" s="6"/>
      <c r="KG733" s="6"/>
      <c r="KH733" s="6"/>
      <c r="KI733" s="6"/>
      <c r="KJ733" s="6"/>
      <c r="KK733" s="6"/>
      <c r="KL733" s="6"/>
      <c r="KM733" s="6"/>
      <c r="KN733" s="6"/>
      <c r="KO733" s="6"/>
      <c r="KP733" s="6"/>
      <c r="KQ733" s="6"/>
      <c r="KR733" s="6"/>
      <c r="KS733" s="6"/>
      <c r="KT733" s="6"/>
      <c r="KU733" s="6"/>
      <c r="KV733" s="6"/>
      <c r="KW733" s="6"/>
      <c r="KX733" s="6"/>
      <c r="KY733" s="6"/>
      <c r="KZ733" s="6"/>
      <c r="LA733" s="6"/>
      <c r="LB733" s="6"/>
      <c r="LC733" s="6"/>
    </row>
    <row r="734" spans="222:315" x14ac:dyDescent="0.2">
      <c r="HN734" s="6"/>
      <c r="HO734" s="6"/>
      <c r="HP734" s="6"/>
      <c r="HQ734" s="6"/>
      <c r="HR734" s="6"/>
      <c r="HS734" s="6"/>
      <c r="HT734" s="6"/>
      <c r="HU734" s="6"/>
      <c r="HV734" s="6"/>
      <c r="HW734" s="6"/>
      <c r="HX734" s="6"/>
      <c r="HY734" s="6"/>
      <c r="HZ734" s="6"/>
      <c r="IA734" s="6"/>
      <c r="IB734" s="6"/>
      <c r="IC734" s="6"/>
      <c r="ID734" s="6"/>
      <c r="IE734" s="6"/>
      <c r="IF734" s="6"/>
      <c r="IG734" s="6"/>
      <c r="IH734" s="6"/>
      <c r="II734" s="6"/>
      <c r="IJ734" s="6"/>
      <c r="IK734" s="6"/>
      <c r="IL734" s="6"/>
      <c r="IM734" s="6"/>
      <c r="IN734" s="6"/>
      <c r="IO734" s="6"/>
      <c r="IP734" s="6"/>
      <c r="IQ734" s="6"/>
      <c r="IR734" s="6"/>
      <c r="IS734" s="6"/>
      <c r="IT734" s="6"/>
      <c r="IU734" s="6"/>
      <c r="IV734" s="6"/>
      <c r="IW734" s="6"/>
      <c r="IX734" s="6"/>
      <c r="IY734" s="6"/>
      <c r="IZ734" s="6"/>
      <c r="JA734" s="6"/>
      <c r="JB734" s="6"/>
      <c r="JC734" s="6"/>
      <c r="JD734" s="6"/>
      <c r="JE734" s="6"/>
      <c r="JF734" s="6"/>
      <c r="JG734" s="6"/>
      <c r="JH734" s="6"/>
      <c r="JI734" s="6"/>
      <c r="JJ734" s="6"/>
      <c r="JK734" s="6"/>
      <c r="JL734" s="6"/>
      <c r="JM734" s="6"/>
      <c r="JN734" s="6"/>
      <c r="JO734" s="6"/>
      <c r="JP734" s="6"/>
      <c r="JQ734" s="6"/>
      <c r="JR734" s="6"/>
      <c r="JS734" s="6"/>
      <c r="JT734" s="6"/>
      <c r="JU734" s="6"/>
      <c r="JV734" s="6"/>
      <c r="JW734" s="6"/>
      <c r="JX734" s="6"/>
      <c r="JY734" s="6"/>
      <c r="JZ734" s="6"/>
      <c r="KA734" s="6"/>
      <c r="KB734" s="6"/>
      <c r="KC734" s="6"/>
      <c r="KD734" s="6"/>
      <c r="KE734" s="6"/>
      <c r="KF734" s="6"/>
      <c r="KG734" s="6"/>
      <c r="KH734" s="6"/>
      <c r="KI734" s="6"/>
      <c r="KJ734" s="6"/>
      <c r="KK734" s="6"/>
      <c r="KL734" s="6"/>
      <c r="KM734" s="6"/>
      <c r="KN734" s="6"/>
      <c r="KO734" s="6"/>
      <c r="KP734" s="6"/>
      <c r="KQ734" s="6"/>
      <c r="KR734" s="6"/>
      <c r="KS734" s="6"/>
      <c r="KT734" s="6"/>
      <c r="KU734" s="6"/>
      <c r="KV734" s="6"/>
      <c r="KW734" s="6"/>
      <c r="KX734" s="6"/>
      <c r="KY734" s="6"/>
      <c r="KZ734" s="6"/>
      <c r="LA734" s="6"/>
      <c r="LB734" s="6"/>
      <c r="LC734" s="6"/>
    </row>
    <row r="735" spans="222:315" x14ac:dyDescent="0.2">
      <c r="HN735" s="6"/>
      <c r="HO735" s="6"/>
      <c r="HP735" s="6"/>
      <c r="HQ735" s="6"/>
      <c r="HR735" s="6"/>
      <c r="HS735" s="6"/>
      <c r="HT735" s="6"/>
      <c r="HU735" s="6"/>
      <c r="HV735" s="6"/>
      <c r="HW735" s="6"/>
      <c r="HX735" s="6"/>
      <c r="HY735" s="6"/>
      <c r="HZ735" s="6"/>
      <c r="IA735" s="6"/>
      <c r="IB735" s="6"/>
      <c r="IC735" s="6"/>
      <c r="ID735" s="6"/>
      <c r="IE735" s="6"/>
      <c r="IF735" s="6"/>
      <c r="IG735" s="6"/>
      <c r="IH735" s="6"/>
      <c r="II735" s="6"/>
      <c r="IJ735" s="6"/>
      <c r="IK735" s="6"/>
      <c r="IL735" s="6"/>
      <c r="IM735" s="6"/>
      <c r="IN735" s="6"/>
      <c r="IO735" s="6"/>
      <c r="IP735" s="6"/>
      <c r="IQ735" s="6"/>
      <c r="IR735" s="6"/>
      <c r="IS735" s="6"/>
      <c r="IT735" s="6"/>
      <c r="IU735" s="6"/>
      <c r="IV735" s="6"/>
      <c r="IW735" s="6"/>
      <c r="IX735" s="6"/>
      <c r="IY735" s="6"/>
      <c r="IZ735" s="6"/>
      <c r="JA735" s="6"/>
      <c r="JB735" s="6"/>
      <c r="JC735" s="6"/>
      <c r="JD735" s="6"/>
      <c r="JE735" s="6"/>
      <c r="JF735" s="6"/>
      <c r="JG735" s="6"/>
      <c r="JH735" s="6"/>
      <c r="JI735" s="6"/>
      <c r="JJ735" s="6"/>
      <c r="JK735" s="6"/>
      <c r="JL735" s="6"/>
      <c r="JM735" s="6"/>
      <c r="JN735" s="6"/>
      <c r="JO735" s="6"/>
      <c r="JP735" s="6"/>
      <c r="JQ735" s="6"/>
      <c r="JR735" s="6"/>
      <c r="JS735" s="6"/>
      <c r="JT735" s="6"/>
      <c r="JU735" s="6"/>
      <c r="JV735" s="6"/>
      <c r="JW735" s="6"/>
      <c r="JX735" s="6"/>
      <c r="JY735" s="6"/>
      <c r="JZ735" s="6"/>
      <c r="KA735" s="6"/>
      <c r="KB735" s="6"/>
      <c r="KC735" s="6"/>
      <c r="KD735" s="6"/>
      <c r="KE735" s="6"/>
      <c r="KF735" s="6"/>
      <c r="KG735" s="6"/>
      <c r="KH735" s="6"/>
      <c r="KI735" s="6"/>
      <c r="KJ735" s="6"/>
      <c r="KK735" s="6"/>
      <c r="KL735" s="6"/>
      <c r="KM735" s="6"/>
      <c r="KN735" s="6"/>
      <c r="KO735" s="6"/>
      <c r="KP735" s="6"/>
      <c r="KQ735" s="6"/>
      <c r="KR735" s="6"/>
      <c r="KS735" s="6"/>
      <c r="KT735" s="6"/>
      <c r="KU735" s="6"/>
      <c r="KV735" s="6"/>
      <c r="KW735" s="6"/>
      <c r="KX735" s="6"/>
      <c r="KY735" s="6"/>
      <c r="KZ735" s="6"/>
      <c r="LA735" s="6"/>
      <c r="LB735" s="6"/>
      <c r="LC735" s="6"/>
    </row>
    <row r="736" spans="222:315" x14ac:dyDescent="0.2">
      <c r="HN736" s="6"/>
      <c r="HO736" s="6"/>
      <c r="HP736" s="6"/>
      <c r="HQ736" s="6"/>
      <c r="HR736" s="6"/>
      <c r="HS736" s="6"/>
      <c r="HT736" s="6"/>
      <c r="HU736" s="6"/>
      <c r="HV736" s="6"/>
      <c r="HW736" s="6"/>
      <c r="HX736" s="6"/>
      <c r="HY736" s="6"/>
      <c r="HZ736" s="6"/>
      <c r="IA736" s="6"/>
      <c r="IB736" s="6"/>
      <c r="IC736" s="6"/>
      <c r="ID736" s="6"/>
      <c r="IE736" s="6"/>
      <c r="IF736" s="6"/>
      <c r="IG736" s="6"/>
      <c r="IH736" s="6"/>
      <c r="II736" s="6"/>
      <c r="IJ736" s="6"/>
      <c r="IK736" s="6"/>
      <c r="IL736" s="6"/>
      <c r="IM736" s="6"/>
      <c r="IN736" s="6"/>
      <c r="IO736" s="6"/>
      <c r="IP736" s="6"/>
      <c r="IQ736" s="6"/>
      <c r="IR736" s="6"/>
      <c r="IS736" s="6"/>
      <c r="IT736" s="6"/>
      <c r="IU736" s="6"/>
      <c r="IV736" s="6"/>
      <c r="IW736" s="6"/>
      <c r="IX736" s="6"/>
      <c r="IY736" s="6"/>
      <c r="IZ736" s="6"/>
      <c r="JA736" s="6"/>
      <c r="JB736" s="6"/>
      <c r="JC736" s="6"/>
      <c r="JD736" s="6"/>
      <c r="JE736" s="6"/>
      <c r="JF736" s="6"/>
      <c r="JG736" s="6"/>
      <c r="JH736" s="6"/>
      <c r="JI736" s="6"/>
      <c r="JJ736" s="6"/>
      <c r="JK736" s="6"/>
      <c r="JL736" s="6"/>
      <c r="JM736" s="6"/>
      <c r="JN736" s="6"/>
      <c r="JO736" s="6"/>
      <c r="JP736" s="6"/>
      <c r="JQ736" s="6"/>
      <c r="JR736" s="6"/>
      <c r="JS736" s="6"/>
      <c r="JT736" s="6"/>
      <c r="JU736" s="6"/>
      <c r="JV736" s="6"/>
      <c r="JW736" s="6"/>
      <c r="JX736" s="6"/>
      <c r="JY736" s="6"/>
      <c r="JZ736" s="6"/>
      <c r="KA736" s="6"/>
      <c r="KB736" s="6"/>
      <c r="KC736" s="6"/>
      <c r="KD736" s="6"/>
      <c r="KE736" s="6"/>
      <c r="KF736" s="6"/>
      <c r="KG736" s="6"/>
      <c r="KH736" s="6"/>
      <c r="KI736" s="6"/>
      <c r="KJ736" s="6"/>
      <c r="KK736" s="6"/>
      <c r="KL736" s="6"/>
      <c r="KM736" s="6"/>
      <c r="KN736" s="6"/>
      <c r="KO736" s="6"/>
      <c r="KP736" s="6"/>
      <c r="KQ736" s="6"/>
      <c r="KR736" s="6"/>
      <c r="KS736" s="6"/>
      <c r="KT736" s="6"/>
      <c r="KU736" s="6"/>
      <c r="KV736" s="6"/>
      <c r="KW736" s="6"/>
      <c r="KX736" s="6"/>
      <c r="KY736" s="6"/>
      <c r="KZ736" s="6"/>
      <c r="LA736" s="6"/>
      <c r="LB736" s="6"/>
      <c r="LC736" s="6"/>
    </row>
    <row r="737" spans="222:315" x14ac:dyDescent="0.2">
      <c r="HN737" s="6"/>
      <c r="HO737" s="6"/>
      <c r="HP737" s="6"/>
      <c r="HQ737" s="6"/>
      <c r="HR737" s="6"/>
      <c r="HS737" s="6"/>
      <c r="HT737" s="6"/>
      <c r="HU737" s="6"/>
      <c r="HV737" s="6"/>
      <c r="HW737" s="6"/>
      <c r="HX737" s="6"/>
      <c r="HY737" s="6"/>
      <c r="HZ737" s="6"/>
      <c r="IA737" s="6"/>
      <c r="IB737" s="6"/>
      <c r="IC737" s="6"/>
      <c r="ID737" s="6"/>
      <c r="IE737" s="6"/>
      <c r="IF737" s="6"/>
      <c r="IG737" s="6"/>
      <c r="IH737" s="6"/>
      <c r="II737" s="6"/>
      <c r="IJ737" s="6"/>
      <c r="IK737" s="6"/>
      <c r="IL737" s="6"/>
      <c r="IM737" s="6"/>
      <c r="IN737" s="6"/>
      <c r="IO737" s="6"/>
      <c r="IP737" s="6"/>
      <c r="IQ737" s="6"/>
      <c r="IR737" s="6"/>
      <c r="IS737" s="6"/>
      <c r="IT737" s="6"/>
      <c r="IU737" s="6"/>
      <c r="IV737" s="6"/>
      <c r="IW737" s="6"/>
      <c r="IX737" s="6"/>
      <c r="IY737" s="6"/>
      <c r="IZ737" s="6"/>
      <c r="JA737" s="6"/>
      <c r="JB737" s="6"/>
      <c r="JC737" s="6"/>
      <c r="JD737" s="6"/>
      <c r="JE737" s="6"/>
      <c r="JF737" s="6"/>
      <c r="JG737" s="6"/>
      <c r="JH737" s="6"/>
      <c r="JI737" s="6"/>
      <c r="JJ737" s="6"/>
      <c r="JK737" s="6"/>
      <c r="JL737" s="6"/>
      <c r="JM737" s="6"/>
      <c r="JN737" s="6"/>
      <c r="JO737" s="6"/>
      <c r="JP737" s="6"/>
      <c r="JQ737" s="6"/>
      <c r="JR737" s="6"/>
      <c r="JS737" s="6"/>
      <c r="JT737" s="6"/>
      <c r="JU737" s="6"/>
      <c r="JV737" s="6"/>
      <c r="JW737" s="6"/>
      <c r="JX737" s="6"/>
      <c r="JY737" s="6"/>
      <c r="JZ737" s="6"/>
      <c r="KA737" s="6"/>
      <c r="KB737" s="6"/>
      <c r="KC737" s="6"/>
      <c r="KD737" s="6"/>
      <c r="KE737" s="6"/>
      <c r="KF737" s="6"/>
      <c r="KG737" s="6"/>
      <c r="KH737" s="6"/>
      <c r="KI737" s="6"/>
      <c r="KJ737" s="6"/>
      <c r="KK737" s="6"/>
      <c r="KL737" s="6"/>
      <c r="KM737" s="6"/>
      <c r="KN737" s="6"/>
      <c r="KO737" s="6"/>
      <c r="KP737" s="6"/>
      <c r="KQ737" s="6"/>
      <c r="KR737" s="6"/>
      <c r="KS737" s="6"/>
      <c r="KT737" s="6"/>
      <c r="KU737" s="6"/>
      <c r="KV737" s="6"/>
      <c r="KW737" s="6"/>
      <c r="KX737" s="6"/>
      <c r="KY737" s="6"/>
      <c r="KZ737" s="6"/>
      <c r="LA737" s="6"/>
      <c r="LB737" s="6"/>
      <c r="LC737" s="6"/>
    </row>
    <row r="738" spans="222:315" x14ac:dyDescent="0.2">
      <c r="HN738" s="6"/>
      <c r="HO738" s="6"/>
      <c r="HP738" s="6"/>
      <c r="HQ738" s="6"/>
      <c r="HR738" s="6"/>
      <c r="HS738" s="6"/>
      <c r="HT738" s="6"/>
      <c r="HU738" s="6"/>
      <c r="HV738" s="6"/>
      <c r="HW738" s="6"/>
      <c r="HX738" s="6"/>
      <c r="HY738" s="6"/>
      <c r="HZ738" s="6"/>
      <c r="IA738" s="6"/>
      <c r="IB738" s="6"/>
      <c r="IC738" s="6"/>
      <c r="ID738" s="6"/>
      <c r="IE738" s="6"/>
      <c r="IF738" s="6"/>
      <c r="IG738" s="6"/>
      <c r="IH738" s="6"/>
      <c r="II738" s="6"/>
      <c r="IJ738" s="6"/>
      <c r="IK738" s="6"/>
      <c r="IL738" s="6"/>
      <c r="IM738" s="6"/>
      <c r="IN738" s="6"/>
      <c r="IO738" s="6"/>
      <c r="IP738" s="6"/>
      <c r="IQ738" s="6"/>
      <c r="IR738" s="6"/>
      <c r="IS738" s="6"/>
      <c r="IT738" s="6"/>
      <c r="IU738" s="6"/>
      <c r="IV738" s="6"/>
      <c r="IW738" s="6"/>
      <c r="IX738" s="6"/>
      <c r="IY738" s="6"/>
      <c r="IZ738" s="6"/>
      <c r="JA738" s="6"/>
      <c r="JB738" s="6"/>
      <c r="JC738" s="6"/>
      <c r="JD738" s="6"/>
      <c r="JE738" s="6"/>
      <c r="JF738" s="6"/>
      <c r="JG738" s="6"/>
      <c r="JH738" s="6"/>
      <c r="JI738" s="6"/>
      <c r="JJ738" s="6"/>
      <c r="JK738" s="6"/>
      <c r="JL738" s="6"/>
      <c r="JM738" s="6"/>
      <c r="JN738" s="6"/>
      <c r="JO738" s="6"/>
      <c r="JP738" s="6"/>
      <c r="JQ738" s="6"/>
      <c r="JR738" s="6"/>
      <c r="JS738" s="6"/>
      <c r="JT738" s="6"/>
      <c r="JU738" s="6"/>
      <c r="JV738" s="6"/>
      <c r="JW738" s="6"/>
      <c r="JX738" s="6"/>
      <c r="JY738" s="6"/>
      <c r="JZ738" s="6"/>
      <c r="KA738" s="6"/>
      <c r="KB738" s="6"/>
      <c r="KC738" s="6"/>
      <c r="KD738" s="6"/>
      <c r="KE738" s="6"/>
      <c r="KF738" s="6"/>
      <c r="KG738" s="6"/>
      <c r="KH738" s="6"/>
      <c r="KI738" s="6"/>
      <c r="KJ738" s="6"/>
      <c r="KK738" s="6"/>
      <c r="KL738" s="6"/>
      <c r="KM738" s="6"/>
      <c r="KN738" s="6"/>
      <c r="KO738" s="6"/>
      <c r="KP738" s="6"/>
      <c r="KQ738" s="6"/>
      <c r="KR738" s="6"/>
      <c r="KS738" s="6"/>
      <c r="KT738" s="6"/>
      <c r="KU738" s="6"/>
      <c r="KV738" s="6"/>
      <c r="KW738" s="6"/>
      <c r="KX738" s="6"/>
      <c r="KY738" s="6"/>
      <c r="KZ738" s="6"/>
      <c r="LA738" s="6"/>
      <c r="LB738" s="6"/>
      <c r="LC738" s="6"/>
    </row>
    <row r="739" spans="222:315" x14ac:dyDescent="0.2">
      <c r="HN739" s="6"/>
      <c r="HO739" s="6"/>
      <c r="HP739" s="6"/>
      <c r="HQ739" s="6"/>
      <c r="HR739" s="6"/>
      <c r="HS739" s="6"/>
      <c r="HT739" s="6"/>
      <c r="HU739" s="6"/>
      <c r="HV739" s="6"/>
      <c r="HW739" s="6"/>
      <c r="HX739" s="6"/>
      <c r="HY739" s="6"/>
      <c r="HZ739" s="6"/>
      <c r="IA739" s="6"/>
      <c r="IB739" s="6"/>
      <c r="IC739" s="6"/>
      <c r="ID739" s="6"/>
      <c r="IE739" s="6"/>
      <c r="IF739" s="6"/>
      <c r="IG739" s="6"/>
      <c r="IH739" s="6"/>
      <c r="II739" s="6"/>
      <c r="IJ739" s="6"/>
      <c r="IK739" s="6"/>
      <c r="IL739" s="6"/>
      <c r="IM739" s="6"/>
      <c r="IN739" s="6"/>
      <c r="IO739" s="6"/>
      <c r="IP739" s="6"/>
      <c r="IQ739" s="6"/>
      <c r="IR739" s="6"/>
      <c r="IS739" s="6"/>
      <c r="IT739" s="6"/>
      <c r="IU739" s="6"/>
      <c r="IV739" s="6"/>
      <c r="IW739" s="6"/>
      <c r="IX739" s="6"/>
      <c r="IY739" s="6"/>
      <c r="IZ739" s="6"/>
      <c r="JA739" s="6"/>
      <c r="JB739" s="6"/>
      <c r="JC739" s="6"/>
      <c r="JD739" s="6"/>
      <c r="JE739" s="6"/>
      <c r="JF739" s="6"/>
      <c r="JG739" s="6"/>
      <c r="JH739" s="6"/>
      <c r="JI739" s="6"/>
      <c r="JJ739" s="6"/>
      <c r="JK739" s="6"/>
      <c r="JL739" s="6"/>
      <c r="JM739" s="6"/>
      <c r="JN739" s="6"/>
      <c r="JO739" s="6"/>
      <c r="JP739" s="6"/>
      <c r="JQ739" s="6"/>
      <c r="JR739" s="6"/>
      <c r="JS739" s="6"/>
      <c r="JT739" s="6"/>
      <c r="JU739" s="6"/>
      <c r="JV739" s="6"/>
      <c r="JW739" s="6"/>
      <c r="JX739" s="6"/>
      <c r="JY739" s="6"/>
      <c r="JZ739" s="6"/>
      <c r="KA739" s="6"/>
      <c r="KB739" s="6"/>
      <c r="KC739" s="6"/>
      <c r="KD739" s="6"/>
      <c r="KE739" s="6"/>
      <c r="KF739" s="6"/>
      <c r="KG739" s="6"/>
      <c r="KH739" s="6"/>
      <c r="KI739" s="6"/>
      <c r="KJ739" s="6"/>
      <c r="KK739" s="6"/>
      <c r="KL739" s="6"/>
      <c r="KM739" s="6"/>
      <c r="KN739" s="6"/>
      <c r="KO739" s="6"/>
      <c r="KP739" s="6"/>
      <c r="KQ739" s="6"/>
      <c r="KR739" s="6"/>
      <c r="KS739" s="6"/>
      <c r="KT739" s="6"/>
      <c r="KU739" s="6"/>
      <c r="KV739" s="6"/>
      <c r="KW739" s="6"/>
      <c r="KX739" s="6"/>
      <c r="KY739" s="6"/>
      <c r="KZ739" s="6"/>
      <c r="LA739" s="6"/>
      <c r="LB739" s="6"/>
      <c r="LC739" s="6"/>
    </row>
    <row r="740" spans="222:315" x14ac:dyDescent="0.2">
      <c r="HN740" s="6"/>
      <c r="HO740" s="6"/>
      <c r="HP740" s="6"/>
      <c r="HQ740" s="6"/>
      <c r="HR740" s="6"/>
      <c r="HS740" s="6"/>
      <c r="HT740" s="6"/>
      <c r="HU740" s="6"/>
      <c r="HV740" s="6"/>
      <c r="HW740" s="6"/>
      <c r="HX740" s="6"/>
      <c r="HY740" s="6"/>
      <c r="HZ740" s="6"/>
      <c r="IA740" s="6"/>
      <c r="IB740" s="6"/>
      <c r="IC740" s="6"/>
      <c r="ID740" s="6"/>
      <c r="IE740" s="6"/>
      <c r="IF740" s="6"/>
      <c r="IG740" s="6"/>
      <c r="IH740" s="6"/>
      <c r="II740" s="6"/>
      <c r="IJ740" s="6"/>
      <c r="IK740" s="6"/>
      <c r="IL740" s="6"/>
      <c r="IM740" s="6"/>
      <c r="IN740" s="6"/>
      <c r="IO740" s="6"/>
      <c r="IP740" s="6"/>
      <c r="IQ740" s="6"/>
      <c r="IR740" s="6"/>
      <c r="IS740" s="6"/>
      <c r="IT740" s="6"/>
      <c r="IU740" s="6"/>
      <c r="IV740" s="6"/>
      <c r="IW740" s="6"/>
      <c r="IX740" s="6"/>
      <c r="IY740" s="6"/>
      <c r="IZ740" s="6"/>
      <c r="JA740" s="6"/>
      <c r="JB740" s="6"/>
      <c r="JC740" s="6"/>
      <c r="JD740" s="6"/>
      <c r="JE740" s="6"/>
      <c r="JF740" s="6"/>
      <c r="JG740" s="6"/>
      <c r="JH740" s="6"/>
      <c r="JI740" s="6"/>
      <c r="JJ740" s="6"/>
      <c r="JK740" s="6"/>
      <c r="JL740" s="6"/>
      <c r="JM740" s="6"/>
      <c r="JN740" s="6"/>
      <c r="JO740" s="6"/>
      <c r="JP740" s="6"/>
      <c r="JQ740" s="6"/>
      <c r="JR740" s="6"/>
      <c r="JS740" s="6"/>
      <c r="JT740" s="6"/>
      <c r="JU740" s="6"/>
      <c r="JV740" s="6"/>
      <c r="JW740" s="6"/>
      <c r="JX740" s="6"/>
      <c r="JY740" s="6"/>
      <c r="JZ740" s="6"/>
      <c r="KA740" s="6"/>
      <c r="KB740" s="6"/>
      <c r="KC740" s="6"/>
      <c r="KD740" s="6"/>
      <c r="KE740" s="6"/>
      <c r="KF740" s="6"/>
      <c r="KG740" s="6"/>
      <c r="KH740" s="6"/>
      <c r="KI740" s="6"/>
      <c r="KJ740" s="6"/>
      <c r="KK740" s="6"/>
      <c r="KL740" s="6"/>
      <c r="KM740" s="6"/>
      <c r="KN740" s="6"/>
      <c r="KO740" s="6"/>
      <c r="KP740" s="6"/>
      <c r="KQ740" s="6"/>
      <c r="KR740" s="6"/>
      <c r="KS740" s="6"/>
      <c r="KT740" s="6"/>
      <c r="KU740" s="6"/>
      <c r="KV740" s="6"/>
      <c r="KW740" s="6"/>
      <c r="KX740" s="6"/>
      <c r="KY740" s="6"/>
      <c r="KZ740" s="6"/>
      <c r="LA740" s="6"/>
      <c r="LB740" s="6"/>
      <c r="LC740" s="6"/>
    </row>
    <row r="741" spans="222:315" x14ac:dyDescent="0.2">
      <c r="HN741" s="6"/>
      <c r="HO741" s="6"/>
      <c r="HP741" s="6"/>
      <c r="HQ741" s="6"/>
      <c r="HR741" s="6"/>
      <c r="HS741" s="6"/>
      <c r="HT741" s="6"/>
      <c r="HU741" s="6"/>
      <c r="HV741" s="6"/>
      <c r="HW741" s="6"/>
      <c r="HX741" s="6"/>
      <c r="HY741" s="6"/>
      <c r="HZ741" s="6"/>
      <c r="IA741" s="6"/>
      <c r="IB741" s="6"/>
      <c r="IC741" s="6"/>
      <c r="ID741" s="6"/>
      <c r="IE741" s="6"/>
      <c r="IF741" s="6"/>
      <c r="IG741" s="6"/>
      <c r="IH741" s="6"/>
      <c r="II741" s="6"/>
      <c r="IJ741" s="6"/>
      <c r="IK741" s="6"/>
      <c r="IL741" s="6"/>
      <c r="IM741" s="6"/>
      <c r="IN741" s="6"/>
      <c r="IO741" s="6"/>
      <c r="IP741" s="6"/>
      <c r="IQ741" s="6"/>
      <c r="IR741" s="6"/>
      <c r="IS741" s="6"/>
      <c r="IT741" s="6"/>
      <c r="IU741" s="6"/>
      <c r="IV741" s="6"/>
      <c r="IW741" s="6"/>
      <c r="IX741" s="6"/>
      <c r="IY741" s="6"/>
      <c r="IZ741" s="6"/>
      <c r="JA741" s="6"/>
      <c r="JB741" s="6"/>
      <c r="JC741" s="6"/>
      <c r="JD741" s="6"/>
      <c r="JE741" s="6"/>
      <c r="JF741" s="6"/>
      <c r="JG741" s="6"/>
      <c r="JH741" s="6"/>
      <c r="JI741" s="6"/>
      <c r="JJ741" s="6"/>
      <c r="JK741" s="6"/>
      <c r="JL741" s="6"/>
      <c r="JM741" s="6"/>
      <c r="JN741" s="6"/>
      <c r="JO741" s="6"/>
      <c r="JP741" s="6"/>
      <c r="JQ741" s="6"/>
      <c r="JR741" s="6"/>
      <c r="JS741" s="6"/>
      <c r="JT741" s="6"/>
      <c r="JU741" s="6"/>
      <c r="JV741" s="6"/>
      <c r="JW741" s="6"/>
      <c r="JX741" s="6"/>
      <c r="JY741" s="6"/>
      <c r="JZ741" s="6"/>
      <c r="KA741" s="6"/>
      <c r="KB741" s="6"/>
      <c r="KC741" s="6"/>
      <c r="KD741" s="6"/>
      <c r="KE741" s="6"/>
      <c r="KF741" s="6"/>
      <c r="KG741" s="6"/>
      <c r="KH741" s="6"/>
      <c r="KI741" s="6"/>
      <c r="KJ741" s="6"/>
      <c r="KK741" s="6"/>
      <c r="KL741" s="6"/>
      <c r="KM741" s="6"/>
      <c r="KN741" s="6"/>
      <c r="KO741" s="6"/>
      <c r="KP741" s="6"/>
      <c r="KQ741" s="6"/>
      <c r="KR741" s="6"/>
      <c r="KS741" s="6"/>
      <c r="KT741" s="6"/>
      <c r="KU741" s="6"/>
      <c r="KV741" s="6"/>
      <c r="KW741" s="6"/>
      <c r="KX741" s="6"/>
      <c r="KY741" s="6"/>
      <c r="KZ741" s="6"/>
      <c r="LA741" s="6"/>
      <c r="LB741" s="6"/>
      <c r="LC741" s="6"/>
    </row>
    <row r="742" spans="222:315" x14ac:dyDescent="0.2">
      <c r="HN742" s="6"/>
      <c r="HO742" s="6"/>
      <c r="HP742" s="6"/>
      <c r="HQ742" s="6"/>
      <c r="HR742" s="6"/>
      <c r="HS742" s="6"/>
      <c r="HT742" s="6"/>
      <c r="HU742" s="6"/>
      <c r="HV742" s="6"/>
      <c r="HW742" s="6"/>
      <c r="HX742" s="6"/>
      <c r="HY742" s="6"/>
      <c r="HZ742" s="6"/>
      <c r="IA742" s="6"/>
      <c r="IB742" s="6"/>
      <c r="IC742" s="6"/>
      <c r="ID742" s="6"/>
      <c r="IE742" s="6"/>
      <c r="IF742" s="6"/>
      <c r="IG742" s="6"/>
      <c r="IH742" s="6"/>
      <c r="II742" s="6"/>
      <c r="IJ742" s="6"/>
      <c r="IK742" s="6"/>
      <c r="IL742" s="6"/>
      <c r="IM742" s="6"/>
      <c r="IN742" s="6"/>
      <c r="IO742" s="6"/>
      <c r="IP742" s="6"/>
      <c r="IQ742" s="6"/>
      <c r="IR742" s="6"/>
      <c r="IS742" s="6"/>
      <c r="IT742" s="6"/>
      <c r="IU742" s="6"/>
      <c r="IV742" s="6"/>
      <c r="IW742" s="6"/>
      <c r="IX742" s="6"/>
      <c r="IY742" s="6"/>
      <c r="IZ742" s="6"/>
      <c r="JA742" s="6"/>
      <c r="JB742" s="6"/>
      <c r="JC742" s="6"/>
      <c r="JD742" s="6"/>
      <c r="JE742" s="6"/>
      <c r="JF742" s="6"/>
      <c r="JG742" s="6"/>
      <c r="JH742" s="6"/>
      <c r="JI742" s="6"/>
      <c r="JJ742" s="6"/>
      <c r="JK742" s="6"/>
      <c r="JL742" s="6"/>
      <c r="JM742" s="6"/>
      <c r="JN742" s="6"/>
      <c r="JO742" s="6"/>
      <c r="JP742" s="6"/>
      <c r="JQ742" s="6"/>
      <c r="JR742" s="6"/>
      <c r="JS742" s="6"/>
      <c r="JT742" s="6"/>
      <c r="JU742" s="6"/>
      <c r="JV742" s="6"/>
      <c r="JW742" s="6"/>
      <c r="JX742" s="6"/>
      <c r="JY742" s="6"/>
      <c r="JZ742" s="6"/>
      <c r="KA742" s="6"/>
      <c r="KB742" s="6"/>
      <c r="KC742" s="6"/>
      <c r="KD742" s="6"/>
      <c r="KE742" s="6"/>
      <c r="KF742" s="6"/>
      <c r="KG742" s="6"/>
      <c r="KH742" s="6"/>
      <c r="KI742" s="6"/>
      <c r="KJ742" s="6"/>
      <c r="KK742" s="6"/>
      <c r="KL742" s="6"/>
      <c r="KM742" s="6"/>
      <c r="KN742" s="6"/>
      <c r="KO742" s="6"/>
      <c r="KP742" s="6"/>
      <c r="KQ742" s="6"/>
      <c r="KR742" s="6"/>
      <c r="KS742" s="6"/>
      <c r="KT742" s="6"/>
      <c r="KU742" s="6"/>
      <c r="KV742" s="6"/>
      <c r="KW742" s="6"/>
      <c r="KX742" s="6"/>
      <c r="KY742" s="6"/>
      <c r="KZ742" s="6"/>
      <c r="LA742" s="6"/>
      <c r="LB742" s="6"/>
      <c r="LC742" s="6"/>
    </row>
    <row r="743" spans="222:315" x14ac:dyDescent="0.2">
      <c r="HN743" s="6"/>
      <c r="HO743" s="6"/>
      <c r="HP743" s="6"/>
      <c r="HQ743" s="6"/>
      <c r="HR743" s="6"/>
      <c r="HS743" s="6"/>
      <c r="HT743" s="6"/>
      <c r="HU743" s="6"/>
      <c r="HV743" s="6"/>
      <c r="HW743" s="6"/>
      <c r="HX743" s="6"/>
      <c r="HY743" s="6"/>
      <c r="HZ743" s="6"/>
      <c r="IA743" s="6"/>
      <c r="IB743" s="6"/>
      <c r="IC743" s="6"/>
      <c r="ID743" s="6"/>
      <c r="IE743" s="6"/>
      <c r="IF743" s="6"/>
      <c r="IG743" s="6"/>
      <c r="IH743" s="6"/>
      <c r="II743" s="6"/>
      <c r="IJ743" s="6"/>
      <c r="IK743" s="6"/>
      <c r="IL743" s="6"/>
      <c r="IM743" s="6"/>
      <c r="IN743" s="6"/>
      <c r="IO743" s="6"/>
      <c r="IP743" s="6"/>
      <c r="IQ743" s="6"/>
      <c r="IR743" s="6"/>
      <c r="IS743" s="6"/>
      <c r="IT743" s="6"/>
      <c r="IU743" s="6"/>
      <c r="IV743" s="6"/>
      <c r="IW743" s="6"/>
      <c r="IX743" s="6"/>
      <c r="IY743" s="6"/>
      <c r="IZ743" s="6"/>
      <c r="JA743" s="6"/>
      <c r="JB743" s="6"/>
      <c r="JC743" s="6"/>
      <c r="JD743" s="6"/>
      <c r="JE743" s="6"/>
      <c r="JF743" s="6"/>
      <c r="JG743" s="6"/>
      <c r="JH743" s="6"/>
      <c r="JI743" s="6"/>
      <c r="JJ743" s="6"/>
      <c r="JK743" s="6"/>
      <c r="JL743" s="6"/>
      <c r="JM743" s="6"/>
      <c r="JN743" s="6"/>
      <c r="JO743" s="6"/>
      <c r="JP743" s="6"/>
      <c r="JQ743" s="6"/>
      <c r="JR743" s="6"/>
      <c r="JS743" s="6"/>
      <c r="JT743" s="6"/>
      <c r="JU743" s="6"/>
      <c r="JV743" s="6"/>
      <c r="JW743" s="6"/>
      <c r="JX743" s="6"/>
      <c r="JY743" s="6"/>
      <c r="JZ743" s="6"/>
      <c r="KA743" s="6"/>
      <c r="KB743" s="6"/>
      <c r="KC743" s="6"/>
      <c r="KD743" s="6"/>
      <c r="KE743" s="6"/>
      <c r="KF743" s="6"/>
      <c r="KG743" s="6"/>
      <c r="KH743" s="6"/>
      <c r="KI743" s="6"/>
      <c r="KJ743" s="6"/>
      <c r="KK743" s="6"/>
      <c r="KL743" s="6"/>
      <c r="KM743" s="6"/>
      <c r="KN743" s="6"/>
      <c r="KO743" s="6"/>
      <c r="KP743" s="6"/>
      <c r="KQ743" s="6"/>
      <c r="KR743" s="6"/>
      <c r="KS743" s="6"/>
      <c r="KT743" s="6"/>
      <c r="KU743" s="6"/>
      <c r="KV743" s="6"/>
      <c r="KW743" s="6"/>
      <c r="KX743" s="6"/>
      <c r="KY743" s="6"/>
      <c r="KZ743" s="6"/>
      <c r="LA743" s="6"/>
      <c r="LB743" s="6"/>
      <c r="LC743" s="6"/>
    </row>
    <row r="744" spans="222:315" x14ac:dyDescent="0.2">
      <c r="HN744" s="6"/>
      <c r="HO744" s="6"/>
      <c r="HP744" s="6"/>
      <c r="HQ744" s="6"/>
      <c r="HR744" s="6"/>
      <c r="HS744" s="6"/>
      <c r="HT744" s="6"/>
      <c r="HU744" s="6"/>
      <c r="HV744" s="6"/>
      <c r="HW744" s="6"/>
      <c r="HX744" s="6"/>
      <c r="HY744" s="6"/>
      <c r="HZ744" s="6"/>
      <c r="IA744" s="6"/>
      <c r="IB744" s="6"/>
      <c r="IC744" s="6"/>
      <c r="ID744" s="6"/>
      <c r="IE744" s="6"/>
      <c r="IF744" s="6"/>
      <c r="IG744" s="6"/>
      <c r="IH744" s="6"/>
      <c r="II744" s="6"/>
      <c r="IJ744" s="6"/>
      <c r="IK744" s="6"/>
      <c r="IL744" s="6"/>
      <c r="IM744" s="6"/>
      <c r="IN744" s="6"/>
      <c r="IO744" s="6"/>
      <c r="IP744" s="6"/>
      <c r="IQ744" s="6"/>
      <c r="IR744" s="6"/>
      <c r="IS744" s="6"/>
      <c r="IT744" s="6"/>
      <c r="IU744" s="6"/>
      <c r="IV744" s="6"/>
      <c r="IW744" s="6"/>
      <c r="IX744" s="6"/>
      <c r="IY744" s="6"/>
      <c r="IZ744" s="6"/>
      <c r="JA744" s="6"/>
      <c r="JB744" s="6"/>
      <c r="JC744" s="6"/>
      <c r="JD744" s="6"/>
      <c r="JE744" s="6"/>
      <c r="JF744" s="6"/>
      <c r="JG744" s="6"/>
      <c r="JH744" s="6"/>
      <c r="JI744" s="6"/>
      <c r="JJ744" s="6"/>
      <c r="JK744" s="6"/>
      <c r="JL744" s="6"/>
      <c r="JM744" s="6"/>
      <c r="JN744" s="6"/>
      <c r="JO744" s="6"/>
      <c r="JP744" s="6"/>
      <c r="JQ744" s="6"/>
      <c r="JR744" s="6"/>
      <c r="JS744" s="6"/>
      <c r="JT744" s="6"/>
      <c r="JU744" s="6"/>
      <c r="JV744" s="6"/>
      <c r="JW744" s="6"/>
      <c r="JX744" s="6"/>
      <c r="JY744" s="6"/>
      <c r="JZ744" s="6"/>
      <c r="KA744" s="6"/>
      <c r="KB744" s="6"/>
      <c r="KC744" s="6"/>
      <c r="KD744" s="6"/>
      <c r="KE744" s="6"/>
      <c r="KF744" s="6"/>
      <c r="KG744" s="6"/>
      <c r="KH744" s="6"/>
      <c r="KI744" s="6"/>
      <c r="KJ744" s="6"/>
      <c r="KK744" s="6"/>
      <c r="KL744" s="6"/>
      <c r="KM744" s="6"/>
      <c r="KN744" s="6"/>
      <c r="KO744" s="6"/>
      <c r="KP744" s="6"/>
      <c r="KQ744" s="6"/>
      <c r="KR744" s="6"/>
      <c r="KS744" s="6"/>
      <c r="KT744" s="6"/>
      <c r="KU744" s="6"/>
      <c r="KV744" s="6"/>
      <c r="KW744" s="6"/>
      <c r="KX744" s="6"/>
      <c r="KY744" s="6"/>
      <c r="KZ744" s="6"/>
      <c r="LA744" s="6"/>
      <c r="LB744" s="6"/>
      <c r="LC744" s="6"/>
    </row>
    <row r="745" spans="222:315" x14ac:dyDescent="0.2">
      <c r="HN745" s="6"/>
      <c r="HO745" s="6"/>
      <c r="HP745" s="6"/>
      <c r="HQ745" s="6"/>
      <c r="HR745" s="6"/>
      <c r="HS745" s="6"/>
      <c r="HT745" s="6"/>
      <c r="HU745" s="6"/>
      <c r="HV745" s="6"/>
      <c r="HW745" s="6"/>
      <c r="HX745" s="6"/>
      <c r="HY745" s="6"/>
      <c r="HZ745" s="6"/>
      <c r="IA745" s="6"/>
      <c r="IB745" s="6"/>
      <c r="IC745" s="6"/>
      <c r="ID745" s="6"/>
      <c r="IE745" s="6"/>
      <c r="IF745" s="6"/>
      <c r="IG745" s="6"/>
      <c r="IH745" s="6"/>
      <c r="II745" s="6"/>
      <c r="IJ745" s="6"/>
      <c r="IK745" s="6"/>
      <c r="IL745" s="6"/>
      <c r="IM745" s="6"/>
      <c r="IN745" s="6"/>
      <c r="IO745" s="6"/>
      <c r="IP745" s="6"/>
      <c r="IQ745" s="6"/>
      <c r="IR745" s="6"/>
      <c r="IS745" s="6"/>
      <c r="IT745" s="6"/>
      <c r="IU745" s="6"/>
      <c r="IV745" s="6"/>
      <c r="IW745" s="6"/>
      <c r="IX745" s="6"/>
      <c r="IY745" s="6"/>
      <c r="IZ745" s="6"/>
      <c r="JA745" s="6"/>
      <c r="JB745" s="6"/>
      <c r="JC745" s="6"/>
      <c r="JD745" s="6"/>
      <c r="JE745" s="6"/>
      <c r="JF745" s="6"/>
      <c r="JG745" s="6"/>
      <c r="JH745" s="6"/>
      <c r="JI745" s="6"/>
      <c r="JJ745" s="6"/>
      <c r="JK745" s="6"/>
      <c r="JL745" s="6"/>
      <c r="JM745" s="6"/>
      <c r="JN745" s="6"/>
      <c r="JO745" s="6"/>
      <c r="JP745" s="6"/>
      <c r="JQ745" s="6"/>
      <c r="JR745" s="6"/>
      <c r="JS745" s="6"/>
      <c r="JT745" s="6"/>
      <c r="JU745" s="6"/>
      <c r="JV745" s="6"/>
      <c r="JW745" s="6"/>
      <c r="JX745" s="6"/>
      <c r="JY745" s="6"/>
      <c r="JZ745" s="6"/>
      <c r="KA745" s="6"/>
      <c r="KB745" s="6"/>
      <c r="KC745" s="6"/>
      <c r="KD745" s="6"/>
      <c r="KE745" s="6"/>
      <c r="KF745" s="6"/>
      <c r="KG745" s="6"/>
      <c r="KH745" s="6"/>
      <c r="KI745" s="6"/>
      <c r="KJ745" s="6"/>
      <c r="KK745" s="6"/>
      <c r="KL745" s="6"/>
      <c r="KM745" s="6"/>
      <c r="KN745" s="6"/>
      <c r="KO745" s="6"/>
      <c r="KP745" s="6"/>
      <c r="KQ745" s="6"/>
      <c r="KR745" s="6"/>
      <c r="KS745" s="6"/>
      <c r="KT745" s="6"/>
      <c r="KU745" s="6"/>
      <c r="KV745" s="6"/>
      <c r="KW745" s="6"/>
      <c r="KX745" s="6"/>
      <c r="KY745" s="6"/>
      <c r="KZ745" s="6"/>
      <c r="LA745" s="6"/>
      <c r="LB745" s="6"/>
      <c r="LC745" s="6"/>
    </row>
    <row r="746" spans="222:315" x14ac:dyDescent="0.2">
      <c r="HN746" s="6"/>
      <c r="HO746" s="6"/>
      <c r="HP746" s="6"/>
      <c r="HQ746" s="6"/>
      <c r="HR746" s="6"/>
      <c r="HS746" s="6"/>
      <c r="HT746" s="6"/>
      <c r="HU746" s="6"/>
      <c r="HV746" s="6"/>
      <c r="HW746" s="6"/>
      <c r="HX746" s="6"/>
      <c r="HY746" s="6"/>
      <c r="HZ746" s="6"/>
      <c r="IA746" s="6"/>
      <c r="IB746" s="6"/>
      <c r="IC746" s="6"/>
      <c r="ID746" s="6"/>
      <c r="IE746" s="6"/>
      <c r="IF746" s="6"/>
      <c r="IG746" s="6"/>
      <c r="IH746" s="6"/>
      <c r="II746" s="6"/>
      <c r="IJ746" s="6"/>
      <c r="IK746" s="6"/>
      <c r="IL746" s="6"/>
      <c r="IM746" s="6"/>
      <c r="IN746" s="6"/>
      <c r="IO746" s="6"/>
      <c r="IP746" s="6"/>
      <c r="IQ746" s="6"/>
      <c r="IR746" s="6"/>
      <c r="IS746" s="6"/>
      <c r="IT746" s="6"/>
      <c r="IU746" s="6"/>
      <c r="IV746" s="6"/>
      <c r="IW746" s="6"/>
      <c r="IX746" s="6"/>
      <c r="IY746" s="6"/>
      <c r="IZ746" s="6"/>
      <c r="JA746" s="6"/>
      <c r="JB746" s="6"/>
      <c r="JC746" s="6"/>
      <c r="JD746" s="6"/>
      <c r="JE746" s="6"/>
      <c r="JF746" s="6"/>
      <c r="JG746" s="6"/>
      <c r="JH746" s="6"/>
      <c r="JI746" s="6"/>
      <c r="JJ746" s="6"/>
      <c r="JK746" s="6"/>
      <c r="JL746" s="6"/>
      <c r="JM746" s="6"/>
      <c r="JN746" s="6"/>
      <c r="JO746" s="6"/>
      <c r="JP746" s="6"/>
      <c r="JQ746" s="6"/>
      <c r="JR746" s="6"/>
      <c r="JS746" s="6"/>
      <c r="JT746" s="6"/>
      <c r="JU746" s="6"/>
      <c r="JV746" s="6"/>
      <c r="JW746" s="6"/>
      <c r="JX746" s="6"/>
      <c r="JY746" s="6"/>
      <c r="JZ746" s="6"/>
      <c r="KA746" s="6"/>
      <c r="KB746" s="6"/>
      <c r="KC746" s="6"/>
      <c r="KD746" s="6"/>
      <c r="KE746" s="6"/>
      <c r="KF746" s="6"/>
      <c r="KG746" s="6"/>
      <c r="KH746" s="6"/>
      <c r="KI746" s="6"/>
      <c r="KJ746" s="6"/>
      <c r="KK746" s="6"/>
      <c r="KL746" s="6"/>
      <c r="KM746" s="6"/>
      <c r="KN746" s="6"/>
      <c r="KO746" s="6"/>
      <c r="KP746" s="6"/>
      <c r="KQ746" s="6"/>
      <c r="KR746" s="6"/>
      <c r="KS746" s="6"/>
      <c r="KT746" s="6"/>
      <c r="KU746" s="6"/>
      <c r="KV746" s="6"/>
      <c r="KW746" s="6"/>
      <c r="KX746" s="6"/>
      <c r="KY746" s="6"/>
      <c r="KZ746" s="6"/>
      <c r="LA746" s="6"/>
      <c r="LB746" s="6"/>
      <c r="LC746" s="6"/>
    </row>
    <row r="747" spans="222:315" x14ac:dyDescent="0.2">
      <c r="HN747" s="6"/>
      <c r="HO747" s="6"/>
      <c r="HP747" s="6"/>
      <c r="HQ747" s="6"/>
      <c r="HR747" s="6"/>
      <c r="HS747" s="6"/>
      <c r="HT747" s="6"/>
      <c r="HU747" s="6"/>
      <c r="HV747" s="6"/>
      <c r="HW747" s="6"/>
      <c r="HX747" s="6"/>
      <c r="HY747" s="6"/>
      <c r="HZ747" s="6"/>
      <c r="IA747" s="6"/>
      <c r="IB747" s="6"/>
      <c r="IC747" s="6"/>
      <c r="ID747" s="6"/>
      <c r="IE747" s="6"/>
      <c r="IF747" s="6"/>
      <c r="IG747" s="6"/>
      <c r="IH747" s="6"/>
      <c r="II747" s="6"/>
      <c r="IJ747" s="6"/>
      <c r="IK747" s="6"/>
      <c r="IL747" s="6"/>
      <c r="IM747" s="6"/>
      <c r="IN747" s="6"/>
      <c r="IO747" s="6"/>
      <c r="IP747" s="6"/>
      <c r="IQ747" s="6"/>
      <c r="IR747" s="6"/>
      <c r="IS747" s="6"/>
      <c r="IT747" s="6"/>
      <c r="IU747" s="6"/>
      <c r="IV747" s="6"/>
      <c r="IW747" s="6"/>
      <c r="IX747" s="6"/>
      <c r="IY747" s="6"/>
      <c r="IZ747" s="6"/>
      <c r="JA747" s="6"/>
      <c r="JB747" s="6"/>
      <c r="JC747" s="6"/>
      <c r="JD747" s="6"/>
      <c r="JE747" s="6"/>
      <c r="JF747" s="6"/>
      <c r="JG747" s="6"/>
      <c r="JH747" s="6"/>
      <c r="JI747" s="6"/>
      <c r="JJ747" s="6"/>
      <c r="JK747" s="6"/>
      <c r="JL747" s="6"/>
      <c r="JM747" s="6"/>
      <c r="JN747" s="6"/>
      <c r="JO747" s="6"/>
      <c r="JP747" s="6"/>
      <c r="JQ747" s="6"/>
      <c r="JR747" s="6"/>
      <c r="JS747" s="6"/>
      <c r="JT747" s="6"/>
      <c r="JU747" s="6"/>
      <c r="JV747" s="6"/>
      <c r="JW747" s="6"/>
      <c r="JX747" s="6"/>
      <c r="JY747" s="6"/>
      <c r="JZ747" s="6"/>
      <c r="KA747" s="6"/>
      <c r="KB747" s="6"/>
      <c r="KC747" s="6"/>
      <c r="KD747" s="6"/>
      <c r="KE747" s="6"/>
      <c r="KF747" s="6"/>
      <c r="KG747" s="6"/>
      <c r="KH747" s="6"/>
      <c r="KI747" s="6"/>
      <c r="KJ747" s="6"/>
      <c r="KK747" s="6"/>
      <c r="KL747" s="6"/>
      <c r="KM747" s="6"/>
      <c r="KN747" s="6"/>
      <c r="KO747" s="6"/>
      <c r="KP747" s="6"/>
      <c r="KQ747" s="6"/>
      <c r="KR747" s="6"/>
      <c r="KS747" s="6"/>
      <c r="KT747" s="6"/>
      <c r="KU747" s="6"/>
      <c r="KV747" s="6"/>
      <c r="KW747" s="6"/>
      <c r="KX747" s="6"/>
      <c r="KY747" s="6"/>
      <c r="KZ747" s="6"/>
      <c r="LA747" s="6"/>
      <c r="LB747" s="6"/>
      <c r="LC747" s="6"/>
    </row>
    <row r="748" spans="222:315" x14ac:dyDescent="0.2">
      <c r="HN748" s="6"/>
      <c r="HO748" s="6"/>
      <c r="HP748" s="6"/>
      <c r="HQ748" s="6"/>
      <c r="HR748" s="6"/>
      <c r="HS748" s="6"/>
      <c r="HT748" s="6"/>
      <c r="HU748" s="6"/>
      <c r="HV748" s="6"/>
      <c r="HW748" s="6"/>
      <c r="HX748" s="6"/>
      <c r="HY748" s="6"/>
      <c r="HZ748" s="6"/>
      <c r="IA748" s="6"/>
      <c r="IB748" s="6"/>
      <c r="IC748" s="6"/>
      <c r="ID748" s="6"/>
      <c r="IE748" s="6"/>
      <c r="IF748" s="6"/>
      <c r="IG748" s="6"/>
      <c r="IH748" s="6"/>
      <c r="II748" s="6"/>
      <c r="IJ748" s="6"/>
      <c r="IK748" s="6"/>
      <c r="IL748" s="6"/>
      <c r="IM748" s="6"/>
      <c r="IN748" s="6"/>
      <c r="IO748" s="6"/>
      <c r="IP748" s="6"/>
      <c r="IQ748" s="6"/>
      <c r="IR748" s="6"/>
      <c r="IS748" s="6"/>
      <c r="IT748" s="6"/>
      <c r="IU748" s="6"/>
      <c r="IV748" s="6"/>
      <c r="IW748" s="6"/>
      <c r="IX748" s="6"/>
      <c r="IY748" s="6"/>
      <c r="IZ748" s="6"/>
      <c r="JA748" s="6"/>
      <c r="JB748" s="6"/>
      <c r="JC748" s="6"/>
      <c r="JD748" s="6"/>
      <c r="JE748" s="6"/>
      <c r="JF748" s="6"/>
      <c r="JG748" s="6"/>
      <c r="JH748" s="6"/>
      <c r="JI748" s="6"/>
      <c r="JJ748" s="6"/>
      <c r="JK748" s="6"/>
      <c r="JL748" s="6"/>
      <c r="JM748" s="6"/>
      <c r="JN748" s="6"/>
      <c r="JO748" s="6"/>
      <c r="JP748" s="6"/>
      <c r="JQ748" s="6"/>
      <c r="JR748" s="6"/>
      <c r="JS748" s="6"/>
      <c r="JT748" s="6"/>
      <c r="JU748" s="6"/>
      <c r="JV748" s="6"/>
      <c r="JW748" s="6"/>
      <c r="JX748" s="6"/>
      <c r="JY748" s="6"/>
      <c r="JZ748" s="6"/>
      <c r="KA748" s="6"/>
      <c r="KB748" s="6"/>
      <c r="KC748" s="6"/>
      <c r="KD748" s="6"/>
      <c r="KE748" s="6"/>
      <c r="KF748" s="6"/>
      <c r="KG748" s="6"/>
      <c r="KH748" s="6"/>
      <c r="KI748" s="6"/>
      <c r="KJ748" s="6"/>
      <c r="KK748" s="6"/>
      <c r="KL748" s="6"/>
      <c r="KM748" s="6"/>
      <c r="KN748" s="6"/>
      <c r="KO748" s="6"/>
      <c r="KP748" s="6"/>
      <c r="KQ748" s="6"/>
      <c r="KR748" s="6"/>
      <c r="KS748" s="6"/>
      <c r="KT748" s="6"/>
      <c r="KU748" s="6"/>
      <c r="KV748" s="6"/>
      <c r="KW748" s="6"/>
      <c r="KX748" s="6"/>
      <c r="KY748" s="6"/>
      <c r="KZ748" s="6"/>
      <c r="LA748" s="6"/>
      <c r="LB748" s="6"/>
      <c r="LC748" s="6"/>
    </row>
    <row r="749" spans="222:315" x14ac:dyDescent="0.2">
      <c r="HN749" s="6"/>
      <c r="HO749" s="6"/>
      <c r="HP749" s="6"/>
      <c r="HQ749" s="6"/>
      <c r="HR749" s="6"/>
      <c r="HS749" s="6"/>
      <c r="HT749" s="6"/>
      <c r="HU749" s="6"/>
      <c r="HV749" s="6"/>
      <c r="HW749" s="6"/>
      <c r="HX749" s="6"/>
      <c r="HY749" s="6"/>
      <c r="HZ749" s="6"/>
      <c r="IA749" s="6"/>
      <c r="IB749" s="6"/>
      <c r="IC749" s="6"/>
      <c r="ID749" s="6"/>
      <c r="IE749" s="6"/>
      <c r="IF749" s="6"/>
      <c r="IG749" s="6"/>
      <c r="IH749" s="6"/>
      <c r="II749" s="6"/>
      <c r="IJ749" s="6"/>
      <c r="IK749" s="6"/>
      <c r="IL749" s="6"/>
      <c r="IM749" s="6"/>
      <c r="IN749" s="6"/>
      <c r="IO749" s="6"/>
      <c r="IP749" s="6"/>
      <c r="IQ749" s="6"/>
      <c r="IR749" s="6"/>
      <c r="IS749" s="6"/>
      <c r="IT749" s="6"/>
      <c r="IU749" s="6"/>
      <c r="IV749" s="6"/>
      <c r="IW749" s="6"/>
      <c r="IX749" s="6"/>
      <c r="IY749" s="6"/>
      <c r="IZ749" s="6"/>
      <c r="JA749" s="6"/>
      <c r="JB749" s="6"/>
      <c r="JC749" s="6"/>
      <c r="JD749" s="6"/>
      <c r="JE749" s="6"/>
      <c r="JF749" s="6"/>
      <c r="JG749" s="6"/>
      <c r="JH749" s="6"/>
      <c r="JI749" s="6"/>
      <c r="JJ749" s="6"/>
      <c r="JK749" s="6"/>
      <c r="JL749" s="6"/>
      <c r="JM749" s="6"/>
      <c r="JN749" s="6"/>
      <c r="JO749" s="6"/>
      <c r="JP749" s="6"/>
      <c r="JQ749" s="6"/>
      <c r="JR749" s="6"/>
      <c r="JS749" s="6"/>
      <c r="JT749" s="6"/>
      <c r="JU749" s="6"/>
      <c r="JV749" s="6"/>
      <c r="JW749" s="6"/>
      <c r="JX749" s="6"/>
      <c r="JY749" s="6"/>
      <c r="JZ749" s="6"/>
      <c r="KA749" s="6"/>
      <c r="KB749" s="6"/>
      <c r="KC749" s="6"/>
      <c r="KD749" s="6"/>
      <c r="KE749" s="6"/>
      <c r="KF749" s="6"/>
      <c r="KG749" s="6"/>
      <c r="KH749" s="6"/>
      <c r="KI749" s="6"/>
      <c r="KJ749" s="6"/>
      <c r="KK749" s="6"/>
      <c r="KL749" s="6"/>
      <c r="KM749" s="6"/>
      <c r="KN749" s="6"/>
      <c r="KO749" s="6"/>
      <c r="KP749" s="6"/>
      <c r="KQ749" s="6"/>
      <c r="KR749" s="6"/>
      <c r="KS749" s="6"/>
      <c r="KT749" s="6"/>
      <c r="KU749" s="6"/>
      <c r="KV749" s="6"/>
      <c r="KW749" s="6"/>
      <c r="KX749" s="6"/>
      <c r="KY749" s="6"/>
      <c r="KZ749" s="6"/>
      <c r="LA749" s="6"/>
      <c r="LB749" s="6"/>
      <c r="LC749" s="6"/>
    </row>
    <row r="750" spans="222:315" x14ac:dyDescent="0.2">
      <c r="HN750" s="6"/>
      <c r="HO750" s="6"/>
      <c r="HP750" s="6"/>
      <c r="HQ750" s="6"/>
      <c r="HR750" s="6"/>
      <c r="HS750" s="6"/>
      <c r="HT750" s="6"/>
      <c r="HU750" s="6"/>
      <c r="HV750" s="6"/>
      <c r="HW750" s="6"/>
      <c r="HX750" s="6"/>
      <c r="HY750" s="6"/>
      <c r="HZ750" s="6"/>
      <c r="IA750" s="6"/>
      <c r="IB750" s="6"/>
      <c r="IC750" s="6"/>
      <c r="ID750" s="6"/>
      <c r="IE750" s="6"/>
      <c r="IF750" s="6"/>
      <c r="IG750" s="6"/>
      <c r="IH750" s="6"/>
      <c r="II750" s="6"/>
      <c r="IJ750" s="6"/>
      <c r="IK750" s="6"/>
      <c r="IL750" s="6"/>
      <c r="IM750" s="6"/>
      <c r="IN750" s="6"/>
      <c r="IO750" s="6"/>
      <c r="IP750" s="6"/>
      <c r="IQ750" s="6"/>
      <c r="IR750" s="6"/>
      <c r="IS750" s="6"/>
      <c r="IT750" s="6"/>
      <c r="IU750" s="6"/>
      <c r="IV750" s="6"/>
      <c r="IW750" s="6"/>
      <c r="IX750" s="6"/>
      <c r="IY750" s="6"/>
      <c r="IZ750" s="6"/>
      <c r="JA750" s="6"/>
      <c r="JB750" s="6"/>
      <c r="JC750" s="6"/>
      <c r="JD750" s="6"/>
      <c r="JE750" s="6"/>
      <c r="JF750" s="6"/>
      <c r="JG750" s="6"/>
      <c r="JH750" s="6"/>
      <c r="JI750" s="6"/>
      <c r="JJ750" s="6"/>
      <c r="JK750" s="6"/>
      <c r="JL750" s="6"/>
      <c r="JM750" s="6"/>
      <c r="JN750" s="6"/>
      <c r="JO750" s="6"/>
      <c r="JP750" s="6"/>
      <c r="JQ750" s="6"/>
      <c r="JR750" s="6"/>
      <c r="JS750" s="6"/>
      <c r="JT750" s="6"/>
      <c r="JU750" s="6"/>
      <c r="JV750" s="6"/>
      <c r="JW750" s="6"/>
      <c r="JX750" s="6"/>
      <c r="JY750" s="6"/>
      <c r="JZ750" s="6"/>
      <c r="KA750" s="6"/>
      <c r="KB750" s="6"/>
      <c r="KC750" s="6"/>
      <c r="KD750" s="6"/>
      <c r="KE750" s="6"/>
      <c r="KF750" s="6"/>
      <c r="KG750" s="6"/>
      <c r="KH750" s="6"/>
      <c r="KI750" s="6"/>
      <c r="KJ750" s="6"/>
      <c r="KK750" s="6"/>
      <c r="KL750" s="6"/>
      <c r="KM750" s="6"/>
      <c r="KN750" s="6"/>
      <c r="KO750" s="6"/>
      <c r="KP750" s="6"/>
      <c r="KQ750" s="6"/>
      <c r="KR750" s="6"/>
      <c r="KS750" s="6"/>
      <c r="KT750" s="6"/>
      <c r="KU750" s="6"/>
      <c r="KV750" s="6"/>
      <c r="KW750" s="6"/>
      <c r="KX750" s="6"/>
      <c r="KY750" s="6"/>
      <c r="KZ750" s="6"/>
      <c r="LA750" s="6"/>
      <c r="LB750" s="6"/>
      <c r="LC750" s="6"/>
    </row>
    <row r="751" spans="222:315" x14ac:dyDescent="0.2">
      <c r="HN751" s="6"/>
      <c r="HO751" s="6"/>
      <c r="HP751" s="6"/>
      <c r="HQ751" s="6"/>
      <c r="HR751" s="6"/>
      <c r="HS751" s="6"/>
      <c r="HT751" s="6"/>
      <c r="HU751" s="6"/>
      <c r="HV751" s="6"/>
      <c r="HW751" s="6"/>
      <c r="HX751" s="6"/>
      <c r="HY751" s="6"/>
      <c r="HZ751" s="6"/>
      <c r="IA751" s="6"/>
      <c r="IB751" s="6"/>
      <c r="IC751" s="6"/>
      <c r="ID751" s="6"/>
      <c r="IE751" s="6"/>
      <c r="IF751" s="6"/>
      <c r="IG751" s="6"/>
      <c r="IH751" s="6"/>
      <c r="II751" s="6"/>
      <c r="IJ751" s="6"/>
      <c r="IK751" s="6"/>
      <c r="IL751" s="6"/>
      <c r="IM751" s="6"/>
      <c r="IN751" s="6"/>
      <c r="IO751" s="6"/>
      <c r="IP751" s="6"/>
      <c r="IQ751" s="6"/>
      <c r="IR751" s="6"/>
      <c r="IS751" s="6"/>
      <c r="IT751" s="6"/>
      <c r="IU751" s="6"/>
      <c r="IV751" s="6"/>
      <c r="IW751" s="6"/>
      <c r="IX751" s="6"/>
      <c r="IY751" s="6"/>
      <c r="IZ751" s="6"/>
      <c r="JA751" s="6"/>
      <c r="JB751" s="6"/>
      <c r="JC751" s="6"/>
      <c r="JD751" s="6"/>
      <c r="JE751" s="6"/>
      <c r="JF751" s="6"/>
      <c r="JG751" s="6"/>
      <c r="JH751" s="6"/>
      <c r="JI751" s="6"/>
      <c r="JJ751" s="6"/>
      <c r="JK751" s="6"/>
      <c r="JL751" s="6"/>
      <c r="JM751" s="6"/>
      <c r="JN751" s="6"/>
      <c r="JO751" s="6"/>
      <c r="JP751" s="6"/>
      <c r="JQ751" s="6"/>
      <c r="JR751" s="6"/>
      <c r="JS751" s="6"/>
      <c r="JT751" s="6"/>
      <c r="JU751" s="6"/>
      <c r="JV751" s="6"/>
      <c r="JW751" s="6"/>
      <c r="JX751" s="6"/>
      <c r="JY751" s="6"/>
      <c r="JZ751" s="6"/>
      <c r="KA751" s="6"/>
      <c r="KB751" s="6"/>
      <c r="KC751" s="6"/>
      <c r="KD751" s="6"/>
      <c r="KE751" s="6"/>
      <c r="KF751" s="6"/>
      <c r="KG751" s="6"/>
      <c r="KH751" s="6"/>
      <c r="KI751" s="6"/>
      <c r="KJ751" s="6"/>
      <c r="KK751" s="6"/>
      <c r="KL751" s="6"/>
      <c r="KM751" s="6"/>
      <c r="KN751" s="6"/>
      <c r="KO751" s="6"/>
      <c r="KP751" s="6"/>
      <c r="KQ751" s="6"/>
      <c r="KR751" s="6"/>
      <c r="KS751" s="6"/>
      <c r="KT751" s="6"/>
      <c r="KU751" s="6"/>
      <c r="KV751" s="6"/>
      <c r="KW751" s="6"/>
      <c r="KX751" s="6"/>
      <c r="KY751" s="6"/>
      <c r="KZ751" s="6"/>
      <c r="LA751" s="6"/>
      <c r="LB751" s="6"/>
      <c r="LC751" s="6"/>
    </row>
    <row r="752" spans="222:315" x14ac:dyDescent="0.2">
      <c r="HN752" s="6"/>
      <c r="HO752" s="6"/>
      <c r="HP752" s="6"/>
      <c r="HQ752" s="6"/>
      <c r="HR752" s="6"/>
      <c r="HS752" s="6"/>
      <c r="HT752" s="6"/>
      <c r="HU752" s="6"/>
      <c r="HV752" s="6"/>
      <c r="HW752" s="6"/>
      <c r="HX752" s="6"/>
      <c r="HY752" s="6"/>
      <c r="HZ752" s="6"/>
      <c r="IA752" s="6"/>
      <c r="IB752" s="6"/>
      <c r="IC752" s="6"/>
      <c r="ID752" s="6"/>
      <c r="IE752" s="6"/>
      <c r="IF752" s="6"/>
      <c r="IG752" s="6"/>
      <c r="IH752" s="6"/>
      <c r="II752" s="6"/>
      <c r="IJ752" s="6"/>
      <c r="IK752" s="6"/>
      <c r="IL752" s="6"/>
      <c r="IM752" s="6"/>
      <c r="IN752" s="6"/>
      <c r="IO752" s="6"/>
      <c r="IP752" s="6"/>
      <c r="IQ752" s="6"/>
      <c r="IR752" s="6"/>
      <c r="IS752" s="6"/>
      <c r="IT752" s="6"/>
      <c r="IU752" s="6"/>
      <c r="IV752" s="6"/>
      <c r="IW752" s="6"/>
      <c r="IX752" s="6"/>
      <c r="IY752" s="6"/>
      <c r="IZ752" s="6"/>
      <c r="JA752" s="6"/>
      <c r="JB752" s="6"/>
      <c r="JC752" s="6"/>
      <c r="JD752" s="6"/>
      <c r="JE752" s="6"/>
      <c r="JF752" s="6"/>
      <c r="JG752" s="6"/>
      <c r="JH752" s="6"/>
      <c r="JI752" s="6"/>
      <c r="JJ752" s="6"/>
      <c r="JK752" s="6"/>
      <c r="JL752" s="6"/>
      <c r="JM752" s="6"/>
      <c r="JN752" s="6"/>
      <c r="JO752" s="6"/>
      <c r="JP752" s="6"/>
      <c r="JQ752" s="6"/>
      <c r="JR752" s="6"/>
      <c r="JS752" s="6"/>
      <c r="JT752" s="6"/>
      <c r="JU752" s="6"/>
      <c r="JV752" s="6"/>
      <c r="JW752" s="6"/>
      <c r="JX752" s="6"/>
      <c r="JY752" s="6"/>
      <c r="JZ752" s="6"/>
      <c r="KA752" s="6"/>
      <c r="KB752" s="6"/>
      <c r="KC752" s="6"/>
      <c r="KD752" s="6"/>
      <c r="KE752" s="6"/>
      <c r="KF752" s="6"/>
      <c r="KG752" s="6"/>
      <c r="KH752" s="6"/>
      <c r="KI752" s="6"/>
      <c r="KJ752" s="6"/>
      <c r="KK752" s="6"/>
      <c r="KL752" s="6"/>
      <c r="KM752" s="6"/>
      <c r="KN752" s="6"/>
      <c r="KO752" s="6"/>
      <c r="KP752" s="6"/>
      <c r="KQ752" s="6"/>
      <c r="KR752" s="6"/>
      <c r="KS752" s="6"/>
      <c r="KT752" s="6"/>
      <c r="KU752" s="6"/>
      <c r="KV752" s="6"/>
      <c r="KW752" s="6"/>
      <c r="KX752" s="6"/>
      <c r="KY752" s="6"/>
      <c r="KZ752" s="6"/>
      <c r="LA752" s="6"/>
      <c r="LB752" s="6"/>
      <c r="LC752" s="6"/>
    </row>
    <row r="753" spans="222:315" x14ac:dyDescent="0.2">
      <c r="HN753" s="6"/>
      <c r="HO753" s="6"/>
      <c r="HP753" s="6"/>
      <c r="HQ753" s="6"/>
      <c r="HR753" s="6"/>
      <c r="HS753" s="6"/>
      <c r="HT753" s="6"/>
      <c r="HU753" s="6"/>
      <c r="HV753" s="6"/>
      <c r="HW753" s="6"/>
      <c r="HX753" s="6"/>
      <c r="HY753" s="6"/>
      <c r="HZ753" s="6"/>
      <c r="IA753" s="6"/>
      <c r="IB753" s="6"/>
      <c r="IC753" s="6"/>
      <c r="ID753" s="6"/>
      <c r="IE753" s="6"/>
      <c r="IF753" s="6"/>
      <c r="IG753" s="6"/>
      <c r="IH753" s="6"/>
      <c r="II753" s="6"/>
      <c r="IJ753" s="6"/>
      <c r="IK753" s="6"/>
      <c r="IL753" s="6"/>
      <c r="IM753" s="6"/>
      <c r="IN753" s="6"/>
      <c r="IO753" s="6"/>
      <c r="IP753" s="6"/>
      <c r="IQ753" s="6"/>
      <c r="IR753" s="6"/>
      <c r="IS753" s="6"/>
      <c r="IT753" s="6"/>
      <c r="IU753" s="6"/>
      <c r="IV753" s="6"/>
      <c r="IW753" s="6"/>
      <c r="IX753" s="6"/>
      <c r="IY753" s="6"/>
      <c r="IZ753" s="6"/>
      <c r="JA753" s="6"/>
      <c r="JB753" s="6"/>
      <c r="JC753" s="6"/>
      <c r="JD753" s="6"/>
      <c r="JE753" s="6"/>
      <c r="JF753" s="6"/>
      <c r="JG753" s="6"/>
      <c r="JH753" s="6"/>
      <c r="JI753" s="6"/>
      <c r="JJ753" s="6"/>
      <c r="JK753" s="6"/>
      <c r="JL753" s="6"/>
      <c r="JM753" s="6"/>
      <c r="JN753" s="6"/>
      <c r="JO753" s="6"/>
      <c r="JP753" s="6"/>
      <c r="JQ753" s="6"/>
      <c r="JR753" s="6"/>
      <c r="JS753" s="6"/>
      <c r="JT753" s="6"/>
      <c r="JU753" s="6"/>
      <c r="JV753" s="6"/>
      <c r="JW753" s="6"/>
      <c r="JX753" s="6"/>
      <c r="JY753" s="6"/>
      <c r="JZ753" s="6"/>
      <c r="KA753" s="6"/>
      <c r="KB753" s="6"/>
      <c r="KC753" s="6"/>
      <c r="KD753" s="6"/>
      <c r="KE753" s="6"/>
      <c r="KF753" s="6"/>
      <c r="KG753" s="6"/>
      <c r="KH753" s="6"/>
      <c r="KI753" s="6"/>
      <c r="KJ753" s="6"/>
      <c r="KK753" s="6"/>
      <c r="KL753" s="6"/>
      <c r="KM753" s="6"/>
      <c r="KN753" s="6"/>
      <c r="KO753" s="6"/>
      <c r="KP753" s="6"/>
      <c r="KQ753" s="6"/>
      <c r="KR753" s="6"/>
      <c r="KS753" s="6"/>
      <c r="KT753" s="6"/>
      <c r="KU753" s="6"/>
      <c r="KV753" s="6"/>
      <c r="KW753" s="6"/>
      <c r="KX753" s="6"/>
      <c r="KY753" s="6"/>
      <c r="KZ753" s="6"/>
      <c r="LA753" s="6"/>
      <c r="LB753" s="6"/>
      <c r="LC753" s="6"/>
    </row>
    <row r="754" spans="222:315" x14ac:dyDescent="0.2">
      <c r="HN754" s="6"/>
      <c r="HO754" s="6"/>
      <c r="HP754" s="6"/>
      <c r="HQ754" s="6"/>
      <c r="HR754" s="6"/>
      <c r="HS754" s="6"/>
      <c r="HT754" s="6"/>
      <c r="HU754" s="6"/>
      <c r="HV754" s="6"/>
      <c r="HW754" s="6"/>
      <c r="HX754" s="6"/>
      <c r="HY754" s="6"/>
      <c r="HZ754" s="6"/>
      <c r="IA754" s="6"/>
      <c r="IB754" s="6"/>
      <c r="IC754" s="6"/>
      <c r="ID754" s="6"/>
      <c r="IE754" s="6"/>
      <c r="IF754" s="6"/>
      <c r="IG754" s="6"/>
      <c r="IH754" s="6"/>
      <c r="II754" s="6"/>
      <c r="IJ754" s="6"/>
      <c r="IK754" s="6"/>
      <c r="IL754" s="6"/>
      <c r="IM754" s="6"/>
      <c r="IN754" s="6"/>
      <c r="IO754" s="6"/>
      <c r="IP754" s="6"/>
      <c r="IQ754" s="6"/>
      <c r="IR754" s="6"/>
      <c r="IS754" s="6"/>
      <c r="IT754" s="6"/>
      <c r="IU754" s="6"/>
      <c r="IV754" s="6"/>
      <c r="IW754" s="6"/>
      <c r="IX754" s="6"/>
      <c r="IY754" s="6"/>
      <c r="IZ754" s="6"/>
      <c r="JA754" s="6"/>
      <c r="JB754" s="6"/>
      <c r="JC754" s="6"/>
      <c r="JD754" s="6"/>
      <c r="JE754" s="6"/>
      <c r="JF754" s="6"/>
      <c r="JG754" s="6"/>
      <c r="JH754" s="6"/>
      <c r="JI754" s="6"/>
      <c r="JJ754" s="6"/>
      <c r="JK754" s="6"/>
      <c r="JL754" s="6"/>
      <c r="JM754" s="6"/>
      <c r="JN754" s="6"/>
      <c r="JO754" s="6"/>
      <c r="JP754" s="6"/>
      <c r="JQ754" s="6"/>
      <c r="JR754" s="6"/>
      <c r="JS754" s="6"/>
      <c r="JT754" s="6"/>
      <c r="JU754" s="6"/>
      <c r="JV754" s="6"/>
      <c r="JW754" s="6"/>
      <c r="JX754" s="6"/>
      <c r="JY754" s="6"/>
      <c r="JZ754" s="6"/>
      <c r="KA754" s="6"/>
      <c r="KB754" s="6"/>
      <c r="KC754" s="6"/>
      <c r="KD754" s="6"/>
      <c r="KE754" s="6"/>
      <c r="KF754" s="6"/>
      <c r="KG754" s="6"/>
      <c r="KH754" s="6"/>
      <c r="KI754" s="6"/>
      <c r="KJ754" s="6"/>
      <c r="KK754" s="6"/>
      <c r="KL754" s="6"/>
      <c r="KM754" s="6"/>
      <c r="KN754" s="6"/>
      <c r="KO754" s="6"/>
      <c r="KP754" s="6"/>
      <c r="KQ754" s="6"/>
      <c r="KR754" s="6"/>
      <c r="KS754" s="6"/>
      <c r="KT754" s="6"/>
      <c r="KU754" s="6"/>
      <c r="KV754" s="6"/>
      <c r="KW754" s="6"/>
      <c r="KX754" s="6"/>
      <c r="KY754" s="6"/>
      <c r="KZ754" s="6"/>
      <c r="LA754" s="6"/>
      <c r="LB754" s="6"/>
      <c r="LC754" s="6"/>
    </row>
    <row r="755" spans="222:315" x14ac:dyDescent="0.2">
      <c r="HN755" s="6"/>
      <c r="HO755" s="6"/>
      <c r="HP755" s="6"/>
      <c r="HQ755" s="6"/>
      <c r="HR755" s="6"/>
      <c r="HS755" s="6"/>
      <c r="HT755" s="6"/>
      <c r="HU755" s="6"/>
      <c r="HV755" s="6"/>
      <c r="HW755" s="6"/>
      <c r="HX755" s="6"/>
      <c r="HY755" s="6"/>
      <c r="HZ755" s="6"/>
      <c r="IA755" s="6"/>
      <c r="IB755" s="6"/>
      <c r="IC755" s="6"/>
      <c r="ID755" s="6"/>
      <c r="IE755" s="6"/>
      <c r="IF755" s="6"/>
      <c r="IG755" s="6"/>
      <c r="IH755" s="6"/>
      <c r="II755" s="6"/>
      <c r="IJ755" s="6"/>
      <c r="IK755" s="6"/>
      <c r="IL755" s="6"/>
      <c r="IM755" s="6"/>
      <c r="IN755" s="6"/>
      <c r="IO755" s="6"/>
      <c r="IP755" s="6"/>
      <c r="IQ755" s="6"/>
      <c r="IR755" s="6"/>
      <c r="IS755" s="6"/>
      <c r="IT755" s="6"/>
      <c r="IU755" s="6"/>
      <c r="IV755" s="6"/>
      <c r="IW755" s="6"/>
      <c r="IX755" s="6"/>
      <c r="IY755" s="6"/>
      <c r="IZ755" s="6"/>
      <c r="JA755" s="6"/>
      <c r="JB755" s="6"/>
      <c r="JC755" s="6"/>
      <c r="JD755" s="6"/>
      <c r="JE755" s="6"/>
      <c r="JF755" s="6"/>
      <c r="JG755" s="6"/>
      <c r="JH755" s="6"/>
      <c r="JI755" s="6"/>
      <c r="JJ755" s="6"/>
      <c r="JK755" s="6"/>
      <c r="JL755" s="6"/>
      <c r="JM755" s="6"/>
      <c r="JN755" s="6"/>
      <c r="JO755" s="6"/>
      <c r="JP755" s="6"/>
      <c r="JQ755" s="6"/>
      <c r="JR755" s="6"/>
      <c r="JS755" s="6"/>
      <c r="JT755" s="6"/>
      <c r="JU755" s="6"/>
      <c r="JV755" s="6"/>
      <c r="JW755" s="6"/>
      <c r="JX755" s="6"/>
      <c r="JY755" s="6"/>
      <c r="JZ755" s="6"/>
      <c r="KA755" s="6"/>
      <c r="KB755" s="6"/>
      <c r="KC755" s="6"/>
      <c r="KD755" s="6"/>
      <c r="KE755" s="6"/>
      <c r="KF755" s="6"/>
      <c r="KG755" s="6"/>
      <c r="KH755" s="6"/>
      <c r="KI755" s="6"/>
      <c r="KJ755" s="6"/>
      <c r="KK755" s="6"/>
      <c r="KL755" s="6"/>
      <c r="KM755" s="6"/>
      <c r="KN755" s="6"/>
      <c r="KO755" s="6"/>
      <c r="KP755" s="6"/>
      <c r="KQ755" s="6"/>
      <c r="KR755" s="6"/>
      <c r="KS755" s="6"/>
      <c r="KT755" s="6"/>
      <c r="KU755" s="6"/>
      <c r="KV755" s="6"/>
      <c r="KW755" s="6"/>
      <c r="KX755" s="6"/>
      <c r="KY755" s="6"/>
      <c r="KZ755" s="6"/>
      <c r="LA755" s="6"/>
      <c r="LB755" s="6"/>
      <c r="LC755" s="6"/>
    </row>
    <row r="756" spans="222:315" x14ac:dyDescent="0.2">
      <c r="HN756" s="6"/>
      <c r="HO756" s="6"/>
      <c r="HP756" s="6"/>
      <c r="HQ756" s="6"/>
      <c r="HR756" s="6"/>
      <c r="HS756" s="6"/>
      <c r="HT756" s="6"/>
      <c r="HU756" s="6"/>
      <c r="HV756" s="6"/>
      <c r="HW756" s="6"/>
      <c r="HX756" s="6"/>
      <c r="HY756" s="6"/>
      <c r="HZ756" s="6"/>
      <c r="IA756" s="6"/>
      <c r="IB756" s="6"/>
      <c r="IC756" s="6"/>
      <c r="ID756" s="6"/>
      <c r="IE756" s="6"/>
      <c r="IF756" s="6"/>
      <c r="IG756" s="6"/>
      <c r="IH756" s="6"/>
      <c r="II756" s="6"/>
      <c r="IJ756" s="6"/>
      <c r="IK756" s="6"/>
      <c r="IL756" s="6"/>
      <c r="IM756" s="6"/>
      <c r="IN756" s="6"/>
      <c r="IO756" s="6"/>
      <c r="IP756" s="6"/>
      <c r="IQ756" s="6"/>
      <c r="IR756" s="6"/>
      <c r="IS756" s="6"/>
      <c r="IT756" s="6"/>
      <c r="IU756" s="6"/>
      <c r="IV756" s="6"/>
      <c r="IW756" s="6"/>
      <c r="IX756" s="6"/>
      <c r="IY756" s="6"/>
      <c r="IZ756" s="6"/>
      <c r="JA756" s="6"/>
      <c r="JB756" s="6"/>
      <c r="JC756" s="6"/>
      <c r="JD756" s="6"/>
      <c r="JE756" s="6"/>
      <c r="JF756" s="6"/>
      <c r="JG756" s="6"/>
      <c r="JH756" s="6"/>
      <c r="JI756" s="6"/>
      <c r="JJ756" s="6"/>
      <c r="JK756" s="6"/>
      <c r="JL756" s="6"/>
      <c r="JM756" s="6"/>
      <c r="JN756" s="6"/>
      <c r="JO756" s="6"/>
      <c r="JP756" s="6"/>
      <c r="JQ756" s="6"/>
      <c r="JR756" s="6"/>
      <c r="JS756" s="6"/>
      <c r="JT756" s="6"/>
      <c r="JU756" s="6"/>
      <c r="JV756" s="6"/>
      <c r="JW756" s="6"/>
      <c r="JX756" s="6"/>
      <c r="JY756" s="6"/>
      <c r="JZ756" s="6"/>
      <c r="KA756" s="6"/>
      <c r="KB756" s="6"/>
      <c r="KC756" s="6"/>
      <c r="KD756" s="6"/>
      <c r="KE756" s="6"/>
      <c r="KF756" s="6"/>
      <c r="KG756" s="6"/>
      <c r="KH756" s="6"/>
      <c r="KI756" s="6"/>
      <c r="KJ756" s="6"/>
      <c r="KK756" s="6"/>
      <c r="KL756" s="6"/>
      <c r="KM756" s="6"/>
      <c r="KN756" s="6"/>
      <c r="KO756" s="6"/>
      <c r="KP756" s="6"/>
      <c r="KQ756" s="6"/>
      <c r="KR756" s="6"/>
      <c r="KS756" s="6"/>
      <c r="KT756" s="6"/>
      <c r="KU756" s="6"/>
      <c r="KV756" s="6"/>
      <c r="KW756" s="6"/>
      <c r="KX756" s="6"/>
      <c r="KY756" s="6"/>
      <c r="KZ756" s="6"/>
      <c r="LA756" s="6"/>
      <c r="LB756" s="6"/>
      <c r="LC756" s="6"/>
    </row>
    <row r="757" spans="222:315" x14ac:dyDescent="0.2">
      <c r="HN757" s="6"/>
      <c r="HO757" s="6"/>
      <c r="HP757" s="6"/>
      <c r="HQ757" s="6"/>
      <c r="HR757" s="6"/>
      <c r="HS757" s="6"/>
      <c r="HT757" s="6"/>
      <c r="HU757" s="6"/>
      <c r="HV757" s="6"/>
      <c r="HW757" s="6"/>
      <c r="HX757" s="6"/>
      <c r="HY757" s="6"/>
      <c r="HZ757" s="6"/>
      <c r="IA757" s="6"/>
      <c r="IB757" s="6"/>
      <c r="IC757" s="6"/>
      <c r="ID757" s="6"/>
      <c r="IE757" s="6"/>
      <c r="IF757" s="6"/>
      <c r="IG757" s="6"/>
      <c r="IH757" s="6"/>
      <c r="II757" s="6"/>
      <c r="IJ757" s="6"/>
      <c r="IK757" s="6"/>
      <c r="IL757" s="6"/>
      <c r="IM757" s="6"/>
      <c r="IN757" s="6"/>
      <c r="IO757" s="6"/>
      <c r="IP757" s="6"/>
      <c r="IQ757" s="6"/>
      <c r="IR757" s="6"/>
      <c r="IS757" s="6"/>
      <c r="IT757" s="6"/>
      <c r="IU757" s="6"/>
      <c r="IV757" s="6"/>
      <c r="IW757" s="6"/>
      <c r="IX757" s="6"/>
      <c r="IY757" s="6"/>
      <c r="IZ757" s="6"/>
      <c r="JA757" s="6"/>
      <c r="JB757" s="6"/>
      <c r="JC757" s="6"/>
      <c r="JD757" s="6"/>
      <c r="JE757" s="6"/>
      <c r="JF757" s="6"/>
      <c r="JG757" s="6"/>
      <c r="JH757" s="6"/>
      <c r="JI757" s="6"/>
      <c r="JJ757" s="6"/>
      <c r="JK757" s="6"/>
      <c r="JL757" s="6"/>
      <c r="JM757" s="6"/>
      <c r="JN757" s="6"/>
      <c r="JO757" s="6"/>
      <c r="JP757" s="6"/>
      <c r="JQ757" s="6"/>
      <c r="JR757" s="6"/>
      <c r="JS757" s="6"/>
      <c r="JT757" s="6"/>
      <c r="JU757" s="6"/>
      <c r="JV757" s="6"/>
      <c r="JW757" s="6"/>
      <c r="JX757" s="6"/>
      <c r="JY757" s="6"/>
      <c r="JZ757" s="6"/>
      <c r="KA757" s="6"/>
      <c r="KB757" s="6"/>
      <c r="KC757" s="6"/>
      <c r="KD757" s="6"/>
      <c r="KE757" s="6"/>
      <c r="KF757" s="6"/>
      <c r="KG757" s="6"/>
      <c r="KH757" s="6"/>
      <c r="KI757" s="6"/>
      <c r="KJ757" s="6"/>
      <c r="KK757" s="6"/>
      <c r="KL757" s="6"/>
      <c r="KM757" s="6"/>
      <c r="KN757" s="6"/>
      <c r="KO757" s="6"/>
      <c r="KP757" s="6"/>
      <c r="KQ757" s="6"/>
      <c r="KR757" s="6"/>
      <c r="KS757" s="6"/>
      <c r="KT757" s="6"/>
      <c r="KU757" s="6"/>
      <c r="KV757" s="6"/>
      <c r="KW757" s="6"/>
      <c r="KX757" s="6"/>
      <c r="KY757" s="6"/>
      <c r="KZ757" s="6"/>
      <c r="LA757" s="6"/>
      <c r="LB757" s="6"/>
      <c r="LC757" s="6"/>
    </row>
    <row r="758" spans="222:315" x14ac:dyDescent="0.2">
      <c r="HN758" s="6"/>
      <c r="HO758" s="6"/>
      <c r="HP758" s="6"/>
      <c r="HQ758" s="6"/>
      <c r="HR758" s="6"/>
      <c r="HS758" s="6"/>
      <c r="HT758" s="6"/>
      <c r="HU758" s="6"/>
      <c r="HV758" s="6"/>
      <c r="HW758" s="6"/>
      <c r="HX758" s="6"/>
      <c r="HY758" s="6"/>
      <c r="HZ758" s="6"/>
      <c r="IA758" s="6"/>
      <c r="IB758" s="6"/>
      <c r="IC758" s="6"/>
      <c r="ID758" s="6"/>
      <c r="IE758" s="6"/>
      <c r="IF758" s="6"/>
      <c r="IG758" s="6"/>
      <c r="IH758" s="6"/>
      <c r="II758" s="6"/>
      <c r="IJ758" s="6"/>
      <c r="IK758" s="6"/>
      <c r="IL758" s="6"/>
      <c r="IM758" s="6"/>
      <c r="IN758" s="6"/>
      <c r="IO758" s="6"/>
      <c r="IP758" s="6"/>
      <c r="IQ758" s="6"/>
      <c r="IR758" s="6"/>
      <c r="IS758" s="6"/>
      <c r="IT758" s="6"/>
      <c r="IU758" s="6"/>
      <c r="IV758" s="6"/>
      <c r="IW758" s="6"/>
      <c r="IX758" s="6"/>
      <c r="IY758" s="6"/>
      <c r="IZ758" s="6"/>
      <c r="JA758" s="6"/>
      <c r="JB758" s="6"/>
      <c r="JC758" s="6"/>
      <c r="JD758" s="6"/>
      <c r="JE758" s="6"/>
      <c r="JF758" s="6"/>
      <c r="JG758" s="6"/>
      <c r="JH758" s="6"/>
      <c r="JI758" s="6"/>
      <c r="JJ758" s="6"/>
      <c r="JK758" s="6"/>
      <c r="JL758" s="6"/>
      <c r="JM758" s="6"/>
      <c r="JN758" s="6"/>
      <c r="JO758" s="6"/>
      <c r="JP758" s="6"/>
      <c r="JQ758" s="6"/>
      <c r="JR758" s="6"/>
      <c r="JS758" s="6"/>
      <c r="JT758" s="6"/>
      <c r="JU758" s="6"/>
      <c r="JV758" s="6"/>
      <c r="JW758" s="6"/>
      <c r="JX758" s="6"/>
      <c r="JY758" s="6"/>
      <c r="JZ758" s="6"/>
      <c r="KA758" s="6"/>
      <c r="KB758" s="6"/>
      <c r="KC758" s="6"/>
      <c r="KD758" s="6"/>
      <c r="KE758" s="6"/>
      <c r="KF758" s="6"/>
      <c r="KG758" s="6"/>
      <c r="KH758" s="6"/>
      <c r="KI758" s="6"/>
      <c r="KJ758" s="6"/>
      <c r="KK758" s="6"/>
      <c r="KL758" s="6"/>
      <c r="KM758" s="6"/>
      <c r="KN758" s="6"/>
      <c r="KO758" s="6"/>
      <c r="KP758" s="6"/>
      <c r="KQ758" s="6"/>
      <c r="KR758" s="6"/>
      <c r="KS758" s="6"/>
      <c r="KT758" s="6"/>
      <c r="KU758" s="6"/>
      <c r="KV758" s="6"/>
      <c r="KW758" s="6"/>
      <c r="KX758" s="6"/>
      <c r="KY758" s="6"/>
      <c r="KZ758" s="6"/>
      <c r="LA758" s="6"/>
      <c r="LB758" s="6"/>
      <c r="LC758" s="6"/>
    </row>
    <row r="759" spans="222:315" x14ac:dyDescent="0.2">
      <c r="HN759" s="6"/>
      <c r="HO759" s="6"/>
      <c r="HP759" s="6"/>
      <c r="HQ759" s="6"/>
      <c r="HR759" s="6"/>
      <c r="HS759" s="6"/>
      <c r="HT759" s="6"/>
      <c r="HU759" s="6"/>
      <c r="HV759" s="6"/>
      <c r="HW759" s="6"/>
      <c r="HX759" s="6"/>
      <c r="HY759" s="6"/>
      <c r="HZ759" s="6"/>
      <c r="IA759" s="6"/>
      <c r="IB759" s="6"/>
      <c r="IC759" s="6"/>
      <c r="ID759" s="6"/>
      <c r="IE759" s="6"/>
      <c r="IF759" s="6"/>
      <c r="IG759" s="6"/>
      <c r="IH759" s="6"/>
      <c r="II759" s="6"/>
      <c r="IJ759" s="6"/>
      <c r="IK759" s="6"/>
      <c r="IL759" s="6"/>
      <c r="IM759" s="6"/>
      <c r="IN759" s="6"/>
      <c r="IO759" s="6"/>
      <c r="IP759" s="6"/>
      <c r="IQ759" s="6"/>
      <c r="IR759" s="6"/>
      <c r="IS759" s="6"/>
      <c r="IT759" s="6"/>
      <c r="IU759" s="6"/>
      <c r="IV759" s="6"/>
      <c r="IW759" s="6"/>
      <c r="IX759" s="6"/>
      <c r="IY759" s="6"/>
      <c r="IZ759" s="6"/>
      <c r="JA759" s="6"/>
      <c r="JB759" s="6"/>
      <c r="JC759" s="6"/>
      <c r="JD759" s="6"/>
      <c r="JE759" s="6"/>
      <c r="JF759" s="6"/>
      <c r="JG759" s="6"/>
      <c r="JH759" s="6"/>
      <c r="JI759" s="6"/>
      <c r="JJ759" s="6"/>
      <c r="JK759" s="6"/>
      <c r="JL759" s="6"/>
      <c r="JM759" s="6"/>
      <c r="JN759" s="6"/>
      <c r="JO759" s="6"/>
      <c r="JP759" s="6"/>
      <c r="JQ759" s="6"/>
      <c r="JR759" s="6"/>
      <c r="JS759" s="6"/>
      <c r="JT759" s="6"/>
      <c r="JU759" s="6"/>
      <c r="JV759" s="6"/>
      <c r="JW759" s="6"/>
      <c r="JX759" s="6"/>
      <c r="JY759" s="6"/>
      <c r="JZ759" s="6"/>
      <c r="KA759" s="6"/>
      <c r="KB759" s="6"/>
      <c r="KC759" s="6"/>
      <c r="KD759" s="6"/>
      <c r="KE759" s="6"/>
      <c r="KF759" s="6"/>
      <c r="KG759" s="6"/>
      <c r="KH759" s="6"/>
      <c r="KI759" s="6"/>
      <c r="KJ759" s="6"/>
      <c r="KK759" s="6"/>
      <c r="KL759" s="6"/>
      <c r="KM759" s="6"/>
      <c r="KN759" s="6"/>
      <c r="KO759" s="6"/>
      <c r="KP759" s="6"/>
      <c r="KQ759" s="6"/>
      <c r="KR759" s="6"/>
      <c r="KS759" s="6"/>
      <c r="KT759" s="6"/>
      <c r="KU759" s="6"/>
      <c r="KV759" s="6"/>
      <c r="KW759" s="6"/>
      <c r="KX759" s="6"/>
      <c r="KY759" s="6"/>
      <c r="KZ759" s="6"/>
      <c r="LA759" s="6"/>
      <c r="LB759" s="6"/>
      <c r="LC759" s="6"/>
    </row>
    <row r="760" spans="222:315" x14ac:dyDescent="0.2">
      <c r="HN760" s="6"/>
      <c r="HO760" s="6"/>
      <c r="HP760" s="6"/>
      <c r="HQ760" s="6"/>
      <c r="HR760" s="6"/>
      <c r="HS760" s="6"/>
      <c r="HT760" s="6"/>
      <c r="HU760" s="6"/>
      <c r="HV760" s="6"/>
      <c r="HW760" s="6"/>
      <c r="HX760" s="6"/>
      <c r="HY760" s="6"/>
      <c r="HZ760" s="6"/>
      <c r="IA760" s="6"/>
      <c r="IB760" s="6"/>
      <c r="IC760" s="6"/>
      <c r="ID760" s="6"/>
      <c r="IE760" s="6"/>
      <c r="IF760" s="6"/>
      <c r="IG760" s="6"/>
      <c r="IH760" s="6"/>
      <c r="II760" s="6"/>
      <c r="IJ760" s="6"/>
      <c r="IK760" s="6"/>
      <c r="IL760" s="6"/>
      <c r="IM760" s="6"/>
      <c r="IN760" s="6"/>
      <c r="IO760" s="6"/>
      <c r="IP760" s="6"/>
      <c r="IQ760" s="6"/>
      <c r="IR760" s="6"/>
      <c r="IS760" s="6"/>
      <c r="IT760" s="6"/>
      <c r="IU760" s="6"/>
      <c r="IV760" s="6"/>
      <c r="IW760" s="6"/>
      <c r="IX760" s="6"/>
      <c r="IY760" s="6"/>
      <c r="IZ760" s="6"/>
      <c r="JA760" s="6"/>
      <c r="JB760" s="6"/>
      <c r="JC760" s="6"/>
      <c r="JD760" s="6"/>
      <c r="JE760" s="6"/>
      <c r="JF760" s="6"/>
      <c r="JG760" s="6"/>
      <c r="JH760" s="6"/>
      <c r="JI760" s="6"/>
      <c r="JJ760" s="6"/>
      <c r="JK760" s="6"/>
      <c r="JL760" s="6"/>
      <c r="JM760" s="6"/>
      <c r="JN760" s="6"/>
      <c r="JO760" s="6"/>
      <c r="JP760" s="6"/>
      <c r="JQ760" s="6"/>
      <c r="JR760" s="6"/>
      <c r="JS760" s="6"/>
      <c r="JT760" s="6"/>
      <c r="JU760" s="6"/>
      <c r="JV760" s="6"/>
      <c r="JW760" s="6"/>
      <c r="JX760" s="6"/>
      <c r="JY760" s="6"/>
      <c r="JZ760" s="6"/>
      <c r="KA760" s="6"/>
      <c r="KB760" s="6"/>
      <c r="KC760" s="6"/>
      <c r="KD760" s="6"/>
      <c r="KE760" s="6"/>
      <c r="KF760" s="6"/>
      <c r="KG760" s="6"/>
      <c r="KH760" s="6"/>
      <c r="KI760" s="6"/>
      <c r="KJ760" s="6"/>
      <c r="KK760" s="6"/>
      <c r="KL760" s="6"/>
      <c r="KM760" s="6"/>
      <c r="KN760" s="6"/>
      <c r="KO760" s="6"/>
      <c r="KP760" s="6"/>
      <c r="KQ760" s="6"/>
      <c r="KR760" s="6"/>
      <c r="KS760" s="6"/>
      <c r="KT760" s="6"/>
      <c r="KU760" s="6"/>
      <c r="KV760" s="6"/>
      <c r="KW760" s="6"/>
      <c r="KX760" s="6"/>
      <c r="KY760" s="6"/>
      <c r="KZ760" s="6"/>
      <c r="LA760" s="6"/>
      <c r="LB760" s="6"/>
      <c r="LC760" s="6"/>
    </row>
    <row r="761" spans="222:315" x14ac:dyDescent="0.2">
      <c r="HN761" s="6"/>
      <c r="HO761" s="6"/>
      <c r="HP761" s="6"/>
      <c r="HQ761" s="6"/>
      <c r="HR761" s="6"/>
      <c r="HS761" s="6"/>
      <c r="HT761" s="6"/>
      <c r="HU761" s="6"/>
      <c r="HV761" s="6"/>
      <c r="HW761" s="6"/>
      <c r="HX761" s="6"/>
      <c r="HY761" s="6"/>
      <c r="HZ761" s="6"/>
      <c r="IA761" s="6"/>
      <c r="IB761" s="6"/>
      <c r="IC761" s="6"/>
      <c r="ID761" s="6"/>
      <c r="IE761" s="6"/>
      <c r="IF761" s="6"/>
      <c r="IG761" s="6"/>
      <c r="IH761" s="6"/>
      <c r="II761" s="6"/>
      <c r="IJ761" s="6"/>
      <c r="IK761" s="6"/>
      <c r="IL761" s="6"/>
      <c r="IM761" s="6"/>
      <c r="IN761" s="6"/>
      <c r="IO761" s="6"/>
      <c r="IP761" s="6"/>
      <c r="IQ761" s="6"/>
      <c r="IR761" s="6"/>
      <c r="IS761" s="6"/>
      <c r="IT761" s="6"/>
      <c r="IU761" s="6"/>
      <c r="IV761" s="6"/>
      <c r="IW761" s="6"/>
      <c r="IX761" s="6"/>
      <c r="IY761" s="6"/>
      <c r="IZ761" s="6"/>
      <c r="JA761" s="6"/>
      <c r="JB761" s="6"/>
      <c r="JC761" s="6"/>
      <c r="JD761" s="6"/>
      <c r="JE761" s="6"/>
      <c r="JF761" s="6"/>
      <c r="JG761" s="6"/>
      <c r="JH761" s="6"/>
      <c r="JI761" s="6"/>
      <c r="JJ761" s="6"/>
      <c r="JK761" s="6"/>
      <c r="JL761" s="6"/>
      <c r="JM761" s="6"/>
      <c r="JN761" s="6"/>
      <c r="JO761" s="6"/>
      <c r="JP761" s="6"/>
      <c r="JQ761" s="6"/>
      <c r="JR761" s="6"/>
      <c r="JS761" s="6"/>
      <c r="JT761" s="6"/>
      <c r="JU761" s="6"/>
      <c r="JV761" s="6"/>
      <c r="JW761" s="6"/>
      <c r="JX761" s="6"/>
      <c r="JY761" s="6"/>
      <c r="JZ761" s="6"/>
      <c r="KA761" s="6"/>
      <c r="KB761" s="6"/>
      <c r="KC761" s="6"/>
      <c r="KD761" s="6"/>
      <c r="KE761" s="6"/>
      <c r="KF761" s="6"/>
      <c r="KG761" s="6"/>
      <c r="KH761" s="6"/>
      <c r="KI761" s="6"/>
      <c r="KJ761" s="6"/>
      <c r="KK761" s="6"/>
      <c r="KL761" s="6"/>
      <c r="KM761" s="6"/>
      <c r="KN761" s="6"/>
      <c r="KO761" s="6"/>
      <c r="KP761" s="6"/>
      <c r="KQ761" s="6"/>
      <c r="KR761" s="6"/>
      <c r="KS761" s="6"/>
      <c r="KT761" s="6"/>
      <c r="KU761" s="6"/>
      <c r="KV761" s="6"/>
      <c r="KW761" s="6"/>
      <c r="KX761" s="6"/>
      <c r="KY761" s="6"/>
      <c r="KZ761" s="6"/>
      <c r="LA761" s="6"/>
      <c r="LB761" s="6"/>
      <c r="LC761" s="6"/>
    </row>
    <row r="762" spans="222:315" x14ac:dyDescent="0.2">
      <c r="HN762" s="6"/>
      <c r="HO762" s="6"/>
      <c r="HP762" s="6"/>
      <c r="HQ762" s="6"/>
      <c r="HR762" s="6"/>
      <c r="HS762" s="6"/>
      <c r="HT762" s="6"/>
      <c r="HU762" s="6"/>
      <c r="HV762" s="6"/>
      <c r="HW762" s="6"/>
      <c r="HX762" s="6"/>
      <c r="HY762" s="6"/>
      <c r="HZ762" s="6"/>
      <c r="IA762" s="6"/>
      <c r="IB762" s="6"/>
      <c r="IC762" s="6"/>
      <c r="ID762" s="6"/>
      <c r="IE762" s="6"/>
      <c r="IF762" s="6"/>
      <c r="IG762" s="6"/>
      <c r="IH762" s="6"/>
      <c r="II762" s="6"/>
      <c r="IJ762" s="6"/>
      <c r="IK762" s="6"/>
      <c r="IL762" s="6"/>
      <c r="IM762" s="6"/>
      <c r="IN762" s="6"/>
      <c r="IO762" s="6"/>
      <c r="IP762" s="6"/>
      <c r="IQ762" s="6"/>
      <c r="IR762" s="6"/>
      <c r="IS762" s="6"/>
      <c r="IT762" s="6"/>
      <c r="IU762" s="6"/>
      <c r="IV762" s="6"/>
      <c r="IW762" s="6"/>
      <c r="IX762" s="6"/>
      <c r="IY762" s="6"/>
      <c r="IZ762" s="6"/>
      <c r="JA762" s="6"/>
      <c r="JB762" s="6"/>
      <c r="JC762" s="6"/>
      <c r="JD762" s="6"/>
      <c r="JE762" s="6"/>
      <c r="JF762" s="6"/>
      <c r="JG762" s="6"/>
      <c r="JH762" s="6"/>
      <c r="JI762" s="6"/>
      <c r="JJ762" s="6"/>
      <c r="JK762" s="6"/>
      <c r="JL762" s="6"/>
      <c r="JM762" s="6"/>
      <c r="JN762" s="6"/>
      <c r="JO762" s="6"/>
      <c r="JP762" s="6"/>
      <c r="JQ762" s="6"/>
      <c r="JR762" s="6"/>
      <c r="JS762" s="6"/>
      <c r="JT762" s="6"/>
      <c r="JU762" s="6"/>
      <c r="JV762" s="6"/>
      <c r="JW762" s="6"/>
      <c r="JX762" s="6"/>
      <c r="JY762" s="6"/>
      <c r="JZ762" s="6"/>
      <c r="KA762" s="6"/>
      <c r="KB762" s="6"/>
      <c r="KC762" s="6"/>
      <c r="KD762" s="6"/>
      <c r="KE762" s="6"/>
      <c r="KF762" s="6"/>
      <c r="KG762" s="6"/>
      <c r="KH762" s="6"/>
      <c r="KI762" s="6"/>
      <c r="KJ762" s="6"/>
      <c r="KK762" s="6"/>
      <c r="KL762" s="6"/>
      <c r="KM762" s="6"/>
      <c r="KN762" s="6"/>
      <c r="KO762" s="6"/>
      <c r="KP762" s="6"/>
      <c r="KQ762" s="6"/>
      <c r="KR762" s="6"/>
      <c r="KS762" s="6"/>
      <c r="KT762" s="6"/>
      <c r="KU762" s="6"/>
      <c r="KV762" s="6"/>
      <c r="KW762" s="6"/>
      <c r="KX762" s="6"/>
      <c r="KY762" s="6"/>
      <c r="KZ762" s="6"/>
      <c r="LA762" s="6"/>
      <c r="LB762" s="6"/>
      <c r="LC762" s="6"/>
    </row>
    <row r="763" spans="222:315" x14ac:dyDescent="0.2">
      <c r="HN763" s="6"/>
      <c r="HO763" s="6"/>
      <c r="HP763" s="6"/>
      <c r="HQ763" s="6"/>
      <c r="HR763" s="6"/>
      <c r="HS763" s="6"/>
      <c r="HT763" s="6"/>
      <c r="HU763" s="6"/>
      <c r="HV763" s="6"/>
      <c r="HW763" s="6"/>
      <c r="HX763" s="6"/>
      <c r="HY763" s="6"/>
      <c r="HZ763" s="6"/>
      <c r="IA763" s="6"/>
      <c r="IB763" s="6"/>
      <c r="IC763" s="6"/>
      <c r="ID763" s="6"/>
      <c r="IE763" s="6"/>
      <c r="IF763" s="6"/>
      <c r="IG763" s="6"/>
      <c r="IH763" s="6"/>
      <c r="II763" s="6"/>
      <c r="IJ763" s="6"/>
      <c r="IK763" s="6"/>
      <c r="IL763" s="6"/>
      <c r="IM763" s="6"/>
      <c r="IN763" s="6"/>
      <c r="IO763" s="6"/>
      <c r="IP763" s="6"/>
      <c r="IQ763" s="6"/>
      <c r="IR763" s="6"/>
      <c r="IS763" s="6"/>
      <c r="IT763" s="6"/>
      <c r="IU763" s="6"/>
      <c r="IV763" s="6"/>
      <c r="IW763" s="6"/>
      <c r="IX763" s="6"/>
      <c r="IY763" s="6"/>
      <c r="IZ763" s="6"/>
      <c r="JA763" s="6"/>
      <c r="JB763" s="6"/>
      <c r="JC763" s="6"/>
      <c r="JD763" s="6"/>
      <c r="JE763" s="6"/>
      <c r="JF763" s="6"/>
      <c r="JG763" s="6"/>
      <c r="JH763" s="6"/>
      <c r="JI763" s="6"/>
      <c r="JJ763" s="6"/>
      <c r="JK763" s="6"/>
      <c r="JL763" s="6"/>
      <c r="JM763" s="6"/>
      <c r="JN763" s="6"/>
      <c r="JO763" s="6"/>
      <c r="JP763" s="6"/>
      <c r="JQ763" s="6"/>
      <c r="JR763" s="6"/>
      <c r="JS763" s="6"/>
      <c r="JT763" s="6"/>
      <c r="JU763" s="6"/>
      <c r="JV763" s="6"/>
      <c r="JW763" s="6"/>
      <c r="JX763" s="6"/>
      <c r="JY763" s="6"/>
      <c r="JZ763" s="6"/>
      <c r="KA763" s="6"/>
      <c r="KB763" s="6"/>
      <c r="KC763" s="6"/>
      <c r="KD763" s="6"/>
      <c r="KE763" s="6"/>
      <c r="KF763" s="6"/>
      <c r="KG763" s="6"/>
      <c r="KH763" s="6"/>
      <c r="KI763" s="6"/>
      <c r="KJ763" s="6"/>
      <c r="KK763" s="6"/>
      <c r="KL763" s="6"/>
      <c r="KM763" s="6"/>
      <c r="KN763" s="6"/>
      <c r="KO763" s="6"/>
      <c r="KP763" s="6"/>
      <c r="KQ763" s="6"/>
      <c r="KR763" s="6"/>
      <c r="KS763" s="6"/>
      <c r="KT763" s="6"/>
      <c r="KU763" s="6"/>
      <c r="KV763" s="6"/>
      <c r="KW763" s="6"/>
      <c r="KX763" s="6"/>
      <c r="KY763" s="6"/>
      <c r="KZ763" s="6"/>
      <c r="LA763" s="6"/>
      <c r="LB763" s="6"/>
      <c r="LC763" s="6"/>
    </row>
    <row r="764" spans="222:315" x14ac:dyDescent="0.2">
      <c r="HN764" s="6"/>
      <c r="HO764" s="6"/>
      <c r="HP764" s="6"/>
      <c r="HQ764" s="6"/>
      <c r="HR764" s="6"/>
      <c r="HS764" s="6"/>
      <c r="HT764" s="6"/>
      <c r="HU764" s="6"/>
      <c r="HV764" s="6"/>
      <c r="HW764" s="6"/>
      <c r="HX764" s="6"/>
      <c r="HY764" s="6"/>
      <c r="HZ764" s="6"/>
      <c r="IA764" s="6"/>
      <c r="IB764" s="6"/>
      <c r="IC764" s="6"/>
      <c r="ID764" s="6"/>
      <c r="IE764" s="6"/>
      <c r="IF764" s="6"/>
      <c r="IG764" s="6"/>
      <c r="IH764" s="6"/>
      <c r="II764" s="6"/>
      <c r="IJ764" s="6"/>
      <c r="IK764" s="6"/>
      <c r="IL764" s="6"/>
      <c r="IM764" s="6"/>
      <c r="IN764" s="6"/>
      <c r="IO764" s="6"/>
      <c r="IP764" s="6"/>
      <c r="IQ764" s="6"/>
      <c r="IR764" s="6"/>
      <c r="IS764" s="6"/>
      <c r="IT764" s="6"/>
      <c r="IU764" s="6"/>
      <c r="IV764" s="6"/>
      <c r="IW764" s="6"/>
      <c r="IX764" s="6"/>
      <c r="IY764" s="6"/>
      <c r="IZ764" s="6"/>
      <c r="JA764" s="6"/>
      <c r="JB764" s="6"/>
      <c r="JC764" s="6"/>
      <c r="JD764" s="6"/>
      <c r="JE764" s="6"/>
      <c r="JF764" s="6"/>
      <c r="JG764" s="6"/>
      <c r="JH764" s="6"/>
      <c r="JI764" s="6"/>
      <c r="JJ764" s="6"/>
      <c r="JK764" s="6"/>
      <c r="JL764" s="6"/>
      <c r="JM764" s="6"/>
      <c r="JN764" s="6"/>
      <c r="JO764" s="6"/>
      <c r="JP764" s="6"/>
      <c r="JQ764" s="6"/>
      <c r="JR764" s="6"/>
      <c r="JS764" s="6"/>
      <c r="JT764" s="6"/>
      <c r="JU764" s="6"/>
      <c r="JV764" s="6"/>
      <c r="JW764" s="6"/>
      <c r="JX764" s="6"/>
      <c r="JY764" s="6"/>
      <c r="JZ764" s="6"/>
      <c r="KA764" s="6"/>
      <c r="KB764" s="6"/>
      <c r="KC764" s="6"/>
      <c r="KD764" s="6"/>
      <c r="KE764" s="6"/>
      <c r="KF764" s="6"/>
      <c r="KG764" s="6"/>
      <c r="KH764" s="6"/>
      <c r="KI764" s="6"/>
      <c r="KJ764" s="6"/>
      <c r="KK764" s="6"/>
      <c r="KL764" s="6"/>
      <c r="KM764" s="6"/>
      <c r="KN764" s="6"/>
      <c r="KO764" s="6"/>
      <c r="KP764" s="6"/>
      <c r="KQ764" s="6"/>
      <c r="KR764" s="6"/>
      <c r="KS764" s="6"/>
      <c r="KT764" s="6"/>
      <c r="KU764" s="6"/>
      <c r="KV764" s="6"/>
      <c r="KW764" s="6"/>
      <c r="KX764" s="6"/>
      <c r="KY764" s="6"/>
      <c r="KZ764" s="6"/>
      <c r="LA764" s="6"/>
      <c r="LB764" s="6"/>
      <c r="LC764" s="6"/>
    </row>
    <row r="765" spans="222:315" x14ac:dyDescent="0.2">
      <c r="HN765" s="6"/>
      <c r="HO765" s="6"/>
      <c r="HP765" s="6"/>
      <c r="HQ765" s="6"/>
      <c r="HR765" s="6"/>
      <c r="HS765" s="6"/>
      <c r="HT765" s="6"/>
      <c r="HU765" s="6"/>
      <c r="HV765" s="6"/>
      <c r="HW765" s="6"/>
      <c r="HX765" s="6"/>
      <c r="HY765" s="6"/>
      <c r="HZ765" s="6"/>
      <c r="IA765" s="6"/>
      <c r="IB765" s="6"/>
      <c r="IC765" s="6"/>
      <c r="ID765" s="6"/>
      <c r="IE765" s="6"/>
      <c r="IF765" s="6"/>
      <c r="IG765" s="6"/>
      <c r="IH765" s="6"/>
      <c r="II765" s="6"/>
      <c r="IJ765" s="6"/>
      <c r="IK765" s="6"/>
      <c r="IL765" s="6"/>
      <c r="IM765" s="6"/>
      <c r="IN765" s="6"/>
      <c r="IO765" s="6"/>
      <c r="IP765" s="6"/>
      <c r="IQ765" s="6"/>
      <c r="IR765" s="6"/>
      <c r="IS765" s="6"/>
      <c r="IT765" s="6"/>
      <c r="IU765" s="6"/>
      <c r="IV765" s="6"/>
      <c r="IW765" s="6"/>
      <c r="IX765" s="6"/>
      <c r="IY765" s="6"/>
      <c r="IZ765" s="6"/>
      <c r="JA765" s="6"/>
      <c r="JB765" s="6"/>
      <c r="JC765" s="6"/>
      <c r="JD765" s="6"/>
      <c r="JE765" s="6"/>
      <c r="JF765" s="6"/>
      <c r="JG765" s="6"/>
      <c r="JH765" s="6"/>
      <c r="JI765" s="6"/>
      <c r="JJ765" s="6"/>
      <c r="JK765" s="6"/>
      <c r="JL765" s="6"/>
      <c r="JM765" s="6"/>
      <c r="JN765" s="6"/>
      <c r="JO765" s="6"/>
      <c r="JP765" s="6"/>
      <c r="JQ765" s="6"/>
      <c r="JR765" s="6"/>
      <c r="JS765" s="6"/>
      <c r="JT765" s="6"/>
      <c r="JU765" s="6"/>
      <c r="JV765" s="6"/>
      <c r="JW765" s="6"/>
      <c r="JX765" s="6"/>
      <c r="JY765" s="6"/>
      <c r="JZ765" s="6"/>
      <c r="KA765" s="6"/>
      <c r="KB765" s="6"/>
      <c r="KC765" s="6"/>
      <c r="KD765" s="6"/>
      <c r="KE765" s="6"/>
      <c r="KF765" s="6"/>
      <c r="KG765" s="6"/>
      <c r="KH765" s="6"/>
      <c r="KI765" s="6"/>
      <c r="KJ765" s="6"/>
      <c r="KK765" s="6"/>
      <c r="KL765" s="6"/>
      <c r="KM765" s="6"/>
      <c r="KN765" s="6"/>
      <c r="KO765" s="6"/>
      <c r="KP765" s="6"/>
      <c r="KQ765" s="6"/>
      <c r="KR765" s="6"/>
      <c r="KS765" s="6"/>
      <c r="KT765" s="6"/>
      <c r="KU765" s="6"/>
      <c r="KV765" s="6"/>
      <c r="KW765" s="6"/>
      <c r="KX765" s="6"/>
      <c r="KY765" s="6"/>
      <c r="KZ765" s="6"/>
      <c r="LA765" s="6"/>
      <c r="LB765" s="6"/>
      <c r="LC765" s="6"/>
    </row>
    <row r="766" spans="222:315" x14ac:dyDescent="0.2">
      <c r="HN766" s="6"/>
      <c r="HO766" s="6"/>
      <c r="HP766" s="6"/>
      <c r="HQ766" s="6"/>
      <c r="HR766" s="6"/>
      <c r="HS766" s="6"/>
      <c r="HT766" s="6"/>
      <c r="HU766" s="6"/>
      <c r="HV766" s="6"/>
      <c r="HW766" s="6"/>
      <c r="HX766" s="6"/>
      <c r="HY766" s="6"/>
      <c r="HZ766" s="6"/>
      <c r="IA766" s="6"/>
      <c r="IB766" s="6"/>
      <c r="IC766" s="6"/>
      <c r="ID766" s="6"/>
      <c r="IE766" s="6"/>
      <c r="IF766" s="6"/>
      <c r="IG766" s="6"/>
      <c r="IH766" s="6"/>
      <c r="II766" s="6"/>
      <c r="IJ766" s="6"/>
      <c r="IK766" s="6"/>
      <c r="IL766" s="6"/>
      <c r="IM766" s="6"/>
      <c r="IN766" s="6"/>
      <c r="IO766" s="6"/>
      <c r="IP766" s="6"/>
      <c r="IQ766" s="6"/>
      <c r="IR766" s="6"/>
      <c r="IS766" s="6"/>
      <c r="IT766" s="6"/>
      <c r="IU766" s="6"/>
      <c r="IV766" s="6"/>
      <c r="IW766" s="6"/>
      <c r="IX766" s="6"/>
      <c r="IY766" s="6"/>
      <c r="IZ766" s="6"/>
      <c r="JA766" s="6"/>
      <c r="JB766" s="6"/>
      <c r="JC766" s="6"/>
      <c r="JD766" s="6"/>
      <c r="JE766" s="6"/>
      <c r="JF766" s="6"/>
      <c r="JG766" s="6"/>
      <c r="JH766" s="6"/>
      <c r="JI766" s="6"/>
      <c r="JJ766" s="6"/>
      <c r="JK766" s="6"/>
      <c r="JL766" s="6"/>
      <c r="JM766" s="6"/>
      <c r="JN766" s="6"/>
      <c r="JO766" s="6"/>
      <c r="JP766" s="6"/>
      <c r="JQ766" s="6"/>
      <c r="JR766" s="6"/>
      <c r="JS766" s="6"/>
      <c r="JT766" s="6"/>
      <c r="JU766" s="6"/>
      <c r="JV766" s="6"/>
      <c r="JW766" s="6"/>
      <c r="JX766" s="6"/>
      <c r="JY766" s="6"/>
      <c r="JZ766" s="6"/>
      <c r="KA766" s="6"/>
      <c r="KB766" s="6"/>
      <c r="KC766" s="6"/>
      <c r="KD766" s="6"/>
      <c r="KE766" s="6"/>
      <c r="KF766" s="6"/>
      <c r="KG766" s="6"/>
      <c r="KH766" s="6"/>
      <c r="KI766" s="6"/>
      <c r="KJ766" s="6"/>
      <c r="KK766" s="6"/>
      <c r="KL766" s="6"/>
      <c r="KM766" s="6"/>
      <c r="KN766" s="6"/>
      <c r="KO766" s="6"/>
      <c r="KP766" s="6"/>
      <c r="KQ766" s="6"/>
      <c r="KR766" s="6"/>
      <c r="KS766" s="6"/>
      <c r="KT766" s="6"/>
      <c r="KU766" s="6"/>
      <c r="KV766" s="6"/>
      <c r="KW766" s="6"/>
      <c r="KX766" s="6"/>
      <c r="KY766" s="6"/>
      <c r="KZ766" s="6"/>
      <c r="LA766" s="6"/>
      <c r="LB766" s="6"/>
      <c r="LC766" s="6"/>
    </row>
    <row r="767" spans="222:315" x14ac:dyDescent="0.2">
      <c r="HN767" s="6"/>
      <c r="HO767" s="6"/>
      <c r="HP767" s="6"/>
      <c r="HQ767" s="6"/>
      <c r="HR767" s="6"/>
      <c r="HS767" s="6"/>
      <c r="HT767" s="6"/>
      <c r="HU767" s="6"/>
      <c r="HV767" s="6"/>
      <c r="HW767" s="6"/>
      <c r="HX767" s="6"/>
      <c r="HY767" s="6"/>
      <c r="HZ767" s="6"/>
      <c r="IA767" s="6"/>
      <c r="IB767" s="6"/>
      <c r="IC767" s="6"/>
      <c r="ID767" s="6"/>
      <c r="IE767" s="6"/>
      <c r="IF767" s="6"/>
      <c r="IG767" s="6"/>
      <c r="IH767" s="6"/>
      <c r="II767" s="6"/>
      <c r="IJ767" s="6"/>
      <c r="IK767" s="6"/>
      <c r="IL767" s="6"/>
      <c r="IM767" s="6"/>
      <c r="IN767" s="6"/>
      <c r="IO767" s="6"/>
      <c r="IP767" s="6"/>
      <c r="IQ767" s="6"/>
      <c r="IR767" s="6"/>
      <c r="IS767" s="6"/>
      <c r="IT767" s="6"/>
      <c r="IU767" s="6"/>
      <c r="IV767" s="6"/>
      <c r="IW767" s="6"/>
      <c r="IX767" s="6"/>
      <c r="IY767" s="6"/>
      <c r="IZ767" s="6"/>
      <c r="JA767" s="6"/>
      <c r="JB767" s="6"/>
      <c r="JC767" s="6"/>
      <c r="JD767" s="6"/>
      <c r="JE767" s="6"/>
      <c r="JF767" s="6"/>
      <c r="JG767" s="6"/>
      <c r="JH767" s="6"/>
      <c r="JI767" s="6"/>
      <c r="JJ767" s="6"/>
      <c r="JK767" s="6"/>
      <c r="JL767" s="6"/>
      <c r="JM767" s="6"/>
      <c r="JN767" s="6"/>
      <c r="JO767" s="6"/>
      <c r="JP767" s="6"/>
      <c r="JQ767" s="6"/>
      <c r="JR767" s="6"/>
      <c r="JS767" s="6"/>
      <c r="JT767" s="6"/>
      <c r="JU767" s="6"/>
      <c r="JV767" s="6"/>
      <c r="JW767" s="6"/>
      <c r="JX767" s="6"/>
      <c r="JY767" s="6"/>
      <c r="JZ767" s="6"/>
      <c r="KA767" s="6"/>
      <c r="KB767" s="6"/>
      <c r="KC767" s="6"/>
      <c r="KD767" s="6"/>
      <c r="KE767" s="6"/>
      <c r="KF767" s="6"/>
      <c r="KG767" s="6"/>
      <c r="KH767" s="6"/>
      <c r="KI767" s="6"/>
      <c r="KJ767" s="6"/>
      <c r="KK767" s="6"/>
      <c r="KL767" s="6"/>
      <c r="KM767" s="6"/>
      <c r="KN767" s="6"/>
      <c r="KO767" s="6"/>
      <c r="KP767" s="6"/>
      <c r="KQ767" s="6"/>
      <c r="KR767" s="6"/>
      <c r="KS767" s="6"/>
      <c r="KT767" s="6"/>
      <c r="KU767" s="6"/>
      <c r="KV767" s="6"/>
      <c r="KW767" s="6"/>
      <c r="KX767" s="6"/>
      <c r="KY767" s="6"/>
      <c r="KZ767" s="6"/>
      <c r="LA767" s="6"/>
      <c r="LB767" s="6"/>
      <c r="LC767" s="6"/>
    </row>
    <row r="768" spans="222:315" x14ac:dyDescent="0.2">
      <c r="HN768" s="6"/>
      <c r="HO768" s="6"/>
      <c r="HP768" s="6"/>
      <c r="HQ768" s="6"/>
      <c r="HR768" s="6"/>
      <c r="HS768" s="6"/>
      <c r="HT768" s="6"/>
      <c r="HU768" s="6"/>
      <c r="HV768" s="6"/>
      <c r="HW768" s="6"/>
      <c r="HX768" s="6"/>
      <c r="HY768" s="6"/>
      <c r="HZ768" s="6"/>
      <c r="IA768" s="6"/>
      <c r="IB768" s="6"/>
      <c r="IC768" s="6"/>
      <c r="ID768" s="6"/>
      <c r="IE768" s="6"/>
      <c r="IF768" s="6"/>
      <c r="IG768" s="6"/>
      <c r="IH768" s="6"/>
      <c r="II768" s="6"/>
      <c r="IJ768" s="6"/>
      <c r="IK768" s="6"/>
      <c r="IL768" s="6"/>
      <c r="IM768" s="6"/>
      <c r="IN768" s="6"/>
      <c r="IO768" s="6"/>
      <c r="IP768" s="6"/>
      <c r="IQ768" s="6"/>
      <c r="IR768" s="6"/>
      <c r="IS768" s="6"/>
      <c r="IT768" s="6"/>
      <c r="IU768" s="6"/>
      <c r="IV768" s="6"/>
      <c r="IW768" s="6"/>
      <c r="IX768" s="6"/>
      <c r="IY768" s="6"/>
      <c r="IZ768" s="6"/>
      <c r="JA768" s="6"/>
      <c r="JB768" s="6"/>
      <c r="JC768" s="6"/>
      <c r="JD768" s="6"/>
      <c r="JE768" s="6"/>
      <c r="JF768" s="6"/>
      <c r="JG768" s="6"/>
      <c r="JH768" s="6"/>
      <c r="JI768" s="6"/>
      <c r="JJ768" s="6"/>
      <c r="JK768" s="6"/>
      <c r="JL768" s="6"/>
      <c r="JM768" s="6"/>
      <c r="JN768" s="6"/>
      <c r="JO768" s="6"/>
      <c r="JP768" s="6"/>
      <c r="JQ768" s="6"/>
      <c r="JR768" s="6"/>
      <c r="JS768" s="6"/>
      <c r="JT768" s="6"/>
      <c r="JU768" s="6"/>
      <c r="JV768" s="6"/>
      <c r="JW768" s="6"/>
      <c r="JX768" s="6"/>
      <c r="JY768" s="6"/>
      <c r="JZ768" s="6"/>
      <c r="KA768" s="6"/>
      <c r="KB768" s="6"/>
      <c r="KC768" s="6"/>
      <c r="KD768" s="6"/>
      <c r="KE768" s="6"/>
      <c r="KF768" s="6"/>
      <c r="KG768" s="6"/>
      <c r="KH768" s="6"/>
      <c r="KI768" s="6"/>
      <c r="KJ768" s="6"/>
      <c r="KK768" s="6"/>
      <c r="KL768" s="6"/>
      <c r="KM768" s="6"/>
      <c r="KN768" s="6"/>
      <c r="KO768" s="6"/>
      <c r="KP768" s="6"/>
      <c r="KQ768" s="6"/>
      <c r="KR768" s="6"/>
      <c r="KS768" s="6"/>
      <c r="KT768" s="6"/>
      <c r="KU768" s="6"/>
      <c r="KV768" s="6"/>
      <c r="KW768" s="6"/>
      <c r="KX768" s="6"/>
      <c r="KY768" s="6"/>
      <c r="KZ768" s="6"/>
      <c r="LA768" s="6"/>
      <c r="LB768" s="6"/>
      <c r="LC768" s="6"/>
    </row>
    <row r="769" spans="222:315" x14ac:dyDescent="0.2">
      <c r="HN769" s="6"/>
      <c r="HO769" s="6"/>
      <c r="HP769" s="6"/>
      <c r="HQ769" s="6"/>
      <c r="HR769" s="6"/>
      <c r="HS769" s="6"/>
      <c r="HT769" s="6"/>
      <c r="HU769" s="6"/>
      <c r="HV769" s="6"/>
      <c r="HW769" s="6"/>
      <c r="HX769" s="6"/>
      <c r="HY769" s="6"/>
      <c r="HZ769" s="6"/>
      <c r="IA769" s="6"/>
      <c r="IB769" s="6"/>
      <c r="IC769" s="6"/>
      <c r="ID769" s="6"/>
      <c r="IE769" s="6"/>
      <c r="IF769" s="6"/>
      <c r="IG769" s="6"/>
      <c r="IH769" s="6"/>
      <c r="II769" s="6"/>
      <c r="IJ769" s="6"/>
      <c r="IK769" s="6"/>
      <c r="IL769" s="6"/>
      <c r="IM769" s="6"/>
      <c r="IN769" s="6"/>
      <c r="IO769" s="6"/>
      <c r="IP769" s="6"/>
      <c r="IQ769" s="6"/>
      <c r="IR769" s="6"/>
      <c r="IS769" s="6"/>
      <c r="IT769" s="6"/>
      <c r="IU769" s="6"/>
      <c r="IV769" s="6"/>
      <c r="IW769" s="6"/>
      <c r="IX769" s="6"/>
      <c r="IY769" s="6"/>
      <c r="IZ769" s="6"/>
      <c r="JA769" s="6"/>
      <c r="JB769" s="6"/>
      <c r="JC769" s="6"/>
      <c r="JD769" s="6"/>
      <c r="JE769" s="6"/>
      <c r="JF769" s="6"/>
      <c r="JG769" s="6"/>
      <c r="JH769" s="6"/>
      <c r="JI769" s="6"/>
      <c r="JJ769" s="6"/>
      <c r="JK769" s="6"/>
      <c r="JL769" s="6"/>
      <c r="JM769" s="6"/>
      <c r="JN769" s="6"/>
      <c r="JO769" s="6"/>
      <c r="JP769" s="6"/>
      <c r="JQ769" s="6"/>
      <c r="JR769" s="6"/>
      <c r="JS769" s="6"/>
      <c r="JT769" s="6"/>
      <c r="JU769" s="6"/>
      <c r="JV769" s="6"/>
      <c r="JW769" s="6"/>
      <c r="JX769" s="6"/>
      <c r="JY769" s="6"/>
      <c r="JZ769" s="6"/>
      <c r="KA769" s="6"/>
      <c r="KB769" s="6"/>
      <c r="KC769" s="6"/>
      <c r="KD769" s="6"/>
      <c r="KE769" s="6"/>
      <c r="KF769" s="6"/>
      <c r="KG769" s="6"/>
      <c r="KH769" s="6"/>
      <c r="KI769" s="6"/>
      <c r="KJ769" s="6"/>
      <c r="KK769" s="6"/>
      <c r="KL769" s="6"/>
      <c r="KM769" s="6"/>
      <c r="KN769" s="6"/>
      <c r="KO769" s="6"/>
      <c r="KP769" s="6"/>
      <c r="KQ769" s="6"/>
      <c r="KR769" s="6"/>
      <c r="KS769" s="6"/>
      <c r="KT769" s="6"/>
      <c r="KU769" s="6"/>
      <c r="KV769" s="6"/>
      <c r="KW769" s="6"/>
      <c r="KX769" s="6"/>
      <c r="KY769" s="6"/>
      <c r="KZ769" s="6"/>
      <c r="LA769" s="6"/>
      <c r="LB769" s="6"/>
      <c r="LC769" s="6"/>
    </row>
    <row r="770" spans="222:315" x14ac:dyDescent="0.2">
      <c r="HN770" s="6"/>
      <c r="HO770" s="6"/>
      <c r="HP770" s="6"/>
      <c r="HQ770" s="6"/>
      <c r="HR770" s="6"/>
      <c r="HS770" s="6"/>
      <c r="HT770" s="6"/>
      <c r="HU770" s="6"/>
      <c r="HV770" s="6"/>
      <c r="HW770" s="6"/>
      <c r="HX770" s="6"/>
      <c r="HY770" s="6"/>
      <c r="HZ770" s="6"/>
      <c r="IA770" s="6"/>
      <c r="IB770" s="6"/>
      <c r="IC770" s="6"/>
      <c r="ID770" s="6"/>
      <c r="IE770" s="6"/>
      <c r="IF770" s="6"/>
      <c r="IG770" s="6"/>
      <c r="IH770" s="6"/>
      <c r="II770" s="6"/>
      <c r="IJ770" s="6"/>
      <c r="IK770" s="6"/>
      <c r="IL770" s="6"/>
      <c r="IM770" s="6"/>
      <c r="IN770" s="6"/>
      <c r="IO770" s="6"/>
      <c r="IP770" s="6"/>
      <c r="IQ770" s="6"/>
      <c r="IR770" s="6"/>
      <c r="IS770" s="6"/>
      <c r="IT770" s="6"/>
      <c r="IU770" s="6"/>
      <c r="IV770" s="6"/>
      <c r="IW770" s="6"/>
      <c r="IX770" s="6"/>
      <c r="IY770" s="6"/>
      <c r="IZ770" s="6"/>
      <c r="JA770" s="6"/>
      <c r="JB770" s="6"/>
      <c r="JC770" s="6"/>
      <c r="JD770" s="6"/>
      <c r="JE770" s="6"/>
      <c r="JF770" s="6"/>
      <c r="JG770" s="6"/>
      <c r="JH770" s="6"/>
      <c r="JI770" s="6"/>
      <c r="JJ770" s="6"/>
      <c r="JK770" s="6"/>
      <c r="JL770" s="6"/>
      <c r="JM770" s="6"/>
      <c r="JN770" s="6"/>
      <c r="JO770" s="6"/>
      <c r="JP770" s="6"/>
      <c r="JQ770" s="6"/>
      <c r="JR770" s="6"/>
      <c r="JS770" s="6"/>
      <c r="JT770" s="6"/>
      <c r="JU770" s="6"/>
      <c r="JV770" s="6"/>
      <c r="JW770" s="6"/>
      <c r="JX770" s="6"/>
      <c r="JY770" s="6"/>
      <c r="JZ770" s="6"/>
      <c r="KA770" s="6"/>
      <c r="KB770" s="6"/>
      <c r="KC770" s="6"/>
      <c r="KD770" s="6"/>
      <c r="KE770" s="6"/>
      <c r="KF770" s="6"/>
      <c r="KG770" s="6"/>
      <c r="KH770" s="6"/>
      <c r="KI770" s="6"/>
      <c r="KJ770" s="6"/>
      <c r="KK770" s="6"/>
      <c r="KL770" s="6"/>
      <c r="KM770" s="6"/>
      <c r="KN770" s="6"/>
      <c r="KO770" s="6"/>
      <c r="KP770" s="6"/>
      <c r="KQ770" s="6"/>
      <c r="KR770" s="6"/>
      <c r="KS770" s="6"/>
      <c r="KT770" s="6"/>
      <c r="KU770" s="6"/>
      <c r="KV770" s="6"/>
      <c r="KW770" s="6"/>
      <c r="KX770" s="6"/>
      <c r="KY770" s="6"/>
      <c r="KZ770" s="6"/>
      <c r="LA770" s="6"/>
      <c r="LB770" s="6"/>
      <c r="LC770" s="6"/>
    </row>
    <row r="771" spans="222:315" x14ac:dyDescent="0.2">
      <c r="HN771" s="6"/>
      <c r="HO771" s="6"/>
      <c r="HP771" s="6"/>
      <c r="HQ771" s="6"/>
      <c r="HR771" s="6"/>
      <c r="HS771" s="6"/>
      <c r="HT771" s="6"/>
      <c r="HU771" s="6"/>
      <c r="HV771" s="6"/>
      <c r="HW771" s="6"/>
      <c r="HX771" s="6"/>
      <c r="HY771" s="6"/>
      <c r="HZ771" s="6"/>
      <c r="IA771" s="6"/>
      <c r="IB771" s="6"/>
      <c r="IC771" s="6"/>
      <c r="ID771" s="6"/>
      <c r="IE771" s="6"/>
      <c r="IF771" s="6"/>
      <c r="IG771" s="6"/>
      <c r="IH771" s="6"/>
      <c r="II771" s="6"/>
      <c r="IJ771" s="6"/>
      <c r="IK771" s="6"/>
      <c r="IL771" s="6"/>
      <c r="IM771" s="6"/>
      <c r="IN771" s="6"/>
      <c r="IO771" s="6"/>
      <c r="IP771" s="6"/>
      <c r="IQ771" s="6"/>
      <c r="IR771" s="6"/>
      <c r="IS771" s="6"/>
      <c r="IT771" s="6"/>
      <c r="IU771" s="6"/>
      <c r="IV771" s="6"/>
      <c r="IW771" s="6"/>
      <c r="IX771" s="6"/>
      <c r="IY771" s="6"/>
      <c r="IZ771" s="6"/>
      <c r="JA771" s="6"/>
      <c r="JB771" s="6"/>
      <c r="JC771" s="6"/>
      <c r="JD771" s="6"/>
      <c r="JE771" s="6"/>
      <c r="JF771" s="6"/>
      <c r="JG771" s="6"/>
      <c r="JH771" s="6"/>
      <c r="JI771" s="6"/>
      <c r="JJ771" s="6"/>
      <c r="JK771" s="6"/>
      <c r="JL771" s="6"/>
      <c r="JM771" s="6"/>
      <c r="JN771" s="6"/>
      <c r="JO771" s="6"/>
      <c r="JP771" s="6"/>
      <c r="JQ771" s="6"/>
      <c r="JR771" s="6"/>
      <c r="JS771" s="6"/>
      <c r="JT771" s="6"/>
      <c r="JU771" s="6"/>
      <c r="JV771" s="6"/>
      <c r="JW771" s="6"/>
      <c r="JX771" s="6"/>
      <c r="JY771" s="6"/>
      <c r="JZ771" s="6"/>
      <c r="KA771" s="6"/>
      <c r="KB771" s="6"/>
      <c r="KC771" s="6"/>
      <c r="KD771" s="6"/>
      <c r="KE771" s="6"/>
      <c r="KF771" s="6"/>
      <c r="KG771" s="6"/>
      <c r="KH771" s="6"/>
      <c r="KI771" s="6"/>
      <c r="KJ771" s="6"/>
      <c r="KK771" s="6"/>
      <c r="KL771" s="6"/>
      <c r="KM771" s="6"/>
      <c r="KN771" s="6"/>
      <c r="KO771" s="6"/>
      <c r="KP771" s="6"/>
      <c r="KQ771" s="6"/>
      <c r="KR771" s="6"/>
      <c r="KS771" s="6"/>
      <c r="KT771" s="6"/>
      <c r="KU771" s="6"/>
      <c r="KV771" s="6"/>
      <c r="KW771" s="6"/>
      <c r="KX771" s="6"/>
      <c r="KY771" s="6"/>
      <c r="KZ771" s="6"/>
      <c r="LA771" s="6"/>
      <c r="LB771" s="6"/>
      <c r="LC771" s="6"/>
    </row>
    <row r="772" spans="222:315" x14ac:dyDescent="0.2">
      <c r="HN772" s="6"/>
      <c r="HO772" s="6"/>
      <c r="HP772" s="6"/>
      <c r="HQ772" s="6"/>
      <c r="HR772" s="6"/>
      <c r="HS772" s="6"/>
      <c r="HT772" s="6"/>
      <c r="HU772" s="6"/>
      <c r="HV772" s="6"/>
      <c r="HW772" s="6"/>
      <c r="HX772" s="6"/>
      <c r="HY772" s="6"/>
      <c r="HZ772" s="6"/>
      <c r="IA772" s="6"/>
      <c r="IB772" s="6"/>
      <c r="IC772" s="6"/>
      <c r="ID772" s="6"/>
      <c r="IE772" s="6"/>
      <c r="IF772" s="6"/>
      <c r="IG772" s="6"/>
      <c r="IH772" s="6"/>
      <c r="II772" s="6"/>
      <c r="IJ772" s="6"/>
      <c r="IK772" s="6"/>
      <c r="IL772" s="6"/>
      <c r="IM772" s="6"/>
      <c r="IN772" s="6"/>
      <c r="IO772" s="6"/>
      <c r="IP772" s="6"/>
      <c r="IQ772" s="6"/>
      <c r="IR772" s="6"/>
      <c r="IS772" s="6"/>
      <c r="IT772" s="6"/>
      <c r="IU772" s="6"/>
      <c r="IV772" s="6"/>
      <c r="IW772" s="6"/>
      <c r="IX772" s="6"/>
      <c r="IY772" s="6"/>
      <c r="IZ772" s="6"/>
      <c r="JA772" s="6"/>
      <c r="JB772" s="6"/>
      <c r="JC772" s="6"/>
      <c r="JD772" s="6"/>
      <c r="JE772" s="6"/>
      <c r="JF772" s="6"/>
      <c r="JG772" s="6"/>
      <c r="JH772" s="6"/>
      <c r="JI772" s="6"/>
      <c r="JJ772" s="6"/>
      <c r="JK772" s="6"/>
      <c r="JL772" s="6"/>
      <c r="JM772" s="6"/>
      <c r="JN772" s="6"/>
      <c r="JO772" s="6"/>
      <c r="JP772" s="6"/>
      <c r="JQ772" s="6"/>
      <c r="JR772" s="6"/>
      <c r="JS772" s="6"/>
      <c r="JT772" s="6"/>
      <c r="JU772" s="6"/>
      <c r="JV772" s="6"/>
      <c r="JW772" s="6"/>
      <c r="JX772" s="6"/>
      <c r="JY772" s="6"/>
      <c r="JZ772" s="6"/>
      <c r="KA772" s="6"/>
      <c r="KB772" s="6"/>
      <c r="KC772" s="6"/>
      <c r="KD772" s="6"/>
      <c r="KE772" s="6"/>
      <c r="KF772" s="6"/>
      <c r="KG772" s="6"/>
      <c r="KH772" s="6"/>
      <c r="KI772" s="6"/>
      <c r="KJ772" s="6"/>
      <c r="KK772" s="6"/>
      <c r="KL772" s="6"/>
      <c r="KM772" s="6"/>
      <c r="KN772" s="6"/>
      <c r="KO772" s="6"/>
      <c r="KP772" s="6"/>
      <c r="KQ772" s="6"/>
      <c r="KR772" s="6"/>
      <c r="KS772" s="6"/>
      <c r="KT772" s="6"/>
      <c r="KU772" s="6"/>
      <c r="KV772" s="6"/>
      <c r="KW772" s="6"/>
      <c r="KX772" s="6"/>
      <c r="KY772" s="6"/>
      <c r="KZ772" s="6"/>
      <c r="LA772" s="6"/>
      <c r="LB772" s="6"/>
      <c r="LC772" s="6"/>
    </row>
    <row r="773" spans="222:315" x14ac:dyDescent="0.2">
      <c r="HN773" s="6"/>
      <c r="HO773" s="6"/>
      <c r="HP773" s="6"/>
      <c r="HQ773" s="6"/>
      <c r="HR773" s="6"/>
      <c r="HS773" s="6"/>
      <c r="HT773" s="6"/>
      <c r="HU773" s="6"/>
      <c r="HV773" s="6"/>
      <c r="HW773" s="6"/>
      <c r="HX773" s="6"/>
      <c r="HY773" s="6"/>
      <c r="HZ773" s="6"/>
      <c r="IA773" s="6"/>
      <c r="IB773" s="6"/>
      <c r="IC773" s="6"/>
      <c r="ID773" s="6"/>
      <c r="IE773" s="6"/>
      <c r="IF773" s="6"/>
      <c r="IG773" s="6"/>
      <c r="IH773" s="6"/>
      <c r="II773" s="6"/>
      <c r="IJ773" s="6"/>
      <c r="IK773" s="6"/>
      <c r="IL773" s="6"/>
      <c r="IM773" s="6"/>
      <c r="IN773" s="6"/>
      <c r="IO773" s="6"/>
      <c r="IP773" s="6"/>
      <c r="IQ773" s="6"/>
      <c r="IR773" s="6"/>
      <c r="IS773" s="6"/>
      <c r="IT773" s="6"/>
      <c r="IU773" s="6"/>
      <c r="IV773" s="6"/>
      <c r="IW773" s="6"/>
      <c r="IX773" s="6"/>
      <c r="IY773" s="6"/>
      <c r="IZ773" s="6"/>
      <c r="JA773" s="6"/>
      <c r="JB773" s="6"/>
      <c r="JC773" s="6"/>
      <c r="JD773" s="6"/>
      <c r="JE773" s="6"/>
      <c r="JF773" s="6"/>
      <c r="JG773" s="6"/>
      <c r="JH773" s="6"/>
      <c r="JI773" s="6"/>
      <c r="JJ773" s="6"/>
      <c r="JK773" s="6"/>
      <c r="JL773" s="6"/>
      <c r="JM773" s="6"/>
      <c r="JN773" s="6"/>
      <c r="JO773" s="6"/>
      <c r="JP773" s="6"/>
      <c r="JQ773" s="6"/>
      <c r="JR773" s="6"/>
      <c r="JS773" s="6"/>
      <c r="JT773" s="6"/>
      <c r="JU773" s="6"/>
      <c r="JV773" s="6"/>
      <c r="JW773" s="6"/>
      <c r="JX773" s="6"/>
      <c r="JY773" s="6"/>
      <c r="JZ773" s="6"/>
      <c r="KA773" s="6"/>
      <c r="KB773" s="6"/>
      <c r="KC773" s="6"/>
      <c r="KD773" s="6"/>
      <c r="KE773" s="6"/>
      <c r="KF773" s="6"/>
      <c r="KG773" s="6"/>
      <c r="KH773" s="6"/>
      <c r="KI773" s="6"/>
      <c r="KJ773" s="6"/>
      <c r="KK773" s="6"/>
      <c r="KL773" s="6"/>
      <c r="KM773" s="6"/>
      <c r="KN773" s="6"/>
      <c r="KO773" s="6"/>
      <c r="KP773" s="6"/>
      <c r="KQ773" s="6"/>
      <c r="KR773" s="6"/>
      <c r="KS773" s="6"/>
      <c r="KT773" s="6"/>
      <c r="KU773" s="6"/>
      <c r="KV773" s="6"/>
      <c r="KW773" s="6"/>
      <c r="KX773" s="6"/>
      <c r="KY773" s="6"/>
      <c r="KZ773" s="6"/>
      <c r="LA773" s="6"/>
      <c r="LB773" s="6"/>
      <c r="LC773" s="6"/>
    </row>
    <row r="774" spans="222:315" x14ac:dyDescent="0.2">
      <c r="HN774" s="6"/>
      <c r="HO774" s="6"/>
      <c r="HP774" s="6"/>
      <c r="HQ774" s="6"/>
      <c r="HR774" s="6"/>
      <c r="HS774" s="6"/>
      <c r="HT774" s="6"/>
      <c r="HU774" s="6"/>
      <c r="HV774" s="6"/>
      <c r="HW774" s="6"/>
      <c r="HX774" s="6"/>
      <c r="HY774" s="6"/>
      <c r="HZ774" s="6"/>
      <c r="IA774" s="6"/>
      <c r="IB774" s="6"/>
      <c r="IC774" s="6"/>
      <c r="ID774" s="6"/>
      <c r="IE774" s="6"/>
      <c r="IF774" s="6"/>
      <c r="IG774" s="6"/>
      <c r="IH774" s="6"/>
      <c r="II774" s="6"/>
      <c r="IJ774" s="6"/>
      <c r="IK774" s="6"/>
      <c r="IL774" s="6"/>
      <c r="IM774" s="6"/>
      <c r="IN774" s="6"/>
      <c r="IO774" s="6"/>
      <c r="IP774" s="6"/>
      <c r="IQ774" s="6"/>
      <c r="IR774" s="6"/>
      <c r="IS774" s="6"/>
      <c r="IT774" s="6"/>
      <c r="IU774" s="6"/>
      <c r="IV774" s="6"/>
      <c r="IW774" s="6"/>
      <c r="IX774" s="6"/>
      <c r="IY774" s="6"/>
      <c r="IZ774" s="6"/>
      <c r="JA774" s="6"/>
      <c r="JB774" s="6"/>
      <c r="JC774" s="6"/>
      <c r="JD774" s="6"/>
      <c r="JE774" s="6"/>
      <c r="JF774" s="6"/>
      <c r="JG774" s="6"/>
      <c r="JH774" s="6"/>
      <c r="JI774" s="6"/>
      <c r="JJ774" s="6"/>
      <c r="JK774" s="6"/>
      <c r="JL774" s="6"/>
      <c r="JM774" s="6"/>
      <c r="JN774" s="6"/>
      <c r="JO774" s="6"/>
      <c r="JP774" s="6"/>
      <c r="JQ774" s="6"/>
      <c r="JR774" s="6"/>
      <c r="JS774" s="6"/>
      <c r="JT774" s="6"/>
      <c r="JU774" s="6"/>
      <c r="JV774" s="6"/>
      <c r="JW774" s="6"/>
      <c r="JX774" s="6"/>
      <c r="JY774" s="6"/>
      <c r="JZ774" s="6"/>
      <c r="KA774" s="6"/>
      <c r="KB774" s="6"/>
      <c r="KC774" s="6"/>
      <c r="KD774" s="6"/>
      <c r="KE774" s="6"/>
      <c r="KF774" s="6"/>
      <c r="KG774" s="6"/>
      <c r="KH774" s="6"/>
      <c r="KI774" s="6"/>
      <c r="KJ774" s="6"/>
      <c r="KK774" s="6"/>
      <c r="KL774" s="6"/>
      <c r="KM774" s="6"/>
      <c r="KN774" s="6"/>
      <c r="KO774" s="6"/>
      <c r="KP774" s="6"/>
      <c r="KQ774" s="6"/>
      <c r="KR774" s="6"/>
      <c r="KS774" s="6"/>
      <c r="KT774" s="6"/>
      <c r="KU774" s="6"/>
      <c r="KV774" s="6"/>
      <c r="KW774" s="6"/>
      <c r="KX774" s="6"/>
      <c r="KY774" s="6"/>
      <c r="KZ774" s="6"/>
      <c r="LA774" s="6"/>
      <c r="LB774" s="6"/>
      <c r="LC774" s="6"/>
    </row>
    <row r="775" spans="222:315" x14ac:dyDescent="0.2">
      <c r="HN775" s="6"/>
      <c r="HO775" s="6"/>
      <c r="HP775" s="6"/>
      <c r="HQ775" s="6"/>
      <c r="HR775" s="6"/>
      <c r="HS775" s="6"/>
      <c r="HT775" s="6"/>
      <c r="HU775" s="6"/>
      <c r="HV775" s="6"/>
      <c r="HW775" s="6"/>
      <c r="HX775" s="6"/>
      <c r="HY775" s="6"/>
      <c r="HZ775" s="6"/>
      <c r="IA775" s="6"/>
      <c r="IB775" s="6"/>
      <c r="IC775" s="6"/>
      <c r="ID775" s="6"/>
      <c r="IE775" s="6"/>
      <c r="IF775" s="6"/>
      <c r="IG775" s="6"/>
      <c r="IH775" s="6"/>
      <c r="II775" s="6"/>
      <c r="IJ775" s="6"/>
      <c r="IK775" s="6"/>
      <c r="IL775" s="6"/>
      <c r="IM775" s="6"/>
      <c r="IN775" s="6"/>
      <c r="IO775" s="6"/>
      <c r="IP775" s="6"/>
      <c r="IQ775" s="6"/>
      <c r="IR775" s="6"/>
      <c r="IS775" s="6"/>
      <c r="IT775" s="6"/>
      <c r="IU775" s="6"/>
      <c r="IV775" s="6"/>
      <c r="IW775" s="6"/>
      <c r="IX775" s="6"/>
      <c r="IY775" s="6"/>
      <c r="IZ775" s="6"/>
      <c r="JA775" s="6"/>
      <c r="JB775" s="6"/>
      <c r="JC775" s="6"/>
      <c r="JD775" s="6"/>
      <c r="JE775" s="6"/>
      <c r="JF775" s="6"/>
      <c r="JG775" s="6"/>
      <c r="JH775" s="6"/>
      <c r="JI775" s="6"/>
      <c r="JJ775" s="6"/>
      <c r="JK775" s="6"/>
      <c r="JL775" s="6"/>
      <c r="JM775" s="6"/>
      <c r="JN775" s="6"/>
      <c r="JO775" s="6"/>
      <c r="JP775" s="6"/>
      <c r="JQ775" s="6"/>
      <c r="JR775" s="6"/>
      <c r="JS775" s="6"/>
      <c r="JT775" s="6"/>
      <c r="JU775" s="6"/>
      <c r="JV775" s="6"/>
      <c r="JW775" s="6"/>
      <c r="JX775" s="6"/>
      <c r="JY775" s="6"/>
      <c r="JZ775" s="6"/>
      <c r="KA775" s="6"/>
      <c r="KB775" s="6"/>
      <c r="KC775" s="6"/>
      <c r="KD775" s="6"/>
      <c r="KE775" s="6"/>
      <c r="KF775" s="6"/>
      <c r="KG775" s="6"/>
      <c r="KH775" s="6"/>
      <c r="KI775" s="6"/>
      <c r="KJ775" s="6"/>
      <c r="KK775" s="6"/>
      <c r="KL775" s="6"/>
      <c r="KM775" s="6"/>
      <c r="KN775" s="6"/>
      <c r="KO775" s="6"/>
      <c r="KP775" s="6"/>
      <c r="KQ775" s="6"/>
      <c r="KR775" s="6"/>
      <c r="KS775" s="6"/>
      <c r="KT775" s="6"/>
      <c r="KU775" s="6"/>
      <c r="KV775" s="6"/>
      <c r="KW775" s="6"/>
      <c r="KX775" s="6"/>
      <c r="KY775" s="6"/>
      <c r="KZ775" s="6"/>
      <c r="LA775" s="6"/>
      <c r="LB775" s="6"/>
      <c r="LC775" s="6"/>
    </row>
    <row r="776" spans="222:315" x14ac:dyDescent="0.2">
      <c r="HN776" s="6"/>
      <c r="HO776" s="6"/>
      <c r="HP776" s="6"/>
      <c r="HQ776" s="6"/>
      <c r="HR776" s="6"/>
      <c r="HS776" s="6"/>
      <c r="HT776" s="6"/>
      <c r="HU776" s="6"/>
      <c r="HV776" s="6"/>
      <c r="HW776" s="6"/>
      <c r="HX776" s="6"/>
      <c r="HY776" s="6"/>
      <c r="HZ776" s="6"/>
      <c r="IA776" s="6"/>
      <c r="IB776" s="6"/>
      <c r="IC776" s="6"/>
      <c r="ID776" s="6"/>
      <c r="IE776" s="6"/>
      <c r="IF776" s="6"/>
      <c r="IG776" s="6"/>
      <c r="IH776" s="6"/>
      <c r="II776" s="6"/>
      <c r="IJ776" s="6"/>
      <c r="IK776" s="6"/>
      <c r="IL776" s="6"/>
      <c r="IM776" s="6"/>
      <c r="IN776" s="6"/>
      <c r="IO776" s="6"/>
      <c r="IP776" s="6"/>
      <c r="IQ776" s="6"/>
      <c r="IR776" s="6"/>
      <c r="IS776" s="6"/>
      <c r="IT776" s="6"/>
      <c r="IU776" s="6"/>
      <c r="IV776" s="6"/>
      <c r="IW776" s="6"/>
      <c r="IX776" s="6"/>
      <c r="IY776" s="6"/>
      <c r="IZ776" s="6"/>
      <c r="JA776" s="6"/>
      <c r="JB776" s="6"/>
      <c r="JC776" s="6"/>
      <c r="JD776" s="6"/>
      <c r="JE776" s="6"/>
      <c r="JF776" s="6"/>
      <c r="JG776" s="6"/>
      <c r="JH776" s="6"/>
      <c r="JI776" s="6"/>
      <c r="JJ776" s="6"/>
      <c r="JK776" s="6"/>
      <c r="JL776" s="6"/>
      <c r="JM776" s="6"/>
      <c r="JN776" s="6"/>
      <c r="JO776" s="6"/>
      <c r="JP776" s="6"/>
      <c r="JQ776" s="6"/>
      <c r="JR776" s="6"/>
      <c r="JS776" s="6"/>
      <c r="JT776" s="6"/>
      <c r="JU776" s="6"/>
      <c r="JV776" s="6"/>
      <c r="JW776" s="6"/>
      <c r="JX776" s="6"/>
      <c r="JY776" s="6"/>
      <c r="JZ776" s="6"/>
      <c r="KA776" s="6"/>
      <c r="KB776" s="6"/>
      <c r="KC776" s="6"/>
      <c r="KD776" s="6"/>
      <c r="KE776" s="6"/>
      <c r="KF776" s="6"/>
      <c r="KG776" s="6"/>
      <c r="KH776" s="6"/>
      <c r="KI776" s="6"/>
      <c r="KJ776" s="6"/>
      <c r="KK776" s="6"/>
      <c r="KL776" s="6"/>
      <c r="KM776" s="6"/>
      <c r="KN776" s="6"/>
      <c r="KO776" s="6"/>
      <c r="KP776" s="6"/>
      <c r="KQ776" s="6"/>
      <c r="KR776" s="6"/>
      <c r="KS776" s="6"/>
      <c r="KT776" s="6"/>
      <c r="KU776" s="6"/>
      <c r="KV776" s="6"/>
      <c r="KW776" s="6"/>
      <c r="KX776" s="6"/>
      <c r="KY776" s="6"/>
      <c r="KZ776" s="6"/>
      <c r="LA776" s="6"/>
      <c r="LB776" s="6"/>
      <c r="LC776" s="6"/>
    </row>
    <row r="777" spans="222:315" x14ac:dyDescent="0.2">
      <c r="HN777" s="6"/>
      <c r="HO777" s="6"/>
      <c r="HP777" s="6"/>
      <c r="HQ777" s="6"/>
      <c r="HR777" s="6"/>
      <c r="HS777" s="6"/>
      <c r="HT777" s="6"/>
      <c r="HU777" s="6"/>
      <c r="HV777" s="6"/>
      <c r="HW777" s="6"/>
      <c r="HX777" s="6"/>
      <c r="HY777" s="6"/>
      <c r="HZ777" s="6"/>
      <c r="IA777" s="6"/>
      <c r="IB777" s="6"/>
      <c r="IC777" s="6"/>
      <c r="ID777" s="6"/>
      <c r="IE777" s="6"/>
      <c r="IF777" s="6"/>
      <c r="IG777" s="6"/>
      <c r="IH777" s="6"/>
      <c r="II777" s="6"/>
      <c r="IJ777" s="6"/>
      <c r="IK777" s="6"/>
      <c r="IL777" s="6"/>
      <c r="IM777" s="6"/>
      <c r="IN777" s="6"/>
      <c r="IO777" s="6"/>
      <c r="IP777" s="6"/>
      <c r="IQ777" s="6"/>
      <c r="IR777" s="6"/>
      <c r="IS777" s="6"/>
      <c r="IT777" s="6"/>
      <c r="IU777" s="6"/>
      <c r="IV777" s="6"/>
      <c r="IW777" s="6"/>
      <c r="IX777" s="6"/>
      <c r="IY777" s="6"/>
      <c r="IZ777" s="6"/>
      <c r="JA777" s="6"/>
      <c r="JB777" s="6"/>
      <c r="JC777" s="6"/>
      <c r="JD777" s="6"/>
      <c r="JE777" s="6"/>
      <c r="JF777" s="6"/>
      <c r="JG777" s="6"/>
      <c r="JH777" s="6"/>
      <c r="JI777" s="6"/>
      <c r="JJ777" s="6"/>
      <c r="JK777" s="6"/>
      <c r="JL777" s="6"/>
      <c r="JM777" s="6"/>
      <c r="JN777" s="6"/>
      <c r="JO777" s="6"/>
      <c r="JP777" s="6"/>
      <c r="JQ777" s="6"/>
      <c r="JR777" s="6"/>
      <c r="JS777" s="6"/>
      <c r="JT777" s="6"/>
      <c r="JU777" s="6"/>
      <c r="JV777" s="6"/>
      <c r="JW777" s="6"/>
      <c r="JX777" s="6"/>
      <c r="JY777" s="6"/>
      <c r="JZ777" s="6"/>
      <c r="KA777" s="6"/>
      <c r="KB777" s="6"/>
      <c r="KC777" s="6"/>
      <c r="KD777" s="6"/>
      <c r="KE777" s="6"/>
      <c r="KF777" s="6"/>
      <c r="KG777" s="6"/>
      <c r="KH777" s="6"/>
      <c r="KI777" s="6"/>
      <c r="KJ777" s="6"/>
      <c r="KK777" s="6"/>
      <c r="KL777" s="6"/>
      <c r="KM777" s="6"/>
      <c r="KN777" s="6"/>
      <c r="KO777" s="6"/>
      <c r="KP777" s="6"/>
      <c r="KQ777" s="6"/>
      <c r="KR777" s="6"/>
      <c r="KS777" s="6"/>
      <c r="KT777" s="6"/>
      <c r="KU777" s="6"/>
      <c r="KV777" s="6"/>
      <c r="KW777" s="6"/>
      <c r="KX777" s="6"/>
      <c r="KY777" s="6"/>
      <c r="KZ777" s="6"/>
      <c r="LA777" s="6"/>
      <c r="LB777" s="6"/>
      <c r="LC777" s="6"/>
    </row>
    <row r="778" spans="222:315" x14ac:dyDescent="0.2">
      <c r="HN778" s="6"/>
      <c r="HO778" s="6"/>
      <c r="HP778" s="6"/>
      <c r="HQ778" s="6"/>
      <c r="HR778" s="6"/>
      <c r="HS778" s="6"/>
      <c r="HT778" s="6"/>
      <c r="HU778" s="6"/>
      <c r="HV778" s="6"/>
      <c r="HW778" s="6"/>
      <c r="HX778" s="6"/>
      <c r="HY778" s="6"/>
      <c r="HZ778" s="6"/>
      <c r="IA778" s="6"/>
      <c r="IB778" s="6"/>
      <c r="IC778" s="6"/>
      <c r="ID778" s="6"/>
      <c r="IE778" s="6"/>
      <c r="IF778" s="6"/>
      <c r="IG778" s="6"/>
      <c r="IH778" s="6"/>
      <c r="II778" s="6"/>
      <c r="IJ778" s="6"/>
      <c r="IK778" s="6"/>
      <c r="IL778" s="6"/>
      <c r="IM778" s="6"/>
      <c r="IN778" s="6"/>
      <c r="IO778" s="6"/>
      <c r="IP778" s="6"/>
      <c r="IQ778" s="6"/>
      <c r="IR778" s="6"/>
      <c r="IS778" s="6"/>
      <c r="IT778" s="6"/>
      <c r="IU778" s="6"/>
      <c r="IV778" s="6"/>
      <c r="IW778" s="6"/>
      <c r="IX778" s="6"/>
      <c r="IY778" s="6"/>
      <c r="IZ778" s="6"/>
      <c r="JA778" s="6"/>
      <c r="JB778" s="6"/>
      <c r="JC778" s="6"/>
      <c r="JD778" s="6"/>
      <c r="JE778" s="6"/>
      <c r="JF778" s="6"/>
      <c r="JG778" s="6"/>
      <c r="JH778" s="6"/>
      <c r="JI778" s="6"/>
      <c r="JJ778" s="6"/>
      <c r="JK778" s="6"/>
      <c r="JL778" s="6"/>
      <c r="JM778" s="6"/>
      <c r="JN778" s="6"/>
      <c r="JO778" s="6"/>
      <c r="JP778" s="6"/>
      <c r="JQ778" s="6"/>
      <c r="JR778" s="6"/>
      <c r="JS778" s="6"/>
      <c r="JT778" s="6"/>
      <c r="JU778" s="6"/>
      <c r="JV778" s="6"/>
      <c r="JW778" s="6"/>
      <c r="JX778" s="6"/>
      <c r="JY778" s="6"/>
      <c r="JZ778" s="6"/>
      <c r="KA778" s="6"/>
      <c r="KB778" s="6"/>
      <c r="KC778" s="6"/>
      <c r="KD778" s="6"/>
      <c r="KE778" s="6"/>
      <c r="KF778" s="6"/>
      <c r="KG778" s="6"/>
      <c r="KH778" s="6"/>
      <c r="KI778" s="6"/>
      <c r="KJ778" s="6"/>
      <c r="KK778" s="6"/>
      <c r="KL778" s="6"/>
      <c r="KM778" s="6"/>
      <c r="KN778" s="6"/>
      <c r="KO778" s="6"/>
      <c r="KP778" s="6"/>
      <c r="KQ778" s="6"/>
      <c r="KR778" s="6"/>
      <c r="KS778" s="6"/>
      <c r="KT778" s="6"/>
      <c r="KU778" s="6"/>
      <c r="KV778" s="6"/>
      <c r="KW778" s="6"/>
      <c r="KX778" s="6"/>
      <c r="KY778" s="6"/>
      <c r="KZ778" s="6"/>
      <c r="LA778" s="6"/>
      <c r="LB778" s="6"/>
      <c r="LC778" s="6"/>
    </row>
    <row r="779" spans="222:315" x14ac:dyDescent="0.2">
      <c r="HN779" s="6"/>
      <c r="HO779" s="6"/>
      <c r="HP779" s="6"/>
      <c r="HQ779" s="6"/>
      <c r="HR779" s="6"/>
      <c r="HS779" s="6"/>
      <c r="HT779" s="6"/>
      <c r="HU779" s="6"/>
      <c r="HV779" s="6"/>
      <c r="HW779" s="6"/>
      <c r="HX779" s="6"/>
      <c r="HY779" s="6"/>
      <c r="HZ779" s="6"/>
      <c r="IA779" s="6"/>
      <c r="IB779" s="6"/>
      <c r="IC779" s="6"/>
      <c r="ID779" s="6"/>
      <c r="IE779" s="6"/>
      <c r="IF779" s="6"/>
      <c r="IG779" s="6"/>
      <c r="IH779" s="6"/>
      <c r="II779" s="6"/>
      <c r="IJ779" s="6"/>
      <c r="IK779" s="6"/>
      <c r="IL779" s="6"/>
      <c r="IM779" s="6"/>
      <c r="IN779" s="6"/>
      <c r="IO779" s="6"/>
      <c r="IP779" s="6"/>
      <c r="IQ779" s="6"/>
      <c r="IR779" s="6"/>
      <c r="IS779" s="6"/>
      <c r="IT779" s="6"/>
      <c r="IU779" s="6"/>
      <c r="IV779" s="6"/>
      <c r="IW779" s="6"/>
      <c r="IX779" s="6"/>
      <c r="IY779" s="6"/>
      <c r="IZ779" s="6"/>
      <c r="JA779" s="6"/>
      <c r="JB779" s="6"/>
      <c r="JC779" s="6"/>
      <c r="JD779" s="6"/>
      <c r="JE779" s="6"/>
      <c r="JF779" s="6"/>
      <c r="JG779" s="6"/>
      <c r="JH779" s="6"/>
      <c r="JI779" s="6"/>
      <c r="JJ779" s="6"/>
      <c r="JK779" s="6"/>
      <c r="JL779" s="6"/>
      <c r="JM779" s="6"/>
      <c r="JN779" s="6"/>
      <c r="JO779" s="6"/>
      <c r="JP779" s="6"/>
      <c r="JQ779" s="6"/>
      <c r="JR779" s="6"/>
      <c r="JS779" s="6"/>
      <c r="JT779" s="6"/>
      <c r="JU779" s="6"/>
      <c r="JV779" s="6"/>
      <c r="JW779" s="6"/>
      <c r="JX779" s="6"/>
      <c r="JY779" s="6"/>
      <c r="JZ779" s="6"/>
      <c r="KA779" s="6"/>
      <c r="KB779" s="6"/>
      <c r="KC779" s="6"/>
      <c r="KD779" s="6"/>
      <c r="KE779" s="6"/>
      <c r="KF779" s="6"/>
      <c r="KG779" s="6"/>
      <c r="KH779" s="6"/>
      <c r="KI779" s="6"/>
      <c r="KJ779" s="6"/>
      <c r="KK779" s="6"/>
      <c r="KL779" s="6"/>
      <c r="KM779" s="6"/>
      <c r="KN779" s="6"/>
      <c r="KO779" s="6"/>
      <c r="KP779" s="6"/>
      <c r="KQ779" s="6"/>
      <c r="KR779" s="6"/>
      <c r="KS779" s="6"/>
      <c r="KT779" s="6"/>
      <c r="KU779" s="6"/>
      <c r="KV779" s="6"/>
      <c r="KW779" s="6"/>
      <c r="KX779" s="6"/>
      <c r="KY779" s="6"/>
      <c r="KZ779" s="6"/>
      <c r="LA779" s="6"/>
      <c r="LB779" s="6"/>
      <c r="LC779" s="6"/>
    </row>
    <row r="780" spans="222:315" x14ac:dyDescent="0.2">
      <c r="HN780" s="6"/>
      <c r="HO780" s="6"/>
      <c r="HP780" s="6"/>
      <c r="HQ780" s="6"/>
      <c r="HR780" s="6"/>
      <c r="HS780" s="6"/>
      <c r="HT780" s="6"/>
      <c r="HU780" s="6"/>
      <c r="HV780" s="6"/>
      <c r="HW780" s="6"/>
      <c r="HX780" s="6"/>
      <c r="HY780" s="6"/>
      <c r="HZ780" s="6"/>
      <c r="IA780" s="6"/>
      <c r="IB780" s="6"/>
      <c r="IC780" s="6"/>
      <c r="ID780" s="6"/>
      <c r="IE780" s="6"/>
      <c r="IF780" s="6"/>
      <c r="IG780" s="6"/>
      <c r="IH780" s="6"/>
      <c r="II780" s="6"/>
      <c r="IJ780" s="6"/>
      <c r="IK780" s="6"/>
      <c r="IL780" s="6"/>
      <c r="IM780" s="6"/>
      <c r="IN780" s="6"/>
      <c r="IO780" s="6"/>
      <c r="IP780" s="6"/>
      <c r="IQ780" s="6"/>
      <c r="IR780" s="6"/>
      <c r="IS780" s="6"/>
      <c r="IT780" s="6"/>
      <c r="IU780" s="6"/>
      <c r="IV780" s="6"/>
      <c r="IW780" s="6"/>
      <c r="IX780" s="6"/>
      <c r="IY780" s="6"/>
      <c r="IZ780" s="6"/>
      <c r="JA780" s="6"/>
      <c r="JB780" s="6"/>
      <c r="JC780" s="6"/>
      <c r="JD780" s="6"/>
      <c r="JE780" s="6"/>
      <c r="JF780" s="6"/>
      <c r="JG780" s="6"/>
      <c r="JH780" s="6"/>
      <c r="JI780" s="6"/>
      <c r="JJ780" s="6"/>
      <c r="JK780" s="6"/>
      <c r="JL780" s="6"/>
      <c r="JM780" s="6"/>
      <c r="JN780" s="6"/>
      <c r="JO780" s="6"/>
      <c r="JP780" s="6"/>
      <c r="JQ780" s="6"/>
      <c r="JR780" s="6"/>
      <c r="JS780" s="6"/>
      <c r="JT780" s="6"/>
      <c r="JU780" s="6"/>
      <c r="JV780" s="6"/>
      <c r="JW780" s="6"/>
      <c r="JX780" s="6"/>
      <c r="JY780" s="6"/>
      <c r="JZ780" s="6"/>
      <c r="KA780" s="6"/>
      <c r="KB780" s="6"/>
      <c r="KC780" s="6"/>
      <c r="KD780" s="6"/>
      <c r="KE780" s="6"/>
      <c r="KF780" s="6"/>
      <c r="KG780" s="6"/>
      <c r="KH780" s="6"/>
      <c r="KI780" s="6"/>
      <c r="KJ780" s="6"/>
      <c r="KK780" s="6"/>
      <c r="KL780" s="6"/>
      <c r="KM780" s="6"/>
      <c r="KN780" s="6"/>
      <c r="KO780" s="6"/>
      <c r="KP780" s="6"/>
      <c r="KQ780" s="6"/>
      <c r="KR780" s="6"/>
      <c r="KS780" s="6"/>
      <c r="KT780" s="6"/>
      <c r="KU780" s="6"/>
      <c r="KV780" s="6"/>
      <c r="KW780" s="6"/>
      <c r="KX780" s="6"/>
      <c r="KY780" s="6"/>
      <c r="KZ780" s="6"/>
      <c r="LA780" s="6"/>
      <c r="LB780" s="6"/>
      <c r="LC780" s="6"/>
    </row>
    <row r="781" spans="222:315" x14ac:dyDescent="0.2">
      <c r="HN781" s="6"/>
      <c r="HO781" s="6"/>
      <c r="HP781" s="6"/>
      <c r="HQ781" s="6"/>
      <c r="HR781" s="6"/>
      <c r="HS781" s="6"/>
      <c r="HT781" s="6"/>
      <c r="HU781" s="6"/>
      <c r="HV781" s="6"/>
      <c r="HW781" s="6"/>
      <c r="HX781" s="6"/>
      <c r="HY781" s="6"/>
      <c r="HZ781" s="6"/>
      <c r="IA781" s="6"/>
      <c r="IB781" s="6"/>
      <c r="IC781" s="6"/>
      <c r="ID781" s="6"/>
      <c r="IE781" s="6"/>
      <c r="IF781" s="6"/>
      <c r="IG781" s="6"/>
      <c r="IH781" s="6"/>
      <c r="II781" s="6"/>
      <c r="IJ781" s="6"/>
      <c r="IK781" s="6"/>
      <c r="IL781" s="6"/>
      <c r="IM781" s="6"/>
      <c r="IN781" s="6"/>
      <c r="IO781" s="6"/>
      <c r="IP781" s="6"/>
      <c r="IQ781" s="6"/>
      <c r="IR781" s="6"/>
      <c r="IS781" s="6"/>
      <c r="IT781" s="6"/>
      <c r="IU781" s="6"/>
      <c r="IV781" s="6"/>
      <c r="IW781" s="6"/>
      <c r="IX781" s="6"/>
      <c r="IY781" s="6"/>
      <c r="IZ781" s="6"/>
      <c r="JA781" s="6"/>
      <c r="JB781" s="6"/>
      <c r="JC781" s="6"/>
      <c r="JD781" s="6"/>
      <c r="JE781" s="6"/>
      <c r="JF781" s="6"/>
      <c r="JG781" s="6"/>
      <c r="JH781" s="6"/>
      <c r="JI781" s="6"/>
      <c r="JJ781" s="6"/>
      <c r="JK781" s="6"/>
      <c r="JL781" s="6"/>
      <c r="JM781" s="6"/>
      <c r="JN781" s="6"/>
      <c r="JO781" s="6"/>
      <c r="JP781" s="6"/>
      <c r="JQ781" s="6"/>
      <c r="JR781" s="6"/>
      <c r="JS781" s="6"/>
      <c r="JT781" s="6"/>
      <c r="JU781" s="6"/>
      <c r="JV781" s="6"/>
      <c r="JW781" s="6"/>
      <c r="JX781" s="6"/>
      <c r="JY781" s="6"/>
      <c r="JZ781" s="6"/>
      <c r="KA781" s="6"/>
      <c r="KB781" s="6"/>
      <c r="KC781" s="6"/>
      <c r="KD781" s="6"/>
      <c r="KE781" s="6"/>
      <c r="KF781" s="6"/>
      <c r="KG781" s="6"/>
      <c r="KH781" s="6"/>
      <c r="KI781" s="6"/>
      <c r="KJ781" s="6"/>
      <c r="KK781" s="6"/>
      <c r="KL781" s="6"/>
      <c r="KM781" s="6"/>
      <c r="KN781" s="6"/>
      <c r="KO781" s="6"/>
      <c r="KP781" s="6"/>
      <c r="KQ781" s="6"/>
      <c r="KR781" s="6"/>
      <c r="KS781" s="6"/>
      <c r="KT781" s="6"/>
      <c r="KU781" s="6"/>
      <c r="KV781" s="6"/>
      <c r="KW781" s="6"/>
      <c r="KX781" s="6"/>
      <c r="KY781" s="6"/>
      <c r="KZ781" s="6"/>
      <c r="LA781" s="6"/>
      <c r="LB781" s="6"/>
      <c r="LC781" s="6"/>
    </row>
    <row r="782" spans="222:315" x14ac:dyDescent="0.2">
      <c r="HN782" s="6"/>
      <c r="HO782" s="6"/>
      <c r="HP782" s="6"/>
      <c r="HQ782" s="6"/>
      <c r="HR782" s="6"/>
      <c r="HS782" s="6"/>
      <c r="HT782" s="6"/>
      <c r="HU782" s="6"/>
      <c r="HV782" s="6"/>
      <c r="HW782" s="6"/>
      <c r="HX782" s="6"/>
      <c r="HY782" s="6"/>
      <c r="HZ782" s="6"/>
      <c r="IA782" s="6"/>
      <c r="IB782" s="6"/>
      <c r="IC782" s="6"/>
      <c r="ID782" s="6"/>
      <c r="IE782" s="6"/>
      <c r="IF782" s="6"/>
      <c r="IG782" s="6"/>
      <c r="IH782" s="6"/>
      <c r="II782" s="6"/>
      <c r="IJ782" s="6"/>
      <c r="IK782" s="6"/>
      <c r="IL782" s="6"/>
      <c r="IM782" s="6"/>
      <c r="IN782" s="6"/>
      <c r="IO782" s="6"/>
      <c r="IP782" s="6"/>
      <c r="IQ782" s="6"/>
      <c r="IR782" s="6"/>
      <c r="IS782" s="6"/>
      <c r="IT782" s="6"/>
      <c r="IU782" s="6"/>
      <c r="IV782" s="6"/>
      <c r="IW782" s="6"/>
      <c r="IX782" s="6"/>
      <c r="IY782" s="6"/>
      <c r="IZ782" s="6"/>
      <c r="JA782" s="6"/>
      <c r="JB782" s="6"/>
      <c r="JC782" s="6"/>
      <c r="JD782" s="6"/>
      <c r="JE782" s="6"/>
      <c r="JF782" s="6"/>
      <c r="JG782" s="6"/>
      <c r="JH782" s="6"/>
      <c r="JI782" s="6"/>
      <c r="JJ782" s="6"/>
      <c r="JK782" s="6"/>
      <c r="JL782" s="6"/>
      <c r="JM782" s="6"/>
      <c r="JN782" s="6"/>
      <c r="JO782" s="6"/>
      <c r="JP782" s="6"/>
      <c r="JQ782" s="6"/>
      <c r="JR782" s="6"/>
      <c r="JS782" s="6"/>
      <c r="JT782" s="6"/>
      <c r="JU782" s="6"/>
      <c r="JV782" s="6"/>
      <c r="JW782" s="6"/>
      <c r="JX782" s="6"/>
      <c r="JY782" s="6"/>
      <c r="JZ782" s="6"/>
      <c r="KA782" s="6"/>
      <c r="KB782" s="6"/>
      <c r="KC782" s="6"/>
      <c r="KD782" s="6"/>
      <c r="KE782" s="6"/>
      <c r="KF782" s="6"/>
      <c r="KG782" s="6"/>
      <c r="KH782" s="6"/>
      <c r="KI782" s="6"/>
      <c r="KJ782" s="6"/>
      <c r="KK782" s="6"/>
      <c r="KL782" s="6"/>
      <c r="KM782" s="6"/>
      <c r="KN782" s="6"/>
      <c r="KO782" s="6"/>
      <c r="KP782" s="6"/>
      <c r="KQ782" s="6"/>
      <c r="KR782" s="6"/>
      <c r="KS782" s="6"/>
      <c r="KT782" s="6"/>
      <c r="KU782" s="6"/>
      <c r="KV782" s="6"/>
      <c r="KW782" s="6"/>
      <c r="KX782" s="6"/>
      <c r="KY782" s="6"/>
      <c r="KZ782" s="6"/>
      <c r="LA782" s="6"/>
      <c r="LB782" s="6"/>
      <c r="LC782" s="6"/>
    </row>
    <row r="783" spans="222:315" x14ac:dyDescent="0.2">
      <c r="HN783" s="6"/>
      <c r="HO783" s="6"/>
      <c r="HP783" s="6"/>
      <c r="HQ783" s="6"/>
      <c r="HR783" s="6"/>
      <c r="HS783" s="6"/>
      <c r="HT783" s="6"/>
      <c r="HU783" s="6"/>
      <c r="HV783" s="6"/>
      <c r="HW783" s="6"/>
      <c r="HX783" s="6"/>
      <c r="HY783" s="6"/>
      <c r="HZ783" s="6"/>
      <c r="IA783" s="6"/>
      <c r="IB783" s="6"/>
      <c r="IC783" s="6"/>
      <c r="ID783" s="6"/>
      <c r="IE783" s="6"/>
      <c r="IF783" s="6"/>
      <c r="IG783" s="6"/>
      <c r="IH783" s="6"/>
      <c r="II783" s="6"/>
      <c r="IJ783" s="6"/>
      <c r="IK783" s="6"/>
      <c r="IL783" s="6"/>
      <c r="IM783" s="6"/>
      <c r="IN783" s="6"/>
      <c r="IO783" s="6"/>
      <c r="IP783" s="6"/>
      <c r="IQ783" s="6"/>
      <c r="IR783" s="6"/>
      <c r="IS783" s="6"/>
      <c r="IT783" s="6"/>
      <c r="IU783" s="6"/>
      <c r="IV783" s="6"/>
      <c r="IW783" s="6"/>
      <c r="IX783" s="6"/>
      <c r="IY783" s="6"/>
      <c r="IZ783" s="6"/>
      <c r="JA783" s="6"/>
      <c r="JB783" s="6"/>
      <c r="JC783" s="6"/>
      <c r="JD783" s="6"/>
      <c r="JE783" s="6"/>
      <c r="JF783" s="6"/>
      <c r="JG783" s="6"/>
      <c r="JH783" s="6"/>
      <c r="JI783" s="6"/>
      <c r="JJ783" s="6"/>
      <c r="JK783" s="6"/>
      <c r="JL783" s="6"/>
      <c r="JM783" s="6"/>
      <c r="JN783" s="6"/>
      <c r="JO783" s="6"/>
      <c r="JP783" s="6"/>
      <c r="JQ783" s="6"/>
      <c r="JR783" s="6"/>
      <c r="JS783" s="6"/>
      <c r="JT783" s="6"/>
      <c r="JU783" s="6"/>
      <c r="JV783" s="6"/>
      <c r="JW783" s="6"/>
      <c r="JX783" s="6"/>
      <c r="JY783" s="6"/>
      <c r="JZ783" s="6"/>
      <c r="KA783" s="6"/>
      <c r="KB783" s="6"/>
      <c r="KC783" s="6"/>
      <c r="KD783" s="6"/>
      <c r="KE783" s="6"/>
      <c r="KF783" s="6"/>
      <c r="KG783" s="6"/>
      <c r="KH783" s="6"/>
      <c r="KI783" s="6"/>
      <c r="KJ783" s="6"/>
      <c r="KK783" s="6"/>
      <c r="KL783" s="6"/>
      <c r="KM783" s="6"/>
      <c r="KN783" s="6"/>
      <c r="KO783" s="6"/>
      <c r="KP783" s="6"/>
      <c r="KQ783" s="6"/>
      <c r="KR783" s="6"/>
      <c r="KS783" s="6"/>
      <c r="KT783" s="6"/>
      <c r="KU783" s="6"/>
      <c r="KV783" s="6"/>
      <c r="KW783" s="6"/>
      <c r="KX783" s="6"/>
      <c r="KY783" s="6"/>
      <c r="KZ783" s="6"/>
      <c r="LA783" s="6"/>
      <c r="LB783" s="6"/>
      <c r="LC783" s="6"/>
    </row>
    <row r="784" spans="222:315" x14ac:dyDescent="0.2">
      <c r="HN784" s="6"/>
      <c r="HO784" s="6"/>
      <c r="HP784" s="6"/>
      <c r="HQ784" s="6"/>
      <c r="HR784" s="6"/>
      <c r="HS784" s="6"/>
      <c r="HT784" s="6"/>
      <c r="HU784" s="6"/>
      <c r="HV784" s="6"/>
      <c r="HW784" s="6"/>
      <c r="HX784" s="6"/>
      <c r="HY784" s="6"/>
      <c r="HZ784" s="6"/>
      <c r="IA784" s="6"/>
      <c r="IB784" s="6"/>
      <c r="IC784" s="6"/>
      <c r="ID784" s="6"/>
      <c r="IE784" s="6"/>
      <c r="IF784" s="6"/>
      <c r="IG784" s="6"/>
      <c r="IH784" s="6"/>
      <c r="II784" s="6"/>
      <c r="IJ784" s="6"/>
      <c r="IK784" s="6"/>
      <c r="IL784" s="6"/>
      <c r="IM784" s="6"/>
      <c r="IN784" s="6"/>
      <c r="IO784" s="6"/>
      <c r="IP784" s="6"/>
      <c r="IQ784" s="6"/>
      <c r="IR784" s="6"/>
      <c r="IS784" s="6"/>
      <c r="IT784" s="6"/>
      <c r="IU784" s="6"/>
      <c r="IV784" s="6"/>
      <c r="IW784" s="6"/>
      <c r="IX784" s="6"/>
      <c r="IY784" s="6"/>
      <c r="IZ784" s="6"/>
      <c r="JA784" s="6"/>
      <c r="JB784" s="6"/>
      <c r="JC784" s="6"/>
      <c r="JD784" s="6"/>
      <c r="JE784" s="6"/>
      <c r="JF784" s="6"/>
      <c r="JG784" s="6"/>
      <c r="JH784" s="6"/>
      <c r="JI784" s="6"/>
      <c r="JJ784" s="6"/>
      <c r="JK784" s="6"/>
      <c r="JL784" s="6"/>
      <c r="JM784" s="6"/>
      <c r="JN784" s="6"/>
      <c r="JO784" s="6"/>
      <c r="JP784" s="6"/>
      <c r="JQ784" s="6"/>
      <c r="JR784" s="6"/>
      <c r="JS784" s="6"/>
      <c r="JT784" s="6"/>
      <c r="JU784" s="6"/>
      <c r="JV784" s="6"/>
      <c r="JW784" s="6"/>
      <c r="JX784" s="6"/>
      <c r="JY784" s="6"/>
      <c r="JZ784" s="6"/>
      <c r="KA784" s="6"/>
      <c r="KB784" s="6"/>
      <c r="KC784" s="6"/>
      <c r="KD784" s="6"/>
      <c r="KE784" s="6"/>
      <c r="KF784" s="6"/>
      <c r="KG784" s="6"/>
      <c r="KH784" s="6"/>
      <c r="KI784" s="6"/>
      <c r="KJ784" s="6"/>
      <c r="KK784" s="6"/>
      <c r="KL784" s="6"/>
      <c r="KM784" s="6"/>
      <c r="KN784" s="6"/>
      <c r="KO784" s="6"/>
      <c r="KP784" s="6"/>
      <c r="KQ784" s="6"/>
      <c r="KR784" s="6"/>
      <c r="KS784" s="6"/>
      <c r="KT784" s="6"/>
      <c r="KU784" s="6"/>
      <c r="KV784" s="6"/>
      <c r="KW784" s="6"/>
      <c r="KX784" s="6"/>
      <c r="KY784" s="6"/>
      <c r="KZ784" s="6"/>
      <c r="LA784" s="6"/>
      <c r="LB784" s="6"/>
      <c r="LC784" s="6"/>
    </row>
    <row r="785" spans="222:315" x14ac:dyDescent="0.2">
      <c r="HN785" s="6"/>
      <c r="HO785" s="6"/>
      <c r="HP785" s="6"/>
      <c r="HQ785" s="6"/>
      <c r="HR785" s="6"/>
      <c r="HS785" s="6"/>
      <c r="HT785" s="6"/>
      <c r="HU785" s="6"/>
      <c r="HV785" s="6"/>
      <c r="HW785" s="6"/>
      <c r="HX785" s="6"/>
      <c r="HY785" s="6"/>
      <c r="HZ785" s="6"/>
      <c r="IA785" s="6"/>
      <c r="IB785" s="6"/>
      <c r="IC785" s="6"/>
      <c r="ID785" s="6"/>
      <c r="IE785" s="6"/>
      <c r="IF785" s="6"/>
      <c r="IG785" s="6"/>
      <c r="IH785" s="6"/>
      <c r="II785" s="6"/>
      <c r="IJ785" s="6"/>
      <c r="IK785" s="6"/>
      <c r="IL785" s="6"/>
      <c r="IM785" s="6"/>
      <c r="IN785" s="6"/>
      <c r="IO785" s="6"/>
      <c r="IP785" s="6"/>
      <c r="IQ785" s="6"/>
      <c r="IR785" s="6"/>
      <c r="IS785" s="6"/>
      <c r="IT785" s="6"/>
      <c r="IU785" s="6"/>
      <c r="IV785" s="6"/>
      <c r="IW785" s="6"/>
      <c r="IX785" s="6"/>
      <c r="IY785" s="6"/>
      <c r="IZ785" s="6"/>
      <c r="JA785" s="6"/>
      <c r="JB785" s="6"/>
      <c r="JC785" s="6"/>
      <c r="JD785" s="6"/>
      <c r="JE785" s="6"/>
      <c r="JF785" s="6"/>
      <c r="JG785" s="6"/>
      <c r="JH785" s="6"/>
      <c r="JI785" s="6"/>
      <c r="JJ785" s="6"/>
      <c r="JK785" s="6"/>
      <c r="JL785" s="6"/>
      <c r="JM785" s="6"/>
      <c r="JN785" s="6"/>
      <c r="JO785" s="6"/>
      <c r="JP785" s="6"/>
      <c r="JQ785" s="6"/>
      <c r="JR785" s="6"/>
      <c r="JS785" s="6"/>
      <c r="JT785" s="6"/>
      <c r="JU785" s="6"/>
      <c r="JV785" s="6"/>
      <c r="JW785" s="6"/>
      <c r="JX785" s="6"/>
      <c r="JY785" s="6"/>
      <c r="JZ785" s="6"/>
      <c r="KA785" s="6"/>
      <c r="KB785" s="6"/>
      <c r="KC785" s="6"/>
      <c r="KD785" s="6"/>
      <c r="KE785" s="6"/>
      <c r="KF785" s="6"/>
      <c r="KG785" s="6"/>
      <c r="KH785" s="6"/>
      <c r="KI785" s="6"/>
      <c r="KJ785" s="6"/>
      <c r="KK785" s="6"/>
      <c r="KL785" s="6"/>
      <c r="KM785" s="6"/>
      <c r="KN785" s="6"/>
      <c r="KO785" s="6"/>
      <c r="KP785" s="6"/>
      <c r="KQ785" s="6"/>
      <c r="KR785" s="6"/>
      <c r="KS785" s="6"/>
      <c r="KT785" s="6"/>
      <c r="KU785" s="6"/>
      <c r="KV785" s="6"/>
      <c r="KW785" s="6"/>
      <c r="KX785" s="6"/>
      <c r="KY785" s="6"/>
      <c r="KZ785" s="6"/>
      <c r="LA785" s="6"/>
      <c r="LB785" s="6"/>
      <c r="LC785" s="6"/>
    </row>
    <row r="786" spans="222:315" x14ac:dyDescent="0.2">
      <c r="HN786" s="6"/>
      <c r="HO786" s="6"/>
      <c r="HP786" s="6"/>
      <c r="HQ786" s="6"/>
      <c r="HR786" s="6"/>
      <c r="HS786" s="6"/>
      <c r="HT786" s="6"/>
      <c r="HU786" s="6"/>
      <c r="HV786" s="6"/>
      <c r="HW786" s="6"/>
      <c r="HX786" s="6"/>
      <c r="HY786" s="6"/>
      <c r="HZ786" s="6"/>
      <c r="IA786" s="6"/>
      <c r="IB786" s="6"/>
      <c r="IC786" s="6"/>
      <c r="ID786" s="6"/>
      <c r="IE786" s="6"/>
      <c r="IF786" s="6"/>
      <c r="IG786" s="6"/>
      <c r="IH786" s="6"/>
      <c r="II786" s="6"/>
      <c r="IJ786" s="6"/>
      <c r="IK786" s="6"/>
      <c r="IL786" s="6"/>
      <c r="IM786" s="6"/>
      <c r="IN786" s="6"/>
      <c r="IO786" s="6"/>
      <c r="IP786" s="6"/>
      <c r="IQ786" s="6"/>
      <c r="IR786" s="6"/>
      <c r="IS786" s="6"/>
      <c r="IT786" s="6"/>
      <c r="IU786" s="6"/>
      <c r="IV786" s="6"/>
      <c r="IW786" s="6"/>
      <c r="IX786" s="6"/>
      <c r="IY786" s="6"/>
      <c r="IZ786" s="6"/>
      <c r="JA786" s="6"/>
      <c r="JB786" s="6"/>
      <c r="JC786" s="6"/>
      <c r="JD786" s="6"/>
      <c r="JE786" s="6"/>
      <c r="JF786" s="6"/>
      <c r="JG786" s="6"/>
      <c r="JH786" s="6"/>
      <c r="JI786" s="6"/>
      <c r="JJ786" s="6"/>
      <c r="JK786" s="6"/>
      <c r="JL786" s="6"/>
      <c r="JM786" s="6"/>
      <c r="JN786" s="6"/>
      <c r="JO786" s="6"/>
      <c r="JP786" s="6"/>
      <c r="JQ786" s="6"/>
      <c r="JR786" s="6"/>
      <c r="JS786" s="6"/>
      <c r="JT786" s="6"/>
      <c r="JU786" s="6"/>
      <c r="JV786" s="6"/>
      <c r="JW786" s="6"/>
      <c r="JX786" s="6"/>
      <c r="JY786" s="6"/>
      <c r="JZ786" s="6"/>
      <c r="KA786" s="6"/>
      <c r="KB786" s="6"/>
      <c r="KC786" s="6"/>
      <c r="KD786" s="6"/>
      <c r="KE786" s="6"/>
      <c r="KF786" s="6"/>
      <c r="KG786" s="6"/>
      <c r="KH786" s="6"/>
      <c r="KI786" s="6"/>
      <c r="KJ786" s="6"/>
      <c r="KK786" s="6"/>
      <c r="KL786" s="6"/>
      <c r="KM786" s="6"/>
      <c r="KN786" s="6"/>
      <c r="KO786" s="6"/>
      <c r="KP786" s="6"/>
      <c r="KQ786" s="6"/>
      <c r="KR786" s="6"/>
      <c r="KS786" s="6"/>
      <c r="KT786" s="6"/>
      <c r="KU786" s="6"/>
      <c r="KV786" s="6"/>
      <c r="KW786" s="6"/>
      <c r="KX786" s="6"/>
      <c r="KY786" s="6"/>
      <c r="KZ786" s="6"/>
      <c r="LA786" s="6"/>
      <c r="LB786" s="6"/>
      <c r="LC786" s="6"/>
    </row>
    <row r="787" spans="222:315" x14ac:dyDescent="0.2">
      <c r="HN787" s="6"/>
      <c r="HO787" s="6"/>
      <c r="HP787" s="6"/>
      <c r="HQ787" s="6"/>
      <c r="HR787" s="6"/>
      <c r="HS787" s="6"/>
      <c r="HT787" s="6"/>
      <c r="HU787" s="6"/>
      <c r="HV787" s="6"/>
      <c r="HW787" s="6"/>
      <c r="HX787" s="6"/>
      <c r="HY787" s="6"/>
      <c r="HZ787" s="6"/>
      <c r="IA787" s="6"/>
      <c r="IB787" s="6"/>
      <c r="IC787" s="6"/>
      <c r="ID787" s="6"/>
      <c r="IE787" s="6"/>
      <c r="IF787" s="6"/>
      <c r="IG787" s="6"/>
      <c r="IH787" s="6"/>
      <c r="II787" s="6"/>
      <c r="IJ787" s="6"/>
      <c r="IK787" s="6"/>
      <c r="IL787" s="6"/>
      <c r="IM787" s="6"/>
      <c r="IN787" s="6"/>
      <c r="IO787" s="6"/>
      <c r="IP787" s="6"/>
      <c r="IQ787" s="6"/>
      <c r="IR787" s="6"/>
      <c r="IS787" s="6"/>
      <c r="IT787" s="6"/>
      <c r="IU787" s="6"/>
      <c r="IV787" s="6"/>
      <c r="IW787" s="6"/>
      <c r="IX787" s="6"/>
      <c r="IY787" s="6"/>
      <c r="IZ787" s="6"/>
      <c r="JA787" s="6"/>
      <c r="JB787" s="6"/>
      <c r="JC787" s="6"/>
      <c r="JD787" s="6"/>
      <c r="JE787" s="6"/>
      <c r="JF787" s="6"/>
      <c r="JG787" s="6"/>
      <c r="JH787" s="6"/>
      <c r="JI787" s="6"/>
      <c r="JJ787" s="6"/>
      <c r="JK787" s="6"/>
      <c r="JL787" s="6"/>
      <c r="JM787" s="6"/>
      <c r="JN787" s="6"/>
      <c r="JO787" s="6"/>
      <c r="JP787" s="6"/>
      <c r="JQ787" s="6"/>
      <c r="JR787" s="6"/>
      <c r="JS787" s="6"/>
      <c r="JT787" s="6"/>
      <c r="JU787" s="6"/>
      <c r="JV787" s="6"/>
      <c r="JW787" s="6"/>
      <c r="JX787" s="6"/>
      <c r="JY787" s="6"/>
      <c r="JZ787" s="6"/>
      <c r="KA787" s="6"/>
      <c r="KB787" s="6"/>
      <c r="KC787" s="6"/>
      <c r="KD787" s="6"/>
      <c r="KE787" s="6"/>
      <c r="KF787" s="6"/>
      <c r="KG787" s="6"/>
      <c r="KH787" s="6"/>
      <c r="KI787" s="6"/>
      <c r="KJ787" s="6"/>
      <c r="KK787" s="6"/>
      <c r="KL787" s="6"/>
      <c r="KM787" s="6"/>
      <c r="KN787" s="6"/>
      <c r="KO787" s="6"/>
      <c r="KP787" s="6"/>
      <c r="KQ787" s="6"/>
      <c r="KR787" s="6"/>
      <c r="KS787" s="6"/>
      <c r="KT787" s="6"/>
      <c r="KU787" s="6"/>
      <c r="KV787" s="6"/>
      <c r="KW787" s="6"/>
      <c r="KX787" s="6"/>
      <c r="KY787" s="6"/>
      <c r="KZ787" s="6"/>
      <c r="LA787" s="6"/>
      <c r="LB787" s="6"/>
      <c r="LC787" s="6"/>
    </row>
    <row r="788" spans="222:315" x14ac:dyDescent="0.2">
      <c r="HN788" s="6"/>
      <c r="HO788" s="6"/>
      <c r="HP788" s="6"/>
      <c r="HQ788" s="6"/>
      <c r="HR788" s="6"/>
      <c r="HS788" s="6"/>
      <c r="HT788" s="6"/>
      <c r="HU788" s="6"/>
      <c r="HV788" s="6"/>
      <c r="HW788" s="6"/>
      <c r="HX788" s="6"/>
      <c r="HY788" s="6"/>
      <c r="HZ788" s="6"/>
      <c r="IA788" s="6"/>
      <c r="IB788" s="6"/>
      <c r="IC788" s="6"/>
      <c r="ID788" s="6"/>
      <c r="IE788" s="6"/>
      <c r="IF788" s="6"/>
      <c r="IG788" s="6"/>
      <c r="IH788" s="6"/>
      <c r="II788" s="6"/>
      <c r="IJ788" s="6"/>
      <c r="IK788" s="6"/>
      <c r="IL788" s="6"/>
      <c r="IM788" s="6"/>
      <c r="IN788" s="6"/>
      <c r="IO788" s="6"/>
      <c r="IP788" s="6"/>
      <c r="IQ788" s="6"/>
      <c r="IR788" s="6"/>
      <c r="IS788" s="6"/>
      <c r="IT788" s="6"/>
      <c r="IU788" s="6"/>
      <c r="IV788" s="6"/>
      <c r="IW788" s="6"/>
      <c r="IX788" s="6"/>
      <c r="IY788" s="6"/>
      <c r="IZ788" s="6"/>
      <c r="JA788" s="6"/>
      <c r="JB788" s="6"/>
      <c r="JC788" s="6"/>
      <c r="JD788" s="6"/>
      <c r="JE788" s="6"/>
      <c r="JF788" s="6"/>
      <c r="JG788" s="6"/>
      <c r="JH788" s="6"/>
      <c r="JI788" s="6"/>
      <c r="JJ788" s="6"/>
      <c r="JK788" s="6"/>
      <c r="JL788" s="6"/>
      <c r="JM788" s="6"/>
      <c r="JN788" s="6"/>
      <c r="JO788" s="6"/>
      <c r="JP788" s="6"/>
      <c r="JQ788" s="6"/>
      <c r="JR788" s="6"/>
      <c r="JS788" s="6"/>
      <c r="JT788" s="6"/>
      <c r="JU788" s="6"/>
      <c r="JV788" s="6"/>
      <c r="JW788" s="6"/>
      <c r="JX788" s="6"/>
      <c r="JY788" s="6"/>
      <c r="JZ788" s="6"/>
      <c r="KA788" s="6"/>
      <c r="KB788" s="6"/>
      <c r="KC788" s="6"/>
      <c r="KD788" s="6"/>
      <c r="KE788" s="6"/>
      <c r="KF788" s="6"/>
      <c r="KG788" s="6"/>
      <c r="KH788" s="6"/>
      <c r="KI788" s="6"/>
      <c r="KJ788" s="6"/>
      <c r="KK788" s="6"/>
      <c r="KL788" s="6"/>
      <c r="KM788" s="6"/>
      <c r="KN788" s="6"/>
      <c r="KO788" s="6"/>
      <c r="KP788" s="6"/>
      <c r="KQ788" s="6"/>
      <c r="KR788" s="6"/>
      <c r="KS788" s="6"/>
      <c r="KT788" s="6"/>
      <c r="KU788" s="6"/>
      <c r="KV788" s="6"/>
      <c r="KW788" s="6"/>
      <c r="KX788" s="6"/>
      <c r="KY788" s="6"/>
      <c r="KZ788" s="6"/>
      <c r="LA788" s="6"/>
      <c r="LB788" s="6"/>
      <c r="LC788" s="6"/>
    </row>
    <row r="789" spans="222:315" x14ac:dyDescent="0.2">
      <c r="HN789" s="6"/>
      <c r="HO789" s="6"/>
      <c r="HP789" s="6"/>
      <c r="HQ789" s="6"/>
      <c r="HR789" s="6"/>
      <c r="HS789" s="6"/>
      <c r="HT789" s="6"/>
      <c r="HU789" s="6"/>
      <c r="HV789" s="6"/>
      <c r="HW789" s="6"/>
      <c r="HX789" s="6"/>
      <c r="HY789" s="6"/>
      <c r="HZ789" s="6"/>
      <c r="IA789" s="6"/>
      <c r="IB789" s="6"/>
      <c r="IC789" s="6"/>
      <c r="ID789" s="6"/>
      <c r="IE789" s="6"/>
      <c r="IF789" s="6"/>
      <c r="IG789" s="6"/>
      <c r="IH789" s="6"/>
      <c r="II789" s="6"/>
      <c r="IJ789" s="6"/>
      <c r="IK789" s="6"/>
      <c r="IL789" s="6"/>
      <c r="IM789" s="6"/>
      <c r="IN789" s="6"/>
      <c r="IO789" s="6"/>
      <c r="IP789" s="6"/>
      <c r="IQ789" s="6"/>
      <c r="IR789" s="6"/>
      <c r="IS789" s="6"/>
      <c r="IT789" s="6"/>
      <c r="IU789" s="6"/>
      <c r="IV789" s="6"/>
      <c r="IW789" s="6"/>
      <c r="IX789" s="6"/>
      <c r="IY789" s="6"/>
      <c r="IZ789" s="6"/>
      <c r="JA789" s="6"/>
      <c r="JB789" s="6"/>
      <c r="JC789" s="6"/>
      <c r="JD789" s="6"/>
      <c r="JE789" s="6"/>
      <c r="JF789" s="6"/>
      <c r="JG789" s="6"/>
      <c r="JH789" s="6"/>
      <c r="JI789" s="6"/>
      <c r="JJ789" s="6"/>
      <c r="JK789" s="6"/>
      <c r="JL789" s="6"/>
      <c r="JM789" s="6"/>
      <c r="JN789" s="6"/>
      <c r="JO789" s="6"/>
      <c r="JP789" s="6"/>
      <c r="JQ789" s="6"/>
      <c r="JR789" s="6"/>
      <c r="JS789" s="6"/>
      <c r="JT789" s="6"/>
      <c r="JU789" s="6"/>
      <c r="JV789" s="6"/>
      <c r="JW789" s="6"/>
      <c r="JX789" s="6"/>
      <c r="JY789" s="6"/>
      <c r="JZ789" s="6"/>
      <c r="KA789" s="6"/>
      <c r="KB789" s="6"/>
      <c r="KC789" s="6"/>
      <c r="KD789" s="6"/>
      <c r="KE789" s="6"/>
      <c r="KF789" s="6"/>
      <c r="KG789" s="6"/>
      <c r="KH789" s="6"/>
      <c r="KI789" s="6"/>
      <c r="KJ789" s="6"/>
      <c r="KK789" s="6"/>
      <c r="KL789" s="6"/>
      <c r="KM789" s="6"/>
      <c r="KN789" s="6"/>
      <c r="KO789" s="6"/>
      <c r="KP789" s="6"/>
      <c r="KQ789" s="6"/>
      <c r="KR789" s="6"/>
      <c r="KS789" s="6"/>
      <c r="KT789" s="6"/>
      <c r="KU789" s="6"/>
      <c r="KV789" s="6"/>
      <c r="KW789" s="6"/>
      <c r="KX789" s="6"/>
      <c r="KY789" s="6"/>
      <c r="KZ789" s="6"/>
      <c r="LA789" s="6"/>
      <c r="LB789" s="6"/>
      <c r="LC789" s="6"/>
    </row>
    <row r="790" spans="222:315" x14ac:dyDescent="0.2">
      <c r="HN790" s="6"/>
      <c r="HO790" s="6"/>
      <c r="HP790" s="6"/>
      <c r="HQ790" s="6"/>
      <c r="HR790" s="6"/>
      <c r="HS790" s="6"/>
      <c r="HT790" s="6"/>
      <c r="HU790" s="6"/>
      <c r="HV790" s="6"/>
      <c r="HW790" s="6"/>
      <c r="HX790" s="6"/>
      <c r="HY790" s="6"/>
      <c r="HZ790" s="6"/>
      <c r="IA790" s="6"/>
      <c r="IB790" s="6"/>
      <c r="IC790" s="6"/>
      <c r="ID790" s="6"/>
      <c r="IE790" s="6"/>
      <c r="IF790" s="6"/>
      <c r="IG790" s="6"/>
      <c r="IH790" s="6"/>
      <c r="II790" s="6"/>
      <c r="IJ790" s="6"/>
      <c r="IK790" s="6"/>
      <c r="IL790" s="6"/>
      <c r="IM790" s="6"/>
      <c r="IN790" s="6"/>
      <c r="IO790" s="6"/>
      <c r="IP790" s="6"/>
      <c r="IQ790" s="6"/>
      <c r="IR790" s="6"/>
      <c r="IS790" s="6"/>
      <c r="IT790" s="6"/>
      <c r="IU790" s="6"/>
      <c r="IV790" s="6"/>
      <c r="IW790" s="6"/>
      <c r="IX790" s="6"/>
      <c r="IY790" s="6"/>
      <c r="IZ790" s="6"/>
      <c r="JA790" s="6"/>
      <c r="JB790" s="6"/>
      <c r="JC790" s="6"/>
      <c r="JD790" s="6"/>
      <c r="JE790" s="6"/>
      <c r="JF790" s="6"/>
      <c r="JG790" s="6"/>
      <c r="JH790" s="6"/>
      <c r="JI790" s="6"/>
      <c r="JJ790" s="6"/>
      <c r="JK790" s="6"/>
      <c r="JL790" s="6"/>
      <c r="JM790" s="6"/>
      <c r="JN790" s="6"/>
      <c r="JO790" s="6"/>
      <c r="JP790" s="6"/>
      <c r="JQ790" s="6"/>
      <c r="JR790" s="6"/>
      <c r="JS790" s="6"/>
      <c r="JT790" s="6"/>
      <c r="JU790" s="6"/>
      <c r="JV790" s="6"/>
      <c r="JW790" s="6"/>
      <c r="JX790" s="6"/>
      <c r="JY790" s="6"/>
      <c r="JZ790" s="6"/>
      <c r="KA790" s="6"/>
      <c r="KB790" s="6"/>
      <c r="KC790" s="6"/>
      <c r="KD790" s="6"/>
      <c r="KE790" s="6"/>
      <c r="KF790" s="6"/>
      <c r="KG790" s="6"/>
      <c r="KH790" s="6"/>
      <c r="KI790" s="6"/>
      <c r="KJ790" s="6"/>
      <c r="KK790" s="6"/>
      <c r="KL790" s="6"/>
      <c r="KM790" s="6"/>
      <c r="KN790" s="6"/>
      <c r="KO790" s="6"/>
      <c r="KP790" s="6"/>
      <c r="KQ790" s="6"/>
      <c r="KR790" s="6"/>
      <c r="KS790" s="6"/>
      <c r="KT790" s="6"/>
      <c r="KU790" s="6"/>
      <c r="KV790" s="6"/>
      <c r="KW790" s="6"/>
      <c r="KX790" s="6"/>
      <c r="KY790" s="6"/>
      <c r="KZ790" s="6"/>
      <c r="LA790" s="6"/>
      <c r="LB790" s="6"/>
      <c r="LC790" s="6"/>
    </row>
    <row r="791" spans="222:315" x14ac:dyDescent="0.2">
      <c r="HN791" s="6"/>
      <c r="HO791" s="6"/>
      <c r="HP791" s="6"/>
      <c r="HQ791" s="6"/>
      <c r="HR791" s="6"/>
      <c r="HS791" s="6"/>
      <c r="HT791" s="6"/>
      <c r="HU791" s="6"/>
      <c r="HV791" s="6"/>
      <c r="HW791" s="6"/>
      <c r="HX791" s="6"/>
      <c r="HY791" s="6"/>
      <c r="HZ791" s="6"/>
      <c r="IA791" s="6"/>
      <c r="IB791" s="6"/>
      <c r="IC791" s="6"/>
      <c r="ID791" s="6"/>
      <c r="IE791" s="6"/>
      <c r="IF791" s="6"/>
      <c r="IG791" s="6"/>
      <c r="IH791" s="6"/>
      <c r="II791" s="6"/>
      <c r="IJ791" s="6"/>
      <c r="IK791" s="6"/>
      <c r="IL791" s="6"/>
      <c r="IM791" s="6"/>
      <c r="IN791" s="6"/>
      <c r="IO791" s="6"/>
      <c r="IP791" s="6"/>
      <c r="IQ791" s="6"/>
      <c r="IR791" s="6"/>
      <c r="IS791" s="6"/>
      <c r="IT791" s="6"/>
      <c r="IU791" s="6"/>
      <c r="IV791" s="6"/>
      <c r="IW791" s="6"/>
      <c r="IX791" s="6"/>
      <c r="IY791" s="6"/>
      <c r="IZ791" s="6"/>
      <c r="JA791" s="6"/>
      <c r="JB791" s="6"/>
      <c r="JC791" s="6"/>
      <c r="JD791" s="6"/>
      <c r="JE791" s="6"/>
      <c r="JF791" s="6"/>
      <c r="JG791" s="6"/>
      <c r="JH791" s="6"/>
      <c r="JI791" s="6"/>
      <c r="JJ791" s="6"/>
      <c r="JK791" s="6"/>
      <c r="JL791" s="6"/>
      <c r="JM791" s="6"/>
      <c r="JN791" s="6"/>
      <c r="JO791" s="6"/>
      <c r="JP791" s="6"/>
      <c r="JQ791" s="6"/>
      <c r="JR791" s="6"/>
      <c r="JS791" s="6"/>
      <c r="JT791" s="6"/>
      <c r="JU791" s="6"/>
      <c r="JV791" s="6"/>
      <c r="JW791" s="6"/>
      <c r="JX791" s="6"/>
      <c r="JY791" s="6"/>
      <c r="JZ791" s="6"/>
      <c r="KA791" s="6"/>
      <c r="KB791" s="6"/>
      <c r="KC791" s="6"/>
      <c r="KD791" s="6"/>
      <c r="KE791" s="6"/>
      <c r="KF791" s="6"/>
      <c r="KG791" s="6"/>
      <c r="KH791" s="6"/>
      <c r="KI791" s="6"/>
      <c r="KJ791" s="6"/>
      <c r="KK791" s="6"/>
      <c r="KL791" s="6"/>
      <c r="KM791" s="6"/>
      <c r="KN791" s="6"/>
      <c r="KO791" s="6"/>
      <c r="KP791" s="6"/>
      <c r="KQ791" s="6"/>
      <c r="KR791" s="6"/>
      <c r="KS791" s="6"/>
      <c r="KT791" s="6"/>
      <c r="KU791" s="6"/>
      <c r="KV791" s="6"/>
      <c r="KW791" s="6"/>
      <c r="KX791" s="6"/>
      <c r="KY791" s="6"/>
      <c r="KZ791" s="6"/>
      <c r="LA791" s="6"/>
      <c r="LB791" s="6"/>
      <c r="LC791" s="6"/>
    </row>
    <row r="792" spans="222:315" x14ac:dyDescent="0.2">
      <c r="HN792" s="6"/>
      <c r="HO792" s="6"/>
      <c r="HP792" s="6"/>
      <c r="HQ792" s="6"/>
      <c r="HR792" s="6"/>
      <c r="HS792" s="6"/>
      <c r="HT792" s="6"/>
      <c r="HU792" s="6"/>
      <c r="HV792" s="6"/>
      <c r="HW792" s="6"/>
      <c r="HX792" s="6"/>
      <c r="HY792" s="6"/>
      <c r="HZ792" s="6"/>
      <c r="IA792" s="6"/>
      <c r="IB792" s="6"/>
      <c r="IC792" s="6"/>
      <c r="ID792" s="6"/>
      <c r="IE792" s="6"/>
      <c r="IF792" s="6"/>
      <c r="IG792" s="6"/>
      <c r="IH792" s="6"/>
      <c r="II792" s="6"/>
      <c r="IJ792" s="6"/>
      <c r="IK792" s="6"/>
      <c r="IL792" s="6"/>
      <c r="IM792" s="6"/>
      <c r="IN792" s="6"/>
      <c r="IO792" s="6"/>
      <c r="IP792" s="6"/>
      <c r="IQ792" s="6"/>
      <c r="IR792" s="6"/>
      <c r="IS792" s="6"/>
      <c r="IT792" s="6"/>
      <c r="IU792" s="6"/>
      <c r="IV792" s="6"/>
      <c r="IW792" s="6"/>
      <c r="IX792" s="6"/>
      <c r="IY792" s="6"/>
      <c r="IZ792" s="6"/>
      <c r="JA792" s="6"/>
      <c r="JB792" s="6"/>
      <c r="JC792" s="6"/>
      <c r="JD792" s="6"/>
      <c r="JE792" s="6"/>
      <c r="JF792" s="6"/>
      <c r="JG792" s="6"/>
      <c r="JH792" s="6"/>
      <c r="JI792" s="6"/>
      <c r="JJ792" s="6"/>
      <c r="JK792" s="6"/>
      <c r="JL792" s="6"/>
      <c r="JM792" s="6"/>
      <c r="JN792" s="6"/>
      <c r="JO792" s="6"/>
      <c r="JP792" s="6"/>
      <c r="JQ792" s="6"/>
      <c r="JR792" s="6"/>
      <c r="JS792" s="6"/>
      <c r="JT792" s="6"/>
      <c r="JU792" s="6"/>
      <c r="JV792" s="6"/>
      <c r="JW792" s="6"/>
      <c r="JX792" s="6"/>
      <c r="JY792" s="6"/>
      <c r="JZ792" s="6"/>
      <c r="KA792" s="6"/>
      <c r="KB792" s="6"/>
      <c r="KC792" s="6"/>
      <c r="KD792" s="6"/>
      <c r="KE792" s="6"/>
      <c r="KF792" s="6"/>
      <c r="KG792" s="6"/>
      <c r="KH792" s="6"/>
      <c r="KI792" s="6"/>
      <c r="KJ792" s="6"/>
      <c r="KK792" s="6"/>
      <c r="KL792" s="6"/>
      <c r="KM792" s="6"/>
      <c r="KN792" s="6"/>
      <c r="KO792" s="6"/>
      <c r="KP792" s="6"/>
      <c r="KQ792" s="6"/>
      <c r="KR792" s="6"/>
      <c r="KS792" s="6"/>
      <c r="KT792" s="6"/>
      <c r="KU792" s="6"/>
      <c r="KV792" s="6"/>
      <c r="KW792" s="6"/>
      <c r="KX792" s="6"/>
      <c r="KY792" s="6"/>
      <c r="KZ792" s="6"/>
      <c r="LA792" s="6"/>
      <c r="LB792" s="6"/>
      <c r="LC792" s="6"/>
    </row>
    <row r="793" spans="222:315" x14ac:dyDescent="0.2">
      <c r="HN793" s="6"/>
      <c r="HO793" s="6"/>
      <c r="HP793" s="6"/>
      <c r="HQ793" s="6"/>
      <c r="HR793" s="6"/>
      <c r="HS793" s="6"/>
      <c r="HT793" s="6"/>
      <c r="HU793" s="6"/>
      <c r="HV793" s="6"/>
      <c r="HW793" s="6"/>
      <c r="HX793" s="6"/>
      <c r="HY793" s="6"/>
      <c r="HZ793" s="6"/>
      <c r="IA793" s="6"/>
      <c r="IB793" s="6"/>
      <c r="IC793" s="6"/>
      <c r="ID793" s="6"/>
      <c r="IE793" s="6"/>
      <c r="IF793" s="6"/>
      <c r="IG793" s="6"/>
      <c r="IH793" s="6"/>
      <c r="II793" s="6"/>
      <c r="IJ793" s="6"/>
      <c r="IK793" s="6"/>
      <c r="IL793" s="6"/>
      <c r="IM793" s="6"/>
      <c r="IN793" s="6"/>
      <c r="IO793" s="6"/>
      <c r="IP793" s="6"/>
      <c r="IQ793" s="6"/>
      <c r="IR793" s="6"/>
      <c r="IS793" s="6"/>
      <c r="IT793" s="6"/>
      <c r="IU793" s="6"/>
      <c r="IV793" s="6"/>
      <c r="IW793" s="6"/>
      <c r="IX793" s="6"/>
      <c r="IY793" s="6"/>
      <c r="IZ793" s="6"/>
      <c r="JA793" s="6"/>
      <c r="JB793" s="6"/>
      <c r="JC793" s="6"/>
      <c r="JD793" s="6"/>
      <c r="JE793" s="6"/>
      <c r="JF793" s="6"/>
      <c r="JG793" s="6"/>
      <c r="JH793" s="6"/>
      <c r="JI793" s="6"/>
      <c r="JJ793" s="6"/>
      <c r="JK793" s="6"/>
      <c r="JL793" s="6"/>
      <c r="JM793" s="6"/>
      <c r="JN793" s="6"/>
      <c r="JO793" s="6"/>
      <c r="JP793" s="6"/>
      <c r="JQ793" s="6"/>
      <c r="JR793" s="6"/>
      <c r="JS793" s="6"/>
      <c r="JT793" s="6"/>
      <c r="JU793" s="6"/>
      <c r="JV793" s="6"/>
      <c r="JW793" s="6"/>
      <c r="JX793" s="6"/>
      <c r="JY793" s="6"/>
      <c r="JZ793" s="6"/>
      <c r="KA793" s="6"/>
      <c r="KB793" s="6"/>
      <c r="KC793" s="6"/>
      <c r="KD793" s="6"/>
      <c r="KE793" s="6"/>
      <c r="KF793" s="6"/>
      <c r="KG793" s="6"/>
      <c r="KH793" s="6"/>
      <c r="KI793" s="6"/>
      <c r="KJ793" s="6"/>
      <c r="KK793" s="6"/>
      <c r="KL793" s="6"/>
      <c r="KM793" s="6"/>
      <c r="KN793" s="6"/>
      <c r="KO793" s="6"/>
      <c r="KP793" s="6"/>
      <c r="KQ793" s="6"/>
      <c r="KR793" s="6"/>
      <c r="KS793" s="6"/>
      <c r="KT793" s="6"/>
      <c r="KU793" s="6"/>
      <c r="KV793" s="6"/>
      <c r="KW793" s="6"/>
      <c r="KX793" s="6"/>
      <c r="KY793" s="6"/>
      <c r="KZ793" s="6"/>
      <c r="LA793" s="6"/>
      <c r="LB793" s="6"/>
      <c r="LC793" s="6"/>
    </row>
    <row r="794" spans="222:315" x14ac:dyDescent="0.2">
      <c r="HN794" s="6"/>
      <c r="HO794" s="6"/>
      <c r="HP794" s="6"/>
      <c r="HQ794" s="6"/>
      <c r="HR794" s="6"/>
      <c r="HS794" s="6"/>
      <c r="HT794" s="6"/>
      <c r="HU794" s="6"/>
      <c r="HV794" s="6"/>
      <c r="HW794" s="6"/>
      <c r="HX794" s="6"/>
      <c r="HY794" s="6"/>
      <c r="HZ794" s="6"/>
      <c r="IA794" s="6"/>
      <c r="IB794" s="6"/>
      <c r="IC794" s="6"/>
      <c r="ID794" s="6"/>
      <c r="IE794" s="6"/>
      <c r="IF794" s="6"/>
      <c r="IG794" s="6"/>
      <c r="IH794" s="6"/>
      <c r="II794" s="6"/>
      <c r="IJ794" s="6"/>
      <c r="IK794" s="6"/>
      <c r="IL794" s="6"/>
      <c r="IM794" s="6"/>
      <c r="IN794" s="6"/>
      <c r="IO794" s="6"/>
      <c r="IP794" s="6"/>
      <c r="IQ794" s="6"/>
      <c r="IR794" s="6"/>
      <c r="IS794" s="6"/>
      <c r="IT794" s="6"/>
      <c r="IU794" s="6"/>
      <c r="IV794" s="6"/>
      <c r="IW794" s="6"/>
      <c r="IX794" s="6"/>
      <c r="IY794" s="6"/>
      <c r="IZ794" s="6"/>
      <c r="JA794" s="6"/>
      <c r="JB794" s="6"/>
      <c r="JC794" s="6"/>
      <c r="JD794" s="6"/>
      <c r="JE794" s="6"/>
      <c r="JF794" s="6"/>
      <c r="JG794" s="6"/>
      <c r="JH794" s="6"/>
      <c r="JI794" s="6"/>
      <c r="JJ794" s="6"/>
      <c r="JK794" s="6"/>
      <c r="JL794" s="6"/>
      <c r="JM794" s="6"/>
      <c r="JN794" s="6"/>
      <c r="JO794" s="6"/>
      <c r="JP794" s="6"/>
      <c r="JQ794" s="6"/>
      <c r="JR794" s="6"/>
      <c r="JS794" s="6"/>
      <c r="JT794" s="6"/>
      <c r="JU794" s="6"/>
      <c r="JV794" s="6"/>
      <c r="JW794" s="6"/>
      <c r="JX794" s="6"/>
      <c r="JY794" s="6"/>
      <c r="JZ794" s="6"/>
      <c r="KA794" s="6"/>
      <c r="KB794" s="6"/>
      <c r="KC794" s="6"/>
      <c r="KD794" s="6"/>
      <c r="KE794" s="6"/>
      <c r="KF794" s="6"/>
      <c r="KG794" s="6"/>
      <c r="KH794" s="6"/>
      <c r="KI794" s="6"/>
      <c r="KJ794" s="6"/>
      <c r="KK794" s="6"/>
      <c r="KL794" s="6"/>
      <c r="KM794" s="6"/>
      <c r="KN794" s="6"/>
      <c r="KO794" s="6"/>
      <c r="KP794" s="6"/>
      <c r="KQ794" s="6"/>
      <c r="KR794" s="6"/>
      <c r="KS794" s="6"/>
      <c r="KT794" s="6"/>
      <c r="KU794" s="6"/>
      <c r="KV794" s="6"/>
      <c r="KW794" s="6"/>
      <c r="KX794" s="6"/>
      <c r="KY794" s="6"/>
      <c r="KZ794" s="6"/>
      <c r="LA794" s="6"/>
      <c r="LB794" s="6"/>
      <c r="LC794" s="6"/>
    </row>
    <row r="795" spans="222:315" x14ac:dyDescent="0.2">
      <c r="HN795" s="6"/>
      <c r="HO795" s="6"/>
      <c r="HP795" s="6"/>
      <c r="HQ795" s="6"/>
      <c r="HR795" s="6"/>
      <c r="HS795" s="6"/>
      <c r="HT795" s="6"/>
      <c r="HU795" s="6"/>
      <c r="HV795" s="6"/>
      <c r="HW795" s="6"/>
      <c r="HX795" s="6"/>
      <c r="HY795" s="6"/>
      <c r="HZ795" s="6"/>
      <c r="IA795" s="6"/>
      <c r="IB795" s="6"/>
      <c r="IC795" s="6"/>
      <c r="ID795" s="6"/>
      <c r="IE795" s="6"/>
      <c r="IF795" s="6"/>
      <c r="IG795" s="6"/>
      <c r="IH795" s="6"/>
      <c r="II795" s="6"/>
      <c r="IJ795" s="6"/>
      <c r="IK795" s="6"/>
      <c r="IL795" s="6"/>
      <c r="IM795" s="6"/>
      <c r="IN795" s="6"/>
      <c r="IO795" s="6"/>
      <c r="IP795" s="6"/>
      <c r="IQ795" s="6"/>
      <c r="IR795" s="6"/>
      <c r="IS795" s="6"/>
      <c r="IT795" s="6"/>
      <c r="IU795" s="6"/>
      <c r="IV795" s="6"/>
      <c r="IW795" s="6"/>
      <c r="IX795" s="6"/>
      <c r="IY795" s="6"/>
      <c r="IZ795" s="6"/>
      <c r="JA795" s="6"/>
      <c r="JB795" s="6"/>
      <c r="JC795" s="6"/>
      <c r="JD795" s="6"/>
      <c r="JE795" s="6"/>
      <c r="JF795" s="6"/>
      <c r="JG795" s="6"/>
      <c r="JH795" s="6"/>
      <c r="JI795" s="6"/>
      <c r="JJ795" s="6"/>
      <c r="JK795" s="6"/>
      <c r="JL795" s="6"/>
      <c r="JM795" s="6"/>
      <c r="JN795" s="6"/>
      <c r="JO795" s="6"/>
      <c r="JP795" s="6"/>
      <c r="JQ795" s="6"/>
      <c r="JR795" s="6"/>
      <c r="JS795" s="6"/>
      <c r="JT795" s="6"/>
      <c r="JU795" s="6"/>
      <c r="JV795" s="6"/>
      <c r="JW795" s="6"/>
      <c r="JX795" s="6"/>
      <c r="JY795" s="6"/>
      <c r="JZ795" s="6"/>
      <c r="KA795" s="6"/>
      <c r="KB795" s="6"/>
      <c r="KC795" s="6"/>
      <c r="KD795" s="6"/>
      <c r="KE795" s="6"/>
      <c r="KF795" s="6"/>
      <c r="KG795" s="6"/>
      <c r="KH795" s="6"/>
      <c r="KI795" s="6"/>
      <c r="KJ795" s="6"/>
      <c r="KK795" s="6"/>
      <c r="KL795" s="6"/>
      <c r="KM795" s="6"/>
      <c r="KN795" s="6"/>
      <c r="KO795" s="6"/>
      <c r="KP795" s="6"/>
      <c r="KQ795" s="6"/>
      <c r="KR795" s="6"/>
      <c r="KS795" s="6"/>
      <c r="KT795" s="6"/>
      <c r="KU795" s="6"/>
      <c r="KV795" s="6"/>
      <c r="KW795" s="6"/>
      <c r="KX795" s="6"/>
      <c r="KY795" s="6"/>
      <c r="KZ795" s="6"/>
      <c r="LA795" s="6"/>
      <c r="LB795" s="6"/>
      <c r="LC795" s="6"/>
    </row>
    <row r="796" spans="222:315" x14ac:dyDescent="0.2">
      <c r="HN796" s="6"/>
      <c r="HO796" s="6"/>
      <c r="HP796" s="6"/>
      <c r="HQ796" s="6"/>
      <c r="HR796" s="6"/>
      <c r="HS796" s="6"/>
      <c r="HT796" s="6"/>
      <c r="HU796" s="6"/>
      <c r="HV796" s="6"/>
      <c r="HW796" s="6"/>
      <c r="HX796" s="6"/>
      <c r="HY796" s="6"/>
      <c r="HZ796" s="6"/>
      <c r="IA796" s="6"/>
      <c r="IB796" s="6"/>
      <c r="IC796" s="6"/>
      <c r="ID796" s="6"/>
      <c r="IE796" s="6"/>
      <c r="IF796" s="6"/>
      <c r="IG796" s="6"/>
      <c r="IH796" s="6"/>
      <c r="II796" s="6"/>
      <c r="IJ796" s="6"/>
      <c r="IK796" s="6"/>
      <c r="IL796" s="6"/>
      <c r="IM796" s="6"/>
      <c r="IN796" s="6"/>
      <c r="IO796" s="6"/>
      <c r="IP796" s="6"/>
      <c r="IQ796" s="6"/>
      <c r="IR796" s="6"/>
      <c r="IS796" s="6"/>
      <c r="IT796" s="6"/>
      <c r="IU796" s="6"/>
      <c r="IV796" s="6"/>
      <c r="IW796" s="6"/>
      <c r="IX796" s="6"/>
      <c r="IY796" s="6"/>
      <c r="IZ796" s="6"/>
      <c r="JA796" s="6"/>
      <c r="JB796" s="6"/>
      <c r="JC796" s="6"/>
      <c r="JD796" s="6"/>
      <c r="JE796" s="6"/>
      <c r="JF796" s="6"/>
      <c r="JG796" s="6"/>
      <c r="JH796" s="6"/>
      <c r="JI796" s="6"/>
      <c r="JJ796" s="6"/>
      <c r="JK796" s="6"/>
      <c r="JL796" s="6"/>
      <c r="JM796" s="6"/>
      <c r="JN796" s="6"/>
      <c r="JO796" s="6"/>
      <c r="JP796" s="6"/>
      <c r="JQ796" s="6"/>
      <c r="JR796" s="6"/>
      <c r="JS796" s="6"/>
      <c r="JT796" s="6"/>
      <c r="JU796" s="6"/>
      <c r="JV796" s="6"/>
      <c r="JW796" s="6"/>
      <c r="JX796" s="6"/>
      <c r="JY796" s="6"/>
      <c r="JZ796" s="6"/>
      <c r="KA796" s="6"/>
      <c r="KB796" s="6"/>
      <c r="KC796" s="6"/>
      <c r="KD796" s="6"/>
      <c r="KE796" s="6"/>
      <c r="KF796" s="6"/>
      <c r="KG796" s="6"/>
      <c r="KH796" s="6"/>
      <c r="KI796" s="6"/>
      <c r="KJ796" s="6"/>
      <c r="KK796" s="6"/>
      <c r="KL796" s="6"/>
      <c r="KM796" s="6"/>
      <c r="KN796" s="6"/>
      <c r="KO796" s="6"/>
      <c r="KP796" s="6"/>
      <c r="KQ796" s="6"/>
      <c r="KR796" s="6"/>
      <c r="KS796" s="6"/>
      <c r="KT796" s="6"/>
      <c r="KU796" s="6"/>
      <c r="KV796" s="6"/>
      <c r="KW796" s="6"/>
      <c r="KX796" s="6"/>
      <c r="KY796" s="6"/>
      <c r="KZ796" s="6"/>
      <c r="LA796" s="6"/>
      <c r="LB796" s="6"/>
      <c r="LC796" s="6"/>
    </row>
    <row r="797" spans="222:315" x14ac:dyDescent="0.2">
      <c r="HN797" s="6"/>
      <c r="HO797" s="6"/>
      <c r="HP797" s="6"/>
      <c r="HQ797" s="6"/>
      <c r="HR797" s="6"/>
      <c r="HS797" s="6"/>
      <c r="HT797" s="6"/>
      <c r="HU797" s="6"/>
      <c r="HV797" s="6"/>
      <c r="HW797" s="6"/>
      <c r="HX797" s="6"/>
      <c r="HY797" s="6"/>
      <c r="HZ797" s="6"/>
      <c r="IA797" s="6"/>
      <c r="IB797" s="6"/>
      <c r="IC797" s="6"/>
      <c r="ID797" s="6"/>
      <c r="IE797" s="6"/>
      <c r="IF797" s="6"/>
      <c r="IG797" s="6"/>
      <c r="IH797" s="6"/>
      <c r="II797" s="6"/>
      <c r="IJ797" s="6"/>
      <c r="IK797" s="6"/>
      <c r="IL797" s="6"/>
      <c r="IM797" s="6"/>
      <c r="IN797" s="6"/>
      <c r="IO797" s="6"/>
      <c r="IP797" s="6"/>
      <c r="IQ797" s="6"/>
      <c r="IR797" s="6"/>
      <c r="IS797" s="6"/>
      <c r="IT797" s="6"/>
      <c r="IU797" s="6"/>
      <c r="IV797" s="6"/>
      <c r="IW797" s="6"/>
      <c r="IX797" s="6"/>
      <c r="IY797" s="6"/>
      <c r="IZ797" s="6"/>
      <c r="JA797" s="6"/>
      <c r="JB797" s="6"/>
      <c r="JC797" s="6"/>
      <c r="JD797" s="6"/>
      <c r="JE797" s="6"/>
      <c r="JF797" s="6"/>
      <c r="JG797" s="6"/>
      <c r="JH797" s="6"/>
      <c r="JI797" s="6"/>
      <c r="JJ797" s="6"/>
      <c r="JK797" s="6"/>
      <c r="JL797" s="6"/>
      <c r="JM797" s="6"/>
      <c r="JN797" s="6"/>
      <c r="JO797" s="6"/>
      <c r="JP797" s="6"/>
      <c r="JQ797" s="6"/>
      <c r="JR797" s="6"/>
      <c r="JS797" s="6"/>
      <c r="JT797" s="6"/>
      <c r="JU797" s="6"/>
      <c r="JV797" s="6"/>
      <c r="JW797" s="6"/>
      <c r="JX797" s="6"/>
      <c r="JY797" s="6"/>
      <c r="JZ797" s="6"/>
      <c r="KA797" s="6"/>
      <c r="KB797" s="6"/>
      <c r="KC797" s="6"/>
      <c r="KD797" s="6"/>
      <c r="KE797" s="6"/>
      <c r="KF797" s="6"/>
      <c r="KG797" s="6"/>
      <c r="KH797" s="6"/>
      <c r="KI797" s="6"/>
      <c r="KJ797" s="6"/>
      <c r="KK797" s="6"/>
      <c r="KL797" s="6"/>
      <c r="KM797" s="6"/>
      <c r="KN797" s="6"/>
      <c r="KO797" s="6"/>
      <c r="KP797" s="6"/>
      <c r="KQ797" s="6"/>
      <c r="KR797" s="6"/>
      <c r="KS797" s="6"/>
      <c r="KT797" s="6"/>
      <c r="KU797" s="6"/>
      <c r="KV797" s="6"/>
      <c r="KW797" s="6"/>
      <c r="KX797" s="6"/>
      <c r="KY797" s="6"/>
      <c r="KZ797" s="6"/>
      <c r="LA797" s="6"/>
      <c r="LB797" s="6"/>
      <c r="LC797" s="6"/>
    </row>
    <row r="798" spans="222:315" x14ac:dyDescent="0.2">
      <c r="HN798" s="6"/>
      <c r="HO798" s="6"/>
      <c r="HP798" s="6"/>
      <c r="HQ798" s="6"/>
      <c r="HR798" s="6"/>
      <c r="HS798" s="6"/>
      <c r="HT798" s="6"/>
      <c r="HU798" s="6"/>
      <c r="HV798" s="6"/>
      <c r="HW798" s="6"/>
      <c r="HX798" s="6"/>
      <c r="HY798" s="6"/>
      <c r="HZ798" s="6"/>
      <c r="IA798" s="6"/>
      <c r="IB798" s="6"/>
      <c r="IC798" s="6"/>
      <c r="ID798" s="6"/>
      <c r="IE798" s="6"/>
      <c r="IF798" s="6"/>
      <c r="IG798" s="6"/>
      <c r="IH798" s="6"/>
      <c r="II798" s="6"/>
      <c r="IJ798" s="6"/>
      <c r="IK798" s="6"/>
      <c r="IL798" s="6"/>
      <c r="IM798" s="6"/>
      <c r="IN798" s="6"/>
      <c r="IO798" s="6"/>
      <c r="IP798" s="6"/>
      <c r="IQ798" s="6"/>
      <c r="IR798" s="6"/>
      <c r="IS798" s="6"/>
      <c r="IT798" s="6"/>
      <c r="IU798" s="6"/>
      <c r="IV798" s="6"/>
      <c r="IW798" s="6"/>
      <c r="IX798" s="6"/>
      <c r="IY798" s="6"/>
      <c r="IZ798" s="6"/>
      <c r="JA798" s="6"/>
      <c r="JB798" s="6"/>
      <c r="JC798" s="6"/>
      <c r="JD798" s="6"/>
      <c r="JE798" s="6"/>
      <c r="JF798" s="6"/>
      <c r="JG798" s="6"/>
      <c r="JH798" s="6"/>
      <c r="JI798" s="6"/>
      <c r="JJ798" s="6"/>
      <c r="JK798" s="6"/>
      <c r="JL798" s="6"/>
      <c r="JM798" s="6"/>
      <c r="JN798" s="6"/>
      <c r="JO798" s="6"/>
      <c r="JP798" s="6"/>
      <c r="JQ798" s="6"/>
      <c r="JR798" s="6"/>
      <c r="JS798" s="6"/>
      <c r="JT798" s="6"/>
      <c r="JU798" s="6"/>
      <c r="JV798" s="6"/>
      <c r="JW798" s="6"/>
      <c r="JX798" s="6"/>
      <c r="JY798" s="6"/>
      <c r="JZ798" s="6"/>
      <c r="KA798" s="6"/>
      <c r="KB798" s="6"/>
      <c r="KC798" s="6"/>
      <c r="KD798" s="6"/>
      <c r="KE798" s="6"/>
      <c r="KF798" s="6"/>
      <c r="KG798" s="6"/>
      <c r="KH798" s="6"/>
      <c r="KI798" s="6"/>
      <c r="KJ798" s="6"/>
      <c r="KK798" s="6"/>
      <c r="KL798" s="6"/>
      <c r="KM798" s="6"/>
      <c r="KN798" s="6"/>
      <c r="KO798" s="6"/>
      <c r="KP798" s="6"/>
      <c r="KQ798" s="6"/>
      <c r="KR798" s="6"/>
      <c r="KS798" s="6"/>
      <c r="KT798" s="6"/>
      <c r="KU798" s="6"/>
      <c r="KV798" s="6"/>
      <c r="KW798" s="6"/>
      <c r="KX798" s="6"/>
      <c r="KY798" s="6"/>
      <c r="KZ798" s="6"/>
      <c r="LA798" s="6"/>
      <c r="LB798" s="6"/>
      <c r="LC798" s="6"/>
    </row>
    <row r="799" spans="222:315" x14ac:dyDescent="0.2">
      <c r="HN799" s="6"/>
      <c r="HO799" s="6"/>
      <c r="HP799" s="6"/>
      <c r="HQ799" s="6"/>
      <c r="HR799" s="6"/>
      <c r="HS799" s="6"/>
      <c r="HT799" s="6"/>
      <c r="HU799" s="6"/>
      <c r="HV799" s="6"/>
      <c r="HW799" s="6"/>
      <c r="HX799" s="6"/>
      <c r="HY799" s="6"/>
      <c r="HZ799" s="6"/>
      <c r="IA799" s="6"/>
      <c r="IB799" s="6"/>
      <c r="IC799" s="6"/>
      <c r="ID799" s="6"/>
      <c r="IE799" s="6"/>
      <c r="IF799" s="6"/>
      <c r="IG799" s="6"/>
      <c r="IH799" s="6"/>
      <c r="II799" s="6"/>
      <c r="IJ799" s="6"/>
      <c r="IK799" s="6"/>
      <c r="IL799" s="6"/>
      <c r="IM799" s="6"/>
      <c r="IN799" s="6"/>
      <c r="IO799" s="6"/>
      <c r="IP799" s="6"/>
      <c r="IQ799" s="6"/>
      <c r="IR799" s="6"/>
      <c r="IS799" s="6"/>
      <c r="IT799" s="6"/>
      <c r="IU799" s="6"/>
      <c r="IV799" s="6"/>
      <c r="IW799" s="6"/>
      <c r="IX799" s="6"/>
      <c r="IY799" s="6"/>
      <c r="IZ799" s="6"/>
      <c r="JA799" s="6"/>
      <c r="JB799" s="6"/>
      <c r="JC799" s="6"/>
      <c r="JD799" s="6"/>
      <c r="JE799" s="6"/>
      <c r="JF799" s="6"/>
      <c r="JG799" s="6"/>
      <c r="JH799" s="6"/>
      <c r="JI799" s="6"/>
      <c r="JJ799" s="6"/>
      <c r="JK799" s="6"/>
      <c r="JL799" s="6"/>
      <c r="JM799" s="6"/>
      <c r="JN799" s="6"/>
      <c r="JO799" s="6"/>
      <c r="JP799" s="6"/>
      <c r="JQ799" s="6"/>
      <c r="JR799" s="6"/>
      <c r="JS799" s="6"/>
      <c r="JT799" s="6"/>
      <c r="JU799" s="6"/>
      <c r="JV799" s="6"/>
      <c r="JW799" s="6"/>
      <c r="JX799" s="6"/>
      <c r="JY799" s="6"/>
      <c r="JZ799" s="6"/>
      <c r="KA799" s="6"/>
      <c r="KB799" s="6"/>
      <c r="KC799" s="6"/>
      <c r="KD799" s="6"/>
      <c r="KE799" s="6"/>
      <c r="KF799" s="6"/>
      <c r="KG799" s="6"/>
      <c r="KH799" s="6"/>
      <c r="KI799" s="6"/>
      <c r="KJ799" s="6"/>
      <c r="KK799" s="6"/>
      <c r="KL799" s="6"/>
      <c r="KM799" s="6"/>
      <c r="KN799" s="6"/>
      <c r="KO799" s="6"/>
      <c r="KP799" s="6"/>
      <c r="KQ799" s="6"/>
      <c r="KR799" s="6"/>
      <c r="KS799" s="6"/>
      <c r="KT799" s="6"/>
      <c r="KU799" s="6"/>
      <c r="KV799" s="6"/>
      <c r="KW799" s="6"/>
      <c r="KX799" s="6"/>
      <c r="KY799" s="6"/>
      <c r="KZ799" s="6"/>
      <c r="LA799" s="6"/>
      <c r="LB799" s="6"/>
      <c r="LC799" s="6"/>
    </row>
    <row r="800" spans="222:315" x14ac:dyDescent="0.2">
      <c r="HN800" s="6"/>
      <c r="HO800" s="6"/>
      <c r="HP800" s="6"/>
      <c r="HQ800" s="6"/>
      <c r="HR800" s="6"/>
      <c r="HS800" s="6"/>
      <c r="HT800" s="6"/>
      <c r="HU800" s="6"/>
      <c r="HV800" s="6"/>
      <c r="HW800" s="6"/>
      <c r="HX800" s="6"/>
      <c r="HY800" s="6"/>
      <c r="HZ800" s="6"/>
      <c r="IA800" s="6"/>
      <c r="IB800" s="6"/>
      <c r="IC800" s="6"/>
      <c r="ID800" s="6"/>
      <c r="IE800" s="6"/>
      <c r="IF800" s="6"/>
      <c r="IG800" s="6"/>
      <c r="IH800" s="6"/>
      <c r="II800" s="6"/>
      <c r="IJ800" s="6"/>
      <c r="IK800" s="6"/>
      <c r="IL800" s="6"/>
      <c r="IM800" s="6"/>
      <c r="IN800" s="6"/>
      <c r="IO800" s="6"/>
      <c r="IP800" s="6"/>
      <c r="IQ800" s="6"/>
      <c r="IR800" s="6"/>
      <c r="IS800" s="6"/>
      <c r="IT800" s="6"/>
      <c r="IU800" s="6"/>
      <c r="IV800" s="6"/>
      <c r="IW800" s="6"/>
      <c r="IX800" s="6"/>
      <c r="IY800" s="6"/>
      <c r="IZ800" s="6"/>
      <c r="JA800" s="6"/>
      <c r="JB800" s="6"/>
      <c r="JC800" s="6"/>
      <c r="JD800" s="6"/>
      <c r="JE800" s="6"/>
      <c r="JF800" s="6"/>
      <c r="JG800" s="6"/>
      <c r="JH800" s="6"/>
      <c r="JI800" s="6"/>
      <c r="JJ800" s="6"/>
      <c r="JK800" s="6"/>
      <c r="JL800" s="6"/>
      <c r="JM800" s="6"/>
      <c r="JN800" s="6"/>
      <c r="JO800" s="6"/>
      <c r="JP800" s="6"/>
      <c r="JQ800" s="6"/>
      <c r="JR800" s="6"/>
      <c r="JS800" s="6"/>
      <c r="JT800" s="6"/>
      <c r="JU800" s="6"/>
      <c r="JV800" s="6"/>
      <c r="JW800" s="6"/>
      <c r="JX800" s="6"/>
      <c r="JY800" s="6"/>
      <c r="JZ800" s="6"/>
      <c r="KA800" s="6"/>
      <c r="KB800" s="6"/>
      <c r="KC800" s="6"/>
      <c r="KD800" s="6"/>
      <c r="KE800" s="6"/>
      <c r="KF800" s="6"/>
      <c r="KG800" s="6"/>
      <c r="KH800" s="6"/>
      <c r="KI800" s="6"/>
      <c r="KJ800" s="6"/>
      <c r="KK800" s="6"/>
      <c r="KL800" s="6"/>
      <c r="KM800" s="6"/>
      <c r="KN800" s="6"/>
      <c r="KO800" s="6"/>
      <c r="KP800" s="6"/>
      <c r="KQ800" s="6"/>
      <c r="KR800" s="6"/>
      <c r="KS800" s="6"/>
      <c r="KT800" s="6"/>
      <c r="KU800" s="6"/>
      <c r="KV800" s="6"/>
      <c r="KW800" s="6"/>
      <c r="KX800" s="6"/>
      <c r="KY800" s="6"/>
      <c r="KZ800" s="6"/>
      <c r="LA800" s="6"/>
      <c r="LB800" s="6"/>
      <c r="LC800" s="6"/>
    </row>
    <row r="801" spans="222:315" x14ac:dyDescent="0.2">
      <c r="HN801" s="6"/>
      <c r="HO801" s="6"/>
      <c r="HP801" s="6"/>
      <c r="HQ801" s="6"/>
      <c r="HR801" s="6"/>
      <c r="HS801" s="6"/>
      <c r="HT801" s="6"/>
      <c r="HU801" s="6"/>
      <c r="HV801" s="6"/>
      <c r="HW801" s="6"/>
      <c r="HX801" s="6"/>
      <c r="HY801" s="6"/>
      <c r="HZ801" s="6"/>
      <c r="IA801" s="6"/>
      <c r="IB801" s="6"/>
      <c r="IC801" s="6"/>
      <c r="ID801" s="6"/>
      <c r="IE801" s="6"/>
      <c r="IF801" s="6"/>
      <c r="IG801" s="6"/>
      <c r="IH801" s="6"/>
      <c r="II801" s="6"/>
      <c r="IJ801" s="6"/>
      <c r="IK801" s="6"/>
      <c r="IL801" s="6"/>
      <c r="IM801" s="6"/>
      <c r="IN801" s="6"/>
      <c r="IO801" s="6"/>
      <c r="IP801" s="6"/>
      <c r="IQ801" s="6"/>
      <c r="IR801" s="6"/>
      <c r="IS801" s="6"/>
      <c r="IT801" s="6"/>
      <c r="IU801" s="6"/>
      <c r="IV801" s="6"/>
      <c r="IW801" s="6"/>
      <c r="IX801" s="6"/>
      <c r="IY801" s="6"/>
      <c r="IZ801" s="6"/>
      <c r="JA801" s="6"/>
      <c r="JB801" s="6"/>
      <c r="JC801" s="6"/>
      <c r="JD801" s="6"/>
      <c r="JE801" s="6"/>
      <c r="JF801" s="6"/>
      <c r="JG801" s="6"/>
      <c r="JH801" s="6"/>
      <c r="JI801" s="6"/>
      <c r="JJ801" s="6"/>
      <c r="JK801" s="6"/>
      <c r="JL801" s="6"/>
      <c r="JM801" s="6"/>
      <c r="JN801" s="6"/>
      <c r="JO801" s="6"/>
      <c r="JP801" s="6"/>
      <c r="JQ801" s="6"/>
      <c r="JR801" s="6"/>
      <c r="JS801" s="6"/>
      <c r="JT801" s="6"/>
      <c r="JU801" s="6"/>
      <c r="JV801" s="6"/>
      <c r="JW801" s="6"/>
      <c r="JX801" s="6"/>
      <c r="JY801" s="6"/>
      <c r="JZ801" s="6"/>
      <c r="KA801" s="6"/>
      <c r="KB801" s="6"/>
      <c r="KC801" s="6"/>
      <c r="KD801" s="6"/>
      <c r="KE801" s="6"/>
      <c r="KF801" s="6"/>
      <c r="KG801" s="6"/>
      <c r="KH801" s="6"/>
      <c r="KI801" s="6"/>
      <c r="KJ801" s="6"/>
      <c r="KK801" s="6"/>
      <c r="KL801" s="6"/>
      <c r="KM801" s="6"/>
      <c r="KN801" s="6"/>
      <c r="KO801" s="6"/>
      <c r="KP801" s="6"/>
      <c r="KQ801" s="6"/>
      <c r="KR801" s="6"/>
      <c r="KS801" s="6"/>
      <c r="KT801" s="6"/>
      <c r="KU801" s="6"/>
      <c r="KV801" s="6"/>
      <c r="KW801" s="6"/>
      <c r="KX801" s="6"/>
      <c r="KY801" s="6"/>
      <c r="KZ801" s="6"/>
      <c r="LA801" s="6"/>
      <c r="LB801" s="6"/>
      <c r="LC801" s="6"/>
    </row>
    <row r="802" spans="222:315" x14ac:dyDescent="0.2">
      <c r="HN802" s="6"/>
      <c r="HO802" s="6"/>
      <c r="HP802" s="6"/>
      <c r="HQ802" s="6"/>
      <c r="HR802" s="6"/>
      <c r="HS802" s="6"/>
      <c r="HT802" s="6"/>
      <c r="HU802" s="6"/>
      <c r="HV802" s="6"/>
      <c r="HW802" s="6"/>
      <c r="HX802" s="6"/>
      <c r="HY802" s="6"/>
      <c r="HZ802" s="6"/>
      <c r="IA802" s="6"/>
      <c r="IB802" s="6"/>
      <c r="IC802" s="6"/>
      <c r="ID802" s="6"/>
      <c r="IE802" s="6"/>
      <c r="IF802" s="6"/>
      <c r="IG802" s="6"/>
      <c r="IH802" s="6"/>
      <c r="II802" s="6"/>
      <c r="IJ802" s="6"/>
      <c r="IK802" s="6"/>
      <c r="IL802" s="6"/>
      <c r="IM802" s="6"/>
      <c r="IN802" s="6"/>
      <c r="IO802" s="6"/>
      <c r="IP802" s="6"/>
      <c r="IQ802" s="6"/>
      <c r="IR802" s="6"/>
      <c r="IS802" s="6"/>
      <c r="IT802" s="6"/>
      <c r="IU802" s="6"/>
      <c r="IV802" s="6"/>
      <c r="IW802" s="6"/>
      <c r="IX802" s="6"/>
      <c r="IY802" s="6"/>
      <c r="IZ802" s="6"/>
      <c r="JA802" s="6"/>
      <c r="JB802" s="6"/>
      <c r="JC802" s="6"/>
      <c r="JD802" s="6"/>
      <c r="JE802" s="6"/>
      <c r="JF802" s="6"/>
      <c r="JG802" s="6"/>
      <c r="JH802" s="6"/>
      <c r="JI802" s="6"/>
      <c r="JJ802" s="6"/>
      <c r="JK802" s="6"/>
      <c r="JL802" s="6"/>
      <c r="JM802" s="6"/>
      <c r="JN802" s="6"/>
      <c r="JO802" s="6"/>
      <c r="JP802" s="6"/>
      <c r="JQ802" s="6"/>
      <c r="JR802" s="6"/>
      <c r="JS802" s="6"/>
      <c r="JT802" s="6"/>
      <c r="JU802" s="6"/>
      <c r="JV802" s="6"/>
      <c r="JW802" s="6"/>
      <c r="JX802" s="6"/>
      <c r="JY802" s="6"/>
      <c r="JZ802" s="6"/>
      <c r="KA802" s="6"/>
      <c r="KB802" s="6"/>
      <c r="KC802" s="6"/>
      <c r="KD802" s="6"/>
      <c r="KE802" s="6"/>
      <c r="KF802" s="6"/>
      <c r="KG802" s="6"/>
      <c r="KH802" s="6"/>
      <c r="KI802" s="6"/>
      <c r="KJ802" s="6"/>
      <c r="KK802" s="6"/>
      <c r="KL802" s="6"/>
      <c r="KM802" s="6"/>
      <c r="KN802" s="6"/>
      <c r="KO802" s="6"/>
      <c r="KP802" s="6"/>
      <c r="KQ802" s="6"/>
      <c r="KR802" s="6"/>
      <c r="KS802" s="6"/>
      <c r="KT802" s="6"/>
      <c r="KU802" s="6"/>
      <c r="KV802" s="6"/>
      <c r="KW802" s="6"/>
      <c r="KX802" s="6"/>
      <c r="KY802" s="6"/>
      <c r="KZ802" s="6"/>
      <c r="LA802" s="6"/>
      <c r="LB802" s="6"/>
      <c r="LC802" s="6"/>
    </row>
    <row r="803" spans="222:315" x14ac:dyDescent="0.2">
      <c r="HN803" s="6"/>
      <c r="HO803" s="6"/>
      <c r="HP803" s="6"/>
      <c r="HQ803" s="6"/>
      <c r="HR803" s="6"/>
      <c r="HS803" s="6"/>
      <c r="HT803" s="6"/>
      <c r="HU803" s="6"/>
      <c r="HV803" s="6"/>
      <c r="HW803" s="6"/>
      <c r="HX803" s="6"/>
      <c r="HY803" s="6"/>
      <c r="HZ803" s="6"/>
      <c r="IA803" s="6"/>
      <c r="IB803" s="6"/>
      <c r="IC803" s="6"/>
      <c r="ID803" s="6"/>
      <c r="IE803" s="6"/>
      <c r="IF803" s="6"/>
      <c r="IG803" s="6"/>
      <c r="IH803" s="6"/>
      <c r="II803" s="6"/>
      <c r="IJ803" s="6"/>
      <c r="IK803" s="6"/>
      <c r="IL803" s="6"/>
      <c r="IM803" s="6"/>
      <c r="IN803" s="6"/>
      <c r="IO803" s="6"/>
      <c r="IP803" s="6"/>
      <c r="IQ803" s="6"/>
      <c r="IR803" s="6"/>
      <c r="IS803" s="6"/>
      <c r="IT803" s="6"/>
      <c r="IU803" s="6"/>
      <c r="IV803" s="6"/>
      <c r="IW803" s="6"/>
      <c r="IX803" s="6"/>
      <c r="IY803" s="6"/>
      <c r="IZ803" s="6"/>
      <c r="JA803" s="6"/>
      <c r="JB803" s="6"/>
      <c r="JC803" s="6"/>
      <c r="JD803" s="6"/>
      <c r="JE803" s="6"/>
      <c r="JF803" s="6"/>
      <c r="JG803" s="6"/>
      <c r="JH803" s="6"/>
      <c r="JI803" s="6"/>
      <c r="JJ803" s="6"/>
      <c r="JK803" s="6"/>
      <c r="JL803" s="6"/>
      <c r="JM803" s="6"/>
      <c r="JN803" s="6"/>
      <c r="JO803" s="6"/>
      <c r="JP803" s="6"/>
      <c r="JQ803" s="6"/>
      <c r="JR803" s="6"/>
      <c r="JS803" s="6"/>
      <c r="JT803" s="6"/>
      <c r="JU803" s="6"/>
      <c r="JV803" s="6"/>
      <c r="JW803" s="6"/>
      <c r="JX803" s="6"/>
      <c r="JY803" s="6"/>
      <c r="JZ803" s="6"/>
      <c r="KA803" s="6"/>
      <c r="KB803" s="6"/>
      <c r="KC803" s="6"/>
      <c r="KD803" s="6"/>
      <c r="KE803" s="6"/>
      <c r="KF803" s="6"/>
      <c r="KG803" s="6"/>
      <c r="KH803" s="6"/>
      <c r="KI803" s="6"/>
      <c r="KJ803" s="6"/>
      <c r="KK803" s="6"/>
      <c r="KL803" s="6"/>
      <c r="KM803" s="6"/>
      <c r="KN803" s="6"/>
      <c r="KO803" s="6"/>
      <c r="KP803" s="6"/>
      <c r="KQ803" s="6"/>
      <c r="KR803" s="6"/>
      <c r="KS803" s="6"/>
      <c r="KT803" s="6"/>
      <c r="KU803" s="6"/>
      <c r="KV803" s="6"/>
      <c r="KW803" s="6"/>
      <c r="KX803" s="6"/>
      <c r="KY803" s="6"/>
      <c r="KZ803" s="6"/>
      <c r="LA803" s="6"/>
      <c r="LB803" s="6"/>
      <c r="LC803" s="6"/>
    </row>
    <row r="804" spans="222:315" x14ac:dyDescent="0.2">
      <c r="HN804" s="6"/>
      <c r="HO804" s="6"/>
      <c r="HP804" s="6"/>
      <c r="HQ804" s="6"/>
      <c r="HR804" s="6"/>
      <c r="HS804" s="6"/>
      <c r="HT804" s="6"/>
      <c r="HU804" s="6"/>
      <c r="HV804" s="6"/>
      <c r="HW804" s="6"/>
      <c r="HX804" s="6"/>
      <c r="HY804" s="6"/>
      <c r="HZ804" s="6"/>
      <c r="IA804" s="6"/>
      <c r="IB804" s="6"/>
      <c r="IC804" s="6"/>
      <c r="ID804" s="6"/>
      <c r="IE804" s="6"/>
      <c r="IF804" s="6"/>
      <c r="IG804" s="6"/>
      <c r="IH804" s="6"/>
      <c r="II804" s="6"/>
      <c r="IJ804" s="6"/>
      <c r="IK804" s="6"/>
      <c r="IL804" s="6"/>
      <c r="IM804" s="6"/>
      <c r="IN804" s="6"/>
      <c r="IO804" s="6"/>
      <c r="IP804" s="6"/>
      <c r="IQ804" s="6"/>
      <c r="IR804" s="6"/>
      <c r="IS804" s="6"/>
      <c r="IT804" s="6"/>
      <c r="IU804" s="6"/>
      <c r="IV804" s="6"/>
      <c r="IW804" s="6"/>
      <c r="IX804" s="6"/>
      <c r="IY804" s="6"/>
      <c r="IZ804" s="6"/>
      <c r="JA804" s="6"/>
      <c r="JB804" s="6"/>
      <c r="JC804" s="6"/>
      <c r="JD804" s="6"/>
      <c r="JE804" s="6"/>
      <c r="JF804" s="6"/>
      <c r="JG804" s="6"/>
      <c r="JH804" s="6"/>
      <c r="JI804" s="6"/>
      <c r="JJ804" s="6"/>
      <c r="JK804" s="6"/>
      <c r="JL804" s="6"/>
      <c r="JM804" s="6"/>
      <c r="JN804" s="6"/>
      <c r="JO804" s="6"/>
      <c r="JP804" s="6"/>
      <c r="JQ804" s="6"/>
      <c r="JR804" s="6"/>
      <c r="JS804" s="6"/>
      <c r="JT804" s="6"/>
      <c r="JU804" s="6"/>
      <c r="JV804" s="6"/>
      <c r="JW804" s="6"/>
      <c r="JX804" s="6"/>
      <c r="JY804" s="6"/>
      <c r="JZ804" s="6"/>
      <c r="KA804" s="6"/>
      <c r="KB804" s="6"/>
      <c r="KC804" s="6"/>
      <c r="KD804" s="6"/>
      <c r="KE804" s="6"/>
      <c r="KF804" s="6"/>
      <c r="KG804" s="6"/>
      <c r="KH804" s="6"/>
      <c r="KI804" s="6"/>
      <c r="KJ804" s="6"/>
      <c r="KK804" s="6"/>
      <c r="KL804" s="6"/>
      <c r="KM804" s="6"/>
      <c r="KN804" s="6"/>
      <c r="KO804" s="6"/>
      <c r="KP804" s="6"/>
      <c r="KQ804" s="6"/>
      <c r="KR804" s="6"/>
      <c r="KS804" s="6"/>
      <c r="KT804" s="6"/>
      <c r="KU804" s="6"/>
      <c r="KV804" s="6"/>
      <c r="KW804" s="6"/>
      <c r="KX804" s="6"/>
      <c r="KY804" s="6"/>
      <c r="KZ804" s="6"/>
      <c r="LA804" s="6"/>
      <c r="LB804" s="6"/>
      <c r="LC804" s="6"/>
    </row>
    <row r="805" spans="222:315" x14ac:dyDescent="0.2">
      <c r="HN805" s="6"/>
      <c r="HO805" s="6"/>
      <c r="HP805" s="6"/>
      <c r="HQ805" s="6"/>
      <c r="HR805" s="6"/>
      <c r="HS805" s="6"/>
      <c r="HT805" s="6"/>
      <c r="HU805" s="6"/>
      <c r="HV805" s="6"/>
      <c r="HW805" s="6"/>
      <c r="HX805" s="6"/>
      <c r="HY805" s="6"/>
      <c r="HZ805" s="6"/>
      <c r="IA805" s="6"/>
      <c r="IB805" s="6"/>
      <c r="IC805" s="6"/>
      <c r="ID805" s="6"/>
      <c r="IE805" s="6"/>
      <c r="IF805" s="6"/>
      <c r="IG805" s="6"/>
      <c r="IH805" s="6"/>
      <c r="II805" s="6"/>
      <c r="IJ805" s="6"/>
      <c r="IK805" s="6"/>
      <c r="IL805" s="6"/>
      <c r="IM805" s="6"/>
      <c r="IN805" s="6"/>
      <c r="IO805" s="6"/>
      <c r="IP805" s="6"/>
      <c r="IQ805" s="6"/>
      <c r="IR805" s="6"/>
      <c r="IS805" s="6"/>
      <c r="IT805" s="6"/>
      <c r="IU805" s="6"/>
      <c r="IV805" s="6"/>
      <c r="IW805" s="6"/>
      <c r="IX805" s="6"/>
      <c r="IY805" s="6"/>
      <c r="IZ805" s="6"/>
      <c r="JA805" s="6"/>
      <c r="JB805" s="6"/>
      <c r="JC805" s="6"/>
      <c r="JD805" s="6"/>
      <c r="JE805" s="6"/>
      <c r="JF805" s="6"/>
      <c r="JG805" s="6"/>
      <c r="JH805" s="6"/>
      <c r="JI805" s="6"/>
      <c r="JJ805" s="6"/>
      <c r="JK805" s="6"/>
      <c r="JL805" s="6"/>
      <c r="JM805" s="6"/>
      <c r="JN805" s="6"/>
      <c r="JO805" s="6"/>
      <c r="JP805" s="6"/>
      <c r="JQ805" s="6"/>
      <c r="JR805" s="6"/>
      <c r="JS805" s="6"/>
      <c r="JT805" s="6"/>
      <c r="JU805" s="6"/>
      <c r="JV805" s="6"/>
      <c r="JW805" s="6"/>
      <c r="JX805" s="6"/>
      <c r="JY805" s="6"/>
      <c r="JZ805" s="6"/>
      <c r="KA805" s="6"/>
      <c r="KB805" s="6"/>
      <c r="KC805" s="6"/>
      <c r="KD805" s="6"/>
      <c r="KE805" s="6"/>
      <c r="KF805" s="6"/>
      <c r="KG805" s="6"/>
      <c r="KH805" s="6"/>
      <c r="KI805" s="6"/>
      <c r="KJ805" s="6"/>
      <c r="KK805" s="6"/>
      <c r="KL805" s="6"/>
      <c r="KM805" s="6"/>
      <c r="KN805" s="6"/>
      <c r="KO805" s="6"/>
      <c r="KP805" s="6"/>
      <c r="KQ805" s="6"/>
      <c r="KR805" s="6"/>
      <c r="KS805" s="6"/>
      <c r="KT805" s="6"/>
      <c r="KU805" s="6"/>
      <c r="KV805" s="6"/>
      <c r="KW805" s="6"/>
      <c r="KX805" s="6"/>
      <c r="KY805" s="6"/>
      <c r="KZ805" s="6"/>
      <c r="LA805" s="6"/>
      <c r="LB805" s="6"/>
      <c r="LC805" s="6"/>
    </row>
    <row r="806" spans="222:315" x14ac:dyDescent="0.2">
      <c r="HN806" s="6"/>
      <c r="HO806" s="6"/>
      <c r="HP806" s="6"/>
      <c r="HQ806" s="6"/>
      <c r="HR806" s="6"/>
      <c r="HS806" s="6"/>
      <c r="HT806" s="6"/>
      <c r="HU806" s="6"/>
      <c r="HV806" s="6"/>
      <c r="HW806" s="6"/>
      <c r="HX806" s="6"/>
      <c r="HY806" s="6"/>
      <c r="HZ806" s="6"/>
      <c r="IA806" s="6"/>
      <c r="IB806" s="6"/>
      <c r="IC806" s="6"/>
      <c r="ID806" s="6"/>
      <c r="IE806" s="6"/>
      <c r="IF806" s="6"/>
      <c r="IG806" s="6"/>
      <c r="IH806" s="6"/>
      <c r="II806" s="6"/>
      <c r="IJ806" s="6"/>
      <c r="IK806" s="6"/>
      <c r="IL806" s="6"/>
      <c r="IM806" s="6"/>
      <c r="IN806" s="6"/>
      <c r="IO806" s="6"/>
      <c r="IP806" s="6"/>
      <c r="IQ806" s="6"/>
      <c r="IR806" s="6"/>
      <c r="IS806" s="6"/>
      <c r="IT806" s="6"/>
      <c r="IU806" s="6"/>
      <c r="IV806" s="6"/>
      <c r="IW806" s="6"/>
      <c r="IX806" s="6"/>
      <c r="IY806" s="6"/>
      <c r="IZ806" s="6"/>
      <c r="JA806" s="6"/>
      <c r="JB806" s="6"/>
      <c r="JC806" s="6"/>
      <c r="JD806" s="6"/>
      <c r="JE806" s="6"/>
      <c r="JF806" s="6"/>
      <c r="JG806" s="6"/>
      <c r="JH806" s="6"/>
      <c r="JI806" s="6"/>
      <c r="JJ806" s="6"/>
      <c r="JK806" s="6"/>
      <c r="JL806" s="6"/>
      <c r="JM806" s="6"/>
      <c r="JN806" s="6"/>
      <c r="JO806" s="6"/>
      <c r="JP806" s="6"/>
      <c r="JQ806" s="6"/>
      <c r="JR806" s="6"/>
      <c r="JS806" s="6"/>
      <c r="JT806" s="6"/>
      <c r="JU806" s="6"/>
      <c r="JV806" s="6"/>
      <c r="JW806" s="6"/>
      <c r="JX806" s="6"/>
      <c r="JY806" s="6"/>
      <c r="JZ806" s="6"/>
      <c r="KA806" s="6"/>
      <c r="KB806" s="6"/>
      <c r="KC806" s="6"/>
      <c r="KD806" s="6"/>
      <c r="KE806" s="6"/>
      <c r="KF806" s="6"/>
      <c r="KG806" s="6"/>
      <c r="KH806" s="6"/>
      <c r="KI806" s="6"/>
      <c r="KJ806" s="6"/>
      <c r="KK806" s="6"/>
      <c r="KL806" s="6"/>
      <c r="KM806" s="6"/>
      <c r="KN806" s="6"/>
      <c r="KO806" s="6"/>
      <c r="KP806" s="6"/>
      <c r="KQ806" s="6"/>
      <c r="KR806" s="6"/>
      <c r="KS806" s="6"/>
      <c r="KT806" s="6"/>
      <c r="KU806" s="6"/>
      <c r="KV806" s="6"/>
      <c r="KW806" s="6"/>
      <c r="KX806" s="6"/>
      <c r="KY806" s="6"/>
      <c r="KZ806" s="6"/>
      <c r="LA806" s="6"/>
      <c r="LB806" s="6"/>
      <c r="LC806" s="6"/>
    </row>
    <row r="807" spans="222:315" x14ac:dyDescent="0.2">
      <c r="HN807" s="6"/>
      <c r="HO807" s="6"/>
      <c r="HP807" s="6"/>
      <c r="HQ807" s="6"/>
      <c r="HR807" s="6"/>
      <c r="HS807" s="6"/>
      <c r="HT807" s="6"/>
      <c r="HU807" s="6"/>
      <c r="HV807" s="6"/>
      <c r="HW807" s="6"/>
      <c r="HX807" s="6"/>
      <c r="HY807" s="6"/>
      <c r="HZ807" s="6"/>
      <c r="IA807" s="6"/>
      <c r="IB807" s="6"/>
      <c r="IC807" s="6"/>
      <c r="ID807" s="6"/>
      <c r="IE807" s="6"/>
      <c r="IF807" s="6"/>
      <c r="IG807" s="6"/>
      <c r="IH807" s="6"/>
      <c r="II807" s="6"/>
      <c r="IJ807" s="6"/>
      <c r="IK807" s="6"/>
      <c r="IL807" s="6"/>
      <c r="IM807" s="6"/>
      <c r="IN807" s="6"/>
      <c r="IO807" s="6"/>
      <c r="IP807" s="6"/>
      <c r="IQ807" s="6"/>
      <c r="IR807" s="6"/>
      <c r="IS807" s="6"/>
      <c r="IT807" s="6"/>
      <c r="IU807" s="6"/>
      <c r="IV807" s="6"/>
      <c r="IW807" s="6"/>
      <c r="IX807" s="6"/>
      <c r="IY807" s="6"/>
      <c r="IZ807" s="6"/>
      <c r="JA807" s="6"/>
      <c r="JB807" s="6"/>
      <c r="JC807" s="6"/>
      <c r="JD807" s="6"/>
      <c r="JE807" s="6"/>
      <c r="JF807" s="6"/>
      <c r="JG807" s="6"/>
      <c r="JH807" s="6"/>
      <c r="JI807" s="6"/>
      <c r="JJ807" s="6"/>
      <c r="JK807" s="6"/>
      <c r="JL807" s="6"/>
      <c r="JM807" s="6"/>
      <c r="JN807" s="6"/>
      <c r="JO807" s="6"/>
      <c r="JP807" s="6"/>
      <c r="JQ807" s="6"/>
      <c r="JR807" s="6"/>
      <c r="JS807" s="6"/>
      <c r="JT807" s="6"/>
      <c r="JU807" s="6"/>
      <c r="JV807" s="6"/>
      <c r="JW807" s="6"/>
      <c r="JX807" s="6"/>
      <c r="JY807" s="6"/>
      <c r="JZ807" s="6"/>
      <c r="KA807" s="6"/>
      <c r="KB807" s="6"/>
      <c r="KC807" s="6"/>
      <c r="KD807" s="6"/>
      <c r="KE807" s="6"/>
      <c r="KF807" s="6"/>
      <c r="KG807" s="6"/>
      <c r="KH807" s="6"/>
      <c r="KI807" s="6"/>
      <c r="KJ807" s="6"/>
      <c r="KK807" s="6"/>
      <c r="KL807" s="6"/>
      <c r="KM807" s="6"/>
      <c r="KN807" s="6"/>
      <c r="KO807" s="6"/>
      <c r="KP807" s="6"/>
      <c r="KQ807" s="6"/>
      <c r="KR807" s="6"/>
      <c r="KS807" s="6"/>
      <c r="KT807" s="6"/>
      <c r="KU807" s="6"/>
      <c r="KV807" s="6"/>
      <c r="KW807" s="6"/>
      <c r="KX807" s="6"/>
      <c r="KY807" s="6"/>
      <c r="KZ807" s="6"/>
      <c r="LA807" s="6"/>
      <c r="LB807" s="6"/>
      <c r="LC807" s="6"/>
    </row>
    <row r="808" spans="222:315" x14ac:dyDescent="0.2">
      <c r="HN808" s="6"/>
      <c r="HO808" s="6"/>
      <c r="HP808" s="6"/>
      <c r="HQ808" s="6"/>
      <c r="HR808" s="6"/>
      <c r="HS808" s="6"/>
      <c r="HT808" s="6"/>
      <c r="HU808" s="6"/>
      <c r="HV808" s="6"/>
      <c r="HW808" s="6"/>
      <c r="HX808" s="6"/>
      <c r="HY808" s="6"/>
      <c r="HZ808" s="6"/>
      <c r="IA808" s="6"/>
      <c r="IB808" s="6"/>
      <c r="IC808" s="6"/>
      <c r="ID808" s="6"/>
      <c r="IE808" s="6"/>
      <c r="IF808" s="6"/>
      <c r="IG808" s="6"/>
      <c r="IH808" s="6"/>
      <c r="II808" s="6"/>
      <c r="IJ808" s="6"/>
      <c r="IK808" s="6"/>
      <c r="IL808" s="6"/>
      <c r="IM808" s="6"/>
      <c r="IN808" s="6"/>
      <c r="IO808" s="6"/>
      <c r="IP808" s="6"/>
      <c r="IQ808" s="6"/>
      <c r="IR808" s="6"/>
      <c r="IS808" s="6"/>
      <c r="IT808" s="6"/>
      <c r="IU808" s="6"/>
      <c r="IV808" s="6"/>
      <c r="IW808" s="6"/>
      <c r="IX808" s="6"/>
      <c r="IY808" s="6"/>
      <c r="IZ808" s="6"/>
      <c r="JA808" s="6"/>
      <c r="JB808" s="6"/>
      <c r="JC808" s="6"/>
      <c r="JD808" s="6"/>
      <c r="JE808" s="6"/>
      <c r="JF808" s="6"/>
      <c r="JG808" s="6"/>
      <c r="JH808" s="6"/>
      <c r="JI808" s="6"/>
      <c r="JJ808" s="6"/>
      <c r="JK808" s="6"/>
      <c r="JL808" s="6"/>
      <c r="JM808" s="6"/>
      <c r="JN808" s="6"/>
      <c r="JO808" s="6"/>
      <c r="JP808" s="6"/>
      <c r="JQ808" s="6"/>
      <c r="JR808" s="6"/>
      <c r="JS808" s="6"/>
      <c r="JT808" s="6"/>
      <c r="JU808" s="6"/>
      <c r="JV808" s="6"/>
      <c r="JW808" s="6"/>
      <c r="JX808" s="6"/>
      <c r="JY808" s="6"/>
      <c r="JZ808" s="6"/>
      <c r="KA808" s="6"/>
      <c r="KB808" s="6"/>
      <c r="KC808" s="6"/>
      <c r="KD808" s="6"/>
      <c r="KE808" s="6"/>
      <c r="KF808" s="6"/>
      <c r="KG808" s="6"/>
      <c r="KH808" s="6"/>
      <c r="KI808" s="6"/>
      <c r="KJ808" s="6"/>
      <c r="KK808" s="6"/>
      <c r="KL808" s="6"/>
      <c r="KM808" s="6"/>
      <c r="KN808" s="6"/>
      <c r="KO808" s="6"/>
      <c r="KP808" s="6"/>
      <c r="KQ808" s="6"/>
      <c r="KR808" s="6"/>
      <c r="KS808" s="6"/>
      <c r="KT808" s="6"/>
      <c r="KU808" s="6"/>
      <c r="KV808" s="6"/>
      <c r="KW808" s="6"/>
      <c r="KX808" s="6"/>
      <c r="KY808" s="6"/>
      <c r="KZ808" s="6"/>
      <c r="LA808" s="6"/>
      <c r="LB808" s="6"/>
      <c r="LC808" s="6"/>
    </row>
    <row r="809" spans="222:315" x14ac:dyDescent="0.2">
      <c r="HN809" s="6"/>
      <c r="HO809" s="6"/>
      <c r="HP809" s="6"/>
      <c r="HQ809" s="6"/>
      <c r="HR809" s="6"/>
      <c r="HS809" s="6"/>
      <c r="HT809" s="6"/>
      <c r="HU809" s="6"/>
      <c r="HV809" s="6"/>
      <c r="HW809" s="6"/>
      <c r="HX809" s="6"/>
      <c r="HY809" s="6"/>
      <c r="HZ809" s="6"/>
      <c r="IA809" s="6"/>
      <c r="IB809" s="6"/>
      <c r="IC809" s="6"/>
      <c r="ID809" s="6"/>
      <c r="IE809" s="6"/>
      <c r="IF809" s="6"/>
      <c r="IG809" s="6"/>
      <c r="IH809" s="6"/>
      <c r="II809" s="6"/>
      <c r="IJ809" s="6"/>
      <c r="IK809" s="6"/>
      <c r="IL809" s="6"/>
      <c r="IM809" s="6"/>
      <c r="IN809" s="6"/>
      <c r="IO809" s="6"/>
      <c r="IP809" s="6"/>
      <c r="IQ809" s="6"/>
      <c r="IR809" s="6"/>
      <c r="IS809" s="6"/>
      <c r="IT809" s="6"/>
      <c r="IU809" s="6"/>
      <c r="IV809" s="6"/>
      <c r="IW809" s="6"/>
      <c r="IX809" s="6"/>
      <c r="IY809" s="6"/>
      <c r="IZ809" s="6"/>
      <c r="JA809" s="6"/>
      <c r="JB809" s="6"/>
      <c r="JC809" s="6"/>
      <c r="JD809" s="6"/>
      <c r="JE809" s="6"/>
      <c r="JF809" s="6"/>
      <c r="JG809" s="6"/>
      <c r="JH809" s="6"/>
      <c r="JI809" s="6"/>
      <c r="JJ809" s="6"/>
      <c r="JK809" s="6"/>
      <c r="JL809" s="6"/>
      <c r="JM809" s="6"/>
      <c r="JN809" s="6"/>
      <c r="JO809" s="6"/>
      <c r="JP809" s="6"/>
      <c r="JQ809" s="6"/>
      <c r="JR809" s="6"/>
      <c r="JS809" s="6"/>
      <c r="JT809" s="6"/>
      <c r="JU809" s="6"/>
      <c r="JV809" s="6"/>
      <c r="JW809" s="6"/>
      <c r="JX809" s="6"/>
      <c r="JY809" s="6"/>
      <c r="JZ809" s="6"/>
      <c r="KA809" s="6"/>
      <c r="KB809" s="6"/>
      <c r="KC809" s="6"/>
      <c r="KD809" s="6"/>
      <c r="KE809" s="6"/>
      <c r="KF809" s="6"/>
      <c r="KG809" s="6"/>
      <c r="KH809" s="6"/>
      <c r="KI809" s="6"/>
      <c r="KJ809" s="6"/>
      <c r="KK809" s="6"/>
      <c r="KL809" s="6"/>
      <c r="KM809" s="6"/>
      <c r="KN809" s="6"/>
      <c r="KO809" s="6"/>
      <c r="KP809" s="6"/>
      <c r="KQ809" s="6"/>
      <c r="KR809" s="6"/>
      <c r="KS809" s="6"/>
      <c r="KT809" s="6"/>
      <c r="KU809" s="6"/>
      <c r="KV809" s="6"/>
      <c r="KW809" s="6"/>
      <c r="KX809" s="6"/>
      <c r="KY809" s="6"/>
      <c r="KZ809" s="6"/>
      <c r="LA809" s="6"/>
      <c r="LB809" s="6"/>
      <c r="LC809" s="6"/>
    </row>
    <row r="810" spans="222:315" x14ac:dyDescent="0.2">
      <c r="HN810" s="6"/>
      <c r="HO810" s="6"/>
      <c r="HP810" s="6"/>
      <c r="HQ810" s="6"/>
      <c r="HR810" s="6"/>
      <c r="HS810" s="6"/>
      <c r="HT810" s="6"/>
      <c r="HU810" s="6"/>
      <c r="HV810" s="6"/>
      <c r="HW810" s="6"/>
      <c r="HX810" s="6"/>
      <c r="HY810" s="6"/>
      <c r="HZ810" s="6"/>
      <c r="IA810" s="6"/>
      <c r="IB810" s="6"/>
      <c r="IC810" s="6"/>
      <c r="ID810" s="6"/>
      <c r="IE810" s="6"/>
      <c r="IF810" s="6"/>
      <c r="IG810" s="6"/>
      <c r="IH810" s="6"/>
      <c r="II810" s="6"/>
      <c r="IJ810" s="6"/>
      <c r="IK810" s="6"/>
      <c r="IL810" s="6"/>
      <c r="IM810" s="6"/>
      <c r="IN810" s="6"/>
      <c r="IO810" s="6"/>
      <c r="IP810" s="6"/>
      <c r="IQ810" s="6"/>
      <c r="IR810" s="6"/>
      <c r="IS810" s="6"/>
      <c r="IT810" s="6"/>
      <c r="IU810" s="6"/>
      <c r="IV810" s="6"/>
      <c r="IW810" s="6"/>
      <c r="IX810" s="6"/>
      <c r="IY810" s="6"/>
      <c r="IZ810" s="6"/>
      <c r="JA810" s="6"/>
      <c r="JB810" s="6"/>
      <c r="JC810" s="6"/>
      <c r="JD810" s="6"/>
      <c r="JE810" s="6"/>
      <c r="JF810" s="6"/>
      <c r="JG810" s="6"/>
      <c r="JH810" s="6"/>
      <c r="JI810" s="6"/>
      <c r="JJ810" s="6"/>
      <c r="JK810" s="6"/>
      <c r="JL810" s="6"/>
      <c r="JM810" s="6"/>
      <c r="JN810" s="6"/>
      <c r="JO810" s="6"/>
      <c r="JP810" s="6"/>
      <c r="JQ810" s="6"/>
      <c r="JR810" s="6"/>
      <c r="JS810" s="6"/>
      <c r="JT810" s="6"/>
      <c r="JU810" s="6"/>
      <c r="JV810" s="6"/>
      <c r="JW810" s="6"/>
      <c r="JX810" s="6"/>
      <c r="JY810" s="6"/>
      <c r="JZ810" s="6"/>
      <c r="KA810" s="6"/>
      <c r="KB810" s="6"/>
      <c r="KC810" s="6"/>
      <c r="KD810" s="6"/>
      <c r="KE810" s="6"/>
      <c r="KF810" s="6"/>
      <c r="KG810" s="6"/>
      <c r="KH810" s="6"/>
      <c r="KI810" s="6"/>
      <c r="KJ810" s="6"/>
      <c r="KK810" s="6"/>
      <c r="KL810" s="6"/>
      <c r="KM810" s="6"/>
      <c r="KN810" s="6"/>
      <c r="KO810" s="6"/>
      <c r="KP810" s="6"/>
      <c r="KQ810" s="6"/>
      <c r="KR810" s="6"/>
      <c r="KS810" s="6"/>
      <c r="KT810" s="6"/>
      <c r="KU810" s="6"/>
      <c r="KV810" s="6"/>
      <c r="KW810" s="6"/>
      <c r="KX810" s="6"/>
      <c r="KY810" s="6"/>
      <c r="KZ810" s="6"/>
      <c r="LA810" s="6"/>
      <c r="LB810" s="6"/>
      <c r="LC810" s="6"/>
    </row>
    <row r="811" spans="222:315" x14ac:dyDescent="0.2">
      <c r="HN811" s="6"/>
      <c r="HO811" s="6"/>
      <c r="HP811" s="6"/>
      <c r="HQ811" s="6"/>
      <c r="HR811" s="6"/>
      <c r="HS811" s="6"/>
      <c r="HT811" s="6"/>
      <c r="HU811" s="6"/>
      <c r="HV811" s="6"/>
      <c r="HW811" s="6"/>
      <c r="HX811" s="6"/>
      <c r="HY811" s="6"/>
      <c r="HZ811" s="6"/>
      <c r="IA811" s="6"/>
      <c r="IB811" s="6"/>
      <c r="IC811" s="6"/>
      <c r="ID811" s="6"/>
      <c r="IE811" s="6"/>
      <c r="IF811" s="6"/>
      <c r="IG811" s="6"/>
      <c r="IH811" s="6"/>
      <c r="II811" s="6"/>
      <c r="IJ811" s="6"/>
      <c r="IK811" s="6"/>
      <c r="IL811" s="6"/>
      <c r="IM811" s="6"/>
      <c r="IN811" s="6"/>
      <c r="IO811" s="6"/>
      <c r="IP811" s="6"/>
      <c r="IQ811" s="6"/>
      <c r="IR811" s="6"/>
      <c r="IS811" s="6"/>
      <c r="IT811" s="6"/>
      <c r="IU811" s="6"/>
      <c r="IV811" s="6"/>
      <c r="IW811" s="6"/>
      <c r="IX811" s="6"/>
      <c r="IY811" s="6"/>
      <c r="IZ811" s="6"/>
      <c r="JA811" s="6"/>
      <c r="JB811" s="6"/>
      <c r="JC811" s="6"/>
      <c r="JD811" s="6"/>
      <c r="JE811" s="6"/>
      <c r="JF811" s="6"/>
      <c r="JG811" s="6"/>
      <c r="JH811" s="6"/>
      <c r="JI811" s="6"/>
      <c r="JJ811" s="6"/>
      <c r="JK811" s="6"/>
      <c r="JL811" s="6"/>
      <c r="JM811" s="6"/>
      <c r="JN811" s="6"/>
      <c r="JO811" s="6"/>
      <c r="JP811" s="6"/>
      <c r="JQ811" s="6"/>
      <c r="JR811" s="6"/>
      <c r="JS811" s="6"/>
      <c r="JT811" s="6"/>
      <c r="JU811" s="6"/>
      <c r="JV811" s="6"/>
      <c r="JW811" s="6"/>
      <c r="JX811" s="6"/>
      <c r="JY811" s="6"/>
      <c r="JZ811" s="6"/>
      <c r="KA811" s="6"/>
      <c r="KB811" s="6"/>
      <c r="KC811" s="6"/>
      <c r="KD811" s="6"/>
      <c r="KE811" s="6"/>
      <c r="KF811" s="6"/>
      <c r="KG811" s="6"/>
      <c r="KH811" s="6"/>
      <c r="KI811" s="6"/>
      <c r="KJ811" s="6"/>
      <c r="KK811" s="6"/>
      <c r="KL811" s="6"/>
      <c r="KM811" s="6"/>
      <c r="KN811" s="6"/>
      <c r="KO811" s="6"/>
      <c r="KP811" s="6"/>
      <c r="KQ811" s="6"/>
      <c r="KR811" s="6"/>
      <c r="KS811" s="6"/>
      <c r="KT811" s="6"/>
      <c r="KU811" s="6"/>
      <c r="KV811" s="6"/>
      <c r="KW811" s="6"/>
      <c r="KX811" s="6"/>
      <c r="KY811" s="6"/>
      <c r="KZ811" s="6"/>
      <c r="LA811" s="6"/>
      <c r="LB811" s="6"/>
      <c r="LC811" s="6"/>
    </row>
    <row r="812" spans="222:315" x14ac:dyDescent="0.2">
      <c r="HN812" s="6"/>
      <c r="HO812" s="6"/>
      <c r="HP812" s="6"/>
      <c r="HQ812" s="6"/>
      <c r="HR812" s="6"/>
      <c r="HS812" s="6"/>
      <c r="HT812" s="6"/>
      <c r="HU812" s="6"/>
      <c r="HV812" s="6"/>
      <c r="HW812" s="6"/>
      <c r="HX812" s="6"/>
      <c r="HY812" s="6"/>
      <c r="HZ812" s="6"/>
      <c r="IA812" s="6"/>
      <c r="IB812" s="6"/>
      <c r="IC812" s="6"/>
      <c r="ID812" s="6"/>
      <c r="IE812" s="6"/>
      <c r="IF812" s="6"/>
      <c r="IG812" s="6"/>
      <c r="IH812" s="6"/>
      <c r="II812" s="6"/>
      <c r="IJ812" s="6"/>
      <c r="IK812" s="6"/>
      <c r="IL812" s="6"/>
      <c r="IM812" s="6"/>
      <c r="IN812" s="6"/>
      <c r="IO812" s="6"/>
      <c r="IP812" s="6"/>
      <c r="IQ812" s="6"/>
      <c r="IR812" s="6"/>
      <c r="IS812" s="6"/>
      <c r="IT812" s="6"/>
      <c r="IU812" s="6"/>
      <c r="IV812" s="6"/>
      <c r="IW812" s="6"/>
      <c r="IX812" s="6"/>
      <c r="IY812" s="6"/>
      <c r="IZ812" s="6"/>
      <c r="JA812" s="6"/>
      <c r="JB812" s="6"/>
      <c r="JC812" s="6"/>
      <c r="JD812" s="6"/>
      <c r="JE812" s="6"/>
      <c r="JF812" s="6"/>
      <c r="JG812" s="6"/>
      <c r="JH812" s="6"/>
      <c r="JI812" s="6"/>
      <c r="JJ812" s="6"/>
      <c r="JK812" s="6"/>
      <c r="JL812" s="6"/>
      <c r="JM812" s="6"/>
      <c r="JN812" s="6"/>
      <c r="JO812" s="6"/>
      <c r="JP812" s="6"/>
      <c r="JQ812" s="6"/>
      <c r="JR812" s="6"/>
      <c r="JS812" s="6"/>
      <c r="JT812" s="6"/>
      <c r="JU812" s="6"/>
      <c r="JV812" s="6"/>
      <c r="JW812" s="6"/>
      <c r="JX812" s="6"/>
      <c r="JY812" s="6"/>
      <c r="JZ812" s="6"/>
      <c r="KA812" s="6"/>
      <c r="KB812" s="6"/>
      <c r="KC812" s="6"/>
      <c r="KD812" s="6"/>
      <c r="KE812" s="6"/>
      <c r="KF812" s="6"/>
      <c r="KG812" s="6"/>
      <c r="KH812" s="6"/>
      <c r="KI812" s="6"/>
      <c r="KJ812" s="6"/>
      <c r="KK812" s="6"/>
      <c r="KL812" s="6"/>
      <c r="KM812" s="6"/>
      <c r="KN812" s="6"/>
      <c r="KO812" s="6"/>
      <c r="KP812" s="6"/>
      <c r="KQ812" s="6"/>
      <c r="KR812" s="6"/>
      <c r="KS812" s="6"/>
      <c r="KT812" s="6"/>
      <c r="KU812" s="6"/>
      <c r="KV812" s="6"/>
      <c r="KW812" s="6"/>
      <c r="KX812" s="6"/>
      <c r="KY812" s="6"/>
      <c r="KZ812" s="6"/>
      <c r="LA812" s="6"/>
      <c r="LB812" s="6"/>
      <c r="LC812" s="6"/>
    </row>
    <row r="813" spans="222:315" x14ac:dyDescent="0.2">
      <c r="HN813" s="6"/>
      <c r="HO813" s="6"/>
      <c r="HP813" s="6"/>
      <c r="HQ813" s="6"/>
      <c r="HR813" s="6"/>
      <c r="HS813" s="6"/>
      <c r="HT813" s="6"/>
      <c r="HU813" s="6"/>
      <c r="HV813" s="6"/>
      <c r="HW813" s="6"/>
      <c r="HX813" s="6"/>
      <c r="HY813" s="6"/>
      <c r="HZ813" s="6"/>
      <c r="IA813" s="6"/>
      <c r="IB813" s="6"/>
      <c r="IC813" s="6"/>
      <c r="ID813" s="6"/>
      <c r="IE813" s="6"/>
      <c r="IF813" s="6"/>
      <c r="IG813" s="6"/>
      <c r="IH813" s="6"/>
      <c r="II813" s="6"/>
      <c r="IJ813" s="6"/>
      <c r="IK813" s="6"/>
      <c r="IL813" s="6"/>
      <c r="IM813" s="6"/>
      <c r="IN813" s="6"/>
      <c r="IO813" s="6"/>
      <c r="IP813" s="6"/>
      <c r="IQ813" s="6"/>
      <c r="IR813" s="6"/>
      <c r="IS813" s="6"/>
      <c r="IT813" s="6"/>
      <c r="IU813" s="6"/>
      <c r="IV813" s="6"/>
      <c r="IW813" s="6"/>
      <c r="IX813" s="6"/>
      <c r="IY813" s="6"/>
      <c r="IZ813" s="6"/>
      <c r="JA813" s="6"/>
      <c r="JB813" s="6"/>
      <c r="JC813" s="6"/>
      <c r="JD813" s="6"/>
      <c r="JE813" s="6"/>
      <c r="JF813" s="6"/>
      <c r="JG813" s="6"/>
      <c r="JH813" s="6"/>
      <c r="JI813" s="6"/>
      <c r="JJ813" s="6"/>
      <c r="JK813" s="6"/>
      <c r="JL813" s="6"/>
      <c r="JM813" s="6"/>
      <c r="JN813" s="6"/>
      <c r="JO813" s="6"/>
      <c r="JP813" s="6"/>
      <c r="JQ813" s="6"/>
      <c r="JR813" s="6"/>
      <c r="JS813" s="6"/>
      <c r="JT813" s="6"/>
      <c r="JU813" s="6"/>
      <c r="JV813" s="6"/>
      <c r="JW813" s="6"/>
      <c r="JX813" s="6"/>
      <c r="JY813" s="6"/>
      <c r="JZ813" s="6"/>
      <c r="KA813" s="6"/>
      <c r="KB813" s="6"/>
      <c r="KC813" s="6"/>
      <c r="KD813" s="6"/>
      <c r="KE813" s="6"/>
      <c r="KF813" s="6"/>
      <c r="KG813" s="6"/>
      <c r="KH813" s="6"/>
      <c r="KI813" s="6"/>
      <c r="KJ813" s="6"/>
      <c r="KK813" s="6"/>
      <c r="KL813" s="6"/>
      <c r="KM813" s="6"/>
      <c r="KN813" s="6"/>
      <c r="KO813" s="6"/>
      <c r="KP813" s="6"/>
      <c r="KQ813" s="6"/>
      <c r="KR813" s="6"/>
      <c r="KS813" s="6"/>
      <c r="KT813" s="6"/>
      <c r="KU813" s="6"/>
      <c r="KV813" s="6"/>
      <c r="KW813" s="6"/>
      <c r="KX813" s="6"/>
      <c r="KY813" s="6"/>
      <c r="KZ813" s="6"/>
      <c r="LA813" s="6"/>
      <c r="LB813" s="6"/>
      <c r="LC813" s="6"/>
    </row>
    <row r="814" spans="222:315" x14ac:dyDescent="0.2">
      <c r="HN814" s="6"/>
      <c r="HO814" s="6"/>
      <c r="HP814" s="6"/>
      <c r="HQ814" s="6"/>
      <c r="HR814" s="6"/>
      <c r="HS814" s="6"/>
      <c r="HT814" s="6"/>
      <c r="HU814" s="6"/>
      <c r="HV814" s="6"/>
      <c r="HW814" s="6"/>
      <c r="HX814" s="6"/>
      <c r="HY814" s="6"/>
      <c r="HZ814" s="6"/>
      <c r="IA814" s="6"/>
      <c r="IB814" s="6"/>
      <c r="IC814" s="6"/>
      <c r="ID814" s="6"/>
      <c r="IE814" s="6"/>
      <c r="IF814" s="6"/>
      <c r="IG814" s="6"/>
      <c r="IH814" s="6"/>
      <c r="II814" s="6"/>
      <c r="IJ814" s="6"/>
      <c r="IK814" s="6"/>
      <c r="IL814" s="6"/>
      <c r="IM814" s="6"/>
      <c r="IN814" s="6"/>
      <c r="IO814" s="6"/>
      <c r="IP814" s="6"/>
      <c r="IQ814" s="6"/>
      <c r="IR814" s="6"/>
      <c r="IS814" s="6"/>
      <c r="IT814" s="6"/>
      <c r="IU814" s="6"/>
      <c r="IV814" s="6"/>
      <c r="IW814" s="6"/>
      <c r="IX814" s="6"/>
      <c r="IY814" s="6"/>
      <c r="IZ814" s="6"/>
      <c r="JA814" s="6"/>
      <c r="JB814" s="6"/>
      <c r="JC814" s="6"/>
      <c r="JD814" s="6"/>
      <c r="JE814" s="6"/>
      <c r="JF814" s="6"/>
      <c r="JG814" s="6"/>
      <c r="JH814" s="6"/>
      <c r="JI814" s="6"/>
      <c r="JJ814" s="6"/>
      <c r="JK814" s="6"/>
      <c r="JL814" s="6"/>
      <c r="JM814" s="6"/>
      <c r="JN814" s="6"/>
      <c r="JO814" s="6"/>
      <c r="JP814" s="6"/>
      <c r="JQ814" s="6"/>
      <c r="JR814" s="6"/>
      <c r="JS814" s="6"/>
      <c r="JT814" s="6"/>
      <c r="JU814" s="6"/>
      <c r="JV814" s="6"/>
      <c r="JW814" s="6"/>
      <c r="JX814" s="6"/>
      <c r="JY814" s="6"/>
      <c r="JZ814" s="6"/>
      <c r="KA814" s="6"/>
      <c r="KB814" s="6"/>
      <c r="KC814" s="6"/>
      <c r="KD814" s="6"/>
      <c r="KE814" s="6"/>
      <c r="KF814" s="6"/>
      <c r="KG814" s="6"/>
      <c r="KH814" s="6"/>
      <c r="KI814" s="6"/>
      <c r="KJ814" s="6"/>
      <c r="KK814" s="6"/>
      <c r="KL814" s="6"/>
      <c r="KM814" s="6"/>
      <c r="KN814" s="6"/>
      <c r="KO814" s="6"/>
      <c r="KP814" s="6"/>
      <c r="KQ814" s="6"/>
      <c r="KR814" s="6"/>
      <c r="KS814" s="6"/>
      <c r="KT814" s="6"/>
      <c r="KU814" s="6"/>
      <c r="KV814" s="6"/>
      <c r="KW814" s="6"/>
      <c r="KX814" s="6"/>
      <c r="KY814" s="6"/>
      <c r="KZ814" s="6"/>
      <c r="LA814" s="6"/>
      <c r="LB814" s="6"/>
      <c r="LC814" s="6"/>
    </row>
    <row r="815" spans="222:315" x14ac:dyDescent="0.2">
      <c r="HN815" s="6"/>
      <c r="HO815" s="6"/>
      <c r="HP815" s="6"/>
      <c r="HQ815" s="6"/>
      <c r="HR815" s="6"/>
      <c r="HS815" s="6"/>
      <c r="HT815" s="6"/>
      <c r="HU815" s="6"/>
      <c r="HV815" s="6"/>
      <c r="HW815" s="6"/>
      <c r="HX815" s="6"/>
      <c r="HY815" s="6"/>
      <c r="HZ815" s="6"/>
      <c r="IA815" s="6"/>
      <c r="IB815" s="6"/>
      <c r="IC815" s="6"/>
      <c r="ID815" s="6"/>
      <c r="IE815" s="6"/>
      <c r="IF815" s="6"/>
      <c r="IG815" s="6"/>
      <c r="IH815" s="6"/>
      <c r="II815" s="6"/>
      <c r="IJ815" s="6"/>
      <c r="IK815" s="6"/>
      <c r="IL815" s="6"/>
      <c r="IM815" s="6"/>
      <c r="IN815" s="6"/>
      <c r="IO815" s="6"/>
      <c r="IP815" s="6"/>
      <c r="IQ815" s="6"/>
      <c r="IR815" s="6"/>
      <c r="IS815" s="6"/>
      <c r="IT815" s="6"/>
      <c r="IU815" s="6"/>
      <c r="IV815" s="6"/>
      <c r="IW815" s="6"/>
      <c r="IX815" s="6"/>
      <c r="IY815" s="6"/>
      <c r="IZ815" s="6"/>
      <c r="JA815" s="6"/>
      <c r="JB815" s="6"/>
      <c r="JC815" s="6"/>
      <c r="JD815" s="6"/>
      <c r="JE815" s="6"/>
      <c r="JF815" s="6"/>
      <c r="JG815" s="6"/>
      <c r="JH815" s="6"/>
      <c r="JI815" s="6"/>
      <c r="JJ815" s="6"/>
      <c r="JK815" s="6"/>
      <c r="JL815" s="6"/>
      <c r="JM815" s="6"/>
      <c r="JN815" s="6"/>
      <c r="JO815" s="6"/>
      <c r="JP815" s="6"/>
      <c r="JQ815" s="6"/>
      <c r="JR815" s="6"/>
      <c r="JS815" s="6"/>
      <c r="JT815" s="6"/>
      <c r="JU815" s="6"/>
      <c r="JV815" s="6"/>
      <c r="JW815" s="6"/>
      <c r="JX815" s="6"/>
      <c r="JY815" s="6"/>
      <c r="JZ815" s="6"/>
      <c r="KA815" s="6"/>
      <c r="KB815" s="6"/>
      <c r="KC815" s="6"/>
      <c r="KD815" s="6"/>
      <c r="KE815" s="6"/>
      <c r="KF815" s="6"/>
      <c r="KG815" s="6"/>
      <c r="KH815" s="6"/>
      <c r="KI815" s="6"/>
      <c r="KJ815" s="6"/>
      <c r="KK815" s="6"/>
      <c r="KL815" s="6"/>
      <c r="KM815" s="6"/>
      <c r="KN815" s="6"/>
      <c r="KO815" s="6"/>
      <c r="KP815" s="6"/>
      <c r="KQ815" s="6"/>
      <c r="KR815" s="6"/>
      <c r="KS815" s="6"/>
      <c r="KT815" s="6"/>
      <c r="KU815" s="6"/>
      <c r="KV815" s="6"/>
      <c r="KW815" s="6"/>
      <c r="KX815" s="6"/>
      <c r="KY815" s="6"/>
      <c r="KZ815" s="6"/>
      <c r="LA815" s="6"/>
      <c r="LB815" s="6"/>
      <c r="LC815" s="6"/>
    </row>
    <row r="816" spans="222:315" x14ac:dyDescent="0.2">
      <c r="HN816" s="6"/>
      <c r="HO816" s="6"/>
      <c r="HP816" s="6"/>
      <c r="HQ816" s="6"/>
      <c r="HR816" s="6"/>
      <c r="HS816" s="6"/>
      <c r="HT816" s="6"/>
      <c r="HU816" s="6"/>
      <c r="HV816" s="6"/>
      <c r="HW816" s="6"/>
      <c r="HX816" s="6"/>
      <c r="HY816" s="6"/>
      <c r="HZ816" s="6"/>
      <c r="IA816" s="6"/>
      <c r="IB816" s="6"/>
      <c r="IC816" s="6"/>
      <c r="ID816" s="6"/>
      <c r="IE816" s="6"/>
      <c r="IF816" s="6"/>
      <c r="IG816" s="6"/>
      <c r="IH816" s="6"/>
      <c r="II816" s="6"/>
      <c r="IJ816" s="6"/>
      <c r="IK816" s="6"/>
      <c r="IL816" s="6"/>
      <c r="IM816" s="6"/>
      <c r="IN816" s="6"/>
      <c r="IO816" s="6"/>
      <c r="IP816" s="6"/>
      <c r="IQ816" s="6"/>
      <c r="IR816" s="6"/>
      <c r="IS816" s="6"/>
      <c r="IT816" s="6"/>
      <c r="IU816" s="6"/>
      <c r="IV816" s="6"/>
      <c r="IW816" s="6"/>
      <c r="IX816" s="6"/>
      <c r="IY816" s="6"/>
      <c r="IZ816" s="6"/>
      <c r="JA816" s="6"/>
      <c r="JB816" s="6"/>
      <c r="JC816" s="6"/>
      <c r="JD816" s="6"/>
      <c r="JE816" s="6"/>
      <c r="JF816" s="6"/>
      <c r="JG816" s="6"/>
      <c r="JH816" s="6"/>
      <c r="JI816" s="6"/>
      <c r="JJ816" s="6"/>
      <c r="JK816" s="6"/>
      <c r="JL816" s="6"/>
      <c r="JM816" s="6"/>
      <c r="JN816" s="6"/>
      <c r="JO816" s="6"/>
      <c r="JP816" s="6"/>
      <c r="JQ816" s="6"/>
      <c r="JR816" s="6"/>
      <c r="JS816" s="6"/>
      <c r="JT816" s="6"/>
      <c r="JU816" s="6"/>
      <c r="JV816" s="6"/>
      <c r="JW816" s="6"/>
      <c r="JX816" s="6"/>
      <c r="JY816" s="6"/>
      <c r="JZ816" s="6"/>
      <c r="KA816" s="6"/>
      <c r="KB816" s="6"/>
      <c r="KC816" s="6"/>
      <c r="KD816" s="6"/>
      <c r="KE816" s="6"/>
      <c r="KF816" s="6"/>
      <c r="KG816" s="6"/>
      <c r="KH816" s="6"/>
      <c r="KI816" s="6"/>
      <c r="KJ816" s="6"/>
      <c r="KK816" s="6"/>
      <c r="KL816" s="6"/>
      <c r="KM816" s="6"/>
      <c r="KN816" s="6"/>
      <c r="KO816" s="6"/>
      <c r="KP816" s="6"/>
      <c r="KQ816" s="6"/>
      <c r="KR816" s="6"/>
      <c r="KS816" s="6"/>
      <c r="KT816" s="6"/>
      <c r="KU816" s="6"/>
      <c r="KV816" s="6"/>
      <c r="KW816" s="6"/>
      <c r="KX816" s="6"/>
      <c r="KY816" s="6"/>
      <c r="KZ816" s="6"/>
      <c r="LA816" s="6"/>
      <c r="LB816" s="6"/>
      <c r="LC816" s="6"/>
    </row>
    <row r="817" spans="222:315" x14ac:dyDescent="0.2">
      <c r="HN817" s="6"/>
      <c r="HO817" s="6"/>
      <c r="HP817" s="6"/>
      <c r="HQ817" s="6"/>
      <c r="HR817" s="6"/>
      <c r="HS817" s="6"/>
      <c r="HT817" s="6"/>
      <c r="HU817" s="6"/>
      <c r="HV817" s="6"/>
      <c r="HW817" s="6"/>
      <c r="HX817" s="6"/>
      <c r="HY817" s="6"/>
      <c r="HZ817" s="6"/>
      <c r="IA817" s="6"/>
      <c r="IB817" s="6"/>
      <c r="IC817" s="6"/>
      <c r="ID817" s="6"/>
      <c r="IE817" s="6"/>
      <c r="IF817" s="6"/>
      <c r="IG817" s="6"/>
      <c r="IH817" s="6"/>
      <c r="II817" s="6"/>
      <c r="IJ817" s="6"/>
      <c r="IK817" s="6"/>
      <c r="IL817" s="6"/>
      <c r="IM817" s="6"/>
      <c r="IN817" s="6"/>
      <c r="IO817" s="6"/>
      <c r="IP817" s="6"/>
      <c r="IQ817" s="6"/>
      <c r="IR817" s="6"/>
      <c r="IS817" s="6"/>
      <c r="IT817" s="6"/>
      <c r="IU817" s="6"/>
      <c r="IV817" s="6"/>
      <c r="IW817" s="6"/>
      <c r="IX817" s="6"/>
      <c r="IY817" s="6"/>
      <c r="IZ817" s="6"/>
      <c r="JA817" s="6"/>
      <c r="JB817" s="6"/>
      <c r="JC817" s="6"/>
      <c r="JD817" s="6"/>
      <c r="JE817" s="6"/>
      <c r="JF817" s="6"/>
      <c r="JG817" s="6"/>
      <c r="JH817" s="6"/>
      <c r="JI817" s="6"/>
      <c r="JJ817" s="6"/>
      <c r="JK817" s="6"/>
      <c r="JL817" s="6"/>
      <c r="JM817" s="6"/>
      <c r="JN817" s="6"/>
      <c r="JO817" s="6"/>
      <c r="JP817" s="6"/>
      <c r="JQ817" s="6"/>
      <c r="JR817" s="6"/>
      <c r="JS817" s="6"/>
      <c r="JT817" s="6"/>
      <c r="JU817" s="6"/>
      <c r="JV817" s="6"/>
      <c r="JW817" s="6"/>
      <c r="JX817" s="6"/>
      <c r="JY817" s="6"/>
      <c r="JZ817" s="6"/>
      <c r="KA817" s="6"/>
      <c r="KB817" s="6"/>
      <c r="KC817" s="6"/>
      <c r="KD817" s="6"/>
      <c r="KE817" s="6"/>
      <c r="KF817" s="6"/>
      <c r="KG817" s="6"/>
      <c r="KH817" s="6"/>
      <c r="KI817" s="6"/>
      <c r="KJ817" s="6"/>
      <c r="KK817" s="6"/>
      <c r="KL817" s="6"/>
      <c r="KM817" s="6"/>
      <c r="KN817" s="6"/>
      <c r="KO817" s="6"/>
      <c r="KP817" s="6"/>
      <c r="KQ817" s="6"/>
      <c r="KR817" s="6"/>
      <c r="KS817" s="6"/>
      <c r="KT817" s="6"/>
      <c r="KU817" s="6"/>
      <c r="KV817" s="6"/>
      <c r="KW817" s="6"/>
      <c r="KX817" s="6"/>
      <c r="KY817" s="6"/>
      <c r="KZ817" s="6"/>
      <c r="LA817" s="6"/>
      <c r="LB817" s="6"/>
      <c r="LC817" s="6"/>
    </row>
    <row r="818" spans="222:315" x14ac:dyDescent="0.2">
      <c r="HN818" s="6"/>
      <c r="HO818" s="6"/>
      <c r="HP818" s="6"/>
      <c r="HQ818" s="6"/>
      <c r="HR818" s="6"/>
      <c r="HS818" s="6"/>
      <c r="HT818" s="6"/>
      <c r="HU818" s="6"/>
      <c r="HV818" s="6"/>
      <c r="HW818" s="6"/>
      <c r="HX818" s="6"/>
      <c r="HY818" s="6"/>
      <c r="HZ818" s="6"/>
      <c r="IA818" s="6"/>
      <c r="IB818" s="6"/>
      <c r="IC818" s="6"/>
      <c r="ID818" s="6"/>
      <c r="IE818" s="6"/>
      <c r="IF818" s="6"/>
      <c r="IG818" s="6"/>
      <c r="IH818" s="6"/>
      <c r="II818" s="6"/>
      <c r="IJ818" s="6"/>
      <c r="IK818" s="6"/>
      <c r="IL818" s="6"/>
      <c r="IM818" s="6"/>
      <c r="IN818" s="6"/>
      <c r="IO818" s="6"/>
      <c r="IP818" s="6"/>
      <c r="IQ818" s="6"/>
      <c r="IR818" s="6"/>
      <c r="IS818" s="6"/>
      <c r="IT818" s="6"/>
      <c r="IU818" s="6"/>
      <c r="IV818" s="6"/>
      <c r="IW818" s="6"/>
      <c r="IX818" s="6"/>
      <c r="IY818" s="6"/>
      <c r="IZ818" s="6"/>
      <c r="JA818" s="6"/>
      <c r="JB818" s="6"/>
      <c r="JC818" s="6"/>
      <c r="JD818" s="6"/>
      <c r="JE818" s="6"/>
      <c r="JF818" s="6"/>
      <c r="JG818" s="6"/>
      <c r="JH818" s="6"/>
      <c r="JI818" s="6"/>
      <c r="JJ818" s="6"/>
      <c r="JK818" s="6"/>
      <c r="JL818" s="6"/>
      <c r="JM818" s="6"/>
      <c r="JN818" s="6"/>
      <c r="JO818" s="6"/>
      <c r="JP818" s="6"/>
      <c r="JQ818" s="6"/>
      <c r="JR818" s="6"/>
      <c r="JS818" s="6"/>
      <c r="JT818" s="6"/>
      <c r="JU818" s="6"/>
      <c r="JV818" s="6"/>
      <c r="JW818" s="6"/>
      <c r="JX818" s="6"/>
      <c r="JY818" s="6"/>
      <c r="JZ818" s="6"/>
      <c r="KA818" s="6"/>
      <c r="KB818" s="6"/>
      <c r="KC818" s="6"/>
      <c r="KD818" s="6"/>
      <c r="KE818" s="6"/>
      <c r="KF818" s="6"/>
      <c r="KG818" s="6"/>
      <c r="KH818" s="6"/>
      <c r="KI818" s="6"/>
      <c r="KJ818" s="6"/>
      <c r="KK818" s="6"/>
      <c r="KL818" s="6"/>
      <c r="KM818" s="6"/>
      <c r="KN818" s="6"/>
      <c r="KO818" s="6"/>
      <c r="KP818" s="6"/>
      <c r="KQ818" s="6"/>
      <c r="KR818" s="6"/>
      <c r="KS818" s="6"/>
      <c r="KT818" s="6"/>
      <c r="KU818" s="6"/>
      <c r="KV818" s="6"/>
      <c r="KW818" s="6"/>
      <c r="KX818" s="6"/>
      <c r="KY818" s="6"/>
      <c r="KZ818" s="6"/>
      <c r="LA818" s="6"/>
      <c r="LB818" s="6"/>
      <c r="LC818" s="6"/>
    </row>
    <row r="819" spans="222:315" x14ac:dyDescent="0.2">
      <c r="HN819" s="6"/>
      <c r="HO819" s="6"/>
      <c r="HP819" s="6"/>
      <c r="HQ819" s="6"/>
      <c r="HR819" s="6"/>
      <c r="HS819" s="6"/>
      <c r="HT819" s="6"/>
      <c r="HU819" s="6"/>
      <c r="HV819" s="6"/>
      <c r="HW819" s="6"/>
      <c r="HX819" s="6"/>
      <c r="HY819" s="6"/>
      <c r="HZ819" s="6"/>
      <c r="IA819" s="6"/>
      <c r="IB819" s="6"/>
      <c r="IC819" s="6"/>
      <c r="ID819" s="6"/>
      <c r="IE819" s="6"/>
      <c r="IF819" s="6"/>
      <c r="IG819" s="6"/>
      <c r="IH819" s="6"/>
      <c r="II819" s="6"/>
      <c r="IJ819" s="6"/>
      <c r="IK819" s="6"/>
      <c r="IL819" s="6"/>
      <c r="IM819" s="6"/>
      <c r="IN819" s="6"/>
      <c r="IO819" s="6"/>
      <c r="IP819" s="6"/>
      <c r="IQ819" s="6"/>
      <c r="IR819" s="6"/>
      <c r="IS819" s="6"/>
      <c r="IT819" s="6"/>
      <c r="IU819" s="6"/>
      <c r="IV819" s="6"/>
      <c r="IW819" s="6"/>
      <c r="IX819" s="6"/>
      <c r="IY819" s="6"/>
      <c r="IZ819" s="6"/>
      <c r="JA819" s="6"/>
      <c r="JB819" s="6"/>
      <c r="JC819" s="6"/>
      <c r="JD819" s="6"/>
      <c r="JE819" s="6"/>
      <c r="JF819" s="6"/>
      <c r="JG819" s="6"/>
      <c r="JH819" s="6"/>
      <c r="JI819" s="6"/>
      <c r="JJ819" s="6"/>
      <c r="JK819" s="6"/>
      <c r="JL819" s="6"/>
      <c r="JM819" s="6"/>
      <c r="JN819" s="6"/>
      <c r="JO819" s="6"/>
      <c r="JP819" s="6"/>
      <c r="JQ819" s="6"/>
      <c r="JR819" s="6"/>
      <c r="JS819" s="6"/>
      <c r="JT819" s="6"/>
      <c r="JU819" s="6"/>
      <c r="JV819" s="6"/>
      <c r="JW819" s="6"/>
      <c r="JX819" s="6"/>
      <c r="JY819" s="6"/>
      <c r="JZ819" s="6"/>
      <c r="KA819" s="6"/>
      <c r="KB819" s="6"/>
      <c r="KC819" s="6"/>
      <c r="KD819" s="6"/>
      <c r="KE819" s="6"/>
      <c r="KF819" s="6"/>
      <c r="KG819" s="6"/>
      <c r="KH819" s="6"/>
      <c r="KI819" s="6"/>
      <c r="KJ819" s="6"/>
      <c r="KK819" s="6"/>
      <c r="KL819" s="6"/>
      <c r="KM819" s="6"/>
      <c r="KN819" s="6"/>
      <c r="KO819" s="6"/>
      <c r="KP819" s="6"/>
      <c r="KQ819" s="6"/>
      <c r="KR819" s="6"/>
      <c r="KS819" s="6"/>
      <c r="KT819" s="6"/>
      <c r="KU819" s="6"/>
      <c r="KV819" s="6"/>
      <c r="KW819" s="6"/>
      <c r="KX819" s="6"/>
      <c r="KY819" s="6"/>
      <c r="KZ819" s="6"/>
      <c r="LA819" s="6"/>
      <c r="LB819" s="6"/>
      <c r="LC819" s="6"/>
    </row>
    <row r="820" spans="222:315" x14ac:dyDescent="0.2">
      <c r="HN820" s="6"/>
      <c r="HO820" s="6"/>
      <c r="HP820" s="6"/>
      <c r="HQ820" s="6"/>
      <c r="HR820" s="6"/>
      <c r="HS820" s="6"/>
      <c r="HT820" s="6"/>
      <c r="HU820" s="6"/>
      <c r="HV820" s="6"/>
      <c r="HW820" s="6"/>
      <c r="HX820" s="6"/>
      <c r="HY820" s="6"/>
      <c r="HZ820" s="6"/>
      <c r="IA820" s="6"/>
      <c r="IB820" s="6"/>
      <c r="IC820" s="6"/>
      <c r="ID820" s="6"/>
      <c r="IE820" s="6"/>
      <c r="IF820" s="6"/>
      <c r="IG820" s="6"/>
      <c r="IH820" s="6"/>
      <c r="II820" s="6"/>
      <c r="IJ820" s="6"/>
      <c r="IK820" s="6"/>
      <c r="IL820" s="6"/>
      <c r="IM820" s="6"/>
      <c r="IN820" s="6"/>
      <c r="IO820" s="6"/>
      <c r="IP820" s="6"/>
      <c r="IQ820" s="6"/>
      <c r="IR820" s="6"/>
      <c r="IS820" s="6"/>
      <c r="IT820" s="6"/>
      <c r="IU820" s="6"/>
      <c r="IV820" s="6"/>
      <c r="IW820" s="6"/>
      <c r="IX820" s="6"/>
      <c r="IY820" s="6"/>
      <c r="IZ820" s="6"/>
      <c r="JA820" s="6"/>
      <c r="JB820" s="6"/>
      <c r="JC820" s="6"/>
      <c r="JD820" s="6"/>
      <c r="JE820" s="6"/>
      <c r="JF820" s="6"/>
      <c r="JG820" s="6"/>
      <c r="JH820" s="6"/>
      <c r="JI820" s="6"/>
      <c r="JJ820" s="6"/>
      <c r="JK820" s="6"/>
      <c r="JL820" s="6"/>
      <c r="JM820" s="6"/>
      <c r="JN820" s="6"/>
      <c r="JO820" s="6"/>
      <c r="JP820" s="6"/>
      <c r="JQ820" s="6"/>
      <c r="JR820" s="6"/>
      <c r="JS820" s="6"/>
      <c r="JT820" s="6"/>
      <c r="JU820" s="6"/>
      <c r="JV820" s="6"/>
      <c r="JW820" s="6"/>
      <c r="JX820" s="6"/>
      <c r="JY820" s="6"/>
      <c r="JZ820" s="6"/>
      <c r="KA820" s="6"/>
      <c r="KB820" s="6"/>
      <c r="KC820" s="6"/>
      <c r="KD820" s="6"/>
      <c r="KE820" s="6"/>
      <c r="KF820" s="6"/>
      <c r="KG820" s="6"/>
      <c r="KH820" s="6"/>
      <c r="KI820" s="6"/>
      <c r="KJ820" s="6"/>
      <c r="KK820" s="6"/>
      <c r="KL820" s="6"/>
      <c r="KM820" s="6"/>
      <c r="KN820" s="6"/>
      <c r="KO820" s="6"/>
      <c r="KP820" s="6"/>
      <c r="KQ820" s="6"/>
      <c r="KR820" s="6"/>
      <c r="KS820" s="6"/>
      <c r="KT820" s="6"/>
      <c r="KU820" s="6"/>
      <c r="KV820" s="6"/>
      <c r="KW820" s="6"/>
      <c r="KX820" s="6"/>
      <c r="KY820" s="6"/>
      <c r="KZ820" s="6"/>
      <c r="LA820" s="6"/>
      <c r="LB820" s="6"/>
      <c r="LC820" s="6"/>
    </row>
    <row r="821" spans="222:315" x14ac:dyDescent="0.2">
      <c r="HN821" s="6"/>
      <c r="HO821" s="6"/>
      <c r="HP821" s="6"/>
      <c r="HQ821" s="6"/>
      <c r="HR821" s="6"/>
      <c r="HS821" s="6"/>
      <c r="HT821" s="6"/>
      <c r="HU821" s="6"/>
      <c r="HV821" s="6"/>
      <c r="HW821" s="6"/>
      <c r="HX821" s="6"/>
      <c r="HY821" s="6"/>
      <c r="HZ821" s="6"/>
      <c r="IA821" s="6"/>
      <c r="IB821" s="6"/>
      <c r="IC821" s="6"/>
      <c r="ID821" s="6"/>
      <c r="IE821" s="6"/>
      <c r="IF821" s="6"/>
      <c r="IG821" s="6"/>
      <c r="IH821" s="6"/>
      <c r="II821" s="6"/>
      <c r="IJ821" s="6"/>
      <c r="IK821" s="6"/>
      <c r="IL821" s="6"/>
      <c r="IM821" s="6"/>
      <c r="IN821" s="6"/>
      <c r="IO821" s="6"/>
      <c r="IP821" s="6"/>
      <c r="IQ821" s="6"/>
      <c r="IR821" s="6"/>
      <c r="IS821" s="6"/>
      <c r="IT821" s="6"/>
      <c r="IU821" s="6"/>
      <c r="IV821" s="6"/>
      <c r="IW821" s="6"/>
      <c r="IX821" s="6"/>
      <c r="IY821" s="6"/>
      <c r="IZ821" s="6"/>
      <c r="JA821" s="6"/>
      <c r="JB821" s="6"/>
      <c r="JC821" s="6"/>
      <c r="JD821" s="6"/>
      <c r="JE821" s="6"/>
      <c r="JF821" s="6"/>
      <c r="JG821" s="6"/>
      <c r="JH821" s="6"/>
      <c r="JI821" s="6"/>
      <c r="JJ821" s="6"/>
      <c r="JK821" s="6"/>
      <c r="JL821" s="6"/>
      <c r="JM821" s="6"/>
      <c r="JN821" s="6"/>
      <c r="JO821" s="6"/>
      <c r="JP821" s="6"/>
      <c r="JQ821" s="6"/>
      <c r="JR821" s="6"/>
      <c r="JS821" s="6"/>
      <c r="JT821" s="6"/>
      <c r="JU821" s="6"/>
      <c r="JV821" s="6"/>
      <c r="JW821" s="6"/>
      <c r="JX821" s="6"/>
      <c r="JY821" s="6"/>
      <c r="JZ821" s="6"/>
      <c r="KA821" s="6"/>
      <c r="KB821" s="6"/>
      <c r="KC821" s="6"/>
      <c r="KD821" s="6"/>
      <c r="KE821" s="6"/>
      <c r="KF821" s="6"/>
      <c r="KG821" s="6"/>
      <c r="KH821" s="6"/>
      <c r="KI821" s="6"/>
      <c r="KJ821" s="6"/>
      <c r="KK821" s="6"/>
      <c r="KL821" s="6"/>
      <c r="KM821" s="6"/>
      <c r="KN821" s="6"/>
      <c r="KO821" s="6"/>
      <c r="KP821" s="6"/>
      <c r="KQ821" s="6"/>
      <c r="KR821" s="6"/>
      <c r="KS821" s="6"/>
      <c r="KT821" s="6"/>
      <c r="KU821" s="6"/>
      <c r="KV821" s="6"/>
      <c r="KW821" s="6"/>
      <c r="KX821" s="6"/>
      <c r="KY821" s="6"/>
      <c r="KZ821" s="6"/>
      <c r="LA821" s="6"/>
      <c r="LB821" s="6"/>
      <c r="LC821" s="6"/>
    </row>
    <row r="822" spans="222:315" x14ac:dyDescent="0.2">
      <c r="HN822" s="6"/>
      <c r="HO822" s="6"/>
      <c r="HP822" s="6"/>
      <c r="HQ822" s="6"/>
      <c r="HR822" s="6"/>
      <c r="HS822" s="6"/>
      <c r="HT822" s="6"/>
      <c r="HU822" s="6"/>
      <c r="HV822" s="6"/>
      <c r="HW822" s="6"/>
      <c r="HX822" s="6"/>
      <c r="HY822" s="6"/>
      <c r="HZ822" s="6"/>
      <c r="IA822" s="6"/>
      <c r="IB822" s="6"/>
      <c r="IC822" s="6"/>
      <c r="ID822" s="6"/>
      <c r="IE822" s="6"/>
      <c r="IF822" s="6"/>
      <c r="IG822" s="6"/>
      <c r="IH822" s="6"/>
      <c r="II822" s="6"/>
      <c r="IJ822" s="6"/>
      <c r="IK822" s="6"/>
      <c r="IL822" s="6"/>
      <c r="IM822" s="6"/>
      <c r="IN822" s="6"/>
      <c r="IO822" s="6"/>
      <c r="IP822" s="6"/>
      <c r="IQ822" s="6"/>
      <c r="IR822" s="6"/>
      <c r="IS822" s="6"/>
      <c r="IT822" s="6"/>
      <c r="IU822" s="6"/>
      <c r="IV822" s="6"/>
      <c r="IW822" s="6"/>
      <c r="IX822" s="6"/>
      <c r="IY822" s="6"/>
      <c r="IZ822" s="6"/>
      <c r="JA822" s="6"/>
      <c r="JB822" s="6"/>
      <c r="JC822" s="6"/>
      <c r="JD822" s="6"/>
      <c r="JE822" s="6"/>
      <c r="JF822" s="6"/>
      <c r="JG822" s="6"/>
      <c r="JH822" s="6"/>
      <c r="JI822" s="6"/>
      <c r="JJ822" s="6"/>
      <c r="JK822" s="6"/>
      <c r="JL822" s="6"/>
      <c r="JM822" s="6"/>
      <c r="JN822" s="6"/>
      <c r="JO822" s="6"/>
      <c r="JP822" s="6"/>
      <c r="JQ822" s="6"/>
      <c r="JR822" s="6"/>
      <c r="JS822" s="6"/>
      <c r="JT822" s="6"/>
      <c r="JU822" s="6"/>
      <c r="JV822" s="6"/>
      <c r="JW822" s="6"/>
      <c r="JX822" s="6"/>
      <c r="JY822" s="6"/>
      <c r="JZ822" s="6"/>
      <c r="KA822" s="6"/>
      <c r="KB822" s="6"/>
      <c r="KC822" s="6"/>
      <c r="KD822" s="6"/>
      <c r="KE822" s="6"/>
      <c r="KF822" s="6"/>
      <c r="KG822" s="6"/>
      <c r="KH822" s="6"/>
      <c r="KI822" s="6"/>
      <c r="KJ822" s="6"/>
      <c r="KK822" s="6"/>
      <c r="KL822" s="6"/>
      <c r="KM822" s="6"/>
      <c r="KN822" s="6"/>
      <c r="KO822" s="6"/>
      <c r="KP822" s="6"/>
      <c r="KQ822" s="6"/>
      <c r="KR822" s="6"/>
      <c r="KS822" s="6"/>
      <c r="KT822" s="6"/>
      <c r="KU822" s="6"/>
      <c r="KV822" s="6"/>
      <c r="KW822" s="6"/>
      <c r="KX822" s="6"/>
      <c r="KY822" s="6"/>
      <c r="KZ822" s="6"/>
      <c r="LA822" s="6"/>
      <c r="LB822" s="6"/>
      <c r="LC822" s="6"/>
    </row>
    <row r="823" spans="222:315" x14ac:dyDescent="0.2">
      <c r="HN823" s="6"/>
      <c r="HO823" s="6"/>
      <c r="HP823" s="6"/>
      <c r="HQ823" s="6"/>
      <c r="HR823" s="6"/>
      <c r="HS823" s="6"/>
      <c r="HT823" s="6"/>
      <c r="HU823" s="6"/>
      <c r="HV823" s="6"/>
      <c r="HW823" s="6"/>
      <c r="HX823" s="6"/>
      <c r="HY823" s="6"/>
      <c r="HZ823" s="6"/>
      <c r="IA823" s="6"/>
      <c r="IB823" s="6"/>
      <c r="IC823" s="6"/>
      <c r="ID823" s="6"/>
      <c r="IE823" s="6"/>
      <c r="IF823" s="6"/>
      <c r="IG823" s="6"/>
      <c r="IH823" s="6"/>
      <c r="II823" s="6"/>
      <c r="IJ823" s="6"/>
      <c r="IK823" s="6"/>
      <c r="IL823" s="6"/>
      <c r="IM823" s="6"/>
      <c r="IN823" s="6"/>
      <c r="IO823" s="6"/>
      <c r="IP823" s="6"/>
      <c r="IQ823" s="6"/>
      <c r="IR823" s="6"/>
      <c r="IS823" s="6"/>
      <c r="IT823" s="6"/>
      <c r="IU823" s="6"/>
      <c r="IV823" s="6"/>
      <c r="IW823" s="6"/>
      <c r="IX823" s="6"/>
      <c r="IY823" s="6"/>
      <c r="IZ823" s="6"/>
      <c r="JA823" s="6"/>
      <c r="JB823" s="6"/>
      <c r="JC823" s="6"/>
      <c r="JD823" s="6"/>
      <c r="JE823" s="6"/>
      <c r="JF823" s="6"/>
      <c r="JG823" s="6"/>
      <c r="JH823" s="6"/>
      <c r="JI823" s="6"/>
      <c r="JJ823" s="6"/>
      <c r="JK823" s="6"/>
      <c r="JL823" s="6"/>
      <c r="JM823" s="6"/>
      <c r="JN823" s="6"/>
      <c r="JO823" s="6"/>
      <c r="JP823" s="6"/>
      <c r="JQ823" s="6"/>
      <c r="JR823" s="6"/>
      <c r="JS823" s="6"/>
      <c r="JT823" s="6"/>
      <c r="JU823" s="6"/>
      <c r="JV823" s="6"/>
      <c r="JW823" s="6"/>
      <c r="JX823" s="6"/>
      <c r="JY823" s="6"/>
      <c r="JZ823" s="6"/>
      <c r="KA823" s="6"/>
      <c r="KB823" s="6"/>
      <c r="KC823" s="6"/>
      <c r="KD823" s="6"/>
      <c r="KE823" s="6"/>
      <c r="KF823" s="6"/>
      <c r="KG823" s="6"/>
      <c r="KH823" s="6"/>
      <c r="KI823" s="6"/>
      <c r="KJ823" s="6"/>
      <c r="KK823" s="6"/>
      <c r="KL823" s="6"/>
      <c r="KM823" s="6"/>
      <c r="KN823" s="6"/>
      <c r="KO823" s="6"/>
      <c r="KP823" s="6"/>
      <c r="KQ823" s="6"/>
      <c r="KR823" s="6"/>
      <c r="KS823" s="6"/>
      <c r="KT823" s="6"/>
      <c r="KU823" s="6"/>
      <c r="KV823" s="6"/>
      <c r="KW823" s="6"/>
      <c r="KX823" s="6"/>
      <c r="KY823" s="6"/>
      <c r="KZ823" s="6"/>
      <c r="LA823" s="6"/>
      <c r="LB823" s="6"/>
      <c r="LC823" s="6"/>
    </row>
  </sheetData>
  <sheetProtection algorithmName="SHA-512" hashValue="14uD5uguOyBzU41QkEK69eiEb6GgqUFY02qFaMXIx9wL/XLOV4IDusMXcTPK4QPumqKB2ww73qaWkrkTgrG8hA==" saltValue="oYy55UclMeuhx6kaA5Rlgg==" spinCount="100000" sheet="1" objects="1" scenarios="1" selectLockedCells="1" sort="0" autoFilter="0"/>
  <mergeCells count="24119">
    <mergeCell ref="Z7:Z10"/>
    <mergeCell ref="AJ7:AJ10"/>
    <mergeCell ref="AT7:AT10"/>
    <mergeCell ref="BD7:BD10"/>
    <mergeCell ref="BN7:BN10"/>
    <mergeCell ref="BX7:BX10"/>
    <mergeCell ref="CH7:CH10"/>
    <mergeCell ref="CR7:CR10"/>
    <mergeCell ref="DB7:DB10"/>
    <mergeCell ref="DL7:DL10"/>
    <mergeCell ref="DV7:DV10"/>
    <mergeCell ref="EF7:EF10"/>
    <mergeCell ref="EP7:EP10"/>
    <mergeCell ref="EZ7:EZ10"/>
    <mergeCell ref="FJ7:FJ10"/>
    <mergeCell ref="FT7:FT10"/>
    <mergeCell ref="GD7:GD10"/>
    <mergeCell ref="GN7:GN10"/>
    <mergeCell ref="GX7:GX10"/>
    <mergeCell ref="HH7:HH10"/>
    <mergeCell ref="G239:H239"/>
    <mergeCell ref="G240:H240"/>
    <mergeCell ref="G241:H241"/>
    <mergeCell ref="G242:H242"/>
    <mergeCell ref="G243:H243"/>
    <mergeCell ref="G244:H244"/>
    <mergeCell ref="G245:H245"/>
    <mergeCell ref="G246:H246"/>
    <mergeCell ref="G247:H247"/>
    <mergeCell ref="G248:H248"/>
    <mergeCell ref="G249:H249"/>
    <mergeCell ref="G250:H250"/>
    <mergeCell ref="G251:H251"/>
    <mergeCell ref="HC247:HC248"/>
    <mergeCell ref="HC249:HC250"/>
    <mergeCell ref="HC251:HC252"/>
    <mergeCell ref="HC85:HC86"/>
    <mergeCell ref="HC87:HC88"/>
    <mergeCell ref="HC89:HC90"/>
    <mergeCell ref="HC91:HC92"/>
    <mergeCell ref="HC93:HC94"/>
    <mergeCell ref="HC95:HC96"/>
    <mergeCell ref="HC97:HC98"/>
    <mergeCell ref="HC99:HC100"/>
    <mergeCell ref="HC101:HC102"/>
    <mergeCell ref="HC103:HC104"/>
    <mergeCell ref="HC105:HC106"/>
    <mergeCell ref="HC107:HC108"/>
    <mergeCell ref="HC109:HC110"/>
    <mergeCell ref="HC111:HC112"/>
    <mergeCell ref="HC113:HC114"/>
    <mergeCell ref="HC115:HC116"/>
    <mergeCell ref="HC117:HC118"/>
    <mergeCell ref="HC119:HC120"/>
    <mergeCell ref="HC121:HC122"/>
    <mergeCell ref="HC123:HC124"/>
    <mergeCell ref="HC125:HC126"/>
    <mergeCell ref="HC127:HC128"/>
    <mergeCell ref="HC129:HC130"/>
    <mergeCell ref="HC131:HC132"/>
    <mergeCell ref="HC133:HC134"/>
    <mergeCell ref="HC19:HC20"/>
    <mergeCell ref="HC21:HC22"/>
    <mergeCell ref="HC23:HC24"/>
    <mergeCell ref="HM105:HM106"/>
    <mergeCell ref="HM107:HM108"/>
    <mergeCell ref="HM109:HM110"/>
    <mergeCell ref="HM111:HM112"/>
    <mergeCell ref="HM113:HM114"/>
    <mergeCell ref="HM115:HM116"/>
    <mergeCell ref="HM117:HM118"/>
    <mergeCell ref="HM119:HM120"/>
    <mergeCell ref="HM121:HM122"/>
    <mergeCell ref="HM123:HM124"/>
    <mergeCell ref="HM125:HM126"/>
    <mergeCell ref="HM127:HM128"/>
    <mergeCell ref="HM129:HM130"/>
    <mergeCell ref="HM131:HM132"/>
    <mergeCell ref="HM133:HM134"/>
    <mergeCell ref="G252:H252"/>
    <mergeCell ref="G253:H253"/>
    <mergeCell ref="G254:H254"/>
    <mergeCell ref="G255:H255"/>
    <mergeCell ref="G256:H256"/>
    <mergeCell ref="G257:H257"/>
    <mergeCell ref="G258:H258"/>
    <mergeCell ref="G19:H19"/>
    <mergeCell ref="G20:H20"/>
    <mergeCell ref="G21:H21"/>
    <mergeCell ref="G22:H22"/>
    <mergeCell ref="G23:H23"/>
    <mergeCell ref="G24:H24"/>
    <mergeCell ref="G25:H25"/>
    <mergeCell ref="G26:H26"/>
    <mergeCell ref="G27:H27"/>
    <mergeCell ref="G28:H28"/>
    <mergeCell ref="G29:H29"/>
    <mergeCell ref="G30:H30"/>
    <mergeCell ref="G31:H31"/>
    <mergeCell ref="G32:H32"/>
    <mergeCell ref="G33:H33"/>
    <mergeCell ref="G34:H34"/>
    <mergeCell ref="G35:H35"/>
    <mergeCell ref="G36:H36"/>
    <mergeCell ref="G37:H37"/>
    <mergeCell ref="G38:H38"/>
    <mergeCell ref="G39:H39"/>
    <mergeCell ref="G40:H40"/>
    <mergeCell ref="G41:H41"/>
    <mergeCell ref="G42:H42"/>
    <mergeCell ref="G43:H43"/>
    <mergeCell ref="G44:H44"/>
    <mergeCell ref="G45:H45"/>
    <mergeCell ref="G46:H46"/>
    <mergeCell ref="G47:H47"/>
    <mergeCell ref="G48:H48"/>
    <mergeCell ref="G49:H49"/>
    <mergeCell ref="HM171:HM172"/>
    <mergeCell ref="HM173:HM174"/>
    <mergeCell ref="HM175:HM176"/>
    <mergeCell ref="HM177:HM178"/>
    <mergeCell ref="HM179:HM180"/>
    <mergeCell ref="HM181:HM182"/>
    <mergeCell ref="HM183:HM184"/>
    <mergeCell ref="HM251:HM252"/>
    <mergeCell ref="HM253:HM254"/>
    <mergeCell ref="HM255:HM256"/>
    <mergeCell ref="HM257:HM258"/>
    <mergeCell ref="HM185:HM186"/>
    <mergeCell ref="HM187:HM188"/>
    <mergeCell ref="HM189:HM190"/>
    <mergeCell ref="HM191:HM192"/>
    <mergeCell ref="HM193:HM194"/>
    <mergeCell ref="HM195:HM196"/>
    <mergeCell ref="HM197:HM198"/>
    <mergeCell ref="HM199:HM200"/>
    <mergeCell ref="HM201:HM202"/>
    <mergeCell ref="HM203:HM204"/>
    <mergeCell ref="HM205:HM206"/>
    <mergeCell ref="HM207:HM208"/>
    <mergeCell ref="HM209:HM210"/>
    <mergeCell ref="HM211:HM212"/>
    <mergeCell ref="HM213:HM214"/>
    <mergeCell ref="HM215:HM216"/>
    <mergeCell ref="HM217:HM218"/>
    <mergeCell ref="HM219:HM220"/>
    <mergeCell ref="HM221:HM222"/>
    <mergeCell ref="HM223:HM224"/>
    <mergeCell ref="HM225:HM226"/>
    <mergeCell ref="HM227:HM228"/>
    <mergeCell ref="HM229:HM230"/>
    <mergeCell ref="HM231:HM232"/>
    <mergeCell ref="HM233:HM234"/>
    <mergeCell ref="HM235:HM236"/>
    <mergeCell ref="HM237:HM238"/>
    <mergeCell ref="HM239:HM240"/>
    <mergeCell ref="HM241:HM242"/>
    <mergeCell ref="HM243:HM244"/>
    <mergeCell ref="HM245:HM246"/>
    <mergeCell ref="HM247:HM248"/>
    <mergeCell ref="HM249:HM250"/>
    <mergeCell ref="HM135:HM136"/>
    <mergeCell ref="HM137:HM138"/>
    <mergeCell ref="HM139:HM140"/>
    <mergeCell ref="HM141:HM142"/>
    <mergeCell ref="HM143:HM144"/>
    <mergeCell ref="HM145:HM146"/>
    <mergeCell ref="HM147:HM148"/>
    <mergeCell ref="HM149:HM150"/>
    <mergeCell ref="HM151:HM152"/>
    <mergeCell ref="HM153:HM154"/>
    <mergeCell ref="HM155:HM156"/>
    <mergeCell ref="HM157:HM158"/>
    <mergeCell ref="HM159:HM160"/>
    <mergeCell ref="HM161:HM162"/>
    <mergeCell ref="HM163:HM164"/>
    <mergeCell ref="HM165:HM166"/>
    <mergeCell ref="HM167:HM168"/>
    <mergeCell ref="HM169:HM170"/>
    <mergeCell ref="HC217:HC218"/>
    <mergeCell ref="HC219:HC220"/>
    <mergeCell ref="HC221:HC222"/>
    <mergeCell ref="HC223:HC224"/>
    <mergeCell ref="HC225:HC226"/>
    <mergeCell ref="HC227:HC228"/>
    <mergeCell ref="HC229:HC230"/>
    <mergeCell ref="HC231:HC232"/>
    <mergeCell ref="HC233:HC234"/>
    <mergeCell ref="HC235:HC236"/>
    <mergeCell ref="HC237:HC238"/>
    <mergeCell ref="HC239:HC240"/>
    <mergeCell ref="HC241:HC242"/>
    <mergeCell ref="HC243:HC244"/>
    <mergeCell ref="HC245:HC246"/>
    <mergeCell ref="HC187:HC188"/>
    <mergeCell ref="HC189:HC190"/>
    <mergeCell ref="HC191:HC192"/>
    <mergeCell ref="HC193:HC194"/>
    <mergeCell ref="HC195:HC196"/>
    <mergeCell ref="HC197:HC198"/>
    <mergeCell ref="HC199:HC200"/>
    <mergeCell ref="HC201:HC202"/>
    <mergeCell ref="HC203:HC204"/>
    <mergeCell ref="HC205:HC206"/>
    <mergeCell ref="HC207:HC208"/>
    <mergeCell ref="HC209:HC210"/>
    <mergeCell ref="HC211:HC212"/>
    <mergeCell ref="HC213:HC214"/>
    <mergeCell ref="HC215:HC216"/>
    <mergeCell ref="HC135:HC136"/>
    <mergeCell ref="HC137:HC138"/>
    <mergeCell ref="HC139:HC140"/>
    <mergeCell ref="HC141:HC142"/>
    <mergeCell ref="HC143:HC144"/>
    <mergeCell ref="HC145:HC146"/>
    <mergeCell ref="HC147:HC148"/>
    <mergeCell ref="HC149:HC150"/>
    <mergeCell ref="HE145:HE146"/>
    <mergeCell ref="HF145:HF146"/>
    <mergeCell ref="HG145:HG146"/>
    <mergeCell ref="HH145:HH146"/>
    <mergeCell ref="HK145:HK146"/>
    <mergeCell ref="HL145:HL146"/>
    <mergeCell ref="HE147:HE148"/>
    <mergeCell ref="HF147:HF148"/>
    <mergeCell ref="HC253:HC254"/>
    <mergeCell ref="HC255:HC256"/>
    <mergeCell ref="HC257:HC258"/>
    <mergeCell ref="HM19:HM20"/>
    <mergeCell ref="HM21:HM22"/>
    <mergeCell ref="HM23:HM24"/>
    <mergeCell ref="HM25:HM26"/>
    <mergeCell ref="HM27:HM28"/>
    <mergeCell ref="HM29:HM30"/>
    <mergeCell ref="HM31:HM32"/>
    <mergeCell ref="HM33:HM34"/>
    <mergeCell ref="HM35:HM36"/>
    <mergeCell ref="HM37:HM38"/>
    <mergeCell ref="HM39:HM40"/>
    <mergeCell ref="HM41:HM42"/>
    <mergeCell ref="HM43:HM44"/>
    <mergeCell ref="HM45:HM46"/>
    <mergeCell ref="HM47:HM48"/>
    <mergeCell ref="HM49:HM50"/>
    <mergeCell ref="HM51:HM52"/>
    <mergeCell ref="HM53:HM54"/>
    <mergeCell ref="HM55:HM56"/>
    <mergeCell ref="HM57:HM58"/>
    <mergeCell ref="HM59:HM60"/>
    <mergeCell ref="HM61:HM62"/>
    <mergeCell ref="HM63:HM64"/>
    <mergeCell ref="HM65:HM66"/>
    <mergeCell ref="HM67:HM68"/>
    <mergeCell ref="HM69:HM70"/>
    <mergeCell ref="HM71:HM72"/>
    <mergeCell ref="HM73:HM74"/>
    <mergeCell ref="HM75:HM76"/>
    <mergeCell ref="HM77:HM78"/>
    <mergeCell ref="HM79:HM80"/>
    <mergeCell ref="HM81:HM82"/>
    <mergeCell ref="HM83:HM84"/>
    <mergeCell ref="HM85:HM86"/>
    <mergeCell ref="HM87:HM88"/>
    <mergeCell ref="HM89:HM90"/>
    <mergeCell ref="HM91:HM92"/>
    <mergeCell ref="HM93:HM94"/>
    <mergeCell ref="HM95:HM96"/>
    <mergeCell ref="HM97:HM98"/>
    <mergeCell ref="HM99:HM100"/>
    <mergeCell ref="HM101:HM102"/>
    <mergeCell ref="HM103:HM104"/>
    <mergeCell ref="HC151:HC152"/>
    <mergeCell ref="HC153:HC154"/>
    <mergeCell ref="HC155:HC156"/>
    <mergeCell ref="HC157:HC158"/>
    <mergeCell ref="HC159:HC160"/>
    <mergeCell ref="HC161:HC162"/>
    <mergeCell ref="HC163:HC164"/>
    <mergeCell ref="HC165:HC166"/>
    <mergeCell ref="HC167:HC168"/>
    <mergeCell ref="HC169:HC170"/>
    <mergeCell ref="HC171:HC172"/>
    <mergeCell ref="HC173:HC174"/>
    <mergeCell ref="HC175:HC176"/>
    <mergeCell ref="HC177:HC178"/>
    <mergeCell ref="HC179:HC180"/>
    <mergeCell ref="HC181:HC182"/>
    <mergeCell ref="HC183:HC184"/>
    <mergeCell ref="HC185:HC186"/>
    <mergeCell ref="HC25:HC26"/>
    <mergeCell ref="HC27:HC28"/>
    <mergeCell ref="HC29:HC30"/>
    <mergeCell ref="HC31:HC32"/>
    <mergeCell ref="HC33:HC34"/>
    <mergeCell ref="HC35:HC36"/>
    <mergeCell ref="HC37:HC38"/>
    <mergeCell ref="HC39:HC40"/>
    <mergeCell ref="HC41:HC42"/>
    <mergeCell ref="HC43:HC44"/>
    <mergeCell ref="HC45:HC46"/>
    <mergeCell ref="HC47:HC48"/>
    <mergeCell ref="HC49:HC50"/>
    <mergeCell ref="HC51:HC52"/>
    <mergeCell ref="HC53:HC54"/>
    <mergeCell ref="HC55:HC56"/>
    <mergeCell ref="HC57:HC58"/>
    <mergeCell ref="HC59:HC60"/>
    <mergeCell ref="HC61:HC62"/>
    <mergeCell ref="HC63:HC64"/>
    <mergeCell ref="HC65:HC66"/>
    <mergeCell ref="HC67:HC68"/>
    <mergeCell ref="HC69:HC70"/>
    <mergeCell ref="HC71:HC72"/>
    <mergeCell ref="HC73:HC74"/>
    <mergeCell ref="HC75:HC76"/>
    <mergeCell ref="HC77:HC78"/>
    <mergeCell ref="HC79:HC80"/>
    <mergeCell ref="HC81:HC82"/>
    <mergeCell ref="HC83:HC84"/>
    <mergeCell ref="GS193:GS194"/>
    <mergeCell ref="GS195:GS196"/>
    <mergeCell ref="GS197:GS198"/>
    <mergeCell ref="GU33:GU34"/>
    <mergeCell ref="GV33:GV34"/>
    <mergeCell ref="GW33:GW34"/>
    <mergeCell ref="GX33:GX34"/>
    <mergeCell ref="HA33:HA34"/>
    <mergeCell ref="HB33:HB34"/>
    <mergeCell ref="GU35:GU36"/>
    <mergeCell ref="GV35:GV36"/>
    <mergeCell ref="GW35:GW36"/>
    <mergeCell ref="GX35:GX36"/>
    <mergeCell ref="HA35:HA36"/>
    <mergeCell ref="HB35:HB36"/>
    <mergeCell ref="GU29:GU30"/>
    <mergeCell ref="GV29:GV30"/>
    <mergeCell ref="GW29:GW30"/>
    <mergeCell ref="GX29:GX30"/>
    <mergeCell ref="HA29:HA30"/>
    <mergeCell ref="HB29:HB30"/>
    <mergeCell ref="GU31:GU32"/>
    <mergeCell ref="GV31:GV32"/>
    <mergeCell ref="GW31:GW32"/>
    <mergeCell ref="GX31:GX32"/>
    <mergeCell ref="HA31:HA32"/>
    <mergeCell ref="HB31:HB32"/>
    <mergeCell ref="HA25:HA26"/>
    <mergeCell ref="HB25:HB26"/>
    <mergeCell ref="GU27:GU28"/>
    <mergeCell ref="GV27:GV28"/>
    <mergeCell ref="GW27:GW28"/>
    <mergeCell ref="GX27:GX28"/>
    <mergeCell ref="HA27:HA28"/>
    <mergeCell ref="GS199:GS200"/>
    <mergeCell ref="GS201:GS202"/>
    <mergeCell ref="GS203:GS204"/>
    <mergeCell ref="GS205:GS206"/>
    <mergeCell ref="GS207:GS208"/>
    <mergeCell ref="GS209:GS210"/>
    <mergeCell ref="GS211:GS212"/>
    <mergeCell ref="GS213:GS214"/>
    <mergeCell ref="GS215:GS216"/>
    <mergeCell ref="GS217:GS218"/>
    <mergeCell ref="GS219:GS220"/>
    <mergeCell ref="GS221:GS222"/>
    <mergeCell ref="GS223:GS224"/>
    <mergeCell ref="GS225:GS226"/>
    <mergeCell ref="GS227:GS228"/>
    <mergeCell ref="GS229:GS230"/>
    <mergeCell ref="GS231:GS232"/>
    <mergeCell ref="GS233:GS234"/>
    <mergeCell ref="GS235:GS236"/>
    <mergeCell ref="GS237:GS238"/>
    <mergeCell ref="GS239:GS240"/>
    <mergeCell ref="GS241:GS242"/>
    <mergeCell ref="GS243:GS244"/>
    <mergeCell ref="GS245:GS246"/>
    <mergeCell ref="GS247:GS248"/>
    <mergeCell ref="GS249:GS250"/>
    <mergeCell ref="GS251:GS252"/>
    <mergeCell ref="GS253:GS254"/>
    <mergeCell ref="GS255:GS256"/>
    <mergeCell ref="GS257:GS258"/>
    <mergeCell ref="GS127:GS128"/>
    <mergeCell ref="GS129:GS130"/>
    <mergeCell ref="GS131:GS132"/>
    <mergeCell ref="GS133:GS134"/>
    <mergeCell ref="GS135:GS136"/>
    <mergeCell ref="GS137:GS138"/>
    <mergeCell ref="GS139:GS140"/>
    <mergeCell ref="GS141:GS142"/>
    <mergeCell ref="GS143:GS144"/>
    <mergeCell ref="GS145:GS146"/>
    <mergeCell ref="GS147:GS148"/>
    <mergeCell ref="GS149:GS150"/>
    <mergeCell ref="GS151:GS152"/>
    <mergeCell ref="GS153:GS154"/>
    <mergeCell ref="GS155:GS156"/>
    <mergeCell ref="GS157:GS158"/>
    <mergeCell ref="GS159:GS160"/>
    <mergeCell ref="GS161:GS162"/>
    <mergeCell ref="GS163:GS164"/>
    <mergeCell ref="GS165:GS166"/>
    <mergeCell ref="GS167:GS168"/>
    <mergeCell ref="GS169:GS170"/>
    <mergeCell ref="GS171:GS172"/>
    <mergeCell ref="GS173:GS174"/>
    <mergeCell ref="GS175:GS176"/>
    <mergeCell ref="GS177:GS178"/>
    <mergeCell ref="GS179:GS180"/>
    <mergeCell ref="GS181:GS182"/>
    <mergeCell ref="GS183:GS184"/>
    <mergeCell ref="GS185:GS186"/>
    <mergeCell ref="GS187:GS188"/>
    <mergeCell ref="GS189:GS190"/>
    <mergeCell ref="GS191:GS192"/>
    <mergeCell ref="GI239:GI240"/>
    <mergeCell ref="GI241:GI242"/>
    <mergeCell ref="GI243:GI244"/>
    <mergeCell ref="GI245:GI246"/>
    <mergeCell ref="GI247:GI248"/>
    <mergeCell ref="GI249:GI250"/>
    <mergeCell ref="GI251:GI252"/>
    <mergeCell ref="GI253:GI254"/>
    <mergeCell ref="GI255:GI256"/>
    <mergeCell ref="GI257:GI258"/>
    <mergeCell ref="GS19:GS20"/>
    <mergeCell ref="GS21:GS22"/>
    <mergeCell ref="GS23:GS24"/>
    <mergeCell ref="GS25:GS26"/>
    <mergeCell ref="GS27:GS28"/>
    <mergeCell ref="GS29:GS30"/>
    <mergeCell ref="GS31:GS32"/>
    <mergeCell ref="GS33:GS34"/>
    <mergeCell ref="GS35:GS36"/>
    <mergeCell ref="GS37:GS38"/>
    <mergeCell ref="GS39:GS40"/>
    <mergeCell ref="GS41:GS42"/>
    <mergeCell ref="GS43:GS44"/>
    <mergeCell ref="GS45:GS46"/>
    <mergeCell ref="GS47:GS48"/>
    <mergeCell ref="GS49:GS50"/>
    <mergeCell ref="GS51:GS52"/>
    <mergeCell ref="GS53:GS54"/>
    <mergeCell ref="GS55:GS56"/>
    <mergeCell ref="GS57:GS58"/>
    <mergeCell ref="GS59:GS60"/>
    <mergeCell ref="GS61:GS62"/>
    <mergeCell ref="GS63:GS64"/>
    <mergeCell ref="GS65:GS66"/>
    <mergeCell ref="GS67:GS68"/>
    <mergeCell ref="GS69:GS70"/>
    <mergeCell ref="GS71:GS72"/>
    <mergeCell ref="GS73:GS74"/>
    <mergeCell ref="GS75:GS76"/>
    <mergeCell ref="GS77:GS78"/>
    <mergeCell ref="GS79:GS80"/>
    <mergeCell ref="GS81:GS82"/>
    <mergeCell ref="GS83:GS84"/>
    <mergeCell ref="GS85:GS86"/>
    <mergeCell ref="GS87:GS88"/>
    <mergeCell ref="GS89:GS90"/>
    <mergeCell ref="GS91:GS92"/>
    <mergeCell ref="GS93:GS94"/>
    <mergeCell ref="GS95:GS96"/>
    <mergeCell ref="GS97:GS98"/>
    <mergeCell ref="GS99:GS100"/>
    <mergeCell ref="GS101:GS102"/>
    <mergeCell ref="GS103:GS104"/>
    <mergeCell ref="GS105:GS106"/>
    <mergeCell ref="GS107:GS108"/>
    <mergeCell ref="GS109:GS110"/>
    <mergeCell ref="GS111:GS112"/>
    <mergeCell ref="GS113:GS114"/>
    <mergeCell ref="GS115:GS116"/>
    <mergeCell ref="GS117:GS118"/>
    <mergeCell ref="GS119:GS120"/>
    <mergeCell ref="GS121:GS122"/>
    <mergeCell ref="GS123:GS124"/>
    <mergeCell ref="GS125:GS126"/>
    <mergeCell ref="GI173:GI174"/>
    <mergeCell ref="GI175:GI176"/>
    <mergeCell ref="GI177:GI178"/>
    <mergeCell ref="GI179:GI180"/>
    <mergeCell ref="GI181:GI182"/>
    <mergeCell ref="GI183:GI184"/>
    <mergeCell ref="GI185:GI186"/>
    <mergeCell ref="GI187:GI188"/>
    <mergeCell ref="GI189:GI190"/>
    <mergeCell ref="GI191:GI192"/>
    <mergeCell ref="GI193:GI194"/>
    <mergeCell ref="GI195:GI196"/>
    <mergeCell ref="GI197:GI198"/>
    <mergeCell ref="GI199:GI200"/>
    <mergeCell ref="GI201:GI202"/>
    <mergeCell ref="GI203:GI204"/>
    <mergeCell ref="GI205:GI206"/>
    <mergeCell ref="GI207:GI208"/>
    <mergeCell ref="GI209:GI210"/>
    <mergeCell ref="GI211:GI212"/>
    <mergeCell ref="GI213:GI214"/>
    <mergeCell ref="GI215:GI216"/>
    <mergeCell ref="GI217:GI218"/>
    <mergeCell ref="GI219:GI220"/>
    <mergeCell ref="GI221:GI222"/>
    <mergeCell ref="GI223:GI224"/>
    <mergeCell ref="GI225:GI226"/>
    <mergeCell ref="GI227:GI228"/>
    <mergeCell ref="GI229:GI230"/>
    <mergeCell ref="GI231:GI232"/>
    <mergeCell ref="GI233:GI234"/>
    <mergeCell ref="GI235:GI236"/>
    <mergeCell ref="GI237:GI238"/>
    <mergeCell ref="GI107:GI108"/>
    <mergeCell ref="GI109:GI110"/>
    <mergeCell ref="GI111:GI112"/>
    <mergeCell ref="GI113:GI114"/>
    <mergeCell ref="GI115:GI116"/>
    <mergeCell ref="GI117:GI118"/>
    <mergeCell ref="GI119:GI120"/>
    <mergeCell ref="GI121:GI122"/>
    <mergeCell ref="GI123:GI124"/>
    <mergeCell ref="GI125:GI126"/>
    <mergeCell ref="GI127:GI128"/>
    <mergeCell ref="GI129:GI130"/>
    <mergeCell ref="GI131:GI132"/>
    <mergeCell ref="GI133:GI134"/>
    <mergeCell ref="GI135:GI136"/>
    <mergeCell ref="GI137:GI138"/>
    <mergeCell ref="GI139:GI140"/>
    <mergeCell ref="GI141:GI142"/>
    <mergeCell ref="GI143:GI144"/>
    <mergeCell ref="GI145:GI146"/>
    <mergeCell ref="GI147:GI148"/>
    <mergeCell ref="GI149:GI150"/>
    <mergeCell ref="GI151:GI152"/>
    <mergeCell ref="GI153:GI154"/>
    <mergeCell ref="GI155:GI156"/>
    <mergeCell ref="GI157:GI158"/>
    <mergeCell ref="GI159:GI160"/>
    <mergeCell ref="GI161:GI162"/>
    <mergeCell ref="GI163:GI164"/>
    <mergeCell ref="GI165:GI166"/>
    <mergeCell ref="GI167:GI168"/>
    <mergeCell ref="GI169:GI170"/>
    <mergeCell ref="GI171:GI172"/>
    <mergeCell ref="FY219:FY220"/>
    <mergeCell ref="FY221:FY222"/>
    <mergeCell ref="FY223:FY224"/>
    <mergeCell ref="FY225:FY226"/>
    <mergeCell ref="FY227:FY228"/>
    <mergeCell ref="FY229:FY230"/>
    <mergeCell ref="FY231:FY232"/>
    <mergeCell ref="FY233:FY234"/>
    <mergeCell ref="FY235:FY236"/>
    <mergeCell ref="FY237:FY238"/>
    <mergeCell ref="FY239:FY240"/>
    <mergeCell ref="FY241:FY242"/>
    <mergeCell ref="FY243:FY244"/>
    <mergeCell ref="FY245:FY246"/>
    <mergeCell ref="FY247:FY248"/>
    <mergeCell ref="FY249:FY250"/>
    <mergeCell ref="FY251:FY252"/>
    <mergeCell ref="FY253:FY254"/>
    <mergeCell ref="FY255:FY256"/>
    <mergeCell ref="FY257:FY258"/>
    <mergeCell ref="GI19:GI20"/>
    <mergeCell ref="GI21:GI22"/>
    <mergeCell ref="GI23:GI24"/>
    <mergeCell ref="GI25:GI26"/>
    <mergeCell ref="GI27:GI28"/>
    <mergeCell ref="GI29:GI30"/>
    <mergeCell ref="GI31:GI32"/>
    <mergeCell ref="GI33:GI34"/>
    <mergeCell ref="GI35:GI36"/>
    <mergeCell ref="GI37:GI38"/>
    <mergeCell ref="GI39:GI40"/>
    <mergeCell ref="GI41:GI42"/>
    <mergeCell ref="GI43:GI44"/>
    <mergeCell ref="GI45:GI46"/>
    <mergeCell ref="GI47:GI48"/>
    <mergeCell ref="GI49:GI50"/>
    <mergeCell ref="GI51:GI52"/>
    <mergeCell ref="GI53:GI54"/>
    <mergeCell ref="GI55:GI56"/>
    <mergeCell ref="GI57:GI58"/>
    <mergeCell ref="GI59:GI60"/>
    <mergeCell ref="GI61:GI62"/>
    <mergeCell ref="GI63:GI64"/>
    <mergeCell ref="GI65:GI66"/>
    <mergeCell ref="GI67:GI68"/>
    <mergeCell ref="GI69:GI70"/>
    <mergeCell ref="GI71:GI72"/>
    <mergeCell ref="GI73:GI74"/>
    <mergeCell ref="GI75:GI76"/>
    <mergeCell ref="GI77:GI78"/>
    <mergeCell ref="GI79:GI80"/>
    <mergeCell ref="GI81:GI82"/>
    <mergeCell ref="GI83:GI84"/>
    <mergeCell ref="GI85:GI86"/>
    <mergeCell ref="GI87:GI88"/>
    <mergeCell ref="GI89:GI90"/>
    <mergeCell ref="GI91:GI92"/>
    <mergeCell ref="GI93:GI94"/>
    <mergeCell ref="GI95:GI96"/>
    <mergeCell ref="GI97:GI98"/>
    <mergeCell ref="GI99:GI100"/>
    <mergeCell ref="GI101:GI102"/>
    <mergeCell ref="GI103:GI104"/>
    <mergeCell ref="GI105:GI106"/>
    <mergeCell ref="FY153:FY154"/>
    <mergeCell ref="FY155:FY156"/>
    <mergeCell ref="FY157:FY158"/>
    <mergeCell ref="FY159:FY160"/>
    <mergeCell ref="FY161:FY162"/>
    <mergeCell ref="FY163:FY164"/>
    <mergeCell ref="FY165:FY166"/>
    <mergeCell ref="FY167:FY168"/>
    <mergeCell ref="FY169:FY170"/>
    <mergeCell ref="FY171:FY172"/>
    <mergeCell ref="FY173:FY174"/>
    <mergeCell ref="FY175:FY176"/>
    <mergeCell ref="FY177:FY178"/>
    <mergeCell ref="FY179:FY180"/>
    <mergeCell ref="FY181:FY182"/>
    <mergeCell ref="FY183:FY184"/>
    <mergeCell ref="FY185:FY186"/>
    <mergeCell ref="FY187:FY188"/>
    <mergeCell ref="FY189:FY190"/>
    <mergeCell ref="FY191:FY192"/>
    <mergeCell ref="FY193:FY194"/>
    <mergeCell ref="FY195:FY196"/>
    <mergeCell ref="FY197:FY198"/>
    <mergeCell ref="FY199:FY200"/>
    <mergeCell ref="FY201:FY202"/>
    <mergeCell ref="FY203:FY204"/>
    <mergeCell ref="FY205:FY206"/>
    <mergeCell ref="FY207:FY208"/>
    <mergeCell ref="FY209:FY210"/>
    <mergeCell ref="FY211:FY212"/>
    <mergeCell ref="FY213:FY214"/>
    <mergeCell ref="FY215:FY216"/>
    <mergeCell ref="FY217:FY218"/>
    <mergeCell ref="FY87:FY88"/>
    <mergeCell ref="FY89:FY90"/>
    <mergeCell ref="FY91:FY92"/>
    <mergeCell ref="FY93:FY94"/>
    <mergeCell ref="FY95:FY96"/>
    <mergeCell ref="FY97:FY98"/>
    <mergeCell ref="FY99:FY100"/>
    <mergeCell ref="FY101:FY102"/>
    <mergeCell ref="FY103:FY104"/>
    <mergeCell ref="FY105:FY106"/>
    <mergeCell ref="FY107:FY108"/>
    <mergeCell ref="FY109:FY110"/>
    <mergeCell ref="FY111:FY112"/>
    <mergeCell ref="FY113:FY114"/>
    <mergeCell ref="FY115:FY116"/>
    <mergeCell ref="FY117:FY118"/>
    <mergeCell ref="FY119:FY120"/>
    <mergeCell ref="FY121:FY122"/>
    <mergeCell ref="FY123:FY124"/>
    <mergeCell ref="FY125:FY126"/>
    <mergeCell ref="FY127:FY128"/>
    <mergeCell ref="FY129:FY130"/>
    <mergeCell ref="FY131:FY132"/>
    <mergeCell ref="FY133:FY134"/>
    <mergeCell ref="FY135:FY136"/>
    <mergeCell ref="FY137:FY138"/>
    <mergeCell ref="FY139:FY140"/>
    <mergeCell ref="FY141:FY142"/>
    <mergeCell ref="FY143:FY144"/>
    <mergeCell ref="FY145:FY146"/>
    <mergeCell ref="FY147:FY148"/>
    <mergeCell ref="FY149:FY150"/>
    <mergeCell ref="FY151:FY152"/>
    <mergeCell ref="FO199:FO200"/>
    <mergeCell ref="FO201:FO202"/>
    <mergeCell ref="FO203:FO204"/>
    <mergeCell ref="FO205:FO206"/>
    <mergeCell ref="FO207:FO208"/>
    <mergeCell ref="FO209:FO210"/>
    <mergeCell ref="FO211:FO212"/>
    <mergeCell ref="FO213:FO214"/>
    <mergeCell ref="FO215:FO216"/>
    <mergeCell ref="FO217:FO218"/>
    <mergeCell ref="FO219:FO220"/>
    <mergeCell ref="FO221:FO222"/>
    <mergeCell ref="FO223:FO224"/>
    <mergeCell ref="FO225:FO226"/>
    <mergeCell ref="FO227:FO228"/>
    <mergeCell ref="FO229:FO230"/>
    <mergeCell ref="FO231:FO232"/>
    <mergeCell ref="FO233:FO234"/>
    <mergeCell ref="FO235:FO236"/>
    <mergeCell ref="FO237:FO238"/>
    <mergeCell ref="FO239:FO240"/>
    <mergeCell ref="FO241:FO242"/>
    <mergeCell ref="FO243:FO244"/>
    <mergeCell ref="FO245:FO246"/>
    <mergeCell ref="FO247:FO248"/>
    <mergeCell ref="FO249:FO250"/>
    <mergeCell ref="FO251:FO252"/>
    <mergeCell ref="FO253:FO254"/>
    <mergeCell ref="FO255:FO256"/>
    <mergeCell ref="FO257:FO258"/>
    <mergeCell ref="FY19:FY20"/>
    <mergeCell ref="FY21:FY22"/>
    <mergeCell ref="FY23:FY24"/>
    <mergeCell ref="FY25:FY26"/>
    <mergeCell ref="FY27:FY28"/>
    <mergeCell ref="FY29:FY30"/>
    <mergeCell ref="FY31:FY32"/>
    <mergeCell ref="FY33:FY34"/>
    <mergeCell ref="FY35:FY36"/>
    <mergeCell ref="FY37:FY38"/>
    <mergeCell ref="FY39:FY40"/>
    <mergeCell ref="FY41:FY42"/>
    <mergeCell ref="FY43:FY44"/>
    <mergeCell ref="FY45:FY46"/>
    <mergeCell ref="FY47:FY48"/>
    <mergeCell ref="FY49:FY50"/>
    <mergeCell ref="FY51:FY52"/>
    <mergeCell ref="FY53:FY54"/>
    <mergeCell ref="FY55:FY56"/>
    <mergeCell ref="FY57:FY58"/>
    <mergeCell ref="FY59:FY60"/>
    <mergeCell ref="FY61:FY62"/>
    <mergeCell ref="FY63:FY64"/>
    <mergeCell ref="FY65:FY66"/>
    <mergeCell ref="FY67:FY68"/>
    <mergeCell ref="FY69:FY70"/>
    <mergeCell ref="FY71:FY72"/>
    <mergeCell ref="FY73:FY74"/>
    <mergeCell ref="FY75:FY76"/>
    <mergeCell ref="FY77:FY78"/>
    <mergeCell ref="FY79:FY80"/>
    <mergeCell ref="FY81:FY82"/>
    <mergeCell ref="FY83:FY84"/>
    <mergeCell ref="FY85:FY86"/>
    <mergeCell ref="FO133:FO134"/>
    <mergeCell ref="FO135:FO136"/>
    <mergeCell ref="FO137:FO138"/>
    <mergeCell ref="FO139:FO140"/>
    <mergeCell ref="FO141:FO142"/>
    <mergeCell ref="FO143:FO144"/>
    <mergeCell ref="FO145:FO146"/>
    <mergeCell ref="FO147:FO148"/>
    <mergeCell ref="FO149:FO150"/>
    <mergeCell ref="FO151:FO152"/>
    <mergeCell ref="FO153:FO154"/>
    <mergeCell ref="FO155:FO156"/>
    <mergeCell ref="FO157:FO158"/>
    <mergeCell ref="FO159:FO160"/>
    <mergeCell ref="FO161:FO162"/>
    <mergeCell ref="FO163:FO164"/>
    <mergeCell ref="FO165:FO166"/>
    <mergeCell ref="FO167:FO168"/>
    <mergeCell ref="FO169:FO170"/>
    <mergeCell ref="FO171:FO172"/>
    <mergeCell ref="FO173:FO174"/>
    <mergeCell ref="FO175:FO176"/>
    <mergeCell ref="FO177:FO178"/>
    <mergeCell ref="FO179:FO180"/>
    <mergeCell ref="FO181:FO182"/>
    <mergeCell ref="FO183:FO184"/>
    <mergeCell ref="FO185:FO186"/>
    <mergeCell ref="FO187:FO188"/>
    <mergeCell ref="FO189:FO190"/>
    <mergeCell ref="FO191:FO192"/>
    <mergeCell ref="FO193:FO194"/>
    <mergeCell ref="FO195:FO196"/>
    <mergeCell ref="FO197:FO198"/>
    <mergeCell ref="FE245:FE246"/>
    <mergeCell ref="FE247:FE248"/>
    <mergeCell ref="FE249:FE250"/>
    <mergeCell ref="FE251:FE252"/>
    <mergeCell ref="FE253:FE254"/>
    <mergeCell ref="FE255:FE256"/>
    <mergeCell ref="FE257:FE258"/>
    <mergeCell ref="FO19:FO20"/>
    <mergeCell ref="FO21:FO22"/>
    <mergeCell ref="FO23:FO24"/>
    <mergeCell ref="FO25:FO26"/>
    <mergeCell ref="FO27:FO28"/>
    <mergeCell ref="FO29:FO30"/>
    <mergeCell ref="FO31:FO32"/>
    <mergeCell ref="FO33:FO34"/>
    <mergeCell ref="FO35:FO36"/>
    <mergeCell ref="FO37:FO38"/>
    <mergeCell ref="FO39:FO40"/>
    <mergeCell ref="FO41:FO42"/>
    <mergeCell ref="FO43:FO44"/>
    <mergeCell ref="FO45:FO46"/>
    <mergeCell ref="FO47:FO48"/>
    <mergeCell ref="FO49:FO50"/>
    <mergeCell ref="FO51:FO52"/>
    <mergeCell ref="FO53:FO54"/>
    <mergeCell ref="FO55:FO56"/>
    <mergeCell ref="FO57:FO58"/>
    <mergeCell ref="FO59:FO60"/>
    <mergeCell ref="FO61:FO62"/>
    <mergeCell ref="FO63:FO64"/>
    <mergeCell ref="FO65:FO66"/>
    <mergeCell ref="FO67:FO68"/>
    <mergeCell ref="FO69:FO70"/>
    <mergeCell ref="FO71:FO72"/>
    <mergeCell ref="FO73:FO74"/>
    <mergeCell ref="FO75:FO76"/>
    <mergeCell ref="FO77:FO78"/>
    <mergeCell ref="FO79:FO80"/>
    <mergeCell ref="FO81:FO82"/>
    <mergeCell ref="FO83:FO84"/>
    <mergeCell ref="FO85:FO86"/>
    <mergeCell ref="FO87:FO88"/>
    <mergeCell ref="FO89:FO90"/>
    <mergeCell ref="FO91:FO92"/>
    <mergeCell ref="FO93:FO94"/>
    <mergeCell ref="FO95:FO96"/>
    <mergeCell ref="FO97:FO98"/>
    <mergeCell ref="FO99:FO100"/>
    <mergeCell ref="FO101:FO102"/>
    <mergeCell ref="FO103:FO104"/>
    <mergeCell ref="FO105:FO106"/>
    <mergeCell ref="FO107:FO108"/>
    <mergeCell ref="FO109:FO110"/>
    <mergeCell ref="FO111:FO112"/>
    <mergeCell ref="FO113:FO114"/>
    <mergeCell ref="FO115:FO116"/>
    <mergeCell ref="FO117:FO118"/>
    <mergeCell ref="FO119:FO120"/>
    <mergeCell ref="FO121:FO122"/>
    <mergeCell ref="FO123:FO124"/>
    <mergeCell ref="FO125:FO126"/>
    <mergeCell ref="FO127:FO128"/>
    <mergeCell ref="FO129:FO130"/>
    <mergeCell ref="FO131:FO132"/>
    <mergeCell ref="FE179:FE180"/>
    <mergeCell ref="FE181:FE182"/>
    <mergeCell ref="FE183:FE184"/>
    <mergeCell ref="FE185:FE186"/>
    <mergeCell ref="FE187:FE188"/>
    <mergeCell ref="FE189:FE190"/>
    <mergeCell ref="FE191:FE192"/>
    <mergeCell ref="FE193:FE194"/>
    <mergeCell ref="FE195:FE196"/>
    <mergeCell ref="FE197:FE198"/>
    <mergeCell ref="FE199:FE200"/>
    <mergeCell ref="FE201:FE202"/>
    <mergeCell ref="FE203:FE204"/>
    <mergeCell ref="FE205:FE206"/>
    <mergeCell ref="FE207:FE208"/>
    <mergeCell ref="FE209:FE210"/>
    <mergeCell ref="FE211:FE212"/>
    <mergeCell ref="FE213:FE214"/>
    <mergeCell ref="FE215:FE216"/>
    <mergeCell ref="FE217:FE218"/>
    <mergeCell ref="FE219:FE220"/>
    <mergeCell ref="FE221:FE222"/>
    <mergeCell ref="FE223:FE224"/>
    <mergeCell ref="FE225:FE226"/>
    <mergeCell ref="FE227:FE228"/>
    <mergeCell ref="FE229:FE230"/>
    <mergeCell ref="FE231:FE232"/>
    <mergeCell ref="FE233:FE234"/>
    <mergeCell ref="FE235:FE236"/>
    <mergeCell ref="FE237:FE238"/>
    <mergeCell ref="FE239:FE240"/>
    <mergeCell ref="FE241:FE242"/>
    <mergeCell ref="FE243:FE244"/>
    <mergeCell ref="FE113:FE114"/>
    <mergeCell ref="FE115:FE116"/>
    <mergeCell ref="FE117:FE118"/>
    <mergeCell ref="FE119:FE120"/>
    <mergeCell ref="FE121:FE122"/>
    <mergeCell ref="FE123:FE124"/>
    <mergeCell ref="FE125:FE126"/>
    <mergeCell ref="FE127:FE128"/>
    <mergeCell ref="FE129:FE130"/>
    <mergeCell ref="FE131:FE132"/>
    <mergeCell ref="FE133:FE134"/>
    <mergeCell ref="FE135:FE136"/>
    <mergeCell ref="FE137:FE138"/>
    <mergeCell ref="FE139:FE140"/>
    <mergeCell ref="FE141:FE142"/>
    <mergeCell ref="FE143:FE144"/>
    <mergeCell ref="FE145:FE146"/>
    <mergeCell ref="FE147:FE148"/>
    <mergeCell ref="FE149:FE150"/>
    <mergeCell ref="FE151:FE152"/>
    <mergeCell ref="FE153:FE154"/>
    <mergeCell ref="FE155:FE156"/>
    <mergeCell ref="FE157:FE158"/>
    <mergeCell ref="FE159:FE160"/>
    <mergeCell ref="FE161:FE162"/>
    <mergeCell ref="FE163:FE164"/>
    <mergeCell ref="FE165:FE166"/>
    <mergeCell ref="FE167:FE168"/>
    <mergeCell ref="FE169:FE170"/>
    <mergeCell ref="FE171:FE172"/>
    <mergeCell ref="FE173:FE174"/>
    <mergeCell ref="FE175:FE176"/>
    <mergeCell ref="FE177:FE178"/>
    <mergeCell ref="EU225:EU226"/>
    <mergeCell ref="EU227:EU228"/>
    <mergeCell ref="EU229:EU230"/>
    <mergeCell ref="EU231:EU232"/>
    <mergeCell ref="EU233:EU234"/>
    <mergeCell ref="EU235:EU236"/>
    <mergeCell ref="EU237:EU238"/>
    <mergeCell ref="EU239:EU240"/>
    <mergeCell ref="EU241:EU242"/>
    <mergeCell ref="EU243:EU244"/>
    <mergeCell ref="EU245:EU246"/>
    <mergeCell ref="EU247:EU248"/>
    <mergeCell ref="EU249:EU250"/>
    <mergeCell ref="EU251:EU252"/>
    <mergeCell ref="EU253:EU254"/>
    <mergeCell ref="EU255:EU256"/>
    <mergeCell ref="EU257:EU258"/>
    <mergeCell ref="FE19:FE20"/>
    <mergeCell ref="FE21:FE22"/>
    <mergeCell ref="FE23:FE24"/>
    <mergeCell ref="FE25:FE26"/>
    <mergeCell ref="FE27:FE28"/>
    <mergeCell ref="FE29:FE30"/>
    <mergeCell ref="FE31:FE32"/>
    <mergeCell ref="FE33:FE34"/>
    <mergeCell ref="FE35:FE36"/>
    <mergeCell ref="FE37:FE38"/>
    <mergeCell ref="FE39:FE40"/>
    <mergeCell ref="FE41:FE42"/>
    <mergeCell ref="FE43:FE44"/>
    <mergeCell ref="FE45:FE46"/>
    <mergeCell ref="FE47:FE48"/>
    <mergeCell ref="FE49:FE50"/>
    <mergeCell ref="FE51:FE52"/>
    <mergeCell ref="FE53:FE54"/>
    <mergeCell ref="FE55:FE56"/>
    <mergeCell ref="FE57:FE58"/>
    <mergeCell ref="FE59:FE60"/>
    <mergeCell ref="FE61:FE62"/>
    <mergeCell ref="FE63:FE64"/>
    <mergeCell ref="FE65:FE66"/>
    <mergeCell ref="FE67:FE68"/>
    <mergeCell ref="FE69:FE70"/>
    <mergeCell ref="FE71:FE72"/>
    <mergeCell ref="FE73:FE74"/>
    <mergeCell ref="FE75:FE76"/>
    <mergeCell ref="FE77:FE78"/>
    <mergeCell ref="FE79:FE80"/>
    <mergeCell ref="FE81:FE82"/>
    <mergeCell ref="FE83:FE84"/>
    <mergeCell ref="FE85:FE86"/>
    <mergeCell ref="FE87:FE88"/>
    <mergeCell ref="FE89:FE90"/>
    <mergeCell ref="FE91:FE92"/>
    <mergeCell ref="FE93:FE94"/>
    <mergeCell ref="FE95:FE96"/>
    <mergeCell ref="FE97:FE98"/>
    <mergeCell ref="FE99:FE100"/>
    <mergeCell ref="FE101:FE102"/>
    <mergeCell ref="FE103:FE104"/>
    <mergeCell ref="FE105:FE106"/>
    <mergeCell ref="FE107:FE108"/>
    <mergeCell ref="FE109:FE110"/>
    <mergeCell ref="FE111:FE112"/>
    <mergeCell ref="EU159:EU160"/>
    <mergeCell ref="EU161:EU162"/>
    <mergeCell ref="EU163:EU164"/>
    <mergeCell ref="EU165:EU166"/>
    <mergeCell ref="EU167:EU168"/>
    <mergeCell ref="EU169:EU170"/>
    <mergeCell ref="EU171:EU172"/>
    <mergeCell ref="EU173:EU174"/>
    <mergeCell ref="EU175:EU176"/>
    <mergeCell ref="EU177:EU178"/>
    <mergeCell ref="EU179:EU180"/>
    <mergeCell ref="EU181:EU182"/>
    <mergeCell ref="EU183:EU184"/>
    <mergeCell ref="EU185:EU186"/>
    <mergeCell ref="EU187:EU188"/>
    <mergeCell ref="EU189:EU190"/>
    <mergeCell ref="EU191:EU192"/>
    <mergeCell ref="EU193:EU194"/>
    <mergeCell ref="EU195:EU196"/>
    <mergeCell ref="EU197:EU198"/>
    <mergeCell ref="EU199:EU200"/>
    <mergeCell ref="EU201:EU202"/>
    <mergeCell ref="EU203:EU204"/>
    <mergeCell ref="EU205:EU206"/>
    <mergeCell ref="EU207:EU208"/>
    <mergeCell ref="EU209:EU210"/>
    <mergeCell ref="EU211:EU212"/>
    <mergeCell ref="EU213:EU214"/>
    <mergeCell ref="EU215:EU216"/>
    <mergeCell ref="EU217:EU218"/>
    <mergeCell ref="EU219:EU220"/>
    <mergeCell ref="EU221:EU222"/>
    <mergeCell ref="EU223:EU224"/>
    <mergeCell ref="EU93:EU94"/>
    <mergeCell ref="EU95:EU96"/>
    <mergeCell ref="EU97:EU98"/>
    <mergeCell ref="EU99:EU100"/>
    <mergeCell ref="EU101:EU102"/>
    <mergeCell ref="EU103:EU104"/>
    <mergeCell ref="EU105:EU106"/>
    <mergeCell ref="EU107:EU108"/>
    <mergeCell ref="EU109:EU110"/>
    <mergeCell ref="EU111:EU112"/>
    <mergeCell ref="EU113:EU114"/>
    <mergeCell ref="EU115:EU116"/>
    <mergeCell ref="EU117:EU118"/>
    <mergeCell ref="EU119:EU120"/>
    <mergeCell ref="EU121:EU122"/>
    <mergeCell ref="EU123:EU124"/>
    <mergeCell ref="EU125:EU126"/>
    <mergeCell ref="EU127:EU128"/>
    <mergeCell ref="EU129:EU130"/>
    <mergeCell ref="EU131:EU132"/>
    <mergeCell ref="EU133:EU134"/>
    <mergeCell ref="EU135:EU136"/>
    <mergeCell ref="EU137:EU138"/>
    <mergeCell ref="EU139:EU140"/>
    <mergeCell ref="EU141:EU142"/>
    <mergeCell ref="EU143:EU144"/>
    <mergeCell ref="EU145:EU146"/>
    <mergeCell ref="EU147:EU148"/>
    <mergeCell ref="EU149:EU150"/>
    <mergeCell ref="EU151:EU152"/>
    <mergeCell ref="EU153:EU154"/>
    <mergeCell ref="EU155:EU156"/>
    <mergeCell ref="EU157:EU158"/>
    <mergeCell ref="EK205:EK206"/>
    <mergeCell ref="EK207:EK208"/>
    <mergeCell ref="EK209:EK210"/>
    <mergeCell ref="EK211:EK212"/>
    <mergeCell ref="EK213:EK214"/>
    <mergeCell ref="EK215:EK216"/>
    <mergeCell ref="EK217:EK218"/>
    <mergeCell ref="EK219:EK220"/>
    <mergeCell ref="EK221:EK222"/>
    <mergeCell ref="EK223:EK224"/>
    <mergeCell ref="EK225:EK226"/>
    <mergeCell ref="EK227:EK228"/>
    <mergeCell ref="EK229:EK230"/>
    <mergeCell ref="EK231:EK232"/>
    <mergeCell ref="EK233:EK234"/>
    <mergeCell ref="EK235:EK236"/>
    <mergeCell ref="EK237:EK238"/>
    <mergeCell ref="EK239:EK240"/>
    <mergeCell ref="EK241:EK242"/>
    <mergeCell ref="EK243:EK244"/>
    <mergeCell ref="EK245:EK246"/>
    <mergeCell ref="EK247:EK248"/>
    <mergeCell ref="EK249:EK250"/>
    <mergeCell ref="EK251:EK252"/>
    <mergeCell ref="EK253:EK254"/>
    <mergeCell ref="EK255:EK256"/>
    <mergeCell ref="EK257:EK258"/>
    <mergeCell ref="EU19:EU20"/>
    <mergeCell ref="EU21:EU22"/>
    <mergeCell ref="EU23:EU24"/>
    <mergeCell ref="EU25:EU26"/>
    <mergeCell ref="EU27:EU28"/>
    <mergeCell ref="EU29:EU30"/>
    <mergeCell ref="EU31:EU32"/>
    <mergeCell ref="EU33:EU34"/>
    <mergeCell ref="EU35:EU36"/>
    <mergeCell ref="EU37:EU38"/>
    <mergeCell ref="EU39:EU40"/>
    <mergeCell ref="EU41:EU42"/>
    <mergeCell ref="EU43:EU44"/>
    <mergeCell ref="EU45:EU46"/>
    <mergeCell ref="EU47:EU48"/>
    <mergeCell ref="EU49:EU50"/>
    <mergeCell ref="EU51:EU52"/>
    <mergeCell ref="EU53:EU54"/>
    <mergeCell ref="EU55:EU56"/>
    <mergeCell ref="EU57:EU58"/>
    <mergeCell ref="EU59:EU60"/>
    <mergeCell ref="EU61:EU62"/>
    <mergeCell ref="EU63:EU64"/>
    <mergeCell ref="EU65:EU66"/>
    <mergeCell ref="EU67:EU68"/>
    <mergeCell ref="EU69:EU70"/>
    <mergeCell ref="EU71:EU72"/>
    <mergeCell ref="EU73:EU74"/>
    <mergeCell ref="EU75:EU76"/>
    <mergeCell ref="EU77:EU78"/>
    <mergeCell ref="EU79:EU80"/>
    <mergeCell ref="EU81:EU82"/>
    <mergeCell ref="EU83:EU84"/>
    <mergeCell ref="EU85:EU86"/>
    <mergeCell ref="EU87:EU88"/>
    <mergeCell ref="EU89:EU90"/>
    <mergeCell ref="EU91:EU92"/>
    <mergeCell ref="EK139:EK140"/>
    <mergeCell ref="EK141:EK142"/>
    <mergeCell ref="EK143:EK144"/>
    <mergeCell ref="EK145:EK146"/>
    <mergeCell ref="EK147:EK148"/>
    <mergeCell ref="EK149:EK150"/>
    <mergeCell ref="EK151:EK152"/>
    <mergeCell ref="EK153:EK154"/>
    <mergeCell ref="EK155:EK156"/>
    <mergeCell ref="EK157:EK158"/>
    <mergeCell ref="EK159:EK160"/>
    <mergeCell ref="EK161:EK162"/>
    <mergeCell ref="EK163:EK164"/>
    <mergeCell ref="EK165:EK166"/>
    <mergeCell ref="EK167:EK168"/>
    <mergeCell ref="EK169:EK170"/>
    <mergeCell ref="EK171:EK172"/>
    <mergeCell ref="EK173:EK174"/>
    <mergeCell ref="EK175:EK176"/>
    <mergeCell ref="EK177:EK178"/>
    <mergeCell ref="EK179:EK180"/>
    <mergeCell ref="EK181:EK182"/>
    <mergeCell ref="EK183:EK184"/>
    <mergeCell ref="EK185:EK186"/>
    <mergeCell ref="EK187:EK188"/>
    <mergeCell ref="EK189:EK190"/>
    <mergeCell ref="EK191:EK192"/>
    <mergeCell ref="EK193:EK194"/>
    <mergeCell ref="EK195:EK196"/>
    <mergeCell ref="EK197:EK198"/>
    <mergeCell ref="EK199:EK200"/>
    <mergeCell ref="EK201:EK202"/>
    <mergeCell ref="EK203:EK204"/>
    <mergeCell ref="EA251:EA252"/>
    <mergeCell ref="EA253:EA254"/>
    <mergeCell ref="EA255:EA256"/>
    <mergeCell ref="EA257:EA258"/>
    <mergeCell ref="EK19:EK20"/>
    <mergeCell ref="EK21:EK22"/>
    <mergeCell ref="EK23:EK24"/>
    <mergeCell ref="EK25:EK26"/>
    <mergeCell ref="EK27:EK28"/>
    <mergeCell ref="EK29:EK30"/>
    <mergeCell ref="EK31:EK32"/>
    <mergeCell ref="EK33:EK34"/>
    <mergeCell ref="EK35:EK36"/>
    <mergeCell ref="EK37:EK38"/>
    <mergeCell ref="EK39:EK40"/>
    <mergeCell ref="EK41:EK42"/>
    <mergeCell ref="EK43:EK44"/>
    <mergeCell ref="EK45:EK46"/>
    <mergeCell ref="EK47:EK48"/>
    <mergeCell ref="EK49:EK50"/>
    <mergeCell ref="EK51:EK52"/>
    <mergeCell ref="EK53:EK54"/>
    <mergeCell ref="EK55:EK56"/>
    <mergeCell ref="EK57:EK58"/>
    <mergeCell ref="EK59:EK60"/>
    <mergeCell ref="EK61:EK62"/>
    <mergeCell ref="EK63:EK64"/>
    <mergeCell ref="EK65:EK66"/>
    <mergeCell ref="EK67:EK68"/>
    <mergeCell ref="EK69:EK70"/>
    <mergeCell ref="EK71:EK72"/>
    <mergeCell ref="EK73:EK74"/>
    <mergeCell ref="EK75:EK76"/>
    <mergeCell ref="EK77:EK78"/>
    <mergeCell ref="EK79:EK80"/>
    <mergeCell ref="EK81:EK82"/>
    <mergeCell ref="EK83:EK84"/>
    <mergeCell ref="EK85:EK86"/>
    <mergeCell ref="EK87:EK88"/>
    <mergeCell ref="EK89:EK90"/>
    <mergeCell ref="EK91:EK92"/>
    <mergeCell ref="EK93:EK94"/>
    <mergeCell ref="EK95:EK96"/>
    <mergeCell ref="EK97:EK98"/>
    <mergeCell ref="EK99:EK100"/>
    <mergeCell ref="EK101:EK102"/>
    <mergeCell ref="EK103:EK104"/>
    <mergeCell ref="EK105:EK106"/>
    <mergeCell ref="EK107:EK108"/>
    <mergeCell ref="EK109:EK110"/>
    <mergeCell ref="EK111:EK112"/>
    <mergeCell ref="EK113:EK114"/>
    <mergeCell ref="EK115:EK116"/>
    <mergeCell ref="EK117:EK118"/>
    <mergeCell ref="EK119:EK120"/>
    <mergeCell ref="EK121:EK122"/>
    <mergeCell ref="EK123:EK124"/>
    <mergeCell ref="EK125:EK126"/>
    <mergeCell ref="EK127:EK128"/>
    <mergeCell ref="EK129:EK130"/>
    <mergeCell ref="EK131:EK132"/>
    <mergeCell ref="EK133:EK134"/>
    <mergeCell ref="EK135:EK136"/>
    <mergeCell ref="EK137:EK138"/>
    <mergeCell ref="EA185:EA186"/>
    <mergeCell ref="EA187:EA188"/>
    <mergeCell ref="EA189:EA190"/>
    <mergeCell ref="EA191:EA192"/>
    <mergeCell ref="EA193:EA194"/>
    <mergeCell ref="EA195:EA196"/>
    <mergeCell ref="EA197:EA198"/>
    <mergeCell ref="EA199:EA200"/>
    <mergeCell ref="EA201:EA202"/>
    <mergeCell ref="EA203:EA204"/>
    <mergeCell ref="EA205:EA206"/>
    <mergeCell ref="EA207:EA208"/>
    <mergeCell ref="EA209:EA210"/>
    <mergeCell ref="EA211:EA212"/>
    <mergeCell ref="EA213:EA214"/>
    <mergeCell ref="EA215:EA216"/>
    <mergeCell ref="EA217:EA218"/>
    <mergeCell ref="EA219:EA220"/>
    <mergeCell ref="EA221:EA222"/>
    <mergeCell ref="EA223:EA224"/>
    <mergeCell ref="EA225:EA226"/>
    <mergeCell ref="EA227:EA228"/>
    <mergeCell ref="EA229:EA230"/>
    <mergeCell ref="EA231:EA232"/>
    <mergeCell ref="EA233:EA234"/>
    <mergeCell ref="EA235:EA236"/>
    <mergeCell ref="EA237:EA238"/>
    <mergeCell ref="EA239:EA240"/>
    <mergeCell ref="EA241:EA242"/>
    <mergeCell ref="EA243:EA244"/>
    <mergeCell ref="EA245:EA246"/>
    <mergeCell ref="EA247:EA248"/>
    <mergeCell ref="EA249:EA250"/>
    <mergeCell ref="EA119:EA120"/>
    <mergeCell ref="EA121:EA122"/>
    <mergeCell ref="EA123:EA124"/>
    <mergeCell ref="EA125:EA126"/>
    <mergeCell ref="EA127:EA128"/>
    <mergeCell ref="EA129:EA130"/>
    <mergeCell ref="EA131:EA132"/>
    <mergeCell ref="EA133:EA134"/>
    <mergeCell ref="EA135:EA136"/>
    <mergeCell ref="EA137:EA138"/>
    <mergeCell ref="EA139:EA140"/>
    <mergeCell ref="EA141:EA142"/>
    <mergeCell ref="EA143:EA144"/>
    <mergeCell ref="EA145:EA146"/>
    <mergeCell ref="EA147:EA148"/>
    <mergeCell ref="EA149:EA150"/>
    <mergeCell ref="EA151:EA152"/>
    <mergeCell ref="EA153:EA154"/>
    <mergeCell ref="EA155:EA156"/>
    <mergeCell ref="EA157:EA158"/>
    <mergeCell ref="EA159:EA160"/>
    <mergeCell ref="EA161:EA162"/>
    <mergeCell ref="EA163:EA164"/>
    <mergeCell ref="EA165:EA166"/>
    <mergeCell ref="EA167:EA168"/>
    <mergeCell ref="EA169:EA170"/>
    <mergeCell ref="EA171:EA172"/>
    <mergeCell ref="EA173:EA174"/>
    <mergeCell ref="EA175:EA176"/>
    <mergeCell ref="EA177:EA178"/>
    <mergeCell ref="EA179:EA180"/>
    <mergeCell ref="EA181:EA182"/>
    <mergeCell ref="EA183:EA184"/>
    <mergeCell ref="DQ231:DQ232"/>
    <mergeCell ref="DQ233:DQ234"/>
    <mergeCell ref="DQ235:DQ236"/>
    <mergeCell ref="DQ237:DQ238"/>
    <mergeCell ref="DQ239:DQ240"/>
    <mergeCell ref="DQ241:DQ242"/>
    <mergeCell ref="DQ243:DQ244"/>
    <mergeCell ref="DQ245:DQ246"/>
    <mergeCell ref="DQ247:DQ248"/>
    <mergeCell ref="DQ249:DQ250"/>
    <mergeCell ref="DQ251:DQ252"/>
    <mergeCell ref="DQ253:DQ254"/>
    <mergeCell ref="DQ255:DQ256"/>
    <mergeCell ref="DQ257:DQ258"/>
    <mergeCell ref="EA19:EA20"/>
    <mergeCell ref="EA21:EA22"/>
    <mergeCell ref="EA23:EA24"/>
    <mergeCell ref="EA25:EA26"/>
    <mergeCell ref="EA27:EA28"/>
    <mergeCell ref="EA29:EA30"/>
    <mergeCell ref="EA31:EA32"/>
    <mergeCell ref="EA33:EA34"/>
    <mergeCell ref="EA35:EA36"/>
    <mergeCell ref="EA37:EA38"/>
    <mergeCell ref="EA39:EA40"/>
    <mergeCell ref="EA41:EA42"/>
    <mergeCell ref="EA43:EA44"/>
    <mergeCell ref="EA45:EA46"/>
    <mergeCell ref="EA47:EA48"/>
    <mergeCell ref="EA49:EA50"/>
    <mergeCell ref="EA51:EA52"/>
    <mergeCell ref="EA53:EA54"/>
    <mergeCell ref="EA55:EA56"/>
    <mergeCell ref="EA57:EA58"/>
    <mergeCell ref="EA59:EA60"/>
    <mergeCell ref="EA61:EA62"/>
    <mergeCell ref="EA63:EA64"/>
    <mergeCell ref="EA65:EA66"/>
    <mergeCell ref="EA67:EA68"/>
    <mergeCell ref="EA69:EA70"/>
    <mergeCell ref="EA71:EA72"/>
    <mergeCell ref="EA73:EA74"/>
    <mergeCell ref="EA75:EA76"/>
    <mergeCell ref="EA77:EA78"/>
    <mergeCell ref="EA79:EA80"/>
    <mergeCell ref="EA81:EA82"/>
    <mergeCell ref="EA83:EA84"/>
    <mergeCell ref="EA85:EA86"/>
    <mergeCell ref="EA87:EA88"/>
    <mergeCell ref="EA89:EA90"/>
    <mergeCell ref="EA91:EA92"/>
    <mergeCell ref="EA93:EA94"/>
    <mergeCell ref="EA95:EA96"/>
    <mergeCell ref="EA97:EA98"/>
    <mergeCell ref="EA99:EA100"/>
    <mergeCell ref="EA101:EA102"/>
    <mergeCell ref="EA103:EA104"/>
    <mergeCell ref="EA105:EA106"/>
    <mergeCell ref="EA107:EA108"/>
    <mergeCell ref="EA109:EA110"/>
    <mergeCell ref="EA111:EA112"/>
    <mergeCell ref="EA113:EA114"/>
    <mergeCell ref="EA115:EA116"/>
    <mergeCell ref="EA117:EA118"/>
    <mergeCell ref="DQ165:DQ166"/>
    <mergeCell ref="DQ167:DQ168"/>
    <mergeCell ref="DQ169:DQ170"/>
    <mergeCell ref="DQ171:DQ172"/>
    <mergeCell ref="DQ173:DQ174"/>
    <mergeCell ref="DQ175:DQ176"/>
    <mergeCell ref="DQ177:DQ178"/>
    <mergeCell ref="DQ179:DQ180"/>
    <mergeCell ref="DQ181:DQ182"/>
    <mergeCell ref="DQ183:DQ184"/>
    <mergeCell ref="DQ185:DQ186"/>
    <mergeCell ref="DQ187:DQ188"/>
    <mergeCell ref="DQ189:DQ190"/>
    <mergeCell ref="DQ191:DQ192"/>
    <mergeCell ref="DQ193:DQ194"/>
    <mergeCell ref="DQ195:DQ196"/>
    <mergeCell ref="DQ197:DQ198"/>
    <mergeCell ref="DQ199:DQ200"/>
    <mergeCell ref="DQ201:DQ202"/>
    <mergeCell ref="DQ203:DQ204"/>
    <mergeCell ref="DQ205:DQ206"/>
    <mergeCell ref="DQ207:DQ208"/>
    <mergeCell ref="DQ209:DQ210"/>
    <mergeCell ref="DQ211:DQ212"/>
    <mergeCell ref="DQ213:DQ214"/>
    <mergeCell ref="DQ215:DQ216"/>
    <mergeCell ref="DQ217:DQ218"/>
    <mergeCell ref="DQ219:DQ220"/>
    <mergeCell ref="DQ221:DQ222"/>
    <mergeCell ref="DQ223:DQ224"/>
    <mergeCell ref="DQ225:DQ226"/>
    <mergeCell ref="DQ227:DQ228"/>
    <mergeCell ref="DQ229:DQ230"/>
    <mergeCell ref="DQ99:DQ100"/>
    <mergeCell ref="DQ101:DQ102"/>
    <mergeCell ref="DQ103:DQ104"/>
    <mergeCell ref="DQ105:DQ106"/>
    <mergeCell ref="DQ107:DQ108"/>
    <mergeCell ref="DQ109:DQ110"/>
    <mergeCell ref="DQ111:DQ112"/>
    <mergeCell ref="DQ113:DQ114"/>
    <mergeCell ref="DQ115:DQ116"/>
    <mergeCell ref="DQ117:DQ118"/>
    <mergeCell ref="DQ119:DQ120"/>
    <mergeCell ref="DQ121:DQ122"/>
    <mergeCell ref="DQ123:DQ124"/>
    <mergeCell ref="DQ125:DQ126"/>
    <mergeCell ref="DQ127:DQ128"/>
    <mergeCell ref="DQ129:DQ130"/>
    <mergeCell ref="DQ131:DQ132"/>
    <mergeCell ref="DQ133:DQ134"/>
    <mergeCell ref="DQ135:DQ136"/>
    <mergeCell ref="DQ137:DQ138"/>
    <mergeCell ref="DQ139:DQ140"/>
    <mergeCell ref="DQ141:DQ142"/>
    <mergeCell ref="DQ143:DQ144"/>
    <mergeCell ref="DQ145:DQ146"/>
    <mergeCell ref="DQ147:DQ148"/>
    <mergeCell ref="DQ149:DQ150"/>
    <mergeCell ref="DQ151:DQ152"/>
    <mergeCell ref="DQ153:DQ154"/>
    <mergeCell ref="DQ155:DQ156"/>
    <mergeCell ref="DQ157:DQ158"/>
    <mergeCell ref="DQ159:DQ160"/>
    <mergeCell ref="DQ161:DQ162"/>
    <mergeCell ref="DQ163:DQ164"/>
    <mergeCell ref="DG211:DG212"/>
    <mergeCell ref="DG213:DG214"/>
    <mergeCell ref="DG215:DG216"/>
    <mergeCell ref="DG217:DG218"/>
    <mergeCell ref="DG219:DG220"/>
    <mergeCell ref="DG221:DG222"/>
    <mergeCell ref="DG223:DG224"/>
    <mergeCell ref="DG225:DG226"/>
    <mergeCell ref="DG227:DG228"/>
    <mergeCell ref="DG229:DG230"/>
    <mergeCell ref="DG231:DG232"/>
    <mergeCell ref="DG233:DG234"/>
    <mergeCell ref="DG235:DG236"/>
    <mergeCell ref="DG237:DG238"/>
    <mergeCell ref="DG239:DG240"/>
    <mergeCell ref="DG241:DG242"/>
    <mergeCell ref="DG243:DG244"/>
    <mergeCell ref="DG245:DG246"/>
    <mergeCell ref="DG247:DG248"/>
    <mergeCell ref="DG249:DG250"/>
    <mergeCell ref="DG251:DG252"/>
    <mergeCell ref="DG253:DG254"/>
    <mergeCell ref="DG255:DG256"/>
    <mergeCell ref="DG257:DG258"/>
    <mergeCell ref="DQ19:DQ20"/>
    <mergeCell ref="DQ21:DQ22"/>
    <mergeCell ref="DQ23:DQ24"/>
    <mergeCell ref="DQ25:DQ26"/>
    <mergeCell ref="DQ27:DQ28"/>
    <mergeCell ref="DQ29:DQ30"/>
    <mergeCell ref="DQ31:DQ32"/>
    <mergeCell ref="DQ33:DQ34"/>
    <mergeCell ref="DQ35:DQ36"/>
    <mergeCell ref="DQ37:DQ38"/>
    <mergeCell ref="DQ39:DQ40"/>
    <mergeCell ref="DQ41:DQ42"/>
    <mergeCell ref="DQ43:DQ44"/>
    <mergeCell ref="DQ45:DQ46"/>
    <mergeCell ref="DQ47:DQ48"/>
    <mergeCell ref="DQ49:DQ50"/>
    <mergeCell ref="DQ51:DQ52"/>
    <mergeCell ref="DQ53:DQ54"/>
    <mergeCell ref="DQ55:DQ56"/>
    <mergeCell ref="DQ57:DQ58"/>
    <mergeCell ref="DQ59:DQ60"/>
    <mergeCell ref="DQ61:DQ62"/>
    <mergeCell ref="DQ63:DQ64"/>
    <mergeCell ref="DQ65:DQ66"/>
    <mergeCell ref="DQ67:DQ68"/>
    <mergeCell ref="DQ69:DQ70"/>
    <mergeCell ref="DQ71:DQ72"/>
    <mergeCell ref="DQ73:DQ74"/>
    <mergeCell ref="DQ75:DQ76"/>
    <mergeCell ref="DQ77:DQ78"/>
    <mergeCell ref="DQ79:DQ80"/>
    <mergeCell ref="DQ81:DQ82"/>
    <mergeCell ref="DQ83:DQ84"/>
    <mergeCell ref="DQ85:DQ86"/>
    <mergeCell ref="DQ87:DQ88"/>
    <mergeCell ref="DQ89:DQ90"/>
    <mergeCell ref="DQ91:DQ92"/>
    <mergeCell ref="DQ93:DQ94"/>
    <mergeCell ref="DQ95:DQ96"/>
    <mergeCell ref="DQ97:DQ98"/>
    <mergeCell ref="DG145:DG146"/>
    <mergeCell ref="DG147:DG148"/>
    <mergeCell ref="DG149:DG150"/>
    <mergeCell ref="DG151:DG152"/>
    <mergeCell ref="DG153:DG154"/>
    <mergeCell ref="DG155:DG156"/>
    <mergeCell ref="DG157:DG158"/>
    <mergeCell ref="DG159:DG160"/>
    <mergeCell ref="DG161:DG162"/>
    <mergeCell ref="DG163:DG164"/>
    <mergeCell ref="DG165:DG166"/>
    <mergeCell ref="DG167:DG168"/>
    <mergeCell ref="DG169:DG170"/>
    <mergeCell ref="DG171:DG172"/>
    <mergeCell ref="DG173:DG174"/>
    <mergeCell ref="DG175:DG176"/>
    <mergeCell ref="DG177:DG178"/>
    <mergeCell ref="DG179:DG180"/>
    <mergeCell ref="DG181:DG182"/>
    <mergeCell ref="DG183:DG184"/>
    <mergeCell ref="DG185:DG186"/>
    <mergeCell ref="DG187:DG188"/>
    <mergeCell ref="DG189:DG190"/>
    <mergeCell ref="DG191:DG192"/>
    <mergeCell ref="DG193:DG194"/>
    <mergeCell ref="DG195:DG196"/>
    <mergeCell ref="DG197:DG198"/>
    <mergeCell ref="DG199:DG200"/>
    <mergeCell ref="DG201:DG202"/>
    <mergeCell ref="DG203:DG204"/>
    <mergeCell ref="DG205:DG206"/>
    <mergeCell ref="DG207:DG208"/>
    <mergeCell ref="DG209:DG210"/>
    <mergeCell ref="CW257:CW258"/>
    <mergeCell ref="DG19:DG20"/>
    <mergeCell ref="DG21:DG22"/>
    <mergeCell ref="DG23:DG24"/>
    <mergeCell ref="DG25:DG26"/>
    <mergeCell ref="DG27:DG28"/>
    <mergeCell ref="DG29:DG30"/>
    <mergeCell ref="DG31:DG32"/>
    <mergeCell ref="DG33:DG34"/>
    <mergeCell ref="DG35:DG36"/>
    <mergeCell ref="DG37:DG38"/>
    <mergeCell ref="DG39:DG40"/>
    <mergeCell ref="DG41:DG42"/>
    <mergeCell ref="DG43:DG44"/>
    <mergeCell ref="DG45:DG46"/>
    <mergeCell ref="DG47:DG48"/>
    <mergeCell ref="DG49:DG50"/>
    <mergeCell ref="DG51:DG52"/>
    <mergeCell ref="DG53:DG54"/>
    <mergeCell ref="DG55:DG56"/>
    <mergeCell ref="DG57:DG58"/>
    <mergeCell ref="DG59:DG60"/>
    <mergeCell ref="DG61:DG62"/>
    <mergeCell ref="DG63:DG64"/>
    <mergeCell ref="DG65:DG66"/>
    <mergeCell ref="DG67:DG68"/>
    <mergeCell ref="DG69:DG70"/>
    <mergeCell ref="DG71:DG72"/>
    <mergeCell ref="DG73:DG74"/>
    <mergeCell ref="DG75:DG76"/>
    <mergeCell ref="DG77:DG78"/>
    <mergeCell ref="DG79:DG80"/>
    <mergeCell ref="DG81:DG82"/>
    <mergeCell ref="DG83:DG84"/>
    <mergeCell ref="DG85:DG86"/>
    <mergeCell ref="DG87:DG88"/>
    <mergeCell ref="DG89:DG90"/>
    <mergeCell ref="DG91:DG92"/>
    <mergeCell ref="DG93:DG94"/>
    <mergeCell ref="DG95:DG96"/>
    <mergeCell ref="DG97:DG98"/>
    <mergeCell ref="DG99:DG100"/>
    <mergeCell ref="DG101:DG102"/>
    <mergeCell ref="DG103:DG104"/>
    <mergeCell ref="DG105:DG106"/>
    <mergeCell ref="DG107:DG108"/>
    <mergeCell ref="DG109:DG110"/>
    <mergeCell ref="DG111:DG112"/>
    <mergeCell ref="DG113:DG114"/>
    <mergeCell ref="DG115:DG116"/>
    <mergeCell ref="DG117:DG118"/>
    <mergeCell ref="DG119:DG120"/>
    <mergeCell ref="DG121:DG122"/>
    <mergeCell ref="DG123:DG124"/>
    <mergeCell ref="DG125:DG126"/>
    <mergeCell ref="DG127:DG128"/>
    <mergeCell ref="DG129:DG130"/>
    <mergeCell ref="DG131:DG132"/>
    <mergeCell ref="DG133:DG134"/>
    <mergeCell ref="DG135:DG136"/>
    <mergeCell ref="DG137:DG138"/>
    <mergeCell ref="DG139:DG140"/>
    <mergeCell ref="DG141:DG142"/>
    <mergeCell ref="DG143:DG144"/>
    <mergeCell ref="CW191:CW192"/>
    <mergeCell ref="CW193:CW194"/>
    <mergeCell ref="CW195:CW196"/>
    <mergeCell ref="CW197:CW198"/>
    <mergeCell ref="CW199:CW200"/>
    <mergeCell ref="CW201:CW202"/>
    <mergeCell ref="CW203:CW204"/>
    <mergeCell ref="CW205:CW206"/>
    <mergeCell ref="CW207:CW208"/>
    <mergeCell ref="CW209:CW210"/>
    <mergeCell ref="CW211:CW212"/>
    <mergeCell ref="CW213:CW214"/>
    <mergeCell ref="CW215:CW216"/>
    <mergeCell ref="CW217:CW218"/>
    <mergeCell ref="CW219:CW220"/>
    <mergeCell ref="CW221:CW222"/>
    <mergeCell ref="CW223:CW224"/>
    <mergeCell ref="CW225:CW226"/>
    <mergeCell ref="CW227:CW228"/>
    <mergeCell ref="CW229:CW230"/>
    <mergeCell ref="CW231:CW232"/>
    <mergeCell ref="CW233:CW234"/>
    <mergeCell ref="CW235:CW236"/>
    <mergeCell ref="CW237:CW238"/>
    <mergeCell ref="CW239:CW240"/>
    <mergeCell ref="CW241:CW242"/>
    <mergeCell ref="CW243:CW244"/>
    <mergeCell ref="CW245:CW246"/>
    <mergeCell ref="CW247:CW248"/>
    <mergeCell ref="CW249:CW250"/>
    <mergeCell ref="CW251:CW252"/>
    <mergeCell ref="CW253:CW254"/>
    <mergeCell ref="CW255:CW256"/>
    <mergeCell ref="CW125:CW126"/>
    <mergeCell ref="CW127:CW128"/>
    <mergeCell ref="CW129:CW130"/>
    <mergeCell ref="CW131:CW132"/>
    <mergeCell ref="CW133:CW134"/>
    <mergeCell ref="CW135:CW136"/>
    <mergeCell ref="CW137:CW138"/>
    <mergeCell ref="CW139:CW140"/>
    <mergeCell ref="CW141:CW142"/>
    <mergeCell ref="CW143:CW144"/>
    <mergeCell ref="CW145:CW146"/>
    <mergeCell ref="CW147:CW148"/>
    <mergeCell ref="CW149:CW150"/>
    <mergeCell ref="CW151:CW152"/>
    <mergeCell ref="CW153:CW154"/>
    <mergeCell ref="CW155:CW156"/>
    <mergeCell ref="CW157:CW158"/>
    <mergeCell ref="CW159:CW160"/>
    <mergeCell ref="CW161:CW162"/>
    <mergeCell ref="CW163:CW164"/>
    <mergeCell ref="CW165:CW166"/>
    <mergeCell ref="CW167:CW168"/>
    <mergeCell ref="CW169:CW170"/>
    <mergeCell ref="CW171:CW172"/>
    <mergeCell ref="CW173:CW174"/>
    <mergeCell ref="CW175:CW176"/>
    <mergeCell ref="CW177:CW178"/>
    <mergeCell ref="CW179:CW180"/>
    <mergeCell ref="CW181:CW182"/>
    <mergeCell ref="CW183:CW184"/>
    <mergeCell ref="CW185:CW186"/>
    <mergeCell ref="CW187:CW188"/>
    <mergeCell ref="CW189:CW190"/>
    <mergeCell ref="CM237:CM238"/>
    <mergeCell ref="CM239:CM240"/>
    <mergeCell ref="CM241:CM242"/>
    <mergeCell ref="CM243:CM244"/>
    <mergeCell ref="CM245:CM246"/>
    <mergeCell ref="CM247:CM248"/>
    <mergeCell ref="CM249:CM250"/>
    <mergeCell ref="CM251:CM252"/>
    <mergeCell ref="CM253:CM254"/>
    <mergeCell ref="CM255:CM256"/>
    <mergeCell ref="CM257:CM258"/>
    <mergeCell ref="CW19:CW20"/>
    <mergeCell ref="CW21:CW22"/>
    <mergeCell ref="CW23:CW24"/>
    <mergeCell ref="CW25:CW26"/>
    <mergeCell ref="CW27:CW28"/>
    <mergeCell ref="CW29:CW30"/>
    <mergeCell ref="CW31:CW32"/>
    <mergeCell ref="CW33:CW34"/>
    <mergeCell ref="CW35:CW36"/>
    <mergeCell ref="CW37:CW38"/>
    <mergeCell ref="CW39:CW40"/>
    <mergeCell ref="CW41:CW42"/>
    <mergeCell ref="CW43:CW44"/>
    <mergeCell ref="CW45:CW46"/>
    <mergeCell ref="CW47:CW48"/>
    <mergeCell ref="CW49:CW50"/>
    <mergeCell ref="CW51:CW52"/>
    <mergeCell ref="CW53:CW54"/>
    <mergeCell ref="CW55:CW56"/>
    <mergeCell ref="CW57:CW58"/>
    <mergeCell ref="CW59:CW60"/>
    <mergeCell ref="CW61:CW62"/>
    <mergeCell ref="CW63:CW64"/>
    <mergeCell ref="CW65:CW66"/>
    <mergeCell ref="CW67:CW68"/>
    <mergeCell ref="CW69:CW70"/>
    <mergeCell ref="CW71:CW72"/>
    <mergeCell ref="CW73:CW74"/>
    <mergeCell ref="CW75:CW76"/>
    <mergeCell ref="CW77:CW78"/>
    <mergeCell ref="CW79:CW80"/>
    <mergeCell ref="CW81:CW82"/>
    <mergeCell ref="CW83:CW84"/>
    <mergeCell ref="CW85:CW86"/>
    <mergeCell ref="CW87:CW88"/>
    <mergeCell ref="CW89:CW90"/>
    <mergeCell ref="CW91:CW92"/>
    <mergeCell ref="CW93:CW94"/>
    <mergeCell ref="CW95:CW96"/>
    <mergeCell ref="CW97:CW98"/>
    <mergeCell ref="CW99:CW100"/>
    <mergeCell ref="CW101:CW102"/>
    <mergeCell ref="CW103:CW104"/>
    <mergeCell ref="CW105:CW106"/>
    <mergeCell ref="CW107:CW108"/>
    <mergeCell ref="CW109:CW110"/>
    <mergeCell ref="CW111:CW112"/>
    <mergeCell ref="CW113:CW114"/>
    <mergeCell ref="CW115:CW116"/>
    <mergeCell ref="CW117:CW118"/>
    <mergeCell ref="CW119:CW120"/>
    <mergeCell ref="CW121:CW122"/>
    <mergeCell ref="CW123:CW124"/>
    <mergeCell ref="CM171:CM172"/>
    <mergeCell ref="CM173:CM174"/>
    <mergeCell ref="CM175:CM176"/>
    <mergeCell ref="CM177:CM178"/>
    <mergeCell ref="CM179:CM180"/>
    <mergeCell ref="CM181:CM182"/>
    <mergeCell ref="CM183:CM184"/>
    <mergeCell ref="CM185:CM186"/>
    <mergeCell ref="CM187:CM188"/>
    <mergeCell ref="CM189:CM190"/>
    <mergeCell ref="CM191:CM192"/>
    <mergeCell ref="CM193:CM194"/>
    <mergeCell ref="CM195:CM196"/>
    <mergeCell ref="CM197:CM198"/>
    <mergeCell ref="CM199:CM200"/>
    <mergeCell ref="CM201:CM202"/>
    <mergeCell ref="CM203:CM204"/>
    <mergeCell ref="CM205:CM206"/>
    <mergeCell ref="CM207:CM208"/>
    <mergeCell ref="CM209:CM210"/>
    <mergeCell ref="CM211:CM212"/>
    <mergeCell ref="CM213:CM214"/>
    <mergeCell ref="CM215:CM216"/>
    <mergeCell ref="CM217:CM218"/>
    <mergeCell ref="CM219:CM220"/>
    <mergeCell ref="CM221:CM222"/>
    <mergeCell ref="CM223:CM224"/>
    <mergeCell ref="CM225:CM226"/>
    <mergeCell ref="CM227:CM228"/>
    <mergeCell ref="CM229:CM230"/>
    <mergeCell ref="CM231:CM232"/>
    <mergeCell ref="CM233:CM234"/>
    <mergeCell ref="CM235:CM236"/>
    <mergeCell ref="CM105:CM106"/>
    <mergeCell ref="CM107:CM108"/>
    <mergeCell ref="CM109:CM110"/>
    <mergeCell ref="CM111:CM112"/>
    <mergeCell ref="CM113:CM114"/>
    <mergeCell ref="CM115:CM116"/>
    <mergeCell ref="CM117:CM118"/>
    <mergeCell ref="CM119:CM120"/>
    <mergeCell ref="CM121:CM122"/>
    <mergeCell ref="CM123:CM124"/>
    <mergeCell ref="CM125:CM126"/>
    <mergeCell ref="CM127:CM128"/>
    <mergeCell ref="CM129:CM130"/>
    <mergeCell ref="CM131:CM132"/>
    <mergeCell ref="CM133:CM134"/>
    <mergeCell ref="CM135:CM136"/>
    <mergeCell ref="CM137:CM138"/>
    <mergeCell ref="CM139:CM140"/>
    <mergeCell ref="CM141:CM142"/>
    <mergeCell ref="CM143:CM144"/>
    <mergeCell ref="CM145:CM146"/>
    <mergeCell ref="CM147:CM148"/>
    <mergeCell ref="CM149:CM150"/>
    <mergeCell ref="CM151:CM152"/>
    <mergeCell ref="CM153:CM154"/>
    <mergeCell ref="CM155:CM156"/>
    <mergeCell ref="CM157:CM158"/>
    <mergeCell ref="CM159:CM160"/>
    <mergeCell ref="CM161:CM162"/>
    <mergeCell ref="CM163:CM164"/>
    <mergeCell ref="CM165:CM166"/>
    <mergeCell ref="CM167:CM168"/>
    <mergeCell ref="CM169:CM170"/>
    <mergeCell ref="CC217:CC218"/>
    <mergeCell ref="CC219:CC220"/>
    <mergeCell ref="CC221:CC222"/>
    <mergeCell ref="CC223:CC224"/>
    <mergeCell ref="CC225:CC226"/>
    <mergeCell ref="CC227:CC228"/>
    <mergeCell ref="CC229:CC230"/>
    <mergeCell ref="CC231:CC232"/>
    <mergeCell ref="CC233:CC234"/>
    <mergeCell ref="CC235:CC236"/>
    <mergeCell ref="CC237:CC238"/>
    <mergeCell ref="CC239:CC240"/>
    <mergeCell ref="CC241:CC242"/>
    <mergeCell ref="CC243:CC244"/>
    <mergeCell ref="CC245:CC246"/>
    <mergeCell ref="CC247:CC248"/>
    <mergeCell ref="CC249:CC250"/>
    <mergeCell ref="CC251:CC252"/>
    <mergeCell ref="CC253:CC254"/>
    <mergeCell ref="CC255:CC256"/>
    <mergeCell ref="CC257:CC258"/>
    <mergeCell ref="CM19:CM20"/>
    <mergeCell ref="CM21:CM22"/>
    <mergeCell ref="CM23:CM24"/>
    <mergeCell ref="CM25:CM26"/>
    <mergeCell ref="CM27:CM28"/>
    <mergeCell ref="CM29:CM30"/>
    <mergeCell ref="CM31:CM32"/>
    <mergeCell ref="CM33:CM34"/>
    <mergeCell ref="CM35:CM36"/>
    <mergeCell ref="CM37:CM38"/>
    <mergeCell ref="CM39:CM40"/>
    <mergeCell ref="CM41:CM42"/>
    <mergeCell ref="CM43:CM44"/>
    <mergeCell ref="CM45:CM46"/>
    <mergeCell ref="CM47:CM48"/>
    <mergeCell ref="CM49:CM50"/>
    <mergeCell ref="CM51:CM52"/>
    <mergeCell ref="CM53:CM54"/>
    <mergeCell ref="CM55:CM56"/>
    <mergeCell ref="CM57:CM58"/>
    <mergeCell ref="CM59:CM60"/>
    <mergeCell ref="CM61:CM62"/>
    <mergeCell ref="CM63:CM64"/>
    <mergeCell ref="CM65:CM66"/>
    <mergeCell ref="CM67:CM68"/>
    <mergeCell ref="CM69:CM70"/>
    <mergeCell ref="CM71:CM72"/>
    <mergeCell ref="CM73:CM74"/>
    <mergeCell ref="CM75:CM76"/>
    <mergeCell ref="CM77:CM78"/>
    <mergeCell ref="CM79:CM80"/>
    <mergeCell ref="CM81:CM82"/>
    <mergeCell ref="CM83:CM84"/>
    <mergeCell ref="CM85:CM86"/>
    <mergeCell ref="CM87:CM88"/>
    <mergeCell ref="CM89:CM90"/>
    <mergeCell ref="CM91:CM92"/>
    <mergeCell ref="CM93:CM94"/>
    <mergeCell ref="CM95:CM96"/>
    <mergeCell ref="CM97:CM98"/>
    <mergeCell ref="CM99:CM100"/>
    <mergeCell ref="CM101:CM102"/>
    <mergeCell ref="CM103:CM104"/>
    <mergeCell ref="CC151:CC152"/>
    <mergeCell ref="CC153:CC154"/>
    <mergeCell ref="CC155:CC156"/>
    <mergeCell ref="CC157:CC158"/>
    <mergeCell ref="CC159:CC160"/>
    <mergeCell ref="CC161:CC162"/>
    <mergeCell ref="CC163:CC164"/>
    <mergeCell ref="CC165:CC166"/>
    <mergeCell ref="CC167:CC168"/>
    <mergeCell ref="CC169:CC170"/>
    <mergeCell ref="CC171:CC172"/>
    <mergeCell ref="CC173:CC174"/>
    <mergeCell ref="CC175:CC176"/>
    <mergeCell ref="CC177:CC178"/>
    <mergeCell ref="CC179:CC180"/>
    <mergeCell ref="CC181:CC182"/>
    <mergeCell ref="CC183:CC184"/>
    <mergeCell ref="CC185:CC186"/>
    <mergeCell ref="CC187:CC188"/>
    <mergeCell ref="CC189:CC190"/>
    <mergeCell ref="CC191:CC192"/>
    <mergeCell ref="CC193:CC194"/>
    <mergeCell ref="CC195:CC196"/>
    <mergeCell ref="CC197:CC198"/>
    <mergeCell ref="CC199:CC200"/>
    <mergeCell ref="CC201:CC202"/>
    <mergeCell ref="CC203:CC204"/>
    <mergeCell ref="CC205:CC206"/>
    <mergeCell ref="CC207:CC208"/>
    <mergeCell ref="CC209:CC210"/>
    <mergeCell ref="CC211:CC212"/>
    <mergeCell ref="CC213:CC214"/>
    <mergeCell ref="CC215:CC216"/>
    <mergeCell ref="CC85:CC86"/>
    <mergeCell ref="CC87:CC88"/>
    <mergeCell ref="CC89:CC90"/>
    <mergeCell ref="CC91:CC92"/>
    <mergeCell ref="CC93:CC94"/>
    <mergeCell ref="CC95:CC96"/>
    <mergeCell ref="CC97:CC98"/>
    <mergeCell ref="CC99:CC100"/>
    <mergeCell ref="CC101:CC102"/>
    <mergeCell ref="CC103:CC104"/>
    <mergeCell ref="CC105:CC106"/>
    <mergeCell ref="CC107:CC108"/>
    <mergeCell ref="CC109:CC110"/>
    <mergeCell ref="CC111:CC112"/>
    <mergeCell ref="CC113:CC114"/>
    <mergeCell ref="CC115:CC116"/>
    <mergeCell ref="CC117:CC118"/>
    <mergeCell ref="CC119:CC120"/>
    <mergeCell ref="CC121:CC122"/>
    <mergeCell ref="CC123:CC124"/>
    <mergeCell ref="CC125:CC126"/>
    <mergeCell ref="CC127:CC128"/>
    <mergeCell ref="CC129:CC130"/>
    <mergeCell ref="CC131:CC132"/>
    <mergeCell ref="CC133:CC134"/>
    <mergeCell ref="CC135:CC136"/>
    <mergeCell ref="CC137:CC138"/>
    <mergeCell ref="CC139:CC140"/>
    <mergeCell ref="CC141:CC142"/>
    <mergeCell ref="CC143:CC144"/>
    <mergeCell ref="CC145:CC146"/>
    <mergeCell ref="CC147:CC148"/>
    <mergeCell ref="CC149:CC150"/>
    <mergeCell ref="BS197:BS198"/>
    <mergeCell ref="BS199:BS200"/>
    <mergeCell ref="BS201:BS202"/>
    <mergeCell ref="BS203:BS204"/>
    <mergeCell ref="BS205:BS206"/>
    <mergeCell ref="BS207:BS208"/>
    <mergeCell ref="BS209:BS210"/>
    <mergeCell ref="BS211:BS212"/>
    <mergeCell ref="BS213:BS214"/>
    <mergeCell ref="BS215:BS216"/>
    <mergeCell ref="BS217:BS218"/>
    <mergeCell ref="BS219:BS220"/>
    <mergeCell ref="BS221:BS222"/>
    <mergeCell ref="BS223:BS224"/>
    <mergeCell ref="BS225:BS226"/>
    <mergeCell ref="BS227:BS228"/>
    <mergeCell ref="BS229:BS230"/>
    <mergeCell ref="BS231:BS232"/>
    <mergeCell ref="BS233:BS234"/>
    <mergeCell ref="BS235:BS236"/>
    <mergeCell ref="BS237:BS238"/>
    <mergeCell ref="BS239:BS240"/>
    <mergeCell ref="BS241:BS242"/>
    <mergeCell ref="BS243:BS244"/>
    <mergeCell ref="BS245:BS246"/>
    <mergeCell ref="BS247:BS248"/>
    <mergeCell ref="BS249:BS250"/>
    <mergeCell ref="BS251:BS252"/>
    <mergeCell ref="BS253:BS254"/>
    <mergeCell ref="BS255:BS256"/>
    <mergeCell ref="BS257:BS258"/>
    <mergeCell ref="CC19:CC20"/>
    <mergeCell ref="CC21:CC22"/>
    <mergeCell ref="CC23:CC24"/>
    <mergeCell ref="CC25:CC26"/>
    <mergeCell ref="CC27:CC28"/>
    <mergeCell ref="CC29:CC30"/>
    <mergeCell ref="CC31:CC32"/>
    <mergeCell ref="CC33:CC34"/>
    <mergeCell ref="CC35:CC36"/>
    <mergeCell ref="CC37:CC38"/>
    <mergeCell ref="CC39:CC40"/>
    <mergeCell ref="CC41:CC42"/>
    <mergeCell ref="CC43:CC44"/>
    <mergeCell ref="CC45:CC46"/>
    <mergeCell ref="CC47:CC48"/>
    <mergeCell ref="CC49:CC50"/>
    <mergeCell ref="CC51:CC52"/>
    <mergeCell ref="CC53:CC54"/>
    <mergeCell ref="CC55:CC56"/>
    <mergeCell ref="CC57:CC58"/>
    <mergeCell ref="CC59:CC60"/>
    <mergeCell ref="CC61:CC62"/>
    <mergeCell ref="CC63:CC64"/>
    <mergeCell ref="CC65:CC66"/>
    <mergeCell ref="CC67:CC68"/>
    <mergeCell ref="CC69:CC70"/>
    <mergeCell ref="CC71:CC72"/>
    <mergeCell ref="CC73:CC74"/>
    <mergeCell ref="CC75:CC76"/>
    <mergeCell ref="CC77:CC78"/>
    <mergeCell ref="CC79:CC80"/>
    <mergeCell ref="CC81:CC82"/>
    <mergeCell ref="CC83:CC84"/>
    <mergeCell ref="BS131:BS132"/>
    <mergeCell ref="BS133:BS134"/>
    <mergeCell ref="BS135:BS136"/>
    <mergeCell ref="BS137:BS138"/>
    <mergeCell ref="BS139:BS140"/>
    <mergeCell ref="BS141:BS142"/>
    <mergeCell ref="BS143:BS144"/>
    <mergeCell ref="BS145:BS146"/>
    <mergeCell ref="BS147:BS148"/>
    <mergeCell ref="BS149:BS150"/>
    <mergeCell ref="BS151:BS152"/>
    <mergeCell ref="BS153:BS154"/>
    <mergeCell ref="BS155:BS156"/>
    <mergeCell ref="BS157:BS158"/>
    <mergeCell ref="BS159:BS160"/>
    <mergeCell ref="BS161:BS162"/>
    <mergeCell ref="BS163:BS164"/>
    <mergeCell ref="BS165:BS166"/>
    <mergeCell ref="BS167:BS168"/>
    <mergeCell ref="BS169:BS170"/>
    <mergeCell ref="BS171:BS172"/>
    <mergeCell ref="BS173:BS174"/>
    <mergeCell ref="BS175:BS176"/>
    <mergeCell ref="BS177:BS178"/>
    <mergeCell ref="BS179:BS180"/>
    <mergeCell ref="BS181:BS182"/>
    <mergeCell ref="BS183:BS184"/>
    <mergeCell ref="BS185:BS186"/>
    <mergeCell ref="BS187:BS188"/>
    <mergeCell ref="BS189:BS190"/>
    <mergeCell ref="BS191:BS192"/>
    <mergeCell ref="BS193:BS194"/>
    <mergeCell ref="BS195:BS196"/>
    <mergeCell ref="BI243:BI244"/>
    <mergeCell ref="BI245:BI246"/>
    <mergeCell ref="BI247:BI248"/>
    <mergeCell ref="BI249:BI250"/>
    <mergeCell ref="BI251:BI252"/>
    <mergeCell ref="BI253:BI254"/>
    <mergeCell ref="BI255:BI256"/>
    <mergeCell ref="BI257:BI258"/>
    <mergeCell ref="BS19:BS20"/>
    <mergeCell ref="BS21:BS22"/>
    <mergeCell ref="BS23:BS24"/>
    <mergeCell ref="BS25:BS26"/>
    <mergeCell ref="BS27:BS28"/>
    <mergeCell ref="BS29:BS30"/>
    <mergeCell ref="BS31:BS32"/>
    <mergeCell ref="BS33:BS34"/>
    <mergeCell ref="BS35:BS36"/>
    <mergeCell ref="BS37:BS38"/>
    <mergeCell ref="BS39:BS40"/>
    <mergeCell ref="BS41:BS42"/>
    <mergeCell ref="BS43:BS44"/>
    <mergeCell ref="BS45:BS46"/>
    <mergeCell ref="BS47:BS48"/>
    <mergeCell ref="BS49:BS50"/>
    <mergeCell ref="BS51:BS52"/>
    <mergeCell ref="BS53:BS54"/>
    <mergeCell ref="BS55:BS56"/>
    <mergeCell ref="BS57:BS58"/>
    <mergeCell ref="BS59:BS60"/>
    <mergeCell ref="BS61:BS62"/>
    <mergeCell ref="BS63:BS64"/>
    <mergeCell ref="BS65:BS66"/>
    <mergeCell ref="BS67:BS68"/>
    <mergeCell ref="BS69:BS70"/>
    <mergeCell ref="BS71:BS72"/>
    <mergeCell ref="BS73:BS74"/>
    <mergeCell ref="BS75:BS76"/>
    <mergeCell ref="BS77:BS78"/>
    <mergeCell ref="BS79:BS80"/>
    <mergeCell ref="BS81:BS82"/>
    <mergeCell ref="BS83:BS84"/>
    <mergeCell ref="BS85:BS86"/>
    <mergeCell ref="BS87:BS88"/>
    <mergeCell ref="BS89:BS90"/>
    <mergeCell ref="BS91:BS92"/>
    <mergeCell ref="BS93:BS94"/>
    <mergeCell ref="BS95:BS96"/>
    <mergeCell ref="BS97:BS98"/>
    <mergeCell ref="BS99:BS100"/>
    <mergeCell ref="BS101:BS102"/>
    <mergeCell ref="BS103:BS104"/>
    <mergeCell ref="BS105:BS106"/>
    <mergeCell ref="BS107:BS108"/>
    <mergeCell ref="BS109:BS110"/>
    <mergeCell ref="BS111:BS112"/>
    <mergeCell ref="BS113:BS114"/>
    <mergeCell ref="BS115:BS116"/>
    <mergeCell ref="BS117:BS118"/>
    <mergeCell ref="BS119:BS120"/>
    <mergeCell ref="BS121:BS122"/>
    <mergeCell ref="BS123:BS124"/>
    <mergeCell ref="BS125:BS126"/>
    <mergeCell ref="BS127:BS128"/>
    <mergeCell ref="BS129:BS130"/>
    <mergeCell ref="BI177:BI178"/>
    <mergeCell ref="BI179:BI180"/>
    <mergeCell ref="BI181:BI182"/>
    <mergeCell ref="BI183:BI184"/>
    <mergeCell ref="BI185:BI186"/>
    <mergeCell ref="BI187:BI188"/>
    <mergeCell ref="BI189:BI190"/>
    <mergeCell ref="BI191:BI192"/>
    <mergeCell ref="BI193:BI194"/>
    <mergeCell ref="BI195:BI196"/>
    <mergeCell ref="BI197:BI198"/>
    <mergeCell ref="BI199:BI200"/>
    <mergeCell ref="BI201:BI202"/>
    <mergeCell ref="BI203:BI204"/>
    <mergeCell ref="BI205:BI206"/>
    <mergeCell ref="BI207:BI208"/>
    <mergeCell ref="BI209:BI210"/>
    <mergeCell ref="BI211:BI212"/>
    <mergeCell ref="BI213:BI214"/>
    <mergeCell ref="BI215:BI216"/>
    <mergeCell ref="BI217:BI218"/>
    <mergeCell ref="BI219:BI220"/>
    <mergeCell ref="BI221:BI222"/>
    <mergeCell ref="BI223:BI224"/>
    <mergeCell ref="BI225:BI226"/>
    <mergeCell ref="BI227:BI228"/>
    <mergeCell ref="BI229:BI230"/>
    <mergeCell ref="BI231:BI232"/>
    <mergeCell ref="BI233:BI234"/>
    <mergeCell ref="BI235:BI236"/>
    <mergeCell ref="BI237:BI238"/>
    <mergeCell ref="BI239:BI240"/>
    <mergeCell ref="BI241:BI242"/>
    <mergeCell ref="BI111:BI112"/>
    <mergeCell ref="BI113:BI114"/>
    <mergeCell ref="BI115:BI116"/>
    <mergeCell ref="BI117:BI118"/>
    <mergeCell ref="BI119:BI120"/>
    <mergeCell ref="BI121:BI122"/>
    <mergeCell ref="BI123:BI124"/>
    <mergeCell ref="BI125:BI126"/>
    <mergeCell ref="BI127:BI128"/>
    <mergeCell ref="BI129:BI130"/>
    <mergeCell ref="BI131:BI132"/>
    <mergeCell ref="BI133:BI134"/>
    <mergeCell ref="BI135:BI136"/>
    <mergeCell ref="BI137:BI138"/>
    <mergeCell ref="BI139:BI140"/>
    <mergeCell ref="BI141:BI142"/>
    <mergeCell ref="BI143:BI144"/>
    <mergeCell ref="BI145:BI146"/>
    <mergeCell ref="BI147:BI148"/>
    <mergeCell ref="BI149:BI150"/>
    <mergeCell ref="BI151:BI152"/>
    <mergeCell ref="BI153:BI154"/>
    <mergeCell ref="BI155:BI156"/>
    <mergeCell ref="BI157:BI158"/>
    <mergeCell ref="BI159:BI160"/>
    <mergeCell ref="BI161:BI162"/>
    <mergeCell ref="BI163:BI164"/>
    <mergeCell ref="BI165:BI166"/>
    <mergeCell ref="BI167:BI168"/>
    <mergeCell ref="BI169:BI170"/>
    <mergeCell ref="BI171:BI172"/>
    <mergeCell ref="BI173:BI174"/>
    <mergeCell ref="BI175:BI176"/>
    <mergeCell ref="AY223:AY224"/>
    <mergeCell ref="AY225:AY226"/>
    <mergeCell ref="AY227:AY228"/>
    <mergeCell ref="AY229:AY230"/>
    <mergeCell ref="AY231:AY232"/>
    <mergeCell ref="AY233:AY234"/>
    <mergeCell ref="AY235:AY236"/>
    <mergeCell ref="AY237:AY238"/>
    <mergeCell ref="AY239:AY240"/>
    <mergeCell ref="AY241:AY242"/>
    <mergeCell ref="AY243:AY244"/>
    <mergeCell ref="AY245:AY246"/>
    <mergeCell ref="AY247:AY248"/>
    <mergeCell ref="AY249:AY250"/>
    <mergeCell ref="AY251:AY252"/>
    <mergeCell ref="AY253:AY254"/>
    <mergeCell ref="AY255:AY256"/>
    <mergeCell ref="AY257:AY258"/>
    <mergeCell ref="BI19:BI20"/>
    <mergeCell ref="BI21:BI22"/>
    <mergeCell ref="BI23:BI24"/>
    <mergeCell ref="BI25:BI26"/>
    <mergeCell ref="BI27:BI28"/>
    <mergeCell ref="BI29:BI30"/>
    <mergeCell ref="BI31:BI32"/>
    <mergeCell ref="BI33:BI34"/>
    <mergeCell ref="BI35:BI36"/>
    <mergeCell ref="BI37:BI38"/>
    <mergeCell ref="BI39:BI40"/>
    <mergeCell ref="BI41:BI42"/>
    <mergeCell ref="BI43:BI44"/>
    <mergeCell ref="BI45:BI46"/>
    <mergeCell ref="BI47:BI48"/>
    <mergeCell ref="BI49:BI50"/>
    <mergeCell ref="BI51:BI52"/>
    <mergeCell ref="BI53:BI54"/>
    <mergeCell ref="BI55:BI56"/>
    <mergeCell ref="BI57:BI58"/>
    <mergeCell ref="BI59:BI60"/>
    <mergeCell ref="BI61:BI62"/>
    <mergeCell ref="BI63:BI64"/>
    <mergeCell ref="BI65:BI66"/>
    <mergeCell ref="BI67:BI68"/>
    <mergeCell ref="BI69:BI70"/>
    <mergeCell ref="BI71:BI72"/>
    <mergeCell ref="BI73:BI74"/>
    <mergeCell ref="BI75:BI76"/>
    <mergeCell ref="BI77:BI78"/>
    <mergeCell ref="BI79:BI80"/>
    <mergeCell ref="BI81:BI82"/>
    <mergeCell ref="BI83:BI84"/>
    <mergeCell ref="BI85:BI86"/>
    <mergeCell ref="BI87:BI88"/>
    <mergeCell ref="BI89:BI90"/>
    <mergeCell ref="BI91:BI92"/>
    <mergeCell ref="BI93:BI94"/>
    <mergeCell ref="BI95:BI96"/>
    <mergeCell ref="BI97:BI98"/>
    <mergeCell ref="BI99:BI100"/>
    <mergeCell ref="BI101:BI102"/>
    <mergeCell ref="BI103:BI104"/>
    <mergeCell ref="BI105:BI106"/>
    <mergeCell ref="BI107:BI108"/>
    <mergeCell ref="BI109:BI110"/>
    <mergeCell ref="AY157:AY158"/>
    <mergeCell ref="AY159:AY160"/>
    <mergeCell ref="AY161:AY162"/>
    <mergeCell ref="AY163:AY164"/>
    <mergeCell ref="AY165:AY166"/>
    <mergeCell ref="AY167:AY168"/>
    <mergeCell ref="AY169:AY170"/>
    <mergeCell ref="AY171:AY172"/>
    <mergeCell ref="AY173:AY174"/>
    <mergeCell ref="AY175:AY176"/>
    <mergeCell ref="AY177:AY178"/>
    <mergeCell ref="AY179:AY180"/>
    <mergeCell ref="AY181:AY182"/>
    <mergeCell ref="AY183:AY184"/>
    <mergeCell ref="AY185:AY186"/>
    <mergeCell ref="AY187:AY188"/>
    <mergeCell ref="AY189:AY190"/>
    <mergeCell ref="AY191:AY192"/>
    <mergeCell ref="AY193:AY194"/>
    <mergeCell ref="AY195:AY196"/>
    <mergeCell ref="AY197:AY198"/>
    <mergeCell ref="AY199:AY200"/>
    <mergeCell ref="AY201:AY202"/>
    <mergeCell ref="AY203:AY204"/>
    <mergeCell ref="AY205:AY206"/>
    <mergeCell ref="AY207:AY208"/>
    <mergeCell ref="AY209:AY210"/>
    <mergeCell ref="AY211:AY212"/>
    <mergeCell ref="AY213:AY214"/>
    <mergeCell ref="AY215:AY216"/>
    <mergeCell ref="AY217:AY218"/>
    <mergeCell ref="AY219:AY220"/>
    <mergeCell ref="AY221:AY222"/>
    <mergeCell ref="AY91:AY92"/>
    <mergeCell ref="AY93:AY94"/>
    <mergeCell ref="AY95:AY96"/>
    <mergeCell ref="AY97:AY98"/>
    <mergeCell ref="AY99:AY100"/>
    <mergeCell ref="AY101:AY102"/>
    <mergeCell ref="AY103:AY104"/>
    <mergeCell ref="AY105:AY106"/>
    <mergeCell ref="AY107:AY108"/>
    <mergeCell ref="AY109:AY110"/>
    <mergeCell ref="AY111:AY112"/>
    <mergeCell ref="AY113:AY114"/>
    <mergeCell ref="AY115:AY116"/>
    <mergeCell ref="AY117:AY118"/>
    <mergeCell ref="AY119:AY120"/>
    <mergeCell ref="AY121:AY122"/>
    <mergeCell ref="AY123:AY124"/>
    <mergeCell ref="AY125:AY126"/>
    <mergeCell ref="AY127:AY128"/>
    <mergeCell ref="AY129:AY130"/>
    <mergeCell ref="AY131:AY132"/>
    <mergeCell ref="AY133:AY134"/>
    <mergeCell ref="AY135:AY136"/>
    <mergeCell ref="AY137:AY138"/>
    <mergeCell ref="AY139:AY140"/>
    <mergeCell ref="AY141:AY142"/>
    <mergeCell ref="AY143:AY144"/>
    <mergeCell ref="AY145:AY146"/>
    <mergeCell ref="AY147:AY148"/>
    <mergeCell ref="AY149:AY150"/>
    <mergeCell ref="AY151:AY152"/>
    <mergeCell ref="AY153:AY154"/>
    <mergeCell ref="AY155:AY156"/>
    <mergeCell ref="AO203:AO204"/>
    <mergeCell ref="AO205:AO206"/>
    <mergeCell ref="AO207:AO208"/>
    <mergeCell ref="AO209:AO210"/>
    <mergeCell ref="AO211:AO212"/>
    <mergeCell ref="AO213:AO214"/>
    <mergeCell ref="AO215:AO216"/>
    <mergeCell ref="AO217:AO218"/>
    <mergeCell ref="AO219:AO220"/>
    <mergeCell ref="AO221:AO222"/>
    <mergeCell ref="AO223:AO224"/>
    <mergeCell ref="AO225:AO226"/>
    <mergeCell ref="AO227:AO228"/>
    <mergeCell ref="AO229:AO230"/>
    <mergeCell ref="AO231:AO232"/>
    <mergeCell ref="AO233:AO234"/>
    <mergeCell ref="AO235:AO236"/>
    <mergeCell ref="AO237:AO238"/>
    <mergeCell ref="AO239:AO240"/>
    <mergeCell ref="AO241:AO242"/>
    <mergeCell ref="AO243:AO244"/>
    <mergeCell ref="AO245:AO246"/>
    <mergeCell ref="AO247:AO248"/>
    <mergeCell ref="AO249:AO250"/>
    <mergeCell ref="AO251:AO252"/>
    <mergeCell ref="AO253:AO254"/>
    <mergeCell ref="AO255:AO256"/>
    <mergeCell ref="AO257:AO258"/>
    <mergeCell ref="AY19:AY20"/>
    <mergeCell ref="AY21:AY22"/>
    <mergeCell ref="AY23:AY24"/>
    <mergeCell ref="AY25:AY26"/>
    <mergeCell ref="AY27:AY28"/>
    <mergeCell ref="AY29:AY30"/>
    <mergeCell ref="AY31:AY32"/>
    <mergeCell ref="AY33:AY34"/>
    <mergeCell ref="AY35:AY36"/>
    <mergeCell ref="AY37:AY38"/>
    <mergeCell ref="AY39:AY40"/>
    <mergeCell ref="AY41:AY42"/>
    <mergeCell ref="AY43:AY44"/>
    <mergeCell ref="AY45:AY46"/>
    <mergeCell ref="AY47:AY48"/>
    <mergeCell ref="AY49:AY50"/>
    <mergeCell ref="AY51:AY52"/>
    <mergeCell ref="AY53:AY54"/>
    <mergeCell ref="AY55:AY56"/>
    <mergeCell ref="AY57:AY58"/>
    <mergeCell ref="AY59:AY60"/>
    <mergeCell ref="AY61:AY62"/>
    <mergeCell ref="AY63:AY64"/>
    <mergeCell ref="AY65:AY66"/>
    <mergeCell ref="AY67:AY68"/>
    <mergeCell ref="AY69:AY70"/>
    <mergeCell ref="AY71:AY72"/>
    <mergeCell ref="AY73:AY74"/>
    <mergeCell ref="AY75:AY76"/>
    <mergeCell ref="AY77:AY78"/>
    <mergeCell ref="AY79:AY80"/>
    <mergeCell ref="AY81:AY82"/>
    <mergeCell ref="AY83:AY84"/>
    <mergeCell ref="AY85:AY86"/>
    <mergeCell ref="AY87:AY88"/>
    <mergeCell ref="AY89:AY90"/>
    <mergeCell ref="AO137:AO138"/>
    <mergeCell ref="AO139:AO140"/>
    <mergeCell ref="AO141:AO142"/>
    <mergeCell ref="AO143:AO144"/>
    <mergeCell ref="AO145:AO146"/>
    <mergeCell ref="AO147:AO148"/>
    <mergeCell ref="AO149:AO150"/>
    <mergeCell ref="AO151:AO152"/>
    <mergeCell ref="AO153:AO154"/>
    <mergeCell ref="AO155:AO156"/>
    <mergeCell ref="AO157:AO158"/>
    <mergeCell ref="AO159:AO160"/>
    <mergeCell ref="AO161:AO162"/>
    <mergeCell ref="AO163:AO164"/>
    <mergeCell ref="AO165:AO166"/>
    <mergeCell ref="AO167:AO168"/>
    <mergeCell ref="AO169:AO170"/>
    <mergeCell ref="AO171:AO172"/>
    <mergeCell ref="AO173:AO174"/>
    <mergeCell ref="AO175:AO176"/>
    <mergeCell ref="AO177:AO178"/>
    <mergeCell ref="AO179:AO180"/>
    <mergeCell ref="AO181:AO182"/>
    <mergeCell ref="AO183:AO184"/>
    <mergeCell ref="AO185:AO186"/>
    <mergeCell ref="AO187:AO188"/>
    <mergeCell ref="AO189:AO190"/>
    <mergeCell ref="AO191:AO192"/>
    <mergeCell ref="AO193:AO194"/>
    <mergeCell ref="AO195:AO196"/>
    <mergeCell ref="AO197:AO198"/>
    <mergeCell ref="AO199:AO200"/>
    <mergeCell ref="AO201:AO202"/>
    <mergeCell ref="AE249:AE250"/>
    <mergeCell ref="AE251:AE252"/>
    <mergeCell ref="AE253:AE254"/>
    <mergeCell ref="AE255:AE256"/>
    <mergeCell ref="AE257:AE258"/>
    <mergeCell ref="AO19:AO20"/>
    <mergeCell ref="AO21:AO22"/>
    <mergeCell ref="AO23:AO24"/>
    <mergeCell ref="AO25:AO26"/>
    <mergeCell ref="AO27:AO28"/>
    <mergeCell ref="AO29:AO30"/>
    <mergeCell ref="AO31:AO32"/>
    <mergeCell ref="AO33:AO34"/>
    <mergeCell ref="AO35:AO36"/>
    <mergeCell ref="AO37:AO38"/>
    <mergeCell ref="AO39:AO40"/>
    <mergeCell ref="AO41:AO42"/>
    <mergeCell ref="AO43:AO44"/>
    <mergeCell ref="AO45:AO46"/>
    <mergeCell ref="AO47:AO48"/>
    <mergeCell ref="AO49:AO50"/>
    <mergeCell ref="AO51:AO52"/>
    <mergeCell ref="AO53:AO54"/>
    <mergeCell ref="AO55:AO56"/>
    <mergeCell ref="AO57:AO58"/>
    <mergeCell ref="AO59:AO60"/>
    <mergeCell ref="AO61:AO62"/>
    <mergeCell ref="AO63:AO64"/>
    <mergeCell ref="AO65:AO66"/>
    <mergeCell ref="AO67:AO68"/>
    <mergeCell ref="AO69:AO70"/>
    <mergeCell ref="AO71:AO72"/>
    <mergeCell ref="AO73:AO74"/>
    <mergeCell ref="AO75:AO76"/>
    <mergeCell ref="AO77:AO78"/>
    <mergeCell ref="AO79:AO80"/>
    <mergeCell ref="AO81:AO82"/>
    <mergeCell ref="AO83:AO84"/>
    <mergeCell ref="AO85:AO86"/>
    <mergeCell ref="AO87:AO88"/>
    <mergeCell ref="AO89:AO90"/>
    <mergeCell ref="AO91:AO92"/>
    <mergeCell ref="AO93:AO94"/>
    <mergeCell ref="AO95:AO96"/>
    <mergeCell ref="AO97:AO98"/>
    <mergeCell ref="AO99:AO100"/>
    <mergeCell ref="AO101:AO102"/>
    <mergeCell ref="AO103:AO104"/>
    <mergeCell ref="AO105:AO106"/>
    <mergeCell ref="AO107:AO108"/>
    <mergeCell ref="AO109:AO110"/>
    <mergeCell ref="AO111:AO112"/>
    <mergeCell ref="AO113:AO114"/>
    <mergeCell ref="AO115:AO116"/>
    <mergeCell ref="AO117:AO118"/>
    <mergeCell ref="AO119:AO120"/>
    <mergeCell ref="AO121:AO122"/>
    <mergeCell ref="AO123:AO124"/>
    <mergeCell ref="AO125:AO126"/>
    <mergeCell ref="AO127:AO128"/>
    <mergeCell ref="AO129:AO130"/>
    <mergeCell ref="AO131:AO132"/>
    <mergeCell ref="AO133:AO134"/>
    <mergeCell ref="AO135:AO136"/>
    <mergeCell ref="AE183:AE184"/>
    <mergeCell ref="AE185:AE186"/>
    <mergeCell ref="AE187:AE188"/>
    <mergeCell ref="AE189:AE190"/>
    <mergeCell ref="AE191:AE192"/>
    <mergeCell ref="AE193:AE194"/>
    <mergeCell ref="AE195:AE196"/>
    <mergeCell ref="AE197:AE198"/>
    <mergeCell ref="AE199:AE200"/>
    <mergeCell ref="AE201:AE202"/>
    <mergeCell ref="AE203:AE204"/>
    <mergeCell ref="AE205:AE206"/>
    <mergeCell ref="AE207:AE208"/>
    <mergeCell ref="AE209:AE210"/>
    <mergeCell ref="AE211:AE212"/>
    <mergeCell ref="AE213:AE214"/>
    <mergeCell ref="AE215:AE216"/>
    <mergeCell ref="AE217:AE218"/>
    <mergeCell ref="AE219:AE220"/>
    <mergeCell ref="AE221:AE222"/>
    <mergeCell ref="AE223:AE224"/>
    <mergeCell ref="AE225:AE226"/>
    <mergeCell ref="AE227:AE228"/>
    <mergeCell ref="AE229:AE230"/>
    <mergeCell ref="AE231:AE232"/>
    <mergeCell ref="AE233:AE234"/>
    <mergeCell ref="AE235:AE236"/>
    <mergeCell ref="AE237:AE238"/>
    <mergeCell ref="AE239:AE240"/>
    <mergeCell ref="AE241:AE242"/>
    <mergeCell ref="AE243:AE244"/>
    <mergeCell ref="AE245:AE246"/>
    <mergeCell ref="AE247:AE248"/>
    <mergeCell ref="AE117:AE118"/>
    <mergeCell ref="AE119:AE120"/>
    <mergeCell ref="AE121:AE122"/>
    <mergeCell ref="AE123:AE124"/>
    <mergeCell ref="AE125:AE126"/>
    <mergeCell ref="AE127:AE128"/>
    <mergeCell ref="AE129:AE130"/>
    <mergeCell ref="AE131:AE132"/>
    <mergeCell ref="AE133:AE134"/>
    <mergeCell ref="AE135:AE136"/>
    <mergeCell ref="AE137:AE138"/>
    <mergeCell ref="AE139:AE140"/>
    <mergeCell ref="AE141:AE142"/>
    <mergeCell ref="AE143:AE144"/>
    <mergeCell ref="AE145:AE146"/>
    <mergeCell ref="AE147:AE148"/>
    <mergeCell ref="AE149:AE150"/>
    <mergeCell ref="AE151:AE152"/>
    <mergeCell ref="AE153:AE154"/>
    <mergeCell ref="AE155:AE156"/>
    <mergeCell ref="AE157:AE158"/>
    <mergeCell ref="AE159:AE160"/>
    <mergeCell ref="AE161:AE162"/>
    <mergeCell ref="AE163:AE164"/>
    <mergeCell ref="AE165:AE166"/>
    <mergeCell ref="AE167:AE168"/>
    <mergeCell ref="AE169:AE170"/>
    <mergeCell ref="AE171:AE172"/>
    <mergeCell ref="AE173:AE174"/>
    <mergeCell ref="AE175:AE176"/>
    <mergeCell ref="AE177:AE178"/>
    <mergeCell ref="AE179:AE180"/>
    <mergeCell ref="AE181:AE182"/>
    <mergeCell ref="U229:U230"/>
    <mergeCell ref="U231:U232"/>
    <mergeCell ref="U233:U234"/>
    <mergeCell ref="U235:U236"/>
    <mergeCell ref="U237:U238"/>
    <mergeCell ref="U239:U240"/>
    <mergeCell ref="U241:U242"/>
    <mergeCell ref="U243:U244"/>
    <mergeCell ref="U245:U246"/>
    <mergeCell ref="U247:U248"/>
    <mergeCell ref="U249:U250"/>
    <mergeCell ref="U251:U252"/>
    <mergeCell ref="U253:U254"/>
    <mergeCell ref="U255:U256"/>
    <mergeCell ref="U257:U258"/>
    <mergeCell ref="AE19:AE20"/>
    <mergeCell ref="AE21:AE22"/>
    <mergeCell ref="AE23:AE24"/>
    <mergeCell ref="AE25:AE26"/>
    <mergeCell ref="AE27:AE28"/>
    <mergeCell ref="AE29:AE30"/>
    <mergeCell ref="AE31:AE32"/>
    <mergeCell ref="AE33:AE34"/>
    <mergeCell ref="AE35:AE36"/>
    <mergeCell ref="AE37:AE38"/>
    <mergeCell ref="AE39:AE40"/>
    <mergeCell ref="AE41:AE42"/>
    <mergeCell ref="AE43:AE44"/>
    <mergeCell ref="AE45:AE46"/>
    <mergeCell ref="AE47:AE48"/>
    <mergeCell ref="AE49:AE50"/>
    <mergeCell ref="AE51:AE52"/>
    <mergeCell ref="AE53:AE54"/>
    <mergeCell ref="AE55:AE56"/>
    <mergeCell ref="AE57:AE58"/>
    <mergeCell ref="AE59:AE60"/>
    <mergeCell ref="AE61:AE62"/>
    <mergeCell ref="AE63:AE64"/>
    <mergeCell ref="AE65:AE66"/>
    <mergeCell ref="AE67:AE68"/>
    <mergeCell ref="AE69:AE70"/>
    <mergeCell ref="AE71:AE72"/>
    <mergeCell ref="AE73:AE74"/>
    <mergeCell ref="AE75:AE76"/>
    <mergeCell ref="AE77:AE78"/>
    <mergeCell ref="AE79:AE80"/>
    <mergeCell ref="AE81:AE82"/>
    <mergeCell ref="AE83:AE84"/>
    <mergeCell ref="AE85:AE86"/>
    <mergeCell ref="AE87:AE88"/>
    <mergeCell ref="AE89:AE90"/>
    <mergeCell ref="AE91:AE92"/>
    <mergeCell ref="AE93:AE94"/>
    <mergeCell ref="AE95:AE96"/>
    <mergeCell ref="AE97:AE98"/>
    <mergeCell ref="AE99:AE100"/>
    <mergeCell ref="AE101:AE102"/>
    <mergeCell ref="AE103:AE104"/>
    <mergeCell ref="AE105:AE106"/>
    <mergeCell ref="AE107:AE108"/>
    <mergeCell ref="AE109:AE110"/>
    <mergeCell ref="AE111:AE112"/>
    <mergeCell ref="AE113:AE114"/>
    <mergeCell ref="AE115:AE116"/>
    <mergeCell ref="U163:U164"/>
    <mergeCell ref="U165:U166"/>
    <mergeCell ref="U167:U168"/>
    <mergeCell ref="U169:U170"/>
    <mergeCell ref="U171:U172"/>
    <mergeCell ref="U173:U174"/>
    <mergeCell ref="U175:U176"/>
    <mergeCell ref="U177:U178"/>
    <mergeCell ref="U179:U180"/>
    <mergeCell ref="U181:U182"/>
    <mergeCell ref="U183:U184"/>
    <mergeCell ref="U185:U186"/>
    <mergeCell ref="U187:U188"/>
    <mergeCell ref="U189:U190"/>
    <mergeCell ref="U191:U192"/>
    <mergeCell ref="U193:U194"/>
    <mergeCell ref="U195:U196"/>
    <mergeCell ref="U197:U198"/>
    <mergeCell ref="U199:U200"/>
    <mergeCell ref="U201:U202"/>
    <mergeCell ref="U203:U204"/>
    <mergeCell ref="U205:U206"/>
    <mergeCell ref="U207:U208"/>
    <mergeCell ref="U209:U210"/>
    <mergeCell ref="U211:U212"/>
    <mergeCell ref="U213:U214"/>
    <mergeCell ref="U215:U216"/>
    <mergeCell ref="U217:U218"/>
    <mergeCell ref="U219:U220"/>
    <mergeCell ref="U221:U222"/>
    <mergeCell ref="U223:U224"/>
    <mergeCell ref="U225:U226"/>
    <mergeCell ref="U227:U228"/>
    <mergeCell ref="U97:U98"/>
    <mergeCell ref="U99:U100"/>
    <mergeCell ref="U101:U102"/>
    <mergeCell ref="U103:U104"/>
    <mergeCell ref="U105:U106"/>
    <mergeCell ref="U107:U108"/>
    <mergeCell ref="U109:U110"/>
    <mergeCell ref="U111:U112"/>
    <mergeCell ref="U113:U114"/>
    <mergeCell ref="U115:U116"/>
    <mergeCell ref="U117:U118"/>
    <mergeCell ref="U119:U120"/>
    <mergeCell ref="U121:U122"/>
    <mergeCell ref="U123:U124"/>
    <mergeCell ref="U125:U126"/>
    <mergeCell ref="U127:U128"/>
    <mergeCell ref="U129:U130"/>
    <mergeCell ref="U131:U132"/>
    <mergeCell ref="U133:U134"/>
    <mergeCell ref="U135:U136"/>
    <mergeCell ref="U137:U138"/>
    <mergeCell ref="U139:U140"/>
    <mergeCell ref="U141:U142"/>
    <mergeCell ref="U143:U144"/>
    <mergeCell ref="U145:U146"/>
    <mergeCell ref="U147:U148"/>
    <mergeCell ref="U149:U150"/>
    <mergeCell ref="U151:U152"/>
    <mergeCell ref="U153:U154"/>
    <mergeCell ref="U155:U156"/>
    <mergeCell ref="U157:U158"/>
    <mergeCell ref="U159:U160"/>
    <mergeCell ref="U161:U162"/>
    <mergeCell ref="K209:K210"/>
    <mergeCell ref="K211:K212"/>
    <mergeCell ref="K213:K214"/>
    <mergeCell ref="K215:K216"/>
    <mergeCell ref="K217:K218"/>
    <mergeCell ref="K219:K220"/>
    <mergeCell ref="K221:K222"/>
    <mergeCell ref="K223:K224"/>
    <mergeCell ref="K225:K226"/>
    <mergeCell ref="K227:K228"/>
    <mergeCell ref="K229:K230"/>
    <mergeCell ref="K231:K232"/>
    <mergeCell ref="K233:K234"/>
    <mergeCell ref="K235:K236"/>
    <mergeCell ref="K237:K238"/>
    <mergeCell ref="K239:K240"/>
    <mergeCell ref="K241:K242"/>
    <mergeCell ref="K243:K244"/>
    <mergeCell ref="K245:K246"/>
    <mergeCell ref="K247:K248"/>
    <mergeCell ref="K249:K250"/>
    <mergeCell ref="K251:K252"/>
    <mergeCell ref="K253:K254"/>
    <mergeCell ref="K255:K256"/>
    <mergeCell ref="K257:K258"/>
    <mergeCell ref="U19:U20"/>
    <mergeCell ref="U21:U22"/>
    <mergeCell ref="U23:U24"/>
    <mergeCell ref="U25:U26"/>
    <mergeCell ref="U27:U28"/>
    <mergeCell ref="U29:U30"/>
    <mergeCell ref="U31:U32"/>
    <mergeCell ref="U33:U34"/>
    <mergeCell ref="U35:U36"/>
    <mergeCell ref="U37:U38"/>
    <mergeCell ref="U39:U40"/>
    <mergeCell ref="U41:U42"/>
    <mergeCell ref="U43:U44"/>
    <mergeCell ref="U45:U46"/>
    <mergeCell ref="U47:U48"/>
    <mergeCell ref="U49:U50"/>
    <mergeCell ref="U51:U52"/>
    <mergeCell ref="U53:U54"/>
    <mergeCell ref="U55:U56"/>
    <mergeCell ref="U57:U58"/>
    <mergeCell ref="U59:U60"/>
    <mergeCell ref="U61:U62"/>
    <mergeCell ref="U63:U64"/>
    <mergeCell ref="U65:U66"/>
    <mergeCell ref="U67:U68"/>
    <mergeCell ref="U69:U70"/>
    <mergeCell ref="U71:U72"/>
    <mergeCell ref="U73:U74"/>
    <mergeCell ref="U75:U76"/>
    <mergeCell ref="U77:U78"/>
    <mergeCell ref="U79:U80"/>
    <mergeCell ref="U81:U82"/>
    <mergeCell ref="U83:U84"/>
    <mergeCell ref="U85:U86"/>
    <mergeCell ref="U87:U88"/>
    <mergeCell ref="U89:U90"/>
    <mergeCell ref="U91:U92"/>
    <mergeCell ref="U93:U94"/>
    <mergeCell ref="U95:U96"/>
    <mergeCell ref="K143:K144"/>
    <mergeCell ref="K145:K146"/>
    <mergeCell ref="K147:K148"/>
    <mergeCell ref="K149:K150"/>
    <mergeCell ref="K151:K152"/>
    <mergeCell ref="K153:K154"/>
    <mergeCell ref="K155:K156"/>
    <mergeCell ref="K157:K158"/>
    <mergeCell ref="K159:K160"/>
    <mergeCell ref="K161:K162"/>
    <mergeCell ref="K163:K164"/>
    <mergeCell ref="K165:K166"/>
    <mergeCell ref="K167:K168"/>
    <mergeCell ref="K169:K170"/>
    <mergeCell ref="K171:K172"/>
    <mergeCell ref="K173:K174"/>
    <mergeCell ref="K175:K176"/>
    <mergeCell ref="K177:K178"/>
    <mergeCell ref="K179:K180"/>
    <mergeCell ref="K181:K182"/>
    <mergeCell ref="K183:K184"/>
    <mergeCell ref="K185:K186"/>
    <mergeCell ref="K187:K188"/>
    <mergeCell ref="K189:K190"/>
    <mergeCell ref="K191:K192"/>
    <mergeCell ref="K193:K194"/>
    <mergeCell ref="K195:K196"/>
    <mergeCell ref="K197:K198"/>
    <mergeCell ref="K199:K200"/>
    <mergeCell ref="K201:K202"/>
    <mergeCell ref="K203:K204"/>
    <mergeCell ref="K205:K206"/>
    <mergeCell ref="K207:K208"/>
    <mergeCell ref="K77:K78"/>
    <mergeCell ref="K79:K80"/>
    <mergeCell ref="K81:K82"/>
    <mergeCell ref="K83:K84"/>
    <mergeCell ref="K85:K86"/>
    <mergeCell ref="K87:K88"/>
    <mergeCell ref="K89:K90"/>
    <mergeCell ref="K91:K92"/>
    <mergeCell ref="K93:K94"/>
    <mergeCell ref="K95:K96"/>
    <mergeCell ref="K97:K98"/>
    <mergeCell ref="K99:K100"/>
    <mergeCell ref="K101:K102"/>
    <mergeCell ref="K103:K104"/>
    <mergeCell ref="K105:K106"/>
    <mergeCell ref="K107:K108"/>
    <mergeCell ref="K109:K110"/>
    <mergeCell ref="K111:K112"/>
    <mergeCell ref="K113:K114"/>
    <mergeCell ref="K115:K116"/>
    <mergeCell ref="K117:K118"/>
    <mergeCell ref="K119:K120"/>
    <mergeCell ref="K121:K122"/>
    <mergeCell ref="K123:K124"/>
    <mergeCell ref="K125:K126"/>
    <mergeCell ref="K127:K128"/>
    <mergeCell ref="K129:K130"/>
    <mergeCell ref="K131:K132"/>
    <mergeCell ref="K133:K134"/>
    <mergeCell ref="K135:K136"/>
    <mergeCell ref="K137:K138"/>
    <mergeCell ref="K139:K140"/>
    <mergeCell ref="K141:K142"/>
    <mergeCell ref="S23:S24"/>
    <mergeCell ref="M19:M20"/>
    <mergeCell ref="N19:N20"/>
    <mergeCell ref="O19:O20"/>
    <mergeCell ref="P19:P20"/>
    <mergeCell ref="K21:K22"/>
    <mergeCell ref="K23:K24"/>
    <mergeCell ref="K25:K26"/>
    <mergeCell ref="K27:K28"/>
    <mergeCell ref="K29:K30"/>
    <mergeCell ref="K31:K32"/>
    <mergeCell ref="K33:K34"/>
    <mergeCell ref="K35:K36"/>
    <mergeCell ref="K37:K38"/>
    <mergeCell ref="K39:K40"/>
    <mergeCell ref="K41:K42"/>
    <mergeCell ref="K43:K44"/>
    <mergeCell ref="K45:K46"/>
    <mergeCell ref="K47:K48"/>
    <mergeCell ref="K49:K50"/>
    <mergeCell ref="K51:K52"/>
    <mergeCell ref="K53:K54"/>
    <mergeCell ref="K55:K56"/>
    <mergeCell ref="K57:K58"/>
    <mergeCell ref="K59:K60"/>
    <mergeCell ref="K61:K62"/>
    <mergeCell ref="K63:K64"/>
    <mergeCell ref="K65:K66"/>
    <mergeCell ref="K67:K68"/>
    <mergeCell ref="K69:K70"/>
    <mergeCell ref="K71:K72"/>
    <mergeCell ref="K73:K74"/>
    <mergeCell ref="K75:K76"/>
    <mergeCell ref="S25:S26"/>
    <mergeCell ref="S19:S20"/>
    <mergeCell ref="O63:O64"/>
    <mergeCell ref="P63:P64"/>
    <mergeCell ref="S63:S64"/>
    <mergeCell ref="O49:O50"/>
    <mergeCell ref="P49:P50"/>
    <mergeCell ref="S49:S50"/>
    <mergeCell ref="M65:M66"/>
    <mergeCell ref="N65:N66"/>
    <mergeCell ref="O65:O66"/>
    <mergeCell ref="P65:P66"/>
    <mergeCell ref="S65:S66"/>
    <mergeCell ref="M63:M64"/>
    <mergeCell ref="Q49:R49"/>
    <mergeCell ref="Q50:R50"/>
    <mergeCell ref="Q51:R51"/>
    <mergeCell ref="Q52:R52"/>
    <mergeCell ref="Q53:R53"/>
    <mergeCell ref="Q54:R54"/>
    <mergeCell ref="Q55:R55"/>
    <mergeCell ref="Q56:R56"/>
    <mergeCell ref="Q57:R57"/>
    <mergeCell ref="Q58:R58"/>
    <mergeCell ref="Q59:R59"/>
    <mergeCell ref="B2:D2"/>
    <mergeCell ref="E2:P2"/>
    <mergeCell ref="B3:F3"/>
    <mergeCell ref="G3:P3"/>
    <mergeCell ref="G18:H18"/>
    <mergeCell ref="B10:C10"/>
    <mergeCell ref="D10:E10"/>
    <mergeCell ref="B4:F4"/>
    <mergeCell ref="G4:P4"/>
    <mergeCell ref="B8:C8"/>
    <mergeCell ref="D8:E8"/>
    <mergeCell ref="B9:C9"/>
    <mergeCell ref="D9:E9"/>
    <mergeCell ref="Q18:R18"/>
    <mergeCell ref="E27:E28"/>
    <mergeCell ref="C27:C28"/>
    <mergeCell ref="D27:D28"/>
    <mergeCell ref="F27:F28"/>
    <mergeCell ref="I27:I28"/>
    <mergeCell ref="J27:J28"/>
    <mergeCell ref="C25:C26"/>
    <mergeCell ref="D25:D26"/>
    <mergeCell ref="F25:F26"/>
    <mergeCell ref="I25:I26"/>
    <mergeCell ref="J25:J26"/>
    <mergeCell ref="E25:E26"/>
    <mergeCell ref="C23:C24"/>
    <mergeCell ref="D23:D24"/>
    <mergeCell ref="F23:F24"/>
    <mergeCell ref="I23:I24"/>
    <mergeCell ref="E23:E24"/>
    <mergeCell ref="J23:J24"/>
    <mergeCell ref="C21:C22"/>
    <mergeCell ref="D21:D22"/>
    <mergeCell ref="F21:F22"/>
    <mergeCell ref="I21:I22"/>
    <mergeCell ref="J21:J22"/>
    <mergeCell ref="I19:I20"/>
    <mergeCell ref="J19:J20"/>
    <mergeCell ref="C19:C20"/>
    <mergeCell ref="D19:D20"/>
    <mergeCell ref="F19:F20"/>
    <mergeCell ref="E21:E22"/>
    <mergeCell ref="E19:E20"/>
    <mergeCell ref="M23:M24"/>
    <mergeCell ref="N23:N24"/>
    <mergeCell ref="O23:O24"/>
    <mergeCell ref="P23:P24"/>
    <mergeCell ref="P7:P10"/>
    <mergeCell ref="F7:F10"/>
    <mergeCell ref="P25:P26"/>
    <mergeCell ref="G13:I13"/>
    <mergeCell ref="H14:J14"/>
    <mergeCell ref="C37:C38"/>
    <mergeCell ref="D37:D38"/>
    <mergeCell ref="F37:F38"/>
    <mergeCell ref="J35:J36"/>
    <mergeCell ref="C35:C36"/>
    <mergeCell ref="D35:D36"/>
    <mergeCell ref="F35:F36"/>
    <mergeCell ref="I35:I36"/>
    <mergeCell ref="E35:E36"/>
    <mergeCell ref="E37:E38"/>
    <mergeCell ref="C33:C34"/>
    <mergeCell ref="D33:D34"/>
    <mergeCell ref="F33:F34"/>
    <mergeCell ref="I33:I34"/>
    <mergeCell ref="J33:J34"/>
    <mergeCell ref="I31:I32"/>
    <mergeCell ref="J31:J32"/>
    <mergeCell ref="C31:C32"/>
    <mergeCell ref="D31:D32"/>
    <mergeCell ref="F31:F32"/>
    <mergeCell ref="E31:E32"/>
    <mergeCell ref="E33:E34"/>
    <mergeCell ref="J29:J30"/>
    <mergeCell ref="C29:C30"/>
    <mergeCell ref="D29:D30"/>
    <mergeCell ref="F29:F30"/>
    <mergeCell ref="I29:I30"/>
    <mergeCell ref="E29:E30"/>
    <mergeCell ref="J47:J48"/>
    <mergeCell ref="C47:C48"/>
    <mergeCell ref="D47:D48"/>
    <mergeCell ref="F47:F48"/>
    <mergeCell ref="I47:I48"/>
    <mergeCell ref="E47:E48"/>
    <mergeCell ref="I37:I38"/>
    <mergeCell ref="J37:J38"/>
    <mergeCell ref="E49:E50"/>
    <mergeCell ref="C45:C46"/>
    <mergeCell ref="D45:D46"/>
    <mergeCell ref="F45:F46"/>
    <mergeCell ref="I45:I46"/>
    <mergeCell ref="J45:J46"/>
    <mergeCell ref="I43:I44"/>
    <mergeCell ref="J43:J44"/>
    <mergeCell ref="C43:C44"/>
    <mergeCell ref="D43:D44"/>
    <mergeCell ref="F43:F44"/>
    <mergeCell ref="E43:E44"/>
    <mergeCell ref="E45:E46"/>
    <mergeCell ref="J41:J42"/>
    <mergeCell ref="C41:C42"/>
    <mergeCell ref="D41:D42"/>
    <mergeCell ref="F41:F42"/>
    <mergeCell ref="I41:I42"/>
    <mergeCell ref="E41:E42"/>
    <mergeCell ref="E39:E40"/>
    <mergeCell ref="C39:C40"/>
    <mergeCell ref="D39:D40"/>
    <mergeCell ref="F39:F40"/>
    <mergeCell ref="I39:I40"/>
    <mergeCell ref="J39:J40"/>
    <mergeCell ref="G50:H50"/>
    <mergeCell ref="C57:C58"/>
    <mergeCell ref="D57:D58"/>
    <mergeCell ref="F57:F58"/>
    <mergeCell ref="I57:I58"/>
    <mergeCell ref="J57:J58"/>
    <mergeCell ref="I55:I56"/>
    <mergeCell ref="J55:J56"/>
    <mergeCell ref="C55:C56"/>
    <mergeCell ref="D55:D56"/>
    <mergeCell ref="F55:F56"/>
    <mergeCell ref="E55:E56"/>
    <mergeCell ref="E57:E58"/>
    <mergeCell ref="J53:J54"/>
    <mergeCell ref="C53:C54"/>
    <mergeCell ref="D53:D54"/>
    <mergeCell ref="F53:F54"/>
    <mergeCell ref="I53:I54"/>
    <mergeCell ref="C51:C52"/>
    <mergeCell ref="D51:D52"/>
    <mergeCell ref="F51:F52"/>
    <mergeCell ref="I51:I52"/>
    <mergeCell ref="J51:J52"/>
    <mergeCell ref="E51:E52"/>
    <mergeCell ref="E53:E54"/>
    <mergeCell ref="I49:I50"/>
    <mergeCell ref="J49:J50"/>
    <mergeCell ref="C49:C50"/>
    <mergeCell ref="D49:D50"/>
    <mergeCell ref="F49:F50"/>
    <mergeCell ref="G51:H51"/>
    <mergeCell ref="G52:H52"/>
    <mergeCell ref="G53:H53"/>
    <mergeCell ref="G54:H54"/>
    <mergeCell ref="G55:H55"/>
    <mergeCell ref="G56:H56"/>
    <mergeCell ref="G57:H57"/>
    <mergeCell ref="G58:H58"/>
    <mergeCell ref="C67:C68"/>
    <mergeCell ref="D67:D68"/>
    <mergeCell ref="F67:F68"/>
    <mergeCell ref="E67:E68"/>
    <mergeCell ref="E69:E70"/>
    <mergeCell ref="J65:J66"/>
    <mergeCell ref="C65:C66"/>
    <mergeCell ref="D65:D66"/>
    <mergeCell ref="F65:F66"/>
    <mergeCell ref="I65:I66"/>
    <mergeCell ref="C63:C64"/>
    <mergeCell ref="D63:D64"/>
    <mergeCell ref="F63:F64"/>
    <mergeCell ref="I63:I64"/>
    <mergeCell ref="J63:J64"/>
    <mergeCell ref="E63:E64"/>
    <mergeCell ref="E65:E66"/>
    <mergeCell ref="I61:I62"/>
    <mergeCell ref="J61:J62"/>
    <mergeCell ref="C61:C62"/>
    <mergeCell ref="D61:D62"/>
    <mergeCell ref="F61:F62"/>
    <mergeCell ref="J59:J60"/>
    <mergeCell ref="C59:C60"/>
    <mergeCell ref="D59:D60"/>
    <mergeCell ref="F59:F60"/>
    <mergeCell ref="I59:I60"/>
    <mergeCell ref="E59:E60"/>
    <mergeCell ref="E61:E62"/>
    <mergeCell ref="G59:H59"/>
    <mergeCell ref="G60:H60"/>
    <mergeCell ref="G61:H61"/>
    <mergeCell ref="G62:H62"/>
    <mergeCell ref="G63:H63"/>
    <mergeCell ref="G64:H64"/>
    <mergeCell ref="G65:H65"/>
    <mergeCell ref="G66:H66"/>
    <mergeCell ref="G67:H67"/>
    <mergeCell ref="G68:H68"/>
    <mergeCell ref="G69:H69"/>
    <mergeCell ref="G70:H70"/>
    <mergeCell ref="I67:I68"/>
    <mergeCell ref="J67:J68"/>
    <mergeCell ref="C77:C78"/>
    <mergeCell ref="D77:D78"/>
    <mergeCell ref="F77:F78"/>
    <mergeCell ref="I77:I78"/>
    <mergeCell ref="C75:C76"/>
    <mergeCell ref="D75:D76"/>
    <mergeCell ref="F75:F76"/>
    <mergeCell ref="I75:I76"/>
    <mergeCell ref="J75:J76"/>
    <mergeCell ref="E75:E76"/>
    <mergeCell ref="E77:E78"/>
    <mergeCell ref="I73:I74"/>
    <mergeCell ref="J73:J74"/>
    <mergeCell ref="C73:C74"/>
    <mergeCell ref="D73:D74"/>
    <mergeCell ref="F73:F74"/>
    <mergeCell ref="J71:J72"/>
    <mergeCell ref="C71:C72"/>
    <mergeCell ref="D71:D72"/>
    <mergeCell ref="F71:F72"/>
    <mergeCell ref="I71:I72"/>
    <mergeCell ref="E71:E72"/>
    <mergeCell ref="E73:E74"/>
    <mergeCell ref="C69:C70"/>
    <mergeCell ref="D69:D70"/>
    <mergeCell ref="F69:F70"/>
    <mergeCell ref="I69:I70"/>
    <mergeCell ref="J69:J70"/>
    <mergeCell ref="G71:H71"/>
    <mergeCell ref="G72:H72"/>
    <mergeCell ref="G73:H73"/>
    <mergeCell ref="G74:H74"/>
    <mergeCell ref="G75:H75"/>
    <mergeCell ref="G76:H76"/>
    <mergeCell ref="G77:H77"/>
    <mergeCell ref="G78:H78"/>
    <mergeCell ref="J77:J78"/>
    <mergeCell ref="C87:C88"/>
    <mergeCell ref="D87:D88"/>
    <mergeCell ref="F87:F88"/>
    <mergeCell ref="I87:I88"/>
    <mergeCell ref="J87:J88"/>
    <mergeCell ref="E87:E88"/>
    <mergeCell ref="E89:E90"/>
    <mergeCell ref="I85:I86"/>
    <mergeCell ref="J85:J86"/>
    <mergeCell ref="C85:C86"/>
    <mergeCell ref="D85:D86"/>
    <mergeCell ref="F85:F86"/>
    <mergeCell ref="J83:J84"/>
    <mergeCell ref="C83:C84"/>
    <mergeCell ref="D83:D84"/>
    <mergeCell ref="F83:F84"/>
    <mergeCell ref="I83:I84"/>
    <mergeCell ref="E83:E84"/>
    <mergeCell ref="E85:E86"/>
    <mergeCell ref="C81:C82"/>
    <mergeCell ref="D81:D82"/>
    <mergeCell ref="F81:F82"/>
    <mergeCell ref="I81:I82"/>
    <mergeCell ref="J81:J82"/>
    <mergeCell ref="I79:I80"/>
    <mergeCell ref="J79:J80"/>
    <mergeCell ref="C79:C80"/>
    <mergeCell ref="D79:D80"/>
    <mergeCell ref="F79:F80"/>
    <mergeCell ref="E79:E80"/>
    <mergeCell ref="E81:E82"/>
    <mergeCell ref="G79:H79"/>
    <mergeCell ref="G80:H80"/>
    <mergeCell ref="G81:H81"/>
    <mergeCell ref="G82:H82"/>
    <mergeCell ref="G83:H83"/>
    <mergeCell ref="G84:H84"/>
    <mergeCell ref="G85:H85"/>
    <mergeCell ref="G86:H86"/>
    <mergeCell ref="G87:H87"/>
    <mergeCell ref="G88:H88"/>
    <mergeCell ref="G89:H89"/>
    <mergeCell ref="G90:H90"/>
    <mergeCell ref="C97:C98"/>
    <mergeCell ref="D97:D98"/>
    <mergeCell ref="F97:F98"/>
    <mergeCell ref="J95:J96"/>
    <mergeCell ref="C95:C96"/>
    <mergeCell ref="D95:D96"/>
    <mergeCell ref="F95:F96"/>
    <mergeCell ref="I95:I96"/>
    <mergeCell ref="E95:E96"/>
    <mergeCell ref="E97:E98"/>
    <mergeCell ref="C93:C94"/>
    <mergeCell ref="D93:D94"/>
    <mergeCell ref="F93:F94"/>
    <mergeCell ref="I93:I94"/>
    <mergeCell ref="J93:J94"/>
    <mergeCell ref="I91:I92"/>
    <mergeCell ref="J91:J92"/>
    <mergeCell ref="C91:C92"/>
    <mergeCell ref="D91:D92"/>
    <mergeCell ref="F91:F92"/>
    <mergeCell ref="E91:E92"/>
    <mergeCell ref="E93:E94"/>
    <mergeCell ref="J89:J90"/>
    <mergeCell ref="C89:C90"/>
    <mergeCell ref="D89:D90"/>
    <mergeCell ref="F89:F90"/>
    <mergeCell ref="I89:I90"/>
    <mergeCell ref="G91:H91"/>
    <mergeCell ref="G92:H92"/>
    <mergeCell ref="G93:H93"/>
    <mergeCell ref="G94:H94"/>
    <mergeCell ref="G95:H95"/>
    <mergeCell ref="G96:H96"/>
    <mergeCell ref="G97:H97"/>
    <mergeCell ref="G98:H98"/>
    <mergeCell ref="I97:I98"/>
    <mergeCell ref="J97:J98"/>
    <mergeCell ref="C107:C108"/>
    <mergeCell ref="D107:D108"/>
    <mergeCell ref="F107:F108"/>
    <mergeCell ref="I107:I108"/>
    <mergeCell ref="E107:E108"/>
    <mergeCell ref="E109:E110"/>
    <mergeCell ref="C105:C106"/>
    <mergeCell ref="D105:D106"/>
    <mergeCell ref="F105:F106"/>
    <mergeCell ref="I105:I106"/>
    <mergeCell ref="J105:J106"/>
    <mergeCell ref="I103:I104"/>
    <mergeCell ref="J103:J104"/>
    <mergeCell ref="C103:C104"/>
    <mergeCell ref="D103:D104"/>
    <mergeCell ref="F103:F104"/>
    <mergeCell ref="E103:E104"/>
    <mergeCell ref="E105:E106"/>
    <mergeCell ref="J101:J102"/>
    <mergeCell ref="C101:C102"/>
    <mergeCell ref="D101:D102"/>
    <mergeCell ref="F101:F102"/>
    <mergeCell ref="I101:I102"/>
    <mergeCell ref="C99:C100"/>
    <mergeCell ref="D99:D100"/>
    <mergeCell ref="F99:F100"/>
    <mergeCell ref="I99:I100"/>
    <mergeCell ref="J99:J100"/>
    <mergeCell ref="E99:E100"/>
    <mergeCell ref="E101:E102"/>
    <mergeCell ref="G99:H99"/>
    <mergeCell ref="G100:H100"/>
    <mergeCell ref="G101:H101"/>
    <mergeCell ref="G102:H102"/>
    <mergeCell ref="G103:H103"/>
    <mergeCell ref="G104:H104"/>
    <mergeCell ref="G105:H105"/>
    <mergeCell ref="G106:H106"/>
    <mergeCell ref="G107:H107"/>
    <mergeCell ref="G108:H108"/>
    <mergeCell ref="G109:H109"/>
    <mergeCell ref="G110:H110"/>
    <mergeCell ref="J107:J108"/>
    <mergeCell ref="C117:C118"/>
    <mergeCell ref="D117:D118"/>
    <mergeCell ref="F117:F118"/>
    <mergeCell ref="I117:I118"/>
    <mergeCell ref="J117:J118"/>
    <mergeCell ref="I115:I116"/>
    <mergeCell ref="J115:J116"/>
    <mergeCell ref="C115:C116"/>
    <mergeCell ref="D115:D116"/>
    <mergeCell ref="F115:F116"/>
    <mergeCell ref="E115:E116"/>
    <mergeCell ref="E117:E118"/>
    <mergeCell ref="J113:J114"/>
    <mergeCell ref="C113:C114"/>
    <mergeCell ref="D113:D114"/>
    <mergeCell ref="F113:F114"/>
    <mergeCell ref="I113:I114"/>
    <mergeCell ref="C111:C112"/>
    <mergeCell ref="D111:D112"/>
    <mergeCell ref="F111:F112"/>
    <mergeCell ref="I111:I112"/>
    <mergeCell ref="J111:J112"/>
    <mergeCell ref="E111:E112"/>
    <mergeCell ref="E113:E114"/>
    <mergeCell ref="I109:I110"/>
    <mergeCell ref="J109:J110"/>
    <mergeCell ref="C109:C110"/>
    <mergeCell ref="D109:D110"/>
    <mergeCell ref="F109:F110"/>
    <mergeCell ref="G111:H111"/>
    <mergeCell ref="G112:H112"/>
    <mergeCell ref="G113:H113"/>
    <mergeCell ref="G114:H114"/>
    <mergeCell ref="G115:H115"/>
    <mergeCell ref="G116:H116"/>
    <mergeCell ref="G117:H117"/>
    <mergeCell ref="G118:H118"/>
    <mergeCell ref="C127:C128"/>
    <mergeCell ref="D127:D128"/>
    <mergeCell ref="F127:F128"/>
    <mergeCell ref="E127:E128"/>
    <mergeCell ref="E129:E130"/>
    <mergeCell ref="J125:J126"/>
    <mergeCell ref="C125:C126"/>
    <mergeCell ref="D125:D126"/>
    <mergeCell ref="F125:F126"/>
    <mergeCell ref="I125:I126"/>
    <mergeCell ref="C123:C124"/>
    <mergeCell ref="D123:D124"/>
    <mergeCell ref="F123:F124"/>
    <mergeCell ref="I123:I124"/>
    <mergeCell ref="J123:J124"/>
    <mergeCell ref="E123:E124"/>
    <mergeCell ref="E125:E126"/>
    <mergeCell ref="I121:I122"/>
    <mergeCell ref="J121:J122"/>
    <mergeCell ref="C121:C122"/>
    <mergeCell ref="D121:D122"/>
    <mergeCell ref="F121:F122"/>
    <mergeCell ref="J119:J120"/>
    <mergeCell ref="C119:C120"/>
    <mergeCell ref="D119:D120"/>
    <mergeCell ref="F119:F120"/>
    <mergeCell ref="I119:I120"/>
    <mergeCell ref="E119:E120"/>
    <mergeCell ref="E121:E122"/>
    <mergeCell ref="G119:H119"/>
    <mergeCell ref="G120:H120"/>
    <mergeCell ref="G121:H121"/>
    <mergeCell ref="G122:H122"/>
    <mergeCell ref="G123:H123"/>
    <mergeCell ref="G124:H124"/>
    <mergeCell ref="G125:H125"/>
    <mergeCell ref="G126:H126"/>
    <mergeCell ref="G127:H127"/>
    <mergeCell ref="G128:H128"/>
    <mergeCell ref="G129:H129"/>
    <mergeCell ref="G130:H130"/>
    <mergeCell ref="I127:I128"/>
    <mergeCell ref="J127:J128"/>
    <mergeCell ref="C137:C138"/>
    <mergeCell ref="D137:D138"/>
    <mergeCell ref="F137:F138"/>
    <mergeCell ref="I137:I138"/>
    <mergeCell ref="C135:C136"/>
    <mergeCell ref="D135:D136"/>
    <mergeCell ref="F135:F136"/>
    <mergeCell ref="I135:I136"/>
    <mergeCell ref="J135:J136"/>
    <mergeCell ref="E135:E136"/>
    <mergeCell ref="E137:E138"/>
    <mergeCell ref="I133:I134"/>
    <mergeCell ref="J133:J134"/>
    <mergeCell ref="C133:C134"/>
    <mergeCell ref="D133:D134"/>
    <mergeCell ref="F133:F134"/>
    <mergeCell ref="J131:J132"/>
    <mergeCell ref="C131:C132"/>
    <mergeCell ref="D131:D132"/>
    <mergeCell ref="F131:F132"/>
    <mergeCell ref="I131:I132"/>
    <mergeCell ref="E131:E132"/>
    <mergeCell ref="E133:E134"/>
    <mergeCell ref="C129:C130"/>
    <mergeCell ref="D129:D130"/>
    <mergeCell ref="F129:F130"/>
    <mergeCell ref="I129:I130"/>
    <mergeCell ref="J129:J130"/>
    <mergeCell ref="G131:H131"/>
    <mergeCell ref="G132:H132"/>
    <mergeCell ref="G133:H133"/>
    <mergeCell ref="G134:H134"/>
    <mergeCell ref="G135:H135"/>
    <mergeCell ref="G136:H136"/>
    <mergeCell ref="G137:H137"/>
    <mergeCell ref="G138:H138"/>
    <mergeCell ref="J137:J138"/>
    <mergeCell ref="C147:C148"/>
    <mergeCell ref="D147:D148"/>
    <mergeCell ref="F147:F148"/>
    <mergeCell ref="I147:I148"/>
    <mergeCell ref="J147:J148"/>
    <mergeCell ref="E147:E148"/>
    <mergeCell ref="E149:E150"/>
    <mergeCell ref="I145:I146"/>
    <mergeCell ref="J145:J146"/>
    <mergeCell ref="C145:C146"/>
    <mergeCell ref="D145:D146"/>
    <mergeCell ref="F145:F146"/>
    <mergeCell ref="J143:J144"/>
    <mergeCell ref="C143:C144"/>
    <mergeCell ref="D143:D144"/>
    <mergeCell ref="F143:F144"/>
    <mergeCell ref="I143:I144"/>
    <mergeCell ref="E143:E144"/>
    <mergeCell ref="E145:E146"/>
    <mergeCell ref="C141:C142"/>
    <mergeCell ref="D141:D142"/>
    <mergeCell ref="F141:F142"/>
    <mergeCell ref="I141:I142"/>
    <mergeCell ref="J141:J142"/>
    <mergeCell ref="I139:I140"/>
    <mergeCell ref="J139:J140"/>
    <mergeCell ref="C139:C140"/>
    <mergeCell ref="D139:D140"/>
    <mergeCell ref="F139:F140"/>
    <mergeCell ref="E139:E140"/>
    <mergeCell ref="E141:E142"/>
    <mergeCell ref="G139:H139"/>
    <mergeCell ref="G140:H140"/>
    <mergeCell ref="G141:H141"/>
    <mergeCell ref="G142:H142"/>
    <mergeCell ref="G143:H143"/>
    <mergeCell ref="G144:H144"/>
    <mergeCell ref="G145:H145"/>
    <mergeCell ref="G146:H146"/>
    <mergeCell ref="G147:H147"/>
    <mergeCell ref="G148:H148"/>
    <mergeCell ref="G149:H149"/>
    <mergeCell ref="G150:H150"/>
    <mergeCell ref="C157:C158"/>
    <mergeCell ref="D157:D158"/>
    <mergeCell ref="F157:F158"/>
    <mergeCell ref="J155:J156"/>
    <mergeCell ref="C155:C156"/>
    <mergeCell ref="D155:D156"/>
    <mergeCell ref="F155:F156"/>
    <mergeCell ref="I155:I156"/>
    <mergeCell ref="E155:E156"/>
    <mergeCell ref="E157:E158"/>
    <mergeCell ref="C153:C154"/>
    <mergeCell ref="D153:D154"/>
    <mergeCell ref="F153:F154"/>
    <mergeCell ref="I153:I154"/>
    <mergeCell ref="J153:J154"/>
    <mergeCell ref="I151:I152"/>
    <mergeCell ref="J151:J152"/>
    <mergeCell ref="C151:C152"/>
    <mergeCell ref="D151:D152"/>
    <mergeCell ref="F151:F152"/>
    <mergeCell ref="E151:E152"/>
    <mergeCell ref="E153:E154"/>
    <mergeCell ref="J149:J150"/>
    <mergeCell ref="C149:C150"/>
    <mergeCell ref="D149:D150"/>
    <mergeCell ref="F149:F150"/>
    <mergeCell ref="I149:I150"/>
    <mergeCell ref="G151:H151"/>
    <mergeCell ref="G152:H152"/>
    <mergeCell ref="G153:H153"/>
    <mergeCell ref="G154:H154"/>
    <mergeCell ref="G155:H155"/>
    <mergeCell ref="G156:H156"/>
    <mergeCell ref="G157:H157"/>
    <mergeCell ref="G158:H158"/>
    <mergeCell ref="I157:I158"/>
    <mergeCell ref="J157:J158"/>
    <mergeCell ref="C167:C168"/>
    <mergeCell ref="D167:D168"/>
    <mergeCell ref="F167:F168"/>
    <mergeCell ref="I167:I168"/>
    <mergeCell ref="E167:E168"/>
    <mergeCell ref="E169:E170"/>
    <mergeCell ref="C165:C166"/>
    <mergeCell ref="D165:D166"/>
    <mergeCell ref="F165:F166"/>
    <mergeCell ref="I165:I166"/>
    <mergeCell ref="J165:J166"/>
    <mergeCell ref="I163:I164"/>
    <mergeCell ref="J163:J164"/>
    <mergeCell ref="C163:C164"/>
    <mergeCell ref="D163:D164"/>
    <mergeCell ref="F163:F164"/>
    <mergeCell ref="E163:E164"/>
    <mergeCell ref="E165:E166"/>
    <mergeCell ref="J161:J162"/>
    <mergeCell ref="C161:C162"/>
    <mergeCell ref="D161:D162"/>
    <mergeCell ref="F161:F162"/>
    <mergeCell ref="I161:I162"/>
    <mergeCell ref="C159:C160"/>
    <mergeCell ref="D159:D160"/>
    <mergeCell ref="F159:F160"/>
    <mergeCell ref="I159:I160"/>
    <mergeCell ref="J159:J160"/>
    <mergeCell ref="E159:E160"/>
    <mergeCell ref="E161:E162"/>
    <mergeCell ref="G159:H159"/>
    <mergeCell ref="G160:H160"/>
    <mergeCell ref="G161:H161"/>
    <mergeCell ref="G162:H162"/>
    <mergeCell ref="G163:H163"/>
    <mergeCell ref="G164:H164"/>
    <mergeCell ref="G165:H165"/>
    <mergeCell ref="G166:H166"/>
    <mergeCell ref="G167:H167"/>
    <mergeCell ref="G168:H168"/>
    <mergeCell ref="G169:H169"/>
    <mergeCell ref="G170:H170"/>
    <mergeCell ref="J167:J168"/>
    <mergeCell ref="C175:C176"/>
    <mergeCell ref="D175:D176"/>
    <mergeCell ref="F175:F176"/>
    <mergeCell ref="E175:E176"/>
    <mergeCell ref="I175:I176"/>
    <mergeCell ref="J175:J176"/>
    <mergeCell ref="C177:C178"/>
    <mergeCell ref="D177:D178"/>
    <mergeCell ref="F177:F178"/>
    <mergeCell ref="E177:E178"/>
    <mergeCell ref="I177:I178"/>
    <mergeCell ref="J177:J178"/>
    <mergeCell ref="C171:C172"/>
    <mergeCell ref="D171:D172"/>
    <mergeCell ref="F171:F172"/>
    <mergeCell ref="E171:E172"/>
    <mergeCell ref="I171:I172"/>
    <mergeCell ref="J171:J172"/>
    <mergeCell ref="C173:C174"/>
    <mergeCell ref="D173:D174"/>
    <mergeCell ref="F173:F174"/>
    <mergeCell ref="E173:E174"/>
    <mergeCell ref="I173:I174"/>
    <mergeCell ref="J173:J174"/>
    <mergeCell ref="I169:I170"/>
    <mergeCell ref="J169:J170"/>
    <mergeCell ref="C169:C170"/>
    <mergeCell ref="D169:D170"/>
    <mergeCell ref="F169:F170"/>
    <mergeCell ref="G171:H171"/>
    <mergeCell ref="G172:H172"/>
    <mergeCell ref="G173:H173"/>
    <mergeCell ref="G174:H174"/>
    <mergeCell ref="G175:H175"/>
    <mergeCell ref="G176:H176"/>
    <mergeCell ref="G177:H177"/>
    <mergeCell ref="G178:H178"/>
    <mergeCell ref="C187:C188"/>
    <mergeCell ref="D187:D188"/>
    <mergeCell ref="F187:F188"/>
    <mergeCell ref="E187:E188"/>
    <mergeCell ref="I187:I188"/>
    <mergeCell ref="J187:J188"/>
    <mergeCell ref="C189:C190"/>
    <mergeCell ref="D189:D190"/>
    <mergeCell ref="F189:F190"/>
    <mergeCell ref="E189:E190"/>
    <mergeCell ref="I189:I190"/>
    <mergeCell ref="J189:J190"/>
    <mergeCell ref="C183:C184"/>
    <mergeCell ref="D183:D184"/>
    <mergeCell ref="F183:F184"/>
    <mergeCell ref="E183:E184"/>
    <mergeCell ref="I183:I184"/>
    <mergeCell ref="J183:J184"/>
    <mergeCell ref="C185:C186"/>
    <mergeCell ref="D185:D186"/>
    <mergeCell ref="F185:F186"/>
    <mergeCell ref="E185:E186"/>
    <mergeCell ref="I185:I186"/>
    <mergeCell ref="J185:J186"/>
    <mergeCell ref="C179:C180"/>
    <mergeCell ref="D179:D180"/>
    <mergeCell ref="F179:F180"/>
    <mergeCell ref="E179:E180"/>
    <mergeCell ref="I179:I180"/>
    <mergeCell ref="J179:J180"/>
    <mergeCell ref="C181:C182"/>
    <mergeCell ref="D181:D182"/>
    <mergeCell ref="F181:F182"/>
    <mergeCell ref="E181:E182"/>
    <mergeCell ref="I181:I182"/>
    <mergeCell ref="J181:J182"/>
    <mergeCell ref="G179:H179"/>
    <mergeCell ref="G180:H180"/>
    <mergeCell ref="G181:H181"/>
    <mergeCell ref="G182:H182"/>
    <mergeCell ref="G183:H183"/>
    <mergeCell ref="G184:H184"/>
    <mergeCell ref="G185:H185"/>
    <mergeCell ref="G186:H186"/>
    <mergeCell ref="G187:H187"/>
    <mergeCell ref="G188:H188"/>
    <mergeCell ref="G189:H189"/>
    <mergeCell ref="G190:H190"/>
    <mergeCell ref="C199:C200"/>
    <mergeCell ref="D199:D200"/>
    <mergeCell ref="F199:F200"/>
    <mergeCell ref="E199:E200"/>
    <mergeCell ref="I199:I200"/>
    <mergeCell ref="J199:J200"/>
    <mergeCell ref="C201:C202"/>
    <mergeCell ref="D201:D202"/>
    <mergeCell ref="F201:F202"/>
    <mergeCell ref="E201:E202"/>
    <mergeCell ref="I201:I202"/>
    <mergeCell ref="J201:J202"/>
    <mergeCell ref="C195:C196"/>
    <mergeCell ref="D195:D196"/>
    <mergeCell ref="F195:F196"/>
    <mergeCell ref="E195:E196"/>
    <mergeCell ref="I195:I196"/>
    <mergeCell ref="J195:J196"/>
    <mergeCell ref="C197:C198"/>
    <mergeCell ref="D197:D198"/>
    <mergeCell ref="F197:F198"/>
    <mergeCell ref="E197:E198"/>
    <mergeCell ref="I197:I198"/>
    <mergeCell ref="J197:J198"/>
    <mergeCell ref="C191:C192"/>
    <mergeCell ref="D191:D192"/>
    <mergeCell ref="F191:F192"/>
    <mergeCell ref="E191:E192"/>
    <mergeCell ref="I191:I192"/>
    <mergeCell ref="J191:J192"/>
    <mergeCell ref="C193:C194"/>
    <mergeCell ref="D193:D194"/>
    <mergeCell ref="F193:F194"/>
    <mergeCell ref="E193:E194"/>
    <mergeCell ref="I193:I194"/>
    <mergeCell ref="J193:J194"/>
    <mergeCell ref="G191:H191"/>
    <mergeCell ref="G192:H192"/>
    <mergeCell ref="G193:H193"/>
    <mergeCell ref="G194:H194"/>
    <mergeCell ref="G195:H195"/>
    <mergeCell ref="G196:H196"/>
    <mergeCell ref="G197:H197"/>
    <mergeCell ref="G198:H198"/>
    <mergeCell ref="G199:H199"/>
    <mergeCell ref="G200:H200"/>
    <mergeCell ref="G201:H201"/>
    <mergeCell ref="G202:H202"/>
    <mergeCell ref="C211:C212"/>
    <mergeCell ref="D211:D212"/>
    <mergeCell ref="F211:F212"/>
    <mergeCell ref="E211:E212"/>
    <mergeCell ref="I211:I212"/>
    <mergeCell ref="J211:J212"/>
    <mergeCell ref="C213:C214"/>
    <mergeCell ref="D213:D214"/>
    <mergeCell ref="F213:F214"/>
    <mergeCell ref="E213:E214"/>
    <mergeCell ref="I213:I214"/>
    <mergeCell ref="J213:J214"/>
    <mergeCell ref="C207:C208"/>
    <mergeCell ref="D207:D208"/>
    <mergeCell ref="F207:F208"/>
    <mergeCell ref="E207:E208"/>
    <mergeCell ref="I207:I208"/>
    <mergeCell ref="J207:J208"/>
    <mergeCell ref="C209:C210"/>
    <mergeCell ref="D209:D210"/>
    <mergeCell ref="F209:F210"/>
    <mergeCell ref="E209:E210"/>
    <mergeCell ref="I209:I210"/>
    <mergeCell ref="J209:J210"/>
    <mergeCell ref="C203:C204"/>
    <mergeCell ref="D203:D204"/>
    <mergeCell ref="F203:F204"/>
    <mergeCell ref="E203:E204"/>
    <mergeCell ref="I203:I204"/>
    <mergeCell ref="J203:J204"/>
    <mergeCell ref="C205:C206"/>
    <mergeCell ref="D205:D206"/>
    <mergeCell ref="F205:F206"/>
    <mergeCell ref="E205:E206"/>
    <mergeCell ref="I205:I206"/>
    <mergeCell ref="J205:J206"/>
    <mergeCell ref="G203:H203"/>
    <mergeCell ref="G204:H204"/>
    <mergeCell ref="G205:H205"/>
    <mergeCell ref="G206:H206"/>
    <mergeCell ref="G207:H207"/>
    <mergeCell ref="G208:H208"/>
    <mergeCell ref="G209:H209"/>
    <mergeCell ref="G210:H210"/>
    <mergeCell ref="G211:H211"/>
    <mergeCell ref="G212:H212"/>
    <mergeCell ref="G213:H213"/>
    <mergeCell ref="G214:H214"/>
    <mergeCell ref="C219:C220"/>
    <mergeCell ref="D219:D220"/>
    <mergeCell ref="F219:F220"/>
    <mergeCell ref="E219:E220"/>
    <mergeCell ref="I219:I220"/>
    <mergeCell ref="J219:J220"/>
    <mergeCell ref="C221:C222"/>
    <mergeCell ref="D221:D222"/>
    <mergeCell ref="F221:F222"/>
    <mergeCell ref="E221:E222"/>
    <mergeCell ref="I221:I222"/>
    <mergeCell ref="J221:J222"/>
    <mergeCell ref="C215:C216"/>
    <mergeCell ref="D215:D216"/>
    <mergeCell ref="F215:F216"/>
    <mergeCell ref="E215:E216"/>
    <mergeCell ref="I215:I216"/>
    <mergeCell ref="J215:J216"/>
    <mergeCell ref="C217:C218"/>
    <mergeCell ref="D217:D218"/>
    <mergeCell ref="F217:F218"/>
    <mergeCell ref="E217:E218"/>
    <mergeCell ref="I217:I218"/>
    <mergeCell ref="J217:J218"/>
    <mergeCell ref="G215:H215"/>
    <mergeCell ref="G216:H216"/>
    <mergeCell ref="G217:H217"/>
    <mergeCell ref="G218:H218"/>
    <mergeCell ref="G219:H219"/>
    <mergeCell ref="G220:H220"/>
    <mergeCell ref="G221:H221"/>
    <mergeCell ref="G222:H222"/>
    <mergeCell ref="G223:H223"/>
    <mergeCell ref="E233:E234"/>
    <mergeCell ref="I233:I234"/>
    <mergeCell ref="J233:J234"/>
    <mergeCell ref="C227:C228"/>
    <mergeCell ref="D227:D228"/>
    <mergeCell ref="F227:F228"/>
    <mergeCell ref="E227:E228"/>
    <mergeCell ref="I227:I228"/>
    <mergeCell ref="J227:J228"/>
    <mergeCell ref="C229:C230"/>
    <mergeCell ref="D229:D230"/>
    <mergeCell ref="F229:F230"/>
    <mergeCell ref="E229:E230"/>
    <mergeCell ref="I229:I230"/>
    <mergeCell ref="J229:J230"/>
    <mergeCell ref="G227:H227"/>
    <mergeCell ref="G228:H228"/>
    <mergeCell ref="G229:H229"/>
    <mergeCell ref="G230:H230"/>
    <mergeCell ref="G231:H231"/>
    <mergeCell ref="G232:H232"/>
    <mergeCell ref="G233:H233"/>
    <mergeCell ref="G234:H234"/>
    <mergeCell ref="G235:H235"/>
    <mergeCell ref="G236:H236"/>
    <mergeCell ref="G237:H237"/>
    <mergeCell ref="G238:H238"/>
    <mergeCell ref="C223:C224"/>
    <mergeCell ref="D223:D224"/>
    <mergeCell ref="F223:F224"/>
    <mergeCell ref="E223:E224"/>
    <mergeCell ref="I223:I224"/>
    <mergeCell ref="J223:J224"/>
    <mergeCell ref="C225:C226"/>
    <mergeCell ref="D225:D226"/>
    <mergeCell ref="F225:F226"/>
    <mergeCell ref="E225:E226"/>
    <mergeCell ref="I225:I226"/>
    <mergeCell ref="J225:J226"/>
    <mergeCell ref="G224:H224"/>
    <mergeCell ref="G225:H225"/>
    <mergeCell ref="G226:H226"/>
    <mergeCell ref="F233:F234"/>
    <mergeCell ref="T25:T26"/>
    <mergeCell ref="P33:P34"/>
    <mergeCell ref="S33:S34"/>
    <mergeCell ref="T33:T34"/>
    <mergeCell ref="M27:M28"/>
    <mergeCell ref="N27:N28"/>
    <mergeCell ref="O27:O28"/>
    <mergeCell ref="P27:P28"/>
    <mergeCell ref="S27:S28"/>
    <mergeCell ref="T27:T28"/>
    <mergeCell ref="M29:M30"/>
    <mergeCell ref="N29:N30"/>
    <mergeCell ref="O29:O30"/>
    <mergeCell ref="P29:P30"/>
    <mergeCell ref="S29:S30"/>
    <mergeCell ref="T29:T30"/>
    <mergeCell ref="M47:M48"/>
    <mergeCell ref="N47:N48"/>
    <mergeCell ref="O47:O48"/>
    <mergeCell ref="P47:P48"/>
    <mergeCell ref="S47:S48"/>
    <mergeCell ref="T47:T48"/>
    <mergeCell ref="P37:P38"/>
    <mergeCell ref="S37:S38"/>
    <mergeCell ref="T37:T38"/>
    <mergeCell ref="M31:M32"/>
    <mergeCell ref="N31:N32"/>
    <mergeCell ref="O31:O32"/>
    <mergeCell ref="P31:P32"/>
    <mergeCell ref="S31:S32"/>
    <mergeCell ref="T31:T32"/>
    <mergeCell ref="M33:M34"/>
    <mergeCell ref="N33:N34"/>
    <mergeCell ref="O33:O34"/>
    <mergeCell ref="M39:M40"/>
    <mergeCell ref="N39:N40"/>
    <mergeCell ref="O39:O40"/>
    <mergeCell ref="P39:P40"/>
    <mergeCell ref="S39:S40"/>
    <mergeCell ref="T39:T40"/>
    <mergeCell ref="M41:M42"/>
    <mergeCell ref="N41:N42"/>
    <mergeCell ref="O41:O42"/>
    <mergeCell ref="P41:P42"/>
    <mergeCell ref="S41:S42"/>
    <mergeCell ref="T41:T42"/>
    <mergeCell ref="Q37:R37"/>
    <mergeCell ref="Q38:R38"/>
    <mergeCell ref="Q39:R39"/>
    <mergeCell ref="S45:S46"/>
    <mergeCell ref="T45:T46"/>
    <mergeCell ref="Q40:R40"/>
    <mergeCell ref="Q41:R41"/>
    <mergeCell ref="Q42:R42"/>
    <mergeCell ref="Q43:R43"/>
    <mergeCell ref="Q44:R44"/>
    <mergeCell ref="Q45:R45"/>
    <mergeCell ref="Q46:R46"/>
    <mergeCell ref="Q47:R47"/>
    <mergeCell ref="Q48:R48"/>
    <mergeCell ref="C257:C258"/>
    <mergeCell ref="D257:D258"/>
    <mergeCell ref="F257:F258"/>
    <mergeCell ref="E257:E258"/>
    <mergeCell ref="I257:I258"/>
    <mergeCell ref="J257:J258"/>
    <mergeCell ref="C251:C252"/>
    <mergeCell ref="D251:D252"/>
    <mergeCell ref="F251:F252"/>
    <mergeCell ref="E251:E252"/>
    <mergeCell ref="I251:I252"/>
    <mergeCell ref="J251:J252"/>
    <mergeCell ref="C253:C254"/>
    <mergeCell ref="D253:D254"/>
    <mergeCell ref="F253:F254"/>
    <mergeCell ref="E253:E254"/>
    <mergeCell ref="I253:I254"/>
    <mergeCell ref="J253:J254"/>
    <mergeCell ref="C247:C248"/>
    <mergeCell ref="D247:D248"/>
    <mergeCell ref="F247:F248"/>
    <mergeCell ref="E247:E248"/>
    <mergeCell ref="I247:I248"/>
    <mergeCell ref="J247:J248"/>
    <mergeCell ref="C249:C250"/>
    <mergeCell ref="D249:D250"/>
    <mergeCell ref="F249:F250"/>
    <mergeCell ref="E249:E250"/>
    <mergeCell ref="I249:I250"/>
    <mergeCell ref="J249:J250"/>
    <mergeCell ref="M49:M50"/>
    <mergeCell ref="D235:D236"/>
    <mergeCell ref="F235:F236"/>
    <mergeCell ref="E235:E236"/>
    <mergeCell ref="I235:I236"/>
    <mergeCell ref="J235:J236"/>
    <mergeCell ref="C237:C238"/>
    <mergeCell ref="D237:D238"/>
    <mergeCell ref="F237:F238"/>
    <mergeCell ref="E237:E238"/>
    <mergeCell ref="I237:I238"/>
    <mergeCell ref="J237:J238"/>
    <mergeCell ref="C231:C232"/>
    <mergeCell ref="D231:D232"/>
    <mergeCell ref="F231:F232"/>
    <mergeCell ref="E231:E232"/>
    <mergeCell ref="I231:I232"/>
    <mergeCell ref="J231:J232"/>
    <mergeCell ref="C233:C234"/>
    <mergeCell ref="D233:D234"/>
    <mergeCell ref="M75:M76"/>
    <mergeCell ref="M87:M88"/>
    <mergeCell ref="M99:M100"/>
    <mergeCell ref="M111:M112"/>
    <mergeCell ref="M123:M124"/>
    <mergeCell ref="M135:M136"/>
    <mergeCell ref="M147:M148"/>
    <mergeCell ref="M159:M160"/>
    <mergeCell ref="M171:M172"/>
    <mergeCell ref="M183:M184"/>
    <mergeCell ref="M195:M196"/>
    <mergeCell ref="M207:M208"/>
    <mergeCell ref="M219:M220"/>
    <mergeCell ref="M231:M232"/>
    <mergeCell ref="T19:T20"/>
    <mergeCell ref="M21:M22"/>
    <mergeCell ref="N21:N22"/>
    <mergeCell ref="O21:O22"/>
    <mergeCell ref="P21:P22"/>
    <mergeCell ref="S21:S22"/>
    <mergeCell ref="T21:T22"/>
    <mergeCell ref="C255:C256"/>
    <mergeCell ref="D255:D256"/>
    <mergeCell ref="F255:F256"/>
    <mergeCell ref="E255:E256"/>
    <mergeCell ref="I255:I256"/>
    <mergeCell ref="J255:J256"/>
    <mergeCell ref="C243:C244"/>
    <mergeCell ref="D243:D244"/>
    <mergeCell ref="F243:F244"/>
    <mergeCell ref="E243:E244"/>
    <mergeCell ref="I243:I244"/>
    <mergeCell ref="J243:J244"/>
    <mergeCell ref="C245:C246"/>
    <mergeCell ref="D245:D246"/>
    <mergeCell ref="F245:F246"/>
    <mergeCell ref="E245:E246"/>
    <mergeCell ref="I245:I246"/>
    <mergeCell ref="J245:J246"/>
    <mergeCell ref="C239:C240"/>
    <mergeCell ref="D239:D240"/>
    <mergeCell ref="F239:F240"/>
    <mergeCell ref="E239:E240"/>
    <mergeCell ref="I239:I240"/>
    <mergeCell ref="J239:J240"/>
    <mergeCell ref="C241:C242"/>
    <mergeCell ref="D241:D242"/>
    <mergeCell ref="F241:F242"/>
    <mergeCell ref="E241:E242"/>
    <mergeCell ref="I241:I242"/>
    <mergeCell ref="J241:J242"/>
    <mergeCell ref="C235:C236"/>
    <mergeCell ref="M35:M36"/>
    <mergeCell ref="N35:N36"/>
    <mergeCell ref="O35:O36"/>
    <mergeCell ref="P35:P36"/>
    <mergeCell ref="S35:S36"/>
    <mergeCell ref="T35:T36"/>
    <mergeCell ref="M37:M38"/>
    <mergeCell ref="N37:N38"/>
    <mergeCell ref="O37:O38"/>
    <mergeCell ref="M51:M52"/>
    <mergeCell ref="N51:N52"/>
    <mergeCell ref="O51:O52"/>
    <mergeCell ref="P51:P52"/>
    <mergeCell ref="S51:S52"/>
    <mergeCell ref="T51:T52"/>
    <mergeCell ref="M53:M54"/>
    <mergeCell ref="N53:N54"/>
    <mergeCell ref="O53:O54"/>
    <mergeCell ref="P53:P54"/>
    <mergeCell ref="S53:S54"/>
    <mergeCell ref="T53:T54"/>
    <mergeCell ref="T23:T24"/>
    <mergeCell ref="M25:M26"/>
    <mergeCell ref="N25:N26"/>
    <mergeCell ref="O25:O26"/>
    <mergeCell ref="N63:N64"/>
    <mergeCell ref="T65:T66"/>
    <mergeCell ref="M59:M60"/>
    <mergeCell ref="N59:N60"/>
    <mergeCell ref="O59:O60"/>
    <mergeCell ref="P59:P60"/>
    <mergeCell ref="S59:S60"/>
    <mergeCell ref="T59:T60"/>
    <mergeCell ref="M61:M62"/>
    <mergeCell ref="N61:N62"/>
    <mergeCell ref="O61:O62"/>
    <mergeCell ref="P61:P62"/>
    <mergeCell ref="S61:S62"/>
    <mergeCell ref="T61:T62"/>
    <mergeCell ref="M55:M56"/>
    <mergeCell ref="N55:N56"/>
    <mergeCell ref="O55:O56"/>
    <mergeCell ref="P55:P56"/>
    <mergeCell ref="S55:S56"/>
    <mergeCell ref="T55:T56"/>
    <mergeCell ref="M57:M58"/>
    <mergeCell ref="N57:N58"/>
    <mergeCell ref="O57:O58"/>
    <mergeCell ref="P57:P58"/>
    <mergeCell ref="S57:S58"/>
    <mergeCell ref="T57:T58"/>
    <mergeCell ref="N75:N76"/>
    <mergeCell ref="O75:O76"/>
    <mergeCell ref="P75:P76"/>
    <mergeCell ref="S75:S76"/>
    <mergeCell ref="T75:T76"/>
    <mergeCell ref="M77:M78"/>
    <mergeCell ref="N77:N78"/>
    <mergeCell ref="O77:O78"/>
    <mergeCell ref="P77:P78"/>
    <mergeCell ref="S77:S78"/>
    <mergeCell ref="T77:T78"/>
    <mergeCell ref="M71:M72"/>
    <mergeCell ref="N71:N72"/>
    <mergeCell ref="O71:O72"/>
    <mergeCell ref="P71:P72"/>
    <mergeCell ref="S71:S72"/>
    <mergeCell ref="T71:T72"/>
    <mergeCell ref="M73:M74"/>
    <mergeCell ref="N73:N74"/>
    <mergeCell ref="O73:O74"/>
    <mergeCell ref="P73:P74"/>
    <mergeCell ref="S73:S74"/>
    <mergeCell ref="T73:T74"/>
    <mergeCell ref="M67:M68"/>
    <mergeCell ref="N67:N68"/>
    <mergeCell ref="O67:O68"/>
    <mergeCell ref="P67:P68"/>
    <mergeCell ref="S67:S68"/>
    <mergeCell ref="T67:T68"/>
    <mergeCell ref="M69:M70"/>
    <mergeCell ref="N69:N70"/>
    <mergeCell ref="O69:O70"/>
    <mergeCell ref="P69:P70"/>
    <mergeCell ref="S69:S70"/>
    <mergeCell ref="T69:T70"/>
    <mergeCell ref="Q73:R73"/>
    <mergeCell ref="Q74:R74"/>
    <mergeCell ref="Q75:R75"/>
    <mergeCell ref="Q76:R76"/>
    <mergeCell ref="Q77:R77"/>
    <mergeCell ref="Q78:R78"/>
    <mergeCell ref="N87:N88"/>
    <mergeCell ref="O87:O88"/>
    <mergeCell ref="P87:P88"/>
    <mergeCell ref="S87:S88"/>
    <mergeCell ref="T87:T88"/>
    <mergeCell ref="M89:M90"/>
    <mergeCell ref="N89:N90"/>
    <mergeCell ref="O89:O90"/>
    <mergeCell ref="P89:P90"/>
    <mergeCell ref="S89:S90"/>
    <mergeCell ref="T89:T90"/>
    <mergeCell ref="M83:M84"/>
    <mergeCell ref="N83:N84"/>
    <mergeCell ref="O83:O84"/>
    <mergeCell ref="P83:P84"/>
    <mergeCell ref="S83:S84"/>
    <mergeCell ref="T83:T84"/>
    <mergeCell ref="M85:M86"/>
    <mergeCell ref="N85:N86"/>
    <mergeCell ref="O85:O86"/>
    <mergeCell ref="P85:P86"/>
    <mergeCell ref="S85:S86"/>
    <mergeCell ref="T85:T86"/>
    <mergeCell ref="M79:M80"/>
    <mergeCell ref="N79:N80"/>
    <mergeCell ref="O79:O80"/>
    <mergeCell ref="P79:P80"/>
    <mergeCell ref="S79:S80"/>
    <mergeCell ref="T79:T80"/>
    <mergeCell ref="M81:M82"/>
    <mergeCell ref="N81:N82"/>
    <mergeCell ref="O81:O82"/>
    <mergeCell ref="P81:P82"/>
    <mergeCell ref="S81:S82"/>
    <mergeCell ref="T81:T82"/>
    <mergeCell ref="Q79:R79"/>
    <mergeCell ref="Q80:R80"/>
    <mergeCell ref="Q81:R81"/>
    <mergeCell ref="Q82:R82"/>
    <mergeCell ref="Q83:R83"/>
    <mergeCell ref="Q84:R84"/>
    <mergeCell ref="Q85:R85"/>
    <mergeCell ref="Q86:R86"/>
    <mergeCell ref="Q87:R87"/>
    <mergeCell ref="Q88:R88"/>
    <mergeCell ref="Q89:R89"/>
    <mergeCell ref="Q90:R90"/>
    <mergeCell ref="N99:N100"/>
    <mergeCell ref="O99:O100"/>
    <mergeCell ref="P99:P100"/>
    <mergeCell ref="S99:S100"/>
    <mergeCell ref="T99:T100"/>
    <mergeCell ref="M101:M102"/>
    <mergeCell ref="N101:N102"/>
    <mergeCell ref="O101:O102"/>
    <mergeCell ref="P101:P102"/>
    <mergeCell ref="S101:S102"/>
    <mergeCell ref="T101:T102"/>
    <mergeCell ref="M95:M96"/>
    <mergeCell ref="N95:N96"/>
    <mergeCell ref="O95:O96"/>
    <mergeCell ref="P95:P96"/>
    <mergeCell ref="S95:S96"/>
    <mergeCell ref="T95:T96"/>
    <mergeCell ref="M97:M98"/>
    <mergeCell ref="N97:N98"/>
    <mergeCell ref="O97:O98"/>
    <mergeCell ref="P97:P98"/>
    <mergeCell ref="S97:S98"/>
    <mergeCell ref="T97:T98"/>
    <mergeCell ref="M91:M92"/>
    <mergeCell ref="N91:N92"/>
    <mergeCell ref="O91:O92"/>
    <mergeCell ref="P91:P92"/>
    <mergeCell ref="S91:S92"/>
    <mergeCell ref="T91:T92"/>
    <mergeCell ref="M93:M94"/>
    <mergeCell ref="N93:N94"/>
    <mergeCell ref="O93:O94"/>
    <mergeCell ref="P93:P94"/>
    <mergeCell ref="S93:S94"/>
    <mergeCell ref="T93:T94"/>
    <mergeCell ref="Q91:R91"/>
    <mergeCell ref="Q92:R92"/>
    <mergeCell ref="Q93:R93"/>
    <mergeCell ref="Q94:R94"/>
    <mergeCell ref="Q95:R95"/>
    <mergeCell ref="Q96:R96"/>
    <mergeCell ref="Q97:R97"/>
    <mergeCell ref="Q98:R98"/>
    <mergeCell ref="Q99:R99"/>
    <mergeCell ref="Q100:R100"/>
    <mergeCell ref="Q101:R101"/>
    <mergeCell ref="Q102:R102"/>
    <mergeCell ref="N111:N112"/>
    <mergeCell ref="O111:O112"/>
    <mergeCell ref="P111:P112"/>
    <mergeCell ref="S111:S112"/>
    <mergeCell ref="T111:T112"/>
    <mergeCell ref="M113:M114"/>
    <mergeCell ref="N113:N114"/>
    <mergeCell ref="O113:O114"/>
    <mergeCell ref="P113:P114"/>
    <mergeCell ref="S113:S114"/>
    <mergeCell ref="T113:T114"/>
    <mergeCell ref="M107:M108"/>
    <mergeCell ref="N107:N108"/>
    <mergeCell ref="O107:O108"/>
    <mergeCell ref="P107:P108"/>
    <mergeCell ref="S107:S108"/>
    <mergeCell ref="T107:T108"/>
    <mergeCell ref="M109:M110"/>
    <mergeCell ref="N109:N110"/>
    <mergeCell ref="O109:O110"/>
    <mergeCell ref="P109:P110"/>
    <mergeCell ref="S109:S110"/>
    <mergeCell ref="T109:T110"/>
    <mergeCell ref="M103:M104"/>
    <mergeCell ref="N103:N104"/>
    <mergeCell ref="O103:O104"/>
    <mergeCell ref="P103:P104"/>
    <mergeCell ref="S103:S104"/>
    <mergeCell ref="T103:T104"/>
    <mergeCell ref="M105:M106"/>
    <mergeCell ref="N105:N106"/>
    <mergeCell ref="O105:O106"/>
    <mergeCell ref="P105:P106"/>
    <mergeCell ref="S105:S106"/>
    <mergeCell ref="T105:T106"/>
    <mergeCell ref="Q103:R103"/>
    <mergeCell ref="Q104:R104"/>
    <mergeCell ref="Q105:R105"/>
    <mergeCell ref="Q106:R106"/>
    <mergeCell ref="Q107:R107"/>
    <mergeCell ref="Q108:R108"/>
    <mergeCell ref="Q109:R109"/>
    <mergeCell ref="Q110:R110"/>
    <mergeCell ref="Q111:R111"/>
    <mergeCell ref="Q112:R112"/>
    <mergeCell ref="Q113:R113"/>
    <mergeCell ref="Q114:R114"/>
    <mergeCell ref="N123:N124"/>
    <mergeCell ref="O123:O124"/>
    <mergeCell ref="P123:P124"/>
    <mergeCell ref="S123:S124"/>
    <mergeCell ref="T123:T124"/>
    <mergeCell ref="M125:M126"/>
    <mergeCell ref="N125:N126"/>
    <mergeCell ref="O125:O126"/>
    <mergeCell ref="P125:P126"/>
    <mergeCell ref="S125:S126"/>
    <mergeCell ref="T125:T126"/>
    <mergeCell ref="M119:M120"/>
    <mergeCell ref="N119:N120"/>
    <mergeCell ref="O119:O120"/>
    <mergeCell ref="P119:P120"/>
    <mergeCell ref="S119:S120"/>
    <mergeCell ref="T119:T120"/>
    <mergeCell ref="M121:M122"/>
    <mergeCell ref="N121:N122"/>
    <mergeCell ref="O121:O122"/>
    <mergeCell ref="P121:P122"/>
    <mergeCell ref="S121:S122"/>
    <mergeCell ref="T121:T122"/>
    <mergeCell ref="M115:M116"/>
    <mergeCell ref="N115:N116"/>
    <mergeCell ref="O115:O116"/>
    <mergeCell ref="P115:P116"/>
    <mergeCell ref="S115:S116"/>
    <mergeCell ref="T115:T116"/>
    <mergeCell ref="M117:M118"/>
    <mergeCell ref="N117:N118"/>
    <mergeCell ref="O117:O118"/>
    <mergeCell ref="P117:P118"/>
    <mergeCell ref="S117:S118"/>
    <mergeCell ref="T117:T118"/>
    <mergeCell ref="Q115:R115"/>
    <mergeCell ref="Q116:R116"/>
    <mergeCell ref="Q117:R117"/>
    <mergeCell ref="Q118:R118"/>
    <mergeCell ref="Q119:R119"/>
    <mergeCell ref="Q120:R120"/>
    <mergeCell ref="Q121:R121"/>
    <mergeCell ref="Q122:R122"/>
    <mergeCell ref="Q123:R123"/>
    <mergeCell ref="Q124:R124"/>
    <mergeCell ref="Q125:R125"/>
    <mergeCell ref="Q126:R126"/>
    <mergeCell ref="N135:N136"/>
    <mergeCell ref="O135:O136"/>
    <mergeCell ref="P135:P136"/>
    <mergeCell ref="S135:S136"/>
    <mergeCell ref="T135:T136"/>
    <mergeCell ref="M137:M138"/>
    <mergeCell ref="N137:N138"/>
    <mergeCell ref="O137:O138"/>
    <mergeCell ref="P137:P138"/>
    <mergeCell ref="S137:S138"/>
    <mergeCell ref="T137:T138"/>
    <mergeCell ref="M131:M132"/>
    <mergeCell ref="N131:N132"/>
    <mergeCell ref="O131:O132"/>
    <mergeCell ref="P131:P132"/>
    <mergeCell ref="S131:S132"/>
    <mergeCell ref="T131:T132"/>
    <mergeCell ref="M133:M134"/>
    <mergeCell ref="N133:N134"/>
    <mergeCell ref="O133:O134"/>
    <mergeCell ref="P133:P134"/>
    <mergeCell ref="S133:S134"/>
    <mergeCell ref="T133:T134"/>
    <mergeCell ref="M127:M128"/>
    <mergeCell ref="N127:N128"/>
    <mergeCell ref="O127:O128"/>
    <mergeCell ref="P127:P128"/>
    <mergeCell ref="S127:S128"/>
    <mergeCell ref="T127:T128"/>
    <mergeCell ref="M129:M130"/>
    <mergeCell ref="N129:N130"/>
    <mergeCell ref="O129:O130"/>
    <mergeCell ref="P129:P130"/>
    <mergeCell ref="S129:S130"/>
    <mergeCell ref="T129:T130"/>
    <mergeCell ref="Q127:R127"/>
    <mergeCell ref="Q128:R128"/>
    <mergeCell ref="Q129:R129"/>
    <mergeCell ref="Q130:R130"/>
    <mergeCell ref="Q131:R131"/>
    <mergeCell ref="Q132:R132"/>
    <mergeCell ref="Q133:R133"/>
    <mergeCell ref="Q134:R134"/>
    <mergeCell ref="Q135:R135"/>
    <mergeCell ref="Q136:R136"/>
    <mergeCell ref="Q137:R137"/>
    <mergeCell ref="Q138:R138"/>
    <mergeCell ref="N147:N148"/>
    <mergeCell ref="O147:O148"/>
    <mergeCell ref="P147:P148"/>
    <mergeCell ref="S147:S148"/>
    <mergeCell ref="T147:T148"/>
    <mergeCell ref="M149:M150"/>
    <mergeCell ref="N149:N150"/>
    <mergeCell ref="O149:O150"/>
    <mergeCell ref="P149:P150"/>
    <mergeCell ref="S149:S150"/>
    <mergeCell ref="T149:T150"/>
    <mergeCell ref="M143:M144"/>
    <mergeCell ref="N143:N144"/>
    <mergeCell ref="O143:O144"/>
    <mergeCell ref="P143:P144"/>
    <mergeCell ref="S143:S144"/>
    <mergeCell ref="T143:T144"/>
    <mergeCell ref="M145:M146"/>
    <mergeCell ref="N145:N146"/>
    <mergeCell ref="O145:O146"/>
    <mergeCell ref="P145:P146"/>
    <mergeCell ref="S145:S146"/>
    <mergeCell ref="T145:T146"/>
    <mergeCell ref="M139:M140"/>
    <mergeCell ref="N139:N140"/>
    <mergeCell ref="O139:O140"/>
    <mergeCell ref="P139:P140"/>
    <mergeCell ref="S139:S140"/>
    <mergeCell ref="T139:T140"/>
    <mergeCell ref="M141:M142"/>
    <mergeCell ref="N141:N142"/>
    <mergeCell ref="O141:O142"/>
    <mergeCell ref="P141:P142"/>
    <mergeCell ref="S141:S142"/>
    <mergeCell ref="T141:T142"/>
    <mergeCell ref="Q139:R139"/>
    <mergeCell ref="Q140:R140"/>
    <mergeCell ref="Q141:R141"/>
    <mergeCell ref="Q142:R142"/>
    <mergeCell ref="Q143:R143"/>
    <mergeCell ref="Q144:R144"/>
    <mergeCell ref="Q145:R145"/>
    <mergeCell ref="Q146:R146"/>
    <mergeCell ref="Q147:R147"/>
    <mergeCell ref="Q148:R148"/>
    <mergeCell ref="Q149:R149"/>
    <mergeCell ref="Q150:R150"/>
    <mergeCell ref="N159:N160"/>
    <mergeCell ref="O159:O160"/>
    <mergeCell ref="P159:P160"/>
    <mergeCell ref="S159:S160"/>
    <mergeCell ref="T159:T160"/>
    <mergeCell ref="M161:M162"/>
    <mergeCell ref="N161:N162"/>
    <mergeCell ref="O161:O162"/>
    <mergeCell ref="P161:P162"/>
    <mergeCell ref="S161:S162"/>
    <mergeCell ref="T161:T162"/>
    <mergeCell ref="M155:M156"/>
    <mergeCell ref="N155:N156"/>
    <mergeCell ref="O155:O156"/>
    <mergeCell ref="P155:P156"/>
    <mergeCell ref="S155:S156"/>
    <mergeCell ref="T155:T156"/>
    <mergeCell ref="M157:M158"/>
    <mergeCell ref="N157:N158"/>
    <mergeCell ref="O157:O158"/>
    <mergeCell ref="P157:P158"/>
    <mergeCell ref="S157:S158"/>
    <mergeCell ref="T157:T158"/>
    <mergeCell ref="M151:M152"/>
    <mergeCell ref="N151:N152"/>
    <mergeCell ref="O151:O152"/>
    <mergeCell ref="P151:P152"/>
    <mergeCell ref="S151:S152"/>
    <mergeCell ref="T151:T152"/>
    <mergeCell ref="M153:M154"/>
    <mergeCell ref="N153:N154"/>
    <mergeCell ref="O153:O154"/>
    <mergeCell ref="P153:P154"/>
    <mergeCell ref="S153:S154"/>
    <mergeCell ref="T153:T154"/>
    <mergeCell ref="Q151:R151"/>
    <mergeCell ref="Q152:R152"/>
    <mergeCell ref="Q153:R153"/>
    <mergeCell ref="Q154:R154"/>
    <mergeCell ref="Q155:R155"/>
    <mergeCell ref="Q156:R156"/>
    <mergeCell ref="Q157:R157"/>
    <mergeCell ref="Q158:R158"/>
    <mergeCell ref="Q159:R159"/>
    <mergeCell ref="Q160:R160"/>
    <mergeCell ref="Q161:R161"/>
    <mergeCell ref="Q162:R162"/>
    <mergeCell ref="N171:N172"/>
    <mergeCell ref="O171:O172"/>
    <mergeCell ref="P171:P172"/>
    <mergeCell ref="S171:S172"/>
    <mergeCell ref="T171:T172"/>
    <mergeCell ref="M173:M174"/>
    <mergeCell ref="N173:N174"/>
    <mergeCell ref="O173:O174"/>
    <mergeCell ref="P173:P174"/>
    <mergeCell ref="S173:S174"/>
    <mergeCell ref="T173:T174"/>
    <mergeCell ref="M167:M168"/>
    <mergeCell ref="N167:N168"/>
    <mergeCell ref="O167:O168"/>
    <mergeCell ref="P167:P168"/>
    <mergeCell ref="S167:S168"/>
    <mergeCell ref="T167:T168"/>
    <mergeCell ref="M169:M170"/>
    <mergeCell ref="N169:N170"/>
    <mergeCell ref="O169:O170"/>
    <mergeCell ref="P169:P170"/>
    <mergeCell ref="S169:S170"/>
    <mergeCell ref="T169:T170"/>
    <mergeCell ref="M163:M164"/>
    <mergeCell ref="N163:N164"/>
    <mergeCell ref="O163:O164"/>
    <mergeCell ref="P163:P164"/>
    <mergeCell ref="S163:S164"/>
    <mergeCell ref="T163:T164"/>
    <mergeCell ref="M165:M166"/>
    <mergeCell ref="N165:N166"/>
    <mergeCell ref="O165:O166"/>
    <mergeCell ref="P165:P166"/>
    <mergeCell ref="S165:S166"/>
    <mergeCell ref="T165:T166"/>
    <mergeCell ref="Q163:R163"/>
    <mergeCell ref="Q164:R164"/>
    <mergeCell ref="Q165:R165"/>
    <mergeCell ref="Q166:R166"/>
    <mergeCell ref="Q167:R167"/>
    <mergeCell ref="Q168:R168"/>
    <mergeCell ref="Q169:R169"/>
    <mergeCell ref="Q170:R170"/>
    <mergeCell ref="Q171:R171"/>
    <mergeCell ref="Q172:R172"/>
    <mergeCell ref="Q173:R173"/>
    <mergeCell ref="Q174:R174"/>
    <mergeCell ref="N183:N184"/>
    <mergeCell ref="O183:O184"/>
    <mergeCell ref="P183:P184"/>
    <mergeCell ref="S183:S184"/>
    <mergeCell ref="T183:T184"/>
    <mergeCell ref="M185:M186"/>
    <mergeCell ref="N185:N186"/>
    <mergeCell ref="O185:O186"/>
    <mergeCell ref="P185:P186"/>
    <mergeCell ref="S185:S186"/>
    <mergeCell ref="T185:T186"/>
    <mergeCell ref="M179:M180"/>
    <mergeCell ref="N179:N180"/>
    <mergeCell ref="O179:O180"/>
    <mergeCell ref="P179:P180"/>
    <mergeCell ref="S179:S180"/>
    <mergeCell ref="T179:T180"/>
    <mergeCell ref="M181:M182"/>
    <mergeCell ref="N181:N182"/>
    <mergeCell ref="O181:O182"/>
    <mergeCell ref="P181:P182"/>
    <mergeCell ref="S181:S182"/>
    <mergeCell ref="T181:T182"/>
    <mergeCell ref="M175:M176"/>
    <mergeCell ref="N175:N176"/>
    <mergeCell ref="O175:O176"/>
    <mergeCell ref="P175:P176"/>
    <mergeCell ref="S175:S176"/>
    <mergeCell ref="T175:T176"/>
    <mergeCell ref="M177:M178"/>
    <mergeCell ref="N177:N178"/>
    <mergeCell ref="O177:O178"/>
    <mergeCell ref="P177:P178"/>
    <mergeCell ref="S177:S178"/>
    <mergeCell ref="T177:T178"/>
    <mergeCell ref="Q175:R175"/>
    <mergeCell ref="Q176:R176"/>
    <mergeCell ref="Q177:R177"/>
    <mergeCell ref="Q178:R178"/>
    <mergeCell ref="Q179:R179"/>
    <mergeCell ref="Q180:R180"/>
    <mergeCell ref="Q181:R181"/>
    <mergeCell ref="Q182:R182"/>
    <mergeCell ref="Q183:R183"/>
    <mergeCell ref="Q184:R184"/>
    <mergeCell ref="Q185:R185"/>
    <mergeCell ref="Q186:R186"/>
    <mergeCell ref="N195:N196"/>
    <mergeCell ref="O195:O196"/>
    <mergeCell ref="P195:P196"/>
    <mergeCell ref="S195:S196"/>
    <mergeCell ref="T195:T196"/>
    <mergeCell ref="M197:M198"/>
    <mergeCell ref="N197:N198"/>
    <mergeCell ref="O197:O198"/>
    <mergeCell ref="P197:P198"/>
    <mergeCell ref="S197:S198"/>
    <mergeCell ref="T197:T198"/>
    <mergeCell ref="M191:M192"/>
    <mergeCell ref="N191:N192"/>
    <mergeCell ref="O191:O192"/>
    <mergeCell ref="P191:P192"/>
    <mergeCell ref="S191:S192"/>
    <mergeCell ref="T191:T192"/>
    <mergeCell ref="M193:M194"/>
    <mergeCell ref="N193:N194"/>
    <mergeCell ref="O193:O194"/>
    <mergeCell ref="P193:P194"/>
    <mergeCell ref="S193:S194"/>
    <mergeCell ref="T193:T194"/>
    <mergeCell ref="M187:M188"/>
    <mergeCell ref="N187:N188"/>
    <mergeCell ref="O187:O188"/>
    <mergeCell ref="P187:P188"/>
    <mergeCell ref="S187:S188"/>
    <mergeCell ref="T187:T188"/>
    <mergeCell ref="M189:M190"/>
    <mergeCell ref="N189:N190"/>
    <mergeCell ref="O189:O190"/>
    <mergeCell ref="P189:P190"/>
    <mergeCell ref="S189:S190"/>
    <mergeCell ref="T189:T190"/>
    <mergeCell ref="Q187:R187"/>
    <mergeCell ref="Q188:R188"/>
    <mergeCell ref="Q189:R189"/>
    <mergeCell ref="Q190:R190"/>
    <mergeCell ref="Q191:R191"/>
    <mergeCell ref="Q192:R192"/>
    <mergeCell ref="Q193:R193"/>
    <mergeCell ref="Q194:R194"/>
    <mergeCell ref="Q195:R195"/>
    <mergeCell ref="Q196:R196"/>
    <mergeCell ref="Q197:R197"/>
    <mergeCell ref="Q198:R198"/>
    <mergeCell ref="N207:N208"/>
    <mergeCell ref="O207:O208"/>
    <mergeCell ref="P207:P208"/>
    <mergeCell ref="S207:S208"/>
    <mergeCell ref="T207:T208"/>
    <mergeCell ref="M209:M210"/>
    <mergeCell ref="N209:N210"/>
    <mergeCell ref="O209:O210"/>
    <mergeCell ref="P209:P210"/>
    <mergeCell ref="S209:S210"/>
    <mergeCell ref="T209:T210"/>
    <mergeCell ref="M203:M204"/>
    <mergeCell ref="N203:N204"/>
    <mergeCell ref="O203:O204"/>
    <mergeCell ref="P203:P204"/>
    <mergeCell ref="S203:S204"/>
    <mergeCell ref="T203:T204"/>
    <mergeCell ref="M205:M206"/>
    <mergeCell ref="N205:N206"/>
    <mergeCell ref="O205:O206"/>
    <mergeCell ref="P205:P206"/>
    <mergeCell ref="S205:S206"/>
    <mergeCell ref="T205:T206"/>
    <mergeCell ref="M199:M200"/>
    <mergeCell ref="N199:N200"/>
    <mergeCell ref="O199:O200"/>
    <mergeCell ref="P199:P200"/>
    <mergeCell ref="S199:S200"/>
    <mergeCell ref="T199:T200"/>
    <mergeCell ref="M201:M202"/>
    <mergeCell ref="N201:N202"/>
    <mergeCell ref="O201:O202"/>
    <mergeCell ref="P201:P202"/>
    <mergeCell ref="S201:S202"/>
    <mergeCell ref="T201:T202"/>
    <mergeCell ref="Q199:R199"/>
    <mergeCell ref="Q200:R200"/>
    <mergeCell ref="Q201:R201"/>
    <mergeCell ref="Q202:R202"/>
    <mergeCell ref="Q203:R203"/>
    <mergeCell ref="Q204:R204"/>
    <mergeCell ref="Q205:R205"/>
    <mergeCell ref="Q206:R206"/>
    <mergeCell ref="Q207:R207"/>
    <mergeCell ref="Q208:R208"/>
    <mergeCell ref="Q209:R209"/>
    <mergeCell ref="Q210:R210"/>
    <mergeCell ref="N219:N220"/>
    <mergeCell ref="O219:O220"/>
    <mergeCell ref="P219:P220"/>
    <mergeCell ref="S219:S220"/>
    <mergeCell ref="T219:T220"/>
    <mergeCell ref="M221:M222"/>
    <mergeCell ref="N221:N222"/>
    <mergeCell ref="O221:O222"/>
    <mergeCell ref="P221:P222"/>
    <mergeCell ref="S221:S222"/>
    <mergeCell ref="T221:T222"/>
    <mergeCell ref="M215:M216"/>
    <mergeCell ref="N215:N216"/>
    <mergeCell ref="O215:O216"/>
    <mergeCell ref="P215:P216"/>
    <mergeCell ref="S215:S216"/>
    <mergeCell ref="T215:T216"/>
    <mergeCell ref="M217:M218"/>
    <mergeCell ref="N217:N218"/>
    <mergeCell ref="O217:O218"/>
    <mergeCell ref="P217:P218"/>
    <mergeCell ref="S217:S218"/>
    <mergeCell ref="T217:T218"/>
    <mergeCell ref="M211:M212"/>
    <mergeCell ref="N211:N212"/>
    <mergeCell ref="O211:O212"/>
    <mergeCell ref="P211:P212"/>
    <mergeCell ref="S211:S212"/>
    <mergeCell ref="T211:T212"/>
    <mergeCell ref="M213:M214"/>
    <mergeCell ref="N213:N214"/>
    <mergeCell ref="O213:O214"/>
    <mergeCell ref="P213:P214"/>
    <mergeCell ref="S213:S214"/>
    <mergeCell ref="T213:T214"/>
    <mergeCell ref="Q211:R211"/>
    <mergeCell ref="Q212:R212"/>
    <mergeCell ref="Q213:R213"/>
    <mergeCell ref="Q214:R214"/>
    <mergeCell ref="Q215:R215"/>
    <mergeCell ref="Q216:R216"/>
    <mergeCell ref="Q217:R217"/>
    <mergeCell ref="Q218:R218"/>
    <mergeCell ref="Q219:R219"/>
    <mergeCell ref="Q220:R220"/>
    <mergeCell ref="Q221:R221"/>
    <mergeCell ref="Q222:R222"/>
    <mergeCell ref="M227:M228"/>
    <mergeCell ref="N227:N228"/>
    <mergeCell ref="O227:O228"/>
    <mergeCell ref="P227:P228"/>
    <mergeCell ref="S227:S228"/>
    <mergeCell ref="T227:T228"/>
    <mergeCell ref="M229:M230"/>
    <mergeCell ref="N229:N230"/>
    <mergeCell ref="O229:O230"/>
    <mergeCell ref="P229:P230"/>
    <mergeCell ref="S229:S230"/>
    <mergeCell ref="T229:T230"/>
    <mergeCell ref="M223:M224"/>
    <mergeCell ref="N223:N224"/>
    <mergeCell ref="O223:O224"/>
    <mergeCell ref="P223:P224"/>
    <mergeCell ref="S223:S224"/>
    <mergeCell ref="T223:T224"/>
    <mergeCell ref="M225:M226"/>
    <mergeCell ref="N225:N226"/>
    <mergeCell ref="O225:O226"/>
    <mergeCell ref="P225:P226"/>
    <mergeCell ref="S225:S226"/>
    <mergeCell ref="T225:T226"/>
    <mergeCell ref="Q223:R223"/>
    <mergeCell ref="Q224:R224"/>
    <mergeCell ref="Q225:R225"/>
    <mergeCell ref="Q226:R226"/>
    <mergeCell ref="Q227:R227"/>
    <mergeCell ref="Q228:R228"/>
    <mergeCell ref="Q229:R229"/>
    <mergeCell ref="Q230:R230"/>
    <mergeCell ref="Q231:R231"/>
    <mergeCell ref="S241:S242"/>
    <mergeCell ref="T241:T242"/>
    <mergeCell ref="M235:M236"/>
    <mergeCell ref="N235:N236"/>
    <mergeCell ref="O235:O236"/>
    <mergeCell ref="P235:P236"/>
    <mergeCell ref="S235:S236"/>
    <mergeCell ref="T235:T236"/>
    <mergeCell ref="M237:M238"/>
    <mergeCell ref="N237:N238"/>
    <mergeCell ref="O237:O238"/>
    <mergeCell ref="P237:P238"/>
    <mergeCell ref="S237:S238"/>
    <mergeCell ref="T237:T238"/>
    <mergeCell ref="Q235:R235"/>
    <mergeCell ref="Q236:R236"/>
    <mergeCell ref="Q237:R237"/>
    <mergeCell ref="Q238:R238"/>
    <mergeCell ref="Q239:R239"/>
    <mergeCell ref="Q240:R240"/>
    <mergeCell ref="Q241:R241"/>
    <mergeCell ref="Q242:R242"/>
    <mergeCell ref="Q243:R243"/>
    <mergeCell ref="Q244:R244"/>
    <mergeCell ref="Q245:R245"/>
    <mergeCell ref="Q246:R246"/>
    <mergeCell ref="Q247:R247"/>
    <mergeCell ref="Q248:R248"/>
    <mergeCell ref="Q249:R249"/>
    <mergeCell ref="Q250:R250"/>
    <mergeCell ref="N231:N232"/>
    <mergeCell ref="O231:O232"/>
    <mergeCell ref="P231:P232"/>
    <mergeCell ref="S231:S232"/>
    <mergeCell ref="T231:T232"/>
    <mergeCell ref="M233:M234"/>
    <mergeCell ref="N233:N234"/>
    <mergeCell ref="O233:O234"/>
    <mergeCell ref="P233:P234"/>
    <mergeCell ref="S233:S234"/>
    <mergeCell ref="T233:T234"/>
    <mergeCell ref="Q232:R232"/>
    <mergeCell ref="Q233:R233"/>
    <mergeCell ref="Q234:R234"/>
    <mergeCell ref="AA18:AB18"/>
    <mergeCell ref="W19:W20"/>
    <mergeCell ref="X19:X20"/>
    <mergeCell ref="Y19:Y20"/>
    <mergeCell ref="Z19:Z20"/>
    <mergeCell ref="AC19:AC20"/>
    <mergeCell ref="M255:M256"/>
    <mergeCell ref="N255:N256"/>
    <mergeCell ref="O255:O256"/>
    <mergeCell ref="P255:P256"/>
    <mergeCell ref="S255:S256"/>
    <mergeCell ref="T255:T256"/>
    <mergeCell ref="M257:M258"/>
    <mergeCell ref="N257:N258"/>
    <mergeCell ref="O257:O258"/>
    <mergeCell ref="P257:P258"/>
    <mergeCell ref="S257:S258"/>
    <mergeCell ref="T257:T258"/>
    <mergeCell ref="M251:M252"/>
    <mergeCell ref="N251:N252"/>
    <mergeCell ref="O251:O252"/>
    <mergeCell ref="P251:P252"/>
    <mergeCell ref="S251:S252"/>
    <mergeCell ref="T251:T252"/>
    <mergeCell ref="M253:M254"/>
    <mergeCell ref="N253:N254"/>
    <mergeCell ref="O253:O254"/>
    <mergeCell ref="P253:P254"/>
    <mergeCell ref="S253:S254"/>
    <mergeCell ref="T253:T254"/>
    <mergeCell ref="M247:M248"/>
    <mergeCell ref="N247:N248"/>
    <mergeCell ref="O247:O248"/>
    <mergeCell ref="P247:P248"/>
    <mergeCell ref="S247:S248"/>
    <mergeCell ref="T247:T248"/>
    <mergeCell ref="M249:M250"/>
    <mergeCell ref="N249:N250"/>
    <mergeCell ref="O249:O250"/>
    <mergeCell ref="P249:P250"/>
    <mergeCell ref="S249:S250"/>
    <mergeCell ref="T249:T250"/>
    <mergeCell ref="M243:M244"/>
    <mergeCell ref="N243:N244"/>
    <mergeCell ref="O243:O244"/>
    <mergeCell ref="P243:P244"/>
    <mergeCell ref="S243:S244"/>
    <mergeCell ref="T243:T244"/>
    <mergeCell ref="M245:M246"/>
    <mergeCell ref="N245:N246"/>
    <mergeCell ref="O245:O246"/>
    <mergeCell ref="P245:P246"/>
    <mergeCell ref="S245:S246"/>
    <mergeCell ref="T245:T246"/>
    <mergeCell ref="M239:M240"/>
    <mergeCell ref="N239:N240"/>
    <mergeCell ref="O239:O240"/>
    <mergeCell ref="P239:P240"/>
    <mergeCell ref="S239:S240"/>
    <mergeCell ref="T239:T240"/>
    <mergeCell ref="M241:M242"/>
    <mergeCell ref="N241:N242"/>
    <mergeCell ref="O241:O242"/>
    <mergeCell ref="P241:P242"/>
    <mergeCell ref="W29:W30"/>
    <mergeCell ref="X29:X30"/>
    <mergeCell ref="Y29:Y30"/>
    <mergeCell ref="Z29:Z30"/>
    <mergeCell ref="AC29:AC30"/>
    <mergeCell ref="AD29:AD30"/>
    <mergeCell ref="W31:W32"/>
    <mergeCell ref="X31:X32"/>
    <mergeCell ref="Y31:Y32"/>
    <mergeCell ref="Z31:Z32"/>
    <mergeCell ref="AC31:AC32"/>
    <mergeCell ref="AD31:AD32"/>
    <mergeCell ref="W25:W26"/>
    <mergeCell ref="X25:X26"/>
    <mergeCell ref="Y25:Y26"/>
    <mergeCell ref="Z25:Z26"/>
    <mergeCell ref="AC25:AC26"/>
    <mergeCell ref="AD25:AD26"/>
    <mergeCell ref="W27:W28"/>
    <mergeCell ref="X27:X28"/>
    <mergeCell ref="Y27:Y28"/>
    <mergeCell ref="Z27:Z28"/>
    <mergeCell ref="AC27:AC28"/>
    <mergeCell ref="AD27:AD28"/>
    <mergeCell ref="AD19:AD20"/>
    <mergeCell ref="W21:W22"/>
    <mergeCell ref="X21:X22"/>
    <mergeCell ref="Y21:Y22"/>
    <mergeCell ref="Z21:Z22"/>
    <mergeCell ref="AC21:AC22"/>
    <mergeCell ref="AD21:AD22"/>
    <mergeCell ref="W23:W24"/>
    <mergeCell ref="X23:X24"/>
    <mergeCell ref="Y23:Y24"/>
    <mergeCell ref="Z23:Z24"/>
    <mergeCell ref="AC23:AC24"/>
    <mergeCell ref="AD23:AD24"/>
    <mergeCell ref="AC45:AC46"/>
    <mergeCell ref="AD45:AD46"/>
    <mergeCell ref="W47:W48"/>
    <mergeCell ref="X47:X48"/>
    <mergeCell ref="Y47:Y48"/>
    <mergeCell ref="Z47:Z48"/>
    <mergeCell ref="AC47:AC48"/>
    <mergeCell ref="AD47:AD48"/>
    <mergeCell ref="W41:W42"/>
    <mergeCell ref="X41:X42"/>
    <mergeCell ref="Y41:Y42"/>
    <mergeCell ref="Z41:Z42"/>
    <mergeCell ref="AC41:AC42"/>
    <mergeCell ref="AD41:AD42"/>
    <mergeCell ref="W43:W44"/>
    <mergeCell ref="X43:X44"/>
    <mergeCell ref="Y43:Y44"/>
    <mergeCell ref="Z43:Z44"/>
    <mergeCell ref="AC43:AC44"/>
    <mergeCell ref="AD43:AD44"/>
    <mergeCell ref="W37:W38"/>
    <mergeCell ref="X37:X38"/>
    <mergeCell ref="Y37:Y38"/>
    <mergeCell ref="Z37:Z38"/>
    <mergeCell ref="AC37:AC38"/>
    <mergeCell ref="AD37:AD38"/>
    <mergeCell ref="W39:W40"/>
    <mergeCell ref="X39:X40"/>
    <mergeCell ref="Y39:Y40"/>
    <mergeCell ref="Z39:Z40"/>
    <mergeCell ref="AC39:AC40"/>
    <mergeCell ref="AD39:AD40"/>
    <mergeCell ref="W33:W34"/>
    <mergeCell ref="X33:X34"/>
    <mergeCell ref="Y33:Y34"/>
    <mergeCell ref="Z33:Z34"/>
    <mergeCell ref="AC33:AC34"/>
    <mergeCell ref="AD33:AD34"/>
    <mergeCell ref="W35:W36"/>
    <mergeCell ref="X35:X36"/>
    <mergeCell ref="Y35:Y36"/>
    <mergeCell ref="Z35:Z36"/>
    <mergeCell ref="AC35:AC36"/>
    <mergeCell ref="AD35:AD36"/>
    <mergeCell ref="AA46:AB46"/>
    <mergeCell ref="AA47:AB47"/>
    <mergeCell ref="AA48:AB48"/>
    <mergeCell ref="W45:W46"/>
    <mergeCell ref="X45:X46"/>
    <mergeCell ref="Y45:Y46"/>
    <mergeCell ref="Z45:Z46"/>
    <mergeCell ref="AC57:AC58"/>
    <mergeCell ref="AD57:AD58"/>
    <mergeCell ref="W59:W60"/>
    <mergeCell ref="X59:X60"/>
    <mergeCell ref="Y59:Y60"/>
    <mergeCell ref="Z59:Z60"/>
    <mergeCell ref="AC59:AC60"/>
    <mergeCell ref="AD59:AD60"/>
    <mergeCell ref="W53:W54"/>
    <mergeCell ref="X53:X54"/>
    <mergeCell ref="Y53:Y54"/>
    <mergeCell ref="Z53:Z54"/>
    <mergeCell ref="AC53:AC54"/>
    <mergeCell ref="AD53:AD54"/>
    <mergeCell ref="W55:W56"/>
    <mergeCell ref="X55:X56"/>
    <mergeCell ref="Y55:Y56"/>
    <mergeCell ref="Z55:Z56"/>
    <mergeCell ref="AC55:AC56"/>
    <mergeCell ref="AD55:AD56"/>
    <mergeCell ref="W49:W50"/>
    <mergeCell ref="X49:X50"/>
    <mergeCell ref="Y49:Y50"/>
    <mergeCell ref="Z49:Z50"/>
    <mergeCell ref="AC49:AC50"/>
    <mergeCell ref="AD49:AD50"/>
    <mergeCell ref="W51:W52"/>
    <mergeCell ref="X51:X52"/>
    <mergeCell ref="Y51:Y52"/>
    <mergeCell ref="Z51:Z52"/>
    <mergeCell ref="AC51:AC52"/>
    <mergeCell ref="AD51:AD52"/>
    <mergeCell ref="AA60:AB60"/>
    <mergeCell ref="AA49:AB49"/>
    <mergeCell ref="AA50:AB50"/>
    <mergeCell ref="AA51:AB51"/>
    <mergeCell ref="AA52:AB52"/>
    <mergeCell ref="AA53:AB53"/>
    <mergeCell ref="AA54:AB54"/>
    <mergeCell ref="AA55:AB55"/>
    <mergeCell ref="AA56:AB56"/>
    <mergeCell ref="AA57:AB57"/>
    <mergeCell ref="AA58:AB58"/>
    <mergeCell ref="AA59:AB59"/>
    <mergeCell ref="W57:W58"/>
    <mergeCell ref="X57:X58"/>
    <mergeCell ref="Y57:Y58"/>
    <mergeCell ref="Z57:Z58"/>
    <mergeCell ref="W69:W70"/>
    <mergeCell ref="X69:X70"/>
    <mergeCell ref="Y69:Y70"/>
    <mergeCell ref="Z69:Z70"/>
    <mergeCell ref="AC69:AC70"/>
    <mergeCell ref="AD69:AD70"/>
    <mergeCell ref="W71:W72"/>
    <mergeCell ref="X71:X72"/>
    <mergeCell ref="Y71:Y72"/>
    <mergeCell ref="Z71:Z72"/>
    <mergeCell ref="AC71:AC72"/>
    <mergeCell ref="AD71:AD72"/>
    <mergeCell ref="W65:W66"/>
    <mergeCell ref="X65:X66"/>
    <mergeCell ref="Y65:Y66"/>
    <mergeCell ref="Z65:Z66"/>
    <mergeCell ref="AC65:AC66"/>
    <mergeCell ref="AD65:AD66"/>
    <mergeCell ref="W67:W68"/>
    <mergeCell ref="X67:X68"/>
    <mergeCell ref="Y67:Y68"/>
    <mergeCell ref="Z67:Z68"/>
    <mergeCell ref="AC67:AC68"/>
    <mergeCell ref="AD67:AD68"/>
    <mergeCell ref="W61:W62"/>
    <mergeCell ref="X61:X62"/>
    <mergeCell ref="Y61:Y62"/>
    <mergeCell ref="Z61:Z62"/>
    <mergeCell ref="AC61:AC62"/>
    <mergeCell ref="AD61:AD62"/>
    <mergeCell ref="W63:W64"/>
    <mergeCell ref="X63:X64"/>
    <mergeCell ref="Y63:Y64"/>
    <mergeCell ref="Z63:Z64"/>
    <mergeCell ref="AC63:AC64"/>
    <mergeCell ref="AD63:AD64"/>
    <mergeCell ref="AA61:AB61"/>
    <mergeCell ref="AA62:AB62"/>
    <mergeCell ref="AA63:AB63"/>
    <mergeCell ref="AA64:AB64"/>
    <mergeCell ref="AA65:AB65"/>
    <mergeCell ref="AA66:AB66"/>
    <mergeCell ref="AA67:AB67"/>
    <mergeCell ref="AA68:AB68"/>
    <mergeCell ref="AA69:AB69"/>
    <mergeCell ref="AA70:AB70"/>
    <mergeCell ref="AA71:AB71"/>
    <mergeCell ref="AA72:AB72"/>
    <mergeCell ref="W81:W82"/>
    <mergeCell ref="X81:X82"/>
    <mergeCell ref="Y81:Y82"/>
    <mergeCell ref="Z81:Z82"/>
    <mergeCell ref="AC81:AC82"/>
    <mergeCell ref="AD81:AD82"/>
    <mergeCell ref="W83:W84"/>
    <mergeCell ref="X83:X84"/>
    <mergeCell ref="Y83:Y84"/>
    <mergeCell ref="Z83:Z84"/>
    <mergeCell ref="AC83:AC84"/>
    <mergeCell ref="AD83:AD84"/>
    <mergeCell ref="W77:W78"/>
    <mergeCell ref="X77:X78"/>
    <mergeCell ref="Y77:Y78"/>
    <mergeCell ref="Z77:Z78"/>
    <mergeCell ref="AC77:AC78"/>
    <mergeCell ref="AD77:AD78"/>
    <mergeCell ref="W79:W80"/>
    <mergeCell ref="X79:X80"/>
    <mergeCell ref="Y79:Y80"/>
    <mergeCell ref="Z79:Z80"/>
    <mergeCell ref="AC79:AC80"/>
    <mergeCell ref="AD79:AD80"/>
    <mergeCell ref="W73:W74"/>
    <mergeCell ref="X73:X74"/>
    <mergeCell ref="Y73:Y74"/>
    <mergeCell ref="Z73:Z74"/>
    <mergeCell ref="AC73:AC74"/>
    <mergeCell ref="AD73:AD74"/>
    <mergeCell ref="W75:W76"/>
    <mergeCell ref="X75:X76"/>
    <mergeCell ref="Y75:Y76"/>
    <mergeCell ref="Z75:Z76"/>
    <mergeCell ref="AC75:AC76"/>
    <mergeCell ref="AD75:AD76"/>
    <mergeCell ref="AA73:AB73"/>
    <mergeCell ref="AA74:AB74"/>
    <mergeCell ref="AA75:AB75"/>
    <mergeCell ref="AA76:AB76"/>
    <mergeCell ref="AA77:AB77"/>
    <mergeCell ref="AA78:AB78"/>
    <mergeCell ref="AA79:AB79"/>
    <mergeCell ref="AA80:AB80"/>
    <mergeCell ref="AA81:AB81"/>
    <mergeCell ref="AA82:AB82"/>
    <mergeCell ref="AA83:AB83"/>
    <mergeCell ref="AA84:AB84"/>
    <mergeCell ref="W93:W94"/>
    <mergeCell ref="X93:X94"/>
    <mergeCell ref="Y93:Y94"/>
    <mergeCell ref="Z93:Z94"/>
    <mergeCell ref="AC93:AC94"/>
    <mergeCell ref="AD93:AD94"/>
    <mergeCell ref="W95:W96"/>
    <mergeCell ref="X95:X96"/>
    <mergeCell ref="Y95:Y96"/>
    <mergeCell ref="Z95:Z96"/>
    <mergeCell ref="AC95:AC96"/>
    <mergeCell ref="AD95:AD96"/>
    <mergeCell ref="W89:W90"/>
    <mergeCell ref="X89:X90"/>
    <mergeCell ref="Y89:Y90"/>
    <mergeCell ref="Z89:Z90"/>
    <mergeCell ref="AC89:AC90"/>
    <mergeCell ref="AD89:AD90"/>
    <mergeCell ref="W91:W92"/>
    <mergeCell ref="X91:X92"/>
    <mergeCell ref="Y91:Y92"/>
    <mergeCell ref="Z91:Z92"/>
    <mergeCell ref="AC91:AC92"/>
    <mergeCell ref="AD91:AD92"/>
    <mergeCell ref="W85:W86"/>
    <mergeCell ref="X85:X86"/>
    <mergeCell ref="Y85:Y86"/>
    <mergeCell ref="Z85:Z86"/>
    <mergeCell ref="AC85:AC86"/>
    <mergeCell ref="AD85:AD86"/>
    <mergeCell ref="W87:W88"/>
    <mergeCell ref="X87:X88"/>
    <mergeCell ref="Y87:Y88"/>
    <mergeCell ref="Z87:Z88"/>
    <mergeCell ref="AC87:AC88"/>
    <mergeCell ref="AD87:AD88"/>
    <mergeCell ref="AA85:AB85"/>
    <mergeCell ref="AA86:AB86"/>
    <mergeCell ref="AA87:AB87"/>
    <mergeCell ref="AA88:AB88"/>
    <mergeCell ref="AA89:AB89"/>
    <mergeCell ref="AA90:AB90"/>
    <mergeCell ref="AA91:AB91"/>
    <mergeCell ref="AA92:AB92"/>
    <mergeCell ref="AA93:AB93"/>
    <mergeCell ref="AA94:AB94"/>
    <mergeCell ref="AA95:AB95"/>
    <mergeCell ref="AA96:AB96"/>
    <mergeCell ref="W105:W106"/>
    <mergeCell ref="X105:X106"/>
    <mergeCell ref="Y105:Y106"/>
    <mergeCell ref="Z105:Z106"/>
    <mergeCell ref="AC105:AC106"/>
    <mergeCell ref="AD105:AD106"/>
    <mergeCell ref="W107:W108"/>
    <mergeCell ref="X107:X108"/>
    <mergeCell ref="Y107:Y108"/>
    <mergeCell ref="Z107:Z108"/>
    <mergeCell ref="AC107:AC108"/>
    <mergeCell ref="AD107:AD108"/>
    <mergeCell ref="W101:W102"/>
    <mergeCell ref="X101:X102"/>
    <mergeCell ref="Y101:Y102"/>
    <mergeCell ref="Z101:Z102"/>
    <mergeCell ref="AC101:AC102"/>
    <mergeCell ref="AD101:AD102"/>
    <mergeCell ref="W103:W104"/>
    <mergeCell ref="X103:X104"/>
    <mergeCell ref="Y103:Y104"/>
    <mergeCell ref="Z103:Z104"/>
    <mergeCell ref="AC103:AC104"/>
    <mergeCell ref="AD103:AD104"/>
    <mergeCell ref="W97:W98"/>
    <mergeCell ref="X97:X98"/>
    <mergeCell ref="Y97:Y98"/>
    <mergeCell ref="Z97:Z98"/>
    <mergeCell ref="AC97:AC98"/>
    <mergeCell ref="AD97:AD98"/>
    <mergeCell ref="W99:W100"/>
    <mergeCell ref="X99:X100"/>
    <mergeCell ref="Y99:Y100"/>
    <mergeCell ref="Z99:Z100"/>
    <mergeCell ref="AC99:AC100"/>
    <mergeCell ref="AD99:AD100"/>
    <mergeCell ref="AA97:AB97"/>
    <mergeCell ref="AA98:AB98"/>
    <mergeCell ref="AA99:AB99"/>
    <mergeCell ref="AA100:AB100"/>
    <mergeCell ref="AA101:AB101"/>
    <mergeCell ref="AA102:AB102"/>
    <mergeCell ref="AA103:AB103"/>
    <mergeCell ref="AA104:AB104"/>
    <mergeCell ref="AA105:AB105"/>
    <mergeCell ref="AA106:AB106"/>
    <mergeCell ref="AA107:AB107"/>
    <mergeCell ref="AA108:AB108"/>
    <mergeCell ref="W117:W118"/>
    <mergeCell ref="X117:X118"/>
    <mergeCell ref="Y117:Y118"/>
    <mergeCell ref="Z117:Z118"/>
    <mergeCell ref="AC117:AC118"/>
    <mergeCell ref="AD117:AD118"/>
    <mergeCell ref="W119:W120"/>
    <mergeCell ref="X119:X120"/>
    <mergeCell ref="Y119:Y120"/>
    <mergeCell ref="Z119:Z120"/>
    <mergeCell ref="AC119:AC120"/>
    <mergeCell ref="AD119:AD120"/>
    <mergeCell ref="W113:W114"/>
    <mergeCell ref="X113:X114"/>
    <mergeCell ref="Y113:Y114"/>
    <mergeCell ref="Z113:Z114"/>
    <mergeCell ref="AC113:AC114"/>
    <mergeCell ref="AD113:AD114"/>
    <mergeCell ref="W115:W116"/>
    <mergeCell ref="X115:X116"/>
    <mergeCell ref="Y115:Y116"/>
    <mergeCell ref="Z115:Z116"/>
    <mergeCell ref="AC115:AC116"/>
    <mergeCell ref="AD115:AD116"/>
    <mergeCell ref="W109:W110"/>
    <mergeCell ref="X109:X110"/>
    <mergeCell ref="Y109:Y110"/>
    <mergeCell ref="Z109:Z110"/>
    <mergeCell ref="AC109:AC110"/>
    <mergeCell ref="AD109:AD110"/>
    <mergeCell ref="W111:W112"/>
    <mergeCell ref="X111:X112"/>
    <mergeCell ref="Y111:Y112"/>
    <mergeCell ref="Z111:Z112"/>
    <mergeCell ref="AC111:AC112"/>
    <mergeCell ref="AD111:AD112"/>
    <mergeCell ref="AA109:AB109"/>
    <mergeCell ref="AA110:AB110"/>
    <mergeCell ref="AA111:AB111"/>
    <mergeCell ref="AA112:AB112"/>
    <mergeCell ref="AA113:AB113"/>
    <mergeCell ref="AA114:AB114"/>
    <mergeCell ref="AA115:AB115"/>
    <mergeCell ref="AA116:AB116"/>
    <mergeCell ref="AA117:AB117"/>
    <mergeCell ref="AA118:AB118"/>
    <mergeCell ref="AA119:AB119"/>
    <mergeCell ref="AA120:AB120"/>
    <mergeCell ref="W129:W130"/>
    <mergeCell ref="X129:X130"/>
    <mergeCell ref="Y129:Y130"/>
    <mergeCell ref="Z129:Z130"/>
    <mergeCell ref="AC129:AC130"/>
    <mergeCell ref="AD129:AD130"/>
    <mergeCell ref="W131:W132"/>
    <mergeCell ref="X131:X132"/>
    <mergeCell ref="Y131:Y132"/>
    <mergeCell ref="Z131:Z132"/>
    <mergeCell ref="AC131:AC132"/>
    <mergeCell ref="AD131:AD132"/>
    <mergeCell ref="W125:W126"/>
    <mergeCell ref="X125:X126"/>
    <mergeCell ref="Y125:Y126"/>
    <mergeCell ref="Z125:Z126"/>
    <mergeCell ref="AC125:AC126"/>
    <mergeCell ref="AD125:AD126"/>
    <mergeCell ref="W127:W128"/>
    <mergeCell ref="X127:X128"/>
    <mergeCell ref="Y127:Y128"/>
    <mergeCell ref="Z127:Z128"/>
    <mergeCell ref="AC127:AC128"/>
    <mergeCell ref="AD127:AD128"/>
    <mergeCell ref="W121:W122"/>
    <mergeCell ref="X121:X122"/>
    <mergeCell ref="Y121:Y122"/>
    <mergeCell ref="Z121:Z122"/>
    <mergeCell ref="AC121:AC122"/>
    <mergeCell ref="AD121:AD122"/>
    <mergeCell ref="W123:W124"/>
    <mergeCell ref="X123:X124"/>
    <mergeCell ref="Y123:Y124"/>
    <mergeCell ref="Z123:Z124"/>
    <mergeCell ref="AC123:AC124"/>
    <mergeCell ref="AD123:AD124"/>
    <mergeCell ref="AA121:AB121"/>
    <mergeCell ref="AA122:AB122"/>
    <mergeCell ref="AA123:AB123"/>
    <mergeCell ref="AA124:AB124"/>
    <mergeCell ref="AA125:AB125"/>
    <mergeCell ref="AA126:AB126"/>
    <mergeCell ref="AA127:AB127"/>
    <mergeCell ref="AA128:AB128"/>
    <mergeCell ref="AA129:AB129"/>
    <mergeCell ref="AA130:AB130"/>
    <mergeCell ref="AA131:AB131"/>
    <mergeCell ref="AA132:AB132"/>
    <mergeCell ref="W141:W142"/>
    <mergeCell ref="X141:X142"/>
    <mergeCell ref="Y141:Y142"/>
    <mergeCell ref="Z141:Z142"/>
    <mergeCell ref="AC141:AC142"/>
    <mergeCell ref="AD141:AD142"/>
    <mergeCell ref="W143:W144"/>
    <mergeCell ref="X143:X144"/>
    <mergeCell ref="Y143:Y144"/>
    <mergeCell ref="Z143:Z144"/>
    <mergeCell ref="AC143:AC144"/>
    <mergeCell ref="AD143:AD144"/>
    <mergeCell ref="W137:W138"/>
    <mergeCell ref="X137:X138"/>
    <mergeCell ref="Y137:Y138"/>
    <mergeCell ref="Z137:Z138"/>
    <mergeCell ref="AC137:AC138"/>
    <mergeCell ref="AD137:AD138"/>
    <mergeCell ref="W139:W140"/>
    <mergeCell ref="X139:X140"/>
    <mergeCell ref="Y139:Y140"/>
    <mergeCell ref="Z139:Z140"/>
    <mergeCell ref="AC139:AC140"/>
    <mergeCell ref="AD139:AD140"/>
    <mergeCell ref="W133:W134"/>
    <mergeCell ref="X133:X134"/>
    <mergeCell ref="Y133:Y134"/>
    <mergeCell ref="Z133:Z134"/>
    <mergeCell ref="AC133:AC134"/>
    <mergeCell ref="AD133:AD134"/>
    <mergeCell ref="W135:W136"/>
    <mergeCell ref="X135:X136"/>
    <mergeCell ref="Y135:Y136"/>
    <mergeCell ref="Z135:Z136"/>
    <mergeCell ref="AC135:AC136"/>
    <mergeCell ref="AD135:AD136"/>
    <mergeCell ref="AA133:AB133"/>
    <mergeCell ref="AA134:AB134"/>
    <mergeCell ref="AA135:AB135"/>
    <mergeCell ref="AA136:AB136"/>
    <mergeCell ref="AA137:AB137"/>
    <mergeCell ref="AA138:AB138"/>
    <mergeCell ref="AA139:AB139"/>
    <mergeCell ref="AA140:AB140"/>
    <mergeCell ref="AA141:AB141"/>
    <mergeCell ref="AA142:AB142"/>
    <mergeCell ref="AA143:AB143"/>
    <mergeCell ref="AA144:AB144"/>
    <mergeCell ref="W153:W154"/>
    <mergeCell ref="X153:X154"/>
    <mergeCell ref="Y153:Y154"/>
    <mergeCell ref="Z153:Z154"/>
    <mergeCell ref="AC153:AC154"/>
    <mergeCell ref="AD153:AD154"/>
    <mergeCell ref="W155:W156"/>
    <mergeCell ref="X155:X156"/>
    <mergeCell ref="Y155:Y156"/>
    <mergeCell ref="Z155:Z156"/>
    <mergeCell ref="AC155:AC156"/>
    <mergeCell ref="AD155:AD156"/>
    <mergeCell ref="W149:W150"/>
    <mergeCell ref="X149:X150"/>
    <mergeCell ref="Y149:Y150"/>
    <mergeCell ref="Z149:Z150"/>
    <mergeCell ref="AC149:AC150"/>
    <mergeCell ref="AD149:AD150"/>
    <mergeCell ref="W151:W152"/>
    <mergeCell ref="X151:X152"/>
    <mergeCell ref="Y151:Y152"/>
    <mergeCell ref="Z151:Z152"/>
    <mergeCell ref="AC151:AC152"/>
    <mergeCell ref="AD151:AD152"/>
    <mergeCell ref="W145:W146"/>
    <mergeCell ref="X145:X146"/>
    <mergeCell ref="Y145:Y146"/>
    <mergeCell ref="Z145:Z146"/>
    <mergeCell ref="AC145:AC146"/>
    <mergeCell ref="AD145:AD146"/>
    <mergeCell ref="W147:W148"/>
    <mergeCell ref="X147:X148"/>
    <mergeCell ref="Y147:Y148"/>
    <mergeCell ref="Z147:Z148"/>
    <mergeCell ref="AC147:AC148"/>
    <mergeCell ref="AD147:AD148"/>
    <mergeCell ref="AA145:AB145"/>
    <mergeCell ref="AA146:AB146"/>
    <mergeCell ref="AA147:AB147"/>
    <mergeCell ref="AA148:AB148"/>
    <mergeCell ref="AA149:AB149"/>
    <mergeCell ref="AA150:AB150"/>
    <mergeCell ref="AA151:AB151"/>
    <mergeCell ref="AA152:AB152"/>
    <mergeCell ref="AA153:AB153"/>
    <mergeCell ref="AA154:AB154"/>
    <mergeCell ref="AA155:AB155"/>
    <mergeCell ref="AA156:AB156"/>
    <mergeCell ref="W165:W166"/>
    <mergeCell ref="X165:X166"/>
    <mergeCell ref="Y165:Y166"/>
    <mergeCell ref="Z165:Z166"/>
    <mergeCell ref="AC165:AC166"/>
    <mergeCell ref="AD165:AD166"/>
    <mergeCell ref="W167:W168"/>
    <mergeCell ref="X167:X168"/>
    <mergeCell ref="Y167:Y168"/>
    <mergeCell ref="Z167:Z168"/>
    <mergeCell ref="AC167:AC168"/>
    <mergeCell ref="AD167:AD168"/>
    <mergeCell ref="W161:W162"/>
    <mergeCell ref="X161:X162"/>
    <mergeCell ref="Y161:Y162"/>
    <mergeCell ref="Z161:Z162"/>
    <mergeCell ref="AC161:AC162"/>
    <mergeCell ref="AD161:AD162"/>
    <mergeCell ref="W163:W164"/>
    <mergeCell ref="X163:X164"/>
    <mergeCell ref="Y163:Y164"/>
    <mergeCell ref="Z163:Z164"/>
    <mergeCell ref="AC163:AC164"/>
    <mergeCell ref="AD163:AD164"/>
    <mergeCell ref="W157:W158"/>
    <mergeCell ref="X157:X158"/>
    <mergeCell ref="Y157:Y158"/>
    <mergeCell ref="Z157:Z158"/>
    <mergeCell ref="AC157:AC158"/>
    <mergeCell ref="AD157:AD158"/>
    <mergeCell ref="W159:W160"/>
    <mergeCell ref="X159:X160"/>
    <mergeCell ref="Y159:Y160"/>
    <mergeCell ref="Z159:Z160"/>
    <mergeCell ref="AC159:AC160"/>
    <mergeCell ref="AD159:AD160"/>
    <mergeCell ref="AA157:AB157"/>
    <mergeCell ref="AA158:AB158"/>
    <mergeCell ref="AA159:AB159"/>
    <mergeCell ref="AA160:AB160"/>
    <mergeCell ref="AA161:AB161"/>
    <mergeCell ref="AA162:AB162"/>
    <mergeCell ref="AA163:AB163"/>
    <mergeCell ref="AA164:AB164"/>
    <mergeCell ref="AA165:AB165"/>
    <mergeCell ref="AA166:AB166"/>
    <mergeCell ref="AA167:AB167"/>
    <mergeCell ref="AA168:AB168"/>
    <mergeCell ref="W177:W178"/>
    <mergeCell ref="X177:X178"/>
    <mergeCell ref="Y177:Y178"/>
    <mergeCell ref="Z177:Z178"/>
    <mergeCell ref="AC177:AC178"/>
    <mergeCell ref="AD177:AD178"/>
    <mergeCell ref="W179:W180"/>
    <mergeCell ref="X179:X180"/>
    <mergeCell ref="Y179:Y180"/>
    <mergeCell ref="Z179:Z180"/>
    <mergeCell ref="AC179:AC180"/>
    <mergeCell ref="AD179:AD180"/>
    <mergeCell ref="W173:W174"/>
    <mergeCell ref="X173:X174"/>
    <mergeCell ref="Y173:Y174"/>
    <mergeCell ref="Z173:Z174"/>
    <mergeCell ref="AC173:AC174"/>
    <mergeCell ref="AD173:AD174"/>
    <mergeCell ref="W175:W176"/>
    <mergeCell ref="X175:X176"/>
    <mergeCell ref="Y175:Y176"/>
    <mergeCell ref="Z175:Z176"/>
    <mergeCell ref="AC175:AC176"/>
    <mergeCell ref="AD175:AD176"/>
    <mergeCell ref="W169:W170"/>
    <mergeCell ref="X169:X170"/>
    <mergeCell ref="Y169:Y170"/>
    <mergeCell ref="Z169:Z170"/>
    <mergeCell ref="AC169:AC170"/>
    <mergeCell ref="AD169:AD170"/>
    <mergeCell ref="W171:W172"/>
    <mergeCell ref="X171:X172"/>
    <mergeCell ref="Y171:Y172"/>
    <mergeCell ref="Z171:Z172"/>
    <mergeCell ref="AC171:AC172"/>
    <mergeCell ref="AD171:AD172"/>
    <mergeCell ref="AA169:AB169"/>
    <mergeCell ref="AA170:AB170"/>
    <mergeCell ref="AA171:AB171"/>
    <mergeCell ref="AA172:AB172"/>
    <mergeCell ref="AA173:AB173"/>
    <mergeCell ref="AA174:AB174"/>
    <mergeCell ref="AA175:AB175"/>
    <mergeCell ref="AA176:AB176"/>
    <mergeCell ref="AA177:AB177"/>
    <mergeCell ref="AA178:AB178"/>
    <mergeCell ref="AA179:AB179"/>
    <mergeCell ref="AA180:AB180"/>
    <mergeCell ref="W189:W190"/>
    <mergeCell ref="X189:X190"/>
    <mergeCell ref="Y189:Y190"/>
    <mergeCell ref="Z189:Z190"/>
    <mergeCell ref="AC189:AC190"/>
    <mergeCell ref="AD189:AD190"/>
    <mergeCell ref="W191:W192"/>
    <mergeCell ref="X191:X192"/>
    <mergeCell ref="Y191:Y192"/>
    <mergeCell ref="Z191:Z192"/>
    <mergeCell ref="AC191:AC192"/>
    <mergeCell ref="AD191:AD192"/>
    <mergeCell ref="W185:W186"/>
    <mergeCell ref="X185:X186"/>
    <mergeCell ref="Y185:Y186"/>
    <mergeCell ref="Z185:Z186"/>
    <mergeCell ref="AC185:AC186"/>
    <mergeCell ref="AD185:AD186"/>
    <mergeCell ref="W187:W188"/>
    <mergeCell ref="X187:X188"/>
    <mergeCell ref="Y187:Y188"/>
    <mergeCell ref="Z187:Z188"/>
    <mergeCell ref="AC187:AC188"/>
    <mergeCell ref="AD187:AD188"/>
    <mergeCell ref="W181:W182"/>
    <mergeCell ref="X181:X182"/>
    <mergeCell ref="Y181:Y182"/>
    <mergeCell ref="Z181:Z182"/>
    <mergeCell ref="AC181:AC182"/>
    <mergeCell ref="AD181:AD182"/>
    <mergeCell ref="W183:W184"/>
    <mergeCell ref="X183:X184"/>
    <mergeCell ref="Y183:Y184"/>
    <mergeCell ref="Z183:Z184"/>
    <mergeCell ref="AC183:AC184"/>
    <mergeCell ref="AD183:AD184"/>
    <mergeCell ref="AA181:AB181"/>
    <mergeCell ref="AA182:AB182"/>
    <mergeCell ref="AA183:AB183"/>
    <mergeCell ref="AA184:AB184"/>
    <mergeCell ref="AA185:AB185"/>
    <mergeCell ref="AA186:AB186"/>
    <mergeCell ref="AA187:AB187"/>
    <mergeCell ref="AA188:AB188"/>
    <mergeCell ref="AA189:AB189"/>
    <mergeCell ref="AA190:AB190"/>
    <mergeCell ref="AA191:AB191"/>
    <mergeCell ref="AA192:AB192"/>
    <mergeCell ref="W201:W202"/>
    <mergeCell ref="X201:X202"/>
    <mergeCell ref="Y201:Y202"/>
    <mergeCell ref="Z201:Z202"/>
    <mergeCell ref="AC201:AC202"/>
    <mergeCell ref="AD201:AD202"/>
    <mergeCell ref="W203:W204"/>
    <mergeCell ref="X203:X204"/>
    <mergeCell ref="Y203:Y204"/>
    <mergeCell ref="Z203:Z204"/>
    <mergeCell ref="AC203:AC204"/>
    <mergeCell ref="AD203:AD204"/>
    <mergeCell ref="W197:W198"/>
    <mergeCell ref="X197:X198"/>
    <mergeCell ref="Y197:Y198"/>
    <mergeCell ref="Z197:Z198"/>
    <mergeCell ref="AC197:AC198"/>
    <mergeCell ref="AD197:AD198"/>
    <mergeCell ref="W199:W200"/>
    <mergeCell ref="X199:X200"/>
    <mergeCell ref="Y199:Y200"/>
    <mergeCell ref="Z199:Z200"/>
    <mergeCell ref="AC199:AC200"/>
    <mergeCell ref="AD199:AD200"/>
    <mergeCell ref="W193:W194"/>
    <mergeCell ref="X193:X194"/>
    <mergeCell ref="Y193:Y194"/>
    <mergeCell ref="Z193:Z194"/>
    <mergeCell ref="AC193:AC194"/>
    <mergeCell ref="AD193:AD194"/>
    <mergeCell ref="W195:W196"/>
    <mergeCell ref="X195:X196"/>
    <mergeCell ref="Y195:Y196"/>
    <mergeCell ref="Z195:Z196"/>
    <mergeCell ref="AC195:AC196"/>
    <mergeCell ref="AD195:AD196"/>
    <mergeCell ref="AA193:AB193"/>
    <mergeCell ref="AA194:AB194"/>
    <mergeCell ref="AA195:AB195"/>
    <mergeCell ref="AA196:AB196"/>
    <mergeCell ref="AA197:AB197"/>
    <mergeCell ref="AA198:AB198"/>
    <mergeCell ref="AA199:AB199"/>
    <mergeCell ref="AA200:AB200"/>
    <mergeCell ref="AA201:AB201"/>
    <mergeCell ref="AA202:AB202"/>
    <mergeCell ref="AA203:AB203"/>
    <mergeCell ref="AA204:AB204"/>
    <mergeCell ref="W213:W214"/>
    <mergeCell ref="X213:X214"/>
    <mergeCell ref="Y213:Y214"/>
    <mergeCell ref="Z213:Z214"/>
    <mergeCell ref="AC213:AC214"/>
    <mergeCell ref="AD213:AD214"/>
    <mergeCell ref="W215:W216"/>
    <mergeCell ref="X215:X216"/>
    <mergeCell ref="Y215:Y216"/>
    <mergeCell ref="Z215:Z216"/>
    <mergeCell ref="AC215:AC216"/>
    <mergeCell ref="AD215:AD216"/>
    <mergeCell ref="W209:W210"/>
    <mergeCell ref="X209:X210"/>
    <mergeCell ref="Y209:Y210"/>
    <mergeCell ref="Z209:Z210"/>
    <mergeCell ref="AC209:AC210"/>
    <mergeCell ref="AD209:AD210"/>
    <mergeCell ref="W211:W212"/>
    <mergeCell ref="X211:X212"/>
    <mergeCell ref="Y211:Y212"/>
    <mergeCell ref="Z211:Z212"/>
    <mergeCell ref="AC211:AC212"/>
    <mergeCell ref="AD211:AD212"/>
    <mergeCell ref="W205:W206"/>
    <mergeCell ref="X205:X206"/>
    <mergeCell ref="Y205:Y206"/>
    <mergeCell ref="Z205:Z206"/>
    <mergeCell ref="AC205:AC206"/>
    <mergeCell ref="AD205:AD206"/>
    <mergeCell ref="W207:W208"/>
    <mergeCell ref="X207:X208"/>
    <mergeCell ref="Y207:Y208"/>
    <mergeCell ref="Z207:Z208"/>
    <mergeCell ref="AC207:AC208"/>
    <mergeCell ref="AD207:AD208"/>
    <mergeCell ref="AA205:AB205"/>
    <mergeCell ref="AA206:AB206"/>
    <mergeCell ref="AA207:AB207"/>
    <mergeCell ref="AA208:AB208"/>
    <mergeCell ref="AA209:AB209"/>
    <mergeCell ref="AA210:AB210"/>
    <mergeCell ref="AA211:AB211"/>
    <mergeCell ref="AA212:AB212"/>
    <mergeCell ref="AA213:AB213"/>
    <mergeCell ref="AA214:AB214"/>
    <mergeCell ref="AA215:AB215"/>
    <mergeCell ref="AA216:AB216"/>
    <mergeCell ref="W221:W222"/>
    <mergeCell ref="X221:X222"/>
    <mergeCell ref="Y221:Y222"/>
    <mergeCell ref="Z221:Z222"/>
    <mergeCell ref="AC221:AC222"/>
    <mergeCell ref="AD221:AD222"/>
    <mergeCell ref="W223:W224"/>
    <mergeCell ref="X223:X224"/>
    <mergeCell ref="Y223:Y224"/>
    <mergeCell ref="Z223:Z224"/>
    <mergeCell ref="AC223:AC224"/>
    <mergeCell ref="AD223:AD224"/>
    <mergeCell ref="W217:W218"/>
    <mergeCell ref="X217:X218"/>
    <mergeCell ref="Y217:Y218"/>
    <mergeCell ref="Z217:Z218"/>
    <mergeCell ref="AC217:AC218"/>
    <mergeCell ref="AD217:AD218"/>
    <mergeCell ref="W219:W220"/>
    <mergeCell ref="X219:X220"/>
    <mergeCell ref="Y219:Y220"/>
    <mergeCell ref="Z219:Z220"/>
    <mergeCell ref="AC219:AC220"/>
    <mergeCell ref="AD219:AD220"/>
    <mergeCell ref="AA217:AB217"/>
    <mergeCell ref="AA218:AB218"/>
    <mergeCell ref="AA219:AB219"/>
    <mergeCell ref="AA220:AB220"/>
    <mergeCell ref="AA221:AB221"/>
    <mergeCell ref="AA222:AB222"/>
    <mergeCell ref="AA223:AB223"/>
    <mergeCell ref="AA224:AB224"/>
    <mergeCell ref="AA225:AB225"/>
    <mergeCell ref="W229:W230"/>
    <mergeCell ref="X229:X230"/>
    <mergeCell ref="Y229:Y230"/>
    <mergeCell ref="Z229:Z230"/>
    <mergeCell ref="AC229:AC230"/>
    <mergeCell ref="AD229:AD230"/>
    <mergeCell ref="W231:W232"/>
    <mergeCell ref="X231:X232"/>
    <mergeCell ref="Y231:Y232"/>
    <mergeCell ref="Z231:Z232"/>
    <mergeCell ref="AC231:AC232"/>
    <mergeCell ref="AD231:AD232"/>
    <mergeCell ref="AA229:AB229"/>
    <mergeCell ref="AA230:AB230"/>
    <mergeCell ref="AA231:AB231"/>
    <mergeCell ref="AA232:AB232"/>
    <mergeCell ref="AA233:AB233"/>
    <mergeCell ref="AA234:AB234"/>
    <mergeCell ref="AA235:AB235"/>
    <mergeCell ref="AA236:AB236"/>
    <mergeCell ref="AA237:AB237"/>
    <mergeCell ref="AA238:AB238"/>
    <mergeCell ref="AA239:AB239"/>
    <mergeCell ref="AA240:AB240"/>
    <mergeCell ref="W225:W226"/>
    <mergeCell ref="X225:X226"/>
    <mergeCell ref="Y225:Y226"/>
    <mergeCell ref="Z225:Z226"/>
    <mergeCell ref="AC225:AC226"/>
    <mergeCell ref="AD225:AD226"/>
    <mergeCell ref="W227:W228"/>
    <mergeCell ref="X227:X228"/>
    <mergeCell ref="Y227:Y228"/>
    <mergeCell ref="Z227:Z228"/>
    <mergeCell ref="AC227:AC228"/>
    <mergeCell ref="AD227:AD228"/>
    <mergeCell ref="AA226:AB226"/>
    <mergeCell ref="AA227:AB227"/>
    <mergeCell ref="AA228:AB228"/>
    <mergeCell ref="AD241:AD242"/>
    <mergeCell ref="W243:W244"/>
    <mergeCell ref="X243:X244"/>
    <mergeCell ref="Y243:Y244"/>
    <mergeCell ref="Z243:Z244"/>
    <mergeCell ref="AC243:AC244"/>
    <mergeCell ref="AD243:AD244"/>
    <mergeCell ref="AA241:AB241"/>
    <mergeCell ref="AA242:AB242"/>
    <mergeCell ref="AA243:AB243"/>
    <mergeCell ref="AA244:AB244"/>
    <mergeCell ref="AA245:AB245"/>
    <mergeCell ref="AA246:AB246"/>
    <mergeCell ref="AA247:AB247"/>
    <mergeCell ref="AA248:AB248"/>
    <mergeCell ref="AA249:AB249"/>
    <mergeCell ref="AA250:AB250"/>
    <mergeCell ref="AA251:AB251"/>
    <mergeCell ref="AA252:AB252"/>
    <mergeCell ref="W237:W238"/>
    <mergeCell ref="X237:X238"/>
    <mergeCell ref="Y237:Y238"/>
    <mergeCell ref="Z237:Z238"/>
    <mergeCell ref="AC237:AC238"/>
    <mergeCell ref="AD237:AD238"/>
    <mergeCell ref="W239:W240"/>
    <mergeCell ref="X239:X240"/>
    <mergeCell ref="Y239:Y240"/>
    <mergeCell ref="Z239:Z240"/>
    <mergeCell ref="AC239:AC240"/>
    <mergeCell ref="AD239:AD240"/>
    <mergeCell ref="W233:W234"/>
    <mergeCell ref="X233:X234"/>
    <mergeCell ref="Y233:Y234"/>
    <mergeCell ref="Z233:Z234"/>
    <mergeCell ref="AC233:AC234"/>
    <mergeCell ref="AD233:AD234"/>
    <mergeCell ref="W235:W236"/>
    <mergeCell ref="X235:X236"/>
    <mergeCell ref="Y235:Y236"/>
    <mergeCell ref="Z235:Z236"/>
    <mergeCell ref="AC235:AC236"/>
    <mergeCell ref="AD235:AD236"/>
    <mergeCell ref="AC241:AC242"/>
    <mergeCell ref="AM25:AM26"/>
    <mergeCell ref="AN25:AN26"/>
    <mergeCell ref="AG27:AG28"/>
    <mergeCell ref="AH27:AH28"/>
    <mergeCell ref="AI27:AI28"/>
    <mergeCell ref="AJ27:AJ28"/>
    <mergeCell ref="AM27:AM28"/>
    <mergeCell ref="AN27:AN28"/>
    <mergeCell ref="AN19:AN20"/>
    <mergeCell ref="AG21:AG22"/>
    <mergeCell ref="AH21:AH22"/>
    <mergeCell ref="AI21:AI22"/>
    <mergeCell ref="AJ21:AJ22"/>
    <mergeCell ref="AM21:AM22"/>
    <mergeCell ref="AN21:AN22"/>
    <mergeCell ref="AG23:AG24"/>
    <mergeCell ref="AH23:AH24"/>
    <mergeCell ref="AI23:AI24"/>
    <mergeCell ref="AJ23:AJ24"/>
    <mergeCell ref="AM23:AM24"/>
    <mergeCell ref="AN23:AN24"/>
    <mergeCell ref="W257:W258"/>
    <mergeCell ref="X257:X258"/>
    <mergeCell ref="Y257:Y258"/>
    <mergeCell ref="Z257:Z258"/>
    <mergeCell ref="AC257:AC258"/>
    <mergeCell ref="AD257:AD258"/>
    <mergeCell ref="AK18:AL18"/>
    <mergeCell ref="AG19:AG20"/>
    <mergeCell ref="AH19:AH20"/>
    <mergeCell ref="AI19:AI20"/>
    <mergeCell ref="AJ19:AJ20"/>
    <mergeCell ref="AM19:AM20"/>
    <mergeCell ref="AG25:AG26"/>
    <mergeCell ref="AH25:AH26"/>
    <mergeCell ref="AI25:AI26"/>
    <mergeCell ref="AJ25:AJ26"/>
    <mergeCell ref="W253:W254"/>
    <mergeCell ref="X253:X254"/>
    <mergeCell ref="Y253:Y254"/>
    <mergeCell ref="Z253:Z254"/>
    <mergeCell ref="AC253:AC254"/>
    <mergeCell ref="AD253:AD254"/>
    <mergeCell ref="W255:W256"/>
    <mergeCell ref="X255:X256"/>
    <mergeCell ref="Y255:Y256"/>
    <mergeCell ref="Z255:Z256"/>
    <mergeCell ref="AC255:AC256"/>
    <mergeCell ref="AD255:AD256"/>
    <mergeCell ref="W249:W250"/>
    <mergeCell ref="X249:X250"/>
    <mergeCell ref="Y249:Y250"/>
    <mergeCell ref="Z249:Z250"/>
    <mergeCell ref="AC249:AC250"/>
    <mergeCell ref="AD249:AD250"/>
    <mergeCell ref="W251:W252"/>
    <mergeCell ref="X251:X252"/>
    <mergeCell ref="Y251:Y252"/>
    <mergeCell ref="Z251:Z252"/>
    <mergeCell ref="AC251:AC252"/>
    <mergeCell ref="AD251:AD252"/>
    <mergeCell ref="W245:W246"/>
    <mergeCell ref="X245:X246"/>
    <mergeCell ref="Y245:Y246"/>
    <mergeCell ref="AG37:AG38"/>
    <mergeCell ref="AH37:AH38"/>
    <mergeCell ref="AI37:AI38"/>
    <mergeCell ref="AJ37:AJ38"/>
    <mergeCell ref="AM37:AM38"/>
    <mergeCell ref="AN37:AN38"/>
    <mergeCell ref="AG39:AG40"/>
    <mergeCell ref="AH39:AH40"/>
    <mergeCell ref="AI39:AI40"/>
    <mergeCell ref="AJ39:AJ40"/>
    <mergeCell ref="AM39:AM40"/>
    <mergeCell ref="AN39:AN40"/>
    <mergeCell ref="AG33:AG34"/>
    <mergeCell ref="AH33:AH34"/>
    <mergeCell ref="AI33:AI34"/>
    <mergeCell ref="AJ33:AJ34"/>
    <mergeCell ref="AM33:AM34"/>
    <mergeCell ref="AN33:AN34"/>
    <mergeCell ref="AG35:AG36"/>
    <mergeCell ref="AH35:AH36"/>
    <mergeCell ref="AI35:AI36"/>
    <mergeCell ref="AJ35:AJ36"/>
    <mergeCell ref="AM35:AM36"/>
    <mergeCell ref="AN35:AN36"/>
    <mergeCell ref="AG29:AG30"/>
    <mergeCell ref="AH29:AH30"/>
    <mergeCell ref="AI29:AI30"/>
    <mergeCell ref="AJ29:AJ30"/>
    <mergeCell ref="AM29:AM30"/>
    <mergeCell ref="AN29:AN30"/>
    <mergeCell ref="AG31:AG32"/>
    <mergeCell ref="AH31:AH32"/>
    <mergeCell ref="AI31:AI32"/>
    <mergeCell ref="AJ31:AJ32"/>
    <mergeCell ref="AM31:AM32"/>
    <mergeCell ref="AN31:AN32"/>
    <mergeCell ref="AG49:AG50"/>
    <mergeCell ref="AH49:AH50"/>
    <mergeCell ref="AI49:AI50"/>
    <mergeCell ref="AJ49:AJ50"/>
    <mergeCell ref="AM49:AM50"/>
    <mergeCell ref="AN49:AN50"/>
    <mergeCell ref="AG51:AG52"/>
    <mergeCell ref="AH51:AH52"/>
    <mergeCell ref="AI51:AI52"/>
    <mergeCell ref="AJ51:AJ52"/>
    <mergeCell ref="AM51:AM52"/>
    <mergeCell ref="AN51:AN52"/>
    <mergeCell ref="AG45:AG46"/>
    <mergeCell ref="AH45:AH46"/>
    <mergeCell ref="AI45:AI46"/>
    <mergeCell ref="AJ45:AJ46"/>
    <mergeCell ref="AM45:AM46"/>
    <mergeCell ref="AN45:AN46"/>
    <mergeCell ref="AG47:AG48"/>
    <mergeCell ref="AH47:AH48"/>
    <mergeCell ref="AI47:AI48"/>
    <mergeCell ref="AJ47:AJ48"/>
    <mergeCell ref="AM47:AM48"/>
    <mergeCell ref="AN47:AN48"/>
    <mergeCell ref="AG41:AG42"/>
    <mergeCell ref="AH41:AH42"/>
    <mergeCell ref="AI41:AI42"/>
    <mergeCell ref="AJ41:AJ42"/>
    <mergeCell ref="AM41:AM42"/>
    <mergeCell ref="AN41:AN42"/>
    <mergeCell ref="AG43:AG44"/>
    <mergeCell ref="AH43:AH44"/>
    <mergeCell ref="AI43:AI44"/>
    <mergeCell ref="AJ43:AJ44"/>
    <mergeCell ref="AM43:AM44"/>
    <mergeCell ref="AN43:AN44"/>
    <mergeCell ref="AK48:AL48"/>
    <mergeCell ref="AK49:AL49"/>
    <mergeCell ref="AK50:AL50"/>
    <mergeCell ref="AK51:AL51"/>
    <mergeCell ref="AK52:AL52"/>
    <mergeCell ref="AG61:AG62"/>
    <mergeCell ref="AH61:AH62"/>
    <mergeCell ref="AI61:AI62"/>
    <mergeCell ref="AJ61:AJ62"/>
    <mergeCell ref="AM61:AM62"/>
    <mergeCell ref="AN61:AN62"/>
    <mergeCell ref="AG63:AG64"/>
    <mergeCell ref="AH63:AH64"/>
    <mergeCell ref="AI63:AI64"/>
    <mergeCell ref="AJ63:AJ64"/>
    <mergeCell ref="AM63:AM64"/>
    <mergeCell ref="AN63:AN64"/>
    <mergeCell ref="AG57:AG58"/>
    <mergeCell ref="AH57:AH58"/>
    <mergeCell ref="AI57:AI58"/>
    <mergeCell ref="AJ57:AJ58"/>
    <mergeCell ref="AM57:AM58"/>
    <mergeCell ref="AN57:AN58"/>
    <mergeCell ref="AG59:AG60"/>
    <mergeCell ref="AH59:AH60"/>
    <mergeCell ref="AI59:AI60"/>
    <mergeCell ref="AJ59:AJ60"/>
    <mergeCell ref="AM59:AM60"/>
    <mergeCell ref="AN59:AN60"/>
    <mergeCell ref="AG53:AG54"/>
    <mergeCell ref="AH53:AH54"/>
    <mergeCell ref="AI53:AI54"/>
    <mergeCell ref="AJ53:AJ54"/>
    <mergeCell ref="AM53:AM54"/>
    <mergeCell ref="AN53:AN54"/>
    <mergeCell ref="AG55:AG56"/>
    <mergeCell ref="AH55:AH56"/>
    <mergeCell ref="AI55:AI56"/>
    <mergeCell ref="AJ55:AJ56"/>
    <mergeCell ref="AM55:AM56"/>
    <mergeCell ref="AN55:AN56"/>
    <mergeCell ref="AK62:AL62"/>
    <mergeCell ref="AK63:AL63"/>
    <mergeCell ref="AK64:AL64"/>
    <mergeCell ref="AK53:AL53"/>
    <mergeCell ref="AK54:AL54"/>
    <mergeCell ref="AK55:AL55"/>
    <mergeCell ref="AK56:AL56"/>
    <mergeCell ref="AK57:AL57"/>
    <mergeCell ref="AK58:AL58"/>
    <mergeCell ref="AK59:AL59"/>
    <mergeCell ref="AK60:AL60"/>
    <mergeCell ref="AK61:AL61"/>
    <mergeCell ref="AG73:AG74"/>
    <mergeCell ref="AH73:AH74"/>
    <mergeCell ref="AI73:AI74"/>
    <mergeCell ref="AJ73:AJ74"/>
    <mergeCell ref="AM73:AM74"/>
    <mergeCell ref="AN73:AN74"/>
    <mergeCell ref="AG75:AG76"/>
    <mergeCell ref="AH75:AH76"/>
    <mergeCell ref="AI75:AI76"/>
    <mergeCell ref="AJ75:AJ76"/>
    <mergeCell ref="AM75:AM76"/>
    <mergeCell ref="AN75:AN76"/>
    <mergeCell ref="AG69:AG70"/>
    <mergeCell ref="AH69:AH70"/>
    <mergeCell ref="AI69:AI70"/>
    <mergeCell ref="AJ69:AJ70"/>
    <mergeCell ref="AM69:AM70"/>
    <mergeCell ref="AN69:AN70"/>
    <mergeCell ref="AG71:AG72"/>
    <mergeCell ref="AH71:AH72"/>
    <mergeCell ref="AI71:AI72"/>
    <mergeCell ref="AJ71:AJ72"/>
    <mergeCell ref="AM71:AM72"/>
    <mergeCell ref="AN71:AN72"/>
    <mergeCell ref="AG65:AG66"/>
    <mergeCell ref="AH65:AH66"/>
    <mergeCell ref="AI65:AI66"/>
    <mergeCell ref="AJ65:AJ66"/>
    <mergeCell ref="AM65:AM66"/>
    <mergeCell ref="AN65:AN66"/>
    <mergeCell ref="AG67:AG68"/>
    <mergeCell ref="AH67:AH68"/>
    <mergeCell ref="AI67:AI68"/>
    <mergeCell ref="AJ67:AJ68"/>
    <mergeCell ref="AM67:AM68"/>
    <mergeCell ref="AN67:AN68"/>
    <mergeCell ref="AK65:AL65"/>
    <mergeCell ref="AK66:AL66"/>
    <mergeCell ref="AK67:AL67"/>
    <mergeCell ref="AK68:AL68"/>
    <mergeCell ref="AK69:AL69"/>
    <mergeCell ref="AK70:AL70"/>
    <mergeCell ref="AK71:AL71"/>
    <mergeCell ref="AK72:AL72"/>
    <mergeCell ref="AK73:AL73"/>
    <mergeCell ref="AK74:AL74"/>
    <mergeCell ref="AK75:AL75"/>
    <mergeCell ref="AK76:AL76"/>
    <mergeCell ref="AG85:AG86"/>
    <mergeCell ref="AH85:AH86"/>
    <mergeCell ref="AI85:AI86"/>
    <mergeCell ref="AJ85:AJ86"/>
    <mergeCell ref="AM85:AM86"/>
    <mergeCell ref="AN85:AN86"/>
    <mergeCell ref="AG87:AG88"/>
    <mergeCell ref="AH87:AH88"/>
    <mergeCell ref="AI87:AI88"/>
    <mergeCell ref="AJ87:AJ88"/>
    <mergeCell ref="AM87:AM88"/>
    <mergeCell ref="AN87:AN88"/>
    <mergeCell ref="AG81:AG82"/>
    <mergeCell ref="AH81:AH82"/>
    <mergeCell ref="AI81:AI82"/>
    <mergeCell ref="AJ81:AJ82"/>
    <mergeCell ref="AM81:AM82"/>
    <mergeCell ref="AN81:AN82"/>
    <mergeCell ref="AG83:AG84"/>
    <mergeCell ref="AH83:AH84"/>
    <mergeCell ref="AI83:AI84"/>
    <mergeCell ref="AJ83:AJ84"/>
    <mergeCell ref="AM83:AM84"/>
    <mergeCell ref="AN83:AN84"/>
    <mergeCell ref="AG77:AG78"/>
    <mergeCell ref="AH77:AH78"/>
    <mergeCell ref="AI77:AI78"/>
    <mergeCell ref="AJ77:AJ78"/>
    <mergeCell ref="AM77:AM78"/>
    <mergeCell ref="AN77:AN78"/>
    <mergeCell ref="AG79:AG80"/>
    <mergeCell ref="AH79:AH80"/>
    <mergeCell ref="AI79:AI80"/>
    <mergeCell ref="AJ79:AJ80"/>
    <mergeCell ref="AM79:AM80"/>
    <mergeCell ref="AN79:AN80"/>
    <mergeCell ref="AK77:AL77"/>
    <mergeCell ref="AK78:AL78"/>
    <mergeCell ref="AK79:AL79"/>
    <mergeCell ref="AK80:AL80"/>
    <mergeCell ref="AK81:AL81"/>
    <mergeCell ref="AK82:AL82"/>
    <mergeCell ref="AK83:AL83"/>
    <mergeCell ref="AK84:AL84"/>
    <mergeCell ref="AK85:AL85"/>
    <mergeCell ref="AK86:AL86"/>
    <mergeCell ref="AK87:AL87"/>
    <mergeCell ref="AK88:AL88"/>
    <mergeCell ref="AG97:AG98"/>
    <mergeCell ref="AH97:AH98"/>
    <mergeCell ref="AI97:AI98"/>
    <mergeCell ref="AJ97:AJ98"/>
    <mergeCell ref="AM97:AM98"/>
    <mergeCell ref="AN97:AN98"/>
    <mergeCell ref="AG99:AG100"/>
    <mergeCell ref="AH99:AH100"/>
    <mergeCell ref="AI99:AI100"/>
    <mergeCell ref="AJ99:AJ100"/>
    <mergeCell ref="AM99:AM100"/>
    <mergeCell ref="AN99:AN100"/>
    <mergeCell ref="AG93:AG94"/>
    <mergeCell ref="AH93:AH94"/>
    <mergeCell ref="AI93:AI94"/>
    <mergeCell ref="AJ93:AJ94"/>
    <mergeCell ref="AM93:AM94"/>
    <mergeCell ref="AN93:AN94"/>
    <mergeCell ref="AG95:AG96"/>
    <mergeCell ref="AH95:AH96"/>
    <mergeCell ref="AI95:AI96"/>
    <mergeCell ref="AJ95:AJ96"/>
    <mergeCell ref="AM95:AM96"/>
    <mergeCell ref="AN95:AN96"/>
    <mergeCell ref="AG89:AG90"/>
    <mergeCell ref="AH89:AH90"/>
    <mergeCell ref="AI89:AI90"/>
    <mergeCell ref="AJ89:AJ90"/>
    <mergeCell ref="AM89:AM90"/>
    <mergeCell ref="AN89:AN90"/>
    <mergeCell ref="AG91:AG92"/>
    <mergeCell ref="AH91:AH92"/>
    <mergeCell ref="AI91:AI92"/>
    <mergeCell ref="AJ91:AJ92"/>
    <mergeCell ref="AM91:AM92"/>
    <mergeCell ref="AN91:AN92"/>
    <mergeCell ref="AK89:AL89"/>
    <mergeCell ref="AK90:AL90"/>
    <mergeCell ref="AK91:AL91"/>
    <mergeCell ref="AK92:AL92"/>
    <mergeCell ref="AK93:AL93"/>
    <mergeCell ref="AK94:AL94"/>
    <mergeCell ref="AK95:AL95"/>
    <mergeCell ref="AK96:AL96"/>
    <mergeCell ref="AK97:AL97"/>
    <mergeCell ref="AK98:AL98"/>
    <mergeCell ref="AK99:AL99"/>
    <mergeCell ref="AK100:AL100"/>
    <mergeCell ref="AG109:AG110"/>
    <mergeCell ref="AH109:AH110"/>
    <mergeCell ref="AI109:AI110"/>
    <mergeCell ref="AJ109:AJ110"/>
    <mergeCell ref="AM109:AM110"/>
    <mergeCell ref="AN109:AN110"/>
    <mergeCell ref="AG111:AG112"/>
    <mergeCell ref="AH111:AH112"/>
    <mergeCell ref="AI111:AI112"/>
    <mergeCell ref="AJ111:AJ112"/>
    <mergeCell ref="AM111:AM112"/>
    <mergeCell ref="AN111:AN112"/>
    <mergeCell ref="AG105:AG106"/>
    <mergeCell ref="AH105:AH106"/>
    <mergeCell ref="AI105:AI106"/>
    <mergeCell ref="AJ105:AJ106"/>
    <mergeCell ref="AM105:AM106"/>
    <mergeCell ref="AN105:AN106"/>
    <mergeCell ref="AG107:AG108"/>
    <mergeCell ref="AH107:AH108"/>
    <mergeCell ref="AI107:AI108"/>
    <mergeCell ref="AJ107:AJ108"/>
    <mergeCell ref="AM107:AM108"/>
    <mergeCell ref="AN107:AN108"/>
    <mergeCell ref="AG101:AG102"/>
    <mergeCell ref="AH101:AH102"/>
    <mergeCell ref="AI101:AI102"/>
    <mergeCell ref="AJ101:AJ102"/>
    <mergeCell ref="AM101:AM102"/>
    <mergeCell ref="AN101:AN102"/>
    <mergeCell ref="AG103:AG104"/>
    <mergeCell ref="AH103:AH104"/>
    <mergeCell ref="AI103:AI104"/>
    <mergeCell ref="AJ103:AJ104"/>
    <mergeCell ref="AM103:AM104"/>
    <mergeCell ref="AN103:AN104"/>
    <mergeCell ref="AK101:AL101"/>
    <mergeCell ref="AK102:AL102"/>
    <mergeCell ref="AK103:AL103"/>
    <mergeCell ref="AK104:AL104"/>
    <mergeCell ref="AK105:AL105"/>
    <mergeCell ref="AK106:AL106"/>
    <mergeCell ref="AK107:AL107"/>
    <mergeCell ref="AK108:AL108"/>
    <mergeCell ref="AK109:AL109"/>
    <mergeCell ref="AK110:AL110"/>
    <mergeCell ref="AK111:AL111"/>
    <mergeCell ref="AK112:AL112"/>
    <mergeCell ref="AG121:AG122"/>
    <mergeCell ref="AH121:AH122"/>
    <mergeCell ref="AI121:AI122"/>
    <mergeCell ref="AJ121:AJ122"/>
    <mergeCell ref="AM121:AM122"/>
    <mergeCell ref="AN121:AN122"/>
    <mergeCell ref="AG123:AG124"/>
    <mergeCell ref="AH123:AH124"/>
    <mergeCell ref="AI123:AI124"/>
    <mergeCell ref="AJ123:AJ124"/>
    <mergeCell ref="AM123:AM124"/>
    <mergeCell ref="AN123:AN124"/>
    <mergeCell ref="AG117:AG118"/>
    <mergeCell ref="AH117:AH118"/>
    <mergeCell ref="AI117:AI118"/>
    <mergeCell ref="AJ117:AJ118"/>
    <mergeCell ref="AM117:AM118"/>
    <mergeCell ref="AN117:AN118"/>
    <mergeCell ref="AG119:AG120"/>
    <mergeCell ref="AH119:AH120"/>
    <mergeCell ref="AI119:AI120"/>
    <mergeCell ref="AJ119:AJ120"/>
    <mergeCell ref="AM119:AM120"/>
    <mergeCell ref="AN119:AN120"/>
    <mergeCell ref="AG113:AG114"/>
    <mergeCell ref="AH113:AH114"/>
    <mergeCell ref="AI113:AI114"/>
    <mergeCell ref="AJ113:AJ114"/>
    <mergeCell ref="AM113:AM114"/>
    <mergeCell ref="AN113:AN114"/>
    <mergeCell ref="AG115:AG116"/>
    <mergeCell ref="AH115:AH116"/>
    <mergeCell ref="AI115:AI116"/>
    <mergeCell ref="AJ115:AJ116"/>
    <mergeCell ref="AM115:AM116"/>
    <mergeCell ref="AN115:AN116"/>
    <mergeCell ref="AK113:AL113"/>
    <mergeCell ref="AK114:AL114"/>
    <mergeCell ref="AK115:AL115"/>
    <mergeCell ref="AK116:AL116"/>
    <mergeCell ref="AK117:AL117"/>
    <mergeCell ref="AK118:AL118"/>
    <mergeCell ref="AK119:AL119"/>
    <mergeCell ref="AK120:AL120"/>
    <mergeCell ref="AK121:AL121"/>
    <mergeCell ref="AK122:AL122"/>
    <mergeCell ref="AK123:AL123"/>
    <mergeCell ref="AK124:AL124"/>
    <mergeCell ref="AG133:AG134"/>
    <mergeCell ref="AH133:AH134"/>
    <mergeCell ref="AI133:AI134"/>
    <mergeCell ref="AJ133:AJ134"/>
    <mergeCell ref="AM133:AM134"/>
    <mergeCell ref="AN133:AN134"/>
    <mergeCell ref="AG135:AG136"/>
    <mergeCell ref="AH135:AH136"/>
    <mergeCell ref="AI135:AI136"/>
    <mergeCell ref="AJ135:AJ136"/>
    <mergeCell ref="AM135:AM136"/>
    <mergeCell ref="AN135:AN136"/>
    <mergeCell ref="AG129:AG130"/>
    <mergeCell ref="AH129:AH130"/>
    <mergeCell ref="AI129:AI130"/>
    <mergeCell ref="AJ129:AJ130"/>
    <mergeCell ref="AM129:AM130"/>
    <mergeCell ref="AN129:AN130"/>
    <mergeCell ref="AG131:AG132"/>
    <mergeCell ref="AH131:AH132"/>
    <mergeCell ref="AI131:AI132"/>
    <mergeCell ref="AJ131:AJ132"/>
    <mergeCell ref="AM131:AM132"/>
    <mergeCell ref="AN131:AN132"/>
    <mergeCell ref="AG125:AG126"/>
    <mergeCell ref="AH125:AH126"/>
    <mergeCell ref="AI125:AI126"/>
    <mergeCell ref="AJ125:AJ126"/>
    <mergeCell ref="AM125:AM126"/>
    <mergeCell ref="AN125:AN126"/>
    <mergeCell ref="AG127:AG128"/>
    <mergeCell ref="AH127:AH128"/>
    <mergeCell ref="AI127:AI128"/>
    <mergeCell ref="AJ127:AJ128"/>
    <mergeCell ref="AM127:AM128"/>
    <mergeCell ref="AN127:AN128"/>
    <mergeCell ref="AK125:AL125"/>
    <mergeCell ref="AK126:AL126"/>
    <mergeCell ref="AK127:AL127"/>
    <mergeCell ref="AK128:AL128"/>
    <mergeCell ref="AK129:AL129"/>
    <mergeCell ref="AK130:AL130"/>
    <mergeCell ref="AK131:AL131"/>
    <mergeCell ref="AK132:AL132"/>
    <mergeCell ref="AK133:AL133"/>
    <mergeCell ref="AK134:AL134"/>
    <mergeCell ref="AK135:AL135"/>
    <mergeCell ref="AK136:AL136"/>
    <mergeCell ref="AG145:AG146"/>
    <mergeCell ref="AH145:AH146"/>
    <mergeCell ref="AI145:AI146"/>
    <mergeCell ref="AJ145:AJ146"/>
    <mergeCell ref="AM145:AM146"/>
    <mergeCell ref="AN145:AN146"/>
    <mergeCell ref="AG147:AG148"/>
    <mergeCell ref="AH147:AH148"/>
    <mergeCell ref="AI147:AI148"/>
    <mergeCell ref="AJ147:AJ148"/>
    <mergeCell ref="AM147:AM148"/>
    <mergeCell ref="AN147:AN148"/>
    <mergeCell ref="AG141:AG142"/>
    <mergeCell ref="AH141:AH142"/>
    <mergeCell ref="AI141:AI142"/>
    <mergeCell ref="AJ141:AJ142"/>
    <mergeCell ref="AM141:AM142"/>
    <mergeCell ref="AN141:AN142"/>
    <mergeCell ref="AG143:AG144"/>
    <mergeCell ref="AH143:AH144"/>
    <mergeCell ref="AI143:AI144"/>
    <mergeCell ref="AJ143:AJ144"/>
    <mergeCell ref="AM143:AM144"/>
    <mergeCell ref="AN143:AN144"/>
    <mergeCell ref="AG137:AG138"/>
    <mergeCell ref="AH137:AH138"/>
    <mergeCell ref="AI137:AI138"/>
    <mergeCell ref="AJ137:AJ138"/>
    <mergeCell ref="AM137:AM138"/>
    <mergeCell ref="AN137:AN138"/>
    <mergeCell ref="AG139:AG140"/>
    <mergeCell ref="AH139:AH140"/>
    <mergeCell ref="AI139:AI140"/>
    <mergeCell ref="AJ139:AJ140"/>
    <mergeCell ref="AM139:AM140"/>
    <mergeCell ref="AN139:AN140"/>
    <mergeCell ref="AK137:AL137"/>
    <mergeCell ref="AK138:AL138"/>
    <mergeCell ref="AK139:AL139"/>
    <mergeCell ref="AK140:AL140"/>
    <mergeCell ref="AK141:AL141"/>
    <mergeCell ref="AK142:AL142"/>
    <mergeCell ref="AK143:AL143"/>
    <mergeCell ref="AK144:AL144"/>
    <mergeCell ref="AK145:AL145"/>
    <mergeCell ref="AK146:AL146"/>
    <mergeCell ref="AK147:AL147"/>
    <mergeCell ref="AK148:AL148"/>
    <mergeCell ref="AG157:AG158"/>
    <mergeCell ref="AH157:AH158"/>
    <mergeCell ref="AI157:AI158"/>
    <mergeCell ref="AJ157:AJ158"/>
    <mergeCell ref="AM157:AM158"/>
    <mergeCell ref="AN157:AN158"/>
    <mergeCell ref="AG159:AG160"/>
    <mergeCell ref="AH159:AH160"/>
    <mergeCell ref="AI159:AI160"/>
    <mergeCell ref="AJ159:AJ160"/>
    <mergeCell ref="AM159:AM160"/>
    <mergeCell ref="AN159:AN160"/>
    <mergeCell ref="AG153:AG154"/>
    <mergeCell ref="AH153:AH154"/>
    <mergeCell ref="AI153:AI154"/>
    <mergeCell ref="AJ153:AJ154"/>
    <mergeCell ref="AM153:AM154"/>
    <mergeCell ref="AN153:AN154"/>
    <mergeCell ref="AG155:AG156"/>
    <mergeCell ref="AH155:AH156"/>
    <mergeCell ref="AI155:AI156"/>
    <mergeCell ref="AJ155:AJ156"/>
    <mergeCell ref="AM155:AM156"/>
    <mergeCell ref="AN155:AN156"/>
    <mergeCell ref="AG149:AG150"/>
    <mergeCell ref="AH149:AH150"/>
    <mergeCell ref="AI149:AI150"/>
    <mergeCell ref="AJ149:AJ150"/>
    <mergeCell ref="AM149:AM150"/>
    <mergeCell ref="AN149:AN150"/>
    <mergeCell ref="AG151:AG152"/>
    <mergeCell ref="AH151:AH152"/>
    <mergeCell ref="AI151:AI152"/>
    <mergeCell ref="AJ151:AJ152"/>
    <mergeCell ref="AM151:AM152"/>
    <mergeCell ref="AN151:AN152"/>
    <mergeCell ref="AK149:AL149"/>
    <mergeCell ref="AK150:AL150"/>
    <mergeCell ref="AK151:AL151"/>
    <mergeCell ref="AK152:AL152"/>
    <mergeCell ref="AK153:AL153"/>
    <mergeCell ref="AK154:AL154"/>
    <mergeCell ref="AK155:AL155"/>
    <mergeCell ref="AK156:AL156"/>
    <mergeCell ref="AK157:AL157"/>
    <mergeCell ref="AK158:AL158"/>
    <mergeCell ref="AK159:AL159"/>
    <mergeCell ref="AK160:AL160"/>
    <mergeCell ref="AG169:AG170"/>
    <mergeCell ref="AH169:AH170"/>
    <mergeCell ref="AI169:AI170"/>
    <mergeCell ref="AJ169:AJ170"/>
    <mergeCell ref="AM169:AM170"/>
    <mergeCell ref="AN169:AN170"/>
    <mergeCell ref="AG171:AG172"/>
    <mergeCell ref="AH171:AH172"/>
    <mergeCell ref="AI171:AI172"/>
    <mergeCell ref="AJ171:AJ172"/>
    <mergeCell ref="AM171:AM172"/>
    <mergeCell ref="AN171:AN172"/>
    <mergeCell ref="AG165:AG166"/>
    <mergeCell ref="AH165:AH166"/>
    <mergeCell ref="AI165:AI166"/>
    <mergeCell ref="AJ165:AJ166"/>
    <mergeCell ref="AM165:AM166"/>
    <mergeCell ref="AN165:AN166"/>
    <mergeCell ref="AG167:AG168"/>
    <mergeCell ref="AH167:AH168"/>
    <mergeCell ref="AI167:AI168"/>
    <mergeCell ref="AJ167:AJ168"/>
    <mergeCell ref="AM167:AM168"/>
    <mergeCell ref="AN167:AN168"/>
    <mergeCell ref="AG161:AG162"/>
    <mergeCell ref="AH161:AH162"/>
    <mergeCell ref="AI161:AI162"/>
    <mergeCell ref="AJ161:AJ162"/>
    <mergeCell ref="AM161:AM162"/>
    <mergeCell ref="AN161:AN162"/>
    <mergeCell ref="AG163:AG164"/>
    <mergeCell ref="AH163:AH164"/>
    <mergeCell ref="AI163:AI164"/>
    <mergeCell ref="AJ163:AJ164"/>
    <mergeCell ref="AM163:AM164"/>
    <mergeCell ref="AN163:AN164"/>
    <mergeCell ref="AK161:AL161"/>
    <mergeCell ref="AK162:AL162"/>
    <mergeCell ref="AK163:AL163"/>
    <mergeCell ref="AK164:AL164"/>
    <mergeCell ref="AK165:AL165"/>
    <mergeCell ref="AK166:AL166"/>
    <mergeCell ref="AK167:AL167"/>
    <mergeCell ref="AK168:AL168"/>
    <mergeCell ref="AK169:AL169"/>
    <mergeCell ref="AK170:AL170"/>
    <mergeCell ref="AK171:AL171"/>
    <mergeCell ref="AK172:AL172"/>
    <mergeCell ref="AG181:AG182"/>
    <mergeCell ref="AH181:AH182"/>
    <mergeCell ref="AI181:AI182"/>
    <mergeCell ref="AJ181:AJ182"/>
    <mergeCell ref="AM181:AM182"/>
    <mergeCell ref="AN181:AN182"/>
    <mergeCell ref="AG183:AG184"/>
    <mergeCell ref="AH183:AH184"/>
    <mergeCell ref="AI183:AI184"/>
    <mergeCell ref="AJ183:AJ184"/>
    <mergeCell ref="AM183:AM184"/>
    <mergeCell ref="AN183:AN184"/>
    <mergeCell ref="AG177:AG178"/>
    <mergeCell ref="AH177:AH178"/>
    <mergeCell ref="AI177:AI178"/>
    <mergeCell ref="AJ177:AJ178"/>
    <mergeCell ref="AM177:AM178"/>
    <mergeCell ref="AN177:AN178"/>
    <mergeCell ref="AG179:AG180"/>
    <mergeCell ref="AH179:AH180"/>
    <mergeCell ref="AI179:AI180"/>
    <mergeCell ref="AJ179:AJ180"/>
    <mergeCell ref="AM179:AM180"/>
    <mergeCell ref="AN179:AN180"/>
    <mergeCell ref="AG173:AG174"/>
    <mergeCell ref="AH173:AH174"/>
    <mergeCell ref="AI173:AI174"/>
    <mergeCell ref="AJ173:AJ174"/>
    <mergeCell ref="AM173:AM174"/>
    <mergeCell ref="AN173:AN174"/>
    <mergeCell ref="AG175:AG176"/>
    <mergeCell ref="AH175:AH176"/>
    <mergeCell ref="AI175:AI176"/>
    <mergeCell ref="AJ175:AJ176"/>
    <mergeCell ref="AM175:AM176"/>
    <mergeCell ref="AN175:AN176"/>
    <mergeCell ref="AK173:AL173"/>
    <mergeCell ref="AK174:AL174"/>
    <mergeCell ref="AK175:AL175"/>
    <mergeCell ref="AK176:AL176"/>
    <mergeCell ref="AK177:AL177"/>
    <mergeCell ref="AK178:AL178"/>
    <mergeCell ref="AK179:AL179"/>
    <mergeCell ref="AK180:AL180"/>
    <mergeCell ref="AK181:AL181"/>
    <mergeCell ref="AK182:AL182"/>
    <mergeCell ref="AK183:AL183"/>
    <mergeCell ref="AK184:AL184"/>
    <mergeCell ref="AG193:AG194"/>
    <mergeCell ref="AH193:AH194"/>
    <mergeCell ref="AI193:AI194"/>
    <mergeCell ref="AJ193:AJ194"/>
    <mergeCell ref="AM193:AM194"/>
    <mergeCell ref="AN193:AN194"/>
    <mergeCell ref="AG195:AG196"/>
    <mergeCell ref="AH195:AH196"/>
    <mergeCell ref="AI195:AI196"/>
    <mergeCell ref="AJ195:AJ196"/>
    <mergeCell ref="AM195:AM196"/>
    <mergeCell ref="AN195:AN196"/>
    <mergeCell ref="AG189:AG190"/>
    <mergeCell ref="AH189:AH190"/>
    <mergeCell ref="AI189:AI190"/>
    <mergeCell ref="AJ189:AJ190"/>
    <mergeCell ref="AM189:AM190"/>
    <mergeCell ref="AN189:AN190"/>
    <mergeCell ref="AG191:AG192"/>
    <mergeCell ref="AH191:AH192"/>
    <mergeCell ref="AI191:AI192"/>
    <mergeCell ref="AJ191:AJ192"/>
    <mergeCell ref="AM191:AM192"/>
    <mergeCell ref="AN191:AN192"/>
    <mergeCell ref="AG185:AG186"/>
    <mergeCell ref="AH185:AH186"/>
    <mergeCell ref="AI185:AI186"/>
    <mergeCell ref="AJ185:AJ186"/>
    <mergeCell ref="AM185:AM186"/>
    <mergeCell ref="AN185:AN186"/>
    <mergeCell ref="AG187:AG188"/>
    <mergeCell ref="AH187:AH188"/>
    <mergeCell ref="AI187:AI188"/>
    <mergeCell ref="AJ187:AJ188"/>
    <mergeCell ref="AM187:AM188"/>
    <mergeCell ref="AN187:AN188"/>
    <mergeCell ref="AK185:AL185"/>
    <mergeCell ref="AK186:AL186"/>
    <mergeCell ref="AK187:AL187"/>
    <mergeCell ref="AK188:AL188"/>
    <mergeCell ref="AK189:AL189"/>
    <mergeCell ref="AK190:AL190"/>
    <mergeCell ref="AK191:AL191"/>
    <mergeCell ref="AK192:AL192"/>
    <mergeCell ref="AK193:AL193"/>
    <mergeCell ref="AK194:AL194"/>
    <mergeCell ref="AK195:AL195"/>
    <mergeCell ref="AK196:AL196"/>
    <mergeCell ref="AG205:AG206"/>
    <mergeCell ref="AH205:AH206"/>
    <mergeCell ref="AI205:AI206"/>
    <mergeCell ref="AJ205:AJ206"/>
    <mergeCell ref="AM205:AM206"/>
    <mergeCell ref="AN205:AN206"/>
    <mergeCell ref="AG207:AG208"/>
    <mergeCell ref="AH207:AH208"/>
    <mergeCell ref="AI207:AI208"/>
    <mergeCell ref="AJ207:AJ208"/>
    <mergeCell ref="AM207:AM208"/>
    <mergeCell ref="AN207:AN208"/>
    <mergeCell ref="AG201:AG202"/>
    <mergeCell ref="AH201:AH202"/>
    <mergeCell ref="AI201:AI202"/>
    <mergeCell ref="AJ201:AJ202"/>
    <mergeCell ref="AM201:AM202"/>
    <mergeCell ref="AN201:AN202"/>
    <mergeCell ref="AG203:AG204"/>
    <mergeCell ref="AH203:AH204"/>
    <mergeCell ref="AI203:AI204"/>
    <mergeCell ref="AJ203:AJ204"/>
    <mergeCell ref="AM203:AM204"/>
    <mergeCell ref="AN203:AN204"/>
    <mergeCell ref="AG197:AG198"/>
    <mergeCell ref="AH197:AH198"/>
    <mergeCell ref="AI197:AI198"/>
    <mergeCell ref="AJ197:AJ198"/>
    <mergeCell ref="AM197:AM198"/>
    <mergeCell ref="AN197:AN198"/>
    <mergeCell ref="AG199:AG200"/>
    <mergeCell ref="AH199:AH200"/>
    <mergeCell ref="AI199:AI200"/>
    <mergeCell ref="AJ199:AJ200"/>
    <mergeCell ref="AM199:AM200"/>
    <mergeCell ref="AN199:AN200"/>
    <mergeCell ref="AK197:AL197"/>
    <mergeCell ref="AK198:AL198"/>
    <mergeCell ref="AK199:AL199"/>
    <mergeCell ref="AK200:AL200"/>
    <mergeCell ref="AK201:AL201"/>
    <mergeCell ref="AK202:AL202"/>
    <mergeCell ref="AK203:AL203"/>
    <mergeCell ref="AK204:AL204"/>
    <mergeCell ref="AK205:AL205"/>
    <mergeCell ref="AK206:AL206"/>
    <mergeCell ref="AK207:AL207"/>
    <mergeCell ref="AK208:AL208"/>
    <mergeCell ref="AG239:AG240"/>
    <mergeCell ref="AH239:AH240"/>
    <mergeCell ref="AI239:AI240"/>
    <mergeCell ref="AG217:AG218"/>
    <mergeCell ref="AH217:AH218"/>
    <mergeCell ref="AI217:AI218"/>
    <mergeCell ref="AJ217:AJ218"/>
    <mergeCell ref="AM217:AM218"/>
    <mergeCell ref="AN217:AN218"/>
    <mergeCell ref="AG219:AG220"/>
    <mergeCell ref="AH219:AH220"/>
    <mergeCell ref="AI219:AI220"/>
    <mergeCell ref="AJ219:AJ220"/>
    <mergeCell ref="AM219:AM220"/>
    <mergeCell ref="AN219:AN220"/>
    <mergeCell ref="AG213:AG214"/>
    <mergeCell ref="AH213:AH214"/>
    <mergeCell ref="AI213:AI214"/>
    <mergeCell ref="AJ213:AJ214"/>
    <mergeCell ref="AM213:AM214"/>
    <mergeCell ref="AN213:AN214"/>
    <mergeCell ref="AG215:AG216"/>
    <mergeCell ref="AH215:AH216"/>
    <mergeCell ref="AI215:AI216"/>
    <mergeCell ref="AJ215:AJ216"/>
    <mergeCell ref="AM215:AM216"/>
    <mergeCell ref="AN215:AN216"/>
    <mergeCell ref="AG209:AG210"/>
    <mergeCell ref="AH209:AH210"/>
    <mergeCell ref="AI209:AI210"/>
    <mergeCell ref="AJ209:AJ210"/>
    <mergeCell ref="AM209:AM210"/>
    <mergeCell ref="AN209:AN210"/>
    <mergeCell ref="AG211:AG212"/>
    <mergeCell ref="AH211:AH212"/>
    <mergeCell ref="AI211:AI212"/>
    <mergeCell ref="AJ211:AJ212"/>
    <mergeCell ref="AM211:AM212"/>
    <mergeCell ref="AN211:AN212"/>
    <mergeCell ref="AK209:AL209"/>
    <mergeCell ref="AK210:AL210"/>
    <mergeCell ref="AK211:AL211"/>
    <mergeCell ref="AK212:AL212"/>
    <mergeCell ref="AK213:AL213"/>
    <mergeCell ref="AK214:AL214"/>
    <mergeCell ref="AK215:AL215"/>
    <mergeCell ref="AK216:AL216"/>
    <mergeCell ref="AK217:AL217"/>
    <mergeCell ref="AK218:AL218"/>
    <mergeCell ref="AK219:AL219"/>
    <mergeCell ref="AK220:AL220"/>
    <mergeCell ref="AJ227:AJ228"/>
    <mergeCell ref="AM227:AM228"/>
    <mergeCell ref="AN227:AN228"/>
    <mergeCell ref="AG221:AG222"/>
    <mergeCell ref="AH221:AH222"/>
    <mergeCell ref="AI221:AI222"/>
    <mergeCell ref="AJ221:AJ222"/>
    <mergeCell ref="AM221:AM222"/>
    <mergeCell ref="AN221:AN222"/>
    <mergeCell ref="AG223:AG224"/>
    <mergeCell ref="AH223:AH224"/>
    <mergeCell ref="AI223:AI224"/>
    <mergeCell ref="AJ223:AJ224"/>
    <mergeCell ref="AM223:AM224"/>
    <mergeCell ref="AN223:AN224"/>
    <mergeCell ref="AK221:AL221"/>
    <mergeCell ref="AK222:AL222"/>
    <mergeCell ref="AK223:AL223"/>
    <mergeCell ref="AK224:AL224"/>
    <mergeCell ref="AK225:AL225"/>
    <mergeCell ref="AK226:AL226"/>
    <mergeCell ref="AK227:AL227"/>
    <mergeCell ref="AK228:AL228"/>
    <mergeCell ref="AK229:AL229"/>
    <mergeCell ref="AK230:AL230"/>
    <mergeCell ref="AK231:AL231"/>
    <mergeCell ref="AK232:AL232"/>
    <mergeCell ref="AG237:AG238"/>
    <mergeCell ref="AH237:AH238"/>
    <mergeCell ref="AI237:AI238"/>
    <mergeCell ref="AJ237:AJ238"/>
    <mergeCell ref="AM237:AM238"/>
    <mergeCell ref="AN237:AN238"/>
    <mergeCell ref="AU18:AV18"/>
    <mergeCell ref="AQ19:AQ20"/>
    <mergeCell ref="AR19:AR20"/>
    <mergeCell ref="AS19:AS20"/>
    <mergeCell ref="AT19:AT20"/>
    <mergeCell ref="AR65:AR66"/>
    <mergeCell ref="AS65:AS66"/>
    <mergeCell ref="AT65:AT66"/>
    <mergeCell ref="AQ77:AQ78"/>
    <mergeCell ref="AR77:AR78"/>
    <mergeCell ref="AS77:AS78"/>
    <mergeCell ref="AT77:AT78"/>
    <mergeCell ref="AQ89:AQ90"/>
    <mergeCell ref="AR89:AR90"/>
    <mergeCell ref="AS89:AS90"/>
    <mergeCell ref="AT89:AT90"/>
    <mergeCell ref="AQ101:AQ102"/>
    <mergeCell ref="AR101:AR102"/>
    <mergeCell ref="AS101:AS102"/>
    <mergeCell ref="AT101:AT102"/>
    <mergeCell ref="AQ113:AQ114"/>
    <mergeCell ref="AR113:AR114"/>
    <mergeCell ref="AS113:AS114"/>
    <mergeCell ref="AT113:AT114"/>
    <mergeCell ref="AQ125:AQ126"/>
    <mergeCell ref="AR125:AR126"/>
    <mergeCell ref="AS125:AS126"/>
    <mergeCell ref="AT125:AT126"/>
    <mergeCell ref="AQ137:AQ138"/>
    <mergeCell ref="AR137:AR138"/>
    <mergeCell ref="AS137:AS138"/>
    <mergeCell ref="AT137:AT138"/>
    <mergeCell ref="AQ149:AQ150"/>
    <mergeCell ref="AR149:AR150"/>
    <mergeCell ref="AQ43:AQ44"/>
    <mergeCell ref="AR43:AR44"/>
    <mergeCell ref="AS43:AS44"/>
    <mergeCell ref="AT43:AT44"/>
    <mergeCell ref="AS149:AS150"/>
    <mergeCell ref="AT149:AT150"/>
    <mergeCell ref="AQ161:AQ162"/>
    <mergeCell ref="AR161:AR162"/>
    <mergeCell ref="AS161:AS162"/>
    <mergeCell ref="AT161:AT162"/>
    <mergeCell ref="AW43:AW44"/>
    <mergeCell ref="AQ65:AQ66"/>
    <mergeCell ref="AJ239:AJ240"/>
    <mergeCell ref="AM239:AM240"/>
    <mergeCell ref="AN239:AN240"/>
    <mergeCell ref="AG233:AG234"/>
    <mergeCell ref="AH233:AH234"/>
    <mergeCell ref="AI233:AI234"/>
    <mergeCell ref="AJ233:AJ234"/>
    <mergeCell ref="AM233:AM234"/>
    <mergeCell ref="AN233:AN234"/>
    <mergeCell ref="AG235:AG236"/>
    <mergeCell ref="AH235:AH236"/>
    <mergeCell ref="AI235:AI236"/>
    <mergeCell ref="AJ235:AJ236"/>
    <mergeCell ref="AM235:AM236"/>
    <mergeCell ref="AN235:AN236"/>
    <mergeCell ref="AK233:AL233"/>
    <mergeCell ref="AK234:AL234"/>
    <mergeCell ref="AK235:AL235"/>
    <mergeCell ref="AK236:AL236"/>
    <mergeCell ref="AK237:AL237"/>
    <mergeCell ref="AK238:AL238"/>
    <mergeCell ref="AK239:AL239"/>
    <mergeCell ref="AK240:AL240"/>
    <mergeCell ref="AK241:AL241"/>
    <mergeCell ref="AG257:AG258"/>
    <mergeCell ref="AH257:AH258"/>
    <mergeCell ref="AI257:AI258"/>
    <mergeCell ref="AJ257:AJ258"/>
    <mergeCell ref="AM257:AM258"/>
    <mergeCell ref="AN257:AN258"/>
    <mergeCell ref="AK242:AL242"/>
    <mergeCell ref="AK243:AL243"/>
    <mergeCell ref="AK244:AL244"/>
    <mergeCell ref="AK245:AL245"/>
    <mergeCell ref="AK246:AL246"/>
    <mergeCell ref="AK247:AL247"/>
    <mergeCell ref="AK248:AL248"/>
    <mergeCell ref="AG229:AG230"/>
    <mergeCell ref="AH229:AH230"/>
    <mergeCell ref="AI229:AI230"/>
    <mergeCell ref="AJ229:AJ230"/>
    <mergeCell ref="AM229:AM230"/>
    <mergeCell ref="AN229:AN230"/>
    <mergeCell ref="AG231:AG232"/>
    <mergeCell ref="AH231:AH232"/>
    <mergeCell ref="AI231:AI232"/>
    <mergeCell ref="AJ231:AJ232"/>
    <mergeCell ref="AM231:AM232"/>
    <mergeCell ref="AN231:AN232"/>
    <mergeCell ref="AG225:AG226"/>
    <mergeCell ref="AH225:AH226"/>
    <mergeCell ref="AI225:AI226"/>
    <mergeCell ref="AJ225:AJ226"/>
    <mergeCell ref="AM225:AM226"/>
    <mergeCell ref="AN225:AN226"/>
    <mergeCell ref="AG227:AG228"/>
    <mergeCell ref="AH227:AH228"/>
    <mergeCell ref="AI227:AI228"/>
    <mergeCell ref="AN255:AN256"/>
    <mergeCell ref="AG249:AG250"/>
    <mergeCell ref="AH249:AH250"/>
    <mergeCell ref="AI249:AI250"/>
    <mergeCell ref="AJ249:AJ250"/>
    <mergeCell ref="AM249:AM250"/>
    <mergeCell ref="AN249:AN250"/>
    <mergeCell ref="AG251:AG252"/>
    <mergeCell ref="AH251:AH252"/>
    <mergeCell ref="AI251:AI252"/>
    <mergeCell ref="AJ251:AJ252"/>
    <mergeCell ref="AM251:AM252"/>
    <mergeCell ref="AN251:AN252"/>
    <mergeCell ref="AG245:AG246"/>
    <mergeCell ref="AH245:AH246"/>
    <mergeCell ref="AI245:AI246"/>
    <mergeCell ref="AJ245:AJ246"/>
    <mergeCell ref="AM245:AM246"/>
    <mergeCell ref="AN245:AN246"/>
    <mergeCell ref="AG247:AG248"/>
    <mergeCell ref="AH247:AH248"/>
    <mergeCell ref="AI247:AI248"/>
    <mergeCell ref="AJ247:AJ248"/>
    <mergeCell ref="AM247:AM248"/>
    <mergeCell ref="AN247:AN248"/>
    <mergeCell ref="AG241:AG242"/>
    <mergeCell ref="AH241:AH242"/>
    <mergeCell ref="AI241:AI242"/>
    <mergeCell ref="AJ241:AJ242"/>
    <mergeCell ref="AM241:AM242"/>
    <mergeCell ref="AN241:AN242"/>
    <mergeCell ref="AG243:AG244"/>
    <mergeCell ref="AH243:AH244"/>
    <mergeCell ref="AI243:AI244"/>
    <mergeCell ref="AJ243:AJ244"/>
    <mergeCell ref="AM243:AM244"/>
    <mergeCell ref="AN243:AN244"/>
    <mergeCell ref="AX29:AX30"/>
    <mergeCell ref="AQ31:AQ32"/>
    <mergeCell ref="AR31:AR32"/>
    <mergeCell ref="AS31:AS32"/>
    <mergeCell ref="AT31:AT32"/>
    <mergeCell ref="AW31:AW32"/>
    <mergeCell ref="AX31:AX32"/>
    <mergeCell ref="AW25:AW26"/>
    <mergeCell ref="AX25:AX26"/>
    <mergeCell ref="AQ27:AQ28"/>
    <mergeCell ref="AR27:AR28"/>
    <mergeCell ref="AS27:AS28"/>
    <mergeCell ref="AT27:AT28"/>
    <mergeCell ref="AW27:AW28"/>
    <mergeCell ref="AX27:AX28"/>
    <mergeCell ref="AX19:AX20"/>
    <mergeCell ref="AQ21:AQ22"/>
    <mergeCell ref="AR21:AR22"/>
    <mergeCell ref="AS21:AS22"/>
    <mergeCell ref="AT21:AT22"/>
    <mergeCell ref="AW21:AW22"/>
    <mergeCell ref="AX21:AX22"/>
    <mergeCell ref="AQ23:AQ24"/>
    <mergeCell ref="AR23:AR24"/>
    <mergeCell ref="AS23:AS24"/>
    <mergeCell ref="AT23:AT24"/>
    <mergeCell ref="AW23:AW24"/>
    <mergeCell ref="AX23:AX24"/>
    <mergeCell ref="AQ41:AQ42"/>
    <mergeCell ref="AR41:AR42"/>
    <mergeCell ref="AS41:AS42"/>
    <mergeCell ref="AT41:AT42"/>
    <mergeCell ref="AW41:AW42"/>
    <mergeCell ref="AX41:AX42"/>
    <mergeCell ref="AW19:AW20"/>
    <mergeCell ref="AQ25:AQ26"/>
    <mergeCell ref="AR25:AR26"/>
    <mergeCell ref="AS25:AS26"/>
    <mergeCell ref="AT25:AT26"/>
    <mergeCell ref="AQ29:AQ30"/>
    <mergeCell ref="AR29:AR30"/>
    <mergeCell ref="AS29:AS30"/>
    <mergeCell ref="AT29:AT30"/>
    <mergeCell ref="AW29:AW30"/>
    <mergeCell ref="AX43:AX44"/>
    <mergeCell ref="AQ37:AQ38"/>
    <mergeCell ref="AR37:AR38"/>
    <mergeCell ref="AS37:AS38"/>
    <mergeCell ref="AT37:AT38"/>
    <mergeCell ref="AW37:AW38"/>
    <mergeCell ref="AX37:AX38"/>
    <mergeCell ref="AQ39:AQ40"/>
    <mergeCell ref="AR39:AR40"/>
    <mergeCell ref="AS39:AS40"/>
    <mergeCell ref="AT39:AT40"/>
    <mergeCell ref="AW39:AW40"/>
    <mergeCell ref="AX39:AX40"/>
    <mergeCell ref="AQ33:AQ34"/>
    <mergeCell ref="AR33:AR34"/>
    <mergeCell ref="AS33:AS34"/>
    <mergeCell ref="AT33:AT34"/>
    <mergeCell ref="AW33:AW34"/>
    <mergeCell ref="AX33:AX34"/>
    <mergeCell ref="AQ35:AQ36"/>
    <mergeCell ref="AR35:AR36"/>
    <mergeCell ref="AS35:AS36"/>
    <mergeCell ref="AT35:AT36"/>
    <mergeCell ref="AW35:AW36"/>
    <mergeCell ref="AX35:AX36"/>
    <mergeCell ref="AQ53:AQ54"/>
    <mergeCell ref="AR53:AR54"/>
    <mergeCell ref="AS53:AS54"/>
    <mergeCell ref="AT53:AT54"/>
    <mergeCell ref="AW53:AW54"/>
    <mergeCell ref="AX53:AX54"/>
    <mergeCell ref="AQ55:AQ56"/>
    <mergeCell ref="AR55:AR56"/>
    <mergeCell ref="AS55:AS56"/>
    <mergeCell ref="AT55:AT56"/>
    <mergeCell ref="AW55:AW56"/>
    <mergeCell ref="AX55:AX56"/>
    <mergeCell ref="AQ49:AQ50"/>
    <mergeCell ref="AR49:AR50"/>
    <mergeCell ref="AS49:AS50"/>
    <mergeCell ref="AT49:AT50"/>
    <mergeCell ref="AW49:AW50"/>
    <mergeCell ref="AX49:AX50"/>
    <mergeCell ref="AQ51:AQ52"/>
    <mergeCell ref="AR51:AR52"/>
    <mergeCell ref="AS51:AS52"/>
    <mergeCell ref="AT51:AT52"/>
    <mergeCell ref="AW51:AW52"/>
    <mergeCell ref="AX51:AX52"/>
    <mergeCell ref="AQ45:AQ46"/>
    <mergeCell ref="AR45:AR46"/>
    <mergeCell ref="AS45:AS46"/>
    <mergeCell ref="AT45:AT46"/>
    <mergeCell ref="AW45:AW46"/>
    <mergeCell ref="AX45:AX46"/>
    <mergeCell ref="AQ47:AQ48"/>
    <mergeCell ref="AR47:AR48"/>
    <mergeCell ref="AS47:AS48"/>
    <mergeCell ref="AT47:AT48"/>
    <mergeCell ref="AW47:AW48"/>
    <mergeCell ref="AX47:AX48"/>
    <mergeCell ref="AU44:AV44"/>
    <mergeCell ref="AU45:AV45"/>
    <mergeCell ref="AU46:AV46"/>
    <mergeCell ref="AW65:AW66"/>
    <mergeCell ref="AX65:AX66"/>
    <mergeCell ref="AQ67:AQ68"/>
    <mergeCell ref="AR67:AR68"/>
    <mergeCell ref="AS67:AS68"/>
    <mergeCell ref="AT67:AT68"/>
    <mergeCell ref="AW67:AW68"/>
    <mergeCell ref="AX67:AX68"/>
    <mergeCell ref="AQ61:AQ62"/>
    <mergeCell ref="AR61:AR62"/>
    <mergeCell ref="AS61:AS62"/>
    <mergeCell ref="AT61:AT62"/>
    <mergeCell ref="AW61:AW62"/>
    <mergeCell ref="AX61:AX62"/>
    <mergeCell ref="AQ63:AQ64"/>
    <mergeCell ref="AR63:AR64"/>
    <mergeCell ref="AS63:AS64"/>
    <mergeCell ref="AT63:AT64"/>
    <mergeCell ref="AW63:AW64"/>
    <mergeCell ref="AX63:AX64"/>
    <mergeCell ref="AQ57:AQ58"/>
    <mergeCell ref="AR57:AR58"/>
    <mergeCell ref="AS57:AS58"/>
    <mergeCell ref="AT57:AT58"/>
    <mergeCell ref="AW57:AW58"/>
    <mergeCell ref="AX57:AX58"/>
    <mergeCell ref="AQ59:AQ60"/>
    <mergeCell ref="AR59:AR60"/>
    <mergeCell ref="AS59:AS60"/>
    <mergeCell ref="AT59:AT60"/>
    <mergeCell ref="AW59:AW60"/>
    <mergeCell ref="AX59:AX60"/>
    <mergeCell ref="AU58:AV58"/>
    <mergeCell ref="AU59:AV59"/>
    <mergeCell ref="AU60:AV60"/>
    <mergeCell ref="AU61:AV61"/>
    <mergeCell ref="AU62:AV62"/>
    <mergeCell ref="AU63:AV63"/>
    <mergeCell ref="AU64:AV64"/>
    <mergeCell ref="AU65:AV65"/>
    <mergeCell ref="AU66:AV66"/>
    <mergeCell ref="AU67:AV67"/>
    <mergeCell ref="AU68:AV68"/>
    <mergeCell ref="AW77:AW78"/>
    <mergeCell ref="AX77:AX78"/>
    <mergeCell ref="AQ79:AQ80"/>
    <mergeCell ref="AR79:AR80"/>
    <mergeCell ref="AS79:AS80"/>
    <mergeCell ref="AT79:AT80"/>
    <mergeCell ref="AW79:AW80"/>
    <mergeCell ref="AX79:AX80"/>
    <mergeCell ref="AQ73:AQ74"/>
    <mergeCell ref="AR73:AR74"/>
    <mergeCell ref="AS73:AS74"/>
    <mergeCell ref="AT73:AT74"/>
    <mergeCell ref="AW73:AW74"/>
    <mergeCell ref="AX73:AX74"/>
    <mergeCell ref="AQ75:AQ76"/>
    <mergeCell ref="AR75:AR76"/>
    <mergeCell ref="AS75:AS76"/>
    <mergeCell ref="AT75:AT76"/>
    <mergeCell ref="AW75:AW76"/>
    <mergeCell ref="AX75:AX76"/>
    <mergeCell ref="AQ69:AQ70"/>
    <mergeCell ref="AR69:AR70"/>
    <mergeCell ref="AS69:AS70"/>
    <mergeCell ref="AT69:AT70"/>
    <mergeCell ref="AW69:AW70"/>
    <mergeCell ref="AX69:AX70"/>
    <mergeCell ref="AQ71:AQ72"/>
    <mergeCell ref="AR71:AR72"/>
    <mergeCell ref="AS71:AS72"/>
    <mergeCell ref="AT71:AT72"/>
    <mergeCell ref="AW71:AW72"/>
    <mergeCell ref="AX71:AX72"/>
    <mergeCell ref="AU69:AV69"/>
    <mergeCell ref="AU70:AV70"/>
    <mergeCell ref="AU71:AV71"/>
    <mergeCell ref="AU72:AV72"/>
    <mergeCell ref="AU73:AV73"/>
    <mergeCell ref="AU74:AV74"/>
    <mergeCell ref="AU75:AV75"/>
    <mergeCell ref="AU76:AV76"/>
    <mergeCell ref="AU77:AV77"/>
    <mergeCell ref="AU78:AV78"/>
    <mergeCell ref="AU79:AV79"/>
    <mergeCell ref="AU80:AV80"/>
    <mergeCell ref="AW89:AW90"/>
    <mergeCell ref="AX89:AX90"/>
    <mergeCell ref="AQ91:AQ92"/>
    <mergeCell ref="AR91:AR92"/>
    <mergeCell ref="AS91:AS92"/>
    <mergeCell ref="AT91:AT92"/>
    <mergeCell ref="AW91:AW92"/>
    <mergeCell ref="AX91:AX92"/>
    <mergeCell ref="AQ85:AQ86"/>
    <mergeCell ref="AR85:AR86"/>
    <mergeCell ref="AS85:AS86"/>
    <mergeCell ref="AT85:AT86"/>
    <mergeCell ref="AW85:AW86"/>
    <mergeCell ref="AX85:AX86"/>
    <mergeCell ref="AQ87:AQ88"/>
    <mergeCell ref="AR87:AR88"/>
    <mergeCell ref="AS87:AS88"/>
    <mergeCell ref="AT87:AT88"/>
    <mergeCell ref="AW87:AW88"/>
    <mergeCell ref="AX87:AX88"/>
    <mergeCell ref="AQ81:AQ82"/>
    <mergeCell ref="AR81:AR82"/>
    <mergeCell ref="AS81:AS82"/>
    <mergeCell ref="AT81:AT82"/>
    <mergeCell ref="AW81:AW82"/>
    <mergeCell ref="AX81:AX82"/>
    <mergeCell ref="AQ83:AQ84"/>
    <mergeCell ref="AR83:AR84"/>
    <mergeCell ref="AS83:AS84"/>
    <mergeCell ref="AT83:AT84"/>
    <mergeCell ref="AW83:AW84"/>
    <mergeCell ref="AX83:AX84"/>
    <mergeCell ref="AU81:AV81"/>
    <mergeCell ref="AU82:AV82"/>
    <mergeCell ref="AU83:AV83"/>
    <mergeCell ref="AU84:AV84"/>
    <mergeCell ref="AU85:AV85"/>
    <mergeCell ref="AU86:AV86"/>
    <mergeCell ref="AU87:AV87"/>
    <mergeCell ref="AU88:AV88"/>
    <mergeCell ref="AU89:AV89"/>
    <mergeCell ref="AU90:AV90"/>
    <mergeCell ref="AU91:AV91"/>
    <mergeCell ref="AU92:AV92"/>
    <mergeCell ref="AW101:AW102"/>
    <mergeCell ref="AX101:AX102"/>
    <mergeCell ref="AQ103:AQ104"/>
    <mergeCell ref="AR103:AR104"/>
    <mergeCell ref="AS103:AS104"/>
    <mergeCell ref="AT103:AT104"/>
    <mergeCell ref="AW103:AW104"/>
    <mergeCell ref="AX103:AX104"/>
    <mergeCell ref="AQ97:AQ98"/>
    <mergeCell ref="AR97:AR98"/>
    <mergeCell ref="AS97:AS98"/>
    <mergeCell ref="AT97:AT98"/>
    <mergeCell ref="AW97:AW98"/>
    <mergeCell ref="AX97:AX98"/>
    <mergeCell ref="AQ99:AQ100"/>
    <mergeCell ref="AR99:AR100"/>
    <mergeCell ref="AS99:AS100"/>
    <mergeCell ref="AT99:AT100"/>
    <mergeCell ref="AW99:AW100"/>
    <mergeCell ref="AX99:AX100"/>
    <mergeCell ref="AQ93:AQ94"/>
    <mergeCell ref="AR93:AR94"/>
    <mergeCell ref="AS93:AS94"/>
    <mergeCell ref="AT93:AT94"/>
    <mergeCell ref="AW93:AW94"/>
    <mergeCell ref="AX93:AX94"/>
    <mergeCell ref="AQ95:AQ96"/>
    <mergeCell ref="AR95:AR96"/>
    <mergeCell ref="AS95:AS96"/>
    <mergeCell ref="AT95:AT96"/>
    <mergeCell ref="AW95:AW96"/>
    <mergeCell ref="AX95:AX96"/>
    <mergeCell ref="AU93:AV93"/>
    <mergeCell ref="AU94:AV94"/>
    <mergeCell ref="AU95:AV95"/>
    <mergeCell ref="AU96:AV96"/>
    <mergeCell ref="AU97:AV97"/>
    <mergeCell ref="AU98:AV98"/>
    <mergeCell ref="AU99:AV99"/>
    <mergeCell ref="AU100:AV100"/>
    <mergeCell ref="AU101:AV101"/>
    <mergeCell ref="AU102:AV102"/>
    <mergeCell ref="AU103:AV103"/>
    <mergeCell ref="AU104:AV104"/>
    <mergeCell ref="AW113:AW114"/>
    <mergeCell ref="AX113:AX114"/>
    <mergeCell ref="AQ115:AQ116"/>
    <mergeCell ref="AR115:AR116"/>
    <mergeCell ref="AS115:AS116"/>
    <mergeCell ref="AT115:AT116"/>
    <mergeCell ref="AW115:AW116"/>
    <mergeCell ref="AX115:AX116"/>
    <mergeCell ref="AQ109:AQ110"/>
    <mergeCell ref="AR109:AR110"/>
    <mergeCell ref="AS109:AS110"/>
    <mergeCell ref="AT109:AT110"/>
    <mergeCell ref="AW109:AW110"/>
    <mergeCell ref="AX109:AX110"/>
    <mergeCell ref="AQ111:AQ112"/>
    <mergeCell ref="AR111:AR112"/>
    <mergeCell ref="AS111:AS112"/>
    <mergeCell ref="AT111:AT112"/>
    <mergeCell ref="AW111:AW112"/>
    <mergeCell ref="AX111:AX112"/>
    <mergeCell ref="AQ105:AQ106"/>
    <mergeCell ref="AR105:AR106"/>
    <mergeCell ref="AS105:AS106"/>
    <mergeCell ref="AT105:AT106"/>
    <mergeCell ref="AW105:AW106"/>
    <mergeCell ref="AX105:AX106"/>
    <mergeCell ref="AQ107:AQ108"/>
    <mergeCell ref="AR107:AR108"/>
    <mergeCell ref="AS107:AS108"/>
    <mergeCell ref="AT107:AT108"/>
    <mergeCell ref="AW107:AW108"/>
    <mergeCell ref="AX107:AX108"/>
    <mergeCell ref="AU105:AV105"/>
    <mergeCell ref="AU106:AV106"/>
    <mergeCell ref="AU107:AV107"/>
    <mergeCell ref="AU108:AV108"/>
    <mergeCell ref="AU109:AV109"/>
    <mergeCell ref="AU110:AV110"/>
    <mergeCell ref="AU111:AV111"/>
    <mergeCell ref="AU112:AV112"/>
    <mergeCell ref="AU113:AV113"/>
    <mergeCell ref="AU114:AV114"/>
    <mergeCell ref="AU115:AV115"/>
    <mergeCell ref="AU116:AV116"/>
    <mergeCell ref="AW125:AW126"/>
    <mergeCell ref="AX125:AX126"/>
    <mergeCell ref="AQ127:AQ128"/>
    <mergeCell ref="AR127:AR128"/>
    <mergeCell ref="AS127:AS128"/>
    <mergeCell ref="AT127:AT128"/>
    <mergeCell ref="AW127:AW128"/>
    <mergeCell ref="AX127:AX128"/>
    <mergeCell ref="AQ121:AQ122"/>
    <mergeCell ref="AR121:AR122"/>
    <mergeCell ref="AS121:AS122"/>
    <mergeCell ref="AT121:AT122"/>
    <mergeCell ref="AW121:AW122"/>
    <mergeCell ref="AX121:AX122"/>
    <mergeCell ref="AQ123:AQ124"/>
    <mergeCell ref="AR123:AR124"/>
    <mergeCell ref="AS123:AS124"/>
    <mergeCell ref="AT123:AT124"/>
    <mergeCell ref="AW123:AW124"/>
    <mergeCell ref="AX123:AX124"/>
    <mergeCell ref="AQ117:AQ118"/>
    <mergeCell ref="AR117:AR118"/>
    <mergeCell ref="AS117:AS118"/>
    <mergeCell ref="AT117:AT118"/>
    <mergeCell ref="AW117:AW118"/>
    <mergeCell ref="AX117:AX118"/>
    <mergeCell ref="AQ119:AQ120"/>
    <mergeCell ref="AR119:AR120"/>
    <mergeCell ref="AS119:AS120"/>
    <mergeCell ref="AT119:AT120"/>
    <mergeCell ref="AW119:AW120"/>
    <mergeCell ref="AX119:AX120"/>
    <mergeCell ref="AU117:AV117"/>
    <mergeCell ref="AU118:AV118"/>
    <mergeCell ref="AU119:AV119"/>
    <mergeCell ref="AU120:AV120"/>
    <mergeCell ref="AU121:AV121"/>
    <mergeCell ref="AU122:AV122"/>
    <mergeCell ref="AU123:AV123"/>
    <mergeCell ref="AU124:AV124"/>
    <mergeCell ref="AU125:AV125"/>
    <mergeCell ref="AU126:AV126"/>
    <mergeCell ref="AU127:AV127"/>
    <mergeCell ref="AU128:AV128"/>
    <mergeCell ref="AW137:AW138"/>
    <mergeCell ref="AX137:AX138"/>
    <mergeCell ref="AQ139:AQ140"/>
    <mergeCell ref="AR139:AR140"/>
    <mergeCell ref="AS139:AS140"/>
    <mergeCell ref="AT139:AT140"/>
    <mergeCell ref="AW139:AW140"/>
    <mergeCell ref="AX139:AX140"/>
    <mergeCell ref="AQ133:AQ134"/>
    <mergeCell ref="AR133:AR134"/>
    <mergeCell ref="AS133:AS134"/>
    <mergeCell ref="AT133:AT134"/>
    <mergeCell ref="AW133:AW134"/>
    <mergeCell ref="AX133:AX134"/>
    <mergeCell ref="AQ135:AQ136"/>
    <mergeCell ref="AR135:AR136"/>
    <mergeCell ref="AS135:AS136"/>
    <mergeCell ref="AT135:AT136"/>
    <mergeCell ref="AW135:AW136"/>
    <mergeCell ref="AX135:AX136"/>
    <mergeCell ref="AQ129:AQ130"/>
    <mergeCell ref="AR129:AR130"/>
    <mergeCell ref="AS129:AS130"/>
    <mergeCell ref="AT129:AT130"/>
    <mergeCell ref="AW129:AW130"/>
    <mergeCell ref="AX129:AX130"/>
    <mergeCell ref="AQ131:AQ132"/>
    <mergeCell ref="AR131:AR132"/>
    <mergeCell ref="AS131:AS132"/>
    <mergeCell ref="AT131:AT132"/>
    <mergeCell ref="AW131:AW132"/>
    <mergeCell ref="AX131:AX132"/>
    <mergeCell ref="AU129:AV129"/>
    <mergeCell ref="AU130:AV130"/>
    <mergeCell ref="AU131:AV131"/>
    <mergeCell ref="AU132:AV132"/>
    <mergeCell ref="AU133:AV133"/>
    <mergeCell ref="AU134:AV134"/>
    <mergeCell ref="AU135:AV135"/>
    <mergeCell ref="AU136:AV136"/>
    <mergeCell ref="AU137:AV137"/>
    <mergeCell ref="AU138:AV138"/>
    <mergeCell ref="AU139:AV139"/>
    <mergeCell ref="AU140:AV140"/>
    <mergeCell ref="AW149:AW150"/>
    <mergeCell ref="AX149:AX150"/>
    <mergeCell ref="AQ151:AQ152"/>
    <mergeCell ref="AR151:AR152"/>
    <mergeCell ref="AS151:AS152"/>
    <mergeCell ref="AT151:AT152"/>
    <mergeCell ref="AW151:AW152"/>
    <mergeCell ref="AX151:AX152"/>
    <mergeCell ref="AQ145:AQ146"/>
    <mergeCell ref="AR145:AR146"/>
    <mergeCell ref="AS145:AS146"/>
    <mergeCell ref="AT145:AT146"/>
    <mergeCell ref="AW145:AW146"/>
    <mergeCell ref="AX145:AX146"/>
    <mergeCell ref="AQ147:AQ148"/>
    <mergeCell ref="AR147:AR148"/>
    <mergeCell ref="AS147:AS148"/>
    <mergeCell ref="AT147:AT148"/>
    <mergeCell ref="AW147:AW148"/>
    <mergeCell ref="AX147:AX148"/>
    <mergeCell ref="AQ141:AQ142"/>
    <mergeCell ref="AR141:AR142"/>
    <mergeCell ref="AS141:AS142"/>
    <mergeCell ref="AT141:AT142"/>
    <mergeCell ref="AW141:AW142"/>
    <mergeCell ref="AX141:AX142"/>
    <mergeCell ref="AQ143:AQ144"/>
    <mergeCell ref="AR143:AR144"/>
    <mergeCell ref="AS143:AS144"/>
    <mergeCell ref="AT143:AT144"/>
    <mergeCell ref="AW143:AW144"/>
    <mergeCell ref="AX143:AX144"/>
    <mergeCell ref="AU141:AV141"/>
    <mergeCell ref="AU142:AV142"/>
    <mergeCell ref="AU143:AV143"/>
    <mergeCell ref="AU144:AV144"/>
    <mergeCell ref="AU145:AV145"/>
    <mergeCell ref="AU146:AV146"/>
    <mergeCell ref="AU147:AV147"/>
    <mergeCell ref="AU148:AV148"/>
    <mergeCell ref="AU149:AV149"/>
    <mergeCell ref="AU150:AV150"/>
    <mergeCell ref="AU151:AV151"/>
    <mergeCell ref="AU152:AV152"/>
    <mergeCell ref="AW161:AW162"/>
    <mergeCell ref="AX161:AX162"/>
    <mergeCell ref="AQ163:AQ164"/>
    <mergeCell ref="AR163:AR164"/>
    <mergeCell ref="AS163:AS164"/>
    <mergeCell ref="AT163:AT164"/>
    <mergeCell ref="AW163:AW164"/>
    <mergeCell ref="AX163:AX164"/>
    <mergeCell ref="AQ157:AQ158"/>
    <mergeCell ref="AR157:AR158"/>
    <mergeCell ref="AS157:AS158"/>
    <mergeCell ref="AT157:AT158"/>
    <mergeCell ref="AW157:AW158"/>
    <mergeCell ref="AX157:AX158"/>
    <mergeCell ref="AQ159:AQ160"/>
    <mergeCell ref="AR159:AR160"/>
    <mergeCell ref="AS159:AS160"/>
    <mergeCell ref="AT159:AT160"/>
    <mergeCell ref="AW159:AW160"/>
    <mergeCell ref="AX159:AX160"/>
    <mergeCell ref="AQ153:AQ154"/>
    <mergeCell ref="AR153:AR154"/>
    <mergeCell ref="AS153:AS154"/>
    <mergeCell ref="AT153:AT154"/>
    <mergeCell ref="AW153:AW154"/>
    <mergeCell ref="AX153:AX154"/>
    <mergeCell ref="AQ155:AQ156"/>
    <mergeCell ref="AR155:AR156"/>
    <mergeCell ref="AS155:AS156"/>
    <mergeCell ref="AT155:AT156"/>
    <mergeCell ref="AW155:AW156"/>
    <mergeCell ref="AX155:AX156"/>
    <mergeCell ref="AU153:AV153"/>
    <mergeCell ref="AU154:AV154"/>
    <mergeCell ref="AU155:AV155"/>
    <mergeCell ref="AU156:AV156"/>
    <mergeCell ref="AU157:AV157"/>
    <mergeCell ref="AU158:AV158"/>
    <mergeCell ref="AU159:AV159"/>
    <mergeCell ref="AU160:AV160"/>
    <mergeCell ref="AU161:AV161"/>
    <mergeCell ref="AU162:AV162"/>
    <mergeCell ref="AU163:AV163"/>
    <mergeCell ref="AU164:AV164"/>
    <mergeCell ref="AQ173:AQ174"/>
    <mergeCell ref="AR173:AR174"/>
    <mergeCell ref="AS173:AS174"/>
    <mergeCell ref="AT173:AT174"/>
    <mergeCell ref="AW173:AW174"/>
    <mergeCell ref="AX173:AX174"/>
    <mergeCell ref="AQ175:AQ176"/>
    <mergeCell ref="AR175:AR176"/>
    <mergeCell ref="AS175:AS176"/>
    <mergeCell ref="AT175:AT176"/>
    <mergeCell ref="AW175:AW176"/>
    <mergeCell ref="AX175:AX176"/>
    <mergeCell ref="AQ169:AQ170"/>
    <mergeCell ref="AR169:AR170"/>
    <mergeCell ref="AS169:AS170"/>
    <mergeCell ref="AT169:AT170"/>
    <mergeCell ref="AW169:AW170"/>
    <mergeCell ref="AX169:AX170"/>
    <mergeCell ref="AQ171:AQ172"/>
    <mergeCell ref="AR171:AR172"/>
    <mergeCell ref="AS171:AS172"/>
    <mergeCell ref="AT171:AT172"/>
    <mergeCell ref="AW171:AW172"/>
    <mergeCell ref="AX171:AX172"/>
    <mergeCell ref="AQ165:AQ166"/>
    <mergeCell ref="AR165:AR166"/>
    <mergeCell ref="AS165:AS166"/>
    <mergeCell ref="AT165:AT166"/>
    <mergeCell ref="AW165:AW166"/>
    <mergeCell ref="AX165:AX166"/>
    <mergeCell ref="AQ167:AQ168"/>
    <mergeCell ref="AR167:AR168"/>
    <mergeCell ref="AS167:AS168"/>
    <mergeCell ref="AT167:AT168"/>
    <mergeCell ref="AW167:AW168"/>
    <mergeCell ref="AX167:AX168"/>
    <mergeCell ref="AU165:AV165"/>
    <mergeCell ref="AU166:AV166"/>
    <mergeCell ref="AU167:AV167"/>
    <mergeCell ref="AU168:AV168"/>
    <mergeCell ref="AU169:AV169"/>
    <mergeCell ref="AU170:AV170"/>
    <mergeCell ref="AU171:AV171"/>
    <mergeCell ref="AU172:AV172"/>
    <mergeCell ref="AU173:AV173"/>
    <mergeCell ref="AU174:AV174"/>
    <mergeCell ref="AU175:AV175"/>
    <mergeCell ref="AU176:AV176"/>
    <mergeCell ref="AQ185:AQ186"/>
    <mergeCell ref="AR185:AR186"/>
    <mergeCell ref="AS185:AS186"/>
    <mergeCell ref="AT185:AT186"/>
    <mergeCell ref="AW185:AW186"/>
    <mergeCell ref="AX185:AX186"/>
    <mergeCell ref="AQ187:AQ188"/>
    <mergeCell ref="AR187:AR188"/>
    <mergeCell ref="AS187:AS188"/>
    <mergeCell ref="AT187:AT188"/>
    <mergeCell ref="AW187:AW188"/>
    <mergeCell ref="AX187:AX188"/>
    <mergeCell ref="AQ181:AQ182"/>
    <mergeCell ref="AR181:AR182"/>
    <mergeCell ref="AS181:AS182"/>
    <mergeCell ref="AT181:AT182"/>
    <mergeCell ref="AW181:AW182"/>
    <mergeCell ref="AX181:AX182"/>
    <mergeCell ref="AQ183:AQ184"/>
    <mergeCell ref="AR183:AR184"/>
    <mergeCell ref="AS183:AS184"/>
    <mergeCell ref="AT183:AT184"/>
    <mergeCell ref="AW183:AW184"/>
    <mergeCell ref="AX183:AX184"/>
    <mergeCell ref="AQ177:AQ178"/>
    <mergeCell ref="AR177:AR178"/>
    <mergeCell ref="AS177:AS178"/>
    <mergeCell ref="AT177:AT178"/>
    <mergeCell ref="AW177:AW178"/>
    <mergeCell ref="AX177:AX178"/>
    <mergeCell ref="AQ179:AQ180"/>
    <mergeCell ref="AR179:AR180"/>
    <mergeCell ref="AS179:AS180"/>
    <mergeCell ref="AT179:AT180"/>
    <mergeCell ref="AW179:AW180"/>
    <mergeCell ref="AX179:AX180"/>
    <mergeCell ref="AU177:AV177"/>
    <mergeCell ref="AU178:AV178"/>
    <mergeCell ref="AU179:AV179"/>
    <mergeCell ref="AU180:AV180"/>
    <mergeCell ref="AU181:AV181"/>
    <mergeCell ref="AU182:AV182"/>
    <mergeCell ref="AU183:AV183"/>
    <mergeCell ref="AU184:AV184"/>
    <mergeCell ref="AU185:AV185"/>
    <mergeCell ref="AU186:AV186"/>
    <mergeCell ref="AU187:AV187"/>
    <mergeCell ref="AU188:AV188"/>
    <mergeCell ref="AQ197:AQ198"/>
    <mergeCell ref="AR197:AR198"/>
    <mergeCell ref="AS197:AS198"/>
    <mergeCell ref="AT197:AT198"/>
    <mergeCell ref="AW197:AW198"/>
    <mergeCell ref="AX197:AX198"/>
    <mergeCell ref="AQ199:AQ200"/>
    <mergeCell ref="AR199:AR200"/>
    <mergeCell ref="AS199:AS200"/>
    <mergeCell ref="AT199:AT200"/>
    <mergeCell ref="AW199:AW200"/>
    <mergeCell ref="AX199:AX200"/>
    <mergeCell ref="AQ193:AQ194"/>
    <mergeCell ref="AR193:AR194"/>
    <mergeCell ref="AS193:AS194"/>
    <mergeCell ref="AT193:AT194"/>
    <mergeCell ref="AW193:AW194"/>
    <mergeCell ref="AX193:AX194"/>
    <mergeCell ref="AQ195:AQ196"/>
    <mergeCell ref="AR195:AR196"/>
    <mergeCell ref="AS195:AS196"/>
    <mergeCell ref="AT195:AT196"/>
    <mergeCell ref="AW195:AW196"/>
    <mergeCell ref="AX195:AX196"/>
    <mergeCell ref="AQ189:AQ190"/>
    <mergeCell ref="AR189:AR190"/>
    <mergeCell ref="AS189:AS190"/>
    <mergeCell ref="AT189:AT190"/>
    <mergeCell ref="AW189:AW190"/>
    <mergeCell ref="AX189:AX190"/>
    <mergeCell ref="AQ191:AQ192"/>
    <mergeCell ref="AR191:AR192"/>
    <mergeCell ref="AS191:AS192"/>
    <mergeCell ref="AT191:AT192"/>
    <mergeCell ref="AW191:AW192"/>
    <mergeCell ref="AX191:AX192"/>
    <mergeCell ref="AU189:AV189"/>
    <mergeCell ref="AU190:AV190"/>
    <mergeCell ref="AU191:AV191"/>
    <mergeCell ref="AU192:AV192"/>
    <mergeCell ref="AU193:AV193"/>
    <mergeCell ref="AU194:AV194"/>
    <mergeCell ref="AU195:AV195"/>
    <mergeCell ref="AU196:AV196"/>
    <mergeCell ref="AU197:AV197"/>
    <mergeCell ref="AU198:AV198"/>
    <mergeCell ref="AU199:AV199"/>
    <mergeCell ref="AU200:AV200"/>
    <mergeCell ref="AQ209:AQ210"/>
    <mergeCell ref="AR209:AR210"/>
    <mergeCell ref="AS209:AS210"/>
    <mergeCell ref="AT209:AT210"/>
    <mergeCell ref="AW209:AW210"/>
    <mergeCell ref="AX209:AX210"/>
    <mergeCell ref="AQ211:AQ212"/>
    <mergeCell ref="AR211:AR212"/>
    <mergeCell ref="AS211:AS212"/>
    <mergeCell ref="AT211:AT212"/>
    <mergeCell ref="AW211:AW212"/>
    <mergeCell ref="AX211:AX212"/>
    <mergeCell ref="AQ205:AQ206"/>
    <mergeCell ref="AR205:AR206"/>
    <mergeCell ref="AS205:AS206"/>
    <mergeCell ref="AT205:AT206"/>
    <mergeCell ref="AW205:AW206"/>
    <mergeCell ref="AX205:AX206"/>
    <mergeCell ref="AQ207:AQ208"/>
    <mergeCell ref="AR207:AR208"/>
    <mergeCell ref="AS207:AS208"/>
    <mergeCell ref="AT207:AT208"/>
    <mergeCell ref="AW207:AW208"/>
    <mergeCell ref="AX207:AX208"/>
    <mergeCell ref="AQ201:AQ202"/>
    <mergeCell ref="AR201:AR202"/>
    <mergeCell ref="AS201:AS202"/>
    <mergeCell ref="AT201:AT202"/>
    <mergeCell ref="AW201:AW202"/>
    <mergeCell ref="AX201:AX202"/>
    <mergeCell ref="AQ203:AQ204"/>
    <mergeCell ref="AR203:AR204"/>
    <mergeCell ref="AS203:AS204"/>
    <mergeCell ref="AT203:AT204"/>
    <mergeCell ref="AW203:AW204"/>
    <mergeCell ref="AX203:AX204"/>
    <mergeCell ref="AU201:AV201"/>
    <mergeCell ref="AU202:AV202"/>
    <mergeCell ref="AU203:AV203"/>
    <mergeCell ref="AU204:AV204"/>
    <mergeCell ref="AU205:AV205"/>
    <mergeCell ref="AU206:AV206"/>
    <mergeCell ref="AU207:AV207"/>
    <mergeCell ref="AU208:AV208"/>
    <mergeCell ref="AU209:AV209"/>
    <mergeCell ref="AU210:AV210"/>
    <mergeCell ref="AU211:AV211"/>
    <mergeCell ref="AU212:AV212"/>
    <mergeCell ref="AQ217:AQ218"/>
    <mergeCell ref="AR217:AR218"/>
    <mergeCell ref="AS217:AS218"/>
    <mergeCell ref="AT217:AT218"/>
    <mergeCell ref="AW217:AW218"/>
    <mergeCell ref="AX217:AX218"/>
    <mergeCell ref="AQ219:AQ220"/>
    <mergeCell ref="AR219:AR220"/>
    <mergeCell ref="AS219:AS220"/>
    <mergeCell ref="AT219:AT220"/>
    <mergeCell ref="AW219:AW220"/>
    <mergeCell ref="AX219:AX220"/>
    <mergeCell ref="AQ213:AQ214"/>
    <mergeCell ref="AR213:AR214"/>
    <mergeCell ref="AS213:AS214"/>
    <mergeCell ref="AT213:AT214"/>
    <mergeCell ref="AW213:AW214"/>
    <mergeCell ref="AX213:AX214"/>
    <mergeCell ref="AQ215:AQ216"/>
    <mergeCell ref="AR215:AR216"/>
    <mergeCell ref="AS215:AS216"/>
    <mergeCell ref="AT215:AT216"/>
    <mergeCell ref="AW215:AW216"/>
    <mergeCell ref="AX215:AX216"/>
    <mergeCell ref="AU213:AV213"/>
    <mergeCell ref="AU214:AV214"/>
    <mergeCell ref="AU215:AV215"/>
    <mergeCell ref="AU216:AV216"/>
    <mergeCell ref="AU217:AV217"/>
    <mergeCell ref="AU218:AV218"/>
    <mergeCell ref="AU219:AV219"/>
    <mergeCell ref="AU220:AV220"/>
    <mergeCell ref="AU221:AV221"/>
    <mergeCell ref="AQ225:AQ226"/>
    <mergeCell ref="AR225:AR226"/>
    <mergeCell ref="AS225:AS226"/>
    <mergeCell ref="AT225:AT226"/>
    <mergeCell ref="AW225:AW226"/>
    <mergeCell ref="AX225:AX226"/>
    <mergeCell ref="AQ227:AQ228"/>
    <mergeCell ref="AR227:AR228"/>
    <mergeCell ref="AS227:AS228"/>
    <mergeCell ref="AT227:AT228"/>
    <mergeCell ref="AW227:AW228"/>
    <mergeCell ref="AX227:AX228"/>
    <mergeCell ref="AU225:AV225"/>
    <mergeCell ref="AU226:AV226"/>
    <mergeCell ref="AU227:AV227"/>
    <mergeCell ref="AU228:AV228"/>
    <mergeCell ref="AU229:AV229"/>
    <mergeCell ref="AU230:AV230"/>
    <mergeCell ref="AU231:AV231"/>
    <mergeCell ref="AU232:AV232"/>
    <mergeCell ref="AU233:AV233"/>
    <mergeCell ref="AQ221:AQ222"/>
    <mergeCell ref="AR221:AR222"/>
    <mergeCell ref="AS221:AS222"/>
    <mergeCell ref="AT221:AT222"/>
    <mergeCell ref="AW221:AW222"/>
    <mergeCell ref="AX221:AX222"/>
    <mergeCell ref="AQ223:AQ224"/>
    <mergeCell ref="AR223:AR224"/>
    <mergeCell ref="AS223:AS224"/>
    <mergeCell ref="AT223:AT224"/>
    <mergeCell ref="AW223:AW224"/>
    <mergeCell ref="AX223:AX224"/>
    <mergeCell ref="AU222:AV222"/>
    <mergeCell ref="AU223:AV223"/>
    <mergeCell ref="AU224:AV224"/>
    <mergeCell ref="AU246:AV246"/>
    <mergeCell ref="AU247:AV247"/>
    <mergeCell ref="AU248:AV248"/>
    <mergeCell ref="AU249:AV249"/>
    <mergeCell ref="AU250:AV250"/>
    <mergeCell ref="AU251:AV251"/>
    <mergeCell ref="AU252:AV252"/>
    <mergeCell ref="AQ233:AQ234"/>
    <mergeCell ref="AR233:AR234"/>
    <mergeCell ref="AS233:AS234"/>
    <mergeCell ref="AT233:AT234"/>
    <mergeCell ref="AW233:AW234"/>
    <mergeCell ref="AX233:AX234"/>
    <mergeCell ref="AQ235:AQ236"/>
    <mergeCell ref="AR235:AR236"/>
    <mergeCell ref="AS235:AS236"/>
    <mergeCell ref="AT235:AT236"/>
    <mergeCell ref="AW235:AW236"/>
    <mergeCell ref="AX235:AX236"/>
    <mergeCell ref="AU234:AV234"/>
    <mergeCell ref="AU235:AV235"/>
    <mergeCell ref="AU236:AV236"/>
    <mergeCell ref="AQ229:AQ230"/>
    <mergeCell ref="AR229:AR230"/>
    <mergeCell ref="AS229:AS230"/>
    <mergeCell ref="AT229:AT230"/>
    <mergeCell ref="AW229:AW230"/>
    <mergeCell ref="AX229:AX230"/>
    <mergeCell ref="AQ231:AQ232"/>
    <mergeCell ref="AR231:AR232"/>
    <mergeCell ref="AS231:AS232"/>
    <mergeCell ref="AT231:AT232"/>
    <mergeCell ref="AW231:AW232"/>
    <mergeCell ref="AX231:AX232"/>
    <mergeCell ref="AQ241:AQ242"/>
    <mergeCell ref="AR241:AR242"/>
    <mergeCell ref="AS241:AS242"/>
    <mergeCell ref="AT241:AT242"/>
    <mergeCell ref="AW241:AW242"/>
    <mergeCell ref="AX241:AX242"/>
    <mergeCell ref="AQ243:AQ244"/>
    <mergeCell ref="AR243:AR244"/>
    <mergeCell ref="AS243:AS244"/>
    <mergeCell ref="AT243:AT244"/>
    <mergeCell ref="AW243:AW244"/>
    <mergeCell ref="AX243:AX244"/>
    <mergeCell ref="AQ237:AQ238"/>
    <mergeCell ref="AR237:AR238"/>
    <mergeCell ref="AS237:AS238"/>
    <mergeCell ref="AT237:AT238"/>
    <mergeCell ref="AW237:AW238"/>
    <mergeCell ref="AX237:AX238"/>
    <mergeCell ref="AQ239:AQ240"/>
    <mergeCell ref="AR239:AR240"/>
    <mergeCell ref="AS239:AS240"/>
    <mergeCell ref="AT239:AT240"/>
    <mergeCell ref="AW239:AW240"/>
    <mergeCell ref="AX239:AX240"/>
    <mergeCell ref="AU237:AV237"/>
    <mergeCell ref="AU238:AV238"/>
    <mergeCell ref="AU239:AV239"/>
    <mergeCell ref="AU240:AV240"/>
    <mergeCell ref="AU241:AV241"/>
    <mergeCell ref="AU242:AV242"/>
    <mergeCell ref="AU243:AV243"/>
    <mergeCell ref="AU244:AV244"/>
    <mergeCell ref="AU245:AV245"/>
    <mergeCell ref="BH27:BH28"/>
    <mergeCell ref="BH19:BH20"/>
    <mergeCell ref="BA21:BA22"/>
    <mergeCell ref="BB21:BB22"/>
    <mergeCell ref="BC21:BC22"/>
    <mergeCell ref="BD21:BD22"/>
    <mergeCell ref="BG21:BG22"/>
    <mergeCell ref="BH21:BH22"/>
    <mergeCell ref="BA23:BA24"/>
    <mergeCell ref="BB23:BB24"/>
    <mergeCell ref="BC23:BC24"/>
    <mergeCell ref="BD23:BD24"/>
    <mergeCell ref="BG23:BG24"/>
    <mergeCell ref="BH23:BH24"/>
    <mergeCell ref="AQ257:AQ258"/>
    <mergeCell ref="AR257:AR258"/>
    <mergeCell ref="AS257:AS258"/>
    <mergeCell ref="AT257:AT258"/>
    <mergeCell ref="AW257:AW258"/>
    <mergeCell ref="AX257:AX258"/>
    <mergeCell ref="BE18:BF18"/>
    <mergeCell ref="BA19:BA20"/>
    <mergeCell ref="BB19:BB20"/>
    <mergeCell ref="BC19:BC20"/>
    <mergeCell ref="BD19:BD20"/>
    <mergeCell ref="BG19:BG20"/>
    <mergeCell ref="BA25:BA26"/>
    <mergeCell ref="BB25:BB26"/>
    <mergeCell ref="BC25:BC26"/>
    <mergeCell ref="BD25:BD26"/>
    <mergeCell ref="AQ253:AQ254"/>
    <mergeCell ref="AR253:AR254"/>
    <mergeCell ref="AS253:AS254"/>
    <mergeCell ref="AT253:AT254"/>
    <mergeCell ref="AW253:AW254"/>
    <mergeCell ref="AX253:AX254"/>
    <mergeCell ref="AQ255:AQ256"/>
    <mergeCell ref="AR255:AR256"/>
    <mergeCell ref="AS255:AS256"/>
    <mergeCell ref="AT255:AT256"/>
    <mergeCell ref="AW255:AW256"/>
    <mergeCell ref="AX255:AX256"/>
    <mergeCell ref="AQ249:AQ250"/>
    <mergeCell ref="AR249:AR250"/>
    <mergeCell ref="AS249:AS250"/>
    <mergeCell ref="AT249:AT250"/>
    <mergeCell ref="AW249:AW250"/>
    <mergeCell ref="AX249:AX250"/>
    <mergeCell ref="AQ251:AQ252"/>
    <mergeCell ref="AR251:AR252"/>
    <mergeCell ref="AS251:AS252"/>
    <mergeCell ref="AT251:AT252"/>
    <mergeCell ref="AW251:AW252"/>
    <mergeCell ref="AX251:AX252"/>
    <mergeCell ref="AQ245:AQ246"/>
    <mergeCell ref="AR245:AR246"/>
    <mergeCell ref="AS245:AS246"/>
    <mergeCell ref="AT245:AT246"/>
    <mergeCell ref="AW245:AW246"/>
    <mergeCell ref="AX245:AX246"/>
    <mergeCell ref="AQ247:AQ248"/>
    <mergeCell ref="AR247:AR248"/>
    <mergeCell ref="AS247:AS248"/>
    <mergeCell ref="AT247:AT248"/>
    <mergeCell ref="BA45:BA46"/>
    <mergeCell ref="BB45:BB46"/>
    <mergeCell ref="BC45:BC46"/>
    <mergeCell ref="BD45:BD46"/>
    <mergeCell ref="BG45:BG46"/>
    <mergeCell ref="BH45:BH46"/>
    <mergeCell ref="BA47:BA48"/>
    <mergeCell ref="BB47:BB48"/>
    <mergeCell ref="BC47:BC48"/>
    <mergeCell ref="BD47:BD48"/>
    <mergeCell ref="BG47:BG48"/>
    <mergeCell ref="BH47:BH48"/>
    <mergeCell ref="BA41:BA42"/>
    <mergeCell ref="BB41:BB42"/>
    <mergeCell ref="BC41:BC42"/>
    <mergeCell ref="BD41:BD42"/>
    <mergeCell ref="BG41:BG42"/>
    <mergeCell ref="BH41:BH42"/>
    <mergeCell ref="BA43:BA44"/>
    <mergeCell ref="BB43:BB44"/>
    <mergeCell ref="BC43:BC44"/>
    <mergeCell ref="BD43:BD44"/>
    <mergeCell ref="BG43:BG44"/>
    <mergeCell ref="BH43:BH44"/>
    <mergeCell ref="BA37:BA38"/>
    <mergeCell ref="BB37:BB38"/>
    <mergeCell ref="BC37:BC38"/>
    <mergeCell ref="BD37:BD38"/>
    <mergeCell ref="BG37:BG38"/>
    <mergeCell ref="BH37:BH38"/>
    <mergeCell ref="BA39:BA40"/>
    <mergeCell ref="BB39:BB40"/>
    <mergeCell ref="BC39:BC40"/>
    <mergeCell ref="BD39:BD40"/>
    <mergeCell ref="BG39:BG40"/>
    <mergeCell ref="BH39:BH40"/>
    <mergeCell ref="BE48:BF48"/>
    <mergeCell ref="BE38:BF38"/>
    <mergeCell ref="BE39:BF39"/>
    <mergeCell ref="BE40:BF40"/>
    <mergeCell ref="BE41:BF41"/>
    <mergeCell ref="BE42:BF42"/>
    <mergeCell ref="BE43:BF43"/>
    <mergeCell ref="BE44:BF44"/>
    <mergeCell ref="BE45:BF45"/>
    <mergeCell ref="BE46:BF46"/>
    <mergeCell ref="BE47:BF47"/>
    <mergeCell ref="BA57:BA58"/>
    <mergeCell ref="BB57:BB58"/>
    <mergeCell ref="BC57:BC58"/>
    <mergeCell ref="BD57:BD58"/>
    <mergeCell ref="BG57:BG58"/>
    <mergeCell ref="BH57:BH58"/>
    <mergeCell ref="BA59:BA60"/>
    <mergeCell ref="BB59:BB60"/>
    <mergeCell ref="BC59:BC60"/>
    <mergeCell ref="BD59:BD60"/>
    <mergeCell ref="BG59:BG60"/>
    <mergeCell ref="BH59:BH60"/>
    <mergeCell ref="BA53:BA54"/>
    <mergeCell ref="BB53:BB54"/>
    <mergeCell ref="BC53:BC54"/>
    <mergeCell ref="BD53:BD54"/>
    <mergeCell ref="BG53:BG54"/>
    <mergeCell ref="BH53:BH54"/>
    <mergeCell ref="BA55:BA56"/>
    <mergeCell ref="BB55:BB56"/>
    <mergeCell ref="BC55:BC56"/>
    <mergeCell ref="BD55:BD56"/>
    <mergeCell ref="BG55:BG56"/>
    <mergeCell ref="BH55:BH56"/>
    <mergeCell ref="BA49:BA50"/>
    <mergeCell ref="BB49:BB50"/>
    <mergeCell ref="BC49:BC50"/>
    <mergeCell ref="BD49:BD50"/>
    <mergeCell ref="BG49:BG50"/>
    <mergeCell ref="BH49:BH50"/>
    <mergeCell ref="BA51:BA52"/>
    <mergeCell ref="BB51:BB52"/>
    <mergeCell ref="BC51:BC52"/>
    <mergeCell ref="BD51:BD52"/>
    <mergeCell ref="BG51:BG52"/>
    <mergeCell ref="BH51:BH52"/>
    <mergeCell ref="BE49:BF49"/>
    <mergeCell ref="BE50:BF50"/>
    <mergeCell ref="BE51:BF51"/>
    <mergeCell ref="BE52:BF52"/>
    <mergeCell ref="BE53:BF53"/>
    <mergeCell ref="BE54:BF54"/>
    <mergeCell ref="BE55:BF55"/>
    <mergeCell ref="BE56:BF56"/>
    <mergeCell ref="BE57:BF57"/>
    <mergeCell ref="BE58:BF58"/>
    <mergeCell ref="BE59:BF59"/>
    <mergeCell ref="BE60:BF60"/>
    <mergeCell ref="BA69:BA70"/>
    <mergeCell ref="BB69:BB70"/>
    <mergeCell ref="BC69:BC70"/>
    <mergeCell ref="BD69:BD70"/>
    <mergeCell ref="BG69:BG70"/>
    <mergeCell ref="BH69:BH70"/>
    <mergeCell ref="BA71:BA72"/>
    <mergeCell ref="BB71:BB72"/>
    <mergeCell ref="BC71:BC72"/>
    <mergeCell ref="BD71:BD72"/>
    <mergeCell ref="BG71:BG72"/>
    <mergeCell ref="BH71:BH72"/>
    <mergeCell ref="BA65:BA66"/>
    <mergeCell ref="BB65:BB66"/>
    <mergeCell ref="BC65:BC66"/>
    <mergeCell ref="BD65:BD66"/>
    <mergeCell ref="BG65:BG66"/>
    <mergeCell ref="BH65:BH66"/>
    <mergeCell ref="BA67:BA68"/>
    <mergeCell ref="BB67:BB68"/>
    <mergeCell ref="BC67:BC68"/>
    <mergeCell ref="BD67:BD68"/>
    <mergeCell ref="BG67:BG68"/>
    <mergeCell ref="BH67:BH68"/>
    <mergeCell ref="BA61:BA62"/>
    <mergeCell ref="BB61:BB62"/>
    <mergeCell ref="BC61:BC62"/>
    <mergeCell ref="BD61:BD62"/>
    <mergeCell ref="BG61:BG62"/>
    <mergeCell ref="BH61:BH62"/>
    <mergeCell ref="BA63:BA64"/>
    <mergeCell ref="BB63:BB64"/>
    <mergeCell ref="BC63:BC64"/>
    <mergeCell ref="BD63:BD64"/>
    <mergeCell ref="BG63:BG64"/>
    <mergeCell ref="BH63:BH64"/>
    <mergeCell ref="BE62:BF62"/>
    <mergeCell ref="BE63:BF63"/>
    <mergeCell ref="BE64:BF64"/>
    <mergeCell ref="BE65:BF65"/>
    <mergeCell ref="BE66:BF66"/>
    <mergeCell ref="BE67:BF67"/>
    <mergeCell ref="BE68:BF68"/>
    <mergeCell ref="BE69:BF69"/>
    <mergeCell ref="BE70:BF70"/>
    <mergeCell ref="BE71:BF71"/>
    <mergeCell ref="BE72:BF72"/>
    <mergeCell ref="BE61:BF61"/>
    <mergeCell ref="BA81:BA82"/>
    <mergeCell ref="BB81:BB82"/>
    <mergeCell ref="BC81:BC82"/>
    <mergeCell ref="BD81:BD82"/>
    <mergeCell ref="BG81:BG82"/>
    <mergeCell ref="BH81:BH82"/>
    <mergeCell ref="BA83:BA84"/>
    <mergeCell ref="BB83:BB84"/>
    <mergeCell ref="BC83:BC84"/>
    <mergeCell ref="BD83:BD84"/>
    <mergeCell ref="BG83:BG84"/>
    <mergeCell ref="BH83:BH84"/>
    <mergeCell ref="BA77:BA78"/>
    <mergeCell ref="BB77:BB78"/>
    <mergeCell ref="BC77:BC78"/>
    <mergeCell ref="BD77:BD78"/>
    <mergeCell ref="BG77:BG78"/>
    <mergeCell ref="BH77:BH78"/>
    <mergeCell ref="BA79:BA80"/>
    <mergeCell ref="BB79:BB80"/>
    <mergeCell ref="BC79:BC80"/>
    <mergeCell ref="BD79:BD80"/>
    <mergeCell ref="BG79:BG80"/>
    <mergeCell ref="BH79:BH80"/>
    <mergeCell ref="BA73:BA74"/>
    <mergeCell ref="BB73:BB74"/>
    <mergeCell ref="BC73:BC74"/>
    <mergeCell ref="BD73:BD74"/>
    <mergeCell ref="BG73:BG74"/>
    <mergeCell ref="BH73:BH74"/>
    <mergeCell ref="BA75:BA76"/>
    <mergeCell ref="BB75:BB76"/>
    <mergeCell ref="BC75:BC76"/>
    <mergeCell ref="BD75:BD76"/>
    <mergeCell ref="BG75:BG76"/>
    <mergeCell ref="BH75:BH76"/>
    <mergeCell ref="BE73:BF73"/>
    <mergeCell ref="BE74:BF74"/>
    <mergeCell ref="BE75:BF75"/>
    <mergeCell ref="BE76:BF76"/>
    <mergeCell ref="BE77:BF77"/>
    <mergeCell ref="BE78:BF78"/>
    <mergeCell ref="BE79:BF79"/>
    <mergeCell ref="BE80:BF80"/>
    <mergeCell ref="BE81:BF81"/>
    <mergeCell ref="BE82:BF82"/>
    <mergeCell ref="BE83:BF83"/>
    <mergeCell ref="BE84:BF84"/>
    <mergeCell ref="BA93:BA94"/>
    <mergeCell ref="BB93:BB94"/>
    <mergeCell ref="BC93:BC94"/>
    <mergeCell ref="BD93:BD94"/>
    <mergeCell ref="BG93:BG94"/>
    <mergeCell ref="BH93:BH94"/>
    <mergeCell ref="BA95:BA96"/>
    <mergeCell ref="BB95:BB96"/>
    <mergeCell ref="BC95:BC96"/>
    <mergeCell ref="BD95:BD96"/>
    <mergeCell ref="BG95:BG96"/>
    <mergeCell ref="BH95:BH96"/>
    <mergeCell ref="BA89:BA90"/>
    <mergeCell ref="BB89:BB90"/>
    <mergeCell ref="BC89:BC90"/>
    <mergeCell ref="BD89:BD90"/>
    <mergeCell ref="BG89:BG90"/>
    <mergeCell ref="BH89:BH90"/>
    <mergeCell ref="BA91:BA92"/>
    <mergeCell ref="BB91:BB92"/>
    <mergeCell ref="BC91:BC92"/>
    <mergeCell ref="BD91:BD92"/>
    <mergeCell ref="BG91:BG92"/>
    <mergeCell ref="BH91:BH92"/>
    <mergeCell ref="BA85:BA86"/>
    <mergeCell ref="BB85:BB86"/>
    <mergeCell ref="BC85:BC86"/>
    <mergeCell ref="BD85:BD86"/>
    <mergeCell ref="BG85:BG86"/>
    <mergeCell ref="BH85:BH86"/>
    <mergeCell ref="BA87:BA88"/>
    <mergeCell ref="BB87:BB88"/>
    <mergeCell ref="BC87:BC88"/>
    <mergeCell ref="BD87:BD88"/>
    <mergeCell ref="BG87:BG88"/>
    <mergeCell ref="BH87:BH88"/>
    <mergeCell ref="BE85:BF85"/>
    <mergeCell ref="BE86:BF86"/>
    <mergeCell ref="BE87:BF87"/>
    <mergeCell ref="BE88:BF88"/>
    <mergeCell ref="BE89:BF89"/>
    <mergeCell ref="BE90:BF90"/>
    <mergeCell ref="BE91:BF91"/>
    <mergeCell ref="BE92:BF92"/>
    <mergeCell ref="BE93:BF93"/>
    <mergeCell ref="BE94:BF94"/>
    <mergeCell ref="BE95:BF95"/>
    <mergeCell ref="BE96:BF96"/>
    <mergeCell ref="BA105:BA106"/>
    <mergeCell ref="BB105:BB106"/>
    <mergeCell ref="BC105:BC106"/>
    <mergeCell ref="BD105:BD106"/>
    <mergeCell ref="BG105:BG106"/>
    <mergeCell ref="BH105:BH106"/>
    <mergeCell ref="BA107:BA108"/>
    <mergeCell ref="BB107:BB108"/>
    <mergeCell ref="BC107:BC108"/>
    <mergeCell ref="BD107:BD108"/>
    <mergeCell ref="BG107:BG108"/>
    <mergeCell ref="BH107:BH108"/>
    <mergeCell ref="BA101:BA102"/>
    <mergeCell ref="BB101:BB102"/>
    <mergeCell ref="BC101:BC102"/>
    <mergeCell ref="BD101:BD102"/>
    <mergeCell ref="BG101:BG102"/>
    <mergeCell ref="BH101:BH102"/>
    <mergeCell ref="BA103:BA104"/>
    <mergeCell ref="BB103:BB104"/>
    <mergeCell ref="BC103:BC104"/>
    <mergeCell ref="BD103:BD104"/>
    <mergeCell ref="BG103:BG104"/>
    <mergeCell ref="BH103:BH104"/>
    <mergeCell ref="BA97:BA98"/>
    <mergeCell ref="BB97:BB98"/>
    <mergeCell ref="BC97:BC98"/>
    <mergeCell ref="BD97:BD98"/>
    <mergeCell ref="BG97:BG98"/>
    <mergeCell ref="BH97:BH98"/>
    <mergeCell ref="BA99:BA100"/>
    <mergeCell ref="BB99:BB100"/>
    <mergeCell ref="BC99:BC100"/>
    <mergeCell ref="BD99:BD100"/>
    <mergeCell ref="BG99:BG100"/>
    <mergeCell ref="BH99:BH100"/>
    <mergeCell ref="BE97:BF97"/>
    <mergeCell ref="BE98:BF98"/>
    <mergeCell ref="BE99:BF99"/>
    <mergeCell ref="BE100:BF100"/>
    <mergeCell ref="BE101:BF101"/>
    <mergeCell ref="BE102:BF102"/>
    <mergeCell ref="BE103:BF103"/>
    <mergeCell ref="BE104:BF104"/>
    <mergeCell ref="BE105:BF105"/>
    <mergeCell ref="BE106:BF106"/>
    <mergeCell ref="BE107:BF107"/>
    <mergeCell ref="BE108:BF108"/>
    <mergeCell ref="BA117:BA118"/>
    <mergeCell ref="BB117:BB118"/>
    <mergeCell ref="BC117:BC118"/>
    <mergeCell ref="BD117:BD118"/>
    <mergeCell ref="BG117:BG118"/>
    <mergeCell ref="BH117:BH118"/>
    <mergeCell ref="BA119:BA120"/>
    <mergeCell ref="BB119:BB120"/>
    <mergeCell ref="BC119:BC120"/>
    <mergeCell ref="BD119:BD120"/>
    <mergeCell ref="BG119:BG120"/>
    <mergeCell ref="BH119:BH120"/>
    <mergeCell ref="BA113:BA114"/>
    <mergeCell ref="BB113:BB114"/>
    <mergeCell ref="BC113:BC114"/>
    <mergeCell ref="BD113:BD114"/>
    <mergeCell ref="BG113:BG114"/>
    <mergeCell ref="BH113:BH114"/>
    <mergeCell ref="BA115:BA116"/>
    <mergeCell ref="BB115:BB116"/>
    <mergeCell ref="BC115:BC116"/>
    <mergeCell ref="BD115:BD116"/>
    <mergeCell ref="BG115:BG116"/>
    <mergeCell ref="BH115:BH116"/>
    <mergeCell ref="BA109:BA110"/>
    <mergeCell ref="BB109:BB110"/>
    <mergeCell ref="BC109:BC110"/>
    <mergeCell ref="BD109:BD110"/>
    <mergeCell ref="BG109:BG110"/>
    <mergeCell ref="BH109:BH110"/>
    <mergeCell ref="BA111:BA112"/>
    <mergeCell ref="BB111:BB112"/>
    <mergeCell ref="BC111:BC112"/>
    <mergeCell ref="BD111:BD112"/>
    <mergeCell ref="BG111:BG112"/>
    <mergeCell ref="BH111:BH112"/>
    <mergeCell ref="BE109:BF109"/>
    <mergeCell ref="BE110:BF110"/>
    <mergeCell ref="BE111:BF111"/>
    <mergeCell ref="BE112:BF112"/>
    <mergeCell ref="BE113:BF113"/>
    <mergeCell ref="BE114:BF114"/>
    <mergeCell ref="BE115:BF115"/>
    <mergeCell ref="BE116:BF116"/>
    <mergeCell ref="BE117:BF117"/>
    <mergeCell ref="BE118:BF118"/>
    <mergeCell ref="BE119:BF119"/>
    <mergeCell ref="BE120:BF120"/>
    <mergeCell ref="BA129:BA130"/>
    <mergeCell ref="BB129:BB130"/>
    <mergeCell ref="BC129:BC130"/>
    <mergeCell ref="BD129:BD130"/>
    <mergeCell ref="BG129:BG130"/>
    <mergeCell ref="BH129:BH130"/>
    <mergeCell ref="BA131:BA132"/>
    <mergeCell ref="BB131:BB132"/>
    <mergeCell ref="BC131:BC132"/>
    <mergeCell ref="BD131:BD132"/>
    <mergeCell ref="BG131:BG132"/>
    <mergeCell ref="BH131:BH132"/>
    <mergeCell ref="BA125:BA126"/>
    <mergeCell ref="BB125:BB126"/>
    <mergeCell ref="BC125:BC126"/>
    <mergeCell ref="BD125:BD126"/>
    <mergeCell ref="BG125:BG126"/>
    <mergeCell ref="BH125:BH126"/>
    <mergeCell ref="BA127:BA128"/>
    <mergeCell ref="BB127:BB128"/>
    <mergeCell ref="BC127:BC128"/>
    <mergeCell ref="BD127:BD128"/>
    <mergeCell ref="BG127:BG128"/>
    <mergeCell ref="BH127:BH128"/>
    <mergeCell ref="BA121:BA122"/>
    <mergeCell ref="BB121:BB122"/>
    <mergeCell ref="BC121:BC122"/>
    <mergeCell ref="BD121:BD122"/>
    <mergeCell ref="BG121:BG122"/>
    <mergeCell ref="BH121:BH122"/>
    <mergeCell ref="BA123:BA124"/>
    <mergeCell ref="BB123:BB124"/>
    <mergeCell ref="BC123:BC124"/>
    <mergeCell ref="BD123:BD124"/>
    <mergeCell ref="BG123:BG124"/>
    <mergeCell ref="BH123:BH124"/>
    <mergeCell ref="BE121:BF121"/>
    <mergeCell ref="BE122:BF122"/>
    <mergeCell ref="BE123:BF123"/>
    <mergeCell ref="BE124:BF124"/>
    <mergeCell ref="BE125:BF125"/>
    <mergeCell ref="BE126:BF126"/>
    <mergeCell ref="BE127:BF127"/>
    <mergeCell ref="BE128:BF128"/>
    <mergeCell ref="BE129:BF129"/>
    <mergeCell ref="BE130:BF130"/>
    <mergeCell ref="BE131:BF131"/>
    <mergeCell ref="BE132:BF132"/>
    <mergeCell ref="BA141:BA142"/>
    <mergeCell ref="BB141:BB142"/>
    <mergeCell ref="BC141:BC142"/>
    <mergeCell ref="BD141:BD142"/>
    <mergeCell ref="BG141:BG142"/>
    <mergeCell ref="BH141:BH142"/>
    <mergeCell ref="BA143:BA144"/>
    <mergeCell ref="BB143:BB144"/>
    <mergeCell ref="BC143:BC144"/>
    <mergeCell ref="BD143:BD144"/>
    <mergeCell ref="BG143:BG144"/>
    <mergeCell ref="BH143:BH144"/>
    <mergeCell ref="BA137:BA138"/>
    <mergeCell ref="BB137:BB138"/>
    <mergeCell ref="BC137:BC138"/>
    <mergeCell ref="BD137:BD138"/>
    <mergeCell ref="BG137:BG138"/>
    <mergeCell ref="BH137:BH138"/>
    <mergeCell ref="BA139:BA140"/>
    <mergeCell ref="BB139:BB140"/>
    <mergeCell ref="BC139:BC140"/>
    <mergeCell ref="BD139:BD140"/>
    <mergeCell ref="BG139:BG140"/>
    <mergeCell ref="BH139:BH140"/>
    <mergeCell ref="BA133:BA134"/>
    <mergeCell ref="BB133:BB134"/>
    <mergeCell ref="BC133:BC134"/>
    <mergeCell ref="BD133:BD134"/>
    <mergeCell ref="BG133:BG134"/>
    <mergeCell ref="BH133:BH134"/>
    <mergeCell ref="BA135:BA136"/>
    <mergeCell ref="BB135:BB136"/>
    <mergeCell ref="BC135:BC136"/>
    <mergeCell ref="BD135:BD136"/>
    <mergeCell ref="BG135:BG136"/>
    <mergeCell ref="BH135:BH136"/>
    <mergeCell ref="BE133:BF133"/>
    <mergeCell ref="BE134:BF134"/>
    <mergeCell ref="BE135:BF135"/>
    <mergeCell ref="BE136:BF136"/>
    <mergeCell ref="BE137:BF137"/>
    <mergeCell ref="BE138:BF138"/>
    <mergeCell ref="BE139:BF139"/>
    <mergeCell ref="BE140:BF140"/>
    <mergeCell ref="BE141:BF141"/>
    <mergeCell ref="BE142:BF142"/>
    <mergeCell ref="BE143:BF143"/>
    <mergeCell ref="BE144:BF144"/>
    <mergeCell ref="BA153:BA154"/>
    <mergeCell ref="BB153:BB154"/>
    <mergeCell ref="BC153:BC154"/>
    <mergeCell ref="BD153:BD154"/>
    <mergeCell ref="BG153:BG154"/>
    <mergeCell ref="BH153:BH154"/>
    <mergeCell ref="BA155:BA156"/>
    <mergeCell ref="BB155:BB156"/>
    <mergeCell ref="BC155:BC156"/>
    <mergeCell ref="BD155:BD156"/>
    <mergeCell ref="BG155:BG156"/>
    <mergeCell ref="BH155:BH156"/>
    <mergeCell ref="BA149:BA150"/>
    <mergeCell ref="BB149:BB150"/>
    <mergeCell ref="BC149:BC150"/>
    <mergeCell ref="BD149:BD150"/>
    <mergeCell ref="BG149:BG150"/>
    <mergeCell ref="BH149:BH150"/>
    <mergeCell ref="BA151:BA152"/>
    <mergeCell ref="BB151:BB152"/>
    <mergeCell ref="BC151:BC152"/>
    <mergeCell ref="BD151:BD152"/>
    <mergeCell ref="BG151:BG152"/>
    <mergeCell ref="BH151:BH152"/>
    <mergeCell ref="BA145:BA146"/>
    <mergeCell ref="BB145:BB146"/>
    <mergeCell ref="BC145:BC146"/>
    <mergeCell ref="BD145:BD146"/>
    <mergeCell ref="BG145:BG146"/>
    <mergeCell ref="BH145:BH146"/>
    <mergeCell ref="BA147:BA148"/>
    <mergeCell ref="BB147:BB148"/>
    <mergeCell ref="BC147:BC148"/>
    <mergeCell ref="BD147:BD148"/>
    <mergeCell ref="BG147:BG148"/>
    <mergeCell ref="BH147:BH148"/>
    <mergeCell ref="BE145:BF145"/>
    <mergeCell ref="BE146:BF146"/>
    <mergeCell ref="BE147:BF147"/>
    <mergeCell ref="BE148:BF148"/>
    <mergeCell ref="BE149:BF149"/>
    <mergeCell ref="BE150:BF150"/>
    <mergeCell ref="BE151:BF151"/>
    <mergeCell ref="BE152:BF152"/>
    <mergeCell ref="BE153:BF153"/>
    <mergeCell ref="BE154:BF154"/>
    <mergeCell ref="BE155:BF155"/>
    <mergeCell ref="BE156:BF156"/>
    <mergeCell ref="BA165:BA166"/>
    <mergeCell ref="BB165:BB166"/>
    <mergeCell ref="BC165:BC166"/>
    <mergeCell ref="BD165:BD166"/>
    <mergeCell ref="BG165:BG166"/>
    <mergeCell ref="BH165:BH166"/>
    <mergeCell ref="BA167:BA168"/>
    <mergeCell ref="BB167:BB168"/>
    <mergeCell ref="BC167:BC168"/>
    <mergeCell ref="BD167:BD168"/>
    <mergeCell ref="BG167:BG168"/>
    <mergeCell ref="BH167:BH168"/>
    <mergeCell ref="BA161:BA162"/>
    <mergeCell ref="BB161:BB162"/>
    <mergeCell ref="BC161:BC162"/>
    <mergeCell ref="BD161:BD162"/>
    <mergeCell ref="BG161:BG162"/>
    <mergeCell ref="BH161:BH162"/>
    <mergeCell ref="BA163:BA164"/>
    <mergeCell ref="BB163:BB164"/>
    <mergeCell ref="BC163:BC164"/>
    <mergeCell ref="BD163:BD164"/>
    <mergeCell ref="BG163:BG164"/>
    <mergeCell ref="BH163:BH164"/>
    <mergeCell ref="BA157:BA158"/>
    <mergeCell ref="BB157:BB158"/>
    <mergeCell ref="BC157:BC158"/>
    <mergeCell ref="BD157:BD158"/>
    <mergeCell ref="BG157:BG158"/>
    <mergeCell ref="BH157:BH158"/>
    <mergeCell ref="BA159:BA160"/>
    <mergeCell ref="BB159:BB160"/>
    <mergeCell ref="BC159:BC160"/>
    <mergeCell ref="BD159:BD160"/>
    <mergeCell ref="BG159:BG160"/>
    <mergeCell ref="BH159:BH160"/>
    <mergeCell ref="BE157:BF157"/>
    <mergeCell ref="BE158:BF158"/>
    <mergeCell ref="BE159:BF159"/>
    <mergeCell ref="BE160:BF160"/>
    <mergeCell ref="BE161:BF161"/>
    <mergeCell ref="BE162:BF162"/>
    <mergeCell ref="BE163:BF163"/>
    <mergeCell ref="BE164:BF164"/>
    <mergeCell ref="BE165:BF165"/>
    <mergeCell ref="BE166:BF166"/>
    <mergeCell ref="BE167:BF167"/>
    <mergeCell ref="BE168:BF168"/>
    <mergeCell ref="BA177:BA178"/>
    <mergeCell ref="BB177:BB178"/>
    <mergeCell ref="BC177:BC178"/>
    <mergeCell ref="BD177:BD178"/>
    <mergeCell ref="BG177:BG178"/>
    <mergeCell ref="BH177:BH178"/>
    <mergeCell ref="BA179:BA180"/>
    <mergeCell ref="BB179:BB180"/>
    <mergeCell ref="BC179:BC180"/>
    <mergeCell ref="BD179:BD180"/>
    <mergeCell ref="BG179:BG180"/>
    <mergeCell ref="BH179:BH180"/>
    <mergeCell ref="BA173:BA174"/>
    <mergeCell ref="BB173:BB174"/>
    <mergeCell ref="BC173:BC174"/>
    <mergeCell ref="BD173:BD174"/>
    <mergeCell ref="BG173:BG174"/>
    <mergeCell ref="BH173:BH174"/>
    <mergeCell ref="BA175:BA176"/>
    <mergeCell ref="BB175:BB176"/>
    <mergeCell ref="BC175:BC176"/>
    <mergeCell ref="BD175:BD176"/>
    <mergeCell ref="BG175:BG176"/>
    <mergeCell ref="BH175:BH176"/>
    <mergeCell ref="BA169:BA170"/>
    <mergeCell ref="BB169:BB170"/>
    <mergeCell ref="BC169:BC170"/>
    <mergeCell ref="BD169:BD170"/>
    <mergeCell ref="BG169:BG170"/>
    <mergeCell ref="BH169:BH170"/>
    <mergeCell ref="BA171:BA172"/>
    <mergeCell ref="BB171:BB172"/>
    <mergeCell ref="BC171:BC172"/>
    <mergeCell ref="BD171:BD172"/>
    <mergeCell ref="BG171:BG172"/>
    <mergeCell ref="BH171:BH172"/>
    <mergeCell ref="BE169:BF169"/>
    <mergeCell ref="BE170:BF170"/>
    <mergeCell ref="BE171:BF171"/>
    <mergeCell ref="BE172:BF172"/>
    <mergeCell ref="BE173:BF173"/>
    <mergeCell ref="BE174:BF174"/>
    <mergeCell ref="BE175:BF175"/>
    <mergeCell ref="BE176:BF176"/>
    <mergeCell ref="BE177:BF177"/>
    <mergeCell ref="BE178:BF178"/>
    <mergeCell ref="BE179:BF179"/>
    <mergeCell ref="BE180:BF180"/>
    <mergeCell ref="BA189:BA190"/>
    <mergeCell ref="BB189:BB190"/>
    <mergeCell ref="BC189:BC190"/>
    <mergeCell ref="BD189:BD190"/>
    <mergeCell ref="BG189:BG190"/>
    <mergeCell ref="BH189:BH190"/>
    <mergeCell ref="BA191:BA192"/>
    <mergeCell ref="BB191:BB192"/>
    <mergeCell ref="BC191:BC192"/>
    <mergeCell ref="BD191:BD192"/>
    <mergeCell ref="BG191:BG192"/>
    <mergeCell ref="BH191:BH192"/>
    <mergeCell ref="BA185:BA186"/>
    <mergeCell ref="BB185:BB186"/>
    <mergeCell ref="BC185:BC186"/>
    <mergeCell ref="BD185:BD186"/>
    <mergeCell ref="BG185:BG186"/>
    <mergeCell ref="BH185:BH186"/>
    <mergeCell ref="BA187:BA188"/>
    <mergeCell ref="BB187:BB188"/>
    <mergeCell ref="BC187:BC188"/>
    <mergeCell ref="BD187:BD188"/>
    <mergeCell ref="BG187:BG188"/>
    <mergeCell ref="BH187:BH188"/>
    <mergeCell ref="BA181:BA182"/>
    <mergeCell ref="BB181:BB182"/>
    <mergeCell ref="BC181:BC182"/>
    <mergeCell ref="BD181:BD182"/>
    <mergeCell ref="BG181:BG182"/>
    <mergeCell ref="BH181:BH182"/>
    <mergeCell ref="BA183:BA184"/>
    <mergeCell ref="BB183:BB184"/>
    <mergeCell ref="BC183:BC184"/>
    <mergeCell ref="BD183:BD184"/>
    <mergeCell ref="BG183:BG184"/>
    <mergeCell ref="BH183:BH184"/>
    <mergeCell ref="BE181:BF181"/>
    <mergeCell ref="BE182:BF182"/>
    <mergeCell ref="BE183:BF183"/>
    <mergeCell ref="BE184:BF184"/>
    <mergeCell ref="BE185:BF185"/>
    <mergeCell ref="BE186:BF186"/>
    <mergeCell ref="BE187:BF187"/>
    <mergeCell ref="BE188:BF188"/>
    <mergeCell ref="BE189:BF189"/>
    <mergeCell ref="BE190:BF190"/>
    <mergeCell ref="BE191:BF191"/>
    <mergeCell ref="BE192:BF192"/>
    <mergeCell ref="BA201:BA202"/>
    <mergeCell ref="BB201:BB202"/>
    <mergeCell ref="BC201:BC202"/>
    <mergeCell ref="BD201:BD202"/>
    <mergeCell ref="BG201:BG202"/>
    <mergeCell ref="BH201:BH202"/>
    <mergeCell ref="BA203:BA204"/>
    <mergeCell ref="BB203:BB204"/>
    <mergeCell ref="BC203:BC204"/>
    <mergeCell ref="BD203:BD204"/>
    <mergeCell ref="BG203:BG204"/>
    <mergeCell ref="BH203:BH204"/>
    <mergeCell ref="BA197:BA198"/>
    <mergeCell ref="BB197:BB198"/>
    <mergeCell ref="BC197:BC198"/>
    <mergeCell ref="BD197:BD198"/>
    <mergeCell ref="BG197:BG198"/>
    <mergeCell ref="BH197:BH198"/>
    <mergeCell ref="BA199:BA200"/>
    <mergeCell ref="BB199:BB200"/>
    <mergeCell ref="BC199:BC200"/>
    <mergeCell ref="BD199:BD200"/>
    <mergeCell ref="BG199:BG200"/>
    <mergeCell ref="BH199:BH200"/>
    <mergeCell ref="BA193:BA194"/>
    <mergeCell ref="BB193:BB194"/>
    <mergeCell ref="BC193:BC194"/>
    <mergeCell ref="BD193:BD194"/>
    <mergeCell ref="BG193:BG194"/>
    <mergeCell ref="BH193:BH194"/>
    <mergeCell ref="BA195:BA196"/>
    <mergeCell ref="BB195:BB196"/>
    <mergeCell ref="BC195:BC196"/>
    <mergeCell ref="BD195:BD196"/>
    <mergeCell ref="BG195:BG196"/>
    <mergeCell ref="BH195:BH196"/>
    <mergeCell ref="BE193:BF193"/>
    <mergeCell ref="BE194:BF194"/>
    <mergeCell ref="BE195:BF195"/>
    <mergeCell ref="BE196:BF196"/>
    <mergeCell ref="BE197:BF197"/>
    <mergeCell ref="BE198:BF198"/>
    <mergeCell ref="BE199:BF199"/>
    <mergeCell ref="BE200:BF200"/>
    <mergeCell ref="BE201:BF201"/>
    <mergeCell ref="BE202:BF202"/>
    <mergeCell ref="BE203:BF203"/>
    <mergeCell ref="BE204:BF204"/>
    <mergeCell ref="BA213:BA214"/>
    <mergeCell ref="BB213:BB214"/>
    <mergeCell ref="BC213:BC214"/>
    <mergeCell ref="BD213:BD214"/>
    <mergeCell ref="BG213:BG214"/>
    <mergeCell ref="BH213:BH214"/>
    <mergeCell ref="BA215:BA216"/>
    <mergeCell ref="BB215:BB216"/>
    <mergeCell ref="BC215:BC216"/>
    <mergeCell ref="BD215:BD216"/>
    <mergeCell ref="BG215:BG216"/>
    <mergeCell ref="BH215:BH216"/>
    <mergeCell ref="BA209:BA210"/>
    <mergeCell ref="BB209:BB210"/>
    <mergeCell ref="BC209:BC210"/>
    <mergeCell ref="BD209:BD210"/>
    <mergeCell ref="BG209:BG210"/>
    <mergeCell ref="BH209:BH210"/>
    <mergeCell ref="BA211:BA212"/>
    <mergeCell ref="BB211:BB212"/>
    <mergeCell ref="BC211:BC212"/>
    <mergeCell ref="BD211:BD212"/>
    <mergeCell ref="BG211:BG212"/>
    <mergeCell ref="BH211:BH212"/>
    <mergeCell ref="BA205:BA206"/>
    <mergeCell ref="BB205:BB206"/>
    <mergeCell ref="BC205:BC206"/>
    <mergeCell ref="BD205:BD206"/>
    <mergeCell ref="BG205:BG206"/>
    <mergeCell ref="BH205:BH206"/>
    <mergeCell ref="BA207:BA208"/>
    <mergeCell ref="BB207:BB208"/>
    <mergeCell ref="BC207:BC208"/>
    <mergeCell ref="BD207:BD208"/>
    <mergeCell ref="BG207:BG208"/>
    <mergeCell ref="BH207:BH208"/>
    <mergeCell ref="BE205:BF205"/>
    <mergeCell ref="BE206:BF206"/>
    <mergeCell ref="BE207:BF207"/>
    <mergeCell ref="BE208:BF208"/>
    <mergeCell ref="BE209:BF209"/>
    <mergeCell ref="BE210:BF210"/>
    <mergeCell ref="BE211:BF211"/>
    <mergeCell ref="BE212:BF212"/>
    <mergeCell ref="BE213:BF213"/>
    <mergeCell ref="BE214:BF214"/>
    <mergeCell ref="BE215:BF215"/>
    <mergeCell ref="BE216:BF216"/>
    <mergeCell ref="BA225:BA226"/>
    <mergeCell ref="BB225:BB226"/>
    <mergeCell ref="BC225:BC226"/>
    <mergeCell ref="BD225:BD226"/>
    <mergeCell ref="BG225:BG226"/>
    <mergeCell ref="BH225:BH226"/>
    <mergeCell ref="BA227:BA228"/>
    <mergeCell ref="BB227:BB228"/>
    <mergeCell ref="BC227:BC228"/>
    <mergeCell ref="BD227:BD228"/>
    <mergeCell ref="BG227:BG228"/>
    <mergeCell ref="BH227:BH228"/>
    <mergeCell ref="BA221:BA222"/>
    <mergeCell ref="BB221:BB222"/>
    <mergeCell ref="BC221:BC222"/>
    <mergeCell ref="BD221:BD222"/>
    <mergeCell ref="BG221:BG222"/>
    <mergeCell ref="BH221:BH222"/>
    <mergeCell ref="BA223:BA224"/>
    <mergeCell ref="BB223:BB224"/>
    <mergeCell ref="BC223:BC224"/>
    <mergeCell ref="BD223:BD224"/>
    <mergeCell ref="BG223:BG224"/>
    <mergeCell ref="BH223:BH224"/>
    <mergeCell ref="BA217:BA218"/>
    <mergeCell ref="BB217:BB218"/>
    <mergeCell ref="BC217:BC218"/>
    <mergeCell ref="BD217:BD218"/>
    <mergeCell ref="BG217:BG218"/>
    <mergeCell ref="BH217:BH218"/>
    <mergeCell ref="BA219:BA220"/>
    <mergeCell ref="BB219:BB220"/>
    <mergeCell ref="BC219:BC220"/>
    <mergeCell ref="BD219:BD220"/>
    <mergeCell ref="BG219:BG220"/>
    <mergeCell ref="BH219:BH220"/>
    <mergeCell ref="BE217:BF217"/>
    <mergeCell ref="BE218:BF218"/>
    <mergeCell ref="BE219:BF219"/>
    <mergeCell ref="BE220:BF220"/>
    <mergeCell ref="BE221:BF221"/>
    <mergeCell ref="BE222:BF222"/>
    <mergeCell ref="BE223:BF223"/>
    <mergeCell ref="BE224:BF224"/>
    <mergeCell ref="BE225:BF225"/>
    <mergeCell ref="BE226:BF226"/>
    <mergeCell ref="BE227:BF227"/>
    <mergeCell ref="BE228:BF228"/>
    <mergeCell ref="BA237:BA238"/>
    <mergeCell ref="BB237:BB238"/>
    <mergeCell ref="BC237:BC238"/>
    <mergeCell ref="BD237:BD238"/>
    <mergeCell ref="BG237:BG238"/>
    <mergeCell ref="BH237:BH238"/>
    <mergeCell ref="BA239:BA240"/>
    <mergeCell ref="BB239:BB240"/>
    <mergeCell ref="BC239:BC240"/>
    <mergeCell ref="BD239:BD240"/>
    <mergeCell ref="BG239:BG240"/>
    <mergeCell ref="BH239:BH240"/>
    <mergeCell ref="BA233:BA234"/>
    <mergeCell ref="BB233:BB234"/>
    <mergeCell ref="BC233:BC234"/>
    <mergeCell ref="BD233:BD234"/>
    <mergeCell ref="BG233:BG234"/>
    <mergeCell ref="BH233:BH234"/>
    <mergeCell ref="BA235:BA236"/>
    <mergeCell ref="BB235:BB236"/>
    <mergeCell ref="BC235:BC236"/>
    <mergeCell ref="BD235:BD236"/>
    <mergeCell ref="BG235:BG236"/>
    <mergeCell ref="BH235:BH236"/>
    <mergeCell ref="BA229:BA230"/>
    <mergeCell ref="BB229:BB230"/>
    <mergeCell ref="BC229:BC230"/>
    <mergeCell ref="BD229:BD230"/>
    <mergeCell ref="BG229:BG230"/>
    <mergeCell ref="BH229:BH230"/>
    <mergeCell ref="BA231:BA232"/>
    <mergeCell ref="BB231:BB232"/>
    <mergeCell ref="BC231:BC232"/>
    <mergeCell ref="BD231:BD232"/>
    <mergeCell ref="BG231:BG232"/>
    <mergeCell ref="BH231:BH232"/>
    <mergeCell ref="BE229:BF229"/>
    <mergeCell ref="BE230:BF230"/>
    <mergeCell ref="BE231:BF231"/>
    <mergeCell ref="BE232:BF232"/>
    <mergeCell ref="BE233:BF233"/>
    <mergeCell ref="BE234:BF234"/>
    <mergeCell ref="BE235:BF235"/>
    <mergeCell ref="BE236:BF236"/>
    <mergeCell ref="BE237:BF237"/>
    <mergeCell ref="BE238:BF238"/>
    <mergeCell ref="BE239:BF239"/>
    <mergeCell ref="BE240:BF240"/>
    <mergeCell ref="BD245:BD246"/>
    <mergeCell ref="BG245:BG246"/>
    <mergeCell ref="BH245:BH246"/>
    <mergeCell ref="BA247:BA248"/>
    <mergeCell ref="BB247:BB248"/>
    <mergeCell ref="BC247:BC248"/>
    <mergeCell ref="BD247:BD248"/>
    <mergeCell ref="BG247:BG248"/>
    <mergeCell ref="BH247:BH248"/>
    <mergeCell ref="BA241:BA242"/>
    <mergeCell ref="BB241:BB242"/>
    <mergeCell ref="BC241:BC242"/>
    <mergeCell ref="BD241:BD242"/>
    <mergeCell ref="BG241:BG242"/>
    <mergeCell ref="BH241:BH242"/>
    <mergeCell ref="BA243:BA244"/>
    <mergeCell ref="BB243:BB244"/>
    <mergeCell ref="BC243:BC244"/>
    <mergeCell ref="BD243:BD244"/>
    <mergeCell ref="BG243:BG244"/>
    <mergeCell ref="BH243:BH244"/>
    <mergeCell ref="BE241:BF241"/>
    <mergeCell ref="BE242:BF242"/>
    <mergeCell ref="BE243:BF243"/>
    <mergeCell ref="BE244:BF244"/>
    <mergeCell ref="BE245:BF245"/>
    <mergeCell ref="BE246:BF246"/>
    <mergeCell ref="BE247:BF247"/>
    <mergeCell ref="BE248:BF248"/>
    <mergeCell ref="BE249:BF249"/>
    <mergeCell ref="BE250:BF250"/>
    <mergeCell ref="BE251:BF251"/>
    <mergeCell ref="BE252:BF252"/>
    <mergeCell ref="BQ25:BQ26"/>
    <mergeCell ref="BR25:BR26"/>
    <mergeCell ref="BK27:BK28"/>
    <mergeCell ref="BL27:BL28"/>
    <mergeCell ref="BM27:BM28"/>
    <mergeCell ref="BN27:BN28"/>
    <mergeCell ref="BQ27:BQ28"/>
    <mergeCell ref="BR27:BR28"/>
    <mergeCell ref="BR19:BR20"/>
    <mergeCell ref="BK21:BK22"/>
    <mergeCell ref="BL21:BL22"/>
    <mergeCell ref="BM21:BM22"/>
    <mergeCell ref="BN21:BN22"/>
    <mergeCell ref="BQ21:BQ22"/>
    <mergeCell ref="BR21:BR22"/>
    <mergeCell ref="BK23:BK24"/>
    <mergeCell ref="BL23:BL24"/>
    <mergeCell ref="BM23:BM24"/>
    <mergeCell ref="BN23:BN24"/>
    <mergeCell ref="BQ23:BQ24"/>
    <mergeCell ref="BR23:BR24"/>
    <mergeCell ref="BA257:BA258"/>
    <mergeCell ref="BB257:BB258"/>
    <mergeCell ref="BC257:BC258"/>
    <mergeCell ref="BD257:BD258"/>
    <mergeCell ref="BG257:BG258"/>
    <mergeCell ref="BH257:BH258"/>
    <mergeCell ref="BO18:BP18"/>
    <mergeCell ref="BK19:BK20"/>
    <mergeCell ref="BL19:BL20"/>
    <mergeCell ref="BM19:BM20"/>
    <mergeCell ref="BN19:BN20"/>
    <mergeCell ref="BQ19:BQ20"/>
    <mergeCell ref="BK25:BK26"/>
    <mergeCell ref="BL25:BL26"/>
    <mergeCell ref="BM25:BM26"/>
    <mergeCell ref="BN25:BN26"/>
    <mergeCell ref="BA253:BA254"/>
    <mergeCell ref="BB253:BB254"/>
    <mergeCell ref="BC253:BC254"/>
    <mergeCell ref="BD253:BD254"/>
    <mergeCell ref="BG253:BG254"/>
    <mergeCell ref="BH253:BH254"/>
    <mergeCell ref="BA255:BA256"/>
    <mergeCell ref="BB255:BB256"/>
    <mergeCell ref="BC255:BC256"/>
    <mergeCell ref="BD255:BD256"/>
    <mergeCell ref="BG255:BG256"/>
    <mergeCell ref="BH255:BH256"/>
    <mergeCell ref="BA249:BA250"/>
    <mergeCell ref="BB249:BB250"/>
    <mergeCell ref="BC249:BC250"/>
    <mergeCell ref="BD249:BD250"/>
    <mergeCell ref="BG249:BG250"/>
    <mergeCell ref="BH249:BH250"/>
    <mergeCell ref="BA251:BA252"/>
    <mergeCell ref="BB251:BB252"/>
    <mergeCell ref="BC251:BC252"/>
    <mergeCell ref="BD251:BD252"/>
    <mergeCell ref="BG251:BG252"/>
    <mergeCell ref="BH251:BH252"/>
    <mergeCell ref="BA245:BA246"/>
    <mergeCell ref="BB245:BB246"/>
    <mergeCell ref="BC245:BC246"/>
    <mergeCell ref="BK37:BK38"/>
    <mergeCell ref="BL37:BL38"/>
    <mergeCell ref="BM37:BM38"/>
    <mergeCell ref="BN37:BN38"/>
    <mergeCell ref="BQ37:BQ38"/>
    <mergeCell ref="BR37:BR38"/>
    <mergeCell ref="BK39:BK40"/>
    <mergeCell ref="BL39:BL40"/>
    <mergeCell ref="BM39:BM40"/>
    <mergeCell ref="BN39:BN40"/>
    <mergeCell ref="BQ39:BQ40"/>
    <mergeCell ref="BR39:BR40"/>
    <mergeCell ref="BK33:BK34"/>
    <mergeCell ref="BL33:BL34"/>
    <mergeCell ref="BM33:BM34"/>
    <mergeCell ref="BN33:BN34"/>
    <mergeCell ref="BQ33:BQ34"/>
    <mergeCell ref="BR33:BR34"/>
    <mergeCell ref="BK35:BK36"/>
    <mergeCell ref="BL35:BL36"/>
    <mergeCell ref="BM35:BM36"/>
    <mergeCell ref="BN35:BN36"/>
    <mergeCell ref="BQ35:BQ36"/>
    <mergeCell ref="BR35:BR36"/>
    <mergeCell ref="BK29:BK30"/>
    <mergeCell ref="BL29:BL30"/>
    <mergeCell ref="BM29:BM30"/>
    <mergeCell ref="BN29:BN30"/>
    <mergeCell ref="BQ29:BQ30"/>
    <mergeCell ref="BR29:BR30"/>
    <mergeCell ref="BK31:BK32"/>
    <mergeCell ref="BL31:BL32"/>
    <mergeCell ref="BM31:BM32"/>
    <mergeCell ref="BN31:BN32"/>
    <mergeCell ref="BQ31:BQ32"/>
    <mergeCell ref="BR31:BR32"/>
    <mergeCell ref="BK49:BK50"/>
    <mergeCell ref="BL49:BL50"/>
    <mergeCell ref="BM49:BM50"/>
    <mergeCell ref="BN49:BN50"/>
    <mergeCell ref="BQ49:BQ50"/>
    <mergeCell ref="BR49:BR50"/>
    <mergeCell ref="BK51:BK52"/>
    <mergeCell ref="BL51:BL52"/>
    <mergeCell ref="BM51:BM52"/>
    <mergeCell ref="BN51:BN52"/>
    <mergeCell ref="BQ51:BQ52"/>
    <mergeCell ref="BR51:BR52"/>
    <mergeCell ref="BK45:BK46"/>
    <mergeCell ref="BL45:BL46"/>
    <mergeCell ref="BM45:BM46"/>
    <mergeCell ref="BN45:BN46"/>
    <mergeCell ref="BQ45:BQ46"/>
    <mergeCell ref="BR45:BR46"/>
    <mergeCell ref="BK47:BK48"/>
    <mergeCell ref="BL47:BL48"/>
    <mergeCell ref="BM47:BM48"/>
    <mergeCell ref="BN47:BN48"/>
    <mergeCell ref="BQ47:BQ48"/>
    <mergeCell ref="BR47:BR48"/>
    <mergeCell ref="BK41:BK42"/>
    <mergeCell ref="BL41:BL42"/>
    <mergeCell ref="BM41:BM42"/>
    <mergeCell ref="BN41:BN42"/>
    <mergeCell ref="BQ41:BQ42"/>
    <mergeCell ref="BR41:BR42"/>
    <mergeCell ref="BK43:BK44"/>
    <mergeCell ref="BL43:BL44"/>
    <mergeCell ref="BM43:BM44"/>
    <mergeCell ref="BN43:BN44"/>
    <mergeCell ref="BQ43:BQ44"/>
    <mergeCell ref="BR43:BR44"/>
    <mergeCell ref="BO48:BP48"/>
    <mergeCell ref="BO49:BP49"/>
    <mergeCell ref="BO50:BP50"/>
    <mergeCell ref="BO51:BP51"/>
    <mergeCell ref="BO52:BP52"/>
    <mergeCell ref="BK61:BK62"/>
    <mergeCell ref="BL61:BL62"/>
    <mergeCell ref="BM61:BM62"/>
    <mergeCell ref="BN61:BN62"/>
    <mergeCell ref="BQ61:BQ62"/>
    <mergeCell ref="BR61:BR62"/>
    <mergeCell ref="BK63:BK64"/>
    <mergeCell ref="BL63:BL64"/>
    <mergeCell ref="BM63:BM64"/>
    <mergeCell ref="BN63:BN64"/>
    <mergeCell ref="BQ63:BQ64"/>
    <mergeCell ref="BR63:BR64"/>
    <mergeCell ref="BK57:BK58"/>
    <mergeCell ref="BL57:BL58"/>
    <mergeCell ref="BM57:BM58"/>
    <mergeCell ref="BN57:BN58"/>
    <mergeCell ref="BQ57:BQ58"/>
    <mergeCell ref="BR57:BR58"/>
    <mergeCell ref="BK59:BK60"/>
    <mergeCell ref="BL59:BL60"/>
    <mergeCell ref="BM59:BM60"/>
    <mergeCell ref="BN59:BN60"/>
    <mergeCell ref="BQ59:BQ60"/>
    <mergeCell ref="BR59:BR60"/>
    <mergeCell ref="BK53:BK54"/>
    <mergeCell ref="BL53:BL54"/>
    <mergeCell ref="BM53:BM54"/>
    <mergeCell ref="BN53:BN54"/>
    <mergeCell ref="BQ53:BQ54"/>
    <mergeCell ref="BR53:BR54"/>
    <mergeCell ref="BK55:BK56"/>
    <mergeCell ref="BL55:BL56"/>
    <mergeCell ref="BM55:BM56"/>
    <mergeCell ref="BN55:BN56"/>
    <mergeCell ref="BQ55:BQ56"/>
    <mergeCell ref="BR55:BR56"/>
    <mergeCell ref="BO62:BP62"/>
    <mergeCell ref="BO63:BP63"/>
    <mergeCell ref="BO64:BP64"/>
    <mergeCell ref="BO53:BP53"/>
    <mergeCell ref="BO54:BP54"/>
    <mergeCell ref="BO55:BP55"/>
    <mergeCell ref="BO56:BP56"/>
    <mergeCell ref="BO57:BP57"/>
    <mergeCell ref="BO58:BP58"/>
    <mergeCell ref="BO59:BP59"/>
    <mergeCell ref="BO60:BP60"/>
    <mergeCell ref="BO61:BP61"/>
    <mergeCell ref="BK73:BK74"/>
    <mergeCell ref="BL73:BL74"/>
    <mergeCell ref="BM73:BM74"/>
    <mergeCell ref="BN73:BN74"/>
    <mergeCell ref="BQ73:BQ74"/>
    <mergeCell ref="BR73:BR74"/>
    <mergeCell ref="BK75:BK76"/>
    <mergeCell ref="BL75:BL76"/>
    <mergeCell ref="BM75:BM76"/>
    <mergeCell ref="BN75:BN76"/>
    <mergeCell ref="BQ75:BQ76"/>
    <mergeCell ref="BR75:BR76"/>
    <mergeCell ref="BK69:BK70"/>
    <mergeCell ref="BL69:BL70"/>
    <mergeCell ref="BM69:BM70"/>
    <mergeCell ref="BN69:BN70"/>
    <mergeCell ref="BQ69:BQ70"/>
    <mergeCell ref="BR69:BR70"/>
    <mergeCell ref="BK71:BK72"/>
    <mergeCell ref="BL71:BL72"/>
    <mergeCell ref="BM71:BM72"/>
    <mergeCell ref="BN71:BN72"/>
    <mergeCell ref="BQ71:BQ72"/>
    <mergeCell ref="BR71:BR72"/>
    <mergeCell ref="BK65:BK66"/>
    <mergeCell ref="BL65:BL66"/>
    <mergeCell ref="BM65:BM66"/>
    <mergeCell ref="BN65:BN66"/>
    <mergeCell ref="BQ65:BQ66"/>
    <mergeCell ref="BR65:BR66"/>
    <mergeCell ref="BK67:BK68"/>
    <mergeCell ref="BL67:BL68"/>
    <mergeCell ref="BM67:BM68"/>
    <mergeCell ref="BN67:BN68"/>
    <mergeCell ref="BQ67:BQ68"/>
    <mergeCell ref="BR67:BR68"/>
    <mergeCell ref="BO65:BP65"/>
    <mergeCell ref="BO66:BP66"/>
    <mergeCell ref="BO67:BP67"/>
    <mergeCell ref="BO68:BP68"/>
    <mergeCell ref="BO69:BP69"/>
    <mergeCell ref="BO70:BP70"/>
    <mergeCell ref="BO71:BP71"/>
    <mergeCell ref="BO72:BP72"/>
    <mergeCell ref="BO73:BP73"/>
    <mergeCell ref="BO74:BP74"/>
    <mergeCell ref="BO75:BP75"/>
    <mergeCell ref="BO76:BP76"/>
    <mergeCell ref="BK85:BK86"/>
    <mergeCell ref="BL85:BL86"/>
    <mergeCell ref="BM85:BM86"/>
    <mergeCell ref="BN85:BN86"/>
    <mergeCell ref="BQ85:BQ86"/>
    <mergeCell ref="BR85:BR86"/>
    <mergeCell ref="BK87:BK88"/>
    <mergeCell ref="BL87:BL88"/>
    <mergeCell ref="BM87:BM88"/>
    <mergeCell ref="BN87:BN88"/>
    <mergeCell ref="BQ87:BQ88"/>
    <mergeCell ref="BR87:BR88"/>
    <mergeCell ref="BK81:BK82"/>
    <mergeCell ref="BL81:BL82"/>
    <mergeCell ref="BM81:BM82"/>
    <mergeCell ref="BN81:BN82"/>
    <mergeCell ref="BQ81:BQ82"/>
    <mergeCell ref="BR81:BR82"/>
    <mergeCell ref="BK83:BK84"/>
    <mergeCell ref="BL83:BL84"/>
    <mergeCell ref="BM83:BM84"/>
    <mergeCell ref="BN83:BN84"/>
    <mergeCell ref="BQ83:BQ84"/>
    <mergeCell ref="BR83:BR84"/>
    <mergeCell ref="BK77:BK78"/>
    <mergeCell ref="BL77:BL78"/>
    <mergeCell ref="BM77:BM78"/>
    <mergeCell ref="BN77:BN78"/>
    <mergeCell ref="BQ77:BQ78"/>
    <mergeCell ref="BR77:BR78"/>
    <mergeCell ref="BK79:BK80"/>
    <mergeCell ref="BL79:BL80"/>
    <mergeCell ref="BM79:BM80"/>
    <mergeCell ref="BN79:BN80"/>
    <mergeCell ref="BQ79:BQ80"/>
    <mergeCell ref="BR79:BR80"/>
    <mergeCell ref="BO77:BP77"/>
    <mergeCell ref="BO78:BP78"/>
    <mergeCell ref="BO79:BP79"/>
    <mergeCell ref="BO80:BP80"/>
    <mergeCell ref="BO81:BP81"/>
    <mergeCell ref="BO82:BP82"/>
    <mergeCell ref="BO83:BP83"/>
    <mergeCell ref="BO84:BP84"/>
    <mergeCell ref="BO85:BP85"/>
    <mergeCell ref="BO86:BP86"/>
    <mergeCell ref="BO87:BP87"/>
    <mergeCell ref="BO88:BP88"/>
    <mergeCell ref="BK97:BK98"/>
    <mergeCell ref="BL97:BL98"/>
    <mergeCell ref="BM97:BM98"/>
    <mergeCell ref="BN97:BN98"/>
    <mergeCell ref="BQ97:BQ98"/>
    <mergeCell ref="BR97:BR98"/>
    <mergeCell ref="BK99:BK100"/>
    <mergeCell ref="BL99:BL100"/>
    <mergeCell ref="BM99:BM100"/>
    <mergeCell ref="BN99:BN100"/>
    <mergeCell ref="BQ99:BQ100"/>
    <mergeCell ref="BR99:BR100"/>
    <mergeCell ref="BK93:BK94"/>
    <mergeCell ref="BL93:BL94"/>
    <mergeCell ref="BM93:BM94"/>
    <mergeCell ref="BN93:BN94"/>
    <mergeCell ref="BQ93:BQ94"/>
    <mergeCell ref="BR93:BR94"/>
    <mergeCell ref="BK95:BK96"/>
    <mergeCell ref="BL95:BL96"/>
    <mergeCell ref="BM95:BM96"/>
    <mergeCell ref="BN95:BN96"/>
    <mergeCell ref="BQ95:BQ96"/>
    <mergeCell ref="BR95:BR96"/>
    <mergeCell ref="BK89:BK90"/>
    <mergeCell ref="BL89:BL90"/>
    <mergeCell ref="BM89:BM90"/>
    <mergeCell ref="BN89:BN90"/>
    <mergeCell ref="BQ89:BQ90"/>
    <mergeCell ref="BR89:BR90"/>
    <mergeCell ref="BK91:BK92"/>
    <mergeCell ref="BL91:BL92"/>
    <mergeCell ref="BM91:BM92"/>
    <mergeCell ref="BN91:BN92"/>
    <mergeCell ref="BQ91:BQ92"/>
    <mergeCell ref="BR91:BR92"/>
    <mergeCell ref="BO89:BP89"/>
    <mergeCell ref="BO90:BP90"/>
    <mergeCell ref="BO91:BP91"/>
    <mergeCell ref="BO92:BP92"/>
    <mergeCell ref="BO93:BP93"/>
    <mergeCell ref="BO94:BP94"/>
    <mergeCell ref="BO95:BP95"/>
    <mergeCell ref="BO96:BP96"/>
    <mergeCell ref="BO97:BP97"/>
    <mergeCell ref="BO98:BP98"/>
    <mergeCell ref="BO99:BP99"/>
    <mergeCell ref="BO100:BP100"/>
    <mergeCell ref="BK109:BK110"/>
    <mergeCell ref="BL109:BL110"/>
    <mergeCell ref="BM109:BM110"/>
    <mergeCell ref="BN109:BN110"/>
    <mergeCell ref="BQ109:BQ110"/>
    <mergeCell ref="BR109:BR110"/>
    <mergeCell ref="BK111:BK112"/>
    <mergeCell ref="BL111:BL112"/>
    <mergeCell ref="BM111:BM112"/>
    <mergeCell ref="BN111:BN112"/>
    <mergeCell ref="BQ111:BQ112"/>
    <mergeCell ref="BR111:BR112"/>
    <mergeCell ref="BK105:BK106"/>
    <mergeCell ref="BL105:BL106"/>
    <mergeCell ref="BM105:BM106"/>
    <mergeCell ref="BN105:BN106"/>
    <mergeCell ref="BQ105:BQ106"/>
    <mergeCell ref="BR105:BR106"/>
    <mergeCell ref="BK107:BK108"/>
    <mergeCell ref="BL107:BL108"/>
    <mergeCell ref="BM107:BM108"/>
    <mergeCell ref="BN107:BN108"/>
    <mergeCell ref="BQ107:BQ108"/>
    <mergeCell ref="BR107:BR108"/>
    <mergeCell ref="BK101:BK102"/>
    <mergeCell ref="BL101:BL102"/>
    <mergeCell ref="BM101:BM102"/>
    <mergeCell ref="BN101:BN102"/>
    <mergeCell ref="BQ101:BQ102"/>
    <mergeCell ref="BR101:BR102"/>
    <mergeCell ref="BK103:BK104"/>
    <mergeCell ref="BL103:BL104"/>
    <mergeCell ref="BM103:BM104"/>
    <mergeCell ref="BN103:BN104"/>
    <mergeCell ref="BQ103:BQ104"/>
    <mergeCell ref="BR103:BR104"/>
    <mergeCell ref="BO101:BP101"/>
    <mergeCell ref="BO102:BP102"/>
    <mergeCell ref="BO103:BP103"/>
    <mergeCell ref="BO104:BP104"/>
    <mergeCell ref="BO105:BP105"/>
    <mergeCell ref="BO106:BP106"/>
    <mergeCell ref="BO107:BP107"/>
    <mergeCell ref="BO108:BP108"/>
    <mergeCell ref="BO109:BP109"/>
    <mergeCell ref="BO110:BP110"/>
    <mergeCell ref="BO111:BP111"/>
    <mergeCell ref="BO112:BP112"/>
    <mergeCell ref="BK121:BK122"/>
    <mergeCell ref="BL121:BL122"/>
    <mergeCell ref="BM121:BM122"/>
    <mergeCell ref="BN121:BN122"/>
    <mergeCell ref="BQ121:BQ122"/>
    <mergeCell ref="BR121:BR122"/>
    <mergeCell ref="BK123:BK124"/>
    <mergeCell ref="BL123:BL124"/>
    <mergeCell ref="BM123:BM124"/>
    <mergeCell ref="BN123:BN124"/>
    <mergeCell ref="BQ123:BQ124"/>
    <mergeCell ref="BR123:BR124"/>
    <mergeCell ref="BK117:BK118"/>
    <mergeCell ref="BL117:BL118"/>
    <mergeCell ref="BM117:BM118"/>
    <mergeCell ref="BN117:BN118"/>
    <mergeCell ref="BQ117:BQ118"/>
    <mergeCell ref="BR117:BR118"/>
    <mergeCell ref="BK119:BK120"/>
    <mergeCell ref="BL119:BL120"/>
    <mergeCell ref="BM119:BM120"/>
    <mergeCell ref="BN119:BN120"/>
    <mergeCell ref="BQ119:BQ120"/>
    <mergeCell ref="BR119:BR120"/>
    <mergeCell ref="BK113:BK114"/>
    <mergeCell ref="BL113:BL114"/>
    <mergeCell ref="BM113:BM114"/>
    <mergeCell ref="BN113:BN114"/>
    <mergeCell ref="BQ113:BQ114"/>
    <mergeCell ref="BR113:BR114"/>
    <mergeCell ref="BK115:BK116"/>
    <mergeCell ref="BL115:BL116"/>
    <mergeCell ref="BM115:BM116"/>
    <mergeCell ref="BN115:BN116"/>
    <mergeCell ref="BQ115:BQ116"/>
    <mergeCell ref="BR115:BR116"/>
    <mergeCell ref="BO113:BP113"/>
    <mergeCell ref="BO114:BP114"/>
    <mergeCell ref="BO115:BP115"/>
    <mergeCell ref="BO116:BP116"/>
    <mergeCell ref="BO117:BP117"/>
    <mergeCell ref="BO118:BP118"/>
    <mergeCell ref="BO119:BP119"/>
    <mergeCell ref="BO120:BP120"/>
    <mergeCell ref="BO121:BP121"/>
    <mergeCell ref="BO122:BP122"/>
    <mergeCell ref="BO123:BP123"/>
    <mergeCell ref="BO124:BP124"/>
    <mergeCell ref="BK133:BK134"/>
    <mergeCell ref="BL133:BL134"/>
    <mergeCell ref="BM133:BM134"/>
    <mergeCell ref="BN133:BN134"/>
    <mergeCell ref="BQ133:BQ134"/>
    <mergeCell ref="BR133:BR134"/>
    <mergeCell ref="BK135:BK136"/>
    <mergeCell ref="BL135:BL136"/>
    <mergeCell ref="BM135:BM136"/>
    <mergeCell ref="BN135:BN136"/>
    <mergeCell ref="BQ135:BQ136"/>
    <mergeCell ref="BR135:BR136"/>
    <mergeCell ref="BK129:BK130"/>
    <mergeCell ref="BL129:BL130"/>
    <mergeCell ref="BM129:BM130"/>
    <mergeCell ref="BN129:BN130"/>
    <mergeCell ref="BQ129:BQ130"/>
    <mergeCell ref="BR129:BR130"/>
    <mergeCell ref="BK131:BK132"/>
    <mergeCell ref="BL131:BL132"/>
    <mergeCell ref="BM131:BM132"/>
    <mergeCell ref="BN131:BN132"/>
    <mergeCell ref="BQ131:BQ132"/>
    <mergeCell ref="BR131:BR132"/>
    <mergeCell ref="BK125:BK126"/>
    <mergeCell ref="BL125:BL126"/>
    <mergeCell ref="BM125:BM126"/>
    <mergeCell ref="BN125:BN126"/>
    <mergeCell ref="BQ125:BQ126"/>
    <mergeCell ref="BR125:BR126"/>
    <mergeCell ref="BK127:BK128"/>
    <mergeCell ref="BL127:BL128"/>
    <mergeCell ref="BM127:BM128"/>
    <mergeCell ref="BN127:BN128"/>
    <mergeCell ref="BQ127:BQ128"/>
    <mergeCell ref="BR127:BR128"/>
    <mergeCell ref="BO125:BP125"/>
    <mergeCell ref="BO126:BP126"/>
    <mergeCell ref="BO127:BP127"/>
    <mergeCell ref="BO128:BP128"/>
    <mergeCell ref="BO129:BP129"/>
    <mergeCell ref="BO130:BP130"/>
    <mergeCell ref="BO131:BP131"/>
    <mergeCell ref="BO132:BP132"/>
    <mergeCell ref="BO133:BP133"/>
    <mergeCell ref="BO134:BP134"/>
    <mergeCell ref="BO135:BP135"/>
    <mergeCell ref="BO136:BP136"/>
    <mergeCell ref="BK145:BK146"/>
    <mergeCell ref="BL145:BL146"/>
    <mergeCell ref="BM145:BM146"/>
    <mergeCell ref="BN145:BN146"/>
    <mergeCell ref="BQ145:BQ146"/>
    <mergeCell ref="BR145:BR146"/>
    <mergeCell ref="BK147:BK148"/>
    <mergeCell ref="BL147:BL148"/>
    <mergeCell ref="BM147:BM148"/>
    <mergeCell ref="BN147:BN148"/>
    <mergeCell ref="BQ147:BQ148"/>
    <mergeCell ref="BR147:BR148"/>
    <mergeCell ref="BK141:BK142"/>
    <mergeCell ref="BL141:BL142"/>
    <mergeCell ref="BM141:BM142"/>
    <mergeCell ref="BN141:BN142"/>
    <mergeCell ref="BQ141:BQ142"/>
    <mergeCell ref="BR141:BR142"/>
    <mergeCell ref="BK143:BK144"/>
    <mergeCell ref="BL143:BL144"/>
    <mergeCell ref="BM143:BM144"/>
    <mergeCell ref="BN143:BN144"/>
    <mergeCell ref="BQ143:BQ144"/>
    <mergeCell ref="BR143:BR144"/>
    <mergeCell ref="BK137:BK138"/>
    <mergeCell ref="BL137:BL138"/>
    <mergeCell ref="BM137:BM138"/>
    <mergeCell ref="BN137:BN138"/>
    <mergeCell ref="BQ137:BQ138"/>
    <mergeCell ref="BR137:BR138"/>
    <mergeCell ref="BK139:BK140"/>
    <mergeCell ref="BL139:BL140"/>
    <mergeCell ref="BM139:BM140"/>
    <mergeCell ref="BN139:BN140"/>
    <mergeCell ref="BQ139:BQ140"/>
    <mergeCell ref="BR139:BR140"/>
    <mergeCell ref="BO137:BP137"/>
    <mergeCell ref="BO138:BP138"/>
    <mergeCell ref="BO139:BP139"/>
    <mergeCell ref="BO140:BP140"/>
    <mergeCell ref="BO141:BP141"/>
    <mergeCell ref="BO142:BP142"/>
    <mergeCell ref="BO143:BP143"/>
    <mergeCell ref="BO144:BP144"/>
    <mergeCell ref="BO145:BP145"/>
    <mergeCell ref="BO146:BP146"/>
    <mergeCell ref="BO147:BP147"/>
    <mergeCell ref="BO148:BP148"/>
    <mergeCell ref="BK157:BK158"/>
    <mergeCell ref="BL157:BL158"/>
    <mergeCell ref="BM157:BM158"/>
    <mergeCell ref="BN157:BN158"/>
    <mergeCell ref="BQ157:BQ158"/>
    <mergeCell ref="BR157:BR158"/>
    <mergeCell ref="BK159:BK160"/>
    <mergeCell ref="BL159:BL160"/>
    <mergeCell ref="BM159:BM160"/>
    <mergeCell ref="BN159:BN160"/>
    <mergeCell ref="BQ159:BQ160"/>
    <mergeCell ref="BR159:BR160"/>
    <mergeCell ref="BK153:BK154"/>
    <mergeCell ref="BL153:BL154"/>
    <mergeCell ref="BM153:BM154"/>
    <mergeCell ref="BN153:BN154"/>
    <mergeCell ref="BQ153:BQ154"/>
    <mergeCell ref="BR153:BR154"/>
    <mergeCell ref="BK155:BK156"/>
    <mergeCell ref="BL155:BL156"/>
    <mergeCell ref="BM155:BM156"/>
    <mergeCell ref="BN155:BN156"/>
    <mergeCell ref="BQ155:BQ156"/>
    <mergeCell ref="BR155:BR156"/>
    <mergeCell ref="BK149:BK150"/>
    <mergeCell ref="BL149:BL150"/>
    <mergeCell ref="BM149:BM150"/>
    <mergeCell ref="BN149:BN150"/>
    <mergeCell ref="BQ149:BQ150"/>
    <mergeCell ref="BR149:BR150"/>
    <mergeCell ref="BK151:BK152"/>
    <mergeCell ref="BL151:BL152"/>
    <mergeCell ref="BM151:BM152"/>
    <mergeCell ref="BN151:BN152"/>
    <mergeCell ref="BQ151:BQ152"/>
    <mergeCell ref="BR151:BR152"/>
    <mergeCell ref="BO149:BP149"/>
    <mergeCell ref="BO150:BP150"/>
    <mergeCell ref="BO151:BP151"/>
    <mergeCell ref="BO152:BP152"/>
    <mergeCell ref="BO153:BP153"/>
    <mergeCell ref="BO154:BP154"/>
    <mergeCell ref="BO155:BP155"/>
    <mergeCell ref="BO156:BP156"/>
    <mergeCell ref="BO157:BP157"/>
    <mergeCell ref="BO158:BP158"/>
    <mergeCell ref="BO159:BP159"/>
    <mergeCell ref="BO160:BP160"/>
    <mergeCell ref="BK169:BK170"/>
    <mergeCell ref="BL169:BL170"/>
    <mergeCell ref="BM169:BM170"/>
    <mergeCell ref="BN169:BN170"/>
    <mergeCell ref="BQ169:BQ170"/>
    <mergeCell ref="BR169:BR170"/>
    <mergeCell ref="BK171:BK172"/>
    <mergeCell ref="BL171:BL172"/>
    <mergeCell ref="BM171:BM172"/>
    <mergeCell ref="BN171:BN172"/>
    <mergeCell ref="BQ171:BQ172"/>
    <mergeCell ref="BR171:BR172"/>
    <mergeCell ref="BK165:BK166"/>
    <mergeCell ref="BL165:BL166"/>
    <mergeCell ref="BM165:BM166"/>
    <mergeCell ref="BN165:BN166"/>
    <mergeCell ref="BQ165:BQ166"/>
    <mergeCell ref="BR165:BR166"/>
    <mergeCell ref="BK167:BK168"/>
    <mergeCell ref="BL167:BL168"/>
    <mergeCell ref="BM167:BM168"/>
    <mergeCell ref="BN167:BN168"/>
    <mergeCell ref="BQ167:BQ168"/>
    <mergeCell ref="BR167:BR168"/>
    <mergeCell ref="BK161:BK162"/>
    <mergeCell ref="BL161:BL162"/>
    <mergeCell ref="BM161:BM162"/>
    <mergeCell ref="BN161:BN162"/>
    <mergeCell ref="BQ161:BQ162"/>
    <mergeCell ref="BR161:BR162"/>
    <mergeCell ref="BK163:BK164"/>
    <mergeCell ref="BL163:BL164"/>
    <mergeCell ref="BM163:BM164"/>
    <mergeCell ref="BN163:BN164"/>
    <mergeCell ref="BQ163:BQ164"/>
    <mergeCell ref="BR163:BR164"/>
    <mergeCell ref="BO161:BP161"/>
    <mergeCell ref="BO162:BP162"/>
    <mergeCell ref="BO163:BP163"/>
    <mergeCell ref="BO164:BP164"/>
    <mergeCell ref="BO165:BP165"/>
    <mergeCell ref="BO166:BP166"/>
    <mergeCell ref="BO167:BP167"/>
    <mergeCell ref="BO168:BP168"/>
    <mergeCell ref="BO169:BP169"/>
    <mergeCell ref="BO170:BP170"/>
    <mergeCell ref="BO171:BP171"/>
    <mergeCell ref="BO172:BP172"/>
    <mergeCell ref="BK181:BK182"/>
    <mergeCell ref="BL181:BL182"/>
    <mergeCell ref="BM181:BM182"/>
    <mergeCell ref="BN181:BN182"/>
    <mergeCell ref="BQ181:BQ182"/>
    <mergeCell ref="BR181:BR182"/>
    <mergeCell ref="BK183:BK184"/>
    <mergeCell ref="BL183:BL184"/>
    <mergeCell ref="BM183:BM184"/>
    <mergeCell ref="BN183:BN184"/>
    <mergeCell ref="BQ183:BQ184"/>
    <mergeCell ref="BR183:BR184"/>
    <mergeCell ref="BK177:BK178"/>
    <mergeCell ref="BL177:BL178"/>
    <mergeCell ref="BM177:BM178"/>
    <mergeCell ref="BN177:BN178"/>
    <mergeCell ref="BQ177:BQ178"/>
    <mergeCell ref="BR177:BR178"/>
    <mergeCell ref="BK179:BK180"/>
    <mergeCell ref="BL179:BL180"/>
    <mergeCell ref="BM179:BM180"/>
    <mergeCell ref="BN179:BN180"/>
    <mergeCell ref="BQ179:BQ180"/>
    <mergeCell ref="BR179:BR180"/>
    <mergeCell ref="BK173:BK174"/>
    <mergeCell ref="BL173:BL174"/>
    <mergeCell ref="BM173:BM174"/>
    <mergeCell ref="BN173:BN174"/>
    <mergeCell ref="BQ173:BQ174"/>
    <mergeCell ref="BR173:BR174"/>
    <mergeCell ref="BK175:BK176"/>
    <mergeCell ref="BL175:BL176"/>
    <mergeCell ref="BM175:BM176"/>
    <mergeCell ref="BN175:BN176"/>
    <mergeCell ref="BQ175:BQ176"/>
    <mergeCell ref="BR175:BR176"/>
    <mergeCell ref="BO173:BP173"/>
    <mergeCell ref="BO174:BP174"/>
    <mergeCell ref="BO175:BP175"/>
    <mergeCell ref="BO176:BP176"/>
    <mergeCell ref="BO177:BP177"/>
    <mergeCell ref="BO178:BP178"/>
    <mergeCell ref="BO179:BP179"/>
    <mergeCell ref="BO180:BP180"/>
    <mergeCell ref="BO181:BP181"/>
    <mergeCell ref="BO182:BP182"/>
    <mergeCell ref="BO183:BP183"/>
    <mergeCell ref="BO184:BP184"/>
    <mergeCell ref="BK193:BK194"/>
    <mergeCell ref="BL193:BL194"/>
    <mergeCell ref="BM193:BM194"/>
    <mergeCell ref="BN193:BN194"/>
    <mergeCell ref="BQ193:BQ194"/>
    <mergeCell ref="BR193:BR194"/>
    <mergeCell ref="BK195:BK196"/>
    <mergeCell ref="BL195:BL196"/>
    <mergeCell ref="BM195:BM196"/>
    <mergeCell ref="BN195:BN196"/>
    <mergeCell ref="BQ195:BQ196"/>
    <mergeCell ref="BR195:BR196"/>
    <mergeCell ref="BK189:BK190"/>
    <mergeCell ref="BL189:BL190"/>
    <mergeCell ref="BM189:BM190"/>
    <mergeCell ref="BN189:BN190"/>
    <mergeCell ref="BQ189:BQ190"/>
    <mergeCell ref="BR189:BR190"/>
    <mergeCell ref="BK191:BK192"/>
    <mergeCell ref="BL191:BL192"/>
    <mergeCell ref="BM191:BM192"/>
    <mergeCell ref="BN191:BN192"/>
    <mergeCell ref="BQ191:BQ192"/>
    <mergeCell ref="BR191:BR192"/>
    <mergeCell ref="BK185:BK186"/>
    <mergeCell ref="BL185:BL186"/>
    <mergeCell ref="BM185:BM186"/>
    <mergeCell ref="BN185:BN186"/>
    <mergeCell ref="BQ185:BQ186"/>
    <mergeCell ref="BR185:BR186"/>
    <mergeCell ref="BK187:BK188"/>
    <mergeCell ref="BL187:BL188"/>
    <mergeCell ref="BM187:BM188"/>
    <mergeCell ref="BN187:BN188"/>
    <mergeCell ref="BQ187:BQ188"/>
    <mergeCell ref="BR187:BR188"/>
    <mergeCell ref="BO185:BP185"/>
    <mergeCell ref="BO186:BP186"/>
    <mergeCell ref="BO187:BP187"/>
    <mergeCell ref="BO188:BP188"/>
    <mergeCell ref="BO189:BP189"/>
    <mergeCell ref="BO190:BP190"/>
    <mergeCell ref="BO191:BP191"/>
    <mergeCell ref="BO192:BP192"/>
    <mergeCell ref="BO193:BP193"/>
    <mergeCell ref="BO194:BP194"/>
    <mergeCell ref="BO195:BP195"/>
    <mergeCell ref="BO196:BP196"/>
    <mergeCell ref="BK205:BK206"/>
    <mergeCell ref="BL205:BL206"/>
    <mergeCell ref="BM205:BM206"/>
    <mergeCell ref="BN205:BN206"/>
    <mergeCell ref="BQ205:BQ206"/>
    <mergeCell ref="BR205:BR206"/>
    <mergeCell ref="BK207:BK208"/>
    <mergeCell ref="BL207:BL208"/>
    <mergeCell ref="BM207:BM208"/>
    <mergeCell ref="BN207:BN208"/>
    <mergeCell ref="BQ207:BQ208"/>
    <mergeCell ref="BR207:BR208"/>
    <mergeCell ref="BK201:BK202"/>
    <mergeCell ref="BL201:BL202"/>
    <mergeCell ref="BM201:BM202"/>
    <mergeCell ref="BN201:BN202"/>
    <mergeCell ref="BQ201:BQ202"/>
    <mergeCell ref="BR201:BR202"/>
    <mergeCell ref="BK203:BK204"/>
    <mergeCell ref="BL203:BL204"/>
    <mergeCell ref="BM203:BM204"/>
    <mergeCell ref="BN203:BN204"/>
    <mergeCell ref="BQ203:BQ204"/>
    <mergeCell ref="BR203:BR204"/>
    <mergeCell ref="BK197:BK198"/>
    <mergeCell ref="BL197:BL198"/>
    <mergeCell ref="BM197:BM198"/>
    <mergeCell ref="BN197:BN198"/>
    <mergeCell ref="BQ197:BQ198"/>
    <mergeCell ref="BR197:BR198"/>
    <mergeCell ref="BK199:BK200"/>
    <mergeCell ref="BL199:BL200"/>
    <mergeCell ref="BM199:BM200"/>
    <mergeCell ref="BN199:BN200"/>
    <mergeCell ref="BQ199:BQ200"/>
    <mergeCell ref="BR199:BR200"/>
    <mergeCell ref="BO197:BP197"/>
    <mergeCell ref="BO198:BP198"/>
    <mergeCell ref="BO199:BP199"/>
    <mergeCell ref="BO200:BP200"/>
    <mergeCell ref="BO201:BP201"/>
    <mergeCell ref="BO202:BP202"/>
    <mergeCell ref="BO203:BP203"/>
    <mergeCell ref="BO204:BP204"/>
    <mergeCell ref="BO205:BP205"/>
    <mergeCell ref="BO206:BP206"/>
    <mergeCell ref="BO207:BP207"/>
    <mergeCell ref="BO208:BP208"/>
    <mergeCell ref="BK239:BK240"/>
    <mergeCell ref="BL239:BL240"/>
    <mergeCell ref="BM239:BM240"/>
    <mergeCell ref="BK217:BK218"/>
    <mergeCell ref="BL217:BL218"/>
    <mergeCell ref="BM217:BM218"/>
    <mergeCell ref="BN217:BN218"/>
    <mergeCell ref="BQ217:BQ218"/>
    <mergeCell ref="BR217:BR218"/>
    <mergeCell ref="BK219:BK220"/>
    <mergeCell ref="BL219:BL220"/>
    <mergeCell ref="BM219:BM220"/>
    <mergeCell ref="BN219:BN220"/>
    <mergeCell ref="BQ219:BQ220"/>
    <mergeCell ref="BR219:BR220"/>
    <mergeCell ref="BK213:BK214"/>
    <mergeCell ref="BL213:BL214"/>
    <mergeCell ref="BM213:BM214"/>
    <mergeCell ref="BN213:BN214"/>
    <mergeCell ref="BQ213:BQ214"/>
    <mergeCell ref="BR213:BR214"/>
    <mergeCell ref="BK215:BK216"/>
    <mergeCell ref="BL215:BL216"/>
    <mergeCell ref="BM215:BM216"/>
    <mergeCell ref="BN215:BN216"/>
    <mergeCell ref="BQ215:BQ216"/>
    <mergeCell ref="BR215:BR216"/>
    <mergeCell ref="BK209:BK210"/>
    <mergeCell ref="BL209:BL210"/>
    <mergeCell ref="BM209:BM210"/>
    <mergeCell ref="BN209:BN210"/>
    <mergeCell ref="BQ209:BQ210"/>
    <mergeCell ref="BR209:BR210"/>
    <mergeCell ref="BK211:BK212"/>
    <mergeCell ref="BL211:BL212"/>
    <mergeCell ref="BM211:BM212"/>
    <mergeCell ref="BN211:BN212"/>
    <mergeCell ref="BQ211:BQ212"/>
    <mergeCell ref="BR211:BR212"/>
    <mergeCell ref="BO209:BP209"/>
    <mergeCell ref="BO210:BP210"/>
    <mergeCell ref="BO211:BP211"/>
    <mergeCell ref="BO212:BP212"/>
    <mergeCell ref="BO213:BP213"/>
    <mergeCell ref="BO214:BP214"/>
    <mergeCell ref="BO215:BP215"/>
    <mergeCell ref="BO216:BP216"/>
    <mergeCell ref="BO217:BP217"/>
    <mergeCell ref="BO218:BP218"/>
    <mergeCell ref="BO219:BP219"/>
    <mergeCell ref="BO220:BP220"/>
    <mergeCell ref="BN227:BN228"/>
    <mergeCell ref="BQ227:BQ228"/>
    <mergeCell ref="BR227:BR228"/>
    <mergeCell ref="BK221:BK222"/>
    <mergeCell ref="BL221:BL222"/>
    <mergeCell ref="BM221:BM222"/>
    <mergeCell ref="BN221:BN222"/>
    <mergeCell ref="BQ221:BQ222"/>
    <mergeCell ref="BR221:BR222"/>
    <mergeCell ref="BK223:BK224"/>
    <mergeCell ref="BL223:BL224"/>
    <mergeCell ref="BM223:BM224"/>
    <mergeCell ref="BN223:BN224"/>
    <mergeCell ref="BQ223:BQ224"/>
    <mergeCell ref="BR223:BR224"/>
    <mergeCell ref="BO221:BP221"/>
    <mergeCell ref="BO222:BP222"/>
    <mergeCell ref="BO223:BP223"/>
    <mergeCell ref="BO224:BP224"/>
    <mergeCell ref="BO225:BP225"/>
    <mergeCell ref="BO226:BP226"/>
    <mergeCell ref="BO227:BP227"/>
    <mergeCell ref="BO228:BP228"/>
    <mergeCell ref="BO229:BP229"/>
    <mergeCell ref="BO230:BP230"/>
    <mergeCell ref="BO231:BP231"/>
    <mergeCell ref="BO232:BP232"/>
    <mergeCell ref="BK237:BK238"/>
    <mergeCell ref="BL237:BL238"/>
    <mergeCell ref="BM237:BM238"/>
    <mergeCell ref="BN237:BN238"/>
    <mergeCell ref="BQ237:BQ238"/>
    <mergeCell ref="BR237:BR238"/>
    <mergeCell ref="BY18:BZ18"/>
    <mergeCell ref="BU19:BU20"/>
    <mergeCell ref="BV19:BV20"/>
    <mergeCell ref="BW19:BW20"/>
    <mergeCell ref="BX19:BX20"/>
    <mergeCell ref="BV65:BV66"/>
    <mergeCell ref="BW65:BW66"/>
    <mergeCell ref="BX65:BX66"/>
    <mergeCell ref="BU77:BU78"/>
    <mergeCell ref="BV77:BV78"/>
    <mergeCell ref="BW77:BW78"/>
    <mergeCell ref="BX77:BX78"/>
    <mergeCell ref="BU89:BU90"/>
    <mergeCell ref="BV89:BV90"/>
    <mergeCell ref="BW89:BW90"/>
    <mergeCell ref="BX89:BX90"/>
    <mergeCell ref="BU101:BU102"/>
    <mergeCell ref="BV101:BV102"/>
    <mergeCell ref="BW101:BW102"/>
    <mergeCell ref="BX101:BX102"/>
    <mergeCell ref="BU113:BU114"/>
    <mergeCell ref="BV113:BV114"/>
    <mergeCell ref="BW113:BW114"/>
    <mergeCell ref="BX113:BX114"/>
    <mergeCell ref="BU125:BU126"/>
    <mergeCell ref="BV125:BV126"/>
    <mergeCell ref="BW125:BW126"/>
    <mergeCell ref="BX125:BX126"/>
    <mergeCell ref="BU137:BU138"/>
    <mergeCell ref="BV137:BV138"/>
    <mergeCell ref="BW137:BW138"/>
    <mergeCell ref="BX137:BX138"/>
    <mergeCell ref="BU149:BU150"/>
    <mergeCell ref="BV149:BV150"/>
    <mergeCell ref="BU43:BU44"/>
    <mergeCell ref="BV43:BV44"/>
    <mergeCell ref="BW43:BW44"/>
    <mergeCell ref="BX43:BX44"/>
    <mergeCell ref="BW149:BW150"/>
    <mergeCell ref="BX149:BX150"/>
    <mergeCell ref="BU161:BU162"/>
    <mergeCell ref="BV161:BV162"/>
    <mergeCell ref="BW161:BW162"/>
    <mergeCell ref="BX161:BX162"/>
    <mergeCell ref="CA43:CA44"/>
    <mergeCell ref="BU65:BU66"/>
    <mergeCell ref="BN239:BN240"/>
    <mergeCell ref="BQ239:BQ240"/>
    <mergeCell ref="BR239:BR240"/>
    <mergeCell ref="BK233:BK234"/>
    <mergeCell ref="BL233:BL234"/>
    <mergeCell ref="BM233:BM234"/>
    <mergeCell ref="BN233:BN234"/>
    <mergeCell ref="BQ233:BQ234"/>
    <mergeCell ref="BR233:BR234"/>
    <mergeCell ref="BK235:BK236"/>
    <mergeCell ref="BL235:BL236"/>
    <mergeCell ref="BM235:BM236"/>
    <mergeCell ref="BN235:BN236"/>
    <mergeCell ref="BQ235:BQ236"/>
    <mergeCell ref="BR235:BR236"/>
    <mergeCell ref="BO233:BP233"/>
    <mergeCell ref="BO234:BP234"/>
    <mergeCell ref="BO235:BP235"/>
    <mergeCell ref="BO236:BP236"/>
    <mergeCell ref="BO237:BP237"/>
    <mergeCell ref="BO238:BP238"/>
    <mergeCell ref="BO239:BP239"/>
    <mergeCell ref="BO240:BP240"/>
    <mergeCell ref="BO241:BP241"/>
    <mergeCell ref="BK257:BK258"/>
    <mergeCell ref="BL257:BL258"/>
    <mergeCell ref="BM257:BM258"/>
    <mergeCell ref="BN257:BN258"/>
    <mergeCell ref="BQ257:BQ258"/>
    <mergeCell ref="BR257:BR258"/>
    <mergeCell ref="BO242:BP242"/>
    <mergeCell ref="BO243:BP243"/>
    <mergeCell ref="BO244:BP244"/>
    <mergeCell ref="BO245:BP245"/>
    <mergeCell ref="BO246:BP246"/>
    <mergeCell ref="BO247:BP247"/>
    <mergeCell ref="BO248:BP248"/>
    <mergeCell ref="BK229:BK230"/>
    <mergeCell ref="BL229:BL230"/>
    <mergeCell ref="BM229:BM230"/>
    <mergeCell ref="BN229:BN230"/>
    <mergeCell ref="BQ229:BQ230"/>
    <mergeCell ref="BR229:BR230"/>
    <mergeCell ref="BK231:BK232"/>
    <mergeCell ref="BL231:BL232"/>
    <mergeCell ref="BM231:BM232"/>
    <mergeCell ref="BN231:BN232"/>
    <mergeCell ref="BQ231:BQ232"/>
    <mergeCell ref="BR231:BR232"/>
    <mergeCell ref="BK225:BK226"/>
    <mergeCell ref="BL225:BL226"/>
    <mergeCell ref="BM225:BM226"/>
    <mergeCell ref="BN225:BN226"/>
    <mergeCell ref="BQ225:BQ226"/>
    <mergeCell ref="BR225:BR226"/>
    <mergeCell ref="BK227:BK228"/>
    <mergeCell ref="BL227:BL228"/>
    <mergeCell ref="BM227:BM228"/>
    <mergeCell ref="BR255:BR256"/>
    <mergeCell ref="BK249:BK250"/>
    <mergeCell ref="BL249:BL250"/>
    <mergeCell ref="BM249:BM250"/>
    <mergeCell ref="BN249:BN250"/>
    <mergeCell ref="BQ249:BQ250"/>
    <mergeCell ref="BR249:BR250"/>
    <mergeCell ref="BK251:BK252"/>
    <mergeCell ref="BL251:BL252"/>
    <mergeCell ref="BM251:BM252"/>
    <mergeCell ref="BN251:BN252"/>
    <mergeCell ref="BQ251:BQ252"/>
    <mergeCell ref="BR251:BR252"/>
    <mergeCell ref="BK245:BK246"/>
    <mergeCell ref="BL245:BL246"/>
    <mergeCell ref="BM245:BM246"/>
    <mergeCell ref="BN245:BN246"/>
    <mergeCell ref="BQ245:BQ246"/>
    <mergeCell ref="BR245:BR246"/>
    <mergeCell ref="BK247:BK248"/>
    <mergeCell ref="BL247:BL248"/>
    <mergeCell ref="BM247:BM248"/>
    <mergeCell ref="BN247:BN248"/>
    <mergeCell ref="BQ247:BQ248"/>
    <mergeCell ref="BR247:BR248"/>
    <mergeCell ref="BK241:BK242"/>
    <mergeCell ref="BL241:BL242"/>
    <mergeCell ref="BM241:BM242"/>
    <mergeCell ref="BN241:BN242"/>
    <mergeCell ref="BQ241:BQ242"/>
    <mergeCell ref="BR241:BR242"/>
    <mergeCell ref="BK243:BK244"/>
    <mergeCell ref="BL243:BL244"/>
    <mergeCell ref="BM243:BM244"/>
    <mergeCell ref="BN243:BN244"/>
    <mergeCell ref="BQ243:BQ244"/>
    <mergeCell ref="BR243:BR244"/>
    <mergeCell ref="CB29:CB30"/>
    <mergeCell ref="BU31:BU32"/>
    <mergeCell ref="BV31:BV32"/>
    <mergeCell ref="BW31:BW32"/>
    <mergeCell ref="BX31:BX32"/>
    <mergeCell ref="CA31:CA32"/>
    <mergeCell ref="CB31:CB32"/>
    <mergeCell ref="CA25:CA26"/>
    <mergeCell ref="CB25:CB26"/>
    <mergeCell ref="BU27:BU28"/>
    <mergeCell ref="BV27:BV28"/>
    <mergeCell ref="BW27:BW28"/>
    <mergeCell ref="BX27:BX28"/>
    <mergeCell ref="CA27:CA28"/>
    <mergeCell ref="CB27:CB28"/>
    <mergeCell ref="CB19:CB20"/>
    <mergeCell ref="BU21:BU22"/>
    <mergeCell ref="BV21:BV22"/>
    <mergeCell ref="BW21:BW22"/>
    <mergeCell ref="BX21:BX22"/>
    <mergeCell ref="CA21:CA22"/>
    <mergeCell ref="CB21:CB22"/>
    <mergeCell ref="BU23:BU24"/>
    <mergeCell ref="BV23:BV24"/>
    <mergeCell ref="BW23:BW24"/>
    <mergeCell ref="BX23:BX24"/>
    <mergeCell ref="CA23:CA24"/>
    <mergeCell ref="CB23:CB24"/>
    <mergeCell ref="BU41:BU42"/>
    <mergeCell ref="BV41:BV42"/>
    <mergeCell ref="BW41:BW42"/>
    <mergeCell ref="BX41:BX42"/>
    <mergeCell ref="CA41:CA42"/>
    <mergeCell ref="CB41:CB42"/>
    <mergeCell ref="CA19:CA20"/>
    <mergeCell ref="BU25:BU26"/>
    <mergeCell ref="BV25:BV26"/>
    <mergeCell ref="BW25:BW26"/>
    <mergeCell ref="BX25:BX26"/>
    <mergeCell ref="BU29:BU30"/>
    <mergeCell ref="BV29:BV30"/>
    <mergeCell ref="BW29:BW30"/>
    <mergeCell ref="BX29:BX30"/>
    <mergeCell ref="CA29:CA30"/>
    <mergeCell ref="CB43:CB44"/>
    <mergeCell ref="BU37:BU38"/>
    <mergeCell ref="BV37:BV38"/>
    <mergeCell ref="BW37:BW38"/>
    <mergeCell ref="BX37:BX38"/>
    <mergeCell ref="CA37:CA38"/>
    <mergeCell ref="CB37:CB38"/>
    <mergeCell ref="BU39:BU40"/>
    <mergeCell ref="BV39:BV40"/>
    <mergeCell ref="BW39:BW40"/>
    <mergeCell ref="BX39:BX40"/>
    <mergeCell ref="CA39:CA40"/>
    <mergeCell ref="CB39:CB40"/>
    <mergeCell ref="BU33:BU34"/>
    <mergeCell ref="BV33:BV34"/>
    <mergeCell ref="BW33:BW34"/>
    <mergeCell ref="BX33:BX34"/>
    <mergeCell ref="CA33:CA34"/>
    <mergeCell ref="CB33:CB34"/>
    <mergeCell ref="BU35:BU36"/>
    <mergeCell ref="BV35:BV36"/>
    <mergeCell ref="BW35:BW36"/>
    <mergeCell ref="BX35:BX36"/>
    <mergeCell ref="CA35:CA36"/>
    <mergeCell ref="CB35:CB36"/>
    <mergeCell ref="BU53:BU54"/>
    <mergeCell ref="BV53:BV54"/>
    <mergeCell ref="BW53:BW54"/>
    <mergeCell ref="BX53:BX54"/>
    <mergeCell ref="CA53:CA54"/>
    <mergeCell ref="CB53:CB54"/>
    <mergeCell ref="BU55:BU56"/>
    <mergeCell ref="BV55:BV56"/>
    <mergeCell ref="BW55:BW56"/>
    <mergeCell ref="BX55:BX56"/>
    <mergeCell ref="CA55:CA56"/>
    <mergeCell ref="CB55:CB56"/>
    <mergeCell ref="BU49:BU50"/>
    <mergeCell ref="BV49:BV50"/>
    <mergeCell ref="BW49:BW50"/>
    <mergeCell ref="BX49:BX50"/>
    <mergeCell ref="CA49:CA50"/>
    <mergeCell ref="CB49:CB50"/>
    <mergeCell ref="BU51:BU52"/>
    <mergeCell ref="BV51:BV52"/>
    <mergeCell ref="BW51:BW52"/>
    <mergeCell ref="BX51:BX52"/>
    <mergeCell ref="CA51:CA52"/>
    <mergeCell ref="CB51:CB52"/>
    <mergeCell ref="BU45:BU46"/>
    <mergeCell ref="BV45:BV46"/>
    <mergeCell ref="BW45:BW46"/>
    <mergeCell ref="BX45:BX46"/>
    <mergeCell ref="CA45:CA46"/>
    <mergeCell ref="CB45:CB46"/>
    <mergeCell ref="BU47:BU48"/>
    <mergeCell ref="BV47:BV48"/>
    <mergeCell ref="BW47:BW48"/>
    <mergeCell ref="BX47:BX48"/>
    <mergeCell ref="CA47:CA48"/>
    <mergeCell ref="CB47:CB48"/>
    <mergeCell ref="BY44:BZ44"/>
    <mergeCell ref="BY45:BZ45"/>
    <mergeCell ref="BY46:BZ46"/>
    <mergeCell ref="CA65:CA66"/>
    <mergeCell ref="CB65:CB66"/>
    <mergeCell ref="BU67:BU68"/>
    <mergeCell ref="BV67:BV68"/>
    <mergeCell ref="BW67:BW68"/>
    <mergeCell ref="BX67:BX68"/>
    <mergeCell ref="CA67:CA68"/>
    <mergeCell ref="CB67:CB68"/>
    <mergeCell ref="BU61:BU62"/>
    <mergeCell ref="BV61:BV62"/>
    <mergeCell ref="BW61:BW62"/>
    <mergeCell ref="BX61:BX62"/>
    <mergeCell ref="CA61:CA62"/>
    <mergeCell ref="CB61:CB62"/>
    <mergeCell ref="BU63:BU64"/>
    <mergeCell ref="BV63:BV64"/>
    <mergeCell ref="BW63:BW64"/>
    <mergeCell ref="BX63:BX64"/>
    <mergeCell ref="CA63:CA64"/>
    <mergeCell ref="CB63:CB64"/>
    <mergeCell ref="BU57:BU58"/>
    <mergeCell ref="BV57:BV58"/>
    <mergeCell ref="BW57:BW58"/>
    <mergeCell ref="BX57:BX58"/>
    <mergeCell ref="CA57:CA58"/>
    <mergeCell ref="CB57:CB58"/>
    <mergeCell ref="BU59:BU60"/>
    <mergeCell ref="BV59:BV60"/>
    <mergeCell ref="BW59:BW60"/>
    <mergeCell ref="BX59:BX60"/>
    <mergeCell ref="CA59:CA60"/>
    <mergeCell ref="CB59:CB60"/>
    <mergeCell ref="BY58:BZ58"/>
    <mergeCell ref="BY59:BZ59"/>
    <mergeCell ref="BY60:BZ60"/>
    <mergeCell ref="BY61:BZ61"/>
    <mergeCell ref="BY62:BZ62"/>
    <mergeCell ref="BY63:BZ63"/>
    <mergeCell ref="BY64:BZ64"/>
    <mergeCell ref="BY65:BZ65"/>
    <mergeCell ref="BY66:BZ66"/>
    <mergeCell ref="BY67:BZ67"/>
    <mergeCell ref="BY68:BZ68"/>
    <mergeCell ref="CA77:CA78"/>
    <mergeCell ref="CB77:CB78"/>
    <mergeCell ref="BU79:BU80"/>
    <mergeCell ref="BV79:BV80"/>
    <mergeCell ref="BW79:BW80"/>
    <mergeCell ref="BX79:BX80"/>
    <mergeCell ref="CA79:CA80"/>
    <mergeCell ref="CB79:CB80"/>
    <mergeCell ref="BU73:BU74"/>
    <mergeCell ref="BV73:BV74"/>
    <mergeCell ref="BW73:BW74"/>
    <mergeCell ref="BX73:BX74"/>
    <mergeCell ref="CA73:CA74"/>
    <mergeCell ref="CB73:CB74"/>
    <mergeCell ref="BU75:BU76"/>
    <mergeCell ref="BV75:BV76"/>
    <mergeCell ref="BW75:BW76"/>
    <mergeCell ref="BX75:BX76"/>
    <mergeCell ref="CA75:CA76"/>
    <mergeCell ref="CB75:CB76"/>
    <mergeCell ref="BU69:BU70"/>
    <mergeCell ref="BV69:BV70"/>
    <mergeCell ref="BW69:BW70"/>
    <mergeCell ref="BX69:BX70"/>
    <mergeCell ref="CA69:CA70"/>
    <mergeCell ref="CB69:CB70"/>
    <mergeCell ref="BU71:BU72"/>
    <mergeCell ref="BV71:BV72"/>
    <mergeCell ref="BW71:BW72"/>
    <mergeCell ref="BX71:BX72"/>
    <mergeCell ref="CA71:CA72"/>
    <mergeCell ref="CB71:CB72"/>
    <mergeCell ref="BY69:BZ69"/>
    <mergeCell ref="BY70:BZ70"/>
    <mergeCell ref="BY71:BZ71"/>
    <mergeCell ref="BY72:BZ72"/>
    <mergeCell ref="BY73:BZ73"/>
    <mergeCell ref="BY74:BZ74"/>
    <mergeCell ref="BY75:BZ75"/>
    <mergeCell ref="BY76:BZ76"/>
    <mergeCell ref="BY77:BZ77"/>
    <mergeCell ref="BY78:BZ78"/>
    <mergeCell ref="BY79:BZ79"/>
    <mergeCell ref="BY80:BZ80"/>
    <mergeCell ref="CA89:CA90"/>
    <mergeCell ref="CB89:CB90"/>
    <mergeCell ref="BU91:BU92"/>
    <mergeCell ref="BV91:BV92"/>
    <mergeCell ref="BW91:BW92"/>
    <mergeCell ref="BX91:BX92"/>
    <mergeCell ref="CA91:CA92"/>
    <mergeCell ref="CB91:CB92"/>
    <mergeCell ref="BU85:BU86"/>
    <mergeCell ref="BV85:BV86"/>
    <mergeCell ref="BW85:BW86"/>
    <mergeCell ref="BX85:BX86"/>
    <mergeCell ref="CA85:CA86"/>
    <mergeCell ref="CB85:CB86"/>
    <mergeCell ref="BU87:BU88"/>
    <mergeCell ref="BV87:BV88"/>
    <mergeCell ref="BW87:BW88"/>
    <mergeCell ref="BX87:BX88"/>
    <mergeCell ref="CA87:CA88"/>
    <mergeCell ref="CB87:CB88"/>
    <mergeCell ref="BU81:BU82"/>
    <mergeCell ref="BV81:BV82"/>
    <mergeCell ref="BW81:BW82"/>
    <mergeCell ref="BX81:BX82"/>
    <mergeCell ref="CA81:CA82"/>
    <mergeCell ref="CB81:CB82"/>
    <mergeCell ref="BU83:BU84"/>
    <mergeCell ref="BV83:BV84"/>
    <mergeCell ref="BW83:BW84"/>
    <mergeCell ref="BX83:BX84"/>
    <mergeCell ref="CA83:CA84"/>
    <mergeCell ref="CB83:CB84"/>
    <mergeCell ref="BY81:BZ81"/>
    <mergeCell ref="BY82:BZ82"/>
    <mergeCell ref="BY83:BZ83"/>
    <mergeCell ref="BY84:BZ84"/>
    <mergeCell ref="BY85:BZ85"/>
    <mergeCell ref="BY86:BZ86"/>
    <mergeCell ref="BY87:BZ87"/>
    <mergeCell ref="BY88:BZ88"/>
    <mergeCell ref="BY89:BZ89"/>
    <mergeCell ref="BY90:BZ90"/>
    <mergeCell ref="BY91:BZ91"/>
    <mergeCell ref="BY92:BZ92"/>
    <mergeCell ref="CA101:CA102"/>
    <mergeCell ref="CB101:CB102"/>
    <mergeCell ref="BU103:BU104"/>
    <mergeCell ref="BV103:BV104"/>
    <mergeCell ref="BW103:BW104"/>
    <mergeCell ref="BX103:BX104"/>
    <mergeCell ref="CA103:CA104"/>
    <mergeCell ref="CB103:CB104"/>
    <mergeCell ref="BU97:BU98"/>
    <mergeCell ref="BV97:BV98"/>
    <mergeCell ref="BW97:BW98"/>
    <mergeCell ref="BX97:BX98"/>
    <mergeCell ref="CA97:CA98"/>
    <mergeCell ref="CB97:CB98"/>
    <mergeCell ref="BU99:BU100"/>
    <mergeCell ref="BV99:BV100"/>
    <mergeCell ref="BW99:BW100"/>
    <mergeCell ref="BX99:BX100"/>
    <mergeCell ref="CA99:CA100"/>
    <mergeCell ref="CB99:CB100"/>
    <mergeCell ref="BU93:BU94"/>
    <mergeCell ref="BV93:BV94"/>
    <mergeCell ref="BW93:BW94"/>
    <mergeCell ref="BX93:BX94"/>
    <mergeCell ref="CA93:CA94"/>
    <mergeCell ref="CB93:CB94"/>
    <mergeCell ref="BU95:BU96"/>
    <mergeCell ref="BV95:BV96"/>
    <mergeCell ref="BW95:BW96"/>
    <mergeCell ref="BX95:BX96"/>
    <mergeCell ref="CA95:CA96"/>
    <mergeCell ref="CB95:CB96"/>
    <mergeCell ref="BY93:BZ93"/>
    <mergeCell ref="BY94:BZ94"/>
    <mergeCell ref="BY95:BZ95"/>
    <mergeCell ref="BY96:BZ96"/>
    <mergeCell ref="BY97:BZ97"/>
    <mergeCell ref="BY98:BZ98"/>
    <mergeCell ref="BY99:BZ99"/>
    <mergeCell ref="BY100:BZ100"/>
    <mergeCell ref="BY101:BZ101"/>
    <mergeCell ref="BY102:BZ102"/>
    <mergeCell ref="BY103:BZ103"/>
    <mergeCell ref="BY104:BZ104"/>
    <mergeCell ref="CA113:CA114"/>
    <mergeCell ref="CB113:CB114"/>
    <mergeCell ref="BU115:BU116"/>
    <mergeCell ref="BV115:BV116"/>
    <mergeCell ref="BW115:BW116"/>
    <mergeCell ref="BX115:BX116"/>
    <mergeCell ref="CA115:CA116"/>
    <mergeCell ref="CB115:CB116"/>
    <mergeCell ref="BU109:BU110"/>
    <mergeCell ref="BV109:BV110"/>
    <mergeCell ref="BW109:BW110"/>
    <mergeCell ref="BX109:BX110"/>
    <mergeCell ref="CA109:CA110"/>
    <mergeCell ref="CB109:CB110"/>
    <mergeCell ref="BU111:BU112"/>
    <mergeCell ref="BV111:BV112"/>
    <mergeCell ref="BW111:BW112"/>
    <mergeCell ref="BX111:BX112"/>
    <mergeCell ref="CA111:CA112"/>
    <mergeCell ref="CB111:CB112"/>
    <mergeCell ref="BU105:BU106"/>
    <mergeCell ref="BV105:BV106"/>
    <mergeCell ref="BW105:BW106"/>
    <mergeCell ref="BX105:BX106"/>
    <mergeCell ref="CA105:CA106"/>
    <mergeCell ref="CB105:CB106"/>
    <mergeCell ref="BU107:BU108"/>
    <mergeCell ref="BV107:BV108"/>
    <mergeCell ref="BW107:BW108"/>
    <mergeCell ref="BX107:BX108"/>
    <mergeCell ref="CA107:CA108"/>
    <mergeCell ref="CB107:CB108"/>
    <mergeCell ref="BY105:BZ105"/>
    <mergeCell ref="BY106:BZ106"/>
    <mergeCell ref="BY107:BZ107"/>
    <mergeCell ref="BY108:BZ108"/>
    <mergeCell ref="BY109:BZ109"/>
    <mergeCell ref="BY110:BZ110"/>
    <mergeCell ref="BY111:BZ111"/>
    <mergeCell ref="BY112:BZ112"/>
    <mergeCell ref="BY113:BZ113"/>
    <mergeCell ref="BY114:BZ114"/>
    <mergeCell ref="BY115:BZ115"/>
    <mergeCell ref="BY116:BZ116"/>
    <mergeCell ref="CA125:CA126"/>
    <mergeCell ref="CB125:CB126"/>
    <mergeCell ref="BU127:BU128"/>
    <mergeCell ref="BV127:BV128"/>
    <mergeCell ref="BW127:BW128"/>
    <mergeCell ref="BX127:BX128"/>
    <mergeCell ref="CA127:CA128"/>
    <mergeCell ref="CB127:CB128"/>
    <mergeCell ref="BU121:BU122"/>
    <mergeCell ref="BV121:BV122"/>
    <mergeCell ref="BW121:BW122"/>
    <mergeCell ref="BX121:BX122"/>
    <mergeCell ref="CA121:CA122"/>
    <mergeCell ref="CB121:CB122"/>
    <mergeCell ref="BU123:BU124"/>
    <mergeCell ref="BV123:BV124"/>
    <mergeCell ref="BW123:BW124"/>
    <mergeCell ref="BX123:BX124"/>
    <mergeCell ref="CA123:CA124"/>
    <mergeCell ref="CB123:CB124"/>
    <mergeCell ref="BU117:BU118"/>
    <mergeCell ref="BV117:BV118"/>
    <mergeCell ref="BW117:BW118"/>
    <mergeCell ref="BX117:BX118"/>
    <mergeCell ref="CA117:CA118"/>
    <mergeCell ref="CB117:CB118"/>
    <mergeCell ref="BU119:BU120"/>
    <mergeCell ref="BV119:BV120"/>
    <mergeCell ref="BW119:BW120"/>
    <mergeCell ref="BX119:BX120"/>
    <mergeCell ref="CA119:CA120"/>
    <mergeCell ref="CB119:CB120"/>
    <mergeCell ref="BY117:BZ117"/>
    <mergeCell ref="BY118:BZ118"/>
    <mergeCell ref="BY119:BZ119"/>
    <mergeCell ref="BY120:BZ120"/>
    <mergeCell ref="BY121:BZ121"/>
    <mergeCell ref="BY122:BZ122"/>
    <mergeCell ref="BY123:BZ123"/>
    <mergeCell ref="BY124:BZ124"/>
    <mergeCell ref="BY125:BZ125"/>
    <mergeCell ref="BY126:BZ126"/>
    <mergeCell ref="BY127:BZ127"/>
    <mergeCell ref="BY128:BZ128"/>
    <mergeCell ref="CA137:CA138"/>
    <mergeCell ref="CB137:CB138"/>
    <mergeCell ref="BU139:BU140"/>
    <mergeCell ref="BV139:BV140"/>
    <mergeCell ref="BW139:BW140"/>
    <mergeCell ref="BX139:BX140"/>
    <mergeCell ref="CA139:CA140"/>
    <mergeCell ref="CB139:CB140"/>
    <mergeCell ref="BU133:BU134"/>
    <mergeCell ref="BV133:BV134"/>
    <mergeCell ref="BW133:BW134"/>
    <mergeCell ref="BX133:BX134"/>
    <mergeCell ref="CA133:CA134"/>
    <mergeCell ref="CB133:CB134"/>
    <mergeCell ref="BU135:BU136"/>
    <mergeCell ref="BV135:BV136"/>
    <mergeCell ref="BW135:BW136"/>
    <mergeCell ref="BX135:BX136"/>
    <mergeCell ref="CA135:CA136"/>
    <mergeCell ref="CB135:CB136"/>
    <mergeCell ref="BU129:BU130"/>
    <mergeCell ref="BV129:BV130"/>
    <mergeCell ref="BW129:BW130"/>
    <mergeCell ref="BX129:BX130"/>
    <mergeCell ref="CA129:CA130"/>
    <mergeCell ref="CB129:CB130"/>
    <mergeCell ref="BU131:BU132"/>
    <mergeCell ref="BV131:BV132"/>
    <mergeCell ref="BW131:BW132"/>
    <mergeCell ref="BX131:BX132"/>
    <mergeCell ref="CA131:CA132"/>
    <mergeCell ref="CB131:CB132"/>
    <mergeCell ref="BY129:BZ129"/>
    <mergeCell ref="BY130:BZ130"/>
    <mergeCell ref="BY131:BZ131"/>
    <mergeCell ref="BY132:BZ132"/>
    <mergeCell ref="BY133:BZ133"/>
    <mergeCell ref="BY134:BZ134"/>
    <mergeCell ref="BY135:BZ135"/>
    <mergeCell ref="BY136:BZ136"/>
    <mergeCell ref="BY137:BZ137"/>
    <mergeCell ref="BY138:BZ138"/>
    <mergeCell ref="BY139:BZ139"/>
    <mergeCell ref="BY140:BZ140"/>
    <mergeCell ref="CA149:CA150"/>
    <mergeCell ref="CB149:CB150"/>
    <mergeCell ref="BU151:BU152"/>
    <mergeCell ref="BV151:BV152"/>
    <mergeCell ref="BW151:BW152"/>
    <mergeCell ref="BX151:BX152"/>
    <mergeCell ref="CA151:CA152"/>
    <mergeCell ref="CB151:CB152"/>
    <mergeCell ref="BU145:BU146"/>
    <mergeCell ref="BV145:BV146"/>
    <mergeCell ref="BW145:BW146"/>
    <mergeCell ref="BX145:BX146"/>
    <mergeCell ref="CA145:CA146"/>
    <mergeCell ref="CB145:CB146"/>
    <mergeCell ref="BU147:BU148"/>
    <mergeCell ref="BV147:BV148"/>
    <mergeCell ref="BW147:BW148"/>
    <mergeCell ref="BX147:BX148"/>
    <mergeCell ref="CA147:CA148"/>
    <mergeCell ref="CB147:CB148"/>
    <mergeCell ref="BU141:BU142"/>
    <mergeCell ref="BV141:BV142"/>
    <mergeCell ref="BW141:BW142"/>
    <mergeCell ref="BX141:BX142"/>
    <mergeCell ref="CA141:CA142"/>
    <mergeCell ref="CB141:CB142"/>
    <mergeCell ref="BU143:BU144"/>
    <mergeCell ref="BV143:BV144"/>
    <mergeCell ref="BW143:BW144"/>
    <mergeCell ref="BX143:BX144"/>
    <mergeCell ref="CA143:CA144"/>
    <mergeCell ref="CB143:CB144"/>
    <mergeCell ref="BY141:BZ141"/>
    <mergeCell ref="BY142:BZ142"/>
    <mergeCell ref="BY143:BZ143"/>
    <mergeCell ref="BY144:BZ144"/>
    <mergeCell ref="BY145:BZ145"/>
    <mergeCell ref="BY146:BZ146"/>
    <mergeCell ref="BY147:BZ147"/>
    <mergeCell ref="BY148:BZ148"/>
    <mergeCell ref="BY149:BZ149"/>
    <mergeCell ref="BY150:BZ150"/>
    <mergeCell ref="BY151:BZ151"/>
    <mergeCell ref="BY152:BZ152"/>
    <mergeCell ref="CA161:CA162"/>
    <mergeCell ref="CB161:CB162"/>
    <mergeCell ref="BU163:BU164"/>
    <mergeCell ref="BV163:BV164"/>
    <mergeCell ref="BW163:BW164"/>
    <mergeCell ref="BX163:BX164"/>
    <mergeCell ref="CA163:CA164"/>
    <mergeCell ref="CB163:CB164"/>
    <mergeCell ref="BU157:BU158"/>
    <mergeCell ref="BV157:BV158"/>
    <mergeCell ref="BW157:BW158"/>
    <mergeCell ref="BX157:BX158"/>
    <mergeCell ref="CA157:CA158"/>
    <mergeCell ref="CB157:CB158"/>
    <mergeCell ref="BU159:BU160"/>
    <mergeCell ref="BV159:BV160"/>
    <mergeCell ref="BW159:BW160"/>
    <mergeCell ref="BX159:BX160"/>
    <mergeCell ref="CA159:CA160"/>
    <mergeCell ref="CB159:CB160"/>
    <mergeCell ref="BU153:BU154"/>
    <mergeCell ref="BV153:BV154"/>
    <mergeCell ref="BW153:BW154"/>
    <mergeCell ref="BX153:BX154"/>
    <mergeCell ref="CA153:CA154"/>
    <mergeCell ref="CB153:CB154"/>
    <mergeCell ref="BU155:BU156"/>
    <mergeCell ref="BV155:BV156"/>
    <mergeCell ref="BW155:BW156"/>
    <mergeCell ref="BX155:BX156"/>
    <mergeCell ref="CA155:CA156"/>
    <mergeCell ref="CB155:CB156"/>
    <mergeCell ref="BY153:BZ153"/>
    <mergeCell ref="BY154:BZ154"/>
    <mergeCell ref="BY155:BZ155"/>
    <mergeCell ref="BY156:BZ156"/>
    <mergeCell ref="BY157:BZ157"/>
    <mergeCell ref="BY158:BZ158"/>
    <mergeCell ref="BY159:BZ159"/>
    <mergeCell ref="BY160:BZ160"/>
    <mergeCell ref="BY161:BZ161"/>
    <mergeCell ref="BY162:BZ162"/>
    <mergeCell ref="BY163:BZ163"/>
    <mergeCell ref="BY164:BZ164"/>
    <mergeCell ref="BU173:BU174"/>
    <mergeCell ref="BV173:BV174"/>
    <mergeCell ref="BW173:BW174"/>
    <mergeCell ref="BX173:BX174"/>
    <mergeCell ref="CA173:CA174"/>
    <mergeCell ref="CB173:CB174"/>
    <mergeCell ref="BU175:BU176"/>
    <mergeCell ref="BV175:BV176"/>
    <mergeCell ref="BW175:BW176"/>
    <mergeCell ref="BX175:BX176"/>
    <mergeCell ref="CA175:CA176"/>
    <mergeCell ref="CB175:CB176"/>
    <mergeCell ref="BU169:BU170"/>
    <mergeCell ref="BV169:BV170"/>
    <mergeCell ref="BW169:BW170"/>
    <mergeCell ref="BX169:BX170"/>
    <mergeCell ref="CA169:CA170"/>
    <mergeCell ref="CB169:CB170"/>
    <mergeCell ref="BU171:BU172"/>
    <mergeCell ref="BV171:BV172"/>
    <mergeCell ref="BW171:BW172"/>
    <mergeCell ref="BX171:BX172"/>
    <mergeCell ref="CA171:CA172"/>
    <mergeCell ref="CB171:CB172"/>
    <mergeCell ref="BU165:BU166"/>
    <mergeCell ref="BV165:BV166"/>
    <mergeCell ref="BW165:BW166"/>
    <mergeCell ref="BX165:BX166"/>
    <mergeCell ref="CA165:CA166"/>
    <mergeCell ref="CB165:CB166"/>
    <mergeCell ref="BU167:BU168"/>
    <mergeCell ref="BV167:BV168"/>
    <mergeCell ref="BW167:BW168"/>
    <mergeCell ref="BX167:BX168"/>
    <mergeCell ref="CA167:CA168"/>
    <mergeCell ref="CB167:CB168"/>
    <mergeCell ref="BY165:BZ165"/>
    <mergeCell ref="BY166:BZ166"/>
    <mergeCell ref="BY167:BZ167"/>
    <mergeCell ref="BY168:BZ168"/>
    <mergeCell ref="BY169:BZ169"/>
    <mergeCell ref="BY170:BZ170"/>
    <mergeCell ref="BY171:BZ171"/>
    <mergeCell ref="BY172:BZ172"/>
    <mergeCell ref="BY173:BZ173"/>
    <mergeCell ref="BY174:BZ174"/>
    <mergeCell ref="BY175:BZ175"/>
    <mergeCell ref="BY176:BZ176"/>
    <mergeCell ref="BU185:BU186"/>
    <mergeCell ref="BV185:BV186"/>
    <mergeCell ref="BW185:BW186"/>
    <mergeCell ref="BX185:BX186"/>
    <mergeCell ref="CA185:CA186"/>
    <mergeCell ref="CB185:CB186"/>
    <mergeCell ref="BU187:BU188"/>
    <mergeCell ref="BV187:BV188"/>
    <mergeCell ref="BW187:BW188"/>
    <mergeCell ref="BX187:BX188"/>
    <mergeCell ref="CA187:CA188"/>
    <mergeCell ref="CB187:CB188"/>
    <mergeCell ref="BU181:BU182"/>
    <mergeCell ref="BV181:BV182"/>
    <mergeCell ref="BW181:BW182"/>
    <mergeCell ref="BX181:BX182"/>
    <mergeCell ref="CA181:CA182"/>
    <mergeCell ref="CB181:CB182"/>
    <mergeCell ref="BU183:BU184"/>
    <mergeCell ref="BV183:BV184"/>
    <mergeCell ref="BW183:BW184"/>
    <mergeCell ref="BX183:BX184"/>
    <mergeCell ref="CA183:CA184"/>
    <mergeCell ref="CB183:CB184"/>
    <mergeCell ref="BU177:BU178"/>
    <mergeCell ref="BV177:BV178"/>
    <mergeCell ref="BW177:BW178"/>
    <mergeCell ref="BX177:BX178"/>
    <mergeCell ref="CA177:CA178"/>
    <mergeCell ref="CB177:CB178"/>
    <mergeCell ref="BU179:BU180"/>
    <mergeCell ref="BV179:BV180"/>
    <mergeCell ref="BW179:BW180"/>
    <mergeCell ref="BX179:BX180"/>
    <mergeCell ref="CA179:CA180"/>
    <mergeCell ref="CB179:CB180"/>
    <mergeCell ref="BY177:BZ177"/>
    <mergeCell ref="BY178:BZ178"/>
    <mergeCell ref="BY179:BZ179"/>
    <mergeCell ref="BY180:BZ180"/>
    <mergeCell ref="BY181:BZ181"/>
    <mergeCell ref="BY182:BZ182"/>
    <mergeCell ref="BY183:BZ183"/>
    <mergeCell ref="BY184:BZ184"/>
    <mergeCell ref="BY185:BZ185"/>
    <mergeCell ref="BY186:BZ186"/>
    <mergeCell ref="BY187:BZ187"/>
    <mergeCell ref="BY188:BZ188"/>
    <mergeCell ref="BU197:BU198"/>
    <mergeCell ref="BV197:BV198"/>
    <mergeCell ref="BW197:BW198"/>
    <mergeCell ref="BX197:BX198"/>
    <mergeCell ref="CA197:CA198"/>
    <mergeCell ref="CB197:CB198"/>
    <mergeCell ref="BU199:BU200"/>
    <mergeCell ref="BV199:BV200"/>
    <mergeCell ref="BW199:BW200"/>
    <mergeCell ref="BX199:BX200"/>
    <mergeCell ref="CA199:CA200"/>
    <mergeCell ref="CB199:CB200"/>
    <mergeCell ref="BU193:BU194"/>
    <mergeCell ref="BV193:BV194"/>
    <mergeCell ref="BW193:BW194"/>
    <mergeCell ref="BX193:BX194"/>
    <mergeCell ref="CA193:CA194"/>
    <mergeCell ref="CB193:CB194"/>
    <mergeCell ref="BU195:BU196"/>
    <mergeCell ref="BV195:BV196"/>
    <mergeCell ref="BW195:BW196"/>
    <mergeCell ref="BX195:BX196"/>
    <mergeCell ref="CA195:CA196"/>
    <mergeCell ref="CB195:CB196"/>
    <mergeCell ref="BU189:BU190"/>
    <mergeCell ref="BV189:BV190"/>
    <mergeCell ref="BW189:BW190"/>
    <mergeCell ref="BX189:BX190"/>
    <mergeCell ref="CA189:CA190"/>
    <mergeCell ref="CB189:CB190"/>
    <mergeCell ref="BU191:BU192"/>
    <mergeCell ref="BV191:BV192"/>
    <mergeCell ref="BW191:BW192"/>
    <mergeCell ref="BX191:BX192"/>
    <mergeCell ref="CA191:CA192"/>
    <mergeCell ref="CB191:CB192"/>
    <mergeCell ref="BY189:BZ189"/>
    <mergeCell ref="BY190:BZ190"/>
    <mergeCell ref="BY191:BZ191"/>
    <mergeCell ref="BY192:BZ192"/>
    <mergeCell ref="BY193:BZ193"/>
    <mergeCell ref="BY194:BZ194"/>
    <mergeCell ref="BY195:BZ195"/>
    <mergeCell ref="BY196:BZ196"/>
    <mergeCell ref="BY197:BZ197"/>
    <mergeCell ref="BY198:BZ198"/>
    <mergeCell ref="BY199:BZ199"/>
    <mergeCell ref="BY200:BZ200"/>
    <mergeCell ref="BU209:BU210"/>
    <mergeCell ref="BV209:BV210"/>
    <mergeCell ref="BW209:BW210"/>
    <mergeCell ref="BX209:BX210"/>
    <mergeCell ref="CA209:CA210"/>
    <mergeCell ref="CB209:CB210"/>
    <mergeCell ref="BU211:BU212"/>
    <mergeCell ref="BV211:BV212"/>
    <mergeCell ref="BW211:BW212"/>
    <mergeCell ref="BX211:BX212"/>
    <mergeCell ref="CA211:CA212"/>
    <mergeCell ref="CB211:CB212"/>
    <mergeCell ref="BU205:BU206"/>
    <mergeCell ref="BV205:BV206"/>
    <mergeCell ref="BW205:BW206"/>
    <mergeCell ref="BX205:BX206"/>
    <mergeCell ref="CA205:CA206"/>
    <mergeCell ref="CB205:CB206"/>
    <mergeCell ref="BU207:BU208"/>
    <mergeCell ref="BV207:BV208"/>
    <mergeCell ref="BW207:BW208"/>
    <mergeCell ref="BX207:BX208"/>
    <mergeCell ref="CA207:CA208"/>
    <mergeCell ref="CB207:CB208"/>
    <mergeCell ref="BU201:BU202"/>
    <mergeCell ref="BV201:BV202"/>
    <mergeCell ref="BW201:BW202"/>
    <mergeCell ref="BX201:BX202"/>
    <mergeCell ref="CA201:CA202"/>
    <mergeCell ref="CB201:CB202"/>
    <mergeCell ref="BU203:BU204"/>
    <mergeCell ref="BV203:BV204"/>
    <mergeCell ref="BW203:BW204"/>
    <mergeCell ref="BX203:BX204"/>
    <mergeCell ref="CA203:CA204"/>
    <mergeCell ref="CB203:CB204"/>
    <mergeCell ref="BY201:BZ201"/>
    <mergeCell ref="BY202:BZ202"/>
    <mergeCell ref="BY203:BZ203"/>
    <mergeCell ref="BY204:BZ204"/>
    <mergeCell ref="BY205:BZ205"/>
    <mergeCell ref="BY206:BZ206"/>
    <mergeCell ref="BY207:BZ207"/>
    <mergeCell ref="BY208:BZ208"/>
    <mergeCell ref="BY209:BZ209"/>
    <mergeCell ref="BY210:BZ210"/>
    <mergeCell ref="BY211:BZ211"/>
    <mergeCell ref="BY212:BZ212"/>
    <mergeCell ref="BU217:BU218"/>
    <mergeCell ref="BV217:BV218"/>
    <mergeCell ref="BW217:BW218"/>
    <mergeCell ref="BX217:BX218"/>
    <mergeCell ref="CA217:CA218"/>
    <mergeCell ref="CB217:CB218"/>
    <mergeCell ref="BU219:BU220"/>
    <mergeCell ref="BV219:BV220"/>
    <mergeCell ref="BW219:BW220"/>
    <mergeCell ref="BX219:BX220"/>
    <mergeCell ref="CA219:CA220"/>
    <mergeCell ref="CB219:CB220"/>
    <mergeCell ref="BU213:BU214"/>
    <mergeCell ref="BV213:BV214"/>
    <mergeCell ref="BW213:BW214"/>
    <mergeCell ref="BX213:BX214"/>
    <mergeCell ref="CA213:CA214"/>
    <mergeCell ref="CB213:CB214"/>
    <mergeCell ref="BU215:BU216"/>
    <mergeCell ref="BV215:BV216"/>
    <mergeCell ref="BW215:BW216"/>
    <mergeCell ref="BX215:BX216"/>
    <mergeCell ref="CA215:CA216"/>
    <mergeCell ref="CB215:CB216"/>
    <mergeCell ref="BY213:BZ213"/>
    <mergeCell ref="BY214:BZ214"/>
    <mergeCell ref="BY215:BZ215"/>
    <mergeCell ref="BY216:BZ216"/>
    <mergeCell ref="BY217:BZ217"/>
    <mergeCell ref="BY218:BZ218"/>
    <mergeCell ref="BY219:BZ219"/>
    <mergeCell ref="BY220:BZ220"/>
    <mergeCell ref="BY221:BZ221"/>
    <mergeCell ref="BU225:BU226"/>
    <mergeCell ref="BV225:BV226"/>
    <mergeCell ref="BW225:BW226"/>
    <mergeCell ref="BX225:BX226"/>
    <mergeCell ref="CA225:CA226"/>
    <mergeCell ref="CB225:CB226"/>
    <mergeCell ref="BU227:BU228"/>
    <mergeCell ref="BV227:BV228"/>
    <mergeCell ref="BW227:BW228"/>
    <mergeCell ref="BX227:BX228"/>
    <mergeCell ref="CA227:CA228"/>
    <mergeCell ref="CB227:CB228"/>
    <mergeCell ref="BY225:BZ225"/>
    <mergeCell ref="BY226:BZ226"/>
    <mergeCell ref="BY227:BZ227"/>
    <mergeCell ref="BY228:BZ228"/>
    <mergeCell ref="BY229:BZ229"/>
    <mergeCell ref="BY230:BZ230"/>
    <mergeCell ref="BY231:BZ231"/>
    <mergeCell ref="BY232:BZ232"/>
    <mergeCell ref="BY233:BZ233"/>
    <mergeCell ref="BU221:BU222"/>
    <mergeCell ref="BV221:BV222"/>
    <mergeCell ref="BW221:BW222"/>
    <mergeCell ref="BX221:BX222"/>
    <mergeCell ref="CA221:CA222"/>
    <mergeCell ref="CB221:CB222"/>
    <mergeCell ref="BU223:BU224"/>
    <mergeCell ref="BV223:BV224"/>
    <mergeCell ref="BW223:BW224"/>
    <mergeCell ref="BX223:BX224"/>
    <mergeCell ref="CA223:CA224"/>
    <mergeCell ref="CB223:CB224"/>
    <mergeCell ref="BY222:BZ222"/>
    <mergeCell ref="BY223:BZ223"/>
    <mergeCell ref="BY224:BZ224"/>
    <mergeCell ref="BY247:BZ247"/>
    <mergeCell ref="BY248:BZ248"/>
    <mergeCell ref="BY249:BZ249"/>
    <mergeCell ref="BY250:BZ250"/>
    <mergeCell ref="BY251:BZ251"/>
    <mergeCell ref="BY252:BZ252"/>
    <mergeCell ref="BU233:BU234"/>
    <mergeCell ref="BV233:BV234"/>
    <mergeCell ref="BW233:BW234"/>
    <mergeCell ref="BX233:BX234"/>
    <mergeCell ref="CA233:CA234"/>
    <mergeCell ref="CB233:CB234"/>
    <mergeCell ref="BU235:BU236"/>
    <mergeCell ref="BV235:BV236"/>
    <mergeCell ref="BW235:BW236"/>
    <mergeCell ref="BX235:BX236"/>
    <mergeCell ref="CA235:CA236"/>
    <mergeCell ref="CB235:CB236"/>
    <mergeCell ref="BY234:BZ234"/>
    <mergeCell ref="BY235:BZ235"/>
    <mergeCell ref="BY236:BZ236"/>
    <mergeCell ref="BU229:BU230"/>
    <mergeCell ref="BV229:BV230"/>
    <mergeCell ref="BW229:BW230"/>
    <mergeCell ref="BX229:BX230"/>
    <mergeCell ref="CA229:CA230"/>
    <mergeCell ref="CB229:CB230"/>
    <mergeCell ref="BU231:BU232"/>
    <mergeCell ref="BV231:BV232"/>
    <mergeCell ref="BW231:BW232"/>
    <mergeCell ref="BX231:BX232"/>
    <mergeCell ref="CA231:CA232"/>
    <mergeCell ref="CB231:CB232"/>
    <mergeCell ref="BV241:BV242"/>
    <mergeCell ref="BW241:BW242"/>
    <mergeCell ref="BX241:BX242"/>
    <mergeCell ref="CA241:CA242"/>
    <mergeCell ref="CB241:CB242"/>
    <mergeCell ref="BU243:BU244"/>
    <mergeCell ref="BV243:BV244"/>
    <mergeCell ref="BW243:BW244"/>
    <mergeCell ref="BX243:BX244"/>
    <mergeCell ref="CA243:CA244"/>
    <mergeCell ref="CB243:CB244"/>
    <mergeCell ref="BU237:BU238"/>
    <mergeCell ref="BV237:BV238"/>
    <mergeCell ref="BW237:BW238"/>
    <mergeCell ref="BX237:BX238"/>
    <mergeCell ref="CA237:CA238"/>
    <mergeCell ref="CB237:CB238"/>
    <mergeCell ref="BU239:BU240"/>
    <mergeCell ref="BV239:BV240"/>
    <mergeCell ref="BW239:BW240"/>
    <mergeCell ref="BX239:BX240"/>
    <mergeCell ref="CA239:CA240"/>
    <mergeCell ref="CB239:CB240"/>
    <mergeCell ref="BY237:BZ237"/>
    <mergeCell ref="BY238:BZ238"/>
    <mergeCell ref="BY239:BZ239"/>
    <mergeCell ref="BY240:BZ240"/>
    <mergeCell ref="BY241:BZ241"/>
    <mergeCell ref="BY242:BZ242"/>
    <mergeCell ref="BY243:BZ243"/>
    <mergeCell ref="BY244:BZ244"/>
    <mergeCell ref="BY245:BZ245"/>
    <mergeCell ref="BY246:BZ246"/>
    <mergeCell ref="CL27:CL28"/>
    <mergeCell ref="CL19:CL20"/>
    <mergeCell ref="CE21:CE22"/>
    <mergeCell ref="CF21:CF22"/>
    <mergeCell ref="CG21:CG22"/>
    <mergeCell ref="CH21:CH22"/>
    <mergeCell ref="CK21:CK22"/>
    <mergeCell ref="CL21:CL22"/>
    <mergeCell ref="CE23:CE24"/>
    <mergeCell ref="CF23:CF24"/>
    <mergeCell ref="CG23:CG24"/>
    <mergeCell ref="CH23:CH24"/>
    <mergeCell ref="CK23:CK24"/>
    <mergeCell ref="CL23:CL24"/>
    <mergeCell ref="BU257:BU258"/>
    <mergeCell ref="BV257:BV258"/>
    <mergeCell ref="BW257:BW258"/>
    <mergeCell ref="BX257:BX258"/>
    <mergeCell ref="CA257:CA258"/>
    <mergeCell ref="CB257:CB258"/>
    <mergeCell ref="CI18:CJ18"/>
    <mergeCell ref="CE19:CE20"/>
    <mergeCell ref="CF19:CF20"/>
    <mergeCell ref="CG19:CG20"/>
    <mergeCell ref="CH19:CH20"/>
    <mergeCell ref="CK19:CK20"/>
    <mergeCell ref="CE25:CE26"/>
    <mergeCell ref="CF25:CF26"/>
    <mergeCell ref="CG25:CG26"/>
    <mergeCell ref="BU253:BU254"/>
    <mergeCell ref="BV253:BV254"/>
    <mergeCell ref="BW253:BW254"/>
    <mergeCell ref="BX253:BX254"/>
    <mergeCell ref="CA253:CA254"/>
    <mergeCell ref="CB253:CB254"/>
    <mergeCell ref="BU255:BU256"/>
    <mergeCell ref="BV255:BV256"/>
    <mergeCell ref="BW255:BW256"/>
    <mergeCell ref="BX255:BX256"/>
    <mergeCell ref="CA255:CA256"/>
    <mergeCell ref="CB255:CB256"/>
    <mergeCell ref="BU249:BU250"/>
    <mergeCell ref="BV249:BV250"/>
    <mergeCell ref="BW249:BW250"/>
    <mergeCell ref="BX249:BX250"/>
    <mergeCell ref="CA249:CA250"/>
    <mergeCell ref="CB249:CB250"/>
    <mergeCell ref="BU251:BU252"/>
    <mergeCell ref="BV251:BV252"/>
    <mergeCell ref="BW251:BW252"/>
    <mergeCell ref="BX251:BX252"/>
    <mergeCell ref="CA251:CA252"/>
    <mergeCell ref="CB251:CB252"/>
    <mergeCell ref="BU245:BU246"/>
    <mergeCell ref="BV245:BV246"/>
    <mergeCell ref="BW245:BW246"/>
    <mergeCell ref="BX245:BX246"/>
    <mergeCell ref="CA245:CA246"/>
    <mergeCell ref="CB245:CB246"/>
    <mergeCell ref="BU247:BU248"/>
    <mergeCell ref="BV247:BV248"/>
    <mergeCell ref="BW247:BW248"/>
    <mergeCell ref="BX247:BX248"/>
    <mergeCell ref="CA247:CA248"/>
    <mergeCell ref="CE45:CE46"/>
    <mergeCell ref="CF45:CF46"/>
    <mergeCell ref="CG45:CG46"/>
    <mergeCell ref="CH45:CH46"/>
    <mergeCell ref="CK45:CK46"/>
    <mergeCell ref="CL45:CL46"/>
    <mergeCell ref="CE47:CE48"/>
    <mergeCell ref="CF47:CF48"/>
    <mergeCell ref="CG47:CG48"/>
    <mergeCell ref="CH47:CH48"/>
    <mergeCell ref="CK47:CK48"/>
    <mergeCell ref="CL47:CL48"/>
    <mergeCell ref="CE41:CE42"/>
    <mergeCell ref="CF41:CF42"/>
    <mergeCell ref="CG41:CG42"/>
    <mergeCell ref="CH41:CH42"/>
    <mergeCell ref="CK41:CK42"/>
    <mergeCell ref="CL41:CL42"/>
    <mergeCell ref="CE43:CE44"/>
    <mergeCell ref="CF43:CF44"/>
    <mergeCell ref="CG43:CG44"/>
    <mergeCell ref="CH43:CH44"/>
    <mergeCell ref="CK43:CK44"/>
    <mergeCell ref="CL43:CL44"/>
    <mergeCell ref="CE37:CE38"/>
    <mergeCell ref="CF37:CF38"/>
    <mergeCell ref="CG37:CG38"/>
    <mergeCell ref="CH37:CH38"/>
    <mergeCell ref="CK37:CK38"/>
    <mergeCell ref="CL37:CL38"/>
    <mergeCell ref="CE39:CE40"/>
    <mergeCell ref="CF39:CF40"/>
    <mergeCell ref="CG39:CG40"/>
    <mergeCell ref="CH39:CH40"/>
    <mergeCell ref="CK39:CK40"/>
    <mergeCell ref="CL39:CL40"/>
    <mergeCell ref="CI47:CJ47"/>
    <mergeCell ref="CI48:CJ48"/>
    <mergeCell ref="CI37:CJ37"/>
    <mergeCell ref="CI38:CJ38"/>
    <mergeCell ref="CI39:CJ39"/>
    <mergeCell ref="CI40:CJ40"/>
    <mergeCell ref="CI41:CJ41"/>
    <mergeCell ref="CI42:CJ42"/>
    <mergeCell ref="CI43:CJ43"/>
    <mergeCell ref="CI44:CJ44"/>
    <mergeCell ref="CI45:CJ45"/>
    <mergeCell ref="CI46:CJ46"/>
    <mergeCell ref="CE57:CE58"/>
    <mergeCell ref="CF57:CF58"/>
    <mergeCell ref="CG57:CG58"/>
    <mergeCell ref="CH57:CH58"/>
    <mergeCell ref="CK57:CK58"/>
    <mergeCell ref="CL57:CL58"/>
    <mergeCell ref="CE59:CE60"/>
    <mergeCell ref="CF59:CF60"/>
    <mergeCell ref="CG59:CG60"/>
    <mergeCell ref="CH59:CH60"/>
    <mergeCell ref="CK59:CK60"/>
    <mergeCell ref="CL59:CL60"/>
    <mergeCell ref="CE53:CE54"/>
    <mergeCell ref="CF53:CF54"/>
    <mergeCell ref="CG53:CG54"/>
    <mergeCell ref="CH53:CH54"/>
    <mergeCell ref="CK53:CK54"/>
    <mergeCell ref="CL53:CL54"/>
    <mergeCell ref="CE55:CE56"/>
    <mergeCell ref="CF55:CF56"/>
    <mergeCell ref="CG55:CG56"/>
    <mergeCell ref="CH55:CH56"/>
    <mergeCell ref="CK55:CK56"/>
    <mergeCell ref="CL55:CL56"/>
    <mergeCell ref="CE49:CE50"/>
    <mergeCell ref="CF49:CF50"/>
    <mergeCell ref="CG49:CG50"/>
    <mergeCell ref="CH49:CH50"/>
    <mergeCell ref="CK49:CK50"/>
    <mergeCell ref="CL49:CL50"/>
    <mergeCell ref="CE51:CE52"/>
    <mergeCell ref="CF51:CF52"/>
    <mergeCell ref="CG51:CG52"/>
    <mergeCell ref="CH51:CH52"/>
    <mergeCell ref="CK51:CK52"/>
    <mergeCell ref="CL51:CL52"/>
    <mergeCell ref="CI49:CJ49"/>
    <mergeCell ref="CI50:CJ50"/>
    <mergeCell ref="CI51:CJ51"/>
    <mergeCell ref="CI52:CJ52"/>
    <mergeCell ref="CI53:CJ53"/>
    <mergeCell ref="CI54:CJ54"/>
    <mergeCell ref="CI55:CJ55"/>
    <mergeCell ref="CI56:CJ56"/>
    <mergeCell ref="CI57:CJ57"/>
    <mergeCell ref="CI58:CJ58"/>
    <mergeCell ref="CI59:CJ59"/>
    <mergeCell ref="CI60:CJ60"/>
    <mergeCell ref="CE69:CE70"/>
    <mergeCell ref="CF69:CF70"/>
    <mergeCell ref="CG69:CG70"/>
    <mergeCell ref="CH69:CH70"/>
    <mergeCell ref="CK69:CK70"/>
    <mergeCell ref="CL69:CL70"/>
    <mergeCell ref="CE71:CE72"/>
    <mergeCell ref="CF71:CF72"/>
    <mergeCell ref="CG71:CG72"/>
    <mergeCell ref="CH71:CH72"/>
    <mergeCell ref="CK71:CK72"/>
    <mergeCell ref="CL71:CL72"/>
    <mergeCell ref="CE65:CE66"/>
    <mergeCell ref="CF65:CF66"/>
    <mergeCell ref="CG65:CG66"/>
    <mergeCell ref="CH65:CH66"/>
    <mergeCell ref="CK65:CK66"/>
    <mergeCell ref="CL65:CL66"/>
    <mergeCell ref="CE67:CE68"/>
    <mergeCell ref="CF67:CF68"/>
    <mergeCell ref="CG67:CG68"/>
    <mergeCell ref="CH67:CH68"/>
    <mergeCell ref="CK67:CK68"/>
    <mergeCell ref="CL67:CL68"/>
    <mergeCell ref="CE61:CE62"/>
    <mergeCell ref="CF61:CF62"/>
    <mergeCell ref="CG61:CG62"/>
    <mergeCell ref="CH61:CH62"/>
    <mergeCell ref="CK61:CK62"/>
    <mergeCell ref="CL61:CL62"/>
    <mergeCell ref="CE63:CE64"/>
    <mergeCell ref="CF63:CF64"/>
    <mergeCell ref="CG63:CG64"/>
    <mergeCell ref="CH63:CH64"/>
    <mergeCell ref="CK63:CK64"/>
    <mergeCell ref="CL63:CL64"/>
    <mergeCell ref="CI61:CJ61"/>
    <mergeCell ref="CI62:CJ62"/>
    <mergeCell ref="CI63:CJ63"/>
    <mergeCell ref="CI64:CJ64"/>
    <mergeCell ref="CI65:CJ65"/>
    <mergeCell ref="CI66:CJ66"/>
    <mergeCell ref="CI67:CJ67"/>
    <mergeCell ref="CI68:CJ68"/>
    <mergeCell ref="CI69:CJ69"/>
    <mergeCell ref="CI70:CJ70"/>
    <mergeCell ref="CI71:CJ71"/>
    <mergeCell ref="CI72:CJ72"/>
    <mergeCell ref="CE81:CE82"/>
    <mergeCell ref="CF81:CF82"/>
    <mergeCell ref="CG81:CG82"/>
    <mergeCell ref="CH81:CH82"/>
    <mergeCell ref="CK81:CK82"/>
    <mergeCell ref="CL81:CL82"/>
    <mergeCell ref="CE83:CE84"/>
    <mergeCell ref="CF83:CF84"/>
    <mergeCell ref="CG83:CG84"/>
    <mergeCell ref="CH83:CH84"/>
    <mergeCell ref="CK83:CK84"/>
    <mergeCell ref="CL83:CL84"/>
    <mergeCell ref="CE77:CE78"/>
    <mergeCell ref="CF77:CF78"/>
    <mergeCell ref="CG77:CG78"/>
    <mergeCell ref="CH77:CH78"/>
    <mergeCell ref="CK77:CK78"/>
    <mergeCell ref="CL77:CL78"/>
    <mergeCell ref="CE79:CE80"/>
    <mergeCell ref="CF79:CF80"/>
    <mergeCell ref="CG79:CG80"/>
    <mergeCell ref="CH79:CH80"/>
    <mergeCell ref="CK79:CK80"/>
    <mergeCell ref="CL79:CL80"/>
    <mergeCell ref="CE73:CE74"/>
    <mergeCell ref="CF73:CF74"/>
    <mergeCell ref="CG73:CG74"/>
    <mergeCell ref="CH73:CH74"/>
    <mergeCell ref="CK73:CK74"/>
    <mergeCell ref="CL73:CL74"/>
    <mergeCell ref="CE75:CE76"/>
    <mergeCell ref="CF75:CF76"/>
    <mergeCell ref="CG75:CG76"/>
    <mergeCell ref="CH75:CH76"/>
    <mergeCell ref="CK75:CK76"/>
    <mergeCell ref="CL75:CL76"/>
    <mergeCell ref="CI73:CJ73"/>
    <mergeCell ref="CI74:CJ74"/>
    <mergeCell ref="CI75:CJ75"/>
    <mergeCell ref="CI76:CJ76"/>
    <mergeCell ref="CI77:CJ77"/>
    <mergeCell ref="CI78:CJ78"/>
    <mergeCell ref="CI79:CJ79"/>
    <mergeCell ref="CI80:CJ80"/>
    <mergeCell ref="CI81:CJ81"/>
    <mergeCell ref="CI82:CJ82"/>
    <mergeCell ref="CI83:CJ83"/>
    <mergeCell ref="CI84:CJ84"/>
    <mergeCell ref="CE93:CE94"/>
    <mergeCell ref="CF93:CF94"/>
    <mergeCell ref="CG93:CG94"/>
    <mergeCell ref="CH93:CH94"/>
    <mergeCell ref="CK93:CK94"/>
    <mergeCell ref="CL93:CL94"/>
    <mergeCell ref="CE95:CE96"/>
    <mergeCell ref="CF95:CF96"/>
    <mergeCell ref="CG95:CG96"/>
    <mergeCell ref="CH95:CH96"/>
    <mergeCell ref="CK95:CK96"/>
    <mergeCell ref="CL95:CL96"/>
    <mergeCell ref="CE89:CE90"/>
    <mergeCell ref="CF89:CF90"/>
    <mergeCell ref="CG89:CG90"/>
    <mergeCell ref="CH89:CH90"/>
    <mergeCell ref="CK89:CK90"/>
    <mergeCell ref="CL89:CL90"/>
    <mergeCell ref="CE91:CE92"/>
    <mergeCell ref="CF91:CF92"/>
    <mergeCell ref="CG91:CG92"/>
    <mergeCell ref="CH91:CH92"/>
    <mergeCell ref="CK91:CK92"/>
    <mergeCell ref="CL91:CL92"/>
    <mergeCell ref="CE85:CE86"/>
    <mergeCell ref="CF85:CF86"/>
    <mergeCell ref="CG85:CG86"/>
    <mergeCell ref="CH85:CH86"/>
    <mergeCell ref="CK85:CK86"/>
    <mergeCell ref="CL85:CL86"/>
    <mergeCell ref="CE87:CE88"/>
    <mergeCell ref="CF87:CF88"/>
    <mergeCell ref="CG87:CG88"/>
    <mergeCell ref="CH87:CH88"/>
    <mergeCell ref="CK87:CK88"/>
    <mergeCell ref="CL87:CL88"/>
    <mergeCell ref="CI85:CJ85"/>
    <mergeCell ref="CI86:CJ86"/>
    <mergeCell ref="CI87:CJ87"/>
    <mergeCell ref="CI88:CJ88"/>
    <mergeCell ref="CI89:CJ89"/>
    <mergeCell ref="CI90:CJ90"/>
    <mergeCell ref="CI91:CJ91"/>
    <mergeCell ref="CI92:CJ92"/>
    <mergeCell ref="CI93:CJ93"/>
    <mergeCell ref="CI94:CJ94"/>
    <mergeCell ref="CI95:CJ95"/>
    <mergeCell ref="CI96:CJ96"/>
    <mergeCell ref="CE105:CE106"/>
    <mergeCell ref="CF105:CF106"/>
    <mergeCell ref="CG105:CG106"/>
    <mergeCell ref="CH105:CH106"/>
    <mergeCell ref="CK105:CK106"/>
    <mergeCell ref="CL105:CL106"/>
    <mergeCell ref="CE107:CE108"/>
    <mergeCell ref="CF107:CF108"/>
    <mergeCell ref="CG107:CG108"/>
    <mergeCell ref="CH107:CH108"/>
    <mergeCell ref="CK107:CK108"/>
    <mergeCell ref="CL107:CL108"/>
    <mergeCell ref="CE101:CE102"/>
    <mergeCell ref="CF101:CF102"/>
    <mergeCell ref="CG101:CG102"/>
    <mergeCell ref="CH101:CH102"/>
    <mergeCell ref="CK101:CK102"/>
    <mergeCell ref="CL101:CL102"/>
    <mergeCell ref="CE103:CE104"/>
    <mergeCell ref="CF103:CF104"/>
    <mergeCell ref="CG103:CG104"/>
    <mergeCell ref="CH103:CH104"/>
    <mergeCell ref="CK103:CK104"/>
    <mergeCell ref="CL103:CL104"/>
    <mergeCell ref="CE97:CE98"/>
    <mergeCell ref="CF97:CF98"/>
    <mergeCell ref="CG97:CG98"/>
    <mergeCell ref="CH97:CH98"/>
    <mergeCell ref="CK97:CK98"/>
    <mergeCell ref="CL97:CL98"/>
    <mergeCell ref="CE99:CE100"/>
    <mergeCell ref="CF99:CF100"/>
    <mergeCell ref="CG99:CG100"/>
    <mergeCell ref="CH99:CH100"/>
    <mergeCell ref="CK99:CK100"/>
    <mergeCell ref="CL99:CL100"/>
    <mergeCell ref="CI97:CJ97"/>
    <mergeCell ref="CI98:CJ98"/>
    <mergeCell ref="CI99:CJ99"/>
    <mergeCell ref="CI100:CJ100"/>
    <mergeCell ref="CI101:CJ101"/>
    <mergeCell ref="CI102:CJ102"/>
    <mergeCell ref="CI103:CJ103"/>
    <mergeCell ref="CI104:CJ104"/>
    <mergeCell ref="CI105:CJ105"/>
    <mergeCell ref="CI106:CJ106"/>
    <mergeCell ref="CI107:CJ107"/>
    <mergeCell ref="CI108:CJ108"/>
    <mergeCell ref="CE117:CE118"/>
    <mergeCell ref="CF117:CF118"/>
    <mergeCell ref="CG117:CG118"/>
    <mergeCell ref="CH117:CH118"/>
    <mergeCell ref="CK117:CK118"/>
    <mergeCell ref="CL117:CL118"/>
    <mergeCell ref="CE119:CE120"/>
    <mergeCell ref="CF119:CF120"/>
    <mergeCell ref="CG119:CG120"/>
    <mergeCell ref="CH119:CH120"/>
    <mergeCell ref="CK119:CK120"/>
    <mergeCell ref="CL119:CL120"/>
    <mergeCell ref="CE113:CE114"/>
    <mergeCell ref="CF113:CF114"/>
    <mergeCell ref="CG113:CG114"/>
    <mergeCell ref="CH113:CH114"/>
    <mergeCell ref="CK113:CK114"/>
    <mergeCell ref="CL113:CL114"/>
    <mergeCell ref="CE115:CE116"/>
    <mergeCell ref="CF115:CF116"/>
    <mergeCell ref="CG115:CG116"/>
    <mergeCell ref="CH115:CH116"/>
    <mergeCell ref="CK115:CK116"/>
    <mergeCell ref="CL115:CL116"/>
    <mergeCell ref="CE109:CE110"/>
    <mergeCell ref="CF109:CF110"/>
    <mergeCell ref="CG109:CG110"/>
    <mergeCell ref="CH109:CH110"/>
    <mergeCell ref="CK109:CK110"/>
    <mergeCell ref="CL109:CL110"/>
    <mergeCell ref="CE111:CE112"/>
    <mergeCell ref="CF111:CF112"/>
    <mergeCell ref="CG111:CG112"/>
    <mergeCell ref="CH111:CH112"/>
    <mergeCell ref="CK111:CK112"/>
    <mergeCell ref="CL111:CL112"/>
    <mergeCell ref="CI109:CJ109"/>
    <mergeCell ref="CI110:CJ110"/>
    <mergeCell ref="CI111:CJ111"/>
    <mergeCell ref="CI112:CJ112"/>
    <mergeCell ref="CI113:CJ113"/>
    <mergeCell ref="CI114:CJ114"/>
    <mergeCell ref="CI115:CJ115"/>
    <mergeCell ref="CI116:CJ116"/>
    <mergeCell ref="CI117:CJ117"/>
    <mergeCell ref="CI118:CJ118"/>
    <mergeCell ref="CI119:CJ119"/>
    <mergeCell ref="CI120:CJ120"/>
    <mergeCell ref="CE129:CE130"/>
    <mergeCell ref="CF129:CF130"/>
    <mergeCell ref="CG129:CG130"/>
    <mergeCell ref="CH129:CH130"/>
    <mergeCell ref="CK129:CK130"/>
    <mergeCell ref="CL129:CL130"/>
    <mergeCell ref="CE131:CE132"/>
    <mergeCell ref="CF131:CF132"/>
    <mergeCell ref="CG131:CG132"/>
    <mergeCell ref="CH131:CH132"/>
    <mergeCell ref="CK131:CK132"/>
    <mergeCell ref="CL131:CL132"/>
    <mergeCell ref="CE125:CE126"/>
    <mergeCell ref="CF125:CF126"/>
    <mergeCell ref="CG125:CG126"/>
    <mergeCell ref="CH125:CH126"/>
    <mergeCell ref="CK125:CK126"/>
    <mergeCell ref="CL125:CL126"/>
    <mergeCell ref="CE127:CE128"/>
    <mergeCell ref="CF127:CF128"/>
    <mergeCell ref="CG127:CG128"/>
    <mergeCell ref="CH127:CH128"/>
    <mergeCell ref="CK127:CK128"/>
    <mergeCell ref="CL127:CL128"/>
    <mergeCell ref="CE121:CE122"/>
    <mergeCell ref="CF121:CF122"/>
    <mergeCell ref="CG121:CG122"/>
    <mergeCell ref="CH121:CH122"/>
    <mergeCell ref="CK121:CK122"/>
    <mergeCell ref="CL121:CL122"/>
    <mergeCell ref="CE123:CE124"/>
    <mergeCell ref="CF123:CF124"/>
    <mergeCell ref="CG123:CG124"/>
    <mergeCell ref="CH123:CH124"/>
    <mergeCell ref="CK123:CK124"/>
    <mergeCell ref="CL123:CL124"/>
    <mergeCell ref="CI121:CJ121"/>
    <mergeCell ref="CI122:CJ122"/>
    <mergeCell ref="CI123:CJ123"/>
    <mergeCell ref="CI124:CJ124"/>
    <mergeCell ref="CI125:CJ125"/>
    <mergeCell ref="CI126:CJ126"/>
    <mergeCell ref="CI127:CJ127"/>
    <mergeCell ref="CI128:CJ128"/>
    <mergeCell ref="CI129:CJ129"/>
    <mergeCell ref="CI130:CJ130"/>
    <mergeCell ref="CI131:CJ131"/>
    <mergeCell ref="CI132:CJ132"/>
    <mergeCell ref="CE141:CE142"/>
    <mergeCell ref="CF141:CF142"/>
    <mergeCell ref="CG141:CG142"/>
    <mergeCell ref="CH141:CH142"/>
    <mergeCell ref="CK141:CK142"/>
    <mergeCell ref="CL141:CL142"/>
    <mergeCell ref="CE143:CE144"/>
    <mergeCell ref="CF143:CF144"/>
    <mergeCell ref="CG143:CG144"/>
    <mergeCell ref="CH143:CH144"/>
    <mergeCell ref="CK143:CK144"/>
    <mergeCell ref="CL143:CL144"/>
    <mergeCell ref="CE137:CE138"/>
    <mergeCell ref="CF137:CF138"/>
    <mergeCell ref="CG137:CG138"/>
    <mergeCell ref="CH137:CH138"/>
    <mergeCell ref="CK137:CK138"/>
    <mergeCell ref="CL137:CL138"/>
    <mergeCell ref="CE139:CE140"/>
    <mergeCell ref="CF139:CF140"/>
    <mergeCell ref="CG139:CG140"/>
    <mergeCell ref="CH139:CH140"/>
    <mergeCell ref="CK139:CK140"/>
    <mergeCell ref="CL139:CL140"/>
    <mergeCell ref="CE133:CE134"/>
    <mergeCell ref="CF133:CF134"/>
    <mergeCell ref="CG133:CG134"/>
    <mergeCell ref="CH133:CH134"/>
    <mergeCell ref="CK133:CK134"/>
    <mergeCell ref="CL133:CL134"/>
    <mergeCell ref="CE135:CE136"/>
    <mergeCell ref="CF135:CF136"/>
    <mergeCell ref="CG135:CG136"/>
    <mergeCell ref="CH135:CH136"/>
    <mergeCell ref="CK135:CK136"/>
    <mergeCell ref="CL135:CL136"/>
    <mergeCell ref="CI133:CJ133"/>
    <mergeCell ref="CI134:CJ134"/>
    <mergeCell ref="CI135:CJ135"/>
    <mergeCell ref="CI136:CJ136"/>
    <mergeCell ref="CI137:CJ137"/>
    <mergeCell ref="CI138:CJ138"/>
    <mergeCell ref="CI139:CJ139"/>
    <mergeCell ref="CI140:CJ140"/>
    <mergeCell ref="CI141:CJ141"/>
    <mergeCell ref="CI142:CJ142"/>
    <mergeCell ref="CI143:CJ143"/>
    <mergeCell ref="CI144:CJ144"/>
    <mergeCell ref="CE153:CE154"/>
    <mergeCell ref="CF153:CF154"/>
    <mergeCell ref="CG153:CG154"/>
    <mergeCell ref="CH153:CH154"/>
    <mergeCell ref="CK153:CK154"/>
    <mergeCell ref="CL153:CL154"/>
    <mergeCell ref="CE155:CE156"/>
    <mergeCell ref="CF155:CF156"/>
    <mergeCell ref="CG155:CG156"/>
    <mergeCell ref="CH155:CH156"/>
    <mergeCell ref="CK155:CK156"/>
    <mergeCell ref="CL155:CL156"/>
    <mergeCell ref="CE149:CE150"/>
    <mergeCell ref="CF149:CF150"/>
    <mergeCell ref="CG149:CG150"/>
    <mergeCell ref="CH149:CH150"/>
    <mergeCell ref="CK149:CK150"/>
    <mergeCell ref="CL149:CL150"/>
    <mergeCell ref="CE151:CE152"/>
    <mergeCell ref="CF151:CF152"/>
    <mergeCell ref="CG151:CG152"/>
    <mergeCell ref="CH151:CH152"/>
    <mergeCell ref="CK151:CK152"/>
    <mergeCell ref="CL151:CL152"/>
    <mergeCell ref="CE145:CE146"/>
    <mergeCell ref="CF145:CF146"/>
    <mergeCell ref="CG145:CG146"/>
    <mergeCell ref="CH145:CH146"/>
    <mergeCell ref="CK145:CK146"/>
    <mergeCell ref="CL145:CL146"/>
    <mergeCell ref="CE147:CE148"/>
    <mergeCell ref="CF147:CF148"/>
    <mergeCell ref="CG147:CG148"/>
    <mergeCell ref="CH147:CH148"/>
    <mergeCell ref="CK147:CK148"/>
    <mergeCell ref="CL147:CL148"/>
    <mergeCell ref="CI145:CJ145"/>
    <mergeCell ref="CI146:CJ146"/>
    <mergeCell ref="CI147:CJ147"/>
    <mergeCell ref="CI148:CJ148"/>
    <mergeCell ref="CI149:CJ149"/>
    <mergeCell ref="CI150:CJ150"/>
    <mergeCell ref="CI151:CJ151"/>
    <mergeCell ref="CI152:CJ152"/>
    <mergeCell ref="CI153:CJ153"/>
    <mergeCell ref="CI154:CJ154"/>
    <mergeCell ref="CI155:CJ155"/>
    <mergeCell ref="CI156:CJ156"/>
    <mergeCell ref="CE165:CE166"/>
    <mergeCell ref="CF165:CF166"/>
    <mergeCell ref="CG165:CG166"/>
    <mergeCell ref="CH165:CH166"/>
    <mergeCell ref="CK165:CK166"/>
    <mergeCell ref="CL165:CL166"/>
    <mergeCell ref="CE167:CE168"/>
    <mergeCell ref="CF167:CF168"/>
    <mergeCell ref="CG167:CG168"/>
    <mergeCell ref="CH167:CH168"/>
    <mergeCell ref="CK167:CK168"/>
    <mergeCell ref="CL167:CL168"/>
    <mergeCell ref="CE161:CE162"/>
    <mergeCell ref="CF161:CF162"/>
    <mergeCell ref="CG161:CG162"/>
    <mergeCell ref="CH161:CH162"/>
    <mergeCell ref="CK161:CK162"/>
    <mergeCell ref="CL161:CL162"/>
    <mergeCell ref="CE163:CE164"/>
    <mergeCell ref="CF163:CF164"/>
    <mergeCell ref="CG163:CG164"/>
    <mergeCell ref="CH163:CH164"/>
    <mergeCell ref="CK163:CK164"/>
    <mergeCell ref="CL163:CL164"/>
    <mergeCell ref="CE157:CE158"/>
    <mergeCell ref="CF157:CF158"/>
    <mergeCell ref="CG157:CG158"/>
    <mergeCell ref="CH157:CH158"/>
    <mergeCell ref="CK157:CK158"/>
    <mergeCell ref="CL157:CL158"/>
    <mergeCell ref="CE159:CE160"/>
    <mergeCell ref="CF159:CF160"/>
    <mergeCell ref="CG159:CG160"/>
    <mergeCell ref="CH159:CH160"/>
    <mergeCell ref="CK159:CK160"/>
    <mergeCell ref="CL159:CL160"/>
    <mergeCell ref="CI157:CJ157"/>
    <mergeCell ref="CI158:CJ158"/>
    <mergeCell ref="CI159:CJ159"/>
    <mergeCell ref="CI160:CJ160"/>
    <mergeCell ref="CI161:CJ161"/>
    <mergeCell ref="CI162:CJ162"/>
    <mergeCell ref="CI163:CJ163"/>
    <mergeCell ref="CI164:CJ164"/>
    <mergeCell ref="CI165:CJ165"/>
    <mergeCell ref="CI166:CJ166"/>
    <mergeCell ref="CI167:CJ167"/>
    <mergeCell ref="CI168:CJ168"/>
    <mergeCell ref="CE177:CE178"/>
    <mergeCell ref="CF177:CF178"/>
    <mergeCell ref="CG177:CG178"/>
    <mergeCell ref="CH177:CH178"/>
    <mergeCell ref="CK177:CK178"/>
    <mergeCell ref="CL177:CL178"/>
    <mergeCell ref="CE179:CE180"/>
    <mergeCell ref="CF179:CF180"/>
    <mergeCell ref="CG179:CG180"/>
    <mergeCell ref="CH179:CH180"/>
    <mergeCell ref="CK179:CK180"/>
    <mergeCell ref="CL179:CL180"/>
    <mergeCell ref="CE173:CE174"/>
    <mergeCell ref="CF173:CF174"/>
    <mergeCell ref="CG173:CG174"/>
    <mergeCell ref="CH173:CH174"/>
    <mergeCell ref="CK173:CK174"/>
    <mergeCell ref="CL173:CL174"/>
    <mergeCell ref="CE175:CE176"/>
    <mergeCell ref="CF175:CF176"/>
    <mergeCell ref="CG175:CG176"/>
    <mergeCell ref="CH175:CH176"/>
    <mergeCell ref="CK175:CK176"/>
    <mergeCell ref="CL175:CL176"/>
    <mergeCell ref="CE169:CE170"/>
    <mergeCell ref="CF169:CF170"/>
    <mergeCell ref="CG169:CG170"/>
    <mergeCell ref="CH169:CH170"/>
    <mergeCell ref="CK169:CK170"/>
    <mergeCell ref="CL169:CL170"/>
    <mergeCell ref="CE171:CE172"/>
    <mergeCell ref="CF171:CF172"/>
    <mergeCell ref="CG171:CG172"/>
    <mergeCell ref="CH171:CH172"/>
    <mergeCell ref="CK171:CK172"/>
    <mergeCell ref="CL171:CL172"/>
    <mergeCell ref="CI169:CJ169"/>
    <mergeCell ref="CI170:CJ170"/>
    <mergeCell ref="CI171:CJ171"/>
    <mergeCell ref="CI172:CJ172"/>
    <mergeCell ref="CI173:CJ173"/>
    <mergeCell ref="CI174:CJ174"/>
    <mergeCell ref="CI175:CJ175"/>
    <mergeCell ref="CI176:CJ176"/>
    <mergeCell ref="CI177:CJ177"/>
    <mergeCell ref="CI178:CJ178"/>
    <mergeCell ref="CI179:CJ179"/>
    <mergeCell ref="CI180:CJ180"/>
    <mergeCell ref="CE189:CE190"/>
    <mergeCell ref="CF189:CF190"/>
    <mergeCell ref="CG189:CG190"/>
    <mergeCell ref="CH189:CH190"/>
    <mergeCell ref="CK189:CK190"/>
    <mergeCell ref="CL189:CL190"/>
    <mergeCell ref="CE191:CE192"/>
    <mergeCell ref="CF191:CF192"/>
    <mergeCell ref="CG191:CG192"/>
    <mergeCell ref="CH191:CH192"/>
    <mergeCell ref="CK191:CK192"/>
    <mergeCell ref="CL191:CL192"/>
    <mergeCell ref="CE185:CE186"/>
    <mergeCell ref="CF185:CF186"/>
    <mergeCell ref="CG185:CG186"/>
    <mergeCell ref="CH185:CH186"/>
    <mergeCell ref="CK185:CK186"/>
    <mergeCell ref="CL185:CL186"/>
    <mergeCell ref="CE187:CE188"/>
    <mergeCell ref="CF187:CF188"/>
    <mergeCell ref="CG187:CG188"/>
    <mergeCell ref="CH187:CH188"/>
    <mergeCell ref="CK187:CK188"/>
    <mergeCell ref="CL187:CL188"/>
    <mergeCell ref="CE181:CE182"/>
    <mergeCell ref="CF181:CF182"/>
    <mergeCell ref="CG181:CG182"/>
    <mergeCell ref="CH181:CH182"/>
    <mergeCell ref="CK181:CK182"/>
    <mergeCell ref="CL181:CL182"/>
    <mergeCell ref="CE183:CE184"/>
    <mergeCell ref="CF183:CF184"/>
    <mergeCell ref="CG183:CG184"/>
    <mergeCell ref="CH183:CH184"/>
    <mergeCell ref="CK183:CK184"/>
    <mergeCell ref="CL183:CL184"/>
    <mergeCell ref="CI181:CJ181"/>
    <mergeCell ref="CI182:CJ182"/>
    <mergeCell ref="CI183:CJ183"/>
    <mergeCell ref="CI184:CJ184"/>
    <mergeCell ref="CI185:CJ185"/>
    <mergeCell ref="CI186:CJ186"/>
    <mergeCell ref="CI187:CJ187"/>
    <mergeCell ref="CI188:CJ188"/>
    <mergeCell ref="CI189:CJ189"/>
    <mergeCell ref="CI190:CJ190"/>
    <mergeCell ref="CI191:CJ191"/>
    <mergeCell ref="CI192:CJ192"/>
    <mergeCell ref="CE201:CE202"/>
    <mergeCell ref="CF201:CF202"/>
    <mergeCell ref="CG201:CG202"/>
    <mergeCell ref="CH201:CH202"/>
    <mergeCell ref="CK201:CK202"/>
    <mergeCell ref="CL201:CL202"/>
    <mergeCell ref="CE203:CE204"/>
    <mergeCell ref="CF203:CF204"/>
    <mergeCell ref="CG203:CG204"/>
    <mergeCell ref="CH203:CH204"/>
    <mergeCell ref="CK203:CK204"/>
    <mergeCell ref="CL203:CL204"/>
    <mergeCell ref="CE197:CE198"/>
    <mergeCell ref="CF197:CF198"/>
    <mergeCell ref="CG197:CG198"/>
    <mergeCell ref="CH197:CH198"/>
    <mergeCell ref="CK197:CK198"/>
    <mergeCell ref="CL197:CL198"/>
    <mergeCell ref="CE199:CE200"/>
    <mergeCell ref="CF199:CF200"/>
    <mergeCell ref="CG199:CG200"/>
    <mergeCell ref="CH199:CH200"/>
    <mergeCell ref="CK199:CK200"/>
    <mergeCell ref="CL199:CL200"/>
    <mergeCell ref="CE193:CE194"/>
    <mergeCell ref="CF193:CF194"/>
    <mergeCell ref="CG193:CG194"/>
    <mergeCell ref="CH193:CH194"/>
    <mergeCell ref="CK193:CK194"/>
    <mergeCell ref="CL193:CL194"/>
    <mergeCell ref="CE195:CE196"/>
    <mergeCell ref="CF195:CF196"/>
    <mergeCell ref="CG195:CG196"/>
    <mergeCell ref="CH195:CH196"/>
    <mergeCell ref="CK195:CK196"/>
    <mergeCell ref="CL195:CL196"/>
    <mergeCell ref="CI193:CJ193"/>
    <mergeCell ref="CI194:CJ194"/>
    <mergeCell ref="CI195:CJ195"/>
    <mergeCell ref="CI196:CJ196"/>
    <mergeCell ref="CI197:CJ197"/>
    <mergeCell ref="CI198:CJ198"/>
    <mergeCell ref="CI199:CJ199"/>
    <mergeCell ref="CI200:CJ200"/>
    <mergeCell ref="CI201:CJ201"/>
    <mergeCell ref="CI202:CJ202"/>
    <mergeCell ref="CI203:CJ203"/>
    <mergeCell ref="CI204:CJ204"/>
    <mergeCell ref="CE213:CE214"/>
    <mergeCell ref="CF213:CF214"/>
    <mergeCell ref="CG213:CG214"/>
    <mergeCell ref="CH213:CH214"/>
    <mergeCell ref="CK213:CK214"/>
    <mergeCell ref="CL213:CL214"/>
    <mergeCell ref="CE215:CE216"/>
    <mergeCell ref="CF215:CF216"/>
    <mergeCell ref="CG215:CG216"/>
    <mergeCell ref="CH215:CH216"/>
    <mergeCell ref="CK215:CK216"/>
    <mergeCell ref="CL215:CL216"/>
    <mergeCell ref="CE209:CE210"/>
    <mergeCell ref="CF209:CF210"/>
    <mergeCell ref="CG209:CG210"/>
    <mergeCell ref="CH209:CH210"/>
    <mergeCell ref="CK209:CK210"/>
    <mergeCell ref="CL209:CL210"/>
    <mergeCell ref="CE211:CE212"/>
    <mergeCell ref="CF211:CF212"/>
    <mergeCell ref="CG211:CG212"/>
    <mergeCell ref="CH211:CH212"/>
    <mergeCell ref="CK211:CK212"/>
    <mergeCell ref="CL211:CL212"/>
    <mergeCell ref="CE205:CE206"/>
    <mergeCell ref="CF205:CF206"/>
    <mergeCell ref="CG205:CG206"/>
    <mergeCell ref="CH205:CH206"/>
    <mergeCell ref="CK205:CK206"/>
    <mergeCell ref="CL205:CL206"/>
    <mergeCell ref="CE207:CE208"/>
    <mergeCell ref="CF207:CF208"/>
    <mergeCell ref="CG207:CG208"/>
    <mergeCell ref="CH207:CH208"/>
    <mergeCell ref="CK207:CK208"/>
    <mergeCell ref="CL207:CL208"/>
    <mergeCell ref="CI205:CJ205"/>
    <mergeCell ref="CI206:CJ206"/>
    <mergeCell ref="CI207:CJ207"/>
    <mergeCell ref="CI208:CJ208"/>
    <mergeCell ref="CI209:CJ209"/>
    <mergeCell ref="CI210:CJ210"/>
    <mergeCell ref="CI211:CJ211"/>
    <mergeCell ref="CI212:CJ212"/>
    <mergeCell ref="CI213:CJ213"/>
    <mergeCell ref="CI214:CJ214"/>
    <mergeCell ref="CI215:CJ215"/>
    <mergeCell ref="CI216:CJ216"/>
    <mergeCell ref="CE225:CE226"/>
    <mergeCell ref="CF225:CF226"/>
    <mergeCell ref="CG225:CG226"/>
    <mergeCell ref="CH225:CH226"/>
    <mergeCell ref="CK225:CK226"/>
    <mergeCell ref="CL225:CL226"/>
    <mergeCell ref="CE227:CE228"/>
    <mergeCell ref="CF227:CF228"/>
    <mergeCell ref="CG227:CG228"/>
    <mergeCell ref="CH227:CH228"/>
    <mergeCell ref="CK227:CK228"/>
    <mergeCell ref="CL227:CL228"/>
    <mergeCell ref="CE221:CE222"/>
    <mergeCell ref="CF221:CF222"/>
    <mergeCell ref="CG221:CG222"/>
    <mergeCell ref="CH221:CH222"/>
    <mergeCell ref="CK221:CK222"/>
    <mergeCell ref="CL221:CL222"/>
    <mergeCell ref="CE223:CE224"/>
    <mergeCell ref="CF223:CF224"/>
    <mergeCell ref="CG223:CG224"/>
    <mergeCell ref="CH223:CH224"/>
    <mergeCell ref="CK223:CK224"/>
    <mergeCell ref="CL223:CL224"/>
    <mergeCell ref="CE217:CE218"/>
    <mergeCell ref="CF217:CF218"/>
    <mergeCell ref="CG217:CG218"/>
    <mergeCell ref="CH217:CH218"/>
    <mergeCell ref="CK217:CK218"/>
    <mergeCell ref="CL217:CL218"/>
    <mergeCell ref="CE219:CE220"/>
    <mergeCell ref="CF219:CF220"/>
    <mergeCell ref="CG219:CG220"/>
    <mergeCell ref="CH219:CH220"/>
    <mergeCell ref="CK219:CK220"/>
    <mergeCell ref="CL219:CL220"/>
    <mergeCell ref="CI217:CJ217"/>
    <mergeCell ref="CI218:CJ218"/>
    <mergeCell ref="CI219:CJ219"/>
    <mergeCell ref="CI220:CJ220"/>
    <mergeCell ref="CI221:CJ221"/>
    <mergeCell ref="CI222:CJ222"/>
    <mergeCell ref="CI223:CJ223"/>
    <mergeCell ref="CI224:CJ224"/>
    <mergeCell ref="CI225:CJ225"/>
    <mergeCell ref="CI226:CJ226"/>
    <mergeCell ref="CI227:CJ227"/>
    <mergeCell ref="CI228:CJ228"/>
    <mergeCell ref="CE237:CE238"/>
    <mergeCell ref="CF237:CF238"/>
    <mergeCell ref="CG237:CG238"/>
    <mergeCell ref="CH237:CH238"/>
    <mergeCell ref="CK237:CK238"/>
    <mergeCell ref="CL237:CL238"/>
    <mergeCell ref="CE239:CE240"/>
    <mergeCell ref="CF239:CF240"/>
    <mergeCell ref="CG239:CG240"/>
    <mergeCell ref="CH239:CH240"/>
    <mergeCell ref="CK239:CK240"/>
    <mergeCell ref="CL239:CL240"/>
    <mergeCell ref="CE233:CE234"/>
    <mergeCell ref="CF233:CF234"/>
    <mergeCell ref="CG233:CG234"/>
    <mergeCell ref="CH233:CH234"/>
    <mergeCell ref="CK233:CK234"/>
    <mergeCell ref="CL233:CL234"/>
    <mergeCell ref="CE235:CE236"/>
    <mergeCell ref="CF235:CF236"/>
    <mergeCell ref="CG235:CG236"/>
    <mergeCell ref="CH235:CH236"/>
    <mergeCell ref="CK235:CK236"/>
    <mergeCell ref="CL235:CL236"/>
    <mergeCell ref="CE229:CE230"/>
    <mergeCell ref="CF229:CF230"/>
    <mergeCell ref="CG229:CG230"/>
    <mergeCell ref="CH229:CH230"/>
    <mergeCell ref="CK229:CK230"/>
    <mergeCell ref="CL229:CL230"/>
    <mergeCell ref="CE231:CE232"/>
    <mergeCell ref="CF231:CF232"/>
    <mergeCell ref="CG231:CG232"/>
    <mergeCell ref="CH231:CH232"/>
    <mergeCell ref="CK231:CK232"/>
    <mergeCell ref="CL231:CL232"/>
    <mergeCell ref="CI229:CJ229"/>
    <mergeCell ref="CI230:CJ230"/>
    <mergeCell ref="CI231:CJ231"/>
    <mergeCell ref="CI232:CJ232"/>
    <mergeCell ref="CI233:CJ233"/>
    <mergeCell ref="CI234:CJ234"/>
    <mergeCell ref="CI235:CJ235"/>
    <mergeCell ref="CI236:CJ236"/>
    <mergeCell ref="CI237:CJ237"/>
    <mergeCell ref="CI238:CJ238"/>
    <mergeCell ref="CI239:CJ239"/>
    <mergeCell ref="CI240:CJ240"/>
    <mergeCell ref="CH245:CH246"/>
    <mergeCell ref="CK245:CK246"/>
    <mergeCell ref="CL245:CL246"/>
    <mergeCell ref="CE247:CE248"/>
    <mergeCell ref="CF247:CF248"/>
    <mergeCell ref="CG247:CG248"/>
    <mergeCell ref="CH247:CH248"/>
    <mergeCell ref="CK247:CK248"/>
    <mergeCell ref="CL247:CL248"/>
    <mergeCell ref="CE241:CE242"/>
    <mergeCell ref="CF241:CF242"/>
    <mergeCell ref="CG241:CG242"/>
    <mergeCell ref="CH241:CH242"/>
    <mergeCell ref="CK241:CK242"/>
    <mergeCell ref="CL241:CL242"/>
    <mergeCell ref="CE243:CE244"/>
    <mergeCell ref="CF243:CF244"/>
    <mergeCell ref="CG243:CG244"/>
    <mergeCell ref="CH243:CH244"/>
    <mergeCell ref="CK243:CK244"/>
    <mergeCell ref="CL243:CL244"/>
    <mergeCell ref="CI241:CJ241"/>
    <mergeCell ref="CI242:CJ242"/>
    <mergeCell ref="CI243:CJ243"/>
    <mergeCell ref="CI244:CJ244"/>
    <mergeCell ref="CI245:CJ245"/>
    <mergeCell ref="CI246:CJ246"/>
    <mergeCell ref="CI247:CJ247"/>
    <mergeCell ref="CI248:CJ248"/>
    <mergeCell ref="CI249:CJ249"/>
    <mergeCell ref="CI250:CJ250"/>
    <mergeCell ref="CI251:CJ251"/>
    <mergeCell ref="CI252:CJ252"/>
    <mergeCell ref="CU25:CU26"/>
    <mergeCell ref="CV25:CV26"/>
    <mergeCell ref="CO27:CO28"/>
    <mergeCell ref="CP27:CP28"/>
    <mergeCell ref="CQ27:CQ28"/>
    <mergeCell ref="CR27:CR28"/>
    <mergeCell ref="CU27:CU28"/>
    <mergeCell ref="CV27:CV28"/>
    <mergeCell ref="CV19:CV20"/>
    <mergeCell ref="CO21:CO22"/>
    <mergeCell ref="CP21:CP22"/>
    <mergeCell ref="CQ21:CQ22"/>
    <mergeCell ref="CR21:CR22"/>
    <mergeCell ref="CU21:CU22"/>
    <mergeCell ref="CV21:CV22"/>
    <mergeCell ref="CO23:CO24"/>
    <mergeCell ref="CP23:CP24"/>
    <mergeCell ref="CQ23:CQ24"/>
    <mergeCell ref="CR23:CR24"/>
    <mergeCell ref="CU23:CU24"/>
    <mergeCell ref="CV23:CV24"/>
    <mergeCell ref="CE257:CE258"/>
    <mergeCell ref="CF257:CF258"/>
    <mergeCell ref="CG257:CG258"/>
    <mergeCell ref="CH257:CH258"/>
    <mergeCell ref="CK257:CK258"/>
    <mergeCell ref="CL257:CL258"/>
    <mergeCell ref="CS18:CT18"/>
    <mergeCell ref="CO19:CO20"/>
    <mergeCell ref="CP19:CP20"/>
    <mergeCell ref="CQ19:CQ20"/>
    <mergeCell ref="CR19:CR20"/>
    <mergeCell ref="CU19:CU20"/>
    <mergeCell ref="CO25:CO26"/>
    <mergeCell ref="CP25:CP26"/>
    <mergeCell ref="CQ25:CQ26"/>
    <mergeCell ref="CR25:CR26"/>
    <mergeCell ref="CE253:CE254"/>
    <mergeCell ref="CF253:CF254"/>
    <mergeCell ref="CG253:CG254"/>
    <mergeCell ref="CH253:CH254"/>
    <mergeCell ref="CK253:CK254"/>
    <mergeCell ref="CL253:CL254"/>
    <mergeCell ref="CE255:CE256"/>
    <mergeCell ref="CF255:CF256"/>
    <mergeCell ref="CG255:CG256"/>
    <mergeCell ref="CH255:CH256"/>
    <mergeCell ref="CK255:CK256"/>
    <mergeCell ref="CL255:CL256"/>
    <mergeCell ref="CE249:CE250"/>
    <mergeCell ref="CF249:CF250"/>
    <mergeCell ref="CG249:CG250"/>
    <mergeCell ref="CH249:CH250"/>
    <mergeCell ref="CK249:CK250"/>
    <mergeCell ref="CL249:CL250"/>
    <mergeCell ref="CE251:CE252"/>
    <mergeCell ref="CF251:CF252"/>
    <mergeCell ref="CG251:CG252"/>
    <mergeCell ref="CH251:CH252"/>
    <mergeCell ref="CK251:CK252"/>
    <mergeCell ref="CL251:CL252"/>
    <mergeCell ref="CE245:CE246"/>
    <mergeCell ref="CF245:CF246"/>
    <mergeCell ref="CG245:CG246"/>
    <mergeCell ref="CO37:CO38"/>
    <mergeCell ref="CP37:CP38"/>
    <mergeCell ref="CQ37:CQ38"/>
    <mergeCell ref="CR37:CR38"/>
    <mergeCell ref="CU37:CU38"/>
    <mergeCell ref="CV37:CV38"/>
    <mergeCell ref="CO39:CO40"/>
    <mergeCell ref="CP39:CP40"/>
    <mergeCell ref="CQ39:CQ40"/>
    <mergeCell ref="CR39:CR40"/>
    <mergeCell ref="CU39:CU40"/>
    <mergeCell ref="CV39:CV40"/>
    <mergeCell ref="CO33:CO34"/>
    <mergeCell ref="CP33:CP34"/>
    <mergeCell ref="CQ33:CQ34"/>
    <mergeCell ref="CR33:CR34"/>
    <mergeCell ref="CU33:CU34"/>
    <mergeCell ref="CV33:CV34"/>
    <mergeCell ref="CO35:CO36"/>
    <mergeCell ref="CP35:CP36"/>
    <mergeCell ref="CQ35:CQ36"/>
    <mergeCell ref="CR35:CR36"/>
    <mergeCell ref="CU35:CU36"/>
    <mergeCell ref="CV35:CV36"/>
    <mergeCell ref="CO29:CO30"/>
    <mergeCell ref="CP29:CP30"/>
    <mergeCell ref="CQ29:CQ30"/>
    <mergeCell ref="CR29:CR30"/>
    <mergeCell ref="CU29:CU30"/>
    <mergeCell ref="CV29:CV30"/>
    <mergeCell ref="CO31:CO32"/>
    <mergeCell ref="CP31:CP32"/>
    <mergeCell ref="CQ31:CQ32"/>
    <mergeCell ref="CR31:CR32"/>
    <mergeCell ref="CU31:CU32"/>
    <mergeCell ref="CV31:CV32"/>
    <mergeCell ref="CO49:CO50"/>
    <mergeCell ref="CP49:CP50"/>
    <mergeCell ref="CQ49:CQ50"/>
    <mergeCell ref="CR49:CR50"/>
    <mergeCell ref="CU49:CU50"/>
    <mergeCell ref="CV49:CV50"/>
    <mergeCell ref="CO51:CO52"/>
    <mergeCell ref="CP51:CP52"/>
    <mergeCell ref="CQ51:CQ52"/>
    <mergeCell ref="CR51:CR52"/>
    <mergeCell ref="CU51:CU52"/>
    <mergeCell ref="CV51:CV52"/>
    <mergeCell ref="CO45:CO46"/>
    <mergeCell ref="CP45:CP46"/>
    <mergeCell ref="CQ45:CQ46"/>
    <mergeCell ref="CR45:CR46"/>
    <mergeCell ref="CU45:CU46"/>
    <mergeCell ref="CV45:CV46"/>
    <mergeCell ref="CO47:CO48"/>
    <mergeCell ref="CP47:CP48"/>
    <mergeCell ref="CQ47:CQ48"/>
    <mergeCell ref="CR47:CR48"/>
    <mergeCell ref="CU47:CU48"/>
    <mergeCell ref="CV47:CV48"/>
    <mergeCell ref="CO41:CO42"/>
    <mergeCell ref="CP41:CP42"/>
    <mergeCell ref="CQ41:CQ42"/>
    <mergeCell ref="CR41:CR42"/>
    <mergeCell ref="CU41:CU42"/>
    <mergeCell ref="CV41:CV42"/>
    <mergeCell ref="CO43:CO44"/>
    <mergeCell ref="CP43:CP44"/>
    <mergeCell ref="CQ43:CQ44"/>
    <mergeCell ref="CR43:CR44"/>
    <mergeCell ref="CU43:CU44"/>
    <mergeCell ref="CV43:CV44"/>
    <mergeCell ref="CS48:CT48"/>
    <mergeCell ref="CS49:CT49"/>
    <mergeCell ref="CS50:CT50"/>
    <mergeCell ref="CS51:CT51"/>
    <mergeCell ref="CS52:CT52"/>
    <mergeCell ref="CO61:CO62"/>
    <mergeCell ref="CP61:CP62"/>
    <mergeCell ref="CQ61:CQ62"/>
    <mergeCell ref="CR61:CR62"/>
    <mergeCell ref="CU61:CU62"/>
    <mergeCell ref="CV61:CV62"/>
    <mergeCell ref="CO63:CO64"/>
    <mergeCell ref="CP63:CP64"/>
    <mergeCell ref="CQ63:CQ64"/>
    <mergeCell ref="CR63:CR64"/>
    <mergeCell ref="CU63:CU64"/>
    <mergeCell ref="CV63:CV64"/>
    <mergeCell ref="CO57:CO58"/>
    <mergeCell ref="CP57:CP58"/>
    <mergeCell ref="CQ57:CQ58"/>
    <mergeCell ref="CR57:CR58"/>
    <mergeCell ref="CU57:CU58"/>
    <mergeCell ref="CV57:CV58"/>
    <mergeCell ref="CO59:CO60"/>
    <mergeCell ref="CP59:CP60"/>
    <mergeCell ref="CQ59:CQ60"/>
    <mergeCell ref="CR59:CR60"/>
    <mergeCell ref="CU59:CU60"/>
    <mergeCell ref="CV59:CV60"/>
    <mergeCell ref="CO53:CO54"/>
    <mergeCell ref="CP53:CP54"/>
    <mergeCell ref="CQ53:CQ54"/>
    <mergeCell ref="CR53:CR54"/>
    <mergeCell ref="CU53:CU54"/>
    <mergeCell ref="CV53:CV54"/>
    <mergeCell ref="CO55:CO56"/>
    <mergeCell ref="CP55:CP56"/>
    <mergeCell ref="CQ55:CQ56"/>
    <mergeCell ref="CR55:CR56"/>
    <mergeCell ref="CU55:CU56"/>
    <mergeCell ref="CV55:CV56"/>
    <mergeCell ref="CS62:CT62"/>
    <mergeCell ref="CS63:CT63"/>
    <mergeCell ref="CS64:CT64"/>
    <mergeCell ref="CS53:CT53"/>
    <mergeCell ref="CS54:CT54"/>
    <mergeCell ref="CS55:CT55"/>
    <mergeCell ref="CS56:CT56"/>
    <mergeCell ref="CS57:CT57"/>
    <mergeCell ref="CS58:CT58"/>
    <mergeCell ref="CS59:CT59"/>
    <mergeCell ref="CS60:CT60"/>
    <mergeCell ref="CS61:CT61"/>
    <mergeCell ref="CO73:CO74"/>
    <mergeCell ref="CP73:CP74"/>
    <mergeCell ref="CQ73:CQ74"/>
    <mergeCell ref="CR73:CR74"/>
    <mergeCell ref="CU73:CU74"/>
    <mergeCell ref="CV73:CV74"/>
    <mergeCell ref="CO75:CO76"/>
    <mergeCell ref="CP75:CP76"/>
    <mergeCell ref="CQ75:CQ76"/>
    <mergeCell ref="CR75:CR76"/>
    <mergeCell ref="CU75:CU76"/>
    <mergeCell ref="CV75:CV76"/>
    <mergeCell ref="CO69:CO70"/>
    <mergeCell ref="CP69:CP70"/>
    <mergeCell ref="CQ69:CQ70"/>
    <mergeCell ref="CR69:CR70"/>
    <mergeCell ref="CU69:CU70"/>
    <mergeCell ref="CV69:CV70"/>
    <mergeCell ref="CO71:CO72"/>
    <mergeCell ref="CP71:CP72"/>
    <mergeCell ref="CQ71:CQ72"/>
    <mergeCell ref="CR71:CR72"/>
    <mergeCell ref="CU71:CU72"/>
    <mergeCell ref="CV71:CV72"/>
    <mergeCell ref="CO65:CO66"/>
    <mergeCell ref="CP65:CP66"/>
    <mergeCell ref="CQ65:CQ66"/>
    <mergeCell ref="CR65:CR66"/>
    <mergeCell ref="CU65:CU66"/>
    <mergeCell ref="CV65:CV66"/>
    <mergeCell ref="CO67:CO68"/>
    <mergeCell ref="CP67:CP68"/>
    <mergeCell ref="CQ67:CQ68"/>
    <mergeCell ref="CR67:CR68"/>
    <mergeCell ref="CU67:CU68"/>
    <mergeCell ref="CV67:CV68"/>
    <mergeCell ref="CS65:CT65"/>
    <mergeCell ref="CS66:CT66"/>
    <mergeCell ref="CS67:CT67"/>
    <mergeCell ref="CS68:CT68"/>
    <mergeCell ref="CS69:CT69"/>
    <mergeCell ref="CS70:CT70"/>
    <mergeCell ref="CS71:CT71"/>
    <mergeCell ref="CS72:CT72"/>
    <mergeCell ref="CS73:CT73"/>
    <mergeCell ref="CS74:CT74"/>
    <mergeCell ref="CS75:CT75"/>
    <mergeCell ref="CS76:CT76"/>
    <mergeCell ref="CO85:CO86"/>
    <mergeCell ref="CP85:CP86"/>
    <mergeCell ref="CQ85:CQ86"/>
    <mergeCell ref="CR85:CR86"/>
    <mergeCell ref="CU85:CU86"/>
    <mergeCell ref="CV85:CV86"/>
    <mergeCell ref="CO87:CO88"/>
    <mergeCell ref="CP87:CP88"/>
    <mergeCell ref="CQ87:CQ88"/>
    <mergeCell ref="CR87:CR88"/>
    <mergeCell ref="CU87:CU88"/>
    <mergeCell ref="CV87:CV88"/>
    <mergeCell ref="CO81:CO82"/>
    <mergeCell ref="CP81:CP82"/>
    <mergeCell ref="CQ81:CQ82"/>
    <mergeCell ref="CR81:CR82"/>
    <mergeCell ref="CU81:CU82"/>
    <mergeCell ref="CV81:CV82"/>
    <mergeCell ref="CO83:CO84"/>
    <mergeCell ref="CP83:CP84"/>
    <mergeCell ref="CQ83:CQ84"/>
    <mergeCell ref="CR83:CR84"/>
    <mergeCell ref="CU83:CU84"/>
    <mergeCell ref="CV83:CV84"/>
    <mergeCell ref="CO77:CO78"/>
    <mergeCell ref="CP77:CP78"/>
    <mergeCell ref="CQ77:CQ78"/>
    <mergeCell ref="CR77:CR78"/>
    <mergeCell ref="CU77:CU78"/>
    <mergeCell ref="CV77:CV78"/>
    <mergeCell ref="CO79:CO80"/>
    <mergeCell ref="CP79:CP80"/>
    <mergeCell ref="CQ79:CQ80"/>
    <mergeCell ref="CR79:CR80"/>
    <mergeCell ref="CU79:CU80"/>
    <mergeCell ref="CV79:CV80"/>
    <mergeCell ref="CS77:CT77"/>
    <mergeCell ref="CS78:CT78"/>
    <mergeCell ref="CS79:CT79"/>
    <mergeCell ref="CS80:CT80"/>
    <mergeCell ref="CS81:CT81"/>
    <mergeCell ref="CS82:CT82"/>
    <mergeCell ref="CS83:CT83"/>
    <mergeCell ref="CS84:CT84"/>
    <mergeCell ref="CS85:CT85"/>
    <mergeCell ref="CS86:CT86"/>
    <mergeCell ref="CS87:CT87"/>
    <mergeCell ref="CS88:CT88"/>
    <mergeCell ref="CO97:CO98"/>
    <mergeCell ref="CP97:CP98"/>
    <mergeCell ref="CQ97:CQ98"/>
    <mergeCell ref="CR97:CR98"/>
    <mergeCell ref="CU97:CU98"/>
    <mergeCell ref="CV97:CV98"/>
    <mergeCell ref="CO99:CO100"/>
    <mergeCell ref="CP99:CP100"/>
    <mergeCell ref="CQ99:CQ100"/>
    <mergeCell ref="CR99:CR100"/>
    <mergeCell ref="CU99:CU100"/>
    <mergeCell ref="CV99:CV100"/>
    <mergeCell ref="CO93:CO94"/>
    <mergeCell ref="CP93:CP94"/>
    <mergeCell ref="CQ93:CQ94"/>
    <mergeCell ref="CR93:CR94"/>
    <mergeCell ref="CU93:CU94"/>
    <mergeCell ref="CV93:CV94"/>
    <mergeCell ref="CO95:CO96"/>
    <mergeCell ref="CP95:CP96"/>
    <mergeCell ref="CQ95:CQ96"/>
    <mergeCell ref="CR95:CR96"/>
    <mergeCell ref="CU95:CU96"/>
    <mergeCell ref="CV95:CV96"/>
    <mergeCell ref="CO89:CO90"/>
    <mergeCell ref="CP89:CP90"/>
    <mergeCell ref="CQ89:CQ90"/>
    <mergeCell ref="CR89:CR90"/>
    <mergeCell ref="CU89:CU90"/>
    <mergeCell ref="CV89:CV90"/>
    <mergeCell ref="CO91:CO92"/>
    <mergeCell ref="CP91:CP92"/>
    <mergeCell ref="CQ91:CQ92"/>
    <mergeCell ref="CR91:CR92"/>
    <mergeCell ref="CU91:CU92"/>
    <mergeCell ref="CV91:CV92"/>
    <mergeCell ref="CS89:CT89"/>
    <mergeCell ref="CS90:CT90"/>
    <mergeCell ref="CS91:CT91"/>
    <mergeCell ref="CS92:CT92"/>
    <mergeCell ref="CS93:CT93"/>
    <mergeCell ref="CS94:CT94"/>
    <mergeCell ref="CS95:CT95"/>
    <mergeCell ref="CS96:CT96"/>
    <mergeCell ref="CS97:CT97"/>
    <mergeCell ref="CS98:CT98"/>
    <mergeCell ref="CS99:CT99"/>
    <mergeCell ref="CS100:CT100"/>
    <mergeCell ref="CO109:CO110"/>
    <mergeCell ref="CP109:CP110"/>
    <mergeCell ref="CQ109:CQ110"/>
    <mergeCell ref="CR109:CR110"/>
    <mergeCell ref="CU109:CU110"/>
    <mergeCell ref="CV109:CV110"/>
    <mergeCell ref="CO111:CO112"/>
    <mergeCell ref="CP111:CP112"/>
    <mergeCell ref="CQ111:CQ112"/>
    <mergeCell ref="CR111:CR112"/>
    <mergeCell ref="CU111:CU112"/>
    <mergeCell ref="CV111:CV112"/>
    <mergeCell ref="CO105:CO106"/>
    <mergeCell ref="CP105:CP106"/>
    <mergeCell ref="CQ105:CQ106"/>
    <mergeCell ref="CR105:CR106"/>
    <mergeCell ref="CU105:CU106"/>
    <mergeCell ref="CV105:CV106"/>
    <mergeCell ref="CO107:CO108"/>
    <mergeCell ref="CP107:CP108"/>
    <mergeCell ref="CQ107:CQ108"/>
    <mergeCell ref="CR107:CR108"/>
    <mergeCell ref="CU107:CU108"/>
    <mergeCell ref="CV107:CV108"/>
    <mergeCell ref="CO101:CO102"/>
    <mergeCell ref="CP101:CP102"/>
    <mergeCell ref="CQ101:CQ102"/>
    <mergeCell ref="CR101:CR102"/>
    <mergeCell ref="CU101:CU102"/>
    <mergeCell ref="CV101:CV102"/>
    <mergeCell ref="CO103:CO104"/>
    <mergeCell ref="CP103:CP104"/>
    <mergeCell ref="CQ103:CQ104"/>
    <mergeCell ref="CR103:CR104"/>
    <mergeCell ref="CU103:CU104"/>
    <mergeCell ref="CV103:CV104"/>
    <mergeCell ref="CS101:CT101"/>
    <mergeCell ref="CS102:CT102"/>
    <mergeCell ref="CS103:CT103"/>
    <mergeCell ref="CS104:CT104"/>
    <mergeCell ref="CS105:CT105"/>
    <mergeCell ref="CS106:CT106"/>
    <mergeCell ref="CS107:CT107"/>
    <mergeCell ref="CS108:CT108"/>
    <mergeCell ref="CS109:CT109"/>
    <mergeCell ref="CS110:CT110"/>
    <mergeCell ref="CS111:CT111"/>
    <mergeCell ref="CS112:CT112"/>
    <mergeCell ref="CO121:CO122"/>
    <mergeCell ref="CP121:CP122"/>
    <mergeCell ref="CQ121:CQ122"/>
    <mergeCell ref="CR121:CR122"/>
    <mergeCell ref="CU121:CU122"/>
    <mergeCell ref="CV121:CV122"/>
    <mergeCell ref="CO123:CO124"/>
    <mergeCell ref="CP123:CP124"/>
    <mergeCell ref="CQ123:CQ124"/>
    <mergeCell ref="CR123:CR124"/>
    <mergeCell ref="CU123:CU124"/>
    <mergeCell ref="CV123:CV124"/>
    <mergeCell ref="CO117:CO118"/>
    <mergeCell ref="CP117:CP118"/>
    <mergeCell ref="CQ117:CQ118"/>
    <mergeCell ref="CR117:CR118"/>
    <mergeCell ref="CU117:CU118"/>
    <mergeCell ref="CV117:CV118"/>
    <mergeCell ref="CO119:CO120"/>
    <mergeCell ref="CP119:CP120"/>
    <mergeCell ref="CQ119:CQ120"/>
    <mergeCell ref="CR119:CR120"/>
    <mergeCell ref="CU119:CU120"/>
    <mergeCell ref="CV119:CV120"/>
    <mergeCell ref="CO113:CO114"/>
    <mergeCell ref="CP113:CP114"/>
    <mergeCell ref="CQ113:CQ114"/>
    <mergeCell ref="CR113:CR114"/>
    <mergeCell ref="CU113:CU114"/>
    <mergeCell ref="CV113:CV114"/>
    <mergeCell ref="CO115:CO116"/>
    <mergeCell ref="CP115:CP116"/>
    <mergeCell ref="CQ115:CQ116"/>
    <mergeCell ref="CR115:CR116"/>
    <mergeCell ref="CU115:CU116"/>
    <mergeCell ref="CV115:CV116"/>
    <mergeCell ref="CS113:CT113"/>
    <mergeCell ref="CS114:CT114"/>
    <mergeCell ref="CS115:CT115"/>
    <mergeCell ref="CS116:CT116"/>
    <mergeCell ref="CS117:CT117"/>
    <mergeCell ref="CS118:CT118"/>
    <mergeCell ref="CS119:CT119"/>
    <mergeCell ref="CS120:CT120"/>
    <mergeCell ref="CS121:CT121"/>
    <mergeCell ref="CS122:CT122"/>
    <mergeCell ref="CS123:CT123"/>
    <mergeCell ref="CS124:CT124"/>
    <mergeCell ref="CO133:CO134"/>
    <mergeCell ref="CP133:CP134"/>
    <mergeCell ref="CQ133:CQ134"/>
    <mergeCell ref="CR133:CR134"/>
    <mergeCell ref="CU133:CU134"/>
    <mergeCell ref="CV133:CV134"/>
    <mergeCell ref="CO135:CO136"/>
    <mergeCell ref="CP135:CP136"/>
    <mergeCell ref="CQ135:CQ136"/>
    <mergeCell ref="CR135:CR136"/>
    <mergeCell ref="CU135:CU136"/>
    <mergeCell ref="CV135:CV136"/>
    <mergeCell ref="CO129:CO130"/>
    <mergeCell ref="CP129:CP130"/>
    <mergeCell ref="CQ129:CQ130"/>
    <mergeCell ref="CR129:CR130"/>
    <mergeCell ref="CU129:CU130"/>
    <mergeCell ref="CV129:CV130"/>
    <mergeCell ref="CO131:CO132"/>
    <mergeCell ref="CP131:CP132"/>
    <mergeCell ref="CQ131:CQ132"/>
    <mergeCell ref="CR131:CR132"/>
    <mergeCell ref="CU131:CU132"/>
    <mergeCell ref="CV131:CV132"/>
    <mergeCell ref="CO125:CO126"/>
    <mergeCell ref="CP125:CP126"/>
    <mergeCell ref="CQ125:CQ126"/>
    <mergeCell ref="CR125:CR126"/>
    <mergeCell ref="CU125:CU126"/>
    <mergeCell ref="CV125:CV126"/>
    <mergeCell ref="CO127:CO128"/>
    <mergeCell ref="CP127:CP128"/>
    <mergeCell ref="CQ127:CQ128"/>
    <mergeCell ref="CR127:CR128"/>
    <mergeCell ref="CU127:CU128"/>
    <mergeCell ref="CV127:CV128"/>
    <mergeCell ref="CS125:CT125"/>
    <mergeCell ref="CS126:CT126"/>
    <mergeCell ref="CS127:CT127"/>
    <mergeCell ref="CS128:CT128"/>
    <mergeCell ref="CS129:CT129"/>
    <mergeCell ref="CS130:CT130"/>
    <mergeCell ref="CS131:CT131"/>
    <mergeCell ref="CS132:CT132"/>
    <mergeCell ref="CS133:CT133"/>
    <mergeCell ref="CS134:CT134"/>
    <mergeCell ref="CS135:CT135"/>
    <mergeCell ref="CS136:CT136"/>
    <mergeCell ref="CO145:CO146"/>
    <mergeCell ref="CP145:CP146"/>
    <mergeCell ref="CQ145:CQ146"/>
    <mergeCell ref="CR145:CR146"/>
    <mergeCell ref="CU145:CU146"/>
    <mergeCell ref="CV145:CV146"/>
    <mergeCell ref="CO147:CO148"/>
    <mergeCell ref="CP147:CP148"/>
    <mergeCell ref="CQ147:CQ148"/>
    <mergeCell ref="CR147:CR148"/>
    <mergeCell ref="CU147:CU148"/>
    <mergeCell ref="CV147:CV148"/>
    <mergeCell ref="CO141:CO142"/>
    <mergeCell ref="CP141:CP142"/>
    <mergeCell ref="CQ141:CQ142"/>
    <mergeCell ref="CR141:CR142"/>
    <mergeCell ref="CU141:CU142"/>
    <mergeCell ref="CV141:CV142"/>
    <mergeCell ref="CO143:CO144"/>
    <mergeCell ref="CP143:CP144"/>
    <mergeCell ref="CQ143:CQ144"/>
    <mergeCell ref="CR143:CR144"/>
    <mergeCell ref="CU143:CU144"/>
    <mergeCell ref="CV143:CV144"/>
    <mergeCell ref="CO137:CO138"/>
    <mergeCell ref="CP137:CP138"/>
    <mergeCell ref="CQ137:CQ138"/>
    <mergeCell ref="CR137:CR138"/>
    <mergeCell ref="CU137:CU138"/>
    <mergeCell ref="CV137:CV138"/>
    <mergeCell ref="CO139:CO140"/>
    <mergeCell ref="CP139:CP140"/>
    <mergeCell ref="CQ139:CQ140"/>
    <mergeCell ref="CR139:CR140"/>
    <mergeCell ref="CU139:CU140"/>
    <mergeCell ref="CV139:CV140"/>
    <mergeCell ref="CS137:CT137"/>
    <mergeCell ref="CS138:CT138"/>
    <mergeCell ref="CS139:CT139"/>
    <mergeCell ref="CS140:CT140"/>
    <mergeCell ref="CS141:CT141"/>
    <mergeCell ref="CS142:CT142"/>
    <mergeCell ref="CS143:CT143"/>
    <mergeCell ref="CS144:CT144"/>
    <mergeCell ref="CS145:CT145"/>
    <mergeCell ref="CS146:CT146"/>
    <mergeCell ref="CS147:CT147"/>
    <mergeCell ref="CS148:CT148"/>
    <mergeCell ref="CO157:CO158"/>
    <mergeCell ref="CP157:CP158"/>
    <mergeCell ref="CQ157:CQ158"/>
    <mergeCell ref="CR157:CR158"/>
    <mergeCell ref="CU157:CU158"/>
    <mergeCell ref="CV157:CV158"/>
    <mergeCell ref="CO159:CO160"/>
    <mergeCell ref="CP159:CP160"/>
    <mergeCell ref="CQ159:CQ160"/>
    <mergeCell ref="CR159:CR160"/>
    <mergeCell ref="CU159:CU160"/>
    <mergeCell ref="CV159:CV160"/>
    <mergeCell ref="CO153:CO154"/>
    <mergeCell ref="CP153:CP154"/>
    <mergeCell ref="CQ153:CQ154"/>
    <mergeCell ref="CR153:CR154"/>
    <mergeCell ref="CU153:CU154"/>
    <mergeCell ref="CV153:CV154"/>
    <mergeCell ref="CO155:CO156"/>
    <mergeCell ref="CP155:CP156"/>
    <mergeCell ref="CQ155:CQ156"/>
    <mergeCell ref="CR155:CR156"/>
    <mergeCell ref="CU155:CU156"/>
    <mergeCell ref="CV155:CV156"/>
    <mergeCell ref="CO149:CO150"/>
    <mergeCell ref="CP149:CP150"/>
    <mergeCell ref="CQ149:CQ150"/>
    <mergeCell ref="CR149:CR150"/>
    <mergeCell ref="CU149:CU150"/>
    <mergeCell ref="CV149:CV150"/>
    <mergeCell ref="CO151:CO152"/>
    <mergeCell ref="CP151:CP152"/>
    <mergeCell ref="CQ151:CQ152"/>
    <mergeCell ref="CR151:CR152"/>
    <mergeCell ref="CU151:CU152"/>
    <mergeCell ref="CV151:CV152"/>
    <mergeCell ref="CS149:CT149"/>
    <mergeCell ref="CS150:CT150"/>
    <mergeCell ref="CS151:CT151"/>
    <mergeCell ref="CS152:CT152"/>
    <mergeCell ref="CS153:CT153"/>
    <mergeCell ref="CS154:CT154"/>
    <mergeCell ref="CS155:CT155"/>
    <mergeCell ref="CS156:CT156"/>
    <mergeCell ref="CS157:CT157"/>
    <mergeCell ref="CS158:CT158"/>
    <mergeCell ref="CS159:CT159"/>
    <mergeCell ref="CS160:CT160"/>
    <mergeCell ref="CO169:CO170"/>
    <mergeCell ref="CP169:CP170"/>
    <mergeCell ref="CQ169:CQ170"/>
    <mergeCell ref="CR169:CR170"/>
    <mergeCell ref="CU169:CU170"/>
    <mergeCell ref="CV169:CV170"/>
    <mergeCell ref="CO171:CO172"/>
    <mergeCell ref="CP171:CP172"/>
    <mergeCell ref="CQ171:CQ172"/>
    <mergeCell ref="CR171:CR172"/>
    <mergeCell ref="CU171:CU172"/>
    <mergeCell ref="CV171:CV172"/>
    <mergeCell ref="CO165:CO166"/>
    <mergeCell ref="CP165:CP166"/>
    <mergeCell ref="CQ165:CQ166"/>
    <mergeCell ref="CR165:CR166"/>
    <mergeCell ref="CU165:CU166"/>
    <mergeCell ref="CV165:CV166"/>
    <mergeCell ref="CO167:CO168"/>
    <mergeCell ref="CP167:CP168"/>
    <mergeCell ref="CQ167:CQ168"/>
    <mergeCell ref="CR167:CR168"/>
    <mergeCell ref="CU167:CU168"/>
    <mergeCell ref="CV167:CV168"/>
    <mergeCell ref="CO161:CO162"/>
    <mergeCell ref="CP161:CP162"/>
    <mergeCell ref="CQ161:CQ162"/>
    <mergeCell ref="CR161:CR162"/>
    <mergeCell ref="CU161:CU162"/>
    <mergeCell ref="CV161:CV162"/>
    <mergeCell ref="CO163:CO164"/>
    <mergeCell ref="CP163:CP164"/>
    <mergeCell ref="CQ163:CQ164"/>
    <mergeCell ref="CR163:CR164"/>
    <mergeCell ref="CU163:CU164"/>
    <mergeCell ref="CV163:CV164"/>
    <mergeCell ref="CS161:CT161"/>
    <mergeCell ref="CS162:CT162"/>
    <mergeCell ref="CS163:CT163"/>
    <mergeCell ref="CS164:CT164"/>
    <mergeCell ref="CS165:CT165"/>
    <mergeCell ref="CS166:CT166"/>
    <mergeCell ref="CS167:CT167"/>
    <mergeCell ref="CS168:CT168"/>
    <mergeCell ref="CS169:CT169"/>
    <mergeCell ref="CS170:CT170"/>
    <mergeCell ref="CS171:CT171"/>
    <mergeCell ref="CS172:CT172"/>
    <mergeCell ref="CO181:CO182"/>
    <mergeCell ref="CP181:CP182"/>
    <mergeCell ref="CQ181:CQ182"/>
    <mergeCell ref="CR181:CR182"/>
    <mergeCell ref="CU181:CU182"/>
    <mergeCell ref="CV181:CV182"/>
    <mergeCell ref="CO183:CO184"/>
    <mergeCell ref="CP183:CP184"/>
    <mergeCell ref="CQ183:CQ184"/>
    <mergeCell ref="CR183:CR184"/>
    <mergeCell ref="CU183:CU184"/>
    <mergeCell ref="CV183:CV184"/>
    <mergeCell ref="CO177:CO178"/>
    <mergeCell ref="CP177:CP178"/>
    <mergeCell ref="CQ177:CQ178"/>
    <mergeCell ref="CR177:CR178"/>
    <mergeCell ref="CU177:CU178"/>
    <mergeCell ref="CV177:CV178"/>
    <mergeCell ref="CO179:CO180"/>
    <mergeCell ref="CP179:CP180"/>
    <mergeCell ref="CQ179:CQ180"/>
    <mergeCell ref="CR179:CR180"/>
    <mergeCell ref="CU179:CU180"/>
    <mergeCell ref="CV179:CV180"/>
    <mergeCell ref="CO173:CO174"/>
    <mergeCell ref="CP173:CP174"/>
    <mergeCell ref="CQ173:CQ174"/>
    <mergeCell ref="CR173:CR174"/>
    <mergeCell ref="CU173:CU174"/>
    <mergeCell ref="CV173:CV174"/>
    <mergeCell ref="CO175:CO176"/>
    <mergeCell ref="CP175:CP176"/>
    <mergeCell ref="CQ175:CQ176"/>
    <mergeCell ref="CR175:CR176"/>
    <mergeCell ref="CU175:CU176"/>
    <mergeCell ref="CV175:CV176"/>
    <mergeCell ref="CS173:CT173"/>
    <mergeCell ref="CS174:CT174"/>
    <mergeCell ref="CS175:CT175"/>
    <mergeCell ref="CS176:CT176"/>
    <mergeCell ref="CS177:CT177"/>
    <mergeCell ref="CS178:CT178"/>
    <mergeCell ref="CS179:CT179"/>
    <mergeCell ref="CS180:CT180"/>
    <mergeCell ref="CS181:CT181"/>
    <mergeCell ref="CS182:CT182"/>
    <mergeCell ref="CS183:CT183"/>
    <mergeCell ref="CS184:CT184"/>
    <mergeCell ref="CO193:CO194"/>
    <mergeCell ref="CP193:CP194"/>
    <mergeCell ref="CQ193:CQ194"/>
    <mergeCell ref="CR193:CR194"/>
    <mergeCell ref="CU193:CU194"/>
    <mergeCell ref="CV193:CV194"/>
    <mergeCell ref="CO195:CO196"/>
    <mergeCell ref="CP195:CP196"/>
    <mergeCell ref="CQ195:CQ196"/>
    <mergeCell ref="CR195:CR196"/>
    <mergeCell ref="CU195:CU196"/>
    <mergeCell ref="CV195:CV196"/>
    <mergeCell ref="CO189:CO190"/>
    <mergeCell ref="CP189:CP190"/>
    <mergeCell ref="CQ189:CQ190"/>
    <mergeCell ref="CR189:CR190"/>
    <mergeCell ref="CU189:CU190"/>
    <mergeCell ref="CV189:CV190"/>
    <mergeCell ref="CO191:CO192"/>
    <mergeCell ref="CP191:CP192"/>
    <mergeCell ref="CQ191:CQ192"/>
    <mergeCell ref="CR191:CR192"/>
    <mergeCell ref="CU191:CU192"/>
    <mergeCell ref="CV191:CV192"/>
    <mergeCell ref="CO185:CO186"/>
    <mergeCell ref="CP185:CP186"/>
    <mergeCell ref="CQ185:CQ186"/>
    <mergeCell ref="CR185:CR186"/>
    <mergeCell ref="CU185:CU186"/>
    <mergeCell ref="CV185:CV186"/>
    <mergeCell ref="CO187:CO188"/>
    <mergeCell ref="CP187:CP188"/>
    <mergeCell ref="CQ187:CQ188"/>
    <mergeCell ref="CR187:CR188"/>
    <mergeCell ref="CU187:CU188"/>
    <mergeCell ref="CV187:CV188"/>
    <mergeCell ref="CS185:CT185"/>
    <mergeCell ref="CS186:CT186"/>
    <mergeCell ref="CS187:CT187"/>
    <mergeCell ref="CS188:CT188"/>
    <mergeCell ref="CS189:CT189"/>
    <mergeCell ref="CS190:CT190"/>
    <mergeCell ref="CS191:CT191"/>
    <mergeCell ref="CS192:CT192"/>
    <mergeCell ref="CS193:CT193"/>
    <mergeCell ref="CS194:CT194"/>
    <mergeCell ref="CS195:CT195"/>
    <mergeCell ref="CS196:CT196"/>
    <mergeCell ref="CO205:CO206"/>
    <mergeCell ref="CP205:CP206"/>
    <mergeCell ref="CQ205:CQ206"/>
    <mergeCell ref="CR205:CR206"/>
    <mergeCell ref="CU205:CU206"/>
    <mergeCell ref="CV205:CV206"/>
    <mergeCell ref="CO207:CO208"/>
    <mergeCell ref="CP207:CP208"/>
    <mergeCell ref="CQ207:CQ208"/>
    <mergeCell ref="CR207:CR208"/>
    <mergeCell ref="CU207:CU208"/>
    <mergeCell ref="CV207:CV208"/>
    <mergeCell ref="CO201:CO202"/>
    <mergeCell ref="CP201:CP202"/>
    <mergeCell ref="CQ201:CQ202"/>
    <mergeCell ref="CR201:CR202"/>
    <mergeCell ref="CU201:CU202"/>
    <mergeCell ref="CV201:CV202"/>
    <mergeCell ref="CO203:CO204"/>
    <mergeCell ref="CP203:CP204"/>
    <mergeCell ref="CQ203:CQ204"/>
    <mergeCell ref="CR203:CR204"/>
    <mergeCell ref="CU203:CU204"/>
    <mergeCell ref="CV203:CV204"/>
    <mergeCell ref="CO197:CO198"/>
    <mergeCell ref="CP197:CP198"/>
    <mergeCell ref="CQ197:CQ198"/>
    <mergeCell ref="CR197:CR198"/>
    <mergeCell ref="CU197:CU198"/>
    <mergeCell ref="CV197:CV198"/>
    <mergeCell ref="CO199:CO200"/>
    <mergeCell ref="CP199:CP200"/>
    <mergeCell ref="CQ199:CQ200"/>
    <mergeCell ref="CR199:CR200"/>
    <mergeCell ref="CU199:CU200"/>
    <mergeCell ref="CV199:CV200"/>
    <mergeCell ref="CS197:CT197"/>
    <mergeCell ref="CS198:CT198"/>
    <mergeCell ref="CS199:CT199"/>
    <mergeCell ref="CS200:CT200"/>
    <mergeCell ref="CS201:CT201"/>
    <mergeCell ref="CS202:CT202"/>
    <mergeCell ref="CS203:CT203"/>
    <mergeCell ref="CS204:CT204"/>
    <mergeCell ref="CS205:CT205"/>
    <mergeCell ref="CS206:CT206"/>
    <mergeCell ref="CS207:CT207"/>
    <mergeCell ref="CS208:CT208"/>
    <mergeCell ref="CO239:CO240"/>
    <mergeCell ref="CP239:CP240"/>
    <mergeCell ref="CQ239:CQ240"/>
    <mergeCell ref="CO217:CO218"/>
    <mergeCell ref="CP217:CP218"/>
    <mergeCell ref="CQ217:CQ218"/>
    <mergeCell ref="CR217:CR218"/>
    <mergeCell ref="CU217:CU218"/>
    <mergeCell ref="CV217:CV218"/>
    <mergeCell ref="CO219:CO220"/>
    <mergeCell ref="CP219:CP220"/>
    <mergeCell ref="CQ219:CQ220"/>
    <mergeCell ref="CR219:CR220"/>
    <mergeCell ref="CU219:CU220"/>
    <mergeCell ref="CV219:CV220"/>
    <mergeCell ref="CO213:CO214"/>
    <mergeCell ref="CP213:CP214"/>
    <mergeCell ref="CQ213:CQ214"/>
    <mergeCell ref="CR213:CR214"/>
    <mergeCell ref="CU213:CU214"/>
    <mergeCell ref="CV213:CV214"/>
    <mergeCell ref="CO215:CO216"/>
    <mergeCell ref="CP215:CP216"/>
    <mergeCell ref="CQ215:CQ216"/>
    <mergeCell ref="CR215:CR216"/>
    <mergeCell ref="CU215:CU216"/>
    <mergeCell ref="CV215:CV216"/>
    <mergeCell ref="CO209:CO210"/>
    <mergeCell ref="CP209:CP210"/>
    <mergeCell ref="CQ209:CQ210"/>
    <mergeCell ref="CR209:CR210"/>
    <mergeCell ref="CU209:CU210"/>
    <mergeCell ref="CV209:CV210"/>
    <mergeCell ref="CO211:CO212"/>
    <mergeCell ref="CP211:CP212"/>
    <mergeCell ref="CQ211:CQ212"/>
    <mergeCell ref="CR211:CR212"/>
    <mergeCell ref="CU211:CU212"/>
    <mergeCell ref="CV211:CV212"/>
    <mergeCell ref="CS209:CT209"/>
    <mergeCell ref="CS210:CT210"/>
    <mergeCell ref="CS211:CT211"/>
    <mergeCell ref="CS212:CT212"/>
    <mergeCell ref="CS213:CT213"/>
    <mergeCell ref="CS214:CT214"/>
    <mergeCell ref="CS215:CT215"/>
    <mergeCell ref="CS216:CT216"/>
    <mergeCell ref="CS217:CT217"/>
    <mergeCell ref="CS218:CT218"/>
    <mergeCell ref="CS219:CT219"/>
    <mergeCell ref="CS220:CT220"/>
    <mergeCell ref="CR227:CR228"/>
    <mergeCell ref="CU227:CU228"/>
    <mergeCell ref="CV227:CV228"/>
    <mergeCell ref="CO221:CO222"/>
    <mergeCell ref="CP221:CP222"/>
    <mergeCell ref="CQ221:CQ222"/>
    <mergeCell ref="CR221:CR222"/>
    <mergeCell ref="CU221:CU222"/>
    <mergeCell ref="CV221:CV222"/>
    <mergeCell ref="CO223:CO224"/>
    <mergeCell ref="CP223:CP224"/>
    <mergeCell ref="CQ223:CQ224"/>
    <mergeCell ref="CR223:CR224"/>
    <mergeCell ref="CU223:CU224"/>
    <mergeCell ref="CV223:CV224"/>
    <mergeCell ref="CS221:CT221"/>
    <mergeCell ref="CS222:CT222"/>
    <mergeCell ref="CS223:CT223"/>
    <mergeCell ref="CS224:CT224"/>
    <mergeCell ref="CS225:CT225"/>
    <mergeCell ref="CS226:CT226"/>
    <mergeCell ref="CS227:CT227"/>
    <mergeCell ref="CS228:CT228"/>
    <mergeCell ref="CS229:CT229"/>
    <mergeCell ref="CS230:CT230"/>
    <mergeCell ref="CS231:CT231"/>
    <mergeCell ref="CS232:CT232"/>
    <mergeCell ref="CO237:CO238"/>
    <mergeCell ref="CP237:CP238"/>
    <mergeCell ref="CQ237:CQ238"/>
    <mergeCell ref="CR237:CR238"/>
    <mergeCell ref="CU237:CU238"/>
    <mergeCell ref="CV237:CV238"/>
    <mergeCell ref="DC18:DD18"/>
    <mergeCell ref="CY19:CY20"/>
    <mergeCell ref="CZ19:CZ20"/>
    <mergeCell ref="DA19:DA20"/>
    <mergeCell ref="DB19:DB20"/>
    <mergeCell ref="CZ65:CZ66"/>
    <mergeCell ref="DA65:DA66"/>
    <mergeCell ref="DB65:DB66"/>
    <mergeCell ref="CY77:CY78"/>
    <mergeCell ref="CZ77:CZ78"/>
    <mergeCell ref="DA77:DA78"/>
    <mergeCell ref="DB77:DB78"/>
    <mergeCell ref="CY89:CY90"/>
    <mergeCell ref="CZ89:CZ90"/>
    <mergeCell ref="DA89:DA90"/>
    <mergeCell ref="DB89:DB90"/>
    <mergeCell ref="CY101:CY102"/>
    <mergeCell ref="CZ101:CZ102"/>
    <mergeCell ref="DA101:DA102"/>
    <mergeCell ref="DB101:DB102"/>
    <mergeCell ref="CY113:CY114"/>
    <mergeCell ref="CZ113:CZ114"/>
    <mergeCell ref="DA113:DA114"/>
    <mergeCell ref="DB113:DB114"/>
    <mergeCell ref="CY125:CY126"/>
    <mergeCell ref="CZ125:CZ126"/>
    <mergeCell ref="DA125:DA126"/>
    <mergeCell ref="DB125:DB126"/>
    <mergeCell ref="CY137:CY138"/>
    <mergeCell ref="CZ137:CZ138"/>
    <mergeCell ref="DA137:DA138"/>
    <mergeCell ref="DB137:DB138"/>
    <mergeCell ref="CY149:CY150"/>
    <mergeCell ref="CZ149:CZ150"/>
    <mergeCell ref="CY43:CY44"/>
    <mergeCell ref="CZ43:CZ44"/>
    <mergeCell ref="DA43:DA44"/>
    <mergeCell ref="DB43:DB44"/>
    <mergeCell ref="DA149:DA150"/>
    <mergeCell ref="DB149:DB150"/>
    <mergeCell ref="CY161:CY162"/>
    <mergeCell ref="CZ161:CZ162"/>
    <mergeCell ref="DA161:DA162"/>
    <mergeCell ref="DB161:DB162"/>
    <mergeCell ref="DE43:DE44"/>
    <mergeCell ref="CY65:CY66"/>
    <mergeCell ref="CR239:CR240"/>
    <mergeCell ref="CU239:CU240"/>
    <mergeCell ref="CV239:CV240"/>
    <mergeCell ref="CO233:CO234"/>
    <mergeCell ref="CP233:CP234"/>
    <mergeCell ref="CQ233:CQ234"/>
    <mergeCell ref="CR233:CR234"/>
    <mergeCell ref="CU233:CU234"/>
    <mergeCell ref="CV233:CV234"/>
    <mergeCell ref="CO235:CO236"/>
    <mergeCell ref="CP235:CP236"/>
    <mergeCell ref="CQ235:CQ236"/>
    <mergeCell ref="CR235:CR236"/>
    <mergeCell ref="CU235:CU236"/>
    <mergeCell ref="CV235:CV236"/>
    <mergeCell ref="CS233:CT233"/>
    <mergeCell ref="CS234:CT234"/>
    <mergeCell ref="CS235:CT235"/>
    <mergeCell ref="CS236:CT236"/>
    <mergeCell ref="CS237:CT237"/>
    <mergeCell ref="CS238:CT238"/>
    <mergeCell ref="CS239:CT239"/>
    <mergeCell ref="CS240:CT240"/>
    <mergeCell ref="CS241:CT241"/>
    <mergeCell ref="CO257:CO258"/>
    <mergeCell ref="CP257:CP258"/>
    <mergeCell ref="CQ257:CQ258"/>
    <mergeCell ref="CR257:CR258"/>
    <mergeCell ref="CU257:CU258"/>
    <mergeCell ref="CV257:CV258"/>
    <mergeCell ref="CS242:CT242"/>
    <mergeCell ref="CS243:CT243"/>
    <mergeCell ref="CS244:CT244"/>
    <mergeCell ref="CS245:CT245"/>
    <mergeCell ref="CS246:CT246"/>
    <mergeCell ref="CS247:CT247"/>
    <mergeCell ref="CS248:CT248"/>
    <mergeCell ref="CO229:CO230"/>
    <mergeCell ref="CP229:CP230"/>
    <mergeCell ref="CQ229:CQ230"/>
    <mergeCell ref="CR229:CR230"/>
    <mergeCell ref="CU229:CU230"/>
    <mergeCell ref="CV229:CV230"/>
    <mergeCell ref="CO231:CO232"/>
    <mergeCell ref="CP231:CP232"/>
    <mergeCell ref="CQ231:CQ232"/>
    <mergeCell ref="CR231:CR232"/>
    <mergeCell ref="CU231:CU232"/>
    <mergeCell ref="CV231:CV232"/>
    <mergeCell ref="CO225:CO226"/>
    <mergeCell ref="CP225:CP226"/>
    <mergeCell ref="CQ225:CQ226"/>
    <mergeCell ref="CR225:CR226"/>
    <mergeCell ref="CU225:CU226"/>
    <mergeCell ref="CV225:CV226"/>
    <mergeCell ref="CO227:CO228"/>
    <mergeCell ref="CP227:CP228"/>
    <mergeCell ref="CQ227:CQ228"/>
    <mergeCell ref="CV255:CV256"/>
    <mergeCell ref="CO249:CO250"/>
    <mergeCell ref="CP249:CP250"/>
    <mergeCell ref="CQ249:CQ250"/>
    <mergeCell ref="CR249:CR250"/>
    <mergeCell ref="CU249:CU250"/>
    <mergeCell ref="CV249:CV250"/>
    <mergeCell ref="CO251:CO252"/>
    <mergeCell ref="CP251:CP252"/>
    <mergeCell ref="CQ251:CQ252"/>
    <mergeCell ref="CR251:CR252"/>
    <mergeCell ref="CU251:CU252"/>
    <mergeCell ref="CV251:CV252"/>
    <mergeCell ref="CO245:CO246"/>
    <mergeCell ref="CP245:CP246"/>
    <mergeCell ref="CQ245:CQ246"/>
    <mergeCell ref="CR245:CR246"/>
    <mergeCell ref="CU245:CU246"/>
    <mergeCell ref="CV245:CV246"/>
    <mergeCell ref="CO247:CO248"/>
    <mergeCell ref="CP247:CP248"/>
    <mergeCell ref="CQ247:CQ248"/>
    <mergeCell ref="CR247:CR248"/>
    <mergeCell ref="CU247:CU248"/>
    <mergeCell ref="CV247:CV248"/>
    <mergeCell ref="CO241:CO242"/>
    <mergeCell ref="CP241:CP242"/>
    <mergeCell ref="CQ241:CQ242"/>
    <mergeCell ref="CR241:CR242"/>
    <mergeCell ref="CU241:CU242"/>
    <mergeCell ref="CV241:CV242"/>
    <mergeCell ref="CO243:CO244"/>
    <mergeCell ref="CP243:CP244"/>
    <mergeCell ref="CQ243:CQ244"/>
    <mergeCell ref="CR243:CR244"/>
    <mergeCell ref="CU243:CU244"/>
    <mergeCell ref="CV243:CV244"/>
    <mergeCell ref="DF29:DF30"/>
    <mergeCell ref="CY31:CY32"/>
    <mergeCell ref="CZ31:CZ32"/>
    <mergeCell ref="DA31:DA32"/>
    <mergeCell ref="DB31:DB32"/>
    <mergeCell ref="DE31:DE32"/>
    <mergeCell ref="DF31:DF32"/>
    <mergeCell ref="DE25:DE26"/>
    <mergeCell ref="DF25:DF26"/>
    <mergeCell ref="CY27:CY28"/>
    <mergeCell ref="CZ27:CZ28"/>
    <mergeCell ref="DA27:DA28"/>
    <mergeCell ref="DB27:DB28"/>
    <mergeCell ref="DE27:DE28"/>
    <mergeCell ref="DF27:DF28"/>
    <mergeCell ref="DF19:DF20"/>
    <mergeCell ref="CY21:CY22"/>
    <mergeCell ref="CZ21:CZ22"/>
    <mergeCell ref="DA21:DA22"/>
    <mergeCell ref="DB21:DB22"/>
    <mergeCell ref="DE21:DE22"/>
    <mergeCell ref="DF21:DF22"/>
    <mergeCell ref="CY23:CY24"/>
    <mergeCell ref="CZ23:CZ24"/>
    <mergeCell ref="DA23:DA24"/>
    <mergeCell ref="DB23:DB24"/>
    <mergeCell ref="DE23:DE24"/>
    <mergeCell ref="DF23:DF24"/>
    <mergeCell ref="CY41:CY42"/>
    <mergeCell ref="CZ41:CZ42"/>
    <mergeCell ref="DA41:DA42"/>
    <mergeCell ref="DB41:DB42"/>
    <mergeCell ref="DE41:DE42"/>
    <mergeCell ref="DF41:DF42"/>
    <mergeCell ref="DE19:DE20"/>
    <mergeCell ref="CY25:CY26"/>
    <mergeCell ref="CZ25:CZ26"/>
    <mergeCell ref="DA25:DA26"/>
    <mergeCell ref="DB25:DB26"/>
    <mergeCell ref="CY29:CY30"/>
    <mergeCell ref="CZ29:CZ30"/>
    <mergeCell ref="DA29:DA30"/>
    <mergeCell ref="DB29:DB30"/>
    <mergeCell ref="DE29:DE30"/>
    <mergeCell ref="DF43:DF44"/>
    <mergeCell ref="CY37:CY38"/>
    <mergeCell ref="CZ37:CZ38"/>
    <mergeCell ref="DA37:DA38"/>
    <mergeCell ref="DB37:DB38"/>
    <mergeCell ref="DE37:DE38"/>
    <mergeCell ref="DF37:DF38"/>
    <mergeCell ref="CY39:CY40"/>
    <mergeCell ref="CZ39:CZ40"/>
    <mergeCell ref="DA39:DA40"/>
    <mergeCell ref="DB39:DB40"/>
    <mergeCell ref="DE39:DE40"/>
    <mergeCell ref="DF39:DF40"/>
    <mergeCell ref="CY33:CY34"/>
    <mergeCell ref="CZ33:CZ34"/>
    <mergeCell ref="DA33:DA34"/>
    <mergeCell ref="DB33:DB34"/>
    <mergeCell ref="DE33:DE34"/>
    <mergeCell ref="DF33:DF34"/>
    <mergeCell ref="CY35:CY36"/>
    <mergeCell ref="CZ35:CZ36"/>
    <mergeCell ref="DA35:DA36"/>
    <mergeCell ref="DB35:DB36"/>
    <mergeCell ref="DE35:DE36"/>
    <mergeCell ref="DF35:DF36"/>
    <mergeCell ref="CY53:CY54"/>
    <mergeCell ref="CZ53:CZ54"/>
    <mergeCell ref="DA53:DA54"/>
    <mergeCell ref="DB53:DB54"/>
    <mergeCell ref="DE53:DE54"/>
    <mergeCell ref="DF53:DF54"/>
    <mergeCell ref="CY55:CY56"/>
    <mergeCell ref="CZ55:CZ56"/>
    <mergeCell ref="DA55:DA56"/>
    <mergeCell ref="DB55:DB56"/>
    <mergeCell ref="DE55:DE56"/>
    <mergeCell ref="DF55:DF56"/>
    <mergeCell ref="CY49:CY50"/>
    <mergeCell ref="CZ49:CZ50"/>
    <mergeCell ref="DA49:DA50"/>
    <mergeCell ref="DB49:DB50"/>
    <mergeCell ref="DE49:DE50"/>
    <mergeCell ref="DF49:DF50"/>
    <mergeCell ref="CY51:CY52"/>
    <mergeCell ref="CZ51:CZ52"/>
    <mergeCell ref="DA51:DA52"/>
    <mergeCell ref="DB51:DB52"/>
    <mergeCell ref="DE51:DE52"/>
    <mergeCell ref="DF51:DF52"/>
    <mergeCell ref="CY45:CY46"/>
    <mergeCell ref="CZ45:CZ46"/>
    <mergeCell ref="DA45:DA46"/>
    <mergeCell ref="DB45:DB46"/>
    <mergeCell ref="DE45:DE46"/>
    <mergeCell ref="DF45:DF46"/>
    <mergeCell ref="CY47:CY48"/>
    <mergeCell ref="CZ47:CZ48"/>
    <mergeCell ref="DA47:DA48"/>
    <mergeCell ref="DB47:DB48"/>
    <mergeCell ref="DE47:DE48"/>
    <mergeCell ref="DF47:DF48"/>
    <mergeCell ref="DC44:DD44"/>
    <mergeCell ref="DC45:DD45"/>
    <mergeCell ref="DC46:DD46"/>
    <mergeCell ref="DE65:DE66"/>
    <mergeCell ref="DF65:DF66"/>
    <mergeCell ref="CY67:CY68"/>
    <mergeCell ref="CZ67:CZ68"/>
    <mergeCell ref="DA67:DA68"/>
    <mergeCell ref="DB67:DB68"/>
    <mergeCell ref="DE67:DE68"/>
    <mergeCell ref="DF67:DF68"/>
    <mergeCell ref="CY61:CY62"/>
    <mergeCell ref="CZ61:CZ62"/>
    <mergeCell ref="DA61:DA62"/>
    <mergeCell ref="DB61:DB62"/>
    <mergeCell ref="DE61:DE62"/>
    <mergeCell ref="DF61:DF62"/>
    <mergeCell ref="CY63:CY64"/>
    <mergeCell ref="CZ63:CZ64"/>
    <mergeCell ref="DA63:DA64"/>
    <mergeCell ref="DB63:DB64"/>
    <mergeCell ref="DE63:DE64"/>
    <mergeCell ref="DF63:DF64"/>
    <mergeCell ref="CY57:CY58"/>
    <mergeCell ref="CZ57:CZ58"/>
    <mergeCell ref="DA57:DA58"/>
    <mergeCell ref="DB57:DB58"/>
    <mergeCell ref="DE57:DE58"/>
    <mergeCell ref="DF57:DF58"/>
    <mergeCell ref="CY59:CY60"/>
    <mergeCell ref="CZ59:CZ60"/>
    <mergeCell ref="DA59:DA60"/>
    <mergeCell ref="DB59:DB60"/>
    <mergeCell ref="DE59:DE60"/>
    <mergeCell ref="DF59:DF60"/>
    <mergeCell ref="DC58:DD58"/>
    <mergeCell ref="DC59:DD59"/>
    <mergeCell ref="DC60:DD60"/>
    <mergeCell ref="DC61:DD61"/>
    <mergeCell ref="DC62:DD62"/>
    <mergeCell ref="DC63:DD63"/>
    <mergeCell ref="DC64:DD64"/>
    <mergeCell ref="DC65:DD65"/>
    <mergeCell ref="DC66:DD66"/>
    <mergeCell ref="DC67:DD67"/>
    <mergeCell ref="DC68:DD68"/>
    <mergeCell ref="DE77:DE78"/>
    <mergeCell ref="DF77:DF78"/>
    <mergeCell ref="CY79:CY80"/>
    <mergeCell ref="CZ79:CZ80"/>
    <mergeCell ref="DA79:DA80"/>
    <mergeCell ref="DB79:DB80"/>
    <mergeCell ref="DE79:DE80"/>
    <mergeCell ref="DF79:DF80"/>
    <mergeCell ref="CY73:CY74"/>
    <mergeCell ref="CZ73:CZ74"/>
    <mergeCell ref="DA73:DA74"/>
    <mergeCell ref="DB73:DB74"/>
    <mergeCell ref="DE73:DE74"/>
    <mergeCell ref="DF73:DF74"/>
    <mergeCell ref="CY75:CY76"/>
    <mergeCell ref="CZ75:CZ76"/>
    <mergeCell ref="DA75:DA76"/>
    <mergeCell ref="DB75:DB76"/>
    <mergeCell ref="DE75:DE76"/>
    <mergeCell ref="DF75:DF76"/>
    <mergeCell ref="CY69:CY70"/>
    <mergeCell ref="CZ69:CZ70"/>
    <mergeCell ref="DA69:DA70"/>
    <mergeCell ref="DB69:DB70"/>
    <mergeCell ref="DE69:DE70"/>
    <mergeCell ref="DF69:DF70"/>
    <mergeCell ref="CY71:CY72"/>
    <mergeCell ref="CZ71:CZ72"/>
    <mergeCell ref="DA71:DA72"/>
    <mergeCell ref="DB71:DB72"/>
    <mergeCell ref="DE71:DE72"/>
    <mergeCell ref="DF71:DF72"/>
    <mergeCell ref="DC69:DD69"/>
    <mergeCell ref="DC70:DD70"/>
    <mergeCell ref="DC71:DD71"/>
    <mergeCell ref="DC72:DD72"/>
    <mergeCell ref="DC73:DD73"/>
    <mergeCell ref="DC74:DD74"/>
    <mergeCell ref="DC75:DD75"/>
    <mergeCell ref="DC76:DD76"/>
    <mergeCell ref="DC77:DD77"/>
    <mergeCell ref="DC78:DD78"/>
    <mergeCell ref="DC79:DD79"/>
    <mergeCell ref="DC80:DD80"/>
    <mergeCell ref="DE89:DE90"/>
    <mergeCell ref="DF89:DF90"/>
    <mergeCell ref="CY91:CY92"/>
    <mergeCell ref="CZ91:CZ92"/>
    <mergeCell ref="DA91:DA92"/>
    <mergeCell ref="DB91:DB92"/>
    <mergeCell ref="DE91:DE92"/>
    <mergeCell ref="DF91:DF92"/>
    <mergeCell ref="CY85:CY86"/>
    <mergeCell ref="CZ85:CZ86"/>
    <mergeCell ref="DA85:DA86"/>
    <mergeCell ref="DB85:DB86"/>
    <mergeCell ref="DE85:DE86"/>
    <mergeCell ref="DF85:DF86"/>
    <mergeCell ref="CY87:CY88"/>
    <mergeCell ref="CZ87:CZ88"/>
    <mergeCell ref="DA87:DA88"/>
    <mergeCell ref="DB87:DB88"/>
    <mergeCell ref="DE87:DE88"/>
    <mergeCell ref="DF87:DF88"/>
    <mergeCell ref="CY81:CY82"/>
    <mergeCell ref="CZ81:CZ82"/>
    <mergeCell ref="DA81:DA82"/>
    <mergeCell ref="DB81:DB82"/>
    <mergeCell ref="DE81:DE82"/>
    <mergeCell ref="DF81:DF82"/>
    <mergeCell ref="CY83:CY84"/>
    <mergeCell ref="CZ83:CZ84"/>
    <mergeCell ref="DA83:DA84"/>
    <mergeCell ref="DB83:DB84"/>
    <mergeCell ref="DE83:DE84"/>
    <mergeCell ref="DF83:DF84"/>
    <mergeCell ref="DC81:DD81"/>
    <mergeCell ref="DC82:DD82"/>
    <mergeCell ref="DC83:DD83"/>
    <mergeCell ref="DC84:DD84"/>
    <mergeCell ref="DC85:DD85"/>
    <mergeCell ref="DC86:DD86"/>
    <mergeCell ref="DC87:DD87"/>
    <mergeCell ref="DC88:DD88"/>
    <mergeCell ref="DC89:DD89"/>
    <mergeCell ref="DC90:DD90"/>
    <mergeCell ref="DC91:DD91"/>
    <mergeCell ref="DC92:DD92"/>
    <mergeCell ref="DE101:DE102"/>
    <mergeCell ref="DF101:DF102"/>
    <mergeCell ref="CY103:CY104"/>
    <mergeCell ref="CZ103:CZ104"/>
    <mergeCell ref="DA103:DA104"/>
    <mergeCell ref="DB103:DB104"/>
    <mergeCell ref="DE103:DE104"/>
    <mergeCell ref="DF103:DF104"/>
    <mergeCell ref="CY97:CY98"/>
    <mergeCell ref="CZ97:CZ98"/>
    <mergeCell ref="DA97:DA98"/>
    <mergeCell ref="DB97:DB98"/>
    <mergeCell ref="DE97:DE98"/>
    <mergeCell ref="DF97:DF98"/>
    <mergeCell ref="CY99:CY100"/>
    <mergeCell ref="CZ99:CZ100"/>
    <mergeCell ref="DA99:DA100"/>
    <mergeCell ref="DB99:DB100"/>
    <mergeCell ref="DE99:DE100"/>
    <mergeCell ref="DF99:DF100"/>
    <mergeCell ref="CY93:CY94"/>
    <mergeCell ref="CZ93:CZ94"/>
    <mergeCell ref="DA93:DA94"/>
    <mergeCell ref="DB93:DB94"/>
    <mergeCell ref="DE93:DE94"/>
    <mergeCell ref="DF93:DF94"/>
    <mergeCell ref="CY95:CY96"/>
    <mergeCell ref="CZ95:CZ96"/>
    <mergeCell ref="DA95:DA96"/>
    <mergeCell ref="DB95:DB96"/>
    <mergeCell ref="DE95:DE96"/>
    <mergeCell ref="DF95:DF96"/>
    <mergeCell ref="DC93:DD93"/>
    <mergeCell ref="DC94:DD94"/>
    <mergeCell ref="DC95:DD95"/>
    <mergeCell ref="DC96:DD96"/>
    <mergeCell ref="DC97:DD97"/>
    <mergeCell ref="DC98:DD98"/>
    <mergeCell ref="DC99:DD99"/>
    <mergeCell ref="DC100:DD100"/>
    <mergeCell ref="DC101:DD101"/>
    <mergeCell ref="DC102:DD102"/>
    <mergeCell ref="DC103:DD103"/>
    <mergeCell ref="DC104:DD104"/>
    <mergeCell ref="DE113:DE114"/>
    <mergeCell ref="DF113:DF114"/>
    <mergeCell ref="CY115:CY116"/>
    <mergeCell ref="CZ115:CZ116"/>
    <mergeCell ref="DA115:DA116"/>
    <mergeCell ref="DB115:DB116"/>
    <mergeCell ref="DE115:DE116"/>
    <mergeCell ref="DF115:DF116"/>
    <mergeCell ref="CY109:CY110"/>
    <mergeCell ref="CZ109:CZ110"/>
    <mergeCell ref="DA109:DA110"/>
    <mergeCell ref="DB109:DB110"/>
    <mergeCell ref="DE109:DE110"/>
    <mergeCell ref="DF109:DF110"/>
    <mergeCell ref="CY111:CY112"/>
    <mergeCell ref="CZ111:CZ112"/>
    <mergeCell ref="DA111:DA112"/>
    <mergeCell ref="DB111:DB112"/>
    <mergeCell ref="DE111:DE112"/>
    <mergeCell ref="DF111:DF112"/>
    <mergeCell ref="CY105:CY106"/>
    <mergeCell ref="CZ105:CZ106"/>
    <mergeCell ref="DA105:DA106"/>
    <mergeCell ref="DB105:DB106"/>
    <mergeCell ref="DE105:DE106"/>
    <mergeCell ref="DF105:DF106"/>
    <mergeCell ref="CY107:CY108"/>
    <mergeCell ref="CZ107:CZ108"/>
    <mergeCell ref="DA107:DA108"/>
    <mergeCell ref="DB107:DB108"/>
    <mergeCell ref="DE107:DE108"/>
    <mergeCell ref="DF107:DF108"/>
    <mergeCell ref="DC105:DD105"/>
    <mergeCell ref="DC106:DD106"/>
    <mergeCell ref="DC107:DD107"/>
    <mergeCell ref="DC108:DD108"/>
    <mergeCell ref="DC109:DD109"/>
    <mergeCell ref="DC110:DD110"/>
    <mergeCell ref="DC111:DD111"/>
    <mergeCell ref="DC112:DD112"/>
    <mergeCell ref="DC113:DD113"/>
    <mergeCell ref="DC114:DD114"/>
    <mergeCell ref="DC115:DD115"/>
    <mergeCell ref="DC116:DD116"/>
    <mergeCell ref="DE125:DE126"/>
    <mergeCell ref="DF125:DF126"/>
    <mergeCell ref="CY127:CY128"/>
    <mergeCell ref="CZ127:CZ128"/>
    <mergeCell ref="DA127:DA128"/>
    <mergeCell ref="DB127:DB128"/>
    <mergeCell ref="DE127:DE128"/>
    <mergeCell ref="DF127:DF128"/>
    <mergeCell ref="CY121:CY122"/>
    <mergeCell ref="CZ121:CZ122"/>
    <mergeCell ref="DA121:DA122"/>
    <mergeCell ref="DB121:DB122"/>
    <mergeCell ref="DE121:DE122"/>
    <mergeCell ref="DF121:DF122"/>
    <mergeCell ref="CY123:CY124"/>
    <mergeCell ref="CZ123:CZ124"/>
    <mergeCell ref="DA123:DA124"/>
    <mergeCell ref="DB123:DB124"/>
    <mergeCell ref="DE123:DE124"/>
    <mergeCell ref="DF123:DF124"/>
    <mergeCell ref="CY117:CY118"/>
    <mergeCell ref="CZ117:CZ118"/>
    <mergeCell ref="DA117:DA118"/>
    <mergeCell ref="DB117:DB118"/>
    <mergeCell ref="DE117:DE118"/>
    <mergeCell ref="DF117:DF118"/>
    <mergeCell ref="CY119:CY120"/>
    <mergeCell ref="CZ119:CZ120"/>
    <mergeCell ref="DA119:DA120"/>
    <mergeCell ref="DB119:DB120"/>
    <mergeCell ref="DE119:DE120"/>
    <mergeCell ref="DF119:DF120"/>
    <mergeCell ref="DC117:DD117"/>
    <mergeCell ref="DC118:DD118"/>
    <mergeCell ref="DC119:DD119"/>
    <mergeCell ref="DC120:DD120"/>
    <mergeCell ref="DC121:DD121"/>
    <mergeCell ref="DC122:DD122"/>
    <mergeCell ref="DC123:DD123"/>
    <mergeCell ref="DC124:DD124"/>
    <mergeCell ref="DC125:DD125"/>
    <mergeCell ref="DC126:DD126"/>
    <mergeCell ref="DC127:DD127"/>
    <mergeCell ref="DC128:DD128"/>
    <mergeCell ref="DE137:DE138"/>
    <mergeCell ref="DF137:DF138"/>
    <mergeCell ref="CY139:CY140"/>
    <mergeCell ref="CZ139:CZ140"/>
    <mergeCell ref="DA139:DA140"/>
    <mergeCell ref="DB139:DB140"/>
    <mergeCell ref="DE139:DE140"/>
    <mergeCell ref="DF139:DF140"/>
    <mergeCell ref="CY133:CY134"/>
    <mergeCell ref="CZ133:CZ134"/>
    <mergeCell ref="DA133:DA134"/>
    <mergeCell ref="DB133:DB134"/>
    <mergeCell ref="DE133:DE134"/>
    <mergeCell ref="DF133:DF134"/>
    <mergeCell ref="CY135:CY136"/>
    <mergeCell ref="CZ135:CZ136"/>
    <mergeCell ref="DA135:DA136"/>
    <mergeCell ref="DB135:DB136"/>
    <mergeCell ref="DE135:DE136"/>
    <mergeCell ref="DF135:DF136"/>
    <mergeCell ref="CY129:CY130"/>
    <mergeCell ref="CZ129:CZ130"/>
    <mergeCell ref="DA129:DA130"/>
    <mergeCell ref="DB129:DB130"/>
    <mergeCell ref="DE129:DE130"/>
    <mergeCell ref="DF129:DF130"/>
    <mergeCell ref="CY131:CY132"/>
    <mergeCell ref="CZ131:CZ132"/>
    <mergeCell ref="DA131:DA132"/>
    <mergeCell ref="DB131:DB132"/>
    <mergeCell ref="DE131:DE132"/>
    <mergeCell ref="DF131:DF132"/>
    <mergeCell ref="DC129:DD129"/>
    <mergeCell ref="DC130:DD130"/>
    <mergeCell ref="DC131:DD131"/>
    <mergeCell ref="DC132:DD132"/>
    <mergeCell ref="DC133:DD133"/>
    <mergeCell ref="DC134:DD134"/>
    <mergeCell ref="DC135:DD135"/>
    <mergeCell ref="DC136:DD136"/>
    <mergeCell ref="DC137:DD137"/>
    <mergeCell ref="DC138:DD138"/>
    <mergeCell ref="DC139:DD139"/>
    <mergeCell ref="DC140:DD140"/>
    <mergeCell ref="DE149:DE150"/>
    <mergeCell ref="DF149:DF150"/>
    <mergeCell ref="CY151:CY152"/>
    <mergeCell ref="CZ151:CZ152"/>
    <mergeCell ref="DA151:DA152"/>
    <mergeCell ref="DB151:DB152"/>
    <mergeCell ref="DE151:DE152"/>
    <mergeCell ref="DF151:DF152"/>
    <mergeCell ref="CY145:CY146"/>
    <mergeCell ref="CZ145:CZ146"/>
    <mergeCell ref="DA145:DA146"/>
    <mergeCell ref="DB145:DB146"/>
    <mergeCell ref="DE145:DE146"/>
    <mergeCell ref="DF145:DF146"/>
    <mergeCell ref="CY147:CY148"/>
    <mergeCell ref="CZ147:CZ148"/>
    <mergeCell ref="DA147:DA148"/>
    <mergeCell ref="DB147:DB148"/>
    <mergeCell ref="DE147:DE148"/>
    <mergeCell ref="DF147:DF148"/>
    <mergeCell ref="CY141:CY142"/>
    <mergeCell ref="CZ141:CZ142"/>
    <mergeCell ref="DA141:DA142"/>
    <mergeCell ref="DB141:DB142"/>
    <mergeCell ref="DE141:DE142"/>
    <mergeCell ref="DF141:DF142"/>
    <mergeCell ref="CY143:CY144"/>
    <mergeCell ref="CZ143:CZ144"/>
    <mergeCell ref="DA143:DA144"/>
    <mergeCell ref="DB143:DB144"/>
    <mergeCell ref="DE143:DE144"/>
    <mergeCell ref="DF143:DF144"/>
    <mergeCell ref="DC141:DD141"/>
    <mergeCell ref="DC142:DD142"/>
    <mergeCell ref="DC143:DD143"/>
    <mergeCell ref="DC144:DD144"/>
    <mergeCell ref="DC145:DD145"/>
    <mergeCell ref="DC146:DD146"/>
    <mergeCell ref="DC147:DD147"/>
    <mergeCell ref="DC148:DD148"/>
    <mergeCell ref="DC149:DD149"/>
    <mergeCell ref="DC150:DD150"/>
    <mergeCell ref="DC151:DD151"/>
    <mergeCell ref="DC152:DD152"/>
    <mergeCell ref="DE161:DE162"/>
    <mergeCell ref="DF161:DF162"/>
    <mergeCell ref="CY163:CY164"/>
    <mergeCell ref="CZ163:CZ164"/>
    <mergeCell ref="DA163:DA164"/>
    <mergeCell ref="DB163:DB164"/>
    <mergeCell ref="DE163:DE164"/>
    <mergeCell ref="DF163:DF164"/>
    <mergeCell ref="CY157:CY158"/>
    <mergeCell ref="CZ157:CZ158"/>
    <mergeCell ref="DA157:DA158"/>
    <mergeCell ref="DB157:DB158"/>
    <mergeCell ref="DE157:DE158"/>
    <mergeCell ref="DF157:DF158"/>
    <mergeCell ref="CY159:CY160"/>
    <mergeCell ref="CZ159:CZ160"/>
    <mergeCell ref="DA159:DA160"/>
    <mergeCell ref="DB159:DB160"/>
    <mergeCell ref="DE159:DE160"/>
    <mergeCell ref="DF159:DF160"/>
    <mergeCell ref="CY153:CY154"/>
    <mergeCell ref="CZ153:CZ154"/>
    <mergeCell ref="DA153:DA154"/>
    <mergeCell ref="DB153:DB154"/>
    <mergeCell ref="DE153:DE154"/>
    <mergeCell ref="DF153:DF154"/>
    <mergeCell ref="CY155:CY156"/>
    <mergeCell ref="CZ155:CZ156"/>
    <mergeCell ref="DA155:DA156"/>
    <mergeCell ref="DB155:DB156"/>
    <mergeCell ref="DE155:DE156"/>
    <mergeCell ref="DF155:DF156"/>
    <mergeCell ref="DC153:DD153"/>
    <mergeCell ref="DC154:DD154"/>
    <mergeCell ref="DC155:DD155"/>
    <mergeCell ref="DC156:DD156"/>
    <mergeCell ref="DC157:DD157"/>
    <mergeCell ref="DC158:DD158"/>
    <mergeCell ref="DC159:DD159"/>
    <mergeCell ref="DC160:DD160"/>
    <mergeCell ref="DC161:DD161"/>
    <mergeCell ref="DC162:DD162"/>
    <mergeCell ref="DC163:DD163"/>
    <mergeCell ref="DC164:DD164"/>
    <mergeCell ref="CY173:CY174"/>
    <mergeCell ref="CZ173:CZ174"/>
    <mergeCell ref="DA173:DA174"/>
    <mergeCell ref="DB173:DB174"/>
    <mergeCell ref="DE173:DE174"/>
    <mergeCell ref="DF173:DF174"/>
    <mergeCell ref="CY175:CY176"/>
    <mergeCell ref="CZ175:CZ176"/>
    <mergeCell ref="DA175:DA176"/>
    <mergeCell ref="DB175:DB176"/>
    <mergeCell ref="DE175:DE176"/>
    <mergeCell ref="DF175:DF176"/>
    <mergeCell ref="CY169:CY170"/>
    <mergeCell ref="CZ169:CZ170"/>
    <mergeCell ref="DA169:DA170"/>
    <mergeCell ref="DB169:DB170"/>
    <mergeCell ref="DE169:DE170"/>
    <mergeCell ref="DF169:DF170"/>
    <mergeCell ref="CY171:CY172"/>
    <mergeCell ref="CZ171:CZ172"/>
    <mergeCell ref="DA171:DA172"/>
    <mergeCell ref="DB171:DB172"/>
    <mergeCell ref="DE171:DE172"/>
    <mergeCell ref="DF171:DF172"/>
    <mergeCell ref="CY165:CY166"/>
    <mergeCell ref="CZ165:CZ166"/>
    <mergeCell ref="DA165:DA166"/>
    <mergeCell ref="DB165:DB166"/>
    <mergeCell ref="DE165:DE166"/>
    <mergeCell ref="DF165:DF166"/>
    <mergeCell ref="CY167:CY168"/>
    <mergeCell ref="CZ167:CZ168"/>
    <mergeCell ref="DA167:DA168"/>
    <mergeCell ref="DB167:DB168"/>
    <mergeCell ref="DE167:DE168"/>
    <mergeCell ref="DF167:DF168"/>
    <mergeCell ref="DC165:DD165"/>
    <mergeCell ref="DC166:DD166"/>
    <mergeCell ref="DC167:DD167"/>
    <mergeCell ref="DC168:DD168"/>
    <mergeCell ref="DC169:DD169"/>
    <mergeCell ref="DC170:DD170"/>
    <mergeCell ref="DC171:DD171"/>
    <mergeCell ref="DC172:DD172"/>
    <mergeCell ref="DC173:DD173"/>
    <mergeCell ref="DC174:DD174"/>
    <mergeCell ref="DC175:DD175"/>
    <mergeCell ref="DC176:DD176"/>
    <mergeCell ref="CY185:CY186"/>
    <mergeCell ref="CZ185:CZ186"/>
    <mergeCell ref="DA185:DA186"/>
    <mergeCell ref="DB185:DB186"/>
    <mergeCell ref="DE185:DE186"/>
    <mergeCell ref="DF185:DF186"/>
    <mergeCell ref="CY187:CY188"/>
    <mergeCell ref="CZ187:CZ188"/>
    <mergeCell ref="DA187:DA188"/>
    <mergeCell ref="DB187:DB188"/>
    <mergeCell ref="DE187:DE188"/>
    <mergeCell ref="DF187:DF188"/>
    <mergeCell ref="CY181:CY182"/>
    <mergeCell ref="CZ181:CZ182"/>
    <mergeCell ref="DA181:DA182"/>
    <mergeCell ref="DB181:DB182"/>
    <mergeCell ref="DE181:DE182"/>
    <mergeCell ref="DF181:DF182"/>
    <mergeCell ref="CY183:CY184"/>
    <mergeCell ref="CZ183:CZ184"/>
    <mergeCell ref="DA183:DA184"/>
    <mergeCell ref="DB183:DB184"/>
    <mergeCell ref="DE183:DE184"/>
    <mergeCell ref="DF183:DF184"/>
    <mergeCell ref="CY177:CY178"/>
    <mergeCell ref="CZ177:CZ178"/>
    <mergeCell ref="DA177:DA178"/>
    <mergeCell ref="DB177:DB178"/>
    <mergeCell ref="DE177:DE178"/>
    <mergeCell ref="DF177:DF178"/>
    <mergeCell ref="CY179:CY180"/>
    <mergeCell ref="CZ179:CZ180"/>
    <mergeCell ref="DA179:DA180"/>
    <mergeCell ref="DB179:DB180"/>
    <mergeCell ref="DE179:DE180"/>
    <mergeCell ref="DF179:DF180"/>
    <mergeCell ref="DC177:DD177"/>
    <mergeCell ref="DC178:DD178"/>
    <mergeCell ref="DC179:DD179"/>
    <mergeCell ref="DC180:DD180"/>
    <mergeCell ref="DC181:DD181"/>
    <mergeCell ref="DC182:DD182"/>
    <mergeCell ref="DC183:DD183"/>
    <mergeCell ref="DC184:DD184"/>
    <mergeCell ref="DC185:DD185"/>
    <mergeCell ref="DC186:DD186"/>
    <mergeCell ref="DC187:DD187"/>
    <mergeCell ref="DC188:DD188"/>
    <mergeCell ref="CY197:CY198"/>
    <mergeCell ref="CZ197:CZ198"/>
    <mergeCell ref="DA197:DA198"/>
    <mergeCell ref="DB197:DB198"/>
    <mergeCell ref="DE197:DE198"/>
    <mergeCell ref="DF197:DF198"/>
    <mergeCell ref="CY199:CY200"/>
    <mergeCell ref="CZ199:CZ200"/>
    <mergeCell ref="DA199:DA200"/>
    <mergeCell ref="DB199:DB200"/>
    <mergeCell ref="DE199:DE200"/>
    <mergeCell ref="DF199:DF200"/>
    <mergeCell ref="CY193:CY194"/>
    <mergeCell ref="CZ193:CZ194"/>
    <mergeCell ref="DA193:DA194"/>
    <mergeCell ref="DB193:DB194"/>
    <mergeCell ref="DE193:DE194"/>
    <mergeCell ref="DF193:DF194"/>
    <mergeCell ref="CY195:CY196"/>
    <mergeCell ref="CZ195:CZ196"/>
    <mergeCell ref="DA195:DA196"/>
    <mergeCell ref="DB195:DB196"/>
    <mergeCell ref="DE195:DE196"/>
    <mergeCell ref="DF195:DF196"/>
    <mergeCell ref="CY189:CY190"/>
    <mergeCell ref="CZ189:CZ190"/>
    <mergeCell ref="DA189:DA190"/>
    <mergeCell ref="DB189:DB190"/>
    <mergeCell ref="DE189:DE190"/>
    <mergeCell ref="DF189:DF190"/>
    <mergeCell ref="CY191:CY192"/>
    <mergeCell ref="CZ191:CZ192"/>
    <mergeCell ref="DA191:DA192"/>
    <mergeCell ref="DB191:DB192"/>
    <mergeCell ref="DE191:DE192"/>
    <mergeCell ref="DF191:DF192"/>
    <mergeCell ref="DC189:DD189"/>
    <mergeCell ref="DC190:DD190"/>
    <mergeCell ref="DC191:DD191"/>
    <mergeCell ref="DC192:DD192"/>
    <mergeCell ref="DC193:DD193"/>
    <mergeCell ref="DC194:DD194"/>
    <mergeCell ref="DC195:DD195"/>
    <mergeCell ref="DC196:DD196"/>
    <mergeCell ref="DC197:DD197"/>
    <mergeCell ref="DC198:DD198"/>
    <mergeCell ref="DC199:DD199"/>
    <mergeCell ref="DC200:DD200"/>
    <mergeCell ref="CY209:CY210"/>
    <mergeCell ref="CZ209:CZ210"/>
    <mergeCell ref="DA209:DA210"/>
    <mergeCell ref="DB209:DB210"/>
    <mergeCell ref="DE209:DE210"/>
    <mergeCell ref="DF209:DF210"/>
    <mergeCell ref="CY211:CY212"/>
    <mergeCell ref="CZ211:CZ212"/>
    <mergeCell ref="DA211:DA212"/>
    <mergeCell ref="DB211:DB212"/>
    <mergeCell ref="DE211:DE212"/>
    <mergeCell ref="DF211:DF212"/>
    <mergeCell ref="CY205:CY206"/>
    <mergeCell ref="CZ205:CZ206"/>
    <mergeCell ref="DA205:DA206"/>
    <mergeCell ref="DB205:DB206"/>
    <mergeCell ref="DE205:DE206"/>
    <mergeCell ref="DF205:DF206"/>
    <mergeCell ref="CY207:CY208"/>
    <mergeCell ref="CZ207:CZ208"/>
    <mergeCell ref="DA207:DA208"/>
    <mergeCell ref="DB207:DB208"/>
    <mergeCell ref="DE207:DE208"/>
    <mergeCell ref="DF207:DF208"/>
    <mergeCell ref="CY201:CY202"/>
    <mergeCell ref="CZ201:CZ202"/>
    <mergeCell ref="DA201:DA202"/>
    <mergeCell ref="DB201:DB202"/>
    <mergeCell ref="DE201:DE202"/>
    <mergeCell ref="DF201:DF202"/>
    <mergeCell ref="CY203:CY204"/>
    <mergeCell ref="CZ203:CZ204"/>
    <mergeCell ref="DA203:DA204"/>
    <mergeCell ref="DB203:DB204"/>
    <mergeCell ref="DE203:DE204"/>
    <mergeCell ref="DF203:DF204"/>
    <mergeCell ref="DC201:DD201"/>
    <mergeCell ref="DC202:DD202"/>
    <mergeCell ref="DC203:DD203"/>
    <mergeCell ref="DC204:DD204"/>
    <mergeCell ref="DC205:DD205"/>
    <mergeCell ref="DC206:DD206"/>
    <mergeCell ref="DC207:DD207"/>
    <mergeCell ref="DC208:DD208"/>
    <mergeCell ref="DC209:DD209"/>
    <mergeCell ref="DC210:DD210"/>
    <mergeCell ref="DC211:DD211"/>
    <mergeCell ref="DC212:DD212"/>
    <mergeCell ref="CY217:CY218"/>
    <mergeCell ref="CZ217:CZ218"/>
    <mergeCell ref="DA217:DA218"/>
    <mergeCell ref="DB217:DB218"/>
    <mergeCell ref="DE217:DE218"/>
    <mergeCell ref="DF217:DF218"/>
    <mergeCell ref="CY219:CY220"/>
    <mergeCell ref="CZ219:CZ220"/>
    <mergeCell ref="DA219:DA220"/>
    <mergeCell ref="DB219:DB220"/>
    <mergeCell ref="DE219:DE220"/>
    <mergeCell ref="DF219:DF220"/>
    <mergeCell ref="CY213:CY214"/>
    <mergeCell ref="CZ213:CZ214"/>
    <mergeCell ref="DA213:DA214"/>
    <mergeCell ref="DB213:DB214"/>
    <mergeCell ref="DE213:DE214"/>
    <mergeCell ref="DF213:DF214"/>
    <mergeCell ref="CY215:CY216"/>
    <mergeCell ref="CZ215:CZ216"/>
    <mergeCell ref="DA215:DA216"/>
    <mergeCell ref="DB215:DB216"/>
    <mergeCell ref="DE215:DE216"/>
    <mergeCell ref="DF215:DF216"/>
    <mergeCell ref="DC213:DD213"/>
    <mergeCell ref="DC214:DD214"/>
    <mergeCell ref="DC215:DD215"/>
    <mergeCell ref="DC216:DD216"/>
    <mergeCell ref="DC217:DD217"/>
    <mergeCell ref="DC218:DD218"/>
    <mergeCell ref="DC219:DD219"/>
    <mergeCell ref="DC220:DD220"/>
    <mergeCell ref="DC221:DD221"/>
    <mergeCell ref="CY225:CY226"/>
    <mergeCell ref="CZ225:CZ226"/>
    <mergeCell ref="DA225:DA226"/>
    <mergeCell ref="DB225:DB226"/>
    <mergeCell ref="DE225:DE226"/>
    <mergeCell ref="DF225:DF226"/>
    <mergeCell ref="CY227:CY228"/>
    <mergeCell ref="CZ227:CZ228"/>
    <mergeCell ref="DA227:DA228"/>
    <mergeCell ref="DB227:DB228"/>
    <mergeCell ref="DE227:DE228"/>
    <mergeCell ref="DF227:DF228"/>
    <mergeCell ref="DC225:DD225"/>
    <mergeCell ref="DC226:DD226"/>
    <mergeCell ref="DC227:DD227"/>
    <mergeCell ref="DC228:DD228"/>
    <mergeCell ref="DC229:DD229"/>
    <mergeCell ref="DC230:DD230"/>
    <mergeCell ref="DC231:DD231"/>
    <mergeCell ref="DC232:DD232"/>
    <mergeCell ref="DC233:DD233"/>
    <mergeCell ref="CY221:CY222"/>
    <mergeCell ref="CZ221:CZ222"/>
    <mergeCell ref="DA221:DA222"/>
    <mergeCell ref="DB221:DB222"/>
    <mergeCell ref="DE221:DE222"/>
    <mergeCell ref="DF221:DF222"/>
    <mergeCell ref="CY223:CY224"/>
    <mergeCell ref="CZ223:CZ224"/>
    <mergeCell ref="DA223:DA224"/>
    <mergeCell ref="DB223:DB224"/>
    <mergeCell ref="DE223:DE224"/>
    <mergeCell ref="DF223:DF224"/>
    <mergeCell ref="DC222:DD222"/>
    <mergeCell ref="DC223:DD223"/>
    <mergeCell ref="DC224:DD224"/>
    <mergeCell ref="DC246:DD246"/>
    <mergeCell ref="DC247:DD247"/>
    <mergeCell ref="DC248:DD248"/>
    <mergeCell ref="DC249:DD249"/>
    <mergeCell ref="DC250:DD250"/>
    <mergeCell ref="DC251:DD251"/>
    <mergeCell ref="DC252:DD252"/>
    <mergeCell ref="CY233:CY234"/>
    <mergeCell ref="CZ233:CZ234"/>
    <mergeCell ref="DA233:DA234"/>
    <mergeCell ref="DB233:DB234"/>
    <mergeCell ref="DE233:DE234"/>
    <mergeCell ref="DF233:DF234"/>
    <mergeCell ref="CY235:CY236"/>
    <mergeCell ref="CZ235:CZ236"/>
    <mergeCell ref="DA235:DA236"/>
    <mergeCell ref="DB235:DB236"/>
    <mergeCell ref="DE235:DE236"/>
    <mergeCell ref="DF235:DF236"/>
    <mergeCell ref="DC234:DD234"/>
    <mergeCell ref="DC235:DD235"/>
    <mergeCell ref="DC236:DD236"/>
    <mergeCell ref="CY229:CY230"/>
    <mergeCell ref="CZ229:CZ230"/>
    <mergeCell ref="DA229:DA230"/>
    <mergeCell ref="DB229:DB230"/>
    <mergeCell ref="DE229:DE230"/>
    <mergeCell ref="DF229:DF230"/>
    <mergeCell ref="CY231:CY232"/>
    <mergeCell ref="CZ231:CZ232"/>
    <mergeCell ref="DA231:DA232"/>
    <mergeCell ref="DB231:DB232"/>
    <mergeCell ref="DE231:DE232"/>
    <mergeCell ref="DF231:DF232"/>
    <mergeCell ref="CY241:CY242"/>
    <mergeCell ref="CZ241:CZ242"/>
    <mergeCell ref="DA241:DA242"/>
    <mergeCell ref="DB241:DB242"/>
    <mergeCell ref="DE241:DE242"/>
    <mergeCell ref="DF241:DF242"/>
    <mergeCell ref="CY243:CY244"/>
    <mergeCell ref="CZ243:CZ244"/>
    <mergeCell ref="DA243:DA244"/>
    <mergeCell ref="DB243:DB244"/>
    <mergeCell ref="DE243:DE244"/>
    <mergeCell ref="DF243:DF244"/>
    <mergeCell ref="CY237:CY238"/>
    <mergeCell ref="CZ237:CZ238"/>
    <mergeCell ref="DA237:DA238"/>
    <mergeCell ref="DB237:DB238"/>
    <mergeCell ref="DE237:DE238"/>
    <mergeCell ref="DF237:DF238"/>
    <mergeCell ref="CY239:CY240"/>
    <mergeCell ref="CZ239:CZ240"/>
    <mergeCell ref="DA239:DA240"/>
    <mergeCell ref="DB239:DB240"/>
    <mergeCell ref="DE239:DE240"/>
    <mergeCell ref="DF239:DF240"/>
    <mergeCell ref="DC237:DD237"/>
    <mergeCell ref="DC238:DD238"/>
    <mergeCell ref="DC239:DD239"/>
    <mergeCell ref="DC240:DD240"/>
    <mergeCell ref="DC241:DD241"/>
    <mergeCell ref="DC242:DD242"/>
    <mergeCell ref="DC243:DD243"/>
    <mergeCell ref="DC244:DD244"/>
    <mergeCell ref="DC245:DD245"/>
    <mergeCell ref="DP27:DP28"/>
    <mergeCell ref="DP19:DP20"/>
    <mergeCell ref="DI21:DI22"/>
    <mergeCell ref="DJ21:DJ22"/>
    <mergeCell ref="DK21:DK22"/>
    <mergeCell ref="DL21:DL22"/>
    <mergeCell ref="DO21:DO22"/>
    <mergeCell ref="DP21:DP22"/>
    <mergeCell ref="DI23:DI24"/>
    <mergeCell ref="DJ23:DJ24"/>
    <mergeCell ref="DK23:DK24"/>
    <mergeCell ref="DL23:DL24"/>
    <mergeCell ref="DO23:DO24"/>
    <mergeCell ref="DP23:DP24"/>
    <mergeCell ref="CY257:CY258"/>
    <mergeCell ref="CZ257:CZ258"/>
    <mergeCell ref="DA257:DA258"/>
    <mergeCell ref="DB257:DB258"/>
    <mergeCell ref="DE257:DE258"/>
    <mergeCell ref="DF257:DF258"/>
    <mergeCell ref="DM18:DN18"/>
    <mergeCell ref="DI19:DI20"/>
    <mergeCell ref="DJ19:DJ20"/>
    <mergeCell ref="DK19:DK20"/>
    <mergeCell ref="DL19:DL20"/>
    <mergeCell ref="DO19:DO20"/>
    <mergeCell ref="DI25:DI26"/>
    <mergeCell ref="DJ25:DJ26"/>
    <mergeCell ref="DK25:DK26"/>
    <mergeCell ref="DL25:DL26"/>
    <mergeCell ref="CY253:CY254"/>
    <mergeCell ref="CZ253:CZ254"/>
    <mergeCell ref="DA253:DA254"/>
    <mergeCell ref="DB253:DB254"/>
    <mergeCell ref="DE253:DE254"/>
    <mergeCell ref="DF253:DF254"/>
    <mergeCell ref="CY255:CY256"/>
    <mergeCell ref="CZ255:CZ256"/>
    <mergeCell ref="DA255:DA256"/>
    <mergeCell ref="DB255:DB256"/>
    <mergeCell ref="DE255:DE256"/>
    <mergeCell ref="DF255:DF256"/>
    <mergeCell ref="CY249:CY250"/>
    <mergeCell ref="CZ249:CZ250"/>
    <mergeCell ref="DA249:DA250"/>
    <mergeCell ref="DB249:DB250"/>
    <mergeCell ref="DE249:DE250"/>
    <mergeCell ref="DF249:DF250"/>
    <mergeCell ref="CY251:CY252"/>
    <mergeCell ref="CZ251:CZ252"/>
    <mergeCell ref="DA251:DA252"/>
    <mergeCell ref="DB251:DB252"/>
    <mergeCell ref="DE251:DE252"/>
    <mergeCell ref="DF251:DF252"/>
    <mergeCell ref="CY245:CY246"/>
    <mergeCell ref="CZ245:CZ246"/>
    <mergeCell ref="DA245:DA246"/>
    <mergeCell ref="DB245:DB246"/>
    <mergeCell ref="DE245:DE246"/>
    <mergeCell ref="DF245:DF246"/>
    <mergeCell ref="CY247:CY248"/>
    <mergeCell ref="CZ247:CZ248"/>
    <mergeCell ref="DA247:DA248"/>
    <mergeCell ref="DB247:DB248"/>
    <mergeCell ref="DI45:DI46"/>
    <mergeCell ref="DJ45:DJ46"/>
    <mergeCell ref="DK45:DK46"/>
    <mergeCell ref="DL45:DL46"/>
    <mergeCell ref="DO45:DO46"/>
    <mergeCell ref="DP45:DP46"/>
    <mergeCell ref="DI47:DI48"/>
    <mergeCell ref="DJ47:DJ48"/>
    <mergeCell ref="DK47:DK48"/>
    <mergeCell ref="DL47:DL48"/>
    <mergeCell ref="DO47:DO48"/>
    <mergeCell ref="DP47:DP48"/>
    <mergeCell ref="DI41:DI42"/>
    <mergeCell ref="DJ41:DJ42"/>
    <mergeCell ref="DK41:DK42"/>
    <mergeCell ref="DL41:DL42"/>
    <mergeCell ref="DO41:DO42"/>
    <mergeCell ref="DP41:DP42"/>
    <mergeCell ref="DI43:DI44"/>
    <mergeCell ref="DJ43:DJ44"/>
    <mergeCell ref="DK43:DK44"/>
    <mergeCell ref="DL43:DL44"/>
    <mergeCell ref="DO43:DO44"/>
    <mergeCell ref="DP43:DP44"/>
    <mergeCell ref="DI37:DI38"/>
    <mergeCell ref="DJ37:DJ38"/>
    <mergeCell ref="DK37:DK38"/>
    <mergeCell ref="DL37:DL38"/>
    <mergeCell ref="DO37:DO38"/>
    <mergeCell ref="DP37:DP38"/>
    <mergeCell ref="DI39:DI40"/>
    <mergeCell ref="DJ39:DJ40"/>
    <mergeCell ref="DK39:DK40"/>
    <mergeCell ref="DL39:DL40"/>
    <mergeCell ref="DO39:DO40"/>
    <mergeCell ref="DP39:DP40"/>
    <mergeCell ref="DM48:DN48"/>
    <mergeCell ref="DM38:DN38"/>
    <mergeCell ref="DM39:DN39"/>
    <mergeCell ref="DM40:DN40"/>
    <mergeCell ref="DM41:DN41"/>
    <mergeCell ref="DM42:DN42"/>
    <mergeCell ref="DM43:DN43"/>
    <mergeCell ref="DM44:DN44"/>
    <mergeCell ref="DM45:DN45"/>
    <mergeCell ref="DM46:DN46"/>
    <mergeCell ref="DM47:DN47"/>
    <mergeCell ref="DI57:DI58"/>
    <mergeCell ref="DJ57:DJ58"/>
    <mergeCell ref="DK57:DK58"/>
    <mergeCell ref="DL57:DL58"/>
    <mergeCell ref="DO57:DO58"/>
    <mergeCell ref="DP57:DP58"/>
    <mergeCell ref="DI59:DI60"/>
    <mergeCell ref="DJ59:DJ60"/>
    <mergeCell ref="DK59:DK60"/>
    <mergeCell ref="DL59:DL60"/>
    <mergeCell ref="DO59:DO60"/>
    <mergeCell ref="DP59:DP60"/>
    <mergeCell ref="DI53:DI54"/>
    <mergeCell ref="DJ53:DJ54"/>
    <mergeCell ref="DK53:DK54"/>
    <mergeCell ref="DL53:DL54"/>
    <mergeCell ref="DO53:DO54"/>
    <mergeCell ref="DP53:DP54"/>
    <mergeCell ref="DI55:DI56"/>
    <mergeCell ref="DJ55:DJ56"/>
    <mergeCell ref="DK55:DK56"/>
    <mergeCell ref="DL55:DL56"/>
    <mergeCell ref="DO55:DO56"/>
    <mergeCell ref="DP55:DP56"/>
    <mergeCell ref="DI49:DI50"/>
    <mergeCell ref="DJ49:DJ50"/>
    <mergeCell ref="DK49:DK50"/>
    <mergeCell ref="DL49:DL50"/>
    <mergeCell ref="DO49:DO50"/>
    <mergeCell ref="DP49:DP50"/>
    <mergeCell ref="DI51:DI52"/>
    <mergeCell ref="DJ51:DJ52"/>
    <mergeCell ref="DK51:DK52"/>
    <mergeCell ref="DL51:DL52"/>
    <mergeCell ref="DO51:DO52"/>
    <mergeCell ref="DP51:DP52"/>
    <mergeCell ref="DM49:DN49"/>
    <mergeCell ref="DM50:DN50"/>
    <mergeCell ref="DM51:DN51"/>
    <mergeCell ref="DM52:DN52"/>
    <mergeCell ref="DM53:DN53"/>
    <mergeCell ref="DM54:DN54"/>
    <mergeCell ref="DM55:DN55"/>
    <mergeCell ref="DM56:DN56"/>
    <mergeCell ref="DM57:DN57"/>
    <mergeCell ref="DM58:DN58"/>
    <mergeCell ref="DM59:DN59"/>
    <mergeCell ref="DM60:DN60"/>
    <mergeCell ref="DI69:DI70"/>
    <mergeCell ref="DJ69:DJ70"/>
    <mergeCell ref="DK69:DK70"/>
    <mergeCell ref="DL69:DL70"/>
    <mergeCell ref="DO69:DO70"/>
    <mergeCell ref="DP69:DP70"/>
    <mergeCell ref="DI71:DI72"/>
    <mergeCell ref="DJ71:DJ72"/>
    <mergeCell ref="DK71:DK72"/>
    <mergeCell ref="DL71:DL72"/>
    <mergeCell ref="DO71:DO72"/>
    <mergeCell ref="DP71:DP72"/>
    <mergeCell ref="DI65:DI66"/>
    <mergeCell ref="DJ65:DJ66"/>
    <mergeCell ref="DK65:DK66"/>
    <mergeCell ref="DL65:DL66"/>
    <mergeCell ref="DO65:DO66"/>
    <mergeCell ref="DP65:DP66"/>
    <mergeCell ref="DI67:DI68"/>
    <mergeCell ref="DJ67:DJ68"/>
    <mergeCell ref="DK67:DK68"/>
    <mergeCell ref="DL67:DL68"/>
    <mergeCell ref="DO67:DO68"/>
    <mergeCell ref="DP67:DP68"/>
    <mergeCell ref="DI61:DI62"/>
    <mergeCell ref="DJ61:DJ62"/>
    <mergeCell ref="DK61:DK62"/>
    <mergeCell ref="DL61:DL62"/>
    <mergeCell ref="DO61:DO62"/>
    <mergeCell ref="DP61:DP62"/>
    <mergeCell ref="DI63:DI64"/>
    <mergeCell ref="DJ63:DJ64"/>
    <mergeCell ref="DK63:DK64"/>
    <mergeCell ref="DL63:DL64"/>
    <mergeCell ref="DO63:DO64"/>
    <mergeCell ref="DP63:DP64"/>
    <mergeCell ref="DM62:DN62"/>
    <mergeCell ref="DM63:DN63"/>
    <mergeCell ref="DM64:DN64"/>
    <mergeCell ref="DM65:DN65"/>
    <mergeCell ref="DM66:DN66"/>
    <mergeCell ref="DM67:DN67"/>
    <mergeCell ref="DM68:DN68"/>
    <mergeCell ref="DM69:DN69"/>
    <mergeCell ref="DM70:DN70"/>
    <mergeCell ref="DM71:DN71"/>
    <mergeCell ref="DM72:DN72"/>
    <mergeCell ref="DM61:DN61"/>
    <mergeCell ref="DI81:DI82"/>
    <mergeCell ref="DJ81:DJ82"/>
    <mergeCell ref="DK81:DK82"/>
    <mergeCell ref="DL81:DL82"/>
    <mergeCell ref="DO81:DO82"/>
    <mergeCell ref="DP81:DP82"/>
    <mergeCell ref="DI83:DI84"/>
    <mergeCell ref="DJ83:DJ84"/>
    <mergeCell ref="DK83:DK84"/>
    <mergeCell ref="DL83:DL84"/>
    <mergeCell ref="DO83:DO84"/>
    <mergeCell ref="DP83:DP84"/>
    <mergeCell ref="DI77:DI78"/>
    <mergeCell ref="DJ77:DJ78"/>
    <mergeCell ref="DK77:DK78"/>
    <mergeCell ref="DL77:DL78"/>
    <mergeCell ref="DO77:DO78"/>
    <mergeCell ref="DP77:DP78"/>
    <mergeCell ref="DI79:DI80"/>
    <mergeCell ref="DJ79:DJ80"/>
    <mergeCell ref="DK79:DK80"/>
    <mergeCell ref="DL79:DL80"/>
    <mergeCell ref="DO79:DO80"/>
    <mergeCell ref="DP79:DP80"/>
    <mergeCell ref="DI73:DI74"/>
    <mergeCell ref="DJ73:DJ74"/>
    <mergeCell ref="DK73:DK74"/>
    <mergeCell ref="DL73:DL74"/>
    <mergeCell ref="DO73:DO74"/>
    <mergeCell ref="DP73:DP74"/>
    <mergeCell ref="DI75:DI76"/>
    <mergeCell ref="DJ75:DJ76"/>
    <mergeCell ref="DK75:DK76"/>
    <mergeCell ref="DL75:DL76"/>
    <mergeCell ref="DO75:DO76"/>
    <mergeCell ref="DP75:DP76"/>
    <mergeCell ref="DM73:DN73"/>
    <mergeCell ref="DM74:DN74"/>
    <mergeCell ref="DM75:DN75"/>
    <mergeCell ref="DM76:DN76"/>
    <mergeCell ref="DM77:DN77"/>
    <mergeCell ref="DM78:DN78"/>
    <mergeCell ref="DM79:DN79"/>
    <mergeCell ref="DM80:DN80"/>
    <mergeCell ref="DM81:DN81"/>
    <mergeCell ref="DM82:DN82"/>
    <mergeCell ref="DM83:DN83"/>
    <mergeCell ref="DM84:DN84"/>
    <mergeCell ref="DI93:DI94"/>
    <mergeCell ref="DJ93:DJ94"/>
    <mergeCell ref="DK93:DK94"/>
    <mergeCell ref="DL93:DL94"/>
    <mergeCell ref="DO93:DO94"/>
    <mergeCell ref="DP93:DP94"/>
    <mergeCell ref="DI95:DI96"/>
    <mergeCell ref="DJ95:DJ96"/>
    <mergeCell ref="DK95:DK96"/>
    <mergeCell ref="DL95:DL96"/>
    <mergeCell ref="DO95:DO96"/>
    <mergeCell ref="DP95:DP96"/>
    <mergeCell ref="DI89:DI90"/>
    <mergeCell ref="DJ89:DJ90"/>
    <mergeCell ref="DK89:DK90"/>
    <mergeCell ref="DL89:DL90"/>
    <mergeCell ref="DO89:DO90"/>
    <mergeCell ref="DP89:DP90"/>
    <mergeCell ref="DI91:DI92"/>
    <mergeCell ref="DJ91:DJ92"/>
    <mergeCell ref="DK91:DK92"/>
    <mergeCell ref="DL91:DL92"/>
    <mergeCell ref="DO91:DO92"/>
    <mergeCell ref="DP91:DP92"/>
    <mergeCell ref="DI85:DI86"/>
    <mergeCell ref="DJ85:DJ86"/>
    <mergeCell ref="DK85:DK86"/>
    <mergeCell ref="DL85:DL86"/>
    <mergeCell ref="DO85:DO86"/>
    <mergeCell ref="DP85:DP86"/>
    <mergeCell ref="DI87:DI88"/>
    <mergeCell ref="DJ87:DJ88"/>
    <mergeCell ref="DK87:DK88"/>
    <mergeCell ref="DL87:DL88"/>
    <mergeCell ref="DO87:DO88"/>
    <mergeCell ref="DP87:DP88"/>
    <mergeCell ref="DM85:DN85"/>
    <mergeCell ref="DM86:DN86"/>
    <mergeCell ref="DM87:DN87"/>
    <mergeCell ref="DM88:DN88"/>
    <mergeCell ref="DM89:DN89"/>
    <mergeCell ref="DM90:DN90"/>
    <mergeCell ref="DM91:DN91"/>
    <mergeCell ref="DM92:DN92"/>
    <mergeCell ref="DM93:DN93"/>
    <mergeCell ref="DM94:DN94"/>
    <mergeCell ref="DM95:DN95"/>
    <mergeCell ref="DM96:DN96"/>
    <mergeCell ref="DI105:DI106"/>
    <mergeCell ref="DJ105:DJ106"/>
    <mergeCell ref="DK105:DK106"/>
    <mergeCell ref="DL105:DL106"/>
    <mergeCell ref="DO105:DO106"/>
    <mergeCell ref="DP105:DP106"/>
    <mergeCell ref="DI107:DI108"/>
    <mergeCell ref="DJ107:DJ108"/>
    <mergeCell ref="DK107:DK108"/>
    <mergeCell ref="DL107:DL108"/>
    <mergeCell ref="DO107:DO108"/>
    <mergeCell ref="DP107:DP108"/>
    <mergeCell ref="DI101:DI102"/>
    <mergeCell ref="DJ101:DJ102"/>
    <mergeCell ref="DK101:DK102"/>
    <mergeCell ref="DL101:DL102"/>
    <mergeCell ref="DO101:DO102"/>
    <mergeCell ref="DP101:DP102"/>
    <mergeCell ref="DI103:DI104"/>
    <mergeCell ref="DJ103:DJ104"/>
    <mergeCell ref="DK103:DK104"/>
    <mergeCell ref="DL103:DL104"/>
    <mergeCell ref="DO103:DO104"/>
    <mergeCell ref="DP103:DP104"/>
    <mergeCell ref="DI97:DI98"/>
    <mergeCell ref="DJ97:DJ98"/>
    <mergeCell ref="DK97:DK98"/>
    <mergeCell ref="DL97:DL98"/>
    <mergeCell ref="DO97:DO98"/>
    <mergeCell ref="DP97:DP98"/>
    <mergeCell ref="DI99:DI100"/>
    <mergeCell ref="DJ99:DJ100"/>
    <mergeCell ref="DK99:DK100"/>
    <mergeCell ref="DL99:DL100"/>
    <mergeCell ref="DO99:DO100"/>
    <mergeCell ref="DP99:DP100"/>
    <mergeCell ref="DM97:DN97"/>
    <mergeCell ref="DM98:DN98"/>
    <mergeCell ref="DM99:DN99"/>
    <mergeCell ref="DM100:DN100"/>
    <mergeCell ref="DM101:DN101"/>
    <mergeCell ref="DM102:DN102"/>
    <mergeCell ref="DM103:DN103"/>
    <mergeCell ref="DM104:DN104"/>
    <mergeCell ref="DM105:DN105"/>
    <mergeCell ref="DM106:DN106"/>
    <mergeCell ref="DM107:DN107"/>
    <mergeCell ref="DM108:DN108"/>
    <mergeCell ref="DI117:DI118"/>
    <mergeCell ref="DJ117:DJ118"/>
    <mergeCell ref="DK117:DK118"/>
    <mergeCell ref="DL117:DL118"/>
    <mergeCell ref="DO117:DO118"/>
    <mergeCell ref="DP117:DP118"/>
    <mergeCell ref="DI119:DI120"/>
    <mergeCell ref="DJ119:DJ120"/>
    <mergeCell ref="DK119:DK120"/>
    <mergeCell ref="DL119:DL120"/>
    <mergeCell ref="DO119:DO120"/>
    <mergeCell ref="DP119:DP120"/>
    <mergeCell ref="DI113:DI114"/>
    <mergeCell ref="DJ113:DJ114"/>
    <mergeCell ref="DK113:DK114"/>
    <mergeCell ref="DL113:DL114"/>
    <mergeCell ref="DO113:DO114"/>
    <mergeCell ref="DP113:DP114"/>
    <mergeCell ref="DI115:DI116"/>
    <mergeCell ref="DJ115:DJ116"/>
    <mergeCell ref="DK115:DK116"/>
    <mergeCell ref="DL115:DL116"/>
    <mergeCell ref="DO115:DO116"/>
    <mergeCell ref="DP115:DP116"/>
    <mergeCell ref="DI109:DI110"/>
    <mergeCell ref="DJ109:DJ110"/>
    <mergeCell ref="DK109:DK110"/>
    <mergeCell ref="DL109:DL110"/>
    <mergeCell ref="DO109:DO110"/>
    <mergeCell ref="DP109:DP110"/>
    <mergeCell ref="DI111:DI112"/>
    <mergeCell ref="DJ111:DJ112"/>
    <mergeCell ref="DK111:DK112"/>
    <mergeCell ref="DL111:DL112"/>
    <mergeCell ref="DO111:DO112"/>
    <mergeCell ref="DP111:DP112"/>
    <mergeCell ref="DM109:DN109"/>
    <mergeCell ref="DM110:DN110"/>
    <mergeCell ref="DM111:DN111"/>
    <mergeCell ref="DM112:DN112"/>
    <mergeCell ref="DM113:DN113"/>
    <mergeCell ref="DM114:DN114"/>
    <mergeCell ref="DM115:DN115"/>
    <mergeCell ref="DM116:DN116"/>
    <mergeCell ref="DM117:DN117"/>
    <mergeCell ref="DM118:DN118"/>
    <mergeCell ref="DM119:DN119"/>
    <mergeCell ref="DM120:DN120"/>
    <mergeCell ref="DI129:DI130"/>
    <mergeCell ref="DJ129:DJ130"/>
    <mergeCell ref="DK129:DK130"/>
    <mergeCell ref="DL129:DL130"/>
    <mergeCell ref="DO129:DO130"/>
    <mergeCell ref="DP129:DP130"/>
    <mergeCell ref="DI131:DI132"/>
    <mergeCell ref="DJ131:DJ132"/>
    <mergeCell ref="DK131:DK132"/>
    <mergeCell ref="DL131:DL132"/>
    <mergeCell ref="DO131:DO132"/>
    <mergeCell ref="DP131:DP132"/>
    <mergeCell ref="DI125:DI126"/>
    <mergeCell ref="DJ125:DJ126"/>
    <mergeCell ref="DK125:DK126"/>
    <mergeCell ref="DL125:DL126"/>
    <mergeCell ref="DO125:DO126"/>
    <mergeCell ref="DP125:DP126"/>
    <mergeCell ref="DI127:DI128"/>
    <mergeCell ref="DJ127:DJ128"/>
    <mergeCell ref="DK127:DK128"/>
    <mergeCell ref="DL127:DL128"/>
    <mergeCell ref="DO127:DO128"/>
    <mergeCell ref="DP127:DP128"/>
    <mergeCell ref="DI121:DI122"/>
    <mergeCell ref="DJ121:DJ122"/>
    <mergeCell ref="DK121:DK122"/>
    <mergeCell ref="DL121:DL122"/>
    <mergeCell ref="DO121:DO122"/>
    <mergeCell ref="DP121:DP122"/>
    <mergeCell ref="DI123:DI124"/>
    <mergeCell ref="DJ123:DJ124"/>
    <mergeCell ref="DK123:DK124"/>
    <mergeCell ref="DL123:DL124"/>
    <mergeCell ref="DO123:DO124"/>
    <mergeCell ref="DP123:DP124"/>
    <mergeCell ref="DM121:DN121"/>
    <mergeCell ref="DM122:DN122"/>
    <mergeCell ref="DM123:DN123"/>
    <mergeCell ref="DM124:DN124"/>
    <mergeCell ref="DM125:DN125"/>
    <mergeCell ref="DM126:DN126"/>
    <mergeCell ref="DM127:DN127"/>
    <mergeCell ref="DM128:DN128"/>
    <mergeCell ref="DM129:DN129"/>
    <mergeCell ref="DM130:DN130"/>
    <mergeCell ref="DM131:DN131"/>
    <mergeCell ref="DM132:DN132"/>
    <mergeCell ref="DI141:DI142"/>
    <mergeCell ref="DJ141:DJ142"/>
    <mergeCell ref="DK141:DK142"/>
    <mergeCell ref="DL141:DL142"/>
    <mergeCell ref="DO141:DO142"/>
    <mergeCell ref="DP141:DP142"/>
    <mergeCell ref="DI143:DI144"/>
    <mergeCell ref="DJ143:DJ144"/>
    <mergeCell ref="DK143:DK144"/>
    <mergeCell ref="DL143:DL144"/>
    <mergeCell ref="DO143:DO144"/>
    <mergeCell ref="DP143:DP144"/>
    <mergeCell ref="DI137:DI138"/>
    <mergeCell ref="DJ137:DJ138"/>
    <mergeCell ref="DK137:DK138"/>
    <mergeCell ref="DL137:DL138"/>
    <mergeCell ref="DO137:DO138"/>
    <mergeCell ref="DP137:DP138"/>
    <mergeCell ref="DI139:DI140"/>
    <mergeCell ref="DJ139:DJ140"/>
    <mergeCell ref="DK139:DK140"/>
    <mergeCell ref="DL139:DL140"/>
    <mergeCell ref="DO139:DO140"/>
    <mergeCell ref="DP139:DP140"/>
    <mergeCell ref="DI133:DI134"/>
    <mergeCell ref="DJ133:DJ134"/>
    <mergeCell ref="DK133:DK134"/>
    <mergeCell ref="DL133:DL134"/>
    <mergeCell ref="DO133:DO134"/>
    <mergeCell ref="DP133:DP134"/>
    <mergeCell ref="DI135:DI136"/>
    <mergeCell ref="DJ135:DJ136"/>
    <mergeCell ref="DK135:DK136"/>
    <mergeCell ref="DL135:DL136"/>
    <mergeCell ref="DO135:DO136"/>
    <mergeCell ref="DP135:DP136"/>
    <mergeCell ref="DM133:DN133"/>
    <mergeCell ref="DM134:DN134"/>
    <mergeCell ref="DM135:DN135"/>
    <mergeCell ref="DM136:DN136"/>
    <mergeCell ref="DM137:DN137"/>
    <mergeCell ref="DM138:DN138"/>
    <mergeCell ref="DM139:DN139"/>
    <mergeCell ref="DM140:DN140"/>
    <mergeCell ref="DM141:DN141"/>
    <mergeCell ref="DM142:DN142"/>
    <mergeCell ref="DM143:DN143"/>
    <mergeCell ref="DM144:DN144"/>
    <mergeCell ref="DI153:DI154"/>
    <mergeCell ref="DJ153:DJ154"/>
    <mergeCell ref="DK153:DK154"/>
    <mergeCell ref="DL153:DL154"/>
    <mergeCell ref="DO153:DO154"/>
    <mergeCell ref="DP153:DP154"/>
    <mergeCell ref="DI155:DI156"/>
    <mergeCell ref="DJ155:DJ156"/>
    <mergeCell ref="DK155:DK156"/>
    <mergeCell ref="DL155:DL156"/>
    <mergeCell ref="DO155:DO156"/>
    <mergeCell ref="DP155:DP156"/>
    <mergeCell ref="DI149:DI150"/>
    <mergeCell ref="DJ149:DJ150"/>
    <mergeCell ref="DK149:DK150"/>
    <mergeCell ref="DL149:DL150"/>
    <mergeCell ref="DO149:DO150"/>
    <mergeCell ref="DP149:DP150"/>
    <mergeCell ref="DI151:DI152"/>
    <mergeCell ref="DJ151:DJ152"/>
    <mergeCell ref="DK151:DK152"/>
    <mergeCell ref="DL151:DL152"/>
    <mergeCell ref="DO151:DO152"/>
    <mergeCell ref="DP151:DP152"/>
    <mergeCell ref="DI145:DI146"/>
    <mergeCell ref="DJ145:DJ146"/>
    <mergeCell ref="DK145:DK146"/>
    <mergeCell ref="DL145:DL146"/>
    <mergeCell ref="DO145:DO146"/>
    <mergeCell ref="DP145:DP146"/>
    <mergeCell ref="DI147:DI148"/>
    <mergeCell ref="DJ147:DJ148"/>
    <mergeCell ref="DK147:DK148"/>
    <mergeCell ref="DL147:DL148"/>
    <mergeCell ref="DO147:DO148"/>
    <mergeCell ref="DP147:DP148"/>
    <mergeCell ref="DM145:DN145"/>
    <mergeCell ref="DM146:DN146"/>
    <mergeCell ref="DM147:DN147"/>
    <mergeCell ref="DM148:DN148"/>
    <mergeCell ref="DM149:DN149"/>
    <mergeCell ref="DM150:DN150"/>
    <mergeCell ref="DM151:DN151"/>
    <mergeCell ref="DM152:DN152"/>
    <mergeCell ref="DM153:DN153"/>
    <mergeCell ref="DM154:DN154"/>
    <mergeCell ref="DM155:DN155"/>
    <mergeCell ref="DM156:DN156"/>
    <mergeCell ref="DI165:DI166"/>
    <mergeCell ref="DJ165:DJ166"/>
    <mergeCell ref="DK165:DK166"/>
    <mergeCell ref="DL165:DL166"/>
    <mergeCell ref="DO165:DO166"/>
    <mergeCell ref="DP165:DP166"/>
    <mergeCell ref="DI167:DI168"/>
    <mergeCell ref="DJ167:DJ168"/>
    <mergeCell ref="DK167:DK168"/>
    <mergeCell ref="DL167:DL168"/>
    <mergeCell ref="DO167:DO168"/>
    <mergeCell ref="DP167:DP168"/>
    <mergeCell ref="DI161:DI162"/>
    <mergeCell ref="DJ161:DJ162"/>
    <mergeCell ref="DK161:DK162"/>
    <mergeCell ref="DL161:DL162"/>
    <mergeCell ref="DO161:DO162"/>
    <mergeCell ref="DP161:DP162"/>
    <mergeCell ref="DI163:DI164"/>
    <mergeCell ref="DJ163:DJ164"/>
    <mergeCell ref="DK163:DK164"/>
    <mergeCell ref="DL163:DL164"/>
    <mergeCell ref="DO163:DO164"/>
    <mergeCell ref="DP163:DP164"/>
    <mergeCell ref="DI157:DI158"/>
    <mergeCell ref="DJ157:DJ158"/>
    <mergeCell ref="DK157:DK158"/>
    <mergeCell ref="DL157:DL158"/>
    <mergeCell ref="DO157:DO158"/>
    <mergeCell ref="DP157:DP158"/>
    <mergeCell ref="DI159:DI160"/>
    <mergeCell ref="DJ159:DJ160"/>
    <mergeCell ref="DK159:DK160"/>
    <mergeCell ref="DL159:DL160"/>
    <mergeCell ref="DO159:DO160"/>
    <mergeCell ref="DP159:DP160"/>
    <mergeCell ref="DM157:DN157"/>
    <mergeCell ref="DM158:DN158"/>
    <mergeCell ref="DM159:DN159"/>
    <mergeCell ref="DM160:DN160"/>
    <mergeCell ref="DM161:DN161"/>
    <mergeCell ref="DM162:DN162"/>
    <mergeCell ref="DM163:DN163"/>
    <mergeCell ref="DM164:DN164"/>
    <mergeCell ref="DM165:DN165"/>
    <mergeCell ref="DM166:DN166"/>
    <mergeCell ref="DM167:DN167"/>
    <mergeCell ref="DM168:DN168"/>
    <mergeCell ref="DI177:DI178"/>
    <mergeCell ref="DJ177:DJ178"/>
    <mergeCell ref="DK177:DK178"/>
    <mergeCell ref="DL177:DL178"/>
    <mergeCell ref="DO177:DO178"/>
    <mergeCell ref="DP177:DP178"/>
    <mergeCell ref="DI179:DI180"/>
    <mergeCell ref="DJ179:DJ180"/>
    <mergeCell ref="DK179:DK180"/>
    <mergeCell ref="DL179:DL180"/>
    <mergeCell ref="DO179:DO180"/>
    <mergeCell ref="DP179:DP180"/>
    <mergeCell ref="DI173:DI174"/>
    <mergeCell ref="DJ173:DJ174"/>
    <mergeCell ref="DK173:DK174"/>
    <mergeCell ref="DL173:DL174"/>
    <mergeCell ref="DO173:DO174"/>
    <mergeCell ref="DP173:DP174"/>
    <mergeCell ref="DI175:DI176"/>
    <mergeCell ref="DJ175:DJ176"/>
    <mergeCell ref="DK175:DK176"/>
    <mergeCell ref="DL175:DL176"/>
    <mergeCell ref="DO175:DO176"/>
    <mergeCell ref="DP175:DP176"/>
    <mergeCell ref="DI169:DI170"/>
    <mergeCell ref="DJ169:DJ170"/>
    <mergeCell ref="DK169:DK170"/>
    <mergeCell ref="DL169:DL170"/>
    <mergeCell ref="DO169:DO170"/>
    <mergeCell ref="DP169:DP170"/>
    <mergeCell ref="DI171:DI172"/>
    <mergeCell ref="DJ171:DJ172"/>
    <mergeCell ref="DK171:DK172"/>
    <mergeCell ref="DL171:DL172"/>
    <mergeCell ref="DO171:DO172"/>
    <mergeCell ref="DP171:DP172"/>
    <mergeCell ref="DM169:DN169"/>
    <mergeCell ref="DM170:DN170"/>
    <mergeCell ref="DM171:DN171"/>
    <mergeCell ref="DM172:DN172"/>
    <mergeCell ref="DM173:DN173"/>
    <mergeCell ref="DM174:DN174"/>
    <mergeCell ref="DM175:DN175"/>
    <mergeCell ref="DM176:DN176"/>
    <mergeCell ref="DM177:DN177"/>
    <mergeCell ref="DM178:DN178"/>
    <mergeCell ref="DM179:DN179"/>
    <mergeCell ref="DM180:DN180"/>
    <mergeCell ref="DI189:DI190"/>
    <mergeCell ref="DJ189:DJ190"/>
    <mergeCell ref="DK189:DK190"/>
    <mergeCell ref="DL189:DL190"/>
    <mergeCell ref="DO189:DO190"/>
    <mergeCell ref="DP189:DP190"/>
    <mergeCell ref="DI191:DI192"/>
    <mergeCell ref="DJ191:DJ192"/>
    <mergeCell ref="DK191:DK192"/>
    <mergeCell ref="DL191:DL192"/>
    <mergeCell ref="DO191:DO192"/>
    <mergeCell ref="DP191:DP192"/>
    <mergeCell ref="DI185:DI186"/>
    <mergeCell ref="DJ185:DJ186"/>
    <mergeCell ref="DK185:DK186"/>
    <mergeCell ref="DL185:DL186"/>
    <mergeCell ref="DO185:DO186"/>
    <mergeCell ref="DP185:DP186"/>
    <mergeCell ref="DI187:DI188"/>
    <mergeCell ref="DJ187:DJ188"/>
    <mergeCell ref="DK187:DK188"/>
    <mergeCell ref="DL187:DL188"/>
    <mergeCell ref="DO187:DO188"/>
    <mergeCell ref="DP187:DP188"/>
    <mergeCell ref="DI181:DI182"/>
    <mergeCell ref="DJ181:DJ182"/>
    <mergeCell ref="DK181:DK182"/>
    <mergeCell ref="DL181:DL182"/>
    <mergeCell ref="DO181:DO182"/>
    <mergeCell ref="DP181:DP182"/>
    <mergeCell ref="DI183:DI184"/>
    <mergeCell ref="DJ183:DJ184"/>
    <mergeCell ref="DK183:DK184"/>
    <mergeCell ref="DL183:DL184"/>
    <mergeCell ref="DO183:DO184"/>
    <mergeCell ref="DP183:DP184"/>
    <mergeCell ref="DM181:DN181"/>
    <mergeCell ref="DM182:DN182"/>
    <mergeCell ref="DM183:DN183"/>
    <mergeCell ref="DM184:DN184"/>
    <mergeCell ref="DM185:DN185"/>
    <mergeCell ref="DM186:DN186"/>
    <mergeCell ref="DM187:DN187"/>
    <mergeCell ref="DM188:DN188"/>
    <mergeCell ref="DM189:DN189"/>
    <mergeCell ref="DM190:DN190"/>
    <mergeCell ref="DM191:DN191"/>
    <mergeCell ref="DM192:DN192"/>
    <mergeCell ref="DI201:DI202"/>
    <mergeCell ref="DJ201:DJ202"/>
    <mergeCell ref="DK201:DK202"/>
    <mergeCell ref="DL201:DL202"/>
    <mergeCell ref="DO201:DO202"/>
    <mergeCell ref="DP201:DP202"/>
    <mergeCell ref="DI203:DI204"/>
    <mergeCell ref="DJ203:DJ204"/>
    <mergeCell ref="DK203:DK204"/>
    <mergeCell ref="DL203:DL204"/>
    <mergeCell ref="DO203:DO204"/>
    <mergeCell ref="DP203:DP204"/>
    <mergeCell ref="DI197:DI198"/>
    <mergeCell ref="DJ197:DJ198"/>
    <mergeCell ref="DK197:DK198"/>
    <mergeCell ref="DL197:DL198"/>
    <mergeCell ref="DO197:DO198"/>
    <mergeCell ref="DP197:DP198"/>
    <mergeCell ref="DI199:DI200"/>
    <mergeCell ref="DJ199:DJ200"/>
    <mergeCell ref="DK199:DK200"/>
    <mergeCell ref="DL199:DL200"/>
    <mergeCell ref="DO199:DO200"/>
    <mergeCell ref="DP199:DP200"/>
    <mergeCell ref="DI193:DI194"/>
    <mergeCell ref="DJ193:DJ194"/>
    <mergeCell ref="DK193:DK194"/>
    <mergeCell ref="DL193:DL194"/>
    <mergeCell ref="DO193:DO194"/>
    <mergeCell ref="DP193:DP194"/>
    <mergeCell ref="DI195:DI196"/>
    <mergeCell ref="DJ195:DJ196"/>
    <mergeCell ref="DK195:DK196"/>
    <mergeCell ref="DL195:DL196"/>
    <mergeCell ref="DO195:DO196"/>
    <mergeCell ref="DP195:DP196"/>
    <mergeCell ref="DM193:DN193"/>
    <mergeCell ref="DM194:DN194"/>
    <mergeCell ref="DM195:DN195"/>
    <mergeCell ref="DM196:DN196"/>
    <mergeCell ref="DM197:DN197"/>
    <mergeCell ref="DM198:DN198"/>
    <mergeCell ref="DM199:DN199"/>
    <mergeCell ref="DM200:DN200"/>
    <mergeCell ref="DM201:DN201"/>
    <mergeCell ref="DM202:DN202"/>
    <mergeCell ref="DM203:DN203"/>
    <mergeCell ref="DM204:DN204"/>
    <mergeCell ref="DI213:DI214"/>
    <mergeCell ref="DJ213:DJ214"/>
    <mergeCell ref="DK213:DK214"/>
    <mergeCell ref="DL213:DL214"/>
    <mergeCell ref="DO213:DO214"/>
    <mergeCell ref="DP213:DP214"/>
    <mergeCell ref="DI215:DI216"/>
    <mergeCell ref="DJ215:DJ216"/>
    <mergeCell ref="DK215:DK216"/>
    <mergeCell ref="DL215:DL216"/>
    <mergeCell ref="DO215:DO216"/>
    <mergeCell ref="DP215:DP216"/>
    <mergeCell ref="DI209:DI210"/>
    <mergeCell ref="DJ209:DJ210"/>
    <mergeCell ref="DK209:DK210"/>
    <mergeCell ref="DL209:DL210"/>
    <mergeCell ref="DO209:DO210"/>
    <mergeCell ref="DP209:DP210"/>
    <mergeCell ref="DI211:DI212"/>
    <mergeCell ref="DJ211:DJ212"/>
    <mergeCell ref="DK211:DK212"/>
    <mergeCell ref="DL211:DL212"/>
    <mergeCell ref="DO211:DO212"/>
    <mergeCell ref="DP211:DP212"/>
    <mergeCell ref="DI205:DI206"/>
    <mergeCell ref="DJ205:DJ206"/>
    <mergeCell ref="DK205:DK206"/>
    <mergeCell ref="DL205:DL206"/>
    <mergeCell ref="DO205:DO206"/>
    <mergeCell ref="DP205:DP206"/>
    <mergeCell ref="DI207:DI208"/>
    <mergeCell ref="DJ207:DJ208"/>
    <mergeCell ref="DK207:DK208"/>
    <mergeCell ref="DL207:DL208"/>
    <mergeCell ref="DO207:DO208"/>
    <mergeCell ref="DP207:DP208"/>
    <mergeCell ref="DM205:DN205"/>
    <mergeCell ref="DM206:DN206"/>
    <mergeCell ref="DM207:DN207"/>
    <mergeCell ref="DM208:DN208"/>
    <mergeCell ref="DM209:DN209"/>
    <mergeCell ref="DM210:DN210"/>
    <mergeCell ref="DM211:DN211"/>
    <mergeCell ref="DM212:DN212"/>
    <mergeCell ref="DM213:DN213"/>
    <mergeCell ref="DM214:DN214"/>
    <mergeCell ref="DM215:DN215"/>
    <mergeCell ref="DM216:DN216"/>
    <mergeCell ref="DI225:DI226"/>
    <mergeCell ref="DJ225:DJ226"/>
    <mergeCell ref="DK225:DK226"/>
    <mergeCell ref="DL225:DL226"/>
    <mergeCell ref="DO225:DO226"/>
    <mergeCell ref="DP225:DP226"/>
    <mergeCell ref="DI227:DI228"/>
    <mergeCell ref="DJ227:DJ228"/>
    <mergeCell ref="DK227:DK228"/>
    <mergeCell ref="DL227:DL228"/>
    <mergeCell ref="DO227:DO228"/>
    <mergeCell ref="DP227:DP228"/>
    <mergeCell ref="DI221:DI222"/>
    <mergeCell ref="DJ221:DJ222"/>
    <mergeCell ref="DK221:DK222"/>
    <mergeCell ref="DL221:DL222"/>
    <mergeCell ref="DO221:DO222"/>
    <mergeCell ref="DP221:DP222"/>
    <mergeCell ref="DI223:DI224"/>
    <mergeCell ref="DJ223:DJ224"/>
    <mergeCell ref="DK223:DK224"/>
    <mergeCell ref="DL223:DL224"/>
    <mergeCell ref="DO223:DO224"/>
    <mergeCell ref="DP223:DP224"/>
    <mergeCell ref="DI217:DI218"/>
    <mergeCell ref="DJ217:DJ218"/>
    <mergeCell ref="DK217:DK218"/>
    <mergeCell ref="DL217:DL218"/>
    <mergeCell ref="DO217:DO218"/>
    <mergeCell ref="DP217:DP218"/>
    <mergeCell ref="DI219:DI220"/>
    <mergeCell ref="DJ219:DJ220"/>
    <mergeCell ref="DK219:DK220"/>
    <mergeCell ref="DL219:DL220"/>
    <mergeCell ref="DO219:DO220"/>
    <mergeCell ref="DP219:DP220"/>
    <mergeCell ref="DM217:DN217"/>
    <mergeCell ref="DM218:DN218"/>
    <mergeCell ref="DM219:DN219"/>
    <mergeCell ref="DM220:DN220"/>
    <mergeCell ref="DM221:DN221"/>
    <mergeCell ref="DM222:DN222"/>
    <mergeCell ref="DM223:DN223"/>
    <mergeCell ref="DM224:DN224"/>
    <mergeCell ref="DM225:DN225"/>
    <mergeCell ref="DM226:DN226"/>
    <mergeCell ref="DM227:DN227"/>
    <mergeCell ref="DM228:DN228"/>
    <mergeCell ref="DI237:DI238"/>
    <mergeCell ref="DJ237:DJ238"/>
    <mergeCell ref="DK237:DK238"/>
    <mergeCell ref="DL237:DL238"/>
    <mergeCell ref="DO237:DO238"/>
    <mergeCell ref="DP237:DP238"/>
    <mergeCell ref="DI239:DI240"/>
    <mergeCell ref="DJ239:DJ240"/>
    <mergeCell ref="DK239:DK240"/>
    <mergeCell ref="DL239:DL240"/>
    <mergeCell ref="DO239:DO240"/>
    <mergeCell ref="DP239:DP240"/>
    <mergeCell ref="DI233:DI234"/>
    <mergeCell ref="DJ233:DJ234"/>
    <mergeCell ref="DK233:DK234"/>
    <mergeCell ref="DL233:DL234"/>
    <mergeCell ref="DO233:DO234"/>
    <mergeCell ref="DP233:DP234"/>
    <mergeCell ref="DI235:DI236"/>
    <mergeCell ref="DJ235:DJ236"/>
    <mergeCell ref="DK235:DK236"/>
    <mergeCell ref="DL235:DL236"/>
    <mergeCell ref="DO235:DO236"/>
    <mergeCell ref="DP235:DP236"/>
    <mergeCell ref="DI229:DI230"/>
    <mergeCell ref="DJ229:DJ230"/>
    <mergeCell ref="DK229:DK230"/>
    <mergeCell ref="DL229:DL230"/>
    <mergeCell ref="DO229:DO230"/>
    <mergeCell ref="DP229:DP230"/>
    <mergeCell ref="DI231:DI232"/>
    <mergeCell ref="DJ231:DJ232"/>
    <mergeCell ref="DK231:DK232"/>
    <mergeCell ref="DL231:DL232"/>
    <mergeCell ref="DO231:DO232"/>
    <mergeCell ref="DP231:DP232"/>
    <mergeCell ref="DM229:DN229"/>
    <mergeCell ref="DM230:DN230"/>
    <mergeCell ref="DM231:DN231"/>
    <mergeCell ref="DM232:DN232"/>
    <mergeCell ref="DM233:DN233"/>
    <mergeCell ref="DM234:DN234"/>
    <mergeCell ref="DM235:DN235"/>
    <mergeCell ref="DM236:DN236"/>
    <mergeCell ref="DM237:DN237"/>
    <mergeCell ref="DM238:DN238"/>
    <mergeCell ref="DM239:DN239"/>
    <mergeCell ref="DM240:DN240"/>
    <mergeCell ref="DL245:DL246"/>
    <mergeCell ref="DO245:DO246"/>
    <mergeCell ref="DP245:DP246"/>
    <mergeCell ref="DI247:DI248"/>
    <mergeCell ref="DJ247:DJ248"/>
    <mergeCell ref="DK247:DK248"/>
    <mergeCell ref="DL247:DL248"/>
    <mergeCell ref="DO247:DO248"/>
    <mergeCell ref="DP247:DP248"/>
    <mergeCell ref="DI241:DI242"/>
    <mergeCell ref="DJ241:DJ242"/>
    <mergeCell ref="DK241:DK242"/>
    <mergeCell ref="DL241:DL242"/>
    <mergeCell ref="DO241:DO242"/>
    <mergeCell ref="DP241:DP242"/>
    <mergeCell ref="DI243:DI244"/>
    <mergeCell ref="DJ243:DJ244"/>
    <mergeCell ref="DK243:DK244"/>
    <mergeCell ref="DL243:DL244"/>
    <mergeCell ref="DO243:DO244"/>
    <mergeCell ref="DP243:DP244"/>
    <mergeCell ref="DM241:DN241"/>
    <mergeCell ref="DM242:DN242"/>
    <mergeCell ref="DM243:DN243"/>
    <mergeCell ref="DM244:DN244"/>
    <mergeCell ref="DM245:DN245"/>
    <mergeCell ref="DM246:DN246"/>
    <mergeCell ref="DM247:DN247"/>
    <mergeCell ref="DM248:DN248"/>
    <mergeCell ref="DM249:DN249"/>
    <mergeCell ref="DM250:DN250"/>
    <mergeCell ref="DM251:DN251"/>
    <mergeCell ref="DM252:DN252"/>
    <mergeCell ref="DY25:DY26"/>
    <mergeCell ref="DZ25:DZ26"/>
    <mergeCell ref="DS27:DS28"/>
    <mergeCell ref="DT27:DT28"/>
    <mergeCell ref="DU27:DU28"/>
    <mergeCell ref="DV27:DV28"/>
    <mergeCell ref="DY27:DY28"/>
    <mergeCell ref="DZ27:DZ28"/>
    <mergeCell ref="DZ19:DZ20"/>
    <mergeCell ref="DS21:DS22"/>
    <mergeCell ref="DT21:DT22"/>
    <mergeCell ref="DU21:DU22"/>
    <mergeCell ref="DV21:DV22"/>
    <mergeCell ref="DY21:DY22"/>
    <mergeCell ref="DZ21:DZ22"/>
    <mergeCell ref="DS23:DS24"/>
    <mergeCell ref="DT23:DT24"/>
    <mergeCell ref="DU23:DU24"/>
    <mergeCell ref="DV23:DV24"/>
    <mergeCell ref="DY23:DY24"/>
    <mergeCell ref="DZ23:DZ24"/>
    <mergeCell ref="DI257:DI258"/>
    <mergeCell ref="DJ257:DJ258"/>
    <mergeCell ref="DK257:DK258"/>
    <mergeCell ref="DL257:DL258"/>
    <mergeCell ref="DO257:DO258"/>
    <mergeCell ref="DP257:DP258"/>
    <mergeCell ref="DW18:DX18"/>
    <mergeCell ref="DS19:DS20"/>
    <mergeCell ref="DT19:DT20"/>
    <mergeCell ref="DU19:DU20"/>
    <mergeCell ref="DV19:DV20"/>
    <mergeCell ref="DY19:DY20"/>
    <mergeCell ref="DS25:DS26"/>
    <mergeCell ref="DT25:DT26"/>
    <mergeCell ref="DU25:DU26"/>
    <mergeCell ref="DV25:DV26"/>
    <mergeCell ref="DI253:DI254"/>
    <mergeCell ref="DJ253:DJ254"/>
    <mergeCell ref="DK253:DK254"/>
    <mergeCell ref="DL253:DL254"/>
    <mergeCell ref="DO253:DO254"/>
    <mergeCell ref="DP253:DP254"/>
    <mergeCell ref="DI255:DI256"/>
    <mergeCell ref="DJ255:DJ256"/>
    <mergeCell ref="DK255:DK256"/>
    <mergeCell ref="DL255:DL256"/>
    <mergeCell ref="DO255:DO256"/>
    <mergeCell ref="DP255:DP256"/>
    <mergeCell ref="DI249:DI250"/>
    <mergeCell ref="DJ249:DJ250"/>
    <mergeCell ref="DK249:DK250"/>
    <mergeCell ref="DL249:DL250"/>
    <mergeCell ref="DO249:DO250"/>
    <mergeCell ref="DP249:DP250"/>
    <mergeCell ref="DI251:DI252"/>
    <mergeCell ref="DJ251:DJ252"/>
    <mergeCell ref="DK251:DK252"/>
    <mergeCell ref="DL251:DL252"/>
    <mergeCell ref="DO251:DO252"/>
    <mergeCell ref="DP251:DP252"/>
    <mergeCell ref="DI245:DI246"/>
    <mergeCell ref="DJ245:DJ246"/>
    <mergeCell ref="DK245:DK246"/>
    <mergeCell ref="DS37:DS38"/>
    <mergeCell ref="DT37:DT38"/>
    <mergeCell ref="DU37:DU38"/>
    <mergeCell ref="DV37:DV38"/>
    <mergeCell ref="DY37:DY38"/>
    <mergeCell ref="DZ37:DZ38"/>
    <mergeCell ref="DS39:DS40"/>
    <mergeCell ref="DT39:DT40"/>
    <mergeCell ref="DU39:DU40"/>
    <mergeCell ref="DV39:DV40"/>
    <mergeCell ref="DY39:DY40"/>
    <mergeCell ref="DZ39:DZ40"/>
    <mergeCell ref="DS33:DS34"/>
    <mergeCell ref="DT33:DT34"/>
    <mergeCell ref="DU33:DU34"/>
    <mergeCell ref="DV33:DV34"/>
    <mergeCell ref="DY33:DY34"/>
    <mergeCell ref="DZ33:DZ34"/>
    <mergeCell ref="DS35:DS36"/>
    <mergeCell ref="DT35:DT36"/>
    <mergeCell ref="DU35:DU36"/>
    <mergeCell ref="DV35:DV36"/>
    <mergeCell ref="DY35:DY36"/>
    <mergeCell ref="DZ35:DZ36"/>
    <mergeCell ref="DS29:DS30"/>
    <mergeCell ref="DT29:DT30"/>
    <mergeCell ref="DU29:DU30"/>
    <mergeCell ref="DV29:DV30"/>
    <mergeCell ref="DY29:DY30"/>
    <mergeCell ref="DZ29:DZ30"/>
    <mergeCell ref="DS31:DS32"/>
    <mergeCell ref="DT31:DT32"/>
    <mergeCell ref="DU31:DU32"/>
    <mergeCell ref="DV31:DV32"/>
    <mergeCell ref="DY31:DY32"/>
    <mergeCell ref="DZ31:DZ32"/>
    <mergeCell ref="DS49:DS50"/>
    <mergeCell ref="DT49:DT50"/>
    <mergeCell ref="DU49:DU50"/>
    <mergeCell ref="DV49:DV50"/>
    <mergeCell ref="DY49:DY50"/>
    <mergeCell ref="DZ49:DZ50"/>
    <mergeCell ref="DS51:DS52"/>
    <mergeCell ref="DT51:DT52"/>
    <mergeCell ref="DU51:DU52"/>
    <mergeCell ref="DV51:DV52"/>
    <mergeCell ref="DY51:DY52"/>
    <mergeCell ref="DZ51:DZ52"/>
    <mergeCell ref="DS45:DS46"/>
    <mergeCell ref="DT45:DT46"/>
    <mergeCell ref="DU45:DU46"/>
    <mergeCell ref="DV45:DV46"/>
    <mergeCell ref="DY45:DY46"/>
    <mergeCell ref="DZ45:DZ46"/>
    <mergeCell ref="DS47:DS48"/>
    <mergeCell ref="DT47:DT48"/>
    <mergeCell ref="DU47:DU48"/>
    <mergeCell ref="DV47:DV48"/>
    <mergeCell ref="DY47:DY48"/>
    <mergeCell ref="DZ47:DZ48"/>
    <mergeCell ref="DS41:DS42"/>
    <mergeCell ref="DT41:DT42"/>
    <mergeCell ref="DU41:DU42"/>
    <mergeCell ref="DV41:DV42"/>
    <mergeCell ref="DY41:DY42"/>
    <mergeCell ref="DZ41:DZ42"/>
    <mergeCell ref="DS43:DS44"/>
    <mergeCell ref="DT43:DT44"/>
    <mergeCell ref="DU43:DU44"/>
    <mergeCell ref="DV43:DV44"/>
    <mergeCell ref="DY43:DY44"/>
    <mergeCell ref="DZ43:DZ44"/>
    <mergeCell ref="DW48:DX48"/>
    <mergeCell ref="DW49:DX49"/>
    <mergeCell ref="DW50:DX50"/>
    <mergeCell ref="DW51:DX51"/>
    <mergeCell ref="DW52:DX52"/>
    <mergeCell ref="DS61:DS62"/>
    <mergeCell ref="DT61:DT62"/>
    <mergeCell ref="DU61:DU62"/>
    <mergeCell ref="DV61:DV62"/>
    <mergeCell ref="DY61:DY62"/>
    <mergeCell ref="DZ61:DZ62"/>
    <mergeCell ref="DS63:DS64"/>
    <mergeCell ref="DT63:DT64"/>
    <mergeCell ref="DU63:DU64"/>
    <mergeCell ref="DV63:DV64"/>
    <mergeCell ref="DY63:DY64"/>
    <mergeCell ref="DZ63:DZ64"/>
    <mergeCell ref="DS57:DS58"/>
    <mergeCell ref="DT57:DT58"/>
    <mergeCell ref="DU57:DU58"/>
    <mergeCell ref="DV57:DV58"/>
    <mergeCell ref="DY57:DY58"/>
    <mergeCell ref="DZ57:DZ58"/>
    <mergeCell ref="DS59:DS60"/>
    <mergeCell ref="DT59:DT60"/>
    <mergeCell ref="DU59:DU60"/>
    <mergeCell ref="DV59:DV60"/>
    <mergeCell ref="DY59:DY60"/>
    <mergeCell ref="DZ59:DZ60"/>
    <mergeCell ref="DS53:DS54"/>
    <mergeCell ref="DT53:DT54"/>
    <mergeCell ref="DU53:DU54"/>
    <mergeCell ref="DV53:DV54"/>
    <mergeCell ref="DY53:DY54"/>
    <mergeCell ref="DZ53:DZ54"/>
    <mergeCell ref="DS55:DS56"/>
    <mergeCell ref="DT55:DT56"/>
    <mergeCell ref="DU55:DU56"/>
    <mergeCell ref="DV55:DV56"/>
    <mergeCell ref="DY55:DY56"/>
    <mergeCell ref="DZ55:DZ56"/>
    <mergeCell ref="DW62:DX62"/>
    <mergeCell ref="DW63:DX63"/>
    <mergeCell ref="DW64:DX64"/>
    <mergeCell ref="DW53:DX53"/>
    <mergeCell ref="DW54:DX54"/>
    <mergeCell ref="DW55:DX55"/>
    <mergeCell ref="DW56:DX56"/>
    <mergeCell ref="DW57:DX57"/>
    <mergeCell ref="DW58:DX58"/>
    <mergeCell ref="DW59:DX59"/>
    <mergeCell ref="DW60:DX60"/>
    <mergeCell ref="DW61:DX61"/>
    <mergeCell ref="DS73:DS74"/>
    <mergeCell ref="DT73:DT74"/>
    <mergeCell ref="DU73:DU74"/>
    <mergeCell ref="DV73:DV74"/>
    <mergeCell ref="DY73:DY74"/>
    <mergeCell ref="DZ73:DZ74"/>
    <mergeCell ref="DS75:DS76"/>
    <mergeCell ref="DT75:DT76"/>
    <mergeCell ref="DU75:DU76"/>
    <mergeCell ref="DV75:DV76"/>
    <mergeCell ref="DY75:DY76"/>
    <mergeCell ref="DZ75:DZ76"/>
    <mergeCell ref="DS69:DS70"/>
    <mergeCell ref="DT69:DT70"/>
    <mergeCell ref="DU69:DU70"/>
    <mergeCell ref="DV69:DV70"/>
    <mergeCell ref="DY69:DY70"/>
    <mergeCell ref="DZ69:DZ70"/>
    <mergeCell ref="DS71:DS72"/>
    <mergeCell ref="DT71:DT72"/>
    <mergeCell ref="DU71:DU72"/>
    <mergeCell ref="DV71:DV72"/>
    <mergeCell ref="DY71:DY72"/>
    <mergeCell ref="DZ71:DZ72"/>
    <mergeCell ref="DS65:DS66"/>
    <mergeCell ref="DT65:DT66"/>
    <mergeCell ref="DU65:DU66"/>
    <mergeCell ref="DV65:DV66"/>
    <mergeCell ref="DY65:DY66"/>
    <mergeCell ref="DZ65:DZ66"/>
    <mergeCell ref="DS67:DS68"/>
    <mergeCell ref="DT67:DT68"/>
    <mergeCell ref="DU67:DU68"/>
    <mergeCell ref="DV67:DV68"/>
    <mergeCell ref="DY67:DY68"/>
    <mergeCell ref="DZ67:DZ68"/>
    <mergeCell ref="DW65:DX65"/>
    <mergeCell ref="DW66:DX66"/>
    <mergeCell ref="DW67:DX67"/>
    <mergeCell ref="DW68:DX68"/>
    <mergeCell ref="DW69:DX69"/>
    <mergeCell ref="DW70:DX70"/>
    <mergeCell ref="DW71:DX71"/>
    <mergeCell ref="DW72:DX72"/>
    <mergeCell ref="DW73:DX73"/>
    <mergeCell ref="DW74:DX74"/>
    <mergeCell ref="DW75:DX75"/>
    <mergeCell ref="DW76:DX76"/>
    <mergeCell ref="DS85:DS86"/>
    <mergeCell ref="DT85:DT86"/>
    <mergeCell ref="DU85:DU86"/>
    <mergeCell ref="DV85:DV86"/>
    <mergeCell ref="DY85:DY86"/>
    <mergeCell ref="DZ85:DZ86"/>
    <mergeCell ref="DS87:DS88"/>
    <mergeCell ref="DT87:DT88"/>
    <mergeCell ref="DU87:DU88"/>
    <mergeCell ref="DV87:DV88"/>
    <mergeCell ref="DY87:DY88"/>
    <mergeCell ref="DZ87:DZ88"/>
    <mergeCell ref="DS81:DS82"/>
    <mergeCell ref="DT81:DT82"/>
    <mergeCell ref="DU81:DU82"/>
    <mergeCell ref="DV81:DV82"/>
    <mergeCell ref="DY81:DY82"/>
    <mergeCell ref="DZ81:DZ82"/>
    <mergeCell ref="DS83:DS84"/>
    <mergeCell ref="DT83:DT84"/>
    <mergeCell ref="DU83:DU84"/>
    <mergeCell ref="DV83:DV84"/>
    <mergeCell ref="DY83:DY84"/>
    <mergeCell ref="DZ83:DZ84"/>
    <mergeCell ref="DS77:DS78"/>
    <mergeCell ref="DT77:DT78"/>
    <mergeCell ref="DU77:DU78"/>
    <mergeCell ref="DV77:DV78"/>
    <mergeCell ref="DY77:DY78"/>
    <mergeCell ref="DZ77:DZ78"/>
    <mergeCell ref="DS79:DS80"/>
    <mergeCell ref="DT79:DT80"/>
    <mergeCell ref="DU79:DU80"/>
    <mergeCell ref="DV79:DV80"/>
    <mergeCell ref="DY79:DY80"/>
    <mergeCell ref="DZ79:DZ80"/>
    <mergeCell ref="DW77:DX77"/>
    <mergeCell ref="DW78:DX78"/>
    <mergeCell ref="DW79:DX79"/>
    <mergeCell ref="DW80:DX80"/>
    <mergeCell ref="DW81:DX81"/>
    <mergeCell ref="DW82:DX82"/>
    <mergeCell ref="DW83:DX83"/>
    <mergeCell ref="DW84:DX84"/>
    <mergeCell ref="DW85:DX85"/>
    <mergeCell ref="DW86:DX86"/>
    <mergeCell ref="DW87:DX87"/>
    <mergeCell ref="DW88:DX88"/>
    <mergeCell ref="DS97:DS98"/>
    <mergeCell ref="DT97:DT98"/>
    <mergeCell ref="DU97:DU98"/>
    <mergeCell ref="DV97:DV98"/>
    <mergeCell ref="DY97:DY98"/>
    <mergeCell ref="DZ97:DZ98"/>
    <mergeCell ref="DS99:DS100"/>
    <mergeCell ref="DT99:DT100"/>
    <mergeCell ref="DU99:DU100"/>
    <mergeCell ref="DV99:DV100"/>
    <mergeCell ref="DY99:DY100"/>
    <mergeCell ref="DZ99:DZ100"/>
    <mergeCell ref="DS93:DS94"/>
    <mergeCell ref="DT93:DT94"/>
    <mergeCell ref="DU93:DU94"/>
    <mergeCell ref="DV93:DV94"/>
    <mergeCell ref="DY93:DY94"/>
    <mergeCell ref="DZ93:DZ94"/>
    <mergeCell ref="DS95:DS96"/>
    <mergeCell ref="DT95:DT96"/>
    <mergeCell ref="DU95:DU96"/>
    <mergeCell ref="DV95:DV96"/>
    <mergeCell ref="DY95:DY96"/>
    <mergeCell ref="DZ95:DZ96"/>
    <mergeCell ref="DS89:DS90"/>
    <mergeCell ref="DT89:DT90"/>
    <mergeCell ref="DU89:DU90"/>
    <mergeCell ref="DV89:DV90"/>
    <mergeCell ref="DY89:DY90"/>
    <mergeCell ref="DZ89:DZ90"/>
    <mergeCell ref="DS91:DS92"/>
    <mergeCell ref="DT91:DT92"/>
    <mergeCell ref="DU91:DU92"/>
    <mergeCell ref="DV91:DV92"/>
    <mergeCell ref="DY91:DY92"/>
    <mergeCell ref="DZ91:DZ92"/>
    <mergeCell ref="DW89:DX89"/>
    <mergeCell ref="DW90:DX90"/>
    <mergeCell ref="DW91:DX91"/>
    <mergeCell ref="DW92:DX92"/>
    <mergeCell ref="DW93:DX93"/>
    <mergeCell ref="DW94:DX94"/>
    <mergeCell ref="DW95:DX95"/>
    <mergeCell ref="DW96:DX96"/>
    <mergeCell ref="DW97:DX97"/>
    <mergeCell ref="DW98:DX98"/>
    <mergeCell ref="DW99:DX99"/>
    <mergeCell ref="DW100:DX100"/>
    <mergeCell ref="DS109:DS110"/>
    <mergeCell ref="DT109:DT110"/>
    <mergeCell ref="DU109:DU110"/>
    <mergeCell ref="DV109:DV110"/>
    <mergeCell ref="DY109:DY110"/>
    <mergeCell ref="DZ109:DZ110"/>
    <mergeCell ref="DS111:DS112"/>
    <mergeCell ref="DT111:DT112"/>
    <mergeCell ref="DU111:DU112"/>
    <mergeCell ref="DV111:DV112"/>
    <mergeCell ref="DY111:DY112"/>
    <mergeCell ref="DZ111:DZ112"/>
    <mergeCell ref="DS105:DS106"/>
    <mergeCell ref="DT105:DT106"/>
    <mergeCell ref="DU105:DU106"/>
    <mergeCell ref="DV105:DV106"/>
    <mergeCell ref="DY105:DY106"/>
    <mergeCell ref="DZ105:DZ106"/>
    <mergeCell ref="DS107:DS108"/>
    <mergeCell ref="DT107:DT108"/>
    <mergeCell ref="DU107:DU108"/>
    <mergeCell ref="DV107:DV108"/>
    <mergeCell ref="DY107:DY108"/>
    <mergeCell ref="DZ107:DZ108"/>
    <mergeCell ref="DS101:DS102"/>
    <mergeCell ref="DT101:DT102"/>
    <mergeCell ref="DU101:DU102"/>
    <mergeCell ref="DV101:DV102"/>
    <mergeCell ref="DY101:DY102"/>
    <mergeCell ref="DZ101:DZ102"/>
    <mergeCell ref="DS103:DS104"/>
    <mergeCell ref="DT103:DT104"/>
    <mergeCell ref="DU103:DU104"/>
    <mergeCell ref="DV103:DV104"/>
    <mergeCell ref="DY103:DY104"/>
    <mergeCell ref="DZ103:DZ104"/>
    <mergeCell ref="DW101:DX101"/>
    <mergeCell ref="DW102:DX102"/>
    <mergeCell ref="DW103:DX103"/>
    <mergeCell ref="DW104:DX104"/>
    <mergeCell ref="DW105:DX105"/>
    <mergeCell ref="DW106:DX106"/>
    <mergeCell ref="DW107:DX107"/>
    <mergeCell ref="DW108:DX108"/>
    <mergeCell ref="DW109:DX109"/>
    <mergeCell ref="DW110:DX110"/>
    <mergeCell ref="DW111:DX111"/>
    <mergeCell ref="DW112:DX112"/>
    <mergeCell ref="DS121:DS122"/>
    <mergeCell ref="DT121:DT122"/>
    <mergeCell ref="DU121:DU122"/>
    <mergeCell ref="DV121:DV122"/>
    <mergeCell ref="DY121:DY122"/>
    <mergeCell ref="DZ121:DZ122"/>
    <mergeCell ref="DS123:DS124"/>
    <mergeCell ref="DT123:DT124"/>
    <mergeCell ref="DU123:DU124"/>
    <mergeCell ref="DV123:DV124"/>
    <mergeCell ref="DY123:DY124"/>
    <mergeCell ref="DZ123:DZ124"/>
    <mergeCell ref="DS117:DS118"/>
    <mergeCell ref="DT117:DT118"/>
    <mergeCell ref="DU117:DU118"/>
    <mergeCell ref="DV117:DV118"/>
    <mergeCell ref="DY117:DY118"/>
    <mergeCell ref="DZ117:DZ118"/>
    <mergeCell ref="DS119:DS120"/>
    <mergeCell ref="DT119:DT120"/>
    <mergeCell ref="DU119:DU120"/>
    <mergeCell ref="DV119:DV120"/>
    <mergeCell ref="DY119:DY120"/>
    <mergeCell ref="DZ119:DZ120"/>
    <mergeCell ref="DS113:DS114"/>
    <mergeCell ref="DT113:DT114"/>
    <mergeCell ref="DU113:DU114"/>
    <mergeCell ref="DV113:DV114"/>
    <mergeCell ref="DY113:DY114"/>
    <mergeCell ref="DZ113:DZ114"/>
    <mergeCell ref="DS115:DS116"/>
    <mergeCell ref="DT115:DT116"/>
    <mergeCell ref="DU115:DU116"/>
    <mergeCell ref="DV115:DV116"/>
    <mergeCell ref="DY115:DY116"/>
    <mergeCell ref="DZ115:DZ116"/>
    <mergeCell ref="DW113:DX113"/>
    <mergeCell ref="DW114:DX114"/>
    <mergeCell ref="DW115:DX115"/>
    <mergeCell ref="DW116:DX116"/>
    <mergeCell ref="DW117:DX117"/>
    <mergeCell ref="DW118:DX118"/>
    <mergeCell ref="DW119:DX119"/>
    <mergeCell ref="DW120:DX120"/>
    <mergeCell ref="DW121:DX121"/>
    <mergeCell ref="DW122:DX122"/>
    <mergeCell ref="DW123:DX123"/>
    <mergeCell ref="DW124:DX124"/>
    <mergeCell ref="DS133:DS134"/>
    <mergeCell ref="DT133:DT134"/>
    <mergeCell ref="DU133:DU134"/>
    <mergeCell ref="DV133:DV134"/>
    <mergeCell ref="DY133:DY134"/>
    <mergeCell ref="DZ133:DZ134"/>
    <mergeCell ref="DS135:DS136"/>
    <mergeCell ref="DT135:DT136"/>
    <mergeCell ref="DU135:DU136"/>
    <mergeCell ref="DV135:DV136"/>
    <mergeCell ref="DY135:DY136"/>
    <mergeCell ref="DZ135:DZ136"/>
    <mergeCell ref="DS129:DS130"/>
    <mergeCell ref="DT129:DT130"/>
    <mergeCell ref="DU129:DU130"/>
    <mergeCell ref="DV129:DV130"/>
    <mergeCell ref="DY129:DY130"/>
    <mergeCell ref="DZ129:DZ130"/>
    <mergeCell ref="DS131:DS132"/>
    <mergeCell ref="DT131:DT132"/>
    <mergeCell ref="DU131:DU132"/>
    <mergeCell ref="DV131:DV132"/>
    <mergeCell ref="DY131:DY132"/>
    <mergeCell ref="DZ131:DZ132"/>
    <mergeCell ref="DS125:DS126"/>
    <mergeCell ref="DT125:DT126"/>
    <mergeCell ref="DU125:DU126"/>
    <mergeCell ref="DV125:DV126"/>
    <mergeCell ref="DY125:DY126"/>
    <mergeCell ref="DZ125:DZ126"/>
    <mergeCell ref="DS127:DS128"/>
    <mergeCell ref="DT127:DT128"/>
    <mergeCell ref="DU127:DU128"/>
    <mergeCell ref="DV127:DV128"/>
    <mergeCell ref="DY127:DY128"/>
    <mergeCell ref="DZ127:DZ128"/>
    <mergeCell ref="DW125:DX125"/>
    <mergeCell ref="DW126:DX126"/>
    <mergeCell ref="DW127:DX127"/>
    <mergeCell ref="DW128:DX128"/>
    <mergeCell ref="DW129:DX129"/>
    <mergeCell ref="DW130:DX130"/>
    <mergeCell ref="DW131:DX131"/>
    <mergeCell ref="DW132:DX132"/>
    <mergeCell ref="DW133:DX133"/>
    <mergeCell ref="DW134:DX134"/>
    <mergeCell ref="DW135:DX135"/>
    <mergeCell ref="DW136:DX136"/>
    <mergeCell ref="DS145:DS146"/>
    <mergeCell ref="DT145:DT146"/>
    <mergeCell ref="DU145:DU146"/>
    <mergeCell ref="DV145:DV146"/>
    <mergeCell ref="DY145:DY146"/>
    <mergeCell ref="DZ145:DZ146"/>
    <mergeCell ref="DS147:DS148"/>
    <mergeCell ref="DT147:DT148"/>
    <mergeCell ref="DU147:DU148"/>
    <mergeCell ref="DV147:DV148"/>
    <mergeCell ref="DY147:DY148"/>
    <mergeCell ref="DZ147:DZ148"/>
    <mergeCell ref="DS141:DS142"/>
    <mergeCell ref="DT141:DT142"/>
    <mergeCell ref="DU141:DU142"/>
    <mergeCell ref="DV141:DV142"/>
    <mergeCell ref="DY141:DY142"/>
    <mergeCell ref="DZ141:DZ142"/>
    <mergeCell ref="DS143:DS144"/>
    <mergeCell ref="DT143:DT144"/>
    <mergeCell ref="DU143:DU144"/>
    <mergeCell ref="DV143:DV144"/>
    <mergeCell ref="DY143:DY144"/>
    <mergeCell ref="DZ143:DZ144"/>
    <mergeCell ref="DS137:DS138"/>
    <mergeCell ref="DT137:DT138"/>
    <mergeCell ref="DU137:DU138"/>
    <mergeCell ref="DV137:DV138"/>
    <mergeCell ref="DY137:DY138"/>
    <mergeCell ref="DZ137:DZ138"/>
    <mergeCell ref="DS139:DS140"/>
    <mergeCell ref="DT139:DT140"/>
    <mergeCell ref="DU139:DU140"/>
    <mergeCell ref="DV139:DV140"/>
    <mergeCell ref="DY139:DY140"/>
    <mergeCell ref="DZ139:DZ140"/>
    <mergeCell ref="DW137:DX137"/>
    <mergeCell ref="DW138:DX138"/>
    <mergeCell ref="DW139:DX139"/>
    <mergeCell ref="DW140:DX140"/>
    <mergeCell ref="DW141:DX141"/>
    <mergeCell ref="DW142:DX142"/>
    <mergeCell ref="DW143:DX143"/>
    <mergeCell ref="DW144:DX144"/>
    <mergeCell ref="DW145:DX145"/>
    <mergeCell ref="DW146:DX146"/>
    <mergeCell ref="DW147:DX147"/>
    <mergeCell ref="DW148:DX148"/>
    <mergeCell ref="DS157:DS158"/>
    <mergeCell ref="DT157:DT158"/>
    <mergeCell ref="DU157:DU158"/>
    <mergeCell ref="DV157:DV158"/>
    <mergeCell ref="DY157:DY158"/>
    <mergeCell ref="DZ157:DZ158"/>
    <mergeCell ref="DS159:DS160"/>
    <mergeCell ref="DT159:DT160"/>
    <mergeCell ref="DU159:DU160"/>
    <mergeCell ref="DV159:DV160"/>
    <mergeCell ref="DY159:DY160"/>
    <mergeCell ref="DZ159:DZ160"/>
    <mergeCell ref="DS153:DS154"/>
    <mergeCell ref="DT153:DT154"/>
    <mergeCell ref="DU153:DU154"/>
    <mergeCell ref="DV153:DV154"/>
    <mergeCell ref="DY153:DY154"/>
    <mergeCell ref="DZ153:DZ154"/>
    <mergeCell ref="DS155:DS156"/>
    <mergeCell ref="DT155:DT156"/>
    <mergeCell ref="DU155:DU156"/>
    <mergeCell ref="DV155:DV156"/>
    <mergeCell ref="DY155:DY156"/>
    <mergeCell ref="DZ155:DZ156"/>
    <mergeCell ref="DS149:DS150"/>
    <mergeCell ref="DT149:DT150"/>
    <mergeCell ref="DU149:DU150"/>
    <mergeCell ref="DV149:DV150"/>
    <mergeCell ref="DY149:DY150"/>
    <mergeCell ref="DZ149:DZ150"/>
    <mergeCell ref="DS151:DS152"/>
    <mergeCell ref="DT151:DT152"/>
    <mergeCell ref="DU151:DU152"/>
    <mergeCell ref="DV151:DV152"/>
    <mergeCell ref="DY151:DY152"/>
    <mergeCell ref="DZ151:DZ152"/>
    <mergeCell ref="DW149:DX149"/>
    <mergeCell ref="DW150:DX150"/>
    <mergeCell ref="DW151:DX151"/>
    <mergeCell ref="DW152:DX152"/>
    <mergeCell ref="DW153:DX153"/>
    <mergeCell ref="DW154:DX154"/>
    <mergeCell ref="DW155:DX155"/>
    <mergeCell ref="DW156:DX156"/>
    <mergeCell ref="DW157:DX157"/>
    <mergeCell ref="DW158:DX158"/>
    <mergeCell ref="DW159:DX159"/>
    <mergeCell ref="DW160:DX160"/>
    <mergeCell ref="DS169:DS170"/>
    <mergeCell ref="DT169:DT170"/>
    <mergeCell ref="DU169:DU170"/>
    <mergeCell ref="DV169:DV170"/>
    <mergeCell ref="DY169:DY170"/>
    <mergeCell ref="DZ169:DZ170"/>
    <mergeCell ref="DS171:DS172"/>
    <mergeCell ref="DT171:DT172"/>
    <mergeCell ref="DU171:DU172"/>
    <mergeCell ref="DV171:DV172"/>
    <mergeCell ref="DY171:DY172"/>
    <mergeCell ref="DZ171:DZ172"/>
    <mergeCell ref="DS165:DS166"/>
    <mergeCell ref="DT165:DT166"/>
    <mergeCell ref="DU165:DU166"/>
    <mergeCell ref="DV165:DV166"/>
    <mergeCell ref="DY165:DY166"/>
    <mergeCell ref="DZ165:DZ166"/>
    <mergeCell ref="DS167:DS168"/>
    <mergeCell ref="DT167:DT168"/>
    <mergeCell ref="DU167:DU168"/>
    <mergeCell ref="DV167:DV168"/>
    <mergeCell ref="DY167:DY168"/>
    <mergeCell ref="DZ167:DZ168"/>
    <mergeCell ref="DS161:DS162"/>
    <mergeCell ref="DT161:DT162"/>
    <mergeCell ref="DU161:DU162"/>
    <mergeCell ref="DV161:DV162"/>
    <mergeCell ref="DY161:DY162"/>
    <mergeCell ref="DZ161:DZ162"/>
    <mergeCell ref="DS163:DS164"/>
    <mergeCell ref="DT163:DT164"/>
    <mergeCell ref="DU163:DU164"/>
    <mergeCell ref="DV163:DV164"/>
    <mergeCell ref="DY163:DY164"/>
    <mergeCell ref="DZ163:DZ164"/>
    <mergeCell ref="DW161:DX161"/>
    <mergeCell ref="DW162:DX162"/>
    <mergeCell ref="DW163:DX163"/>
    <mergeCell ref="DW164:DX164"/>
    <mergeCell ref="DW165:DX165"/>
    <mergeCell ref="DW166:DX166"/>
    <mergeCell ref="DW167:DX167"/>
    <mergeCell ref="DW168:DX168"/>
    <mergeCell ref="DW169:DX169"/>
    <mergeCell ref="DW170:DX170"/>
    <mergeCell ref="DW171:DX171"/>
    <mergeCell ref="DW172:DX172"/>
    <mergeCell ref="DS181:DS182"/>
    <mergeCell ref="DT181:DT182"/>
    <mergeCell ref="DU181:DU182"/>
    <mergeCell ref="DV181:DV182"/>
    <mergeCell ref="DY181:DY182"/>
    <mergeCell ref="DZ181:DZ182"/>
    <mergeCell ref="DS183:DS184"/>
    <mergeCell ref="DT183:DT184"/>
    <mergeCell ref="DU183:DU184"/>
    <mergeCell ref="DV183:DV184"/>
    <mergeCell ref="DY183:DY184"/>
    <mergeCell ref="DZ183:DZ184"/>
    <mergeCell ref="DS177:DS178"/>
    <mergeCell ref="DT177:DT178"/>
    <mergeCell ref="DU177:DU178"/>
    <mergeCell ref="DV177:DV178"/>
    <mergeCell ref="DY177:DY178"/>
    <mergeCell ref="DZ177:DZ178"/>
    <mergeCell ref="DS179:DS180"/>
    <mergeCell ref="DT179:DT180"/>
    <mergeCell ref="DU179:DU180"/>
    <mergeCell ref="DV179:DV180"/>
    <mergeCell ref="DY179:DY180"/>
    <mergeCell ref="DZ179:DZ180"/>
    <mergeCell ref="DS173:DS174"/>
    <mergeCell ref="DT173:DT174"/>
    <mergeCell ref="DU173:DU174"/>
    <mergeCell ref="DV173:DV174"/>
    <mergeCell ref="DY173:DY174"/>
    <mergeCell ref="DZ173:DZ174"/>
    <mergeCell ref="DS175:DS176"/>
    <mergeCell ref="DT175:DT176"/>
    <mergeCell ref="DU175:DU176"/>
    <mergeCell ref="DV175:DV176"/>
    <mergeCell ref="DY175:DY176"/>
    <mergeCell ref="DZ175:DZ176"/>
    <mergeCell ref="DW173:DX173"/>
    <mergeCell ref="DW174:DX174"/>
    <mergeCell ref="DW175:DX175"/>
    <mergeCell ref="DW176:DX176"/>
    <mergeCell ref="DW177:DX177"/>
    <mergeCell ref="DW178:DX178"/>
    <mergeCell ref="DW179:DX179"/>
    <mergeCell ref="DW180:DX180"/>
    <mergeCell ref="DW181:DX181"/>
    <mergeCell ref="DW182:DX182"/>
    <mergeCell ref="DW183:DX183"/>
    <mergeCell ref="DW184:DX184"/>
    <mergeCell ref="DS193:DS194"/>
    <mergeCell ref="DT193:DT194"/>
    <mergeCell ref="DU193:DU194"/>
    <mergeCell ref="DV193:DV194"/>
    <mergeCell ref="DY193:DY194"/>
    <mergeCell ref="DZ193:DZ194"/>
    <mergeCell ref="DS195:DS196"/>
    <mergeCell ref="DT195:DT196"/>
    <mergeCell ref="DU195:DU196"/>
    <mergeCell ref="DV195:DV196"/>
    <mergeCell ref="DY195:DY196"/>
    <mergeCell ref="DZ195:DZ196"/>
    <mergeCell ref="DS189:DS190"/>
    <mergeCell ref="DT189:DT190"/>
    <mergeCell ref="DU189:DU190"/>
    <mergeCell ref="DV189:DV190"/>
    <mergeCell ref="DY189:DY190"/>
    <mergeCell ref="DZ189:DZ190"/>
    <mergeCell ref="DS191:DS192"/>
    <mergeCell ref="DT191:DT192"/>
    <mergeCell ref="DU191:DU192"/>
    <mergeCell ref="DV191:DV192"/>
    <mergeCell ref="DY191:DY192"/>
    <mergeCell ref="DZ191:DZ192"/>
    <mergeCell ref="DS185:DS186"/>
    <mergeCell ref="DT185:DT186"/>
    <mergeCell ref="DU185:DU186"/>
    <mergeCell ref="DV185:DV186"/>
    <mergeCell ref="DY185:DY186"/>
    <mergeCell ref="DZ185:DZ186"/>
    <mergeCell ref="DS187:DS188"/>
    <mergeCell ref="DT187:DT188"/>
    <mergeCell ref="DU187:DU188"/>
    <mergeCell ref="DV187:DV188"/>
    <mergeCell ref="DY187:DY188"/>
    <mergeCell ref="DZ187:DZ188"/>
    <mergeCell ref="DW185:DX185"/>
    <mergeCell ref="DW186:DX186"/>
    <mergeCell ref="DW187:DX187"/>
    <mergeCell ref="DW188:DX188"/>
    <mergeCell ref="DW189:DX189"/>
    <mergeCell ref="DW190:DX190"/>
    <mergeCell ref="DW191:DX191"/>
    <mergeCell ref="DW192:DX192"/>
    <mergeCell ref="DW193:DX193"/>
    <mergeCell ref="DW194:DX194"/>
    <mergeCell ref="DW195:DX195"/>
    <mergeCell ref="DW196:DX196"/>
    <mergeCell ref="DS205:DS206"/>
    <mergeCell ref="DT205:DT206"/>
    <mergeCell ref="DU205:DU206"/>
    <mergeCell ref="DV205:DV206"/>
    <mergeCell ref="DY205:DY206"/>
    <mergeCell ref="DZ205:DZ206"/>
    <mergeCell ref="DS207:DS208"/>
    <mergeCell ref="DT207:DT208"/>
    <mergeCell ref="DU207:DU208"/>
    <mergeCell ref="DV207:DV208"/>
    <mergeCell ref="DY207:DY208"/>
    <mergeCell ref="DZ207:DZ208"/>
    <mergeCell ref="DS201:DS202"/>
    <mergeCell ref="DT201:DT202"/>
    <mergeCell ref="DU201:DU202"/>
    <mergeCell ref="DV201:DV202"/>
    <mergeCell ref="DY201:DY202"/>
    <mergeCell ref="DZ201:DZ202"/>
    <mergeCell ref="DS203:DS204"/>
    <mergeCell ref="DT203:DT204"/>
    <mergeCell ref="DU203:DU204"/>
    <mergeCell ref="DV203:DV204"/>
    <mergeCell ref="DY203:DY204"/>
    <mergeCell ref="DZ203:DZ204"/>
    <mergeCell ref="DS197:DS198"/>
    <mergeCell ref="DT197:DT198"/>
    <mergeCell ref="DU197:DU198"/>
    <mergeCell ref="DV197:DV198"/>
    <mergeCell ref="DY197:DY198"/>
    <mergeCell ref="DZ197:DZ198"/>
    <mergeCell ref="DS199:DS200"/>
    <mergeCell ref="DT199:DT200"/>
    <mergeCell ref="DU199:DU200"/>
    <mergeCell ref="DV199:DV200"/>
    <mergeCell ref="DY199:DY200"/>
    <mergeCell ref="DZ199:DZ200"/>
    <mergeCell ref="DW197:DX197"/>
    <mergeCell ref="DW198:DX198"/>
    <mergeCell ref="DW199:DX199"/>
    <mergeCell ref="DW200:DX200"/>
    <mergeCell ref="DW201:DX201"/>
    <mergeCell ref="DW202:DX202"/>
    <mergeCell ref="DW203:DX203"/>
    <mergeCell ref="DW204:DX204"/>
    <mergeCell ref="DW205:DX205"/>
    <mergeCell ref="DW206:DX206"/>
    <mergeCell ref="DW207:DX207"/>
    <mergeCell ref="DW208:DX208"/>
    <mergeCell ref="DS239:DS240"/>
    <mergeCell ref="DT239:DT240"/>
    <mergeCell ref="DU239:DU240"/>
    <mergeCell ref="DS217:DS218"/>
    <mergeCell ref="DT217:DT218"/>
    <mergeCell ref="DU217:DU218"/>
    <mergeCell ref="DV217:DV218"/>
    <mergeCell ref="DY217:DY218"/>
    <mergeCell ref="DZ217:DZ218"/>
    <mergeCell ref="DS219:DS220"/>
    <mergeCell ref="DT219:DT220"/>
    <mergeCell ref="DU219:DU220"/>
    <mergeCell ref="DV219:DV220"/>
    <mergeCell ref="DY219:DY220"/>
    <mergeCell ref="DZ219:DZ220"/>
    <mergeCell ref="DS213:DS214"/>
    <mergeCell ref="DT213:DT214"/>
    <mergeCell ref="DU213:DU214"/>
    <mergeCell ref="DV213:DV214"/>
    <mergeCell ref="DY213:DY214"/>
    <mergeCell ref="DZ213:DZ214"/>
    <mergeCell ref="DS215:DS216"/>
    <mergeCell ref="DT215:DT216"/>
    <mergeCell ref="DU215:DU216"/>
    <mergeCell ref="DV215:DV216"/>
    <mergeCell ref="DY215:DY216"/>
    <mergeCell ref="DZ215:DZ216"/>
    <mergeCell ref="DS209:DS210"/>
    <mergeCell ref="DT209:DT210"/>
    <mergeCell ref="DU209:DU210"/>
    <mergeCell ref="DV209:DV210"/>
    <mergeCell ref="DY209:DY210"/>
    <mergeCell ref="DZ209:DZ210"/>
    <mergeCell ref="DS211:DS212"/>
    <mergeCell ref="DT211:DT212"/>
    <mergeCell ref="DU211:DU212"/>
    <mergeCell ref="DV211:DV212"/>
    <mergeCell ref="DY211:DY212"/>
    <mergeCell ref="DZ211:DZ212"/>
    <mergeCell ref="DW209:DX209"/>
    <mergeCell ref="DW210:DX210"/>
    <mergeCell ref="DW211:DX211"/>
    <mergeCell ref="DW212:DX212"/>
    <mergeCell ref="DW213:DX213"/>
    <mergeCell ref="DW214:DX214"/>
    <mergeCell ref="DW215:DX215"/>
    <mergeCell ref="DW216:DX216"/>
    <mergeCell ref="DW217:DX217"/>
    <mergeCell ref="DW218:DX218"/>
    <mergeCell ref="DW219:DX219"/>
    <mergeCell ref="DW220:DX220"/>
    <mergeCell ref="DV227:DV228"/>
    <mergeCell ref="DY227:DY228"/>
    <mergeCell ref="DZ227:DZ228"/>
    <mergeCell ref="DS221:DS222"/>
    <mergeCell ref="DT221:DT222"/>
    <mergeCell ref="DU221:DU222"/>
    <mergeCell ref="DV221:DV222"/>
    <mergeCell ref="DY221:DY222"/>
    <mergeCell ref="DZ221:DZ222"/>
    <mergeCell ref="DS223:DS224"/>
    <mergeCell ref="DT223:DT224"/>
    <mergeCell ref="DU223:DU224"/>
    <mergeCell ref="DV223:DV224"/>
    <mergeCell ref="DY223:DY224"/>
    <mergeCell ref="DZ223:DZ224"/>
    <mergeCell ref="DW221:DX221"/>
    <mergeCell ref="DW222:DX222"/>
    <mergeCell ref="DW223:DX223"/>
    <mergeCell ref="DW224:DX224"/>
    <mergeCell ref="DW225:DX225"/>
    <mergeCell ref="DW226:DX226"/>
    <mergeCell ref="DW227:DX227"/>
    <mergeCell ref="DW228:DX228"/>
    <mergeCell ref="DW229:DX229"/>
    <mergeCell ref="DW230:DX230"/>
    <mergeCell ref="DW231:DX231"/>
    <mergeCell ref="DW232:DX232"/>
    <mergeCell ref="DS237:DS238"/>
    <mergeCell ref="DT237:DT238"/>
    <mergeCell ref="DU237:DU238"/>
    <mergeCell ref="DV237:DV238"/>
    <mergeCell ref="DY237:DY238"/>
    <mergeCell ref="DZ237:DZ238"/>
    <mergeCell ref="EG18:EH18"/>
    <mergeCell ref="EC19:EC20"/>
    <mergeCell ref="ED19:ED20"/>
    <mergeCell ref="EE19:EE20"/>
    <mergeCell ref="EF19:EF20"/>
    <mergeCell ref="ED65:ED66"/>
    <mergeCell ref="EE65:EE66"/>
    <mergeCell ref="EF65:EF66"/>
    <mergeCell ref="EC77:EC78"/>
    <mergeCell ref="ED77:ED78"/>
    <mergeCell ref="EE77:EE78"/>
    <mergeCell ref="EF77:EF78"/>
    <mergeCell ref="EC89:EC90"/>
    <mergeCell ref="ED89:ED90"/>
    <mergeCell ref="EE89:EE90"/>
    <mergeCell ref="EF89:EF90"/>
    <mergeCell ref="EC101:EC102"/>
    <mergeCell ref="ED101:ED102"/>
    <mergeCell ref="EE101:EE102"/>
    <mergeCell ref="EF101:EF102"/>
    <mergeCell ref="EC113:EC114"/>
    <mergeCell ref="ED113:ED114"/>
    <mergeCell ref="EE113:EE114"/>
    <mergeCell ref="EF113:EF114"/>
    <mergeCell ref="EC125:EC126"/>
    <mergeCell ref="ED125:ED126"/>
    <mergeCell ref="EE125:EE126"/>
    <mergeCell ref="EF125:EF126"/>
    <mergeCell ref="EC137:EC138"/>
    <mergeCell ref="ED137:ED138"/>
    <mergeCell ref="EE137:EE138"/>
    <mergeCell ref="EF137:EF138"/>
    <mergeCell ref="EC149:EC150"/>
    <mergeCell ref="ED149:ED150"/>
    <mergeCell ref="EC43:EC44"/>
    <mergeCell ref="ED43:ED44"/>
    <mergeCell ref="EE43:EE44"/>
    <mergeCell ref="EF43:EF44"/>
    <mergeCell ref="EE149:EE150"/>
    <mergeCell ref="EF149:EF150"/>
    <mergeCell ref="EC161:EC162"/>
    <mergeCell ref="ED161:ED162"/>
    <mergeCell ref="EE161:EE162"/>
    <mergeCell ref="EF161:EF162"/>
    <mergeCell ref="EI43:EI44"/>
    <mergeCell ref="EC65:EC66"/>
    <mergeCell ref="DV239:DV240"/>
    <mergeCell ref="DY239:DY240"/>
    <mergeCell ref="DZ239:DZ240"/>
    <mergeCell ref="DS233:DS234"/>
    <mergeCell ref="DT233:DT234"/>
    <mergeCell ref="DU233:DU234"/>
    <mergeCell ref="DV233:DV234"/>
    <mergeCell ref="DY233:DY234"/>
    <mergeCell ref="DZ233:DZ234"/>
    <mergeCell ref="DS235:DS236"/>
    <mergeCell ref="DT235:DT236"/>
    <mergeCell ref="DU235:DU236"/>
    <mergeCell ref="DV235:DV236"/>
    <mergeCell ref="DY235:DY236"/>
    <mergeCell ref="DZ235:DZ236"/>
    <mergeCell ref="DW233:DX233"/>
    <mergeCell ref="DW234:DX234"/>
    <mergeCell ref="DW235:DX235"/>
    <mergeCell ref="DW236:DX236"/>
    <mergeCell ref="DW237:DX237"/>
    <mergeCell ref="DW238:DX238"/>
    <mergeCell ref="DW239:DX239"/>
    <mergeCell ref="DW240:DX240"/>
    <mergeCell ref="DW241:DX241"/>
    <mergeCell ref="DS257:DS258"/>
    <mergeCell ref="DT257:DT258"/>
    <mergeCell ref="DU257:DU258"/>
    <mergeCell ref="DV257:DV258"/>
    <mergeCell ref="DY257:DY258"/>
    <mergeCell ref="DZ257:DZ258"/>
    <mergeCell ref="DW242:DX242"/>
    <mergeCell ref="DW243:DX243"/>
    <mergeCell ref="DW244:DX244"/>
    <mergeCell ref="DW245:DX245"/>
    <mergeCell ref="DW246:DX246"/>
    <mergeCell ref="DW247:DX247"/>
    <mergeCell ref="DW248:DX248"/>
    <mergeCell ref="DS229:DS230"/>
    <mergeCell ref="DT229:DT230"/>
    <mergeCell ref="DU229:DU230"/>
    <mergeCell ref="DV229:DV230"/>
    <mergeCell ref="DY229:DY230"/>
    <mergeCell ref="DZ229:DZ230"/>
    <mergeCell ref="DS231:DS232"/>
    <mergeCell ref="DT231:DT232"/>
    <mergeCell ref="DU231:DU232"/>
    <mergeCell ref="DV231:DV232"/>
    <mergeCell ref="DY231:DY232"/>
    <mergeCell ref="DZ231:DZ232"/>
    <mergeCell ref="DS225:DS226"/>
    <mergeCell ref="DT225:DT226"/>
    <mergeCell ref="DU225:DU226"/>
    <mergeCell ref="DV225:DV226"/>
    <mergeCell ref="DY225:DY226"/>
    <mergeCell ref="DZ225:DZ226"/>
    <mergeCell ref="DS227:DS228"/>
    <mergeCell ref="DT227:DT228"/>
    <mergeCell ref="DU227:DU228"/>
    <mergeCell ref="DZ255:DZ256"/>
    <mergeCell ref="DS249:DS250"/>
    <mergeCell ref="DT249:DT250"/>
    <mergeCell ref="DU249:DU250"/>
    <mergeCell ref="DV249:DV250"/>
    <mergeCell ref="DY249:DY250"/>
    <mergeCell ref="DZ249:DZ250"/>
    <mergeCell ref="DS251:DS252"/>
    <mergeCell ref="DT251:DT252"/>
    <mergeCell ref="DU251:DU252"/>
    <mergeCell ref="DV251:DV252"/>
    <mergeCell ref="DY251:DY252"/>
    <mergeCell ref="DZ251:DZ252"/>
    <mergeCell ref="DS245:DS246"/>
    <mergeCell ref="DT245:DT246"/>
    <mergeCell ref="DU245:DU246"/>
    <mergeCell ref="DV245:DV246"/>
    <mergeCell ref="DY245:DY246"/>
    <mergeCell ref="DZ245:DZ246"/>
    <mergeCell ref="DS247:DS248"/>
    <mergeCell ref="DT247:DT248"/>
    <mergeCell ref="DU247:DU248"/>
    <mergeCell ref="DV247:DV248"/>
    <mergeCell ref="DY247:DY248"/>
    <mergeCell ref="DZ247:DZ248"/>
    <mergeCell ref="DS241:DS242"/>
    <mergeCell ref="DT241:DT242"/>
    <mergeCell ref="DU241:DU242"/>
    <mergeCell ref="DV241:DV242"/>
    <mergeCell ref="DY241:DY242"/>
    <mergeCell ref="DZ241:DZ242"/>
    <mergeCell ref="DS243:DS244"/>
    <mergeCell ref="DT243:DT244"/>
    <mergeCell ref="DU243:DU244"/>
    <mergeCell ref="DV243:DV244"/>
    <mergeCell ref="DY243:DY244"/>
    <mergeCell ref="DZ243:DZ244"/>
    <mergeCell ref="EJ29:EJ30"/>
    <mergeCell ref="EC31:EC32"/>
    <mergeCell ref="ED31:ED32"/>
    <mergeCell ref="EE31:EE32"/>
    <mergeCell ref="EF31:EF32"/>
    <mergeCell ref="EI31:EI32"/>
    <mergeCell ref="EJ31:EJ32"/>
    <mergeCell ref="EI25:EI26"/>
    <mergeCell ref="EJ25:EJ26"/>
    <mergeCell ref="EC27:EC28"/>
    <mergeCell ref="ED27:ED28"/>
    <mergeCell ref="EE27:EE28"/>
    <mergeCell ref="EF27:EF28"/>
    <mergeCell ref="EI27:EI28"/>
    <mergeCell ref="EJ27:EJ28"/>
    <mergeCell ref="EJ19:EJ20"/>
    <mergeCell ref="EC21:EC22"/>
    <mergeCell ref="ED21:ED22"/>
    <mergeCell ref="EE21:EE22"/>
    <mergeCell ref="EF21:EF22"/>
    <mergeCell ref="EI21:EI22"/>
    <mergeCell ref="EJ21:EJ22"/>
    <mergeCell ref="EC23:EC24"/>
    <mergeCell ref="ED23:ED24"/>
    <mergeCell ref="EE23:EE24"/>
    <mergeCell ref="EF23:EF24"/>
    <mergeCell ref="EI23:EI24"/>
    <mergeCell ref="EJ23:EJ24"/>
    <mergeCell ref="EC41:EC42"/>
    <mergeCell ref="ED41:ED42"/>
    <mergeCell ref="EE41:EE42"/>
    <mergeCell ref="EF41:EF42"/>
    <mergeCell ref="EI41:EI42"/>
    <mergeCell ref="EJ41:EJ42"/>
    <mergeCell ref="EI19:EI20"/>
    <mergeCell ref="EC25:EC26"/>
    <mergeCell ref="ED25:ED26"/>
    <mergeCell ref="EE25:EE26"/>
    <mergeCell ref="EF25:EF26"/>
    <mergeCell ref="EC29:EC30"/>
    <mergeCell ref="ED29:ED30"/>
    <mergeCell ref="EE29:EE30"/>
    <mergeCell ref="EF29:EF30"/>
    <mergeCell ref="EI29:EI30"/>
    <mergeCell ref="EJ43:EJ44"/>
    <mergeCell ref="EC37:EC38"/>
    <mergeCell ref="ED37:ED38"/>
    <mergeCell ref="EE37:EE38"/>
    <mergeCell ref="EF37:EF38"/>
    <mergeCell ref="EI37:EI38"/>
    <mergeCell ref="EJ37:EJ38"/>
    <mergeCell ref="EC39:EC40"/>
    <mergeCell ref="ED39:ED40"/>
    <mergeCell ref="EE39:EE40"/>
    <mergeCell ref="EF39:EF40"/>
    <mergeCell ref="EI39:EI40"/>
    <mergeCell ref="EJ39:EJ40"/>
    <mergeCell ref="EC33:EC34"/>
    <mergeCell ref="ED33:ED34"/>
    <mergeCell ref="EE33:EE34"/>
    <mergeCell ref="EF33:EF34"/>
    <mergeCell ref="EI33:EI34"/>
    <mergeCell ref="EJ33:EJ34"/>
    <mergeCell ref="EC35:EC36"/>
    <mergeCell ref="ED35:ED36"/>
    <mergeCell ref="EE35:EE36"/>
    <mergeCell ref="EF35:EF36"/>
    <mergeCell ref="EI35:EI36"/>
    <mergeCell ref="EJ35:EJ36"/>
    <mergeCell ref="EC53:EC54"/>
    <mergeCell ref="ED53:ED54"/>
    <mergeCell ref="EE53:EE54"/>
    <mergeCell ref="EF53:EF54"/>
    <mergeCell ref="EI53:EI54"/>
    <mergeCell ref="EJ53:EJ54"/>
    <mergeCell ref="EC55:EC56"/>
    <mergeCell ref="ED55:ED56"/>
    <mergeCell ref="EE55:EE56"/>
    <mergeCell ref="EF55:EF56"/>
    <mergeCell ref="EI55:EI56"/>
    <mergeCell ref="EJ55:EJ56"/>
    <mergeCell ref="EC49:EC50"/>
    <mergeCell ref="ED49:ED50"/>
    <mergeCell ref="EE49:EE50"/>
    <mergeCell ref="EF49:EF50"/>
    <mergeCell ref="EI49:EI50"/>
    <mergeCell ref="EJ49:EJ50"/>
    <mergeCell ref="EC51:EC52"/>
    <mergeCell ref="ED51:ED52"/>
    <mergeCell ref="EE51:EE52"/>
    <mergeCell ref="EF51:EF52"/>
    <mergeCell ref="EI51:EI52"/>
    <mergeCell ref="EJ51:EJ52"/>
    <mergeCell ref="EC45:EC46"/>
    <mergeCell ref="ED45:ED46"/>
    <mergeCell ref="EE45:EE46"/>
    <mergeCell ref="EF45:EF46"/>
    <mergeCell ref="EI45:EI46"/>
    <mergeCell ref="EJ45:EJ46"/>
    <mergeCell ref="EC47:EC48"/>
    <mergeCell ref="ED47:ED48"/>
    <mergeCell ref="EE47:EE48"/>
    <mergeCell ref="EF47:EF48"/>
    <mergeCell ref="EI47:EI48"/>
    <mergeCell ref="EJ47:EJ48"/>
    <mergeCell ref="EG44:EH44"/>
    <mergeCell ref="EG45:EH45"/>
    <mergeCell ref="EG46:EH46"/>
    <mergeCell ref="EI65:EI66"/>
    <mergeCell ref="EJ65:EJ66"/>
    <mergeCell ref="EC67:EC68"/>
    <mergeCell ref="ED67:ED68"/>
    <mergeCell ref="EE67:EE68"/>
    <mergeCell ref="EF67:EF68"/>
    <mergeCell ref="EI67:EI68"/>
    <mergeCell ref="EJ67:EJ68"/>
    <mergeCell ref="EC61:EC62"/>
    <mergeCell ref="ED61:ED62"/>
    <mergeCell ref="EE61:EE62"/>
    <mergeCell ref="EF61:EF62"/>
    <mergeCell ref="EI61:EI62"/>
    <mergeCell ref="EJ61:EJ62"/>
    <mergeCell ref="EC63:EC64"/>
    <mergeCell ref="ED63:ED64"/>
    <mergeCell ref="EE63:EE64"/>
    <mergeCell ref="EF63:EF64"/>
    <mergeCell ref="EI63:EI64"/>
    <mergeCell ref="EJ63:EJ64"/>
    <mergeCell ref="EC57:EC58"/>
    <mergeCell ref="ED57:ED58"/>
    <mergeCell ref="EE57:EE58"/>
    <mergeCell ref="EF57:EF58"/>
    <mergeCell ref="EI57:EI58"/>
    <mergeCell ref="EJ57:EJ58"/>
    <mergeCell ref="EC59:EC60"/>
    <mergeCell ref="ED59:ED60"/>
    <mergeCell ref="EE59:EE60"/>
    <mergeCell ref="EF59:EF60"/>
    <mergeCell ref="EI59:EI60"/>
    <mergeCell ref="EJ59:EJ60"/>
    <mergeCell ref="EG58:EH58"/>
    <mergeCell ref="EG59:EH59"/>
    <mergeCell ref="EG60:EH60"/>
    <mergeCell ref="EG61:EH61"/>
    <mergeCell ref="EG62:EH62"/>
    <mergeCell ref="EG63:EH63"/>
    <mergeCell ref="EG64:EH64"/>
    <mergeCell ref="EG65:EH65"/>
    <mergeCell ref="EG66:EH66"/>
    <mergeCell ref="EG67:EH67"/>
    <mergeCell ref="EG68:EH68"/>
    <mergeCell ref="EI77:EI78"/>
    <mergeCell ref="EJ77:EJ78"/>
    <mergeCell ref="EC79:EC80"/>
    <mergeCell ref="ED79:ED80"/>
    <mergeCell ref="EE79:EE80"/>
    <mergeCell ref="EF79:EF80"/>
    <mergeCell ref="EI79:EI80"/>
    <mergeCell ref="EJ79:EJ80"/>
    <mergeCell ref="EC73:EC74"/>
    <mergeCell ref="ED73:ED74"/>
    <mergeCell ref="EE73:EE74"/>
    <mergeCell ref="EF73:EF74"/>
    <mergeCell ref="EI73:EI74"/>
    <mergeCell ref="EJ73:EJ74"/>
    <mergeCell ref="EC75:EC76"/>
    <mergeCell ref="ED75:ED76"/>
    <mergeCell ref="EE75:EE76"/>
    <mergeCell ref="EF75:EF76"/>
    <mergeCell ref="EI75:EI76"/>
    <mergeCell ref="EJ75:EJ76"/>
    <mergeCell ref="EC69:EC70"/>
    <mergeCell ref="ED69:ED70"/>
    <mergeCell ref="EE69:EE70"/>
    <mergeCell ref="EF69:EF70"/>
    <mergeCell ref="EI69:EI70"/>
    <mergeCell ref="EJ69:EJ70"/>
    <mergeCell ref="EC71:EC72"/>
    <mergeCell ref="ED71:ED72"/>
    <mergeCell ref="EE71:EE72"/>
    <mergeCell ref="EF71:EF72"/>
    <mergeCell ref="EI71:EI72"/>
    <mergeCell ref="EJ71:EJ72"/>
    <mergeCell ref="EG69:EH69"/>
    <mergeCell ref="EG70:EH70"/>
    <mergeCell ref="EG71:EH71"/>
    <mergeCell ref="EG72:EH72"/>
    <mergeCell ref="EG73:EH73"/>
    <mergeCell ref="EG74:EH74"/>
    <mergeCell ref="EG75:EH75"/>
    <mergeCell ref="EG76:EH76"/>
    <mergeCell ref="EG77:EH77"/>
    <mergeCell ref="EG78:EH78"/>
    <mergeCell ref="EG79:EH79"/>
    <mergeCell ref="EG80:EH80"/>
    <mergeCell ref="EI89:EI90"/>
    <mergeCell ref="EJ89:EJ90"/>
    <mergeCell ref="EC91:EC92"/>
    <mergeCell ref="ED91:ED92"/>
    <mergeCell ref="EE91:EE92"/>
    <mergeCell ref="EF91:EF92"/>
    <mergeCell ref="EI91:EI92"/>
    <mergeCell ref="EJ91:EJ92"/>
    <mergeCell ref="EC85:EC86"/>
    <mergeCell ref="ED85:ED86"/>
    <mergeCell ref="EE85:EE86"/>
    <mergeCell ref="EF85:EF86"/>
    <mergeCell ref="EI85:EI86"/>
    <mergeCell ref="EJ85:EJ86"/>
    <mergeCell ref="EC87:EC88"/>
    <mergeCell ref="ED87:ED88"/>
    <mergeCell ref="EE87:EE88"/>
    <mergeCell ref="EF87:EF88"/>
    <mergeCell ref="EI87:EI88"/>
    <mergeCell ref="EJ87:EJ88"/>
    <mergeCell ref="EC81:EC82"/>
    <mergeCell ref="ED81:ED82"/>
    <mergeCell ref="EE81:EE82"/>
    <mergeCell ref="EF81:EF82"/>
    <mergeCell ref="EI81:EI82"/>
    <mergeCell ref="EJ81:EJ82"/>
    <mergeCell ref="EC83:EC84"/>
    <mergeCell ref="ED83:ED84"/>
    <mergeCell ref="EE83:EE84"/>
    <mergeCell ref="EF83:EF84"/>
    <mergeCell ref="EI83:EI84"/>
    <mergeCell ref="EJ83:EJ84"/>
    <mergeCell ref="EG81:EH81"/>
    <mergeCell ref="EG82:EH82"/>
    <mergeCell ref="EG83:EH83"/>
    <mergeCell ref="EG84:EH84"/>
    <mergeCell ref="EG85:EH85"/>
    <mergeCell ref="EG86:EH86"/>
    <mergeCell ref="EG87:EH87"/>
    <mergeCell ref="EG88:EH88"/>
    <mergeCell ref="EG89:EH89"/>
    <mergeCell ref="EG90:EH90"/>
    <mergeCell ref="EG91:EH91"/>
    <mergeCell ref="EG92:EH92"/>
    <mergeCell ref="EI101:EI102"/>
    <mergeCell ref="EJ101:EJ102"/>
    <mergeCell ref="EC103:EC104"/>
    <mergeCell ref="ED103:ED104"/>
    <mergeCell ref="EE103:EE104"/>
    <mergeCell ref="EF103:EF104"/>
    <mergeCell ref="EI103:EI104"/>
    <mergeCell ref="EJ103:EJ104"/>
    <mergeCell ref="EC97:EC98"/>
    <mergeCell ref="ED97:ED98"/>
    <mergeCell ref="EE97:EE98"/>
    <mergeCell ref="EF97:EF98"/>
    <mergeCell ref="EI97:EI98"/>
    <mergeCell ref="EJ97:EJ98"/>
    <mergeCell ref="EC99:EC100"/>
    <mergeCell ref="ED99:ED100"/>
    <mergeCell ref="EE99:EE100"/>
    <mergeCell ref="EF99:EF100"/>
    <mergeCell ref="EI99:EI100"/>
    <mergeCell ref="EJ99:EJ100"/>
    <mergeCell ref="EC93:EC94"/>
    <mergeCell ref="ED93:ED94"/>
    <mergeCell ref="EE93:EE94"/>
    <mergeCell ref="EF93:EF94"/>
    <mergeCell ref="EI93:EI94"/>
    <mergeCell ref="EJ93:EJ94"/>
    <mergeCell ref="EC95:EC96"/>
    <mergeCell ref="ED95:ED96"/>
    <mergeCell ref="EE95:EE96"/>
    <mergeCell ref="EF95:EF96"/>
    <mergeCell ref="EI95:EI96"/>
    <mergeCell ref="EJ95:EJ96"/>
    <mergeCell ref="EG93:EH93"/>
    <mergeCell ref="EG94:EH94"/>
    <mergeCell ref="EG95:EH95"/>
    <mergeCell ref="EG96:EH96"/>
    <mergeCell ref="EG97:EH97"/>
    <mergeCell ref="EG98:EH98"/>
    <mergeCell ref="EG99:EH99"/>
    <mergeCell ref="EG100:EH100"/>
    <mergeCell ref="EG101:EH101"/>
    <mergeCell ref="EG102:EH102"/>
    <mergeCell ref="EG103:EH103"/>
    <mergeCell ref="EG104:EH104"/>
    <mergeCell ref="EI113:EI114"/>
    <mergeCell ref="EJ113:EJ114"/>
    <mergeCell ref="EC115:EC116"/>
    <mergeCell ref="ED115:ED116"/>
    <mergeCell ref="EE115:EE116"/>
    <mergeCell ref="EF115:EF116"/>
    <mergeCell ref="EI115:EI116"/>
    <mergeCell ref="EJ115:EJ116"/>
    <mergeCell ref="EC109:EC110"/>
    <mergeCell ref="ED109:ED110"/>
    <mergeCell ref="EE109:EE110"/>
    <mergeCell ref="EF109:EF110"/>
    <mergeCell ref="EI109:EI110"/>
    <mergeCell ref="EJ109:EJ110"/>
    <mergeCell ref="EC111:EC112"/>
    <mergeCell ref="ED111:ED112"/>
    <mergeCell ref="EE111:EE112"/>
    <mergeCell ref="EF111:EF112"/>
    <mergeCell ref="EI111:EI112"/>
    <mergeCell ref="EJ111:EJ112"/>
    <mergeCell ref="EC105:EC106"/>
    <mergeCell ref="ED105:ED106"/>
    <mergeCell ref="EE105:EE106"/>
    <mergeCell ref="EF105:EF106"/>
    <mergeCell ref="EI105:EI106"/>
    <mergeCell ref="EJ105:EJ106"/>
    <mergeCell ref="EC107:EC108"/>
    <mergeCell ref="ED107:ED108"/>
    <mergeCell ref="EE107:EE108"/>
    <mergeCell ref="EF107:EF108"/>
    <mergeCell ref="EI107:EI108"/>
    <mergeCell ref="EJ107:EJ108"/>
    <mergeCell ref="EG105:EH105"/>
    <mergeCell ref="EG106:EH106"/>
    <mergeCell ref="EG107:EH107"/>
    <mergeCell ref="EG108:EH108"/>
    <mergeCell ref="EG109:EH109"/>
    <mergeCell ref="EG110:EH110"/>
    <mergeCell ref="EG111:EH111"/>
    <mergeCell ref="EG112:EH112"/>
    <mergeCell ref="EG113:EH113"/>
    <mergeCell ref="EG114:EH114"/>
    <mergeCell ref="EG115:EH115"/>
    <mergeCell ref="EG116:EH116"/>
    <mergeCell ref="EI125:EI126"/>
    <mergeCell ref="EJ125:EJ126"/>
    <mergeCell ref="EC127:EC128"/>
    <mergeCell ref="ED127:ED128"/>
    <mergeCell ref="EE127:EE128"/>
    <mergeCell ref="EF127:EF128"/>
    <mergeCell ref="EI127:EI128"/>
    <mergeCell ref="EJ127:EJ128"/>
    <mergeCell ref="EC121:EC122"/>
    <mergeCell ref="ED121:ED122"/>
    <mergeCell ref="EE121:EE122"/>
    <mergeCell ref="EF121:EF122"/>
    <mergeCell ref="EI121:EI122"/>
    <mergeCell ref="EJ121:EJ122"/>
    <mergeCell ref="EC123:EC124"/>
    <mergeCell ref="ED123:ED124"/>
    <mergeCell ref="EE123:EE124"/>
    <mergeCell ref="EF123:EF124"/>
    <mergeCell ref="EI123:EI124"/>
    <mergeCell ref="EJ123:EJ124"/>
    <mergeCell ref="EC117:EC118"/>
    <mergeCell ref="ED117:ED118"/>
    <mergeCell ref="EE117:EE118"/>
    <mergeCell ref="EF117:EF118"/>
    <mergeCell ref="EI117:EI118"/>
    <mergeCell ref="EJ117:EJ118"/>
    <mergeCell ref="EC119:EC120"/>
    <mergeCell ref="ED119:ED120"/>
    <mergeCell ref="EE119:EE120"/>
    <mergeCell ref="EF119:EF120"/>
    <mergeCell ref="EI119:EI120"/>
    <mergeCell ref="EJ119:EJ120"/>
    <mergeCell ref="EG117:EH117"/>
    <mergeCell ref="EG118:EH118"/>
    <mergeCell ref="EG119:EH119"/>
    <mergeCell ref="EG120:EH120"/>
    <mergeCell ref="EG121:EH121"/>
    <mergeCell ref="EG122:EH122"/>
    <mergeCell ref="EG123:EH123"/>
    <mergeCell ref="EG124:EH124"/>
    <mergeCell ref="EG125:EH125"/>
    <mergeCell ref="EG126:EH126"/>
    <mergeCell ref="EG127:EH127"/>
    <mergeCell ref="EG128:EH128"/>
    <mergeCell ref="EI137:EI138"/>
    <mergeCell ref="EJ137:EJ138"/>
    <mergeCell ref="EC139:EC140"/>
    <mergeCell ref="ED139:ED140"/>
    <mergeCell ref="EE139:EE140"/>
    <mergeCell ref="EF139:EF140"/>
    <mergeCell ref="EI139:EI140"/>
    <mergeCell ref="EJ139:EJ140"/>
    <mergeCell ref="EC133:EC134"/>
    <mergeCell ref="ED133:ED134"/>
    <mergeCell ref="EE133:EE134"/>
    <mergeCell ref="EF133:EF134"/>
    <mergeCell ref="EI133:EI134"/>
    <mergeCell ref="EJ133:EJ134"/>
    <mergeCell ref="EC135:EC136"/>
    <mergeCell ref="ED135:ED136"/>
    <mergeCell ref="EE135:EE136"/>
    <mergeCell ref="EF135:EF136"/>
    <mergeCell ref="EI135:EI136"/>
    <mergeCell ref="EJ135:EJ136"/>
    <mergeCell ref="EC129:EC130"/>
    <mergeCell ref="ED129:ED130"/>
    <mergeCell ref="EE129:EE130"/>
    <mergeCell ref="EF129:EF130"/>
    <mergeCell ref="EI129:EI130"/>
    <mergeCell ref="EJ129:EJ130"/>
    <mergeCell ref="EC131:EC132"/>
    <mergeCell ref="ED131:ED132"/>
    <mergeCell ref="EE131:EE132"/>
    <mergeCell ref="EF131:EF132"/>
    <mergeCell ref="EI131:EI132"/>
    <mergeCell ref="EJ131:EJ132"/>
    <mergeCell ref="EG129:EH129"/>
    <mergeCell ref="EG130:EH130"/>
    <mergeCell ref="EG131:EH131"/>
    <mergeCell ref="EG132:EH132"/>
    <mergeCell ref="EG133:EH133"/>
    <mergeCell ref="EG134:EH134"/>
    <mergeCell ref="EG135:EH135"/>
    <mergeCell ref="EG136:EH136"/>
    <mergeCell ref="EG137:EH137"/>
    <mergeCell ref="EG138:EH138"/>
    <mergeCell ref="EG139:EH139"/>
    <mergeCell ref="EG140:EH140"/>
    <mergeCell ref="EI149:EI150"/>
    <mergeCell ref="EJ149:EJ150"/>
    <mergeCell ref="EC151:EC152"/>
    <mergeCell ref="ED151:ED152"/>
    <mergeCell ref="EE151:EE152"/>
    <mergeCell ref="EF151:EF152"/>
    <mergeCell ref="EI151:EI152"/>
    <mergeCell ref="EJ151:EJ152"/>
    <mergeCell ref="EC145:EC146"/>
    <mergeCell ref="ED145:ED146"/>
    <mergeCell ref="EE145:EE146"/>
    <mergeCell ref="EF145:EF146"/>
    <mergeCell ref="EI145:EI146"/>
    <mergeCell ref="EJ145:EJ146"/>
    <mergeCell ref="EC147:EC148"/>
    <mergeCell ref="ED147:ED148"/>
    <mergeCell ref="EE147:EE148"/>
    <mergeCell ref="EF147:EF148"/>
    <mergeCell ref="EI147:EI148"/>
    <mergeCell ref="EJ147:EJ148"/>
    <mergeCell ref="EC141:EC142"/>
    <mergeCell ref="ED141:ED142"/>
    <mergeCell ref="EE141:EE142"/>
    <mergeCell ref="EF141:EF142"/>
    <mergeCell ref="EI141:EI142"/>
    <mergeCell ref="EJ141:EJ142"/>
    <mergeCell ref="EC143:EC144"/>
    <mergeCell ref="ED143:ED144"/>
    <mergeCell ref="EE143:EE144"/>
    <mergeCell ref="EF143:EF144"/>
    <mergeCell ref="EI143:EI144"/>
    <mergeCell ref="EJ143:EJ144"/>
    <mergeCell ref="EG141:EH141"/>
    <mergeCell ref="EG142:EH142"/>
    <mergeCell ref="EG143:EH143"/>
    <mergeCell ref="EG144:EH144"/>
    <mergeCell ref="EG145:EH145"/>
    <mergeCell ref="EG146:EH146"/>
    <mergeCell ref="EG147:EH147"/>
    <mergeCell ref="EG148:EH148"/>
    <mergeCell ref="EG149:EH149"/>
    <mergeCell ref="EG150:EH150"/>
    <mergeCell ref="EG151:EH151"/>
    <mergeCell ref="EG152:EH152"/>
    <mergeCell ref="EI161:EI162"/>
    <mergeCell ref="EJ161:EJ162"/>
    <mergeCell ref="EC163:EC164"/>
    <mergeCell ref="ED163:ED164"/>
    <mergeCell ref="EE163:EE164"/>
    <mergeCell ref="EF163:EF164"/>
    <mergeCell ref="EI163:EI164"/>
    <mergeCell ref="EJ163:EJ164"/>
    <mergeCell ref="EC157:EC158"/>
    <mergeCell ref="ED157:ED158"/>
    <mergeCell ref="EE157:EE158"/>
    <mergeCell ref="EF157:EF158"/>
    <mergeCell ref="EI157:EI158"/>
    <mergeCell ref="EJ157:EJ158"/>
    <mergeCell ref="EC159:EC160"/>
    <mergeCell ref="ED159:ED160"/>
    <mergeCell ref="EE159:EE160"/>
    <mergeCell ref="EF159:EF160"/>
    <mergeCell ref="EI159:EI160"/>
    <mergeCell ref="EJ159:EJ160"/>
    <mergeCell ref="EC153:EC154"/>
    <mergeCell ref="ED153:ED154"/>
    <mergeCell ref="EE153:EE154"/>
    <mergeCell ref="EF153:EF154"/>
    <mergeCell ref="EI153:EI154"/>
    <mergeCell ref="EJ153:EJ154"/>
    <mergeCell ref="EC155:EC156"/>
    <mergeCell ref="ED155:ED156"/>
    <mergeCell ref="EE155:EE156"/>
    <mergeCell ref="EF155:EF156"/>
    <mergeCell ref="EI155:EI156"/>
    <mergeCell ref="EJ155:EJ156"/>
    <mergeCell ref="EG153:EH153"/>
    <mergeCell ref="EG154:EH154"/>
    <mergeCell ref="EG155:EH155"/>
    <mergeCell ref="EG156:EH156"/>
    <mergeCell ref="EG157:EH157"/>
    <mergeCell ref="EG158:EH158"/>
    <mergeCell ref="EG159:EH159"/>
    <mergeCell ref="EG160:EH160"/>
    <mergeCell ref="EG161:EH161"/>
    <mergeCell ref="EG162:EH162"/>
    <mergeCell ref="EG163:EH163"/>
    <mergeCell ref="EG164:EH164"/>
    <mergeCell ref="EC173:EC174"/>
    <mergeCell ref="ED173:ED174"/>
    <mergeCell ref="EE173:EE174"/>
    <mergeCell ref="EF173:EF174"/>
    <mergeCell ref="EI173:EI174"/>
    <mergeCell ref="EJ173:EJ174"/>
    <mergeCell ref="EC175:EC176"/>
    <mergeCell ref="ED175:ED176"/>
    <mergeCell ref="EE175:EE176"/>
    <mergeCell ref="EF175:EF176"/>
    <mergeCell ref="EI175:EI176"/>
    <mergeCell ref="EJ175:EJ176"/>
    <mergeCell ref="EC169:EC170"/>
    <mergeCell ref="ED169:ED170"/>
    <mergeCell ref="EE169:EE170"/>
    <mergeCell ref="EF169:EF170"/>
    <mergeCell ref="EI169:EI170"/>
    <mergeCell ref="EJ169:EJ170"/>
    <mergeCell ref="EC171:EC172"/>
    <mergeCell ref="ED171:ED172"/>
    <mergeCell ref="EE171:EE172"/>
    <mergeCell ref="EF171:EF172"/>
    <mergeCell ref="EI171:EI172"/>
    <mergeCell ref="EJ171:EJ172"/>
    <mergeCell ref="EC165:EC166"/>
    <mergeCell ref="ED165:ED166"/>
    <mergeCell ref="EE165:EE166"/>
    <mergeCell ref="EF165:EF166"/>
    <mergeCell ref="EI165:EI166"/>
    <mergeCell ref="EJ165:EJ166"/>
    <mergeCell ref="EC167:EC168"/>
    <mergeCell ref="ED167:ED168"/>
    <mergeCell ref="EE167:EE168"/>
    <mergeCell ref="EF167:EF168"/>
    <mergeCell ref="EI167:EI168"/>
    <mergeCell ref="EJ167:EJ168"/>
    <mergeCell ref="EG165:EH165"/>
    <mergeCell ref="EG166:EH166"/>
    <mergeCell ref="EG167:EH167"/>
    <mergeCell ref="EG168:EH168"/>
    <mergeCell ref="EG169:EH169"/>
    <mergeCell ref="EG170:EH170"/>
    <mergeCell ref="EG171:EH171"/>
    <mergeCell ref="EG172:EH172"/>
    <mergeCell ref="EG173:EH173"/>
    <mergeCell ref="EG174:EH174"/>
    <mergeCell ref="EG175:EH175"/>
    <mergeCell ref="EG176:EH176"/>
    <mergeCell ref="EC185:EC186"/>
    <mergeCell ref="ED185:ED186"/>
    <mergeCell ref="EE185:EE186"/>
    <mergeCell ref="EF185:EF186"/>
    <mergeCell ref="EI185:EI186"/>
    <mergeCell ref="EJ185:EJ186"/>
    <mergeCell ref="EC187:EC188"/>
    <mergeCell ref="ED187:ED188"/>
    <mergeCell ref="EE187:EE188"/>
    <mergeCell ref="EF187:EF188"/>
    <mergeCell ref="EI187:EI188"/>
    <mergeCell ref="EJ187:EJ188"/>
    <mergeCell ref="EC181:EC182"/>
    <mergeCell ref="ED181:ED182"/>
    <mergeCell ref="EE181:EE182"/>
    <mergeCell ref="EF181:EF182"/>
    <mergeCell ref="EI181:EI182"/>
    <mergeCell ref="EJ181:EJ182"/>
    <mergeCell ref="EC183:EC184"/>
    <mergeCell ref="ED183:ED184"/>
    <mergeCell ref="EE183:EE184"/>
    <mergeCell ref="EF183:EF184"/>
    <mergeCell ref="EI183:EI184"/>
    <mergeCell ref="EJ183:EJ184"/>
    <mergeCell ref="EC177:EC178"/>
    <mergeCell ref="ED177:ED178"/>
    <mergeCell ref="EE177:EE178"/>
    <mergeCell ref="EF177:EF178"/>
    <mergeCell ref="EI177:EI178"/>
    <mergeCell ref="EJ177:EJ178"/>
    <mergeCell ref="EC179:EC180"/>
    <mergeCell ref="ED179:ED180"/>
    <mergeCell ref="EE179:EE180"/>
    <mergeCell ref="EF179:EF180"/>
    <mergeCell ref="EI179:EI180"/>
    <mergeCell ref="EJ179:EJ180"/>
    <mergeCell ref="EG177:EH177"/>
    <mergeCell ref="EG178:EH178"/>
    <mergeCell ref="EG179:EH179"/>
    <mergeCell ref="EG180:EH180"/>
    <mergeCell ref="EG181:EH181"/>
    <mergeCell ref="EG182:EH182"/>
    <mergeCell ref="EG183:EH183"/>
    <mergeCell ref="EG184:EH184"/>
    <mergeCell ref="EG185:EH185"/>
    <mergeCell ref="EG186:EH186"/>
    <mergeCell ref="EG187:EH187"/>
    <mergeCell ref="EG188:EH188"/>
    <mergeCell ref="EC197:EC198"/>
    <mergeCell ref="ED197:ED198"/>
    <mergeCell ref="EE197:EE198"/>
    <mergeCell ref="EF197:EF198"/>
    <mergeCell ref="EI197:EI198"/>
    <mergeCell ref="EJ197:EJ198"/>
    <mergeCell ref="EC199:EC200"/>
    <mergeCell ref="ED199:ED200"/>
    <mergeCell ref="EE199:EE200"/>
    <mergeCell ref="EF199:EF200"/>
    <mergeCell ref="EI199:EI200"/>
    <mergeCell ref="EJ199:EJ200"/>
    <mergeCell ref="EC193:EC194"/>
    <mergeCell ref="ED193:ED194"/>
    <mergeCell ref="EE193:EE194"/>
    <mergeCell ref="EF193:EF194"/>
    <mergeCell ref="EI193:EI194"/>
    <mergeCell ref="EJ193:EJ194"/>
    <mergeCell ref="EC195:EC196"/>
    <mergeCell ref="ED195:ED196"/>
    <mergeCell ref="EE195:EE196"/>
    <mergeCell ref="EF195:EF196"/>
    <mergeCell ref="EI195:EI196"/>
    <mergeCell ref="EJ195:EJ196"/>
    <mergeCell ref="EC189:EC190"/>
    <mergeCell ref="ED189:ED190"/>
    <mergeCell ref="EE189:EE190"/>
    <mergeCell ref="EF189:EF190"/>
    <mergeCell ref="EI189:EI190"/>
    <mergeCell ref="EJ189:EJ190"/>
    <mergeCell ref="EC191:EC192"/>
    <mergeCell ref="ED191:ED192"/>
    <mergeCell ref="EE191:EE192"/>
    <mergeCell ref="EF191:EF192"/>
    <mergeCell ref="EI191:EI192"/>
    <mergeCell ref="EJ191:EJ192"/>
    <mergeCell ref="EG189:EH189"/>
    <mergeCell ref="EG190:EH190"/>
    <mergeCell ref="EG191:EH191"/>
    <mergeCell ref="EG192:EH192"/>
    <mergeCell ref="EG193:EH193"/>
    <mergeCell ref="EG194:EH194"/>
    <mergeCell ref="EG195:EH195"/>
    <mergeCell ref="EG196:EH196"/>
    <mergeCell ref="EG197:EH197"/>
    <mergeCell ref="EG198:EH198"/>
    <mergeCell ref="EG199:EH199"/>
    <mergeCell ref="EG200:EH200"/>
    <mergeCell ref="EC209:EC210"/>
    <mergeCell ref="ED209:ED210"/>
    <mergeCell ref="EE209:EE210"/>
    <mergeCell ref="EF209:EF210"/>
    <mergeCell ref="EI209:EI210"/>
    <mergeCell ref="EJ209:EJ210"/>
    <mergeCell ref="EC211:EC212"/>
    <mergeCell ref="ED211:ED212"/>
    <mergeCell ref="EE211:EE212"/>
    <mergeCell ref="EF211:EF212"/>
    <mergeCell ref="EI211:EI212"/>
    <mergeCell ref="EJ211:EJ212"/>
    <mergeCell ref="EC205:EC206"/>
    <mergeCell ref="ED205:ED206"/>
    <mergeCell ref="EE205:EE206"/>
    <mergeCell ref="EF205:EF206"/>
    <mergeCell ref="EI205:EI206"/>
    <mergeCell ref="EJ205:EJ206"/>
    <mergeCell ref="EC207:EC208"/>
    <mergeCell ref="ED207:ED208"/>
    <mergeCell ref="EE207:EE208"/>
    <mergeCell ref="EF207:EF208"/>
    <mergeCell ref="EI207:EI208"/>
    <mergeCell ref="EJ207:EJ208"/>
    <mergeCell ref="EC201:EC202"/>
    <mergeCell ref="ED201:ED202"/>
    <mergeCell ref="EE201:EE202"/>
    <mergeCell ref="EF201:EF202"/>
    <mergeCell ref="EI201:EI202"/>
    <mergeCell ref="EJ201:EJ202"/>
    <mergeCell ref="EC203:EC204"/>
    <mergeCell ref="ED203:ED204"/>
    <mergeCell ref="EE203:EE204"/>
    <mergeCell ref="EF203:EF204"/>
    <mergeCell ref="EI203:EI204"/>
    <mergeCell ref="EJ203:EJ204"/>
    <mergeCell ref="EG201:EH201"/>
    <mergeCell ref="EG202:EH202"/>
    <mergeCell ref="EG203:EH203"/>
    <mergeCell ref="EG204:EH204"/>
    <mergeCell ref="EG205:EH205"/>
    <mergeCell ref="EG206:EH206"/>
    <mergeCell ref="EG207:EH207"/>
    <mergeCell ref="EG208:EH208"/>
    <mergeCell ref="EG209:EH209"/>
    <mergeCell ref="EG210:EH210"/>
    <mergeCell ref="EG211:EH211"/>
    <mergeCell ref="EG212:EH212"/>
    <mergeCell ref="EC217:EC218"/>
    <mergeCell ref="ED217:ED218"/>
    <mergeCell ref="EE217:EE218"/>
    <mergeCell ref="EF217:EF218"/>
    <mergeCell ref="EI217:EI218"/>
    <mergeCell ref="EJ217:EJ218"/>
    <mergeCell ref="EC219:EC220"/>
    <mergeCell ref="ED219:ED220"/>
    <mergeCell ref="EE219:EE220"/>
    <mergeCell ref="EF219:EF220"/>
    <mergeCell ref="EI219:EI220"/>
    <mergeCell ref="EJ219:EJ220"/>
    <mergeCell ref="EC213:EC214"/>
    <mergeCell ref="ED213:ED214"/>
    <mergeCell ref="EE213:EE214"/>
    <mergeCell ref="EF213:EF214"/>
    <mergeCell ref="EI213:EI214"/>
    <mergeCell ref="EJ213:EJ214"/>
    <mergeCell ref="EC215:EC216"/>
    <mergeCell ref="ED215:ED216"/>
    <mergeCell ref="EE215:EE216"/>
    <mergeCell ref="EF215:EF216"/>
    <mergeCell ref="EI215:EI216"/>
    <mergeCell ref="EJ215:EJ216"/>
    <mergeCell ref="EG213:EH213"/>
    <mergeCell ref="EG214:EH214"/>
    <mergeCell ref="EG215:EH215"/>
    <mergeCell ref="EG216:EH216"/>
    <mergeCell ref="EG217:EH217"/>
    <mergeCell ref="EG218:EH218"/>
    <mergeCell ref="EG219:EH219"/>
    <mergeCell ref="EG220:EH220"/>
    <mergeCell ref="EG221:EH221"/>
    <mergeCell ref="EC225:EC226"/>
    <mergeCell ref="ED225:ED226"/>
    <mergeCell ref="EE225:EE226"/>
    <mergeCell ref="EF225:EF226"/>
    <mergeCell ref="EI225:EI226"/>
    <mergeCell ref="EJ225:EJ226"/>
    <mergeCell ref="EC227:EC228"/>
    <mergeCell ref="ED227:ED228"/>
    <mergeCell ref="EE227:EE228"/>
    <mergeCell ref="EF227:EF228"/>
    <mergeCell ref="EI227:EI228"/>
    <mergeCell ref="EJ227:EJ228"/>
    <mergeCell ref="EG225:EH225"/>
    <mergeCell ref="EG226:EH226"/>
    <mergeCell ref="EG227:EH227"/>
    <mergeCell ref="EG228:EH228"/>
    <mergeCell ref="EG229:EH229"/>
    <mergeCell ref="EG230:EH230"/>
    <mergeCell ref="EG231:EH231"/>
    <mergeCell ref="EG232:EH232"/>
    <mergeCell ref="EG233:EH233"/>
    <mergeCell ref="EC221:EC222"/>
    <mergeCell ref="ED221:ED222"/>
    <mergeCell ref="EE221:EE222"/>
    <mergeCell ref="EF221:EF222"/>
    <mergeCell ref="EI221:EI222"/>
    <mergeCell ref="EJ221:EJ222"/>
    <mergeCell ref="EC223:EC224"/>
    <mergeCell ref="ED223:ED224"/>
    <mergeCell ref="EE223:EE224"/>
    <mergeCell ref="EF223:EF224"/>
    <mergeCell ref="EI223:EI224"/>
    <mergeCell ref="EJ223:EJ224"/>
    <mergeCell ref="EG222:EH222"/>
    <mergeCell ref="EG223:EH223"/>
    <mergeCell ref="EG224:EH224"/>
    <mergeCell ref="EG246:EH246"/>
    <mergeCell ref="EG247:EH247"/>
    <mergeCell ref="EG248:EH248"/>
    <mergeCell ref="EG249:EH249"/>
    <mergeCell ref="EG250:EH250"/>
    <mergeCell ref="EG251:EH251"/>
    <mergeCell ref="EG252:EH252"/>
    <mergeCell ref="EC233:EC234"/>
    <mergeCell ref="ED233:ED234"/>
    <mergeCell ref="EE233:EE234"/>
    <mergeCell ref="EF233:EF234"/>
    <mergeCell ref="EI233:EI234"/>
    <mergeCell ref="EJ233:EJ234"/>
    <mergeCell ref="EC235:EC236"/>
    <mergeCell ref="ED235:ED236"/>
    <mergeCell ref="EE235:EE236"/>
    <mergeCell ref="EF235:EF236"/>
    <mergeCell ref="EI235:EI236"/>
    <mergeCell ref="EJ235:EJ236"/>
    <mergeCell ref="EG234:EH234"/>
    <mergeCell ref="EG235:EH235"/>
    <mergeCell ref="EG236:EH236"/>
    <mergeCell ref="EC229:EC230"/>
    <mergeCell ref="ED229:ED230"/>
    <mergeCell ref="EE229:EE230"/>
    <mergeCell ref="EF229:EF230"/>
    <mergeCell ref="EI229:EI230"/>
    <mergeCell ref="EJ229:EJ230"/>
    <mergeCell ref="EC231:EC232"/>
    <mergeCell ref="ED231:ED232"/>
    <mergeCell ref="EE231:EE232"/>
    <mergeCell ref="EF231:EF232"/>
    <mergeCell ref="EI231:EI232"/>
    <mergeCell ref="EJ231:EJ232"/>
    <mergeCell ref="EC241:EC242"/>
    <mergeCell ref="ED241:ED242"/>
    <mergeCell ref="EE241:EE242"/>
    <mergeCell ref="EF241:EF242"/>
    <mergeCell ref="EI241:EI242"/>
    <mergeCell ref="EJ241:EJ242"/>
    <mergeCell ref="EC243:EC244"/>
    <mergeCell ref="ED243:ED244"/>
    <mergeCell ref="EE243:EE244"/>
    <mergeCell ref="EF243:EF244"/>
    <mergeCell ref="EI243:EI244"/>
    <mergeCell ref="EJ243:EJ244"/>
    <mergeCell ref="EC237:EC238"/>
    <mergeCell ref="ED237:ED238"/>
    <mergeCell ref="EE237:EE238"/>
    <mergeCell ref="EF237:EF238"/>
    <mergeCell ref="EI237:EI238"/>
    <mergeCell ref="EJ237:EJ238"/>
    <mergeCell ref="EC239:EC240"/>
    <mergeCell ref="ED239:ED240"/>
    <mergeCell ref="EE239:EE240"/>
    <mergeCell ref="EF239:EF240"/>
    <mergeCell ref="EI239:EI240"/>
    <mergeCell ref="EJ239:EJ240"/>
    <mergeCell ref="EG237:EH237"/>
    <mergeCell ref="EG238:EH238"/>
    <mergeCell ref="EG239:EH239"/>
    <mergeCell ref="EG240:EH240"/>
    <mergeCell ref="EG241:EH241"/>
    <mergeCell ref="EG242:EH242"/>
    <mergeCell ref="EG243:EH243"/>
    <mergeCell ref="EG244:EH244"/>
    <mergeCell ref="EG245:EH245"/>
    <mergeCell ref="ET27:ET28"/>
    <mergeCell ref="ET19:ET20"/>
    <mergeCell ref="EM21:EM22"/>
    <mergeCell ref="EN21:EN22"/>
    <mergeCell ref="EO21:EO22"/>
    <mergeCell ref="EP21:EP22"/>
    <mergeCell ref="ES21:ES22"/>
    <mergeCell ref="ET21:ET22"/>
    <mergeCell ref="EM23:EM24"/>
    <mergeCell ref="EN23:EN24"/>
    <mergeCell ref="EO23:EO24"/>
    <mergeCell ref="EP23:EP24"/>
    <mergeCell ref="ES23:ES24"/>
    <mergeCell ref="ET23:ET24"/>
    <mergeCell ref="EC257:EC258"/>
    <mergeCell ref="ED257:ED258"/>
    <mergeCell ref="EE257:EE258"/>
    <mergeCell ref="EF257:EF258"/>
    <mergeCell ref="EI257:EI258"/>
    <mergeCell ref="EJ257:EJ258"/>
    <mergeCell ref="EQ18:ER18"/>
    <mergeCell ref="EM19:EM20"/>
    <mergeCell ref="EN19:EN20"/>
    <mergeCell ref="EO19:EO20"/>
    <mergeCell ref="EP19:EP20"/>
    <mergeCell ref="ES19:ES20"/>
    <mergeCell ref="EM25:EM26"/>
    <mergeCell ref="EN25:EN26"/>
    <mergeCell ref="EO25:EO26"/>
    <mergeCell ref="EP25:EP26"/>
    <mergeCell ref="EC253:EC254"/>
    <mergeCell ref="ED253:ED254"/>
    <mergeCell ref="EE253:EE254"/>
    <mergeCell ref="EF253:EF254"/>
    <mergeCell ref="EI253:EI254"/>
    <mergeCell ref="EJ253:EJ254"/>
    <mergeCell ref="EC255:EC256"/>
    <mergeCell ref="ED255:ED256"/>
    <mergeCell ref="EE255:EE256"/>
    <mergeCell ref="EF255:EF256"/>
    <mergeCell ref="EI255:EI256"/>
    <mergeCell ref="EJ255:EJ256"/>
    <mergeCell ref="EC249:EC250"/>
    <mergeCell ref="ED249:ED250"/>
    <mergeCell ref="EE249:EE250"/>
    <mergeCell ref="EF249:EF250"/>
    <mergeCell ref="EI249:EI250"/>
    <mergeCell ref="EJ249:EJ250"/>
    <mergeCell ref="EC251:EC252"/>
    <mergeCell ref="ED251:ED252"/>
    <mergeCell ref="EE251:EE252"/>
    <mergeCell ref="EF251:EF252"/>
    <mergeCell ref="EI251:EI252"/>
    <mergeCell ref="EJ251:EJ252"/>
    <mergeCell ref="EC245:EC246"/>
    <mergeCell ref="ED245:ED246"/>
    <mergeCell ref="EE245:EE246"/>
    <mergeCell ref="EF245:EF246"/>
    <mergeCell ref="EI245:EI246"/>
    <mergeCell ref="EJ245:EJ246"/>
    <mergeCell ref="EC247:EC248"/>
    <mergeCell ref="ED247:ED248"/>
    <mergeCell ref="EE247:EE248"/>
    <mergeCell ref="EF247:EF248"/>
    <mergeCell ref="EM45:EM46"/>
    <mergeCell ref="EN45:EN46"/>
    <mergeCell ref="EO45:EO46"/>
    <mergeCell ref="EP45:EP46"/>
    <mergeCell ref="ES45:ES46"/>
    <mergeCell ref="ET45:ET46"/>
    <mergeCell ref="EM47:EM48"/>
    <mergeCell ref="EN47:EN48"/>
    <mergeCell ref="EO47:EO48"/>
    <mergeCell ref="EP47:EP48"/>
    <mergeCell ref="ES47:ES48"/>
    <mergeCell ref="ET47:ET48"/>
    <mergeCell ref="EM41:EM42"/>
    <mergeCell ref="EN41:EN42"/>
    <mergeCell ref="EO41:EO42"/>
    <mergeCell ref="EP41:EP42"/>
    <mergeCell ref="ES41:ES42"/>
    <mergeCell ref="ET41:ET42"/>
    <mergeCell ref="EM43:EM44"/>
    <mergeCell ref="EN43:EN44"/>
    <mergeCell ref="EO43:EO44"/>
    <mergeCell ref="EP43:EP44"/>
    <mergeCell ref="ES43:ES44"/>
    <mergeCell ref="ET43:ET44"/>
    <mergeCell ref="EM37:EM38"/>
    <mergeCell ref="EN37:EN38"/>
    <mergeCell ref="EO37:EO38"/>
    <mergeCell ref="EP37:EP38"/>
    <mergeCell ref="ES37:ES38"/>
    <mergeCell ref="ET37:ET38"/>
    <mergeCell ref="EM39:EM40"/>
    <mergeCell ref="EN39:EN40"/>
    <mergeCell ref="EO39:EO40"/>
    <mergeCell ref="EP39:EP40"/>
    <mergeCell ref="ES39:ES40"/>
    <mergeCell ref="ET39:ET40"/>
    <mergeCell ref="EQ48:ER48"/>
    <mergeCell ref="EQ38:ER38"/>
    <mergeCell ref="EQ39:ER39"/>
    <mergeCell ref="EQ40:ER40"/>
    <mergeCell ref="EQ41:ER41"/>
    <mergeCell ref="EQ42:ER42"/>
    <mergeCell ref="EQ43:ER43"/>
    <mergeCell ref="EQ44:ER44"/>
    <mergeCell ref="EQ45:ER45"/>
    <mergeCell ref="EQ46:ER46"/>
    <mergeCell ref="EQ47:ER47"/>
    <mergeCell ref="EM57:EM58"/>
    <mergeCell ref="EN57:EN58"/>
    <mergeCell ref="EO57:EO58"/>
    <mergeCell ref="EP57:EP58"/>
    <mergeCell ref="ES57:ES58"/>
    <mergeCell ref="ET57:ET58"/>
    <mergeCell ref="EM59:EM60"/>
    <mergeCell ref="EN59:EN60"/>
    <mergeCell ref="EO59:EO60"/>
    <mergeCell ref="EP59:EP60"/>
    <mergeCell ref="ES59:ES60"/>
    <mergeCell ref="ET59:ET60"/>
    <mergeCell ref="EM53:EM54"/>
    <mergeCell ref="EN53:EN54"/>
    <mergeCell ref="EO53:EO54"/>
    <mergeCell ref="EP53:EP54"/>
    <mergeCell ref="ES53:ES54"/>
    <mergeCell ref="ET53:ET54"/>
    <mergeCell ref="EM55:EM56"/>
    <mergeCell ref="EN55:EN56"/>
    <mergeCell ref="EO55:EO56"/>
    <mergeCell ref="EP55:EP56"/>
    <mergeCell ref="ES55:ES56"/>
    <mergeCell ref="ET55:ET56"/>
    <mergeCell ref="EM49:EM50"/>
    <mergeCell ref="EN49:EN50"/>
    <mergeCell ref="EO49:EO50"/>
    <mergeCell ref="EP49:EP50"/>
    <mergeCell ref="ES49:ES50"/>
    <mergeCell ref="ET49:ET50"/>
    <mergeCell ref="EM51:EM52"/>
    <mergeCell ref="EN51:EN52"/>
    <mergeCell ref="EO51:EO52"/>
    <mergeCell ref="EP51:EP52"/>
    <mergeCell ref="ES51:ES52"/>
    <mergeCell ref="ET51:ET52"/>
    <mergeCell ref="EQ49:ER49"/>
    <mergeCell ref="EQ50:ER50"/>
    <mergeCell ref="EQ51:ER51"/>
    <mergeCell ref="EQ52:ER52"/>
    <mergeCell ref="EQ53:ER53"/>
    <mergeCell ref="EQ54:ER54"/>
    <mergeCell ref="EQ55:ER55"/>
    <mergeCell ref="EQ56:ER56"/>
    <mergeCell ref="EQ57:ER57"/>
    <mergeCell ref="EQ58:ER58"/>
    <mergeCell ref="EQ59:ER59"/>
    <mergeCell ref="EQ60:ER60"/>
    <mergeCell ref="EM69:EM70"/>
    <mergeCell ref="EN69:EN70"/>
    <mergeCell ref="EO69:EO70"/>
    <mergeCell ref="EP69:EP70"/>
    <mergeCell ref="ES69:ES70"/>
    <mergeCell ref="ET69:ET70"/>
    <mergeCell ref="EM71:EM72"/>
    <mergeCell ref="EN71:EN72"/>
    <mergeCell ref="EO71:EO72"/>
    <mergeCell ref="EP71:EP72"/>
    <mergeCell ref="ES71:ES72"/>
    <mergeCell ref="ET71:ET72"/>
    <mergeCell ref="EM65:EM66"/>
    <mergeCell ref="EN65:EN66"/>
    <mergeCell ref="EO65:EO66"/>
    <mergeCell ref="EP65:EP66"/>
    <mergeCell ref="ES65:ES66"/>
    <mergeCell ref="ET65:ET66"/>
    <mergeCell ref="EM67:EM68"/>
    <mergeCell ref="EN67:EN68"/>
    <mergeCell ref="EO67:EO68"/>
    <mergeCell ref="EP67:EP68"/>
    <mergeCell ref="ES67:ES68"/>
    <mergeCell ref="ET67:ET68"/>
    <mergeCell ref="EM61:EM62"/>
    <mergeCell ref="EN61:EN62"/>
    <mergeCell ref="EO61:EO62"/>
    <mergeCell ref="EP61:EP62"/>
    <mergeCell ref="ES61:ES62"/>
    <mergeCell ref="ET61:ET62"/>
    <mergeCell ref="EM63:EM64"/>
    <mergeCell ref="EN63:EN64"/>
    <mergeCell ref="EO63:EO64"/>
    <mergeCell ref="EP63:EP64"/>
    <mergeCell ref="ES63:ES64"/>
    <mergeCell ref="ET63:ET64"/>
    <mergeCell ref="EQ62:ER62"/>
    <mergeCell ref="EQ63:ER63"/>
    <mergeCell ref="EQ64:ER64"/>
    <mergeCell ref="EQ65:ER65"/>
    <mergeCell ref="EQ66:ER66"/>
    <mergeCell ref="EQ67:ER67"/>
    <mergeCell ref="EQ68:ER68"/>
    <mergeCell ref="EQ69:ER69"/>
    <mergeCell ref="EQ70:ER70"/>
    <mergeCell ref="EQ71:ER71"/>
    <mergeCell ref="EQ72:ER72"/>
    <mergeCell ref="EQ61:ER61"/>
    <mergeCell ref="EM81:EM82"/>
    <mergeCell ref="EN81:EN82"/>
    <mergeCell ref="EO81:EO82"/>
    <mergeCell ref="EP81:EP82"/>
    <mergeCell ref="ES81:ES82"/>
    <mergeCell ref="ET81:ET82"/>
    <mergeCell ref="EM83:EM84"/>
    <mergeCell ref="EN83:EN84"/>
    <mergeCell ref="EO83:EO84"/>
    <mergeCell ref="EP83:EP84"/>
    <mergeCell ref="ES83:ES84"/>
    <mergeCell ref="ET83:ET84"/>
    <mergeCell ref="EM77:EM78"/>
    <mergeCell ref="EN77:EN78"/>
    <mergeCell ref="EO77:EO78"/>
    <mergeCell ref="EP77:EP78"/>
    <mergeCell ref="ES77:ES78"/>
    <mergeCell ref="ET77:ET78"/>
    <mergeCell ref="EM79:EM80"/>
    <mergeCell ref="EN79:EN80"/>
    <mergeCell ref="EO79:EO80"/>
    <mergeCell ref="EP79:EP80"/>
    <mergeCell ref="ES79:ES80"/>
    <mergeCell ref="ET79:ET80"/>
    <mergeCell ref="EM73:EM74"/>
    <mergeCell ref="EN73:EN74"/>
    <mergeCell ref="EO73:EO74"/>
    <mergeCell ref="EP73:EP74"/>
    <mergeCell ref="ES73:ES74"/>
    <mergeCell ref="ET73:ET74"/>
    <mergeCell ref="EM75:EM76"/>
    <mergeCell ref="EN75:EN76"/>
    <mergeCell ref="EO75:EO76"/>
    <mergeCell ref="EP75:EP76"/>
    <mergeCell ref="ES75:ES76"/>
    <mergeCell ref="ET75:ET76"/>
    <mergeCell ref="EQ73:ER73"/>
    <mergeCell ref="EQ74:ER74"/>
    <mergeCell ref="EQ75:ER75"/>
    <mergeCell ref="EQ76:ER76"/>
    <mergeCell ref="EQ77:ER77"/>
    <mergeCell ref="EQ78:ER78"/>
    <mergeCell ref="EQ79:ER79"/>
    <mergeCell ref="EQ80:ER80"/>
    <mergeCell ref="EQ81:ER81"/>
    <mergeCell ref="EQ82:ER82"/>
    <mergeCell ref="EQ83:ER83"/>
    <mergeCell ref="EQ84:ER84"/>
    <mergeCell ref="EM93:EM94"/>
    <mergeCell ref="EN93:EN94"/>
    <mergeCell ref="EO93:EO94"/>
    <mergeCell ref="EP93:EP94"/>
    <mergeCell ref="ES93:ES94"/>
    <mergeCell ref="ET93:ET94"/>
    <mergeCell ref="EM95:EM96"/>
    <mergeCell ref="EN95:EN96"/>
    <mergeCell ref="EO95:EO96"/>
    <mergeCell ref="EP95:EP96"/>
    <mergeCell ref="ES95:ES96"/>
    <mergeCell ref="ET95:ET96"/>
    <mergeCell ref="EM89:EM90"/>
    <mergeCell ref="EN89:EN90"/>
    <mergeCell ref="EO89:EO90"/>
    <mergeCell ref="EP89:EP90"/>
    <mergeCell ref="ES89:ES90"/>
    <mergeCell ref="ET89:ET90"/>
    <mergeCell ref="EM91:EM92"/>
    <mergeCell ref="EN91:EN92"/>
    <mergeCell ref="EO91:EO92"/>
    <mergeCell ref="EP91:EP92"/>
    <mergeCell ref="ES91:ES92"/>
    <mergeCell ref="ET91:ET92"/>
    <mergeCell ref="EM85:EM86"/>
    <mergeCell ref="EN85:EN86"/>
    <mergeCell ref="EO85:EO86"/>
    <mergeCell ref="EP85:EP86"/>
    <mergeCell ref="ES85:ES86"/>
    <mergeCell ref="ET85:ET86"/>
    <mergeCell ref="EM87:EM88"/>
    <mergeCell ref="EN87:EN88"/>
    <mergeCell ref="EO87:EO88"/>
    <mergeCell ref="EP87:EP88"/>
    <mergeCell ref="ES87:ES88"/>
    <mergeCell ref="ET87:ET88"/>
    <mergeCell ref="EQ85:ER85"/>
    <mergeCell ref="EQ86:ER86"/>
    <mergeCell ref="EQ87:ER87"/>
    <mergeCell ref="EQ88:ER88"/>
    <mergeCell ref="EQ89:ER89"/>
    <mergeCell ref="EQ90:ER90"/>
    <mergeCell ref="EQ91:ER91"/>
    <mergeCell ref="EQ92:ER92"/>
    <mergeCell ref="EQ93:ER93"/>
    <mergeCell ref="EQ94:ER94"/>
    <mergeCell ref="EQ95:ER95"/>
    <mergeCell ref="EQ96:ER96"/>
    <mergeCell ref="EM105:EM106"/>
    <mergeCell ref="EN105:EN106"/>
    <mergeCell ref="EO105:EO106"/>
    <mergeCell ref="EP105:EP106"/>
    <mergeCell ref="ES105:ES106"/>
    <mergeCell ref="ET105:ET106"/>
    <mergeCell ref="EM107:EM108"/>
    <mergeCell ref="EN107:EN108"/>
    <mergeCell ref="EO107:EO108"/>
    <mergeCell ref="EP107:EP108"/>
    <mergeCell ref="ES107:ES108"/>
    <mergeCell ref="ET107:ET108"/>
    <mergeCell ref="EM101:EM102"/>
    <mergeCell ref="EN101:EN102"/>
    <mergeCell ref="EO101:EO102"/>
    <mergeCell ref="EP101:EP102"/>
    <mergeCell ref="ES101:ES102"/>
    <mergeCell ref="ET101:ET102"/>
    <mergeCell ref="EM103:EM104"/>
    <mergeCell ref="EN103:EN104"/>
    <mergeCell ref="EO103:EO104"/>
    <mergeCell ref="EP103:EP104"/>
    <mergeCell ref="ES103:ES104"/>
    <mergeCell ref="ET103:ET104"/>
    <mergeCell ref="EM97:EM98"/>
    <mergeCell ref="EN97:EN98"/>
    <mergeCell ref="EO97:EO98"/>
    <mergeCell ref="EP97:EP98"/>
    <mergeCell ref="ES97:ES98"/>
    <mergeCell ref="ET97:ET98"/>
    <mergeCell ref="EM99:EM100"/>
    <mergeCell ref="EN99:EN100"/>
    <mergeCell ref="EO99:EO100"/>
    <mergeCell ref="EP99:EP100"/>
    <mergeCell ref="ES99:ES100"/>
    <mergeCell ref="ET99:ET100"/>
    <mergeCell ref="EQ97:ER97"/>
    <mergeCell ref="EQ98:ER98"/>
    <mergeCell ref="EQ99:ER99"/>
    <mergeCell ref="EQ100:ER100"/>
    <mergeCell ref="EQ101:ER101"/>
    <mergeCell ref="EQ102:ER102"/>
    <mergeCell ref="EQ103:ER103"/>
    <mergeCell ref="EQ104:ER104"/>
    <mergeCell ref="EQ105:ER105"/>
    <mergeCell ref="EQ106:ER106"/>
    <mergeCell ref="EQ107:ER107"/>
    <mergeCell ref="EQ108:ER108"/>
    <mergeCell ref="EM117:EM118"/>
    <mergeCell ref="EN117:EN118"/>
    <mergeCell ref="EO117:EO118"/>
    <mergeCell ref="EP117:EP118"/>
    <mergeCell ref="ES117:ES118"/>
    <mergeCell ref="ET117:ET118"/>
    <mergeCell ref="EM119:EM120"/>
    <mergeCell ref="EN119:EN120"/>
    <mergeCell ref="EO119:EO120"/>
    <mergeCell ref="EP119:EP120"/>
    <mergeCell ref="ES119:ES120"/>
    <mergeCell ref="ET119:ET120"/>
    <mergeCell ref="EM113:EM114"/>
    <mergeCell ref="EN113:EN114"/>
    <mergeCell ref="EO113:EO114"/>
    <mergeCell ref="EP113:EP114"/>
    <mergeCell ref="ES113:ES114"/>
    <mergeCell ref="ET113:ET114"/>
    <mergeCell ref="EM115:EM116"/>
    <mergeCell ref="EN115:EN116"/>
    <mergeCell ref="EO115:EO116"/>
    <mergeCell ref="EP115:EP116"/>
    <mergeCell ref="ES115:ES116"/>
    <mergeCell ref="ET115:ET116"/>
    <mergeCell ref="EM109:EM110"/>
    <mergeCell ref="EN109:EN110"/>
    <mergeCell ref="EO109:EO110"/>
    <mergeCell ref="EP109:EP110"/>
    <mergeCell ref="ES109:ES110"/>
    <mergeCell ref="ET109:ET110"/>
    <mergeCell ref="EM111:EM112"/>
    <mergeCell ref="EN111:EN112"/>
    <mergeCell ref="EO111:EO112"/>
    <mergeCell ref="EP111:EP112"/>
    <mergeCell ref="ES111:ES112"/>
    <mergeCell ref="ET111:ET112"/>
    <mergeCell ref="EQ109:ER109"/>
    <mergeCell ref="EQ110:ER110"/>
    <mergeCell ref="EQ111:ER111"/>
    <mergeCell ref="EQ112:ER112"/>
    <mergeCell ref="EQ113:ER113"/>
    <mergeCell ref="EQ114:ER114"/>
    <mergeCell ref="EQ115:ER115"/>
    <mergeCell ref="EQ116:ER116"/>
    <mergeCell ref="EQ117:ER117"/>
    <mergeCell ref="EQ118:ER118"/>
    <mergeCell ref="EQ119:ER119"/>
    <mergeCell ref="EQ120:ER120"/>
    <mergeCell ref="EM129:EM130"/>
    <mergeCell ref="EN129:EN130"/>
    <mergeCell ref="EO129:EO130"/>
    <mergeCell ref="EP129:EP130"/>
    <mergeCell ref="ES129:ES130"/>
    <mergeCell ref="ET129:ET130"/>
    <mergeCell ref="EM131:EM132"/>
    <mergeCell ref="EN131:EN132"/>
    <mergeCell ref="EO131:EO132"/>
    <mergeCell ref="EP131:EP132"/>
    <mergeCell ref="ES131:ES132"/>
    <mergeCell ref="ET131:ET132"/>
    <mergeCell ref="EM125:EM126"/>
    <mergeCell ref="EN125:EN126"/>
    <mergeCell ref="EO125:EO126"/>
    <mergeCell ref="EP125:EP126"/>
    <mergeCell ref="ES125:ES126"/>
    <mergeCell ref="ET125:ET126"/>
    <mergeCell ref="EM127:EM128"/>
    <mergeCell ref="EN127:EN128"/>
    <mergeCell ref="EO127:EO128"/>
    <mergeCell ref="EP127:EP128"/>
    <mergeCell ref="ES127:ES128"/>
    <mergeCell ref="ET127:ET128"/>
    <mergeCell ref="EM121:EM122"/>
    <mergeCell ref="EN121:EN122"/>
    <mergeCell ref="EO121:EO122"/>
    <mergeCell ref="EP121:EP122"/>
    <mergeCell ref="ES121:ES122"/>
    <mergeCell ref="ET121:ET122"/>
    <mergeCell ref="EM123:EM124"/>
    <mergeCell ref="EN123:EN124"/>
    <mergeCell ref="EO123:EO124"/>
    <mergeCell ref="EP123:EP124"/>
    <mergeCell ref="ES123:ES124"/>
    <mergeCell ref="ET123:ET124"/>
    <mergeCell ref="EQ121:ER121"/>
    <mergeCell ref="EQ122:ER122"/>
    <mergeCell ref="EQ123:ER123"/>
    <mergeCell ref="EQ124:ER124"/>
    <mergeCell ref="EQ125:ER125"/>
    <mergeCell ref="EQ126:ER126"/>
    <mergeCell ref="EQ127:ER127"/>
    <mergeCell ref="EQ128:ER128"/>
    <mergeCell ref="EQ129:ER129"/>
    <mergeCell ref="EQ130:ER130"/>
    <mergeCell ref="EQ131:ER131"/>
    <mergeCell ref="EQ132:ER132"/>
    <mergeCell ref="EM141:EM142"/>
    <mergeCell ref="EN141:EN142"/>
    <mergeCell ref="EO141:EO142"/>
    <mergeCell ref="EP141:EP142"/>
    <mergeCell ref="ES141:ES142"/>
    <mergeCell ref="ET141:ET142"/>
    <mergeCell ref="EM143:EM144"/>
    <mergeCell ref="EN143:EN144"/>
    <mergeCell ref="EO143:EO144"/>
    <mergeCell ref="EP143:EP144"/>
    <mergeCell ref="ES143:ES144"/>
    <mergeCell ref="ET143:ET144"/>
    <mergeCell ref="EM137:EM138"/>
    <mergeCell ref="EN137:EN138"/>
    <mergeCell ref="EO137:EO138"/>
    <mergeCell ref="EP137:EP138"/>
    <mergeCell ref="ES137:ES138"/>
    <mergeCell ref="ET137:ET138"/>
    <mergeCell ref="EM139:EM140"/>
    <mergeCell ref="EN139:EN140"/>
    <mergeCell ref="EO139:EO140"/>
    <mergeCell ref="EP139:EP140"/>
    <mergeCell ref="ES139:ES140"/>
    <mergeCell ref="ET139:ET140"/>
    <mergeCell ref="EM133:EM134"/>
    <mergeCell ref="EN133:EN134"/>
    <mergeCell ref="EO133:EO134"/>
    <mergeCell ref="EP133:EP134"/>
    <mergeCell ref="ES133:ES134"/>
    <mergeCell ref="ET133:ET134"/>
    <mergeCell ref="EM135:EM136"/>
    <mergeCell ref="EN135:EN136"/>
    <mergeCell ref="EO135:EO136"/>
    <mergeCell ref="EP135:EP136"/>
    <mergeCell ref="ES135:ES136"/>
    <mergeCell ref="ET135:ET136"/>
    <mergeCell ref="EQ133:ER133"/>
    <mergeCell ref="EQ134:ER134"/>
    <mergeCell ref="EQ135:ER135"/>
    <mergeCell ref="EQ136:ER136"/>
    <mergeCell ref="EQ137:ER137"/>
    <mergeCell ref="EQ138:ER138"/>
    <mergeCell ref="EQ139:ER139"/>
    <mergeCell ref="EQ140:ER140"/>
    <mergeCell ref="EQ141:ER141"/>
    <mergeCell ref="EQ142:ER142"/>
    <mergeCell ref="EQ143:ER143"/>
    <mergeCell ref="EQ144:ER144"/>
    <mergeCell ref="EM153:EM154"/>
    <mergeCell ref="EN153:EN154"/>
    <mergeCell ref="EO153:EO154"/>
    <mergeCell ref="EP153:EP154"/>
    <mergeCell ref="ES153:ES154"/>
    <mergeCell ref="ET153:ET154"/>
    <mergeCell ref="EM155:EM156"/>
    <mergeCell ref="EN155:EN156"/>
    <mergeCell ref="EO155:EO156"/>
    <mergeCell ref="EP155:EP156"/>
    <mergeCell ref="ES155:ES156"/>
    <mergeCell ref="ET155:ET156"/>
    <mergeCell ref="EM149:EM150"/>
    <mergeCell ref="EN149:EN150"/>
    <mergeCell ref="EO149:EO150"/>
    <mergeCell ref="EP149:EP150"/>
    <mergeCell ref="ES149:ES150"/>
    <mergeCell ref="ET149:ET150"/>
    <mergeCell ref="EM151:EM152"/>
    <mergeCell ref="EN151:EN152"/>
    <mergeCell ref="EO151:EO152"/>
    <mergeCell ref="EP151:EP152"/>
    <mergeCell ref="ES151:ES152"/>
    <mergeCell ref="ET151:ET152"/>
    <mergeCell ref="EM145:EM146"/>
    <mergeCell ref="EN145:EN146"/>
    <mergeCell ref="EO145:EO146"/>
    <mergeCell ref="EP145:EP146"/>
    <mergeCell ref="ES145:ES146"/>
    <mergeCell ref="ET145:ET146"/>
    <mergeCell ref="EM147:EM148"/>
    <mergeCell ref="EN147:EN148"/>
    <mergeCell ref="EO147:EO148"/>
    <mergeCell ref="EP147:EP148"/>
    <mergeCell ref="ES147:ES148"/>
    <mergeCell ref="ET147:ET148"/>
    <mergeCell ref="EQ145:ER145"/>
    <mergeCell ref="EQ146:ER146"/>
    <mergeCell ref="EQ147:ER147"/>
    <mergeCell ref="EQ148:ER148"/>
    <mergeCell ref="EQ149:ER149"/>
    <mergeCell ref="EQ150:ER150"/>
    <mergeCell ref="EQ151:ER151"/>
    <mergeCell ref="EQ152:ER152"/>
    <mergeCell ref="EQ153:ER153"/>
    <mergeCell ref="EQ154:ER154"/>
    <mergeCell ref="EQ155:ER155"/>
    <mergeCell ref="EQ156:ER156"/>
    <mergeCell ref="EM165:EM166"/>
    <mergeCell ref="EN165:EN166"/>
    <mergeCell ref="EO165:EO166"/>
    <mergeCell ref="EP165:EP166"/>
    <mergeCell ref="ES165:ES166"/>
    <mergeCell ref="ET165:ET166"/>
    <mergeCell ref="EM167:EM168"/>
    <mergeCell ref="EN167:EN168"/>
    <mergeCell ref="EO167:EO168"/>
    <mergeCell ref="EP167:EP168"/>
    <mergeCell ref="ES167:ES168"/>
    <mergeCell ref="ET167:ET168"/>
    <mergeCell ref="EM161:EM162"/>
    <mergeCell ref="EN161:EN162"/>
    <mergeCell ref="EO161:EO162"/>
    <mergeCell ref="EP161:EP162"/>
    <mergeCell ref="ES161:ES162"/>
    <mergeCell ref="ET161:ET162"/>
    <mergeCell ref="EM163:EM164"/>
    <mergeCell ref="EN163:EN164"/>
    <mergeCell ref="EO163:EO164"/>
    <mergeCell ref="EP163:EP164"/>
    <mergeCell ref="ES163:ES164"/>
    <mergeCell ref="ET163:ET164"/>
    <mergeCell ref="EM157:EM158"/>
    <mergeCell ref="EN157:EN158"/>
    <mergeCell ref="EO157:EO158"/>
    <mergeCell ref="EP157:EP158"/>
    <mergeCell ref="ES157:ES158"/>
    <mergeCell ref="ET157:ET158"/>
    <mergeCell ref="EM159:EM160"/>
    <mergeCell ref="EN159:EN160"/>
    <mergeCell ref="EO159:EO160"/>
    <mergeCell ref="EP159:EP160"/>
    <mergeCell ref="ES159:ES160"/>
    <mergeCell ref="ET159:ET160"/>
    <mergeCell ref="EQ157:ER157"/>
    <mergeCell ref="EQ158:ER158"/>
    <mergeCell ref="EQ159:ER159"/>
    <mergeCell ref="EQ160:ER160"/>
    <mergeCell ref="EQ161:ER161"/>
    <mergeCell ref="EQ162:ER162"/>
    <mergeCell ref="EQ163:ER163"/>
    <mergeCell ref="EQ164:ER164"/>
    <mergeCell ref="EQ165:ER165"/>
    <mergeCell ref="EQ166:ER166"/>
    <mergeCell ref="EQ167:ER167"/>
    <mergeCell ref="EQ168:ER168"/>
    <mergeCell ref="EM177:EM178"/>
    <mergeCell ref="EN177:EN178"/>
    <mergeCell ref="EO177:EO178"/>
    <mergeCell ref="EP177:EP178"/>
    <mergeCell ref="ES177:ES178"/>
    <mergeCell ref="ET177:ET178"/>
    <mergeCell ref="EM179:EM180"/>
    <mergeCell ref="EN179:EN180"/>
    <mergeCell ref="EO179:EO180"/>
    <mergeCell ref="EP179:EP180"/>
    <mergeCell ref="ES179:ES180"/>
    <mergeCell ref="ET179:ET180"/>
    <mergeCell ref="EM173:EM174"/>
    <mergeCell ref="EN173:EN174"/>
    <mergeCell ref="EO173:EO174"/>
    <mergeCell ref="EP173:EP174"/>
    <mergeCell ref="ES173:ES174"/>
    <mergeCell ref="ET173:ET174"/>
    <mergeCell ref="EM175:EM176"/>
    <mergeCell ref="EN175:EN176"/>
    <mergeCell ref="EO175:EO176"/>
    <mergeCell ref="EP175:EP176"/>
    <mergeCell ref="ES175:ES176"/>
    <mergeCell ref="ET175:ET176"/>
    <mergeCell ref="EM169:EM170"/>
    <mergeCell ref="EN169:EN170"/>
    <mergeCell ref="EO169:EO170"/>
    <mergeCell ref="EP169:EP170"/>
    <mergeCell ref="ES169:ES170"/>
    <mergeCell ref="ET169:ET170"/>
    <mergeCell ref="EM171:EM172"/>
    <mergeCell ref="EN171:EN172"/>
    <mergeCell ref="EO171:EO172"/>
    <mergeCell ref="EP171:EP172"/>
    <mergeCell ref="ES171:ES172"/>
    <mergeCell ref="ET171:ET172"/>
    <mergeCell ref="EQ169:ER169"/>
    <mergeCell ref="EQ170:ER170"/>
    <mergeCell ref="EQ171:ER171"/>
    <mergeCell ref="EQ172:ER172"/>
    <mergeCell ref="EQ173:ER173"/>
    <mergeCell ref="EQ174:ER174"/>
    <mergeCell ref="EQ175:ER175"/>
    <mergeCell ref="EQ176:ER176"/>
    <mergeCell ref="EQ177:ER177"/>
    <mergeCell ref="EQ178:ER178"/>
    <mergeCell ref="EQ179:ER179"/>
    <mergeCell ref="EQ180:ER180"/>
    <mergeCell ref="EM189:EM190"/>
    <mergeCell ref="EN189:EN190"/>
    <mergeCell ref="EO189:EO190"/>
    <mergeCell ref="EP189:EP190"/>
    <mergeCell ref="ES189:ES190"/>
    <mergeCell ref="ET189:ET190"/>
    <mergeCell ref="EM191:EM192"/>
    <mergeCell ref="EN191:EN192"/>
    <mergeCell ref="EO191:EO192"/>
    <mergeCell ref="EP191:EP192"/>
    <mergeCell ref="ES191:ES192"/>
    <mergeCell ref="ET191:ET192"/>
    <mergeCell ref="EM185:EM186"/>
    <mergeCell ref="EN185:EN186"/>
    <mergeCell ref="EO185:EO186"/>
    <mergeCell ref="EP185:EP186"/>
    <mergeCell ref="ES185:ES186"/>
    <mergeCell ref="ET185:ET186"/>
    <mergeCell ref="EM187:EM188"/>
    <mergeCell ref="EN187:EN188"/>
    <mergeCell ref="EO187:EO188"/>
    <mergeCell ref="EP187:EP188"/>
    <mergeCell ref="ES187:ES188"/>
    <mergeCell ref="ET187:ET188"/>
    <mergeCell ref="EM181:EM182"/>
    <mergeCell ref="EN181:EN182"/>
    <mergeCell ref="EO181:EO182"/>
    <mergeCell ref="EP181:EP182"/>
    <mergeCell ref="ES181:ES182"/>
    <mergeCell ref="ET181:ET182"/>
    <mergeCell ref="EM183:EM184"/>
    <mergeCell ref="EN183:EN184"/>
    <mergeCell ref="EO183:EO184"/>
    <mergeCell ref="EP183:EP184"/>
    <mergeCell ref="ES183:ES184"/>
    <mergeCell ref="ET183:ET184"/>
    <mergeCell ref="EQ181:ER181"/>
    <mergeCell ref="EQ182:ER182"/>
    <mergeCell ref="EQ183:ER183"/>
    <mergeCell ref="EQ184:ER184"/>
    <mergeCell ref="EQ185:ER185"/>
    <mergeCell ref="EQ186:ER186"/>
    <mergeCell ref="EQ187:ER187"/>
    <mergeCell ref="EQ188:ER188"/>
    <mergeCell ref="EQ189:ER189"/>
    <mergeCell ref="EQ190:ER190"/>
    <mergeCell ref="EQ191:ER191"/>
    <mergeCell ref="EQ192:ER192"/>
    <mergeCell ref="EM201:EM202"/>
    <mergeCell ref="EN201:EN202"/>
    <mergeCell ref="EO201:EO202"/>
    <mergeCell ref="EP201:EP202"/>
    <mergeCell ref="ES201:ES202"/>
    <mergeCell ref="ET201:ET202"/>
    <mergeCell ref="EM203:EM204"/>
    <mergeCell ref="EN203:EN204"/>
    <mergeCell ref="EO203:EO204"/>
    <mergeCell ref="EP203:EP204"/>
    <mergeCell ref="ES203:ES204"/>
    <mergeCell ref="ET203:ET204"/>
    <mergeCell ref="EM197:EM198"/>
    <mergeCell ref="EN197:EN198"/>
    <mergeCell ref="EO197:EO198"/>
    <mergeCell ref="EP197:EP198"/>
    <mergeCell ref="ES197:ES198"/>
    <mergeCell ref="ET197:ET198"/>
    <mergeCell ref="EM199:EM200"/>
    <mergeCell ref="EN199:EN200"/>
    <mergeCell ref="EO199:EO200"/>
    <mergeCell ref="EP199:EP200"/>
    <mergeCell ref="ES199:ES200"/>
    <mergeCell ref="ET199:ET200"/>
    <mergeCell ref="EM193:EM194"/>
    <mergeCell ref="EN193:EN194"/>
    <mergeCell ref="EO193:EO194"/>
    <mergeCell ref="EP193:EP194"/>
    <mergeCell ref="ES193:ES194"/>
    <mergeCell ref="ET193:ET194"/>
    <mergeCell ref="EM195:EM196"/>
    <mergeCell ref="EN195:EN196"/>
    <mergeCell ref="EO195:EO196"/>
    <mergeCell ref="EP195:EP196"/>
    <mergeCell ref="ES195:ES196"/>
    <mergeCell ref="ET195:ET196"/>
    <mergeCell ref="EQ193:ER193"/>
    <mergeCell ref="EQ194:ER194"/>
    <mergeCell ref="EQ195:ER195"/>
    <mergeCell ref="EQ196:ER196"/>
    <mergeCell ref="EQ197:ER197"/>
    <mergeCell ref="EQ198:ER198"/>
    <mergeCell ref="EQ199:ER199"/>
    <mergeCell ref="EQ200:ER200"/>
    <mergeCell ref="EQ201:ER201"/>
    <mergeCell ref="EQ202:ER202"/>
    <mergeCell ref="EQ203:ER203"/>
    <mergeCell ref="EQ204:ER204"/>
    <mergeCell ref="EM213:EM214"/>
    <mergeCell ref="EN213:EN214"/>
    <mergeCell ref="EO213:EO214"/>
    <mergeCell ref="EP213:EP214"/>
    <mergeCell ref="ES213:ES214"/>
    <mergeCell ref="ET213:ET214"/>
    <mergeCell ref="EM215:EM216"/>
    <mergeCell ref="EN215:EN216"/>
    <mergeCell ref="EO215:EO216"/>
    <mergeCell ref="EP215:EP216"/>
    <mergeCell ref="ES215:ES216"/>
    <mergeCell ref="ET215:ET216"/>
    <mergeCell ref="EM209:EM210"/>
    <mergeCell ref="EN209:EN210"/>
    <mergeCell ref="EO209:EO210"/>
    <mergeCell ref="EP209:EP210"/>
    <mergeCell ref="ES209:ES210"/>
    <mergeCell ref="ET209:ET210"/>
    <mergeCell ref="EM211:EM212"/>
    <mergeCell ref="EN211:EN212"/>
    <mergeCell ref="EO211:EO212"/>
    <mergeCell ref="EP211:EP212"/>
    <mergeCell ref="ES211:ES212"/>
    <mergeCell ref="ET211:ET212"/>
    <mergeCell ref="EM205:EM206"/>
    <mergeCell ref="EN205:EN206"/>
    <mergeCell ref="EO205:EO206"/>
    <mergeCell ref="EP205:EP206"/>
    <mergeCell ref="ES205:ES206"/>
    <mergeCell ref="ET205:ET206"/>
    <mergeCell ref="EM207:EM208"/>
    <mergeCell ref="EN207:EN208"/>
    <mergeCell ref="EO207:EO208"/>
    <mergeCell ref="EP207:EP208"/>
    <mergeCell ref="ES207:ES208"/>
    <mergeCell ref="ET207:ET208"/>
    <mergeCell ref="EQ205:ER205"/>
    <mergeCell ref="EQ206:ER206"/>
    <mergeCell ref="EQ207:ER207"/>
    <mergeCell ref="EQ208:ER208"/>
    <mergeCell ref="EQ209:ER209"/>
    <mergeCell ref="EQ210:ER210"/>
    <mergeCell ref="EQ211:ER211"/>
    <mergeCell ref="EQ212:ER212"/>
    <mergeCell ref="EQ213:ER213"/>
    <mergeCell ref="EQ214:ER214"/>
    <mergeCell ref="EQ215:ER215"/>
    <mergeCell ref="EQ216:ER216"/>
    <mergeCell ref="EM225:EM226"/>
    <mergeCell ref="EN225:EN226"/>
    <mergeCell ref="EO225:EO226"/>
    <mergeCell ref="EP225:EP226"/>
    <mergeCell ref="ES225:ES226"/>
    <mergeCell ref="ET225:ET226"/>
    <mergeCell ref="EM227:EM228"/>
    <mergeCell ref="EN227:EN228"/>
    <mergeCell ref="EO227:EO228"/>
    <mergeCell ref="EP227:EP228"/>
    <mergeCell ref="ES227:ES228"/>
    <mergeCell ref="ET227:ET228"/>
    <mergeCell ref="EM221:EM222"/>
    <mergeCell ref="EN221:EN222"/>
    <mergeCell ref="EO221:EO222"/>
    <mergeCell ref="EP221:EP222"/>
    <mergeCell ref="ES221:ES222"/>
    <mergeCell ref="ET221:ET222"/>
    <mergeCell ref="EM223:EM224"/>
    <mergeCell ref="EN223:EN224"/>
    <mergeCell ref="EO223:EO224"/>
    <mergeCell ref="EP223:EP224"/>
    <mergeCell ref="ES223:ES224"/>
    <mergeCell ref="ET223:ET224"/>
    <mergeCell ref="EM217:EM218"/>
    <mergeCell ref="EN217:EN218"/>
    <mergeCell ref="EO217:EO218"/>
    <mergeCell ref="EP217:EP218"/>
    <mergeCell ref="ES217:ES218"/>
    <mergeCell ref="ET217:ET218"/>
    <mergeCell ref="EM219:EM220"/>
    <mergeCell ref="EN219:EN220"/>
    <mergeCell ref="EO219:EO220"/>
    <mergeCell ref="EP219:EP220"/>
    <mergeCell ref="ES219:ES220"/>
    <mergeCell ref="ET219:ET220"/>
    <mergeCell ref="EQ217:ER217"/>
    <mergeCell ref="EQ218:ER218"/>
    <mergeCell ref="EQ219:ER219"/>
    <mergeCell ref="EQ220:ER220"/>
    <mergeCell ref="EQ221:ER221"/>
    <mergeCell ref="EQ222:ER222"/>
    <mergeCell ref="EQ223:ER223"/>
    <mergeCell ref="EQ224:ER224"/>
    <mergeCell ref="EQ225:ER225"/>
    <mergeCell ref="EQ226:ER226"/>
    <mergeCell ref="EQ227:ER227"/>
    <mergeCell ref="EQ228:ER228"/>
    <mergeCell ref="EM237:EM238"/>
    <mergeCell ref="EN237:EN238"/>
    <mergeCell ref="EO237:EO238"/>
    <mergeCell ref="EP237:EP238"/>
    <mergeCell ref="ES237:ES238"/>
    <mergeCell ref="ET237:ET238"/>
    <mergeCell ref="EM239:EM240"/>
    <mergeCell ref="EN239:EN240"/>
    <mergeCell ref="EO239:EO240"/>
    <mergeCell ref="EP239:EP240"/>
    <mergeCell ref="ES239:ES240"/>
    <mergeCell ref="ET239:ET240"/>
    <mergeCell ref="EM233:EM234"/>
    <mergeCell ref="EN233:EN234"/>
    <mergeCell ref="EO233:EO234"/>
    <mergeCell ref="EP233:EP234"/>
    <mergeCell ref="ES233:ES234"/>
    <mergeCell ref="ET233:ET234"/>
    <mergeCell ref="EM235:EM236"/>
    <mergeCell ref="EN235:EN236"/>
    <mergeCell ref="EO235:EO236"/>
    <mergeCell ref="EP235:EP236"/>
    <mergeCell ref="ES235:ES236"/>
    <mergeCell ref="ET235:ET236"/>
    <mergeCell ref="EM229:EM230"/>
    <mergeCell ref="EN229:EN230"/>
    <mergeCell ref="EO229:EO230"/>
    <mergeCell ref="EP229:EP230"/>
    <mergeCell ref="ES229:ES230"/>
    <mergeCell ref="ET229:ET230"/>
    <mergeCell ref="EM231:EM232"/>
    <mergeCell ref="EN231:EN232"/>
    <mergeCell ref="EO231:EO232"/>
    <mergeCell ref="EP231:EP232"/>
    <mergeCell ref="ES231:ES232"/>
    <mergeCell ref="ET231:ET232"/>
    <mergeCell ref="EQ229:ER229"/>
    <mergeCell ref="EQ230:ER230"/>
    <mergeCell ref="EQ231:ER231"/>
    <mergeCell ref="EQ232:ER232"/>
    <mergeCell ref="EQ233:ER233"/>
    <mergeCell ref="EQ234:ER234"/>
    <mergeCell ref="EQ235:ER235"/>
    <mergeCell ref="EQ236:ER236"/>
    <mergeCell ref="EQ237:ER237"/>
    <mergeCell ref="EQ238:ER238"/>
    <mergeCell ref="EQ239:ER239"/>
    <mergeCell ref="EQ240:ER240"/>
    <mergeCell ref="EP245:EP246"/>
    <mergeCell ref="ES245:ES246"/>
    <mergeCell ref="ET245:ET246"/>
    <mergeCell ref="EM247:EM248"/>
    <mergeCell ref="EN247:EN248"/>
    <mergeCell ref="EO247:EO248"/>
    <mergeCell ref="EP247:EP248"/>
    <mergeCell ref="ES247:ES248"/>
    <mergeCell ref="ET247:ET248"/>
    <mergeCell ref="EM241:EM242"/>
    <mergeCell ref="EN241:EN242"/>
    <mergeCell ref="EO241:EO242"/>
    <mergeCell ref="EP241:EP242"/>
    <mergeCell ref="ES241:ES242"/>
    <mergeCell ref="ET241:ET242"/>
    <mergeCell ref="EM243:EM244"/>
    <mergeCell ref="EN243:EN244"/>
    <mergeCell ref="EO243:EO244"/>
    <mergeCell ref="EP243:EP244"/>
    <mergeCell ref="ES243:ES244"/>
    <mergeCell ref="ET243:ET244"/>
    <mergeCell ref="EQ241:ER241"/>
    <mergeCell ref="EQ242:ER242"/>
    <mergeCell ref="EQ243:ER243"/>
    <mergeCell ref="EQ244:ER244"/>
    <mergeCell ref="EQ245:ER245"/>
    <mergeCell ref="EQ246:ER246"/>
    <mergeCell ref="EQ247:ER247"/>
    <mergeCell ref="EQ248:ER248"/>
    <mergeCell ref="EQ249:ER249"/>
    <mergeCell ref="EQ250:ER250"/>
    <mergeCell ref="EQ251:ER251"/>
    <mergeCell ref="EQ252:ER252"/>
    <mergeCell ref="FC25:FC26"/>
    <mergeCell ref="FD25:FD26"/>
    <mergeCell ref="EW27:EW28"/>
    <mergeCell ref="EX27:EX28"/>
    <mergeCell ref="EY27:EY28"/>
    <mergeCell ref="EZ27:EZ28"/>
    <mergeCell ref="FC27:FC28"/>
    <mergeCell ref="FD27:FD28"/>
    <mergeCell ref="FD19:FD20"/>
    <mergeCell ref="EW21:EW22"/>
    <mergeCell ref="EX21:EX22"/>
    <mergeCell ref="EY21:EY22"/>
    <mergeCell ref="EZ21:EZ22"/>
    <mergeCell ref="FC21:FC22"/>
    <mergeCell ref="FD21:FD22"/>
    <mergeCell ref="EW23:EW24"/>
    <mergeCell ref="EX23:EX24"/>
    <mergeCell ref="EY23:EY24"/>
    <mergeCell ref="EZ23:EZ24"/>
    <mergeCell ref="FC23:FC24"/>
    <mergeCell ref="FD23:FD24"/>
    <mergeCell ref="EM257:EM258"/>
    <mergeCell ref="EN257:EN258"/>
    <mergeCell ref="EO257:EO258"/>
    <mergeCell ref="EP257:EP258"/>
    <mergeCell ref="ES257:ES258"/>
    <mergeCell ref="ET257:ET258"/>
    <mergeCell ref="FA18:FB18"/>
    <mergeCell ref="EW19:EW20"/>
    <mergeCell ref="EX19:EX20"/>
    <mergeCell ref="EY19:EY20"/>
    <mergeCell ref="EZ19:EZ20"/>
    <mergeCell ref="FC19:FC20"/>
    <mergeCell ref="EW25:EW26"/>
    <mergeCell ref="EX25:EX26"/>
    <mergeCell ref="EY25:EY26"/>
    <mergeCell ref="EZ25:EZ26"/>
    <mergeCell ref="EM253:EM254"/>
    <mergeCell ref="EN253:EN254"/>
    <mergeCell ref="EO253:EO254"/>
    <mergeCell ref="EP253:EP254"/>
    <mergeCell ref="ES253:ES254"/>
    <mergeCell ref="ET253:ET254"/>
    <mergeCell ref="EM255:EM256"/>
    <mergeCell ref="EN255:EN256"/>
    <mergeCell ref="EO255:EO256"/>
    <mergeCell ref="EP255:EP256"/>
    <mergeCell ref="ES255:ES256"/>
    <mergeCell ref="ET255:ET256"/>
    <mergeCell ref="EM249:EM250"/>
    <mergeCell ref="EN249:EN250"/>
    <mergeCell ref="EO249:EO250"/>
    <mergeCell ref="EP249:EP250"/>
    <mergeCell ref="ES249:ES250"/>
    <mergeCell ref="ET249:ET250"/>
    <mergeCell ref="EM251:EM252"/>
    <mergeCell ref="EN251:EN252"/>
    <mergeCell ref="EO251:EO252"/>
    <mergeCell ref="EP251:EP252"/>
    <mergeCell ref="ES251:ES252"/>
    <mergeCell ref="ET251:ET252"/>
    <mergeCell ref="EM245:EM246"/>
    <mergeCell ref="EN245:EN246"/>
    <mergeCell ref="EO245:EO246"/>
    <mergeCell ref="EW37:EW38"/>
    <mergeCell ref="EX37:EX38"/>
    <mergeCell ref="EY37:EY38"/>
    <mergeCell ref="EZ37:EZ38"/>
    <mergeCell ref="FC37:FC38"/>
    <mergeCell ref="FD37:FD38"/>
    <mergeCell ref="EW39:EW40"/>
    <mergeCell ref="EX39:EX40"/>
    <mergeCell ref="EY39:EY40"/>
    <mergeCell ref="EZ39:EZ40"/>
    <mergeCell ref="FC39:FC40"/>
    <mergeCell ref="FD39:FD40"/>
    <mergeCell ref="EW33:EW34"/>
    <mergeCell ref="EX33:EX34"/>
    <mergeCell ref="EY33:EY34"/>
    <mergeCell ref="EZ33:EZ34"/>
    <mergeCell ref="FC33:FC34"/>
    <mergeCell ref="FD33:FD34"/>
    <mergeCell ref="EW35:EW36"/>
    <mergeCell ref="EX35:EX36"/>
    <mergeCell ref="EY35:EY36"/>
    <mergeCell ref="EZ35:EZ36"/>
    <mergeCell ref="FC35:FC36"/>
    <mergeCell ref="FD35:FD36"/>
    <mergeCell ref="EW29:EW30"/>
    <mergeCell ref="EX29:EX30"/>
    <mergeCell ref="EY29:EY30"/>
    <mergeCell ref="EZ29:EZ30"/>
    <mergeCell ref="FC29:FC30"/>
    <mergeCell ref="FD29:FD30"/>
    <mergeCell ref="EW31:EW32"/>
    <mergeCell ref="EX31:EX32"/>
    <mergeCell ref="EY31:EY32"/>
    <mergeCell ref="EZ31:EZ32"/>
    <mergeCell ref="FC31:FC32"/>
    <mergeCell ref="FD31:FD32"/>
    <mergeCell ref="EW49:EW50"/>
    <mergeCell ref="EX49:EX50"/>
    <mergeCell ref="EY49:EY50"/>
    <mergeCell ref="EZ49:EZ50"/>
    <mergeCell ref="FC49:FC50"/>
    <mergeCell ref="FD49:FD50"/>
    <mergeCell ref="EW51:EW52"/>
    <mergeCell ref="EX51:EX52"/>
    <mergeCell ref="EY51:EY52"/>
    <mergeCell ref="EZ51:EZ52"/>
    <mergeCell ref="FC51:FC52"/>
    <mergeCell ref="FD51:FD52"/>
    <mergeCell ref="EW45:EW46"/>
    <mergeCell ref="EX45:EX46"/>
    <mergeCell ref="EY45:EY46"/>
    <mergeCell ref="EZ45:EZ46"/>
    <mergeCell ref="FC45:FC46"/>
    <mergeCell ref="FD45:FD46"/>
    <mergeCell ref="EW47:EW48"/>
    <mergeCell ref="EX47:EX48"/>
    <mergeCell ref="EY47:EY48"/>
    <mergeCell ref="EZ47:EZ48"/>
    <mergeCell ref="FC47:FC48"/>
    <mergeCell ref="FD47:FD48"/>
    <mergeCell ref="EW41:EW42"/>
    <mergeCell ref="EX41:EX42"/>
    <mergeCell ref="EY41:EY42"/>
    <mergeCell ref="EZ41:EZ42"/>
    <mergeCell ref="FC41:FC42"/>
    <mergeCell ref="FD41:FD42"/>
    <mergeCell ref="EW43:EW44"/>
    <mergeCell ref="EX43:EX44"/>
    <mergeCell ref="EY43:EY44"/>
    <mergeCell ref="EZ43:EZ44"/>
    <mergeCell ref="FC43:FC44"/>
    <mergeCell ref="FD43:FD44"/>
    <mergeCell ref="FA48:FB48"/>
    <mergeCell ref="FA49:FB49"/>
    <mergeCell ref="FA50:FB50"/>
    <mergeCell ref="FA51:FB51"/>
    <mergeCell ref="FA52:FB52"/>
    <mergeCell ref="EW61:EW62"/>
    <mergeCell ref="EX61:EX62"/>
    <mergeCell ref="EY61:EY62"/>
    <mergeCell ref="EZ61:EZ62"/>
    <mergeCell ref="FC61:FC62"/>
    <mergeCell ref="FD61:FD62"/>
    <mergeCell ref="EW63:EW64"/>
    <mergeCell ref="EX63:EX64"/>
    <mergeCell ref="EY63:EY64"/>
    <mergeCell ref="EZ63:EZ64"/>
    <mergeCell ref="FC63:FC64"/>
    <mergeCell ref="FD63:FD64"/>
    <mergeCell ref="EW57:EW58"/>
    <mergeCell ref="EX57:EX58"/>
    <mergeCell ref="EY57:EY58"/>
    <mergeCell ref="EZ57:EZ58"/>
    <mergeCell ref="FC57:FC58"/>
    <mergeCell ref="FD57:FD58"/>
    <mergeCell ref="EW59:EW60"/>
    <mergeCell ref="EX59:EX60"/>
    <mergeCell ref="EY59:EY60"/>
    <mergeCell ref="EZ59:EZ60"/>
    <mergeCell ref="FC59:FC60"/>
    <mergeCell ref="FD59:FD60"/>
    <mergeCell ref="EW53:EW54"/>
    <mergeCell ref="EX53:EX54"/>
    <mergeCell ref="EY53:EY54"/>
    <mergeCell ref="EZ53:EZ54"/>
    <mergeCell ref="FC53:FC54"/>
    <mergeCell ref="FD53:FD54"/>
    <mergeCell ref="EW55:EW56"/>
    <mergeCell ref="EX55:EX56"/>
    <mergeCell ref="EY55:EY56"/>
    <mergeCell ref="EZ55:EZ56"/>
    <mergeCell ref="FC55:FC56"/>
    <mergeCell ref="FD55:FD56"/>
    <mergeCell ref="FA62:FB62"/>
    <mergeCell ref="FA63:FB63"/>
    <mergeCell ref="FA64:FB64"/>
    <mergeCell ref="FA53:FB53"/>
    <mergeCell ref="FA54:FB54"/>
    <mergeCell ref="FA55:FB55"/>
    <mergeCell ref="FA56:FB56"/>
    <mergeCell ref="FA57:FB57"/>
    <mergeCell ref="FA58:FB58"/>
    <mergeCell ref="FA59:FB59"/>
    <mergeCell ref="FA60:FB60"/>
    <mergeCell ref="FA61:FB61"/>
    <mergeCell ref="EW73:EW74"/>
    <mergeCell ref="EX73:EX74"/>
    <mergeCell ref="EY73:EY74"/>
    <mergeCell ref="EZ73:EZ74"/>
    <mergeCell ref="FC73:FC74"/>
    <mergeCell ref="FD73:FD74"/>
    <mergeCell ref="EW75:EW76"/>
    <mergeCell ref="EX75:EX76"/>
    <mergeCell ref="EY75:EY76"/>
    <mergeCell ref="EZ75:EZ76"/>
    <mergeCell ref="FC75:FC76"/>
    <mergeCell ref="FD75:FD76"/>
    <mergeCell ref="EW69:EW70"/>
    <mergeCell ref="EX69:EX70"/>
    <mergeCell ref="EY69:EY70"/>
    <mergeCell ref="EZ69:EZ70"/>
    <mergeCell ref="FC69:FC70"/>
    <mergeCell ref="FD69:FD70"/>
    <mergeCell ref="EW71:EW72"/>
    <mergeCell ref="EX71:EX72"/>
    <mergeCell ref="EY71:EY72"/>
    <mergeCell ref="EZ71:EZ72"/>
    <mergeCell ref="FC71:FC72"/>
    <mergeCell ref="FD71:FD72"/>
    <mergeCell ref="EW65:EW66"/>
    <mergeCell ref="EX65:EX66"/>
    <mergeCell ref="EY65:EY66"/>
    <mergeCell ref="EZ65:EZ66"/>
    <mergeCell ref="FC65:FC66"/>
    <mergeCell ref="FD65:FD66"/>
    <mergeCell ref="EW67:EW68"/>
    <mergeCell ref="EX67:EX68"/>
    <mergeCell ref="EY67:EY68"/>
    <mergeCell ref="EZ67:EZ68"/>
    <mergeCell ref="FC67:FC68"/>
    <mergeCell ref="FD67:FD68"/>
    <mergeCell ref="FA65:FB65"/>
    <mergeCell ref="FA66:FB66"/>
    <mergeCell ref="FA67:FB67"/>
    <mergeCell ref="FA68:FB68"/>
    <mergeCell ref="FA69:FB69"/>
    <mergeCell ref="FA70:FB70"/>
    <mergeCell ref="FA71:FB71"/>
    <mergeCell ref="FA72:FB72"/>
    <mergeCell ref="FA73:FB73"/>
    <mergeCell ref="FA74:FB74"/>
    <mergeCell ref="FA75:FB75"/>
    <mergeCell ref="FA76:FB76"/>
    <mergeCell ref="EW85:EW86"/>
    <mergeCell ref="EX85:EX86"/>
    <mergeCell ref="EY85:EY86"/>
    <mergeCell ref="EZ85:EZ86"/>
    <mergeCell ref="FC85:FC86"/>
    <mergeCell ref="FD85:FD86"/>
    <mergeCell ref="EW87:EW88"/>
    <mergeCell ref="EX87:EX88"/>
    <mergeCell ref="EY87:EY88"/>
    <mergeCell ref="EZ87:EZ88"/>
    <mergeCell ref="FC87:FC88"/>
    <mergeCell ref="FD87:FD88"/>
    <mergeCell ref="EW81:EW82"/>
    <mergeCell ref="EX81:EX82"/>
    <mergeCell ref="EY81:EY82"/>
    <mergeCell ref="EZ81:EZ82"/>
    <mergeCell ref="FC81:FC82"/>
    <mergeCell ref="FD81:FD82"/>
    <mergeCell ref="EW83:EW84"/>
    <mergeCell ref="EX83:EX84"/>
    <mergeCell ref="EY83:EY84"/>
    <mergeCell ref="EZ83:EZ84"/>
    <mergeCell ref="FC83:FC84"/>
    <mergeCell ref="FD83:FD84"/>
    <mergeCell ref="EW77:EW78"/>
    <mergeCell ref="EX77:EX78"/>
    <mergeCell ref="EY77:EY78"/>
    <mergeCell ref="EZ77:EZ78"/>
    <mergeCell ref="FC77:FC78"/>
    <mergeCell ref="FD77:FD78"/>
    <mergeCell ref="EW79:EW80"/>
    <mergeCell ref="EX79:EX80"/>
    <mergeCell ref="EY79:EY80"/>
    <mergeCell ref="EZ79:EZ80"/>
    <mergeCell ref="FC79:FC80"/>
    <mergeCell ref="FD79:FD80"/>
    <mergeCell ref="FA77:FB77"/>
    <mergeCell ref="FA78:FB78"/>
    <mergeCell ref="FA79:FB79"/>
    <mergeCell ref="FA80:FB80"/>
    <mergeCell ref="FA81:FB81"/>
    <mergeCell ref="FA82:FB82"/>
    <mergeCell ref="FA83:FB83"/>
    <mergeCell ref="FA84:FB84"/>
    <mergeCell ref="FA85:FB85"/>
    <mergeCell ref="FA86:FB86"/>
    <mergeCell ref="FA87:FB87"/>
    <mergeCell ref="FA88:FB88"/>
    <mergeCell ref="EW97:EW98"/>
    <mergeCell ref="EX97:EX98"/>
    <mergeCell ref="EY97:EY98"/>
    <mergeCell ref="EZ97:EZ98"/>
    <mergeCell ref="FC97:FC98"/>
    <mergeCell ref="FD97:FD98"/>
    <mergeCell ref="EW99:EW100"/>
    <mergeCell ref="EX99:EX100"/>
    <mergeCell ref="EY99:EY100"/>
    <mergeCell ref="EZ99:EZ100"/>
    <mergeCell ref="FC99:FC100"/>
    <mergeCell ref="FD99:FD100"/>
    <mergeCell ref="EW93:EW94"/>
    <mergeCell ref="EX93:EX94"/>
    <mergeCell ref="EY93:EY94"/>
    <mergeCell ref="EZ93:EZ94"/>
    <mergeCell ref="FC93:FC94"/>
    <mergeCell ref="FD93:FD94"/>
    <mergeCell ref="EW95:EW96"/>
    <mergeCell ref="EX95:EX96"/>
    <mergeCell ref="EY95:EY96"/>
    <mergeCell ref="EZ95:EZ96"/>
    <mergeCell ref="FC95:FC96"/>
    <mergeCell ref="FD95:FD96"/>
    <mergeCell ref="EW89:EW90"/>
    <mergeCell ref="EX89:EX90"/>
    <mergeCell ref="EY89:EY90"/>
    <mergeCell ref="EZ89:EZ90"/>
    <mergeCell ref="FC89:FC90"/>
    <mergeCell ref="FD89:FD90"/>
    <mergeCell ref="EW91:EW92"/>
    <mergeCell ref="EX91:EX92"/>
    <mergeCell ref="EY91:EY92"/>
    <mergeCell ref="EZ91:EZ92"/>
    <mergeCell ref="FC91:FC92"/>
    <mergeCell ref="FD91:FD92"/>
    <mergeCell ref="FA89:FB89"/>
    <mergeCell ref="FA90:FB90"/>
    <mergeCell ref="FA91:FB91"/>
    <mergeCell ref="FA92:FB92"/>
    <mergeCell ref="FA93:FB93"/>
    <mergeCell ref="FA94:FB94"/>
    <mergeCell ref="FA95:FB95"/>
    <mergeCell ref="FA96:FB96"/>
    <mergeCell ref="FA97:FB97"/>
    <mergeCell ref="FA98:FB98"/>
    <mergeCell ref="FA99:FB99"/>
    <mergeCell ref="FA100:FB100"/>
    <mergeCell ref="EW109:EW110"/>
    <mergeCell ref="EX109:EX110"/>
    <mergeCell ref="EY109:EY110"/>
    <mergeCell ref="EZ109:EZ110"/>
    <mergeCell ref="FC109:FC110"/>
    <mergeCell ref="FD109:FD110"/>
    <mergeCell ref="EW111:EW112"/>
    <mergeCell ref="EX111:EX112"/>
    <mergeCell ref="EY111:EY112"/>
    <mergeCell ref="EZ111:EZ112"/>
    <mergeCell ref="FC111:FC112"/>
    <mergeCell ref="FD111:FD112"/>
    <mergeCell ref="EW105:EW106"/>
    <mergeCell ref="EX105:EX106"/>
    <mergeCell ref="EY105:EY106"/>
    <mergeCell ref="EZ105:EZ106"/>
    <mergeCell ref="FC105:FC106"/>
    <mergeCell ref="FD105:FD106"/>
    <mergeCell ref="EW107:EW108"/>
    <mergeCell ref="EX107:EX108"/>
    <mergeCell ref="EY107:EY108"/>
    <mergeCell ref="EZ107:EZ108"/>
    <mergeCell ref="FC107:FC108"/>
    <mergeCell ref="FD107:FD108"/>
    <mergeCell ref="EW101:EW102"/>
    <mergeCell ref="EX101:EX102"/>
    <mergeCell ref="EY101:EY102"/>
    <mergeCell ref="EZ101:EZ102"/>
    <mergeCell ref="FC101:FC102"/>
    <mergeCell ref="FD101:FD102"/>
    <mergeCell ref="EW103:EW104"/>
    <mergeCell ref="EX103:EX104"/>
    <mergeCell ref="EY103:EY104"/>
    <mergeCell ref="EZ103:EZ104"/>
    <mergeCell ref="FC103:FC104"/>
    <mergeCell ref="FD103:FD104"/>
    <mergeCell ref="FA101:FB101"/>
    <mergeCell ref="FA102:FB102"/>
    <mergeCell ref="FA103:FB103"/>
    <mergeCell ref="FA104:FB104"/>
    <mergeCell ref="FA105:FB105"/>
    <mergeCell ref="FA106:FB106"/>
    <mergeCell ref="FA107:FB107"/>
    <mergeCell ref="FA108:FB108"/>
    <mergeCell ref="FA109:FB109"/>
    <mergeCell ref="FA110:FB110"/>
    <mergeCell ref="FA111:FB111"/>
    <mergeCell ref="FA112:FB112"/>
    <mergeCell ref="EW121:EW122"/>
    <mergeCell ref="EX121:EX122"/>
    <mergeCell ref="EY121:EY122"/>
    <mergeCell ref="EZ121:EZ122"/>
    <mergeCell ref="FC121:FC122"/>
    <mergeCell ref="FD121:FD122"/>
    <mergeCell ref="EW123:EW124"/>
    <mergeCell ref="EX123:EX124"/>
    <mergeCell ref="EY123:EY124"/>
    <mergeCell ref="EZ123:EZ124"/>
    <mergeCell ref="FC123:FC124"/>
    <mergeCell ref="FD123:FD124"/>
    <mergeCell ref="EW117:EW118"/>
    <mergeCell ref="EX117:EX118"/>
    <mergeCell ref="EY117:EY118"/>
    <mergeCell ref="EZ117:EZ118"/>
    <mergeCell ref="FC117:FC118"/>
    <mergeCell ref="FD117:FD118"/>
    <mergeCell ref="EW119:EW120"/>
    <mergeCell ref="EX119:EX120"/>
    <mergeCell ref="EY119:EY120"/>
    <mergeCell ref="EZ119:EZ120"/>
    <mergeCell ref="FC119:FC120"/>
    <mergeCell ref="FD119:FD120"/>
    <mergeCell ref="EW113:EW114"/>
    <mergeCell ref="EX113:EX114"/>
    <mergeCell ref="EY113:EY114"/>
    <mergeCell ref="EZ113:EZ114"/>
    <mergeCell ref="FC113:FC114"/>
    <mergeCell ref="FD113:FD114"/>
    <mergeCell ref="EW115:EW116"/>
    <mergeCell ref="EX115:EX116"/>
    <mergeCell ref="EY115:EY116"/>
    <mergeCell ref="EZ115:EZ116"/>
    <mergeCell ref="FC115:FC116"/>
    <mergeCell ref="FD115:FD116"/>
    <mergeCell ref="FA113:FB113"/>
    <mergeCell ref="FA114:FB114"/>
    <mergeCell ref="FA115:FB115"/>
    <mergeCell ref="FA116:FB116"/>
    <mergeCell ref="FA117:FB117"/>
    <mergeCell ref="FA118:FB118"/>
    <mergeCell ref="FA119:FB119"/>
    <mergeCell ref="FA120:FB120"/>
    <mergeCell ref="FA121:FB121"/>
    <mergeCell ref="FA122:FB122"/>
    <mergeCell ref="FA123:FB123"/>
    <mergeCell ref="FA124:FB124"/>
    <mergeCell ref="EW133:EW134"/>
    <mergeCell ref="EX133:EX134"/>
    <mergeCell ref="EY133:EY134"/>
    <mergeCell ref="EZ133:EZ134"/>
    <mergeCell ref="FC133:FC134"/>
    <mergeCell ref="FD133:FD134"/>
    <mergeCell ref="EW135:EW136"/>
    <mergeCell ref="EX135:EX136"/>
    <mergeCell ref="EY135:EY136"/>
    <mergeCell ref="EZ135:EZ136"/>
    <mergeCell ref="FC135:FC136"/>
    <mergeCell ref="FD135:FD136"/>
    <mergeCell ref="EW129:EW130"/>
    <mergeCell ref="EX129:EX130"/>
    <mergeCell ref="EY129:EY130"/>
    <mergeCell ref="EZ129:EZ130"/>
    <mergeCell ref="FC129:FC130"/>
    <mergeCell ref="FD129:FD130"/>
    <mergeCell ref="EW131:EW132"/>
    <mergeCell ref="EX131:EX132"/>
    <mergeCell ref="EY131:EY132"/>
    <mergeCell ref="EZ131:EZ132"/>
    <mergeCell ref="FC131:FC132"/>
    <mergeCell ref="FD131:FD132"/>
    <mergeCell ref="EW125:EW126"/>
    <mergeCell ref="EX125:EX126"/>
    <mergeCell ref="EY125:EY126"/>
    <mergeCell ref="EZ125:EZ126"/>
    <mergeCell ref="FC125:FC126"/>
    <mergeCell ref="FD125:FD126"/>
    <mergeCell ref="EW127:EW128"/>
    <mergeCell ref="EX127:EX128"/>
    <mergeCell ref="EY127:EY128"/>
    <mergeCell ref="EZ127:EZ128"/>
    <mergeCell ref="FC127:FC128"/>
    <mergeCell ref="FD127:FD128"/>
    <mergeCell ref="FA125:FB125"/>
    <mergeCell ref="FA126:FB126"/>
    <mergeCell ref="FA127:FB127"/>
    <mergeCell ref="FA128:FB128"/>
    <mergeCell ref="FA129:FB129"/>
    <mergeCell ref="FA130:FB130"/>
    <mergeCell ref="FA131:FB131"/>
    <mergeCell ref="FA132:FB132"/>
    <mergeCell ref="FA133:FB133"/>
    <mergeCell ref="FA134:FB134"/>
    <mergeCell ref="FA135:FB135"/>
    <mergeCell ref="FA136:FB136"/>
    <mergeCell ref="EW145:EW146"/>
    <mergeCell ref="EX145:EX146"/>
    <mergeCell ref="EY145:EY146"/>
    <mergeCell ref="EZ145:EZ146"/>
    <mergeCell ref="FC145:FC146"/>
    <mergeCell ref="FD145:FD146"/>
    <mergeCell ref="EW147:EW148"/>
    <mergeCell ref="EX147:EX148"/>
    <mergeCell ref="EY147:EY148"/>
    <mergeCell ref="EZ147:EZ148"/>
    <mergeCell ref="FC147:FC148"/>
    <mergeCell ref="FD147:FD148"/>
    <mergeCell ref="EW141:EW142"/>
    <mergeCell ref="EX141:EX142"/>
    <mergeCell ref="EY141:EY142"/>
    <mergeCell ref="EZ141:EZ142"/>
    <mergeCell ref="FC141:FC142"/>
    <mergeCell ref="FD141:FD142"/>
    <mergeCell ref="EW143:EW144"/>
    <mergeCell ref="EX143:EX144"/>
    <mergeCell ref="EY143:EY144"/>
    <mergeCell ref="EZ143:EZ144"/>
    <mergeCell ref="FC143:FC144"/>
    <mergeCell ref="FD143:FD144"/>
    <mergeCell ref="EW137:EW138"/>
    <mergeCell ref="EX137:EX138"/>
    <mergeCell ref="EY137:EY138"/>
    <mergeCell ref="EZ137:EZ138"/>
    <mergeCell ref="FC137:FC138"/>
    <mergeCell ref="FD137:FD138"/>
    <mergeCell ref="EW139:EW140"/>
    <mergeCell ref="EX139:EX140"/>
    <mergeCell ref="EY139:EY140"/>
    <mergeCell ref="EZ139:EZ140"/>
    <mergeCell ref="FC139:FC140"/>
    <mergeCell ref="FD139:FD140"/>
    <mergeCell ref="FA137:FB137"/>
    <mergeCell ref="FA138:FB138"/>
    <mergeCell ref="FA139:FB139"/>
    <mergeCell ref="FA140:FB140"/>
    <mergeCell ref="FA141:FB141"/>
    <mergeCell ref="FA142:FB142"/>
    <mergeCell ref="FA143:FB143"/>
    <mergeCell ref="FA144:FB144"/>
    <mergeCell ref="FA145:FB145"/>
    <mergeCell ref="FA146:FB146"/>
    <mergeCell ref="FA147:FB147"/>
    <mergeCell ref="FA148:FB148"/>
    <mergeCell ref="EW157:EW158"/>
    <mergeCell ref="EX157:EX158"/>
    <mergeCell ref="EY157:EY158"/>
    <mergeCell ref="EZ157:EZ158"/>
    <mergeCell ref="FC157:FC158"/>
    <mergeCell ref="FD157:FD158"/>
    <mergeCell ref="EW159:EW160"/>
    <mergeCell ref="EX159:EX160"/>
    <mergeCell ref="EY159:EY160"/>
    <mergeCell ref="EZ159:EZ160"/>
    <mergeCell ref="FC159:FC160"/>
    <mergeCell ref="FD159:FD160"/>
    <mergeCell ref="EW153:EW154"/>
    <mergeCell ref="EX153:EX154"/>
    <mergeCell ref="EY153:EY154"/>
    <mergeCell ref="EZ153:EZ154"/>
    <mergeCell ref="FC153:FC154"/>
    <mergeCell ref="FD153:FD154"/>
    <mergeCell ref="EW155:EW156"/>
    <mergeCell ref="EX155:EX156"/>
    <mergeCell ref="EY155:EY156"/>
    <mergeCell ref="EZ155:EZ156"/>
    <mergeCell ref="FC155:FC156"/>
    <mergeCell ref="FD155:FD156"/>
    <mergeCell ref="EW149:EW150"/>
    <mergeCell ref="EX149:EX150"/>
    <mergeCell ref="EY149:EY150"/>
    <mergeCell ref="EZ149:EZ150"/>
    <mergeCell ref="FC149:FC150"/>
    <mergeCell ref="FD149:FD150"/>
    <mergeCell ref="EW151:EW152"/>
    <mergeCell ref="EX151:EX152"/>
    <mergeCell ref="EY151:EY152"/>
    <mergeCell ref="EZ151:EZ152"/>
    <mergeCell ref="FC151:FC152"/>
    <mergeCell ref="FD151:FD152"/>
    <mergeCell ref="FA149:FB149"/>
    <mergeCell ref="FA150:FB150"/>
    <mergeCell ref="FA151:FB151"/>
    <mergeCell ref="FA152:FB152"/>
    <mergeCell ref="FA153:FB153"/>
    <mergeCell ref="FA154:FB154"/>
    <mergeCell ref="FA155:FB155"/>
    <mergeCell ref="FA156:FB156"/>
    <mergeCell ref="FA157:FB157"/>
    <mergeCell ref="FA158:FB158"/>
    <mergeCell ref="FA159:FB159"/>
    <mergeCell ref="FA160:FB160"/>
    <mergeCell ref="EW169:EW170"/>
    <mergeCell ref="EX169:EX170"/>
    <mergeCell ref="EY169:EY170"/>
    <mergeCell ref="EZ169:EZ170"/>
    <mergeCell ref="FC169:FC170"/>
    <mergeCell ref="FD169:FD170"/>
    <mergeCell ref="EW171:EW172"/>
    <mergeCell ref="EX171:EX172"/>
    <mergeCell ref="EY171:EY172"/>
    <mergeCell ref="EZ171:EZ172"/>
    <mergeCell ref="FC171:FC172"/>
    <mergeCell ref="FD171:FD172"/>
    <mergeCell ref="EW165:EW166"/>
    <mergeCell ref="EX165:EX166"/>
    <mergeCell ref="EY165:EY166"/>
    <mergeCell ref="EZ165:EZ166"/>
    <mergeCell ref="FC165:FC166"/>
    <mergeCell ref="FD165:FD166"/>
    <mergeCell ref="EW167:EW168"/>
    <mergeCell ref="EX167:EX168"/>
    <mergeCell ref="EY167:EY168"/>
    <mergeCell ref="EZ167:EZ168"/>
    <mergeCell ref="FC167:FC168"/>
    <mergeCell ref="FD167:FD168"/>
    <mergeCell ref="EW161:EW162"/>
    <mergeCell ref="EX161:EX162"/>
    <mergeCell ref="EY161:EY162"/>
    <mergeCell ref="EZ161:EZ162"/>
    <mergeCell ref="FC161:FC162"/>
    <mergeCell ref="FD161:FD162"/>
    <mergeCell ref="EW163:EW164"/>
    <mergeCell ref="EX163:EX164"/>
    <mergeCell ref="EY163:EY164"/>
    <mergeCell ref="EZ163:EZ164"/>
    <mergeCell ref="FC163:FC164"/>
    <mergeCell ref="FD163:FD164"/>
    <mergeCell ref="FA161:FB161"/>
    <mergeCell ref="FA162:FB162"/>
    <mergeCell ref="FA163:FB163"/>
    <mergeCell ref="FA164:FB164"/>
    <mergeCell ref="FA165:FB165"/>
    <mergeCell ref="FA166:FB166"/>
    <mergeCell ref="FA167:FB167"/>
    <mergeCell ref="FA168:FB168"/>
    <mergeCell ref="FA169:FB169"/>
    <mergeCell ref="FA170:FB170"/>
    <mergeCell ref="FA171:FB171"/>
    <mergeCell ref="FA172:FB172"/>
    <mergeCell ref="EW181:EW182"/>
    <mergeCell ref="EX181:EX182"/>
    <mergeCell ref="EY181:EY182"/>
    <mergeCell ref="EZ181:EZ182"/>
    <mergeCell ref="FC181:FC182"/>
    <mergeCell ref="FD181:FD182"/>
    <mergeCell ref="EW183:EW184"/>
    <mergeCell ref="EX183:EX184"/>
    <mergeCell ref="EY183:EY184"/>
    <mergeCell ref="EZ183:EZ184"/>
    <mergeCell ref="FC183:FC184"/>
    <mergeCell ref="FD183:FD184"/>
    <mergeCell ref="EW177:EW178"/>
    <mergeCell ref="EX177:EX178"/>
    <mergeCell ref="EY177:EY178"/>
    <mergeCell ref="EZ177:EZ178"/>
    <mergeCell ref="FC177:FC178"/>
    <mergeCell ref="FD177:FD178"/>
    <mergeCell ref="EW179:EW180"/>
    <mergeCell ref="EX179:EX180"/>
    <mergeCell ref="EY179:EY180"/>
    <mergeCell ref="EZ179:EZ180"/>
    <mergeCell ref="FC179:FC180"/>
    <mergeCell ref="FD179:FD180"/>
    <mergeCell ref="EW173:EW174"/>
    <mergeCell ref="EX173:EX174"/>
    <mergeCell ref="EY173:EY174"/>
    <mergeCell ref="EZ173:EZ174"/>
    <mergeCell ref="FC173:FC174"/>
    <mergeCell ref="FD173:FD174"/>
    <mergeCell ref="EW175:EW176"/>
    <mergeCell ref="EX175:EX176"/>
    <mergeCell ref="EY175:EY176"/>
    <mergeCell ref="EZ175:EZ176"/>
    <mergeCell ref="FC175:FC176"/>
    <mergeCell ref="FD175:FD176"/>
    <mergeCell ref="FA173:FB173"/>
    <mergeCell ref="FA174:FB174"/>
    <mergeCell ref="FA175:FB175"/>
    <mergeCell ref="FA176:FB176"/>
    <mergeCell ref="FA177:FB177"/>
    <mergeCell ref="FA178:FB178"/>
    <mergeCell ref="FA179:FB179"/>
    <mergeCell ref="FA180:FB180"/>
    <mergeCell ref="FA181:FB181"/>
    <mergeCell ref="FA182:FB182"/>
    <mergeCell ref="FA183:FB183"/>
    <mergeCell ref="FA184:FB184"/>
    <mergeCell ref="EW193:EW194"/>
    <mergeCell ref="EX193:EX194"/>
    <mergeCell ref="EY193:EY194"/>
    <mergeCell ref="EZ193:EZ194"/>
    <mergeCell ref="FC193:FC194"/>
    <mergeCell ref="FD193:FD194"/>
    <mergeCell ref="EW195:EW196"/>
    <mergeCell ref="EX195:EX196"/>
    <mergeCell ref="EY195:EY196"/>
    <mergeCell ref="EZ195:EZ196"/>
    <mergeCell ref="FC195:FC196"/>
    <mergeCell ref="FD195:FD196"/>
    <mergeCell ref="EW189:EW190"/>
    <mergeCell ref="EX189:EX190"/>
    <mergeCell ref="EY189:EY190"/>
    <mergeCell ref="EZ189:EZ190"/>
    <mergeCell ref="FC189:FC190"/>
    <mergeCell ref="FD189:FD190"/>
    <mergeCell ref="EW191:EW192"/>
    <mergeCell ref="EX191:EX192"/>
    <mergeCell ref="EY191:EY192"/>
    <mergeCell ref="EZ191:EZ192"/>
    <mergeCell ref="FC191:FC192"/>
    <mergeCell ref="FD191:FD192"/>
    <mergeCell ref="EW185:EW186"/>
    <mergeCell ref="EX185:EX186"/>
    <mergeCell ref="EY185:EY186"/>
    <mergeCell ref="EZ185:EZ186"/>
    <mergeCell ref="FC185:FC186"/>
    <mergeCell ref="FD185:FD186"/>
    <mergeCell ref="EW187:EW188"/>
    <mergeCell ref="EX187:EX188"/>
    <mergeCell ref="EY187:EY188"/>
    <mergeCell ref="EZ187:EZ188"/>
    <mergeCell ref="FC187:FC188"/>
    <mergeCell ref="FD187:FD188"/>
    <mergeCell ref="FA185:FB185"/>
    <mergeCell ref="FA186:FB186"/>
    <mergeCell ref="FA187:FB187"/>
    <mergeCell ref="FA188:FB188"/>
    <mergeCell ref="FA189:FB189"/>
    <mergeCell ref="FA190:FB190"/>
    <mergeCell ref="FA191:FB191"/>
    <mergeCell ref="FA192:FB192"/>
    <mergeCell ref="FA193:FB193"/>
    <mergeCell ref="FA194:FB194"/>
    <mergeCell ref="FA195:FB195"/>
    <mergeCell ref="FA196:FB196"/>
    <mergeCell ref="EW205:EW206"/>
    <mergeCell ref="EX205:EX206"/>
    <mergeCell ref="EY205:EY206"/>
    <mergeCell ref="EZ205:EZ206"/>
    <mergeCell ref="FC205:FC206"/>
    <mergeCell ref="FD205:FD206"/>
    <mergeCell ref="EW207:EW208"/>
    <mergeCell ref="EX207:EX208"/>
    <mergeCell ref="EY207:EY208"/>
    <mergeCell ref="EZ207:EZ208"/>
    <mergeCell ref="FC207:FC208"/>
    <mergeCell ref="FD207:FD208"/>
    <mergeCell ref="EW201:EW202"/>
    <mergeCell ref="EX201:EX202"/>
    <mergeCell ref="EY201:EY202"/>
    <mergeCell ref="EZ201:EZ202"/>
    <mergeCell ref="FC201:FC202"/>
    <mergeCell ref="FD201:FD202"/>
    <mergeCell ref="EW203:EW204"/>
    <mergeCell ref="EX203:EX204"/>
    <mergeCell ref="EY203:EY204"/>
    <mergeCell ref="EZ203:EZ204"/>
    <mergeCell ref="FC203:FC204"/>
    <mergeCell ref="FD203:FD204"/>
    <mergeCell ref="EW197:EW198"/>
    <mergeCell ref="EX197:EX198"/>
    <mergeCell ref="EY197:EY198"/>
    <mergeCell ref="EZ197:EZ198"/>
    <mergeCell ref="FC197:FC198"/>
    <mergeCell ref="FD197:FD198"/>
    <mergeCell ref="EW199:EW200"/>
    <mergeCell ref="EX199:EX200"/>
    <mergeCell ref="EY199:EY200"/>
    <mergeCell ref="EZ199:EZ200"/>
    <mergeCell ref="FC199:FC200"/>
    <mergeCell ref="FD199:FD200"/>
    <mergeCell ref="FA197:FB197"/>
    <mergeCell ref="FA198:FB198"/>
    <mergeCell ref="FA199:FB199"/>
    <mergeCell ref="FA200:FB200"/>
    <mergeCell ref="FA201:FB201"/>
    <mergeCell ref="FA202:FB202"/>
    <mergeCell ref="FA203:FB203"/>
    <mergeCell ref="FA204:FB204"/>
    <mergeCell ref="FA205:FB205"/>
    <mergeCell ref="FA206:FB206"/>
    <mergeCell ref="FA207:FB207"/>
    <mergeCell ref="FA208:FB208"/>
    <mergeCell ref="EW239:EW240"/>
    <mergeCell ref="EX239:EX240"/>
    <mergeCell ref="EY239:EY240"/>
    <mergeCell ref="EW217:EW218"/>
    <mergeCell ref="EX217:EX218"/>
    <mergeCell ref="EY217:EY218"/>
    <mergeCell ref="EZ217:EZ218"/>
    <mergeCell ref="FC217:FC218"/>
    <mergeCell ref="FD217:FD218"/>
    <mergeCell ref="EW219:EW220"/>
    <mergeCell ref="EX219:EX220"/>
    <mergeCell ref="EY219:EY220"/>
    <mergeCell ref="EZ219:EZ220"/>
    <mergeCell ref="FC219:FC220"/>
    <mergeCell ref="FD219:FD220"/>
    <mergeCell ref="EW213:EW214"/>
    <mergeCell ref="EX213:EX214"/>
    <mergeCell ref="EY213:EY214"/>
    <mergeCell ref="EZ213:EZ214"/>
    <mergeCell ref="FC213:FC214"/>
    <mergeCell ref="FD213:FD214"/>
    <mergeCell ref="EW215:EW216"/>
    <mergeCell ref="EX215:EX216"/>
    <mergeCell ref="EY215:EY216"/>
    <mergeCell ref="EZ215:EZ216"/>
    <mergeCell ref="FC215:FC216"/>
    <mergeCell ref="FD215:FD216"/>
    <mergeCell ref="EW209:EW210"/>
    <mergeCell ref="EX209:EX210"/>
    <mergeCell ref="EY209:EY210"/>
    <mergeCell ref="EZ209:EZ210"/>
    <mergeCell ref="FC209:FC210"/>
    <mergeCell ref="FD209:FD210"/>
    <mergeCell ref="EW211:EW212"/>
    <mergeCell ref="EX211:EX212"/>
    <mergeCell ref="EY211:EY212"/>
    <mergeCell ref="EZ211:EZ212"/>
    <mergeCell ref="FC211:FC212"/>
    <mergeCell ref="FD211:FD212"/>
    <mergeCell ref="FA209:FB209"/>
    <mergeCell ref="FA210:FB210"/>
    <mergeCell ref="FA211:FB211"/>
    <mergeCell ref="FA212:FB212"/>
    <mergeCell ref="FA213:FB213"/>
    <mergeCell ref="FA214:FB214"/>
    <mergeCell ref="FA215:FB215"/>
    <mergeCell ref="FA216:FB216"/>
    <mergeCell ref="FA217:FB217"/>
    <mergeCell ref="FA218:FB218"/>
    <mergeCell ref="FA219:FB219"/>
    <mergeCell ref="FA220:FB220"/>
    <mergeCell ref="EZ227:EZ228"/>
    <mergeCell ref="FC227:FC228"/>
    <mergeCell ref="FD227:FD228"/>
    <mergeCell ref="EW221:EW222"/>
    <mergeCell ref="EX221:EX222"/>
    <mergeCell ref="EY221:EY222"/>
    <mergeCell ref="EZ221:EZ222"/>
    <mergeCell ref="FC221:FC222"/>
    <mergeCell ref="FD221:FD222"/>
    <mergeCell ref="EW223:EW224"/>
    <mergeCell ref="EX223:EX224"/>
    <mergeCell ref="EY223:EY224"/>
    <mergeCell ref="EZ223:EZ224"/>
    <mergeCell ref="FC223:FC224"/>
    <mergeCell ref="FD223:FD224"/>
    <mergeCell ref="FA221:FB221"/>
    <mergeCell ref="FA222:FB222"/>
    <mergeCell ref="FA223:FB223"/>
    <mergeCell ref="FA224:FB224"/>
    <mergeCell ref="FA225:FB225"/>
    <mergeCell ref="FA226:FB226"/>
    <mergeCell ref="FA227:FB227"/>
    <mergeCell ref="FA228:FB228"/>
    <mergeCell ref="FA229:FB229"/>
    <mergeCell ref="FA230:FB230"/>
    <mergeCell ref="FA231:FB231"/>
    <mergeCell ref="FA232:FB232"/>
    <mergeCell ref="EW237:EW238"/>
    <mergeCell ref="EX237:EX238"/>
    <mergeCell ref="EY237:EY238"/>
    <mergeCell ref="EZ237:EZ238"/>
    <mergeCell ref="FC237:FC238"/>
    <mergeCell ref="FD237:FD238"/>
    <mergeCell ref="FK18:FL18"/>
    <mergeCell ref="FG19:FG20"/>
    <mergeCell ref="FH19:FH20"/>
    <mergeCell ref="FI19:FI20"/>
    <mergeCell ref="FJ19:FJ20"/>
    <mergeCell ref="FH65:FH66"/>
    <mergeCell ref="FI65:FI66"/>
    <mergeCell ref="FJ65:FJ66"/>
    <mergeCell ref="FG77:FG78"/>
    <mergeCell ref="FH77:FH78"/>
    <mergeCell ref="FI77:FI78"/>
    <mergeCell ref="FJ77:FJ78"/>
    <mergeCell ref="FG89:FG90"/>
    <mergeCell ref="FH89:FH90"/>
    <mergeCell ref="FI89:FI90"/>
    <mergeCell ref="FJ89:FJ90"/>
    <mergeCell ref="FG101:FG102"/>
    <mergeCell ref="FH101:FH102"/>
    <mergeCell ref="FI101:FI102"/>
    <mergeCell ref="FJ101:FJ102"/>
    <mergeCell ref="FG113:FG114"/>
    <mergeCell ref="FH113:FH114"/>
    <mergeCell ref="FI113:FI114"/>
    <mergeCell ref="FJ113:FJ114"/>
    <mergeCell ref="FG125:FG126"/>
    <mergeCell ref="FH125:FH126"/>
    <mergeCell ref="FI125:FI126"/>
    <mergeCell ref="FJ125:FJ126"/>
    <mergeCell ref="FG137:FG138"/>
    <mergeCell ref="FH137:FH138"/>
    <mergeCell ref="FI137:FI138"/>
    <mergeCell ref="FJ137:FJ138"/>
    <mergeCell ref="FG149:FG150"/>
    <mergeCell ref="FH149:FH150"/>
    <mergeCell ref="FG43:FG44"/>
    <mergeCell ref="FH43:FH44"/>
    <mergeCell ref="FI43:FI44"/>
    <mergeCell ref="FJ43:FJ44"/>
    <mergeCell ref="FI149:FI150"/>
    <mergeCell ref="FJ149:FJ150"/>
    <mergeCell ref="FG161:FG162"/>
    <mergeCell ref="FH161:FH162"/>
    <mergeCell ref="FI161:FI162"/>
    <mergeCell ref="FJ161:FJ162"/>
    <mergeCell ref="FM43:FM44"/>
    <mergeCell ref="FG65:FG66"/>
    <mergeCell ref="EZ239:EZ240"/>
    <mergeCell ref="FC239:FC240"/>
    <mergeCell ref="FD239:FD240"/>
    <mergeCell ref="EW233:EW234"/>
    <mergeCell ref="EX233:EX234"/>
    <mergeCell ref="EY233:EY234"/>
    <mergeCell ref="EZ233:EZ234"/>
    <mergeCell ref="FC233:FC234"/>
    <mergeCell ref="FD233:FD234"/>
    <mergeCell ref="EW235:EW236"/>
    <mergeCell ref="EX235:EX236"/>
    <mergeCell ref="EY235:EY236"/>
    <mergeCell ref="EZ235:EZ236"/>
    <mergeCell ref="FC235:FC236"/>
    <mergeCell ref="FD235:FD236"/>
    <mergeCell ref="FA233:FB233"/>
    <mergeCell ref="FA234:FB234"/>
    <mergeCell ref="FA235:FB235"/>
    <mergeCell ref="FA236:FB236"/>
    <mergeCell ref="FA237:FB237"/>
    <mergeCell ref="FA238:FB238"/>
    <mergeCell ref="FA239:FB239"/>
    <mergeCell ref="FA240:FB240"/>
    <mergeCell ref="FA241:FB241"/>
    <mergeCell ref="EW257:EW258"/>
    <mergeCell ref="EX257:EX258"/>
    <mergeCell ref="EY257:EY258"/>
    <mergeCell ref="EZ257:EZ258"/>
    <mergeCell ref="FC257:FC258"/>
    <mergeCell ref="FD257:FD258"/>
    <mergeCell ref="FA242:FB242"/>
    <mergeCell ref="FA243:FB243"/>
    <mergeCell ref="FA244:FB244"/>
    <mergeCell ref="FA245:FB245"/>
    <mergeCell ref="FA246:FB246"/>
    <mergeCell ref="FA247:FB247"/>
    <mergeCell ref="FA248:FB248"/>
    <mergeCell ref="EW229:EW230"/>
    <mergeCell ref="EX229:EX230"/>
    <mergeCell ref="EY229:EY230"/>
    <mergeCell ref="EZ229:EZ230"/>
    <mergeCell ref="FC229:FC230"/>
    <mergeCell ref="FD229:FD230"/>
    <mergeCell ref="EW231:EW232"/>
    <mergeCell ref="EX231:EX232"/>
    <mergeCell ref="EY231:EY232"/>
    <mergeCell ref="EZ231:EZ232"/>
    <mergeCell ref="FC231:FC232"/>
    <mergeCell ref="FD231:FD232"/>
    <mergeCell ref="EW225:EW226"/>
    <mergeCell ref="EX225:EX226"/>
    <mergeCell ref="EY225:EY226"/>
    <mergeCell ref="EZ225:EZ226"/>
    <mergeCell ref="FC225:FC226"/>
    <mergeCell ref="FD225:FD226"/>
    <mergeCell ref="EW227:EW228"/>
    <mergeCell ref="EX227:EX228"/>
    <mergeCell ref="EY227:EY228"/>
    <mergeCell ref="FD255:FD256"/>
    <mergeCell ref="EW249:EW250"/>
    <mergeCell ref="EX249:EX250"/>
    <mergeCell ref="EY249:EY250"/>
    <mergeCell ref="EZ249:EZ250"/>
    <mergeCell ref="FC249:FC250"/>
    <mergeCell ref="FD249:FD250"/>
    <mergeCell ref="EW251:EW252"/>
    <mergeCell ref="EX251:EX252"/>
    <mergeCell ref="EY251:EY252"/>
    <mergeCell ref="EZ251:EZ252"/>
    <mergeCell ref="FC251:FC252"/>
    <mergeCell ref="FD251:FD252"/>
    <mergeCell ref="EW245:EW246"/>
    <mergeCell ref="EX245:EX246"/>
    <mergeCell ref="EY245:EY246"/>
    <mergeCell ref="EZ245:EZ246"/>
    <mergeCell ref="FC245:FC246"/>
    <mergeCell ref="FD245:FD246"/>
    <mergeCell ref="EW247:EW248"/>
    <mergeCell ref="EX247:EX248"/>
    <mergeCell ref="EY247:EY248"/>
    <mergeCell ref="EZ247:EZ248"/>
    <mergeCell ref="FC247:FC248"/>
    <mergeCell ref="FD247:FD248"/>
    <mergeCell ref="EW241:EW242"/>
    <mergeCell ref="EX241:EX242"/>
    <mergeCell ref="EY241:EY242"/>
    <mergeCell ref="EZ241:EZ242"/>
    <mergeCell ref="FC241:FC242"/>
    <mergeCell ref="FD241:FD242"/>
    <mergeCell ref="EW243:EW244"/>
    <mergeCell ref="EX243:EX244"/>
    <mergeCell ref="EY243:EY244"/>
    <mergeCell ref="EZ243:EZ244"/>
    <mergeCell ref="FC243:FC244"/>
    <mergeCell ref="FD243:FD244"/>
    <mergeCell ref="FN29:FN30"/>
    <mergeCell ref="FG31:FG32"/>
    <mergeCell ref="FH31:FH32"/>
    <mergeCell ref="FI31:FI32"/>
    <mergeCell ref="FJ31:FJ32"/>
    <mergeCell ref="FM31:FM32"/>
    <mergeCell ref="FN31:FN32"/>
    <mergeCell ref="FM25:FM26"/>
    <mergeCell ref="FN25:FN26"/>
    <mergeCell ref="FG27:FG28"/>
    <mergeCell ref="FH27:FH28"/>
    <mergeCell ref="FI27:FI28"/>
    <mergeCell ref="FJ27:FJ28"/>
    <mergeCell ref="FM27:FM28"/>
    <mergeCell ref="FN27:FN28"/>
    <mergeCell ref="FN19:FN20"/>
    <mergeCell ref="FG21:FG22"/>
    <mergeCell ref="FH21:FH22"/>
    <mergeCell ref="FI21:FI22"/>
    <mergeCell ref="FJ21:FJ22"/>
    <mergeCell ref="FM21:FM22"/>
    <mergeCell ref="FN21:FN22"/>
    <mergeCell ref="FG23:FG24"/>
    <mergeCell ref="FH23:FH24"/>
    <mergeCell ref="FI23:FI24"/>
    <mergeCell ref="FJ23:FJ24"/>
    <mergeCell ref="FM23:FM24"/>
    <mergeCell ref="FN23:FN24"/>
    <mergeCell ref="FG41:FG42"/>
    <mergeCell ref="FH41:FH42"/>
    <mergeCell ref="FI41:FI42"/>
    <mergeCell ref="FJ41:FJ42"/>
    <mergeCell ref="FM41:FM42"/>
    <mergeCell ref="FN41:FN42"/>
    <mergeCell ref="FM19:FM20"/>
    <mergeCell ref="FG25:FG26"/>
    <mergeCell ref="FH25:FH26"/>
    <mergeCell ref="FI25:FI26"/>
    <mergeCell ref="FJ25:FJ26"/>
    <mergeCell ref="FG29:FG30"/>
    <mergeCell ref="FH29:FH30"/>
    <mergeCell ref="FI29:FI30"/>
    <mergeCell ref="FJ29:FJ30"/>
    <mergeCell ref="FM29:FM30"/>
    <mergeCell ref="FN43:FN44"/>
    <mergeCell ref="FG37:FG38"/>
    <mergeCell ref="FH37:FH38"/>
    <mergeCell ref="FI37:FI38"/>
    <mergeCell ref="FJ37:FJ38"/>
    <mergeCell ref="FM37:FM38"/>
    <mergeCell ref="FN37:FN38"/>
    <mergeCell ref="FG39:FG40"/>
    <mergeCell ref="FH39:FH40"/>
    <mergeCell ref="FI39:FI40"/>
    <mergeCell ref="FJ39:FJ40"/>
    <mergeCell ref="FM39:FM40"/>
    <mergeCell ref="FN39:FN40"/>
    <mergeCell ref="FG33:FG34"/>
    <mergeCell ref="FH33:FH34"/>
    <mergeCell ref="FI33:FI34"/>
    <mergeCell ref="FJ33:FJ34"/>
    <mergeCell ref="FM33:FM34"/>
    <mergeCell ref="FN33:FN34"/>
    <mergeCell ref="FG35:FG36"/>
    <mergeCell ref="FH35:FH36"/>
    <mergeCell ref="FI35:FI36"/>
    <mergeCell ref="FJ35:FJ36"/>
    <mergeCell ref="FM35:FM36"/>
    <mergeCell ref="FN35:FN36"/>
    <mergeCell ref="FG53:FG54"/>
    <mergeCell ref="FH53:FH54"/>
    <mergeCell ref="FI53:FI54"/>
    <mergeCell ref="FJ53:FJ54"/>
    <mergeCell ref="FM53:FM54"/>
    <mergeCell ref="FN53:FN54"/>
    <mergeCell ref="FG55:FG56"/>
    <mergeCell ref="FH55:FH56"/>
    <mergeCell ref="FI55:FI56"/>
    <mergeCell ref="FJ55:FJ56"/>
    <mergeCell ref="FM55:FM56"/>
    <mergeCell ref="FN55:FN56"/>
    <mergeCell ref="FG49:FG50"/>
    <mergeCell ref="FH49:FH50"/>
    <mergeCell ref="FI49:FI50"/>
    <mergeCell ref="FJ49:FJ50"/>
    <mergeCell ref="FM49:FM50"/>
    <mergeCell ref="FN49:FN50"/>
    <mergeCell ref="FG51:FG52"/>
    <mergeCell ref="FH51:FH52"/>
    <mergeCell ref="FI51:FI52"/>
    <mergeCell ref="FJ51:FJ52"/>
    <mergeCell ref="FM51:FM52"/>
    <mergeCell ref="FN51:FN52"/>
    <mergeCell ref="FG45:FG46"/>
    <mergeCell ref="FH45:FH46"/>
    <mergeCell ref="FI45:FI46"/>
    <mergeCell ref="FJ45:FJ46"/>
    <mergeCell ref="FM45:FM46"/>
    <mergeCell ref="FN45:FN46"/>
    <mergeCell ref="FG47:FG48"/>
    <mergeCell ref="FH47:FH48"/>
    <mergeCell ref="FI47:FI48"/>
    <mergeCell ref="FJ47:FJ48"/>
    <mergeCell ref="FM47:FM48"/>
    <mergeCell ref="FN47:FN48"/>
    <mergeCell ref="FK44:FL44"/>
    <mergeCell ref="FK45:FL45"/>
    <mergeCell ref="FK46:FL46"/>
    <mergeCell ref="FM65:FM66"/>
    <mergeCell ref="FN65:FN66"/>
    <mergeCell ref="FG67:FG68"/>
    <mergeCell ref="FH67:FH68"/>
    <mergeCell ref="FI67:FI68"/>
    <mergeCell ref="FJ67:FJ68"/>
    <mergeCell ref="FM67:FM68"/>
    <mergeCell ref="FN67:FN68"/>
    <mergeCell ref="FG61:FG62"/>
    <mergeCell ref="FH61:FH62"/>
    <mergeCell ref="FI61:FI62"/>
    <mergeCell ref="FJ61:FJ62"/>
    <mergeCell ref="FM61:FM62"/>
    <mergeCell ref="FN61:FN62"/>
    <mergeCell ref="FG63:FG64"/>
    <mergeCell ref="FH63:FH64"/>
    <mergeCell ref="FI63:FI64"/>
    <mergeCell ref="FJ63:FJ64"/>
    <mergeCell ref="FM63:FM64"/>
    <mergeCell ref="FN63:FN64"/>
    <mergeCell ref="FG57:FG58"/>
    <mergeCell ref="FH57:FH58"/>
    <mergeCell ref="FI57:FI58"/>
    <mergeCell ref="FJ57:FJ58"/>
    <mergeCell ref="FM57:FM58"/>
    <mergeCell ref="FN57:FN58"/>
    <mergeCell ref="FG59:FG60"/>
    <mergeCell ref="FH59:FH60"/>
    <mergeCell ref="FI59:FI60"/>
    <mergeCell ref="FJ59:FJ60"/>
    <mergeCell ref="FM59:FM60"/>
    <mergeCell ref="FN59:FN60"/>
    <mergeCell ref="FK58:FL58"/>
    <mergeCell ref="FK59:FL59"/>
    <mergeCell ref="FK60:FL60"/>
    <mergeCell ref="FK61:FL61"/>
    <mergeCell ref="FK62:FL62"/>
    <mergeCell ref="FK63:FL63"/>
    <mergeCell ref="FK64:FL64"/>
    <mergeCell ref="FK65:FL65"/>
    <mergeCell ref="FK66:FL66"/>
    <mergeCell ref="FK67:FL67"/>
    <mergeCell ref="FK68:FL68"/>
    <mergeCell ref="FM77:FM78"/>
    <mergeCell ref="FN77:FN78"/>
    <mergeCell ref="FG79:FG80"/>
    <mergeCell ref="FH79:FH80"/>
    <mergeCell ref="FI79:FI80"/>
    <mergeCell ref="FJ79:FJ80"/>
    <mergeCell ref="FM79:FM80"/>
    <mergeCell ref="FN79:FN80"/>
    <mergeCell ref="FG73:FG74"/>
    <mergeCell ref="FH73:FH74"/>
    <mergeCell ref="FI73:FI74"/>
    <mergeCell ref="FJ73:FJ74"/>
    <mergeCell ref="FM73:FM74"/>
    <mergeCell ref="FN73:FN74"/>
    <mergeCell ref="FG75:FG76"/>
    <mergeCell ref="FH75:FH76"/>
    <mergeCell ref="FI75:FI76"/>
    <mergeCell ref="FJ75:FJ76"/>
    <mergeCell ref="FM75:FM76"/>
    <mergeCell ref="FN75:FN76"/>
    <mergeCell ref="FG69:FG70"/>
    <mergeCell ref="FH69:FH70"/>
    <mergeCell ref="FI69:FI70"/>
    <mergeCell ref="FJ69:FJ70"/>
    <mergeCell ref="FM69:FM70"/>
    <mergeCell ref="FN69:FN70"/>
    <mergeCell ref="FG71:FG72"/>
    <mergeCell ref="FH71:FH72"/>
    <mergeCell ref="FI71:FI72"/>
    <mergeCell ref="FJ71:FJ72"/>
    <mergeCell ref="FM71:FM72"/>
    <mergeCell ref="FN71:FN72"/>
    <mergeCell ref="FK69:FL69"/>
    <mergeCell ref="FK70:FL70"/>
    <mergeCell ref="FK71:FL71"/>
    <mergeCell ref="FK72:FL72"/>
    <mergeCell ref="FK73:FL73"/>
    <mergeCell ref="FK74:FL74"/>
    <mergeCell ref="FK75:FL75"/>
    <mergeCell ref="FK76:FL76"/>
    <mergeCell ref="FK77:FL77"/>
    <mergeCell ref="FK78:FL78"/>
    <mergeCell ref="FK79:FL79"/>
    <mergeCell ref="FK80:FL80"/>
    <mergeCell ref="FM89:FM90"/>
    <mergeCell ref="FN89:FN90"/>
    <mergeCell ref="FG91:FG92"/>
    <mergeCell ref="FH91:FH92"/>
    <mergeCell ref="FI91:FI92"/>
    <mergeCell ref="FJ91:FJ92"/>
    <mergeCell ref="FM91:FM92"/>
    <mergeCell ref="FN91:FN92"/>
    <mergeCell ref="FG85:FG86"/>
    <mergeCell ref="FH85:FH86"/>
    <mergeCell ref="FI85:FI86"/>
    <mergeCell ref="FJ85:FJ86"/>
    <mergeCell ref="FM85:FM86"/>
    <mergeCell ref="FN85:FN86"/>
    <mergeCell ref="FG87:FG88"/>
    <mergeCell ref="FH87:FH88"/>
    <mergeCell ref="FI87:FI88"/>
    <mergeCell ref="FJ87:FJ88"/>
    <mergeCell ref="FM87:FM88"/>
    <mergeCell ref="FN87:FN88"/>
    <mergeCell ref="FG81:FG82"/>
    <mergeCell ref="FH81:FH82"/>
    <mergeCell ref="FI81:FI82"/>
    <mergeCell ref="FJ81:FJ82"/>
    <mergeCell ref="FM81:FM82"/>
    <mergeCell ref="FN81:FN82"/>
    <mergeCell ref="FG83:FG84"/>
    <mergeCell ref="FH83:FH84"/>
    <mergeCell ref="FI83:FI84"/>
    <mergeCell ref="FJ83:FJ84"/>
    <mergeCell ref="FM83:FM84"/>
    <mergeCell ref="FN83:FN84"/>
    <mergeCell ref="FK81:FL81"/>
    <mergeCell ref="FK82:FL82"/>
    <mergeCell ref="FK83:FL83"/>
    <mergeCell ref="FK84:FL84"/>
    <mergeCell ref="FK85:FL85"/>
    <mergeCell ref="FK86:FL86"/>
    <mergeCell ref="FK87:FL87"/>
    <mergeCell ref="FK88:FL88"/>
    <mergeCell ref="FK89:FL89"/>
    <mergeCell ref="FK90:FL90"/>
    <mergeCell ref="FK91:FL91"/>
    <mergeCell ref="FK92:FL92"/>
    <mergeCell ref="FM101:FM102"/>
    <mergeCell ref="FN101:FN102"/>
    <mergeCell ref="FG103:FG104"/>
    <mergeCell ref="FH103:FH104"/>
    <mergeCell ref="FI103:FI104"/>
    <mergeCell ref="FJ103:FJ104"/>
    <mergeCell ref="FM103:FM104"/>
    <mergeCell ref="FN103:FN104"/>
    <mergeCell ref="FG97:FG98"/>
    <mergeCell ref="FH97:FH98"/>
    <mergeCell ref="FI97:FI98"/>
    <mergeCell ref="FJ97:FJ98"/>
    <mergeCell ref="FM97:FM98"/>
    <mergeCell ref="FN97:FN98"/>
    <mergeCell ref="FG99:FG100"/>
    <mergeCell ref="FH99:FH100"/>
    <mergeCell ref="FI99:FI100"/>
    <mergeCell ref="FJ99:FJ100"/>
    <mergeCell ref="FM99:FM100"/>
    <mergeCell ref="FN99:FN100"/>
    <mergeCell ref="FG93:FG94"/>
    <mergeCell ref="FH93:FH94"/>
    <mergeCell ref="FI93:FI94"/>
    <mergeCell ref="FJ93:FJ94"/>
    <mergeCell ref="FM93:FM94"/>
    <mergeCell ref="FN93:FN94"/>
    <mergeCell ref="FG95:FG96"/>
    <mergeCell ref="FH95:FH96"/>
    <mergeCell ref="FI95:FI96"/>
    <mergeCell ref="FJ95:FJ96"/>
    <mergeCell ref="FM95:FM96"/>
    <mergeCell ref="FN95:FN96"/>
    <mergeCell ref="FK93:FL93"/>
    <mergeCell ref="FK94:FL94"/>
    <mergeCell ref="FK95:FL95"/>
    <mergeCell ref="FK96:FL96"/>
    <mergeCell ref="FK97:FL97"/>
    <mergeCell ref="FK98:FL98"/>
    <mergeCell ref="FK99:FL99"/>
    <mergeCell ref="FK100:FL100"/>
    <mergeCell ref="FK101:FL101"/>
    <mergeCell ref="FK102:FL102"/>
    <mergeCell ref="FK103:FL103"/>
    <mergeCell ref="FK104:FL104"/>
    <mergeCell ref="FM113:FM114"/>
    <mergeCell ref="FN113:FN114"/>
    <mergeCell ref="FG115:FG116"/>
    <mergeCell ref="FH115:FH116"/>
    <mergeCell ref="FI115:FI116"/>
    <mergeCell ref="FJ115:FJ116"/>
    <mergeCell ref="FM115:FM116"/>
    <mergeCell ref="FN115:FN116"/>
    <mergeCell ref="FG109:FG110"/>
    <mergeCell ref="FH109:FH110"/>
    <mergeCell ref="FI109:FI110"/>
    <mergeCell ref="FJ109:FJ110"/>
    <mergeCell ref="FM109:FM110"/>
    <mergeCell ref="FN109:FN110"/>
    <mergeCell ref="FG111:FG112"/>
    <mergeCell ref="FH111:FH112"/>
    <mergeCell ref="FI111:FI112"/>
    <mergeCell ref="FJ111:FJ112"/>
    <mergeCell ref="FM111:FM112"/>
    <mergeCell ref="FN111:FN112"/>
    <mergeCell ref="FG105:FG106"/>
    <mergeCell ref="FH105:FH106"/>
    <mergeCell ref="FI105:FI106"/>
    <mergeCell ref="FJ105:FJ106"/>
    <mergeCell ref="FM105:FM106"/>
    <mergeCell ref="FN105:FN106"/>
    <mergeCell ref="FG107:FG108"/>
    <mergeCell ref="FH107:FH108"/>
    <mergeCell ref="FI107:FI108"/>
    <mergeCell ref="FJ107:FJ108"/>
    <mergeCell ref="FM107:FM108"/>
    <mergeCell ref="FN107:FN108"/>
    <mergeCell ref="FK105:FL105"/>
    <mergeCell ref="FK106:FL106"/>
    <mergeCell ref="FK107:FL107"/>
    <mergeCell ref="FK108:FL108"/>
    <mergeCell ref="FK109:FL109"/>
    <mergeCell ref="FK110:FL110"/>
    <mergeCell ref="FK111:FL111"/>
    <mergeCell ref="FK112:FL112"/>
    <mergeCell ref="FK113:FL113"/>
    <mergeCell ref="FK114:FL114"/>
    <mergeCell ref="FK115:FL115"/>
    <mergeCell ref="FK116:FL116"/>
    <mergeCell ref="FM125:FM126"/>
    <mergeCell ref="FN125:FN126"/>
    <mergeCell ref="FG127:FG128"/>
    <mergeCell ref="FH127:FH128"/>
    <mergeCell ref="FI127:FI128"/>
    <mergeCell ref="FJ127:FJ128"/>
    <mergeCell ref="FM127:FM128"/>
    <mergeCell ref="FN127:FN128"/>
    <mergeCell ref="FG121:FG122"/>
    <mergeCell ref="FH121:FH122"/>
    <mergeCell ref="FI121:FI122"/>
    <mergeCell ref="FJ121:FJ122"/>
    <mergeCell ref="FM121:FM122"/>
    <mergeCell ref="FN121:FN122"/>
    <mergeCell ref="FG123:FG124"/>
    <mergeCell ref="FH123:FH124"/>
    <mergeCell ref="FI123:FI124"/>
    <mergeCell ref="FJ123:FJ124"/>
    <mergeCell ref="FM123:FM124"/>
    <mergeCell ref="FN123:FN124"/>
    <mergeCell ref="FG117:FG118"/>
    <mergeCell ref="FH117:FH118"/>
    <mergeCell ref="FI117:FI118"/>
    <mergeCell ref="FJ117:FJ118"/>
    <mergeCell ref="FM117:FM118"/>
    <mergeCell ref="FN117:FN118"/>
    <mergeCell ref="FG119:FG120"/>
    <mergeCell ref="FH119:FH120"/>
    <mergeCell ref="FI119:FI120"/>
    <mergeCell ref="FJ119:FJ120"/>
    <mergeCell ref="FM119:FM120"/>
    <mergeCell ref="FN119:FN120"/>
    <mergeCell ref="FK117:FL117"/>
    <mergeCell ref="FK118:FL118"/>
    <mergeCell ref="FK119:FL119"/>
    <mergeCell ref="FK120:FL120"/>
    <mergeCell ref="FK121:FL121"/>
    <mergeCell ref="FK122:FL122"/>
    <mergeCell ref="FK123:FL123"/>
    <mergeCell ref="FK124:FL124"/>
    <mergeCell ref="FK125:FL125"/>
    <mergeCell ref="FK126:FL126"/>
    <mergeCell ref="FK127:FL127"/>
    <mergeCell ref="FK128:FL128"/>
    <mergeCell ref="FM137:FM138"/>
    <mergeCell ref="FN137:FN138"/>
    <mergeCell ref="FG139:FG140"/>
    <mergeCell ref="FH139:FH140"/>
    <mergeCell ref="FI139:FI140"/>
    <mergeCell ref="FJ139:FJ140"/>
    <mergeCell ref="FM139:FM140"/>
    <mergeCell ref="FN139:FN140"/>
    <mergeCell ref="FG133:FG134"/>
    <mergeCell ref="FH133:FH134"/>
    <mergeCell ref="FI133:FI134"/>
    <mergeCell ref="FJ133:FJ134"/>
    <mergeCell ref="FM133:FM134"/>
    <mergeCell ref="FN133:FN134"/>
    <mergeCell ref="FG135:FG136"/>
    <mergeCell ref="FH135:FH136"/>
    <mergeCell ref="FI135:FI136"/>
    <mergeCell ref="FJ135:FJ136"/>
    <mergeCell ref="FM135:FM136"/>
    <mergeCell ref="FN135:FN136"/>
    <mergeCell ref="FG129:FG130"/>
    <mergeCell ref="FH129:FH130"/>
    <mergeCell ref="FI129:FI130"/>
    <mergeCell ref="FJ129:FJ130"/>
    <mergeCell ref="FM129:FM130"/>
    <mergeCell ref="FN129:FN130"/>
    <mergeCell ref="FG131:FG132"/>
    <mergeCell ref="FH131:FH132"/>
    <mergeCell ref="FI131:FI132"/>
    <mergeCell ref="FJ131:FJ132"/>
    <mergeCell ref="FM131:FM132"/>
    <mergeCell ref="FN131:FN132"/>
    <mergeCell ref="FK129:FL129"/>
    <mergeCell ref="FK130:FL130"/>
    <mergeCell ref="FK131:FL131"/>
    <mergeCell ref="FK132:FL132"/>
    <mergeCell ref="FK133:FL133"/>
    <mergeCell ref="FK134:FL134"/>
    <mergeCell ref="FK135:FL135"/>
    <mergeCell ref="FK136:FL136"/>
    <mergeCell ref="FK137:FL137"/>
    <mergeCell ref="FK138:FL138"/>
    <mergeCell ref="FK139:FL139"/>
    <mergeCell ref="FK140:FL140"/>
    <mergeCell ref="FM149:FM150"/>
    <mergeCell ref="FN149:FN150"/>
    <mergeCell ref="FG151:FG152"/>
    <mergeCell ref="FH151:FH152"/>
    <mergeCell ref="FI151:FI152"/>
    <mergeCell ref="FJ151:FJ152"/>
    <mergeCell ref="FM151:FM152"/>
    <mergeCell ref="FN151:FN152"/>
    <mergeCell ref="FG145:FG146"/>
    <mergeCell ref="FH145:FH146"/>
    <mergeCell ref="FI145:FI146"/>
    <mergeCell ref="FJ145:FJ146"/>
    <mergeCell ref="FM145:FM146"/>
    <mergeCell ref="FN145:FN146"/>
    <mergeCell ref="FG147:FG148"/>
    <mergeCell ref="FH147:FH148"/>
    <mergeCell ref="FI147:FI148"/>
    <mergeCell ref="FJ147:FJ148"/>
    <mergeCell ref="FM147:FM148"/>
    <mergeCell ref="FN147:FN148"/>
    <mergeCell ref="FG141:FG142"/>
    <mergeCell ref="FH141:FH142"/>
    <mergeCell ref="FI141:FI142"/>
    <mergeCell ref="FJ141:FJ142"/>
    <mergeCell ref="FM141:FM142"/>
    <mergeCell ref="FN141:FN142"/>
    <mergeCell ref="FG143:FG144"/>
    <mergeCell ref="FH143:FH144"/>
    <mergeCell ref="FI143:FI144"/>
    <mergeCell ref="FJ143:FJ144"/>
    <mergeCell ref="FM143:FM144"/>
    <mergeCell ref="FN143:FN144"/>
    <mergeCell ref="FK141:FL141"/>
    <mergeCell ref="FK142:FL142"/>
    <mergeCell ref="FK143:FL143"/>
    <mergeCell ref="FK144:FL144"/>
    <mergeCell ref="FK145:FL145"/>
    <mergeCell ref="FK146:FL146"/>
    <mergeCell ref="FK147:FL147"/>
    <mergeCell ref="FK148:FL148"/>
    <mergeCell ref="FK149:FL149"/>
    <mergeCell ref="FK150:FL150"/>
    <mergeCell ref="FK151:FL151"/>
    <mergeCell ref="FK152:FL152"/>
    <mergeCell ref="FM161:FM162"/>
    <mergeCell ref="FN161:FN162"/>
    <mergeCell ref="FG163:FG164"/>
    <mergeCell ref="FH163:FH164"/>
    <mergeCell ref="FI163:FI164"/>
    <mergeCell ref="FJ163:FJ164"/>
    <mergeCell ref="FM163:FM164"/>
    <mergeCell ref="FN163:FN164"/>
    <mergeCell ref="FG157:FG158"/>
    <mergeCell ref="FH157:FH158"/>
    <mergeCell ref="FI157:FI158"/>
    <mergeCell ref="FJ157:FJ158"/>
    <mergeCell ref="FM157:FM158"/>
    <mergeCell ref="FN157:FN158"/>
    <mergeCell ref="FG159:FG160"/>
    <mergeCell ref="FH159:FH160"/>
    <mergeCell ref="FI159:FI160"/>
    <mergeCell ref="FJ159:FJ160"/>
    <mergeCell ref="FM159:FM160"/>
    <mergeCell ref="FN159:FN160"/>
    <mergeCell ref="FG153:FG154"/>
    <mergeCell ref="FH153:FH154"/>
    <mergeCell ref="FI153:FI154"/>
    <mergeCell ref="FJ153:FJ154"/>
    <mergeCell ref="FM153:FM154"/>
    <mergeCell ref="FN153:FN154"/>
    <mergeCell ref="FG155:FG156"/>
    <mergeCell ref="FH155:FH156"/>
    <mergeCell ref="FI155:FI156"/>
    <mergeCell ref="FJ155:FJ156"/>
    <mergeCell ref="FM155:FM156"/>
    <mergeCell ref="FN155:FN156"/>
    <mergeCell ref="FK153:FL153"/>
    <mergeCell ref="FK154:FL154"/>
    <mergeCell ref="FK155:FL155"/>
    <mergeCell ref="FK156:FL156"/>
    <mergeCell ref="FK157:FL157"/>
    <mergeCell ref="FK158:FL158"/>
    <mergeCell ref="FK159:FL159"/>
    <mergeCell ref="FK160:FL160"/>
    <mergeCell ref="FK161:FL161"/>
    <mergeCell ref="FK162:FL162"/>
    <mergeCell ref="FK163:FL163"/>
    <mergeCell ref="FK164:FL164"/>
    <mergeCell ref="FG173:FG174"/>
    <mergeCell ref="FH173:FH174"/>
    <mergeCell ref="FI173:FI174"/>
    <mergeCell ref="FJ173:FJ174"/>
    <mergeCell ref="FM173:FM174"/>
    <mergeCell ref="FN173:FN174"/>
    <mergeCell ref="FG175:FG176"/>
    <mergeCell ref="FH175:FH176"/>
    <mergeCell ref="FI175:FI176"/>
    <mergeCell ref="FJ175:FJ176"/>
    <mergeCell ref="FM175:FM176"/>
    <mergeCell ref="FN175:FN176"/>
    <mergeCell ref="FG169:FG170"/>
    <mergeCell ref="FH169:FH170"/>
    <mergeCell ref="FI169:FI170"/>
    <mergeCell ref="FJ169:FJ170"/>
    <mergeCell ref="FM169:FM170"/>
    <mergeCell ref="FN169:FN170"/>
    <mergeCell ref="FG171:FG172"/>
    <mergeCell ref="FH171:FH172"/>
    <mergeCell ref="FI171:FI172"/>
    <mergeCell ref="FJ171:FJ172"/>
    <mergeCell ref="FM171:FM172"/>
    <mergeCell ref="FN171:FN172"/>
    <mergeCell ref="FG165:FG166"/>
    <mergeCell ref="FH165:FH166"/>
    <mergeCell ref="FI165:FI166"/>
    <mergeCell ref="FJ165:FJ166"/>
    <mergeCell ref="FM165:FM166"/>
    <mergeCell ref="FN165:FN166"/>
    <mergeCell ref="FG167:FG168"/>
    <mergeCell ref="FH167:FH168"/>
    <mergeCell ref="FI167:FI168"/>
    <mergeCell ref="FJ167:FJ168"/>
    <mergeCell ref="FM167:FM168"/>
    <mergeCell ref="FN167:FN168"/>
    <mergeCell ref="FK165:FL165"/>
    <mergeCell ref="FK166:FL166"/>
    <mergeCell ref="FK167:FL167"/>
    <mergeCell ref="FK168:FL168"/>
    <mergeCell ref="FK169:FL169"/>
    <mergeCell ref="FK170:FL170"/>
    <mergeCell ref="FK171:FL171"/>
    <mergeCell ref="FK172:FL172"/>
    <mergeCell ref="FK173:FL173"/>
    <mergeCell ref="FK174:FL174"/>
    <mergeCell ref="FK175:FL175"/>
    <mergeCell ref="FK176:FL176"/>
    <mergeCell ref="FG185:FG186"/>
    <mergeCell ref="FH185:FH186"/>
    <mergeCell ref="FI185:FI186"/>
    <mergeCell ref="FJ185:FJ186"/>
    <mergeCell ref="FM185:FM186"/>
    <mergeCell ref="FN185:FN186"/>
    <mergeCell ref="FG187:FG188"/>
    <mergeCell ref="FH187:FH188"/>
    <mergeCell ref="FI187:FI188"/>
    <mergeCell ref="FJ187:FJ188"/>
    <mergeCell ref="FM187:FM188"/>
    <mergeCell ref="FN187:FN188"/>
    <mergeCell ref="FG181:FG182"/>
    <mergeCell ref="FH181:FH182"/>
    <mergeCell ref="FI181:FI182"/>
    <mergeCell ref="FJ181:FJ182"/>
    <mergeCell ref="FM181:FM182"/>
    <mergeCell ref="FN181:FN182"/>
    <mergeCell ref="FG183:FG184"/>
    <mergeCell ref="FH183:FH184"/>
    <mergeCell ref="FI183:FI184"/>
    <mergeCell ref="FJ183:FJ184"/>
    <mergeCell ref="FM183:FM184"/>
    <mergeCell ref="FN183:FN184"/>
    <mergeCell ref="FG177:FG178"/>
    <mergeCell ref="FH177:FH178"/>
    <mergeCell ref="FI177:FI178"/>
    <mergeCell ref="FJ177:FJ178"/>
    <mergeCell ref="FM177:FM178"/>
    <mergeCell ref="FN177:FN178"/>
    <mergeCell ref="FG179:FG180"/>
    <mergeCell ref="FH179:FH180"/>
    <mergeCell ref="FI179:FI180"/>
    <mergeCell ref="FJ179:FJ180"/>
    <mergeCell ref="FM179:FM180"/>
    <mergeCell ref="FN179:FN180"/>
    <mergeCell ref="FK177:FL177"/>
    <mergeCell ref="FK178:FL178"/>
    <mergeCell ref="FK179:FL179"/>
    <mergeCell ref="FK180:FL180"/>
    <mergeCell ref="FK181:FL181"/>
    <mergeCell ref="FK182:FL182"/>
    <mergeCell ref="FK183:FL183"/>
    <mergeCell ref="FK184:FL184"/>
    <mergeCell ref="FK185:FL185"/>
    <mergeCell ref="FK186:FL186"/>
    <mergeCell ref="FK187:FL187"/>
    <mergeCell ref="FK188:FL188"/>
    <mergeCell ref="FG197:FG198"/>
    <mergeCell ref="FH197:FH198"/>
    <mergeCell ref="FI197:FI198"/>
    <mergeCell ref="FJ197:FJ198"/>
    <mergeCell ref="FM197:FM198"/>
    <mergeCell ref="FN197:FN198"/>
    <mergeCell ref="FG199:FG200"/>
    <mergeCell ref="FH199:FH200"/>
    <mergeCell ref="FI199:FI200"/>
    <mergeCell ref="FJ199:FJ200"/>
    <mergeCell ref="FM199:FM200"/>
    <mergeCell ref="FN199:FN200"/>
    <mergeCell ref="FG193:FG194"/>
    <mergeCell ref="FH193:FH194"/>
    <mergeCell ref="FI193:FI194"/>
    <mergeCell ref="FJ193:FJ194"/>
    <mergeCell ref="FM193:FM194"/>
    <mergeCell ref="FN193:FN194"/>
    <mergeCell ref="FG195:FG196"/>
    <mergeCell ref="FH195:FH196"/>
    <mergeCell ref="FI195:FI196"/>
    <mergeCell ref="FJ195:FJ196"/>
    <mergeCell ref="FM195:FM196"/>
    <mergeCell ref="FN195:FN196"/>
    <mergeCell ref="FG189:FG190"/>
    <mergeCell ref="FH189:FH190"/>
    <mergeCell ref="FI189:FI190"/>
    <mergeCell ref="FJ189:FJ190"/>
    <mergeCell ref="FM189:FM190"/>
    <mergeCell ref="FN189:FN190"/>
    <mergeCell ref="FG191:FG192"/>
    <mergeCell ref="FH191:FH192"/>
    <mergeCell ref="FI191:FI192"/>
    <mergeCell ref="FJ191:FJ192"/>
    <mergeCell ref="FM191:FM192"/>
    <mergeCell ref="FN191:FN192"/>
    <mergeCell ref="FK189:FL189"/>
    <mergeCell ref="FK190:FL190"/>
    <mergeCell ref="FK191:FL191"/>
    <mergeCell ref="FK192:FL192"/>
    <mergeCell ref="FK193:FL193"/>
    <mergeCell ref="FK194:FL194"/>
    <mergeCell ref="FK195:FL195"/>
    <mergeCell ref="FK196:FL196"/>
    <mergeCell ref="FK197:FL197"/>
    <mergeCell ref="FK198:FL198"/>
    <mergeCell ref="FK199:FL199"/>
    <mergeCell ref="FK200:FL200"/>
    <mergeCell ref="FG209:FG210"/>
    <mergeCell ref="FH209:FH210"/>
    <mergeCell ref="FI209:FI210"/>
    <mergeCell ref="FJ209:FJ210"/>
    <mergeCell ref="FM209:FM210"/>
    <mergeCell ref="FN209:FN210"/>
    <mergeCell ref="FG211:FG212"/>
    <mergeCell ref="FH211:FH212"/>
    <mergeCell ref="FI211:FI212"/>
    <mergeCell ref="FJ211:FJ212"/>
    <mergeCell ref="FM211:FM212"/>
    <mergeCell ref="FN211:FN212"/>
    <mergeCell ref="FG205:FG206"/>
    <mergeCell ref="FH205:FH206"/>
    <mergeCell ref="FI205:FI206"/>
    <mergeCell ref="FJ205:FJ206"/>
    <mergeCell ref="FM205:FM206"/>
    <mergeCell ref="FN205:FN206"/>
    <mergeCell ref="FG207:FG208"/>
    <mergeCell ref="FH207:FH208"/>
    <mergeCell ref="FI207:FI208"/>
    <mergeCell ref="FJ207:FJ208"/>
    <mergeCell ref="FM207:FM208"/>
    <mergeCell ref="FN207:FN208"/>
    <mergeCell ref="FG201:FG202"/>
    <mergeCell ref="FH201:FH202"/>
    <mergeCell ref="FI201:FI202"/>
    <mergeCell ref="FJ201:FJ202"/>
    <mergeCell ref="FM201:FM202"/>
    <mergeCell ref="FN201:FN202"/>
    <mergeCell ref="FG203:FG204"/>
    <mergeCell ref="FH203:FH204"/>
    <mergeCell ref="FI203:FI204"/>
    <mergeCell ref="FJ203:FJ204"/>
    <mergeCell ref="FM203:FM204"/>
    <mergeCell ref="FN203:FN204"/>
    <mergeCell ref="FK201:FL201"/>
    <mergeCell ref="FK202:FL202"/>
    <mergeCell ref="FK203:FL203"/>
    <mergeCell ref="FK204:FL204"/>
    <mergeCell ref="FK205:FL205"/>
    <mergeCell ref="FK206:FL206"/>
    <mergeCell ref="FK207:FL207"/>
    <mergeCell ref="FK208:FL208"/>
    <mergeCell ref="FK209:FL209"/>
    <mergeCell ref="FK210:FL210"/>
    <mergeCell ref="FK211:FL211"/>
    <mergeCell ref="FK212:FL212"/>
    <mergeCell ref="FG217:FG218"/>
    <mergeCell ref="FH217:FH218"/>
    <mergeCell ref="FI217:FI218"/>
    <mergeCell ref="FJ217:FJ218"/>
    <mergeCell ref="FM217:FM218"/>
    <mergeCell ref="FN217:FN218"/>
    <mergeCell ref="FG219:FG220"/>
    <mergeCell ref="FH219:FH220"/>
    <mergeCell ref="FI219:FI220"/>
    <mergeCell ref="FJ219:FJ220"/>
    <mergeCell ref="FM219:FM220"/>
    <mergeCell ref="FN219:FN220"/>
    <mergeCell ref="FG213:FG214"/>
    <mergeCell ref="FH213:FH214"/>
    <mergeCell ref="FI213:FI214"/>
    <mergeCell ref="FJ213:FJ214"/>
    <mergeCell ref="FM213:FM214"/>
    <mergeCell ref="FN213:FN214"/>
    <mergeCell ref="FG215:FG216"/>
    <mergeCell ref="FH215:FH216"/>
    <mergeCell ref="FI215:FI216"/>
    <mergeCell ref="FJ215:FJ216"/>
    <mergeCell ref="FM215:FM216"/>
    <mergeCell ref="FN215:FN216"/>
    <mergeCell ref="FK213:FL213"/>
    <mergeCell ref="FK214:FL214"/>
    <mergeCell ref="FK215:FL215"/>
    <mergeCell ref="FK216:FL216"/>
    <mergeCell ref="FK217:FL217"/>
    <mergeCell ref="FK218:FL218"/>
    <mergeCell ref="FK219:FL219"/>
    <mergeCell ref="FK220:FL220"/>
    <mergeCell ref="FK221:FL221"/>
    <mergeCell ref="FG225:FG226"/>
    <mergeCell ref="FH225:FH226"/>
    <mergeCell ref="FI225:FI226"/>
    <mergeCell ref="FJ225:FJ226"/>
    <mergeCell ref="FM225:FM226"/>
    <mergeCell ref="FN225:FN226"/>
    <mergeCell ref="FG227:FG228"/>
    <mergeCell ref="FH227:FH228"/>
    <mergeCell ref="FI227:FI228"/>
    <mergeCell ref="FJ227:FJ228"/>
    <mergeCell ref="FM227:FM228"/>
    <mergeCell ref="FN227:FN228"/>
    <mergeCell ref="FK225:FL225"/>
    <mergeCell ref="FK226:FL226"/>
    <mergeCell ref="FK227:FL227"/>
    <mergeCell ref="FK228:FL228"/>
    <mergeCell ref="FK229:FL229"/>
    <mergeCell ref="FK230:FL230"/>
    <mergeCell ref="FK231:FL231"/>
    <mergeCell ref="FK232:FL232"/>
    <mergeCell ref="FK233:FL233"/>
    <mergeCell ref="FG221:FG222"/>
    <mergeCell ref="FH221:FH222"/>
    <mergeCell ref="FI221:FI222"/>
    <mergeCell ref="FJ221:FJ222"/>
    <mergeCell ref="FM221:FM222"/>
    <mergeCell ref="FN221:FN222"/>
    <mergeCell ref="FG223:FG224"/>
    <mergeCell ref="FH223:FH224"/>
    <mergeCell ref="FI223:FI224"/>
    <mergeCell ref="FJ223:FJ224"/>
    <mergeCell ref="FM223:FM224"/>
    <mergeCell ref="FN223:FN224"/>
    <mergeCell ref="FK222:FL222"/>
    <mergeCell ref="FK223:FL223"/>
    <mergeCell ref="FK224:FL224"/>
    <mergeCell ref="FK247:FL247"/>
    <mergeCell ref="FK248:FL248"/>
    <mergeCell ref="FK249:FL249"/>
    <mergeCell ref="FK250:FL250"/>
    <mergeCell ref="FK251:FL251"/>
    <mergeCell ref="FK252:FL252"/>
    <mergeCell ref="FG233:FG234"/>
    <mergeCell ref="FH233:FH234"/>
    <mergeCell ref="FI233:FI234"/>
    <mergeCell ref="FJ233:FJ234"/>
    <mergeCell ref="FM233:FM234"/>
    <mergeCell ref="FN233:FN234"/>
    <mergeCell ref="FG235:FG236"/>
    <mergeCell ref="FH235:FH236"/>
    <mergeCell ref="FI235:FI236"/>
    <mergeCell ref="FJ235:FJ236"/>
    <mergeCell ref="FM235:FM236"/>
    <mergeCell ref="FN235:FN236"/>
    <mergeCell ref="FK234:FL234"/>
    <mergeCell ref="FK235:FL235"/>
    <mergeCell ref="FK236:FL236"/>
    <mergeCell ref="FG229:FG230"/>
    <mergeCell ref="FH229:FH230"/>
    <mergeCell ref="FI229:FI230"/>
    <mergeCell ref="FJ229:FJ230"/>
    <mergeCell ref="FM229:FM230"/>
    <mergeCell ref="FN229:FN230"/>
    <mergeCell ref="FG231:FG232"/>
    <mergeCell ref="FH231:FH232"/>
    <mergeCell ref="FI231:FI232"/>
    <mergeCell ref="FJ231:FJ232"/>
    <mergeCell ref="FM231:FM232"/>
    <mergeCell ref="FN231:FN232"/>
    <mergeCell ref="FH241:FH242"/>
    <mergeCell ref="FI241:FI242"/>
    <mergeCell ref="FJ241:FJ242"/>
    <mergeCell ref="FM241:FM242"/>
    <mergeCell ref="FN241:FN242"/>
    <mergeCell ref="FG243:FG244"/>
    <mergeCell ref="FH243:FH244"/>
    <mergeCell ref="FI243:FI244"/>
    <mergeCell ref="FJ243:FJ244"/>
    <mergeCell ref="FM243:FM244"/>
    <mergeCell ref="FN243:FN244"/>
    <mergeCell ref="FG237:FG238"/>
    <mergeCell ref="FH237:FH238"/>
    <mergeCell ref="FI237:FI238"/>
    <mergeCell ref="FJ237:FJ238"/>
    <mergeCell ref="FM237:FM238"/>
    <mergeCell ref="FN237:FN238"/>
    <mergeCell ref="FG239:FG240"/>
    <mergeCell ref="FH239:FH240"/>
    <mergeCell ref="FI239:FI240"/>
    <mergeCell ref="FJ239:FJ240"/>
    <mergeCell ref="FM239:FM240"/>
    <mergeCell ref="FN239:FN240"/>
    <mergeCell ref="FK237:FL237"/>
    <mergeCell ref="FK238:FL238"/>
    <mergeCell ref="FK239:FL239"/>
    <mergeCell ref="FK240:FL240"/>
    <mergeCell ref="FK241:FL241"/>
    <mergeCell ref="FK242:FL242"/>
    <mergeCell ref="FK243:FL243"/>
    <mergeCell ref="FK244:FL244"/>
    <mergeCell ref="FK245:FL245"/>
    <mergeCell ref="FK246:FL246"/>
    <mergeCell ref="FX19:FX20"/>
    <mergeCell ref="FQ21:FQ22"/>
    <mergeCell ref="FR21:FR22"/>
    <mergeCell ref="FS21:FS22"/>
    <mergeCell ref="FT21:FT22"/>
    <mergeCell ref="FW21:FW22"/>
    <mergeCell ref="FX21:FX22"/>
    <mergeCell ref="FQ23:FQ24"/>
    <mergeCell ref="FR23:FR24"/>
    <mergeCell ref="FS23:FS24"/>
    <mergeCell ref="FT23:FT24"/>
    <mergeCell ref="FW23:FW24"/>
    <mergeCell ref="FX23:FX24"/>
    <mergeCell ref="FG257:FG258"/>
    <mergeCell ref="FH257:FH258"/>
    <mergeCell ref="FI257:FI258"/>
    <mergeCell ref="FJ257:FJ258"/>
    <mergeCell ref="FM257:FM258"/>
    <mergeCell ref="FN257:FN258"/>
    <mergeCell ref="FU18:FV18"/>
    <mergeCell ref="FQ19:FQ20"/>
    <mergeCell ref="FR19:FR20"/>
    <mergeCell ref="FS19:FS20"/>
    <mergeCell ref="FT19:FT20"/>
    <mergeCell ref="FW19:FW20"/>
    <mergeCell ref="FQ25:FQ26"/>
    <mergeCell ref="FR25:FR26"/>
    <mergeCell ref="FS25:FS26"/>
    <mergeCell ref="FT25:FT26"/>
    <mergeCell ref="FG253:FG254"/>
    <mergeCell ref="FH253:FH254"/>
    <mergeCell ref="FI253:FI254"/>
    <mergeCell ref="FJ253:FJ254"/>
    <mergeCell ref="FM253:FM254"/>
    <mergeCell ref="FN253:FN254"/>
    <mergeCell ref="FG255:FG256"/>
    <mergeCell ref="FH255:FH256"/>
    <mergeCell ref="FI255:FI256"/>
    <mergeCell ref="FJ255:FJ256"/>
    <mergeCell ref="FM255:FM256"/>
    <mergeCell ref="FN255:FN256"/>
    <mergeCell ref="FG249:FG250"/>
    <mergeCell ref="FH249:FH250"/>
    <mergeCell ref="FI249:FI250"/>
    <mergeCell ref="FJ249:FJ250"/>
    <mergeCell ref="FM249:FM250"/>
    <mergeCell ref="FN249:FN250"/>
    <mergeCell ref="FG251:FG252"/>
    <mergeCell ref="FH251:FH252"/>
    <mergeCell ref="FI251:FI252"/>
    <mergeCell ref="FJ251:FJ252"/>
    <mergeCell ref="FM251:FM252"/>
    <mergeCell ref="FN251:FN252"/>
    <mergeCell ref="FG245:FG246"/>
    <mergeCell ref="FH245:FH246"/>
    <mergeCell ref="FI245:FI246"/>
    <mergeCell ref="FJ245:FJ246"/>
    <mergeCell ref="FM245:FM246"/>
    <mergeCell ref="FN245:FN246"/>
    <mergeCell ref="FG247:FG248"/>
    <mergeCell ref="FH247:FH248"/>
    <mergeCell ref="FI247:FI248"/>
    <mergeCell ref="FJ247:FJ248"/>
    <mergeCell ref="FM247:FM248"/>
    <mergeCell ref="FQ45:FQ46"/>
    <mergeCell ref="FR45:FR46"/>
    <mergeCell ref="FS45:FS46"/>
    <mergeCell ref="FT45:FT46"/>
    <mergeCell ref="FW45:FW46"/>
    <mergeCell ref="FX45:FX46"/>
    <mergeCell ref="FQ47:FQ48"/>
    <mergeCell ref="FR47:FR48"/>
    <mergeCell ref="FS47:FS48"/>
    <mergeCell ref="FT47:FT48"/>
    <mergeCell ref="FW47:FW48"/>
    <mergeCell ref="FX47:FX48"/>
    <mergeCell ref="FQ41:FQ42"/>
    <mergeCell ref="FR41:FR42"/>
    <mergeCell ref="FS41:FS42"/>
    <mergeCell ref="FT41:FT42"/>
    <mergeCell ref="FW41:FW42"/>
    <mergeCell ref="FX41:FX42"/>
    <mergeCell ref="FQ43:FQ44"/>
    <mergeCell ref="FR43:FR44"/>
    <mergeCell ref="FS43:FS44"/>
    <mergeCell ref="FT43:FT44"/>
    <mergeCell ref="FW43:FW44"/>
    <mergeCell ref="FX43:FX44"/>
    <mergeCell ref="FQ37:FQ38"/>
    <mergeCell ref="FR37:FR38"/>
    <mergeCell ref="FS37:FS38"/>
    <mergeCell ref="FT37:FT38"/>
    <mergeCell ref="FW37:FW38"/>
    <mergeCell ref="FX37:FX38"/>
    <mergeCell ref="FQ39:FQ40"/>
    <mergeCell ref="FR39:FR40"/>
    <mergeCell ref="FS39:FS40"/>
    <mergeCell ref="FT39:FT40"/>
    <mergeCell ref="FW39:FW40"/>
    <mergeCell ref="FX39:FX40"/>
    <mergeCell ref="FU47:FV47"/>
    <mergeCell ref="FU48:FV48"/>
    <mergeCell ref="FU37:FV37"/>
    <mergeCell ref="FU38:FV38"/>
    <mergeCell ref="FU39:FV39"/>
    <mergeCell ref="FU40:FV40"/>
    <mergeCell ref="FU41:FV41"/>
    <mergeCell ref="FU42:FV42"/>
    <mergeCell ref="FU43:FV43"/>
    <mergeCell ref="FU44:FV44"/>
    <mergeCell ref="FU45:FV45"/>
    <mergeCell ref="FU46:FV46"/>
    <mergeCell ref="FQ57:FQ58"/>
    <mergeCell ref="FR57:FR58"/>
    <mergeCell ref="FS57:FS58"/>
    <mergeCell ref="FT57:FT58"/>
    <mergeCell ref="FW57:FW58"/>
    <mergeCell ref="FX57:FX58"/>
    <mergeCell ref="FQ59:FQ60"/>
    <mergeCell ref="FR59:FR60"/>
    <mergeCell ref="FS59:FS60"/>
    <mergeCell ref="FT59:FT60"/>
    <mergeCell ref="FW59:FW60"/>
    <mergeCell ref="FX59:FX60"/>
    <mergeCell ref="FQ53:FQ54"/>
    <mergeCell ref="FR53:FR54"/>
    <mergeCell ref="FS53:FS54"/>
    <mergeCell ref="FT53:FT54"/>
    <mergeCell ref="FW53:FW54"/>
    <mergeCell ref="FX53:FX54"/>
    <mergeCell ref="FQ55:FQ56"/>
    <mergeCell ref="FR55:FR56"/>
    <mergeCell ref="FS55:FS56"/>
    <mergeCell ref="FT55:FT56"/>
    <mergeCell ref="FW55:FW56"/>
    <mergeCell ref="FX55:FX56"/>
    <mergeCell ref="FQ49:FQ50"/>
    <mergeCell ref="FR49:FR50"/>
    <mergeCell ref="FS49:FS50"/>
    <mergeCell ref="FT49:FT50"/>
    <mergeCell ref="FW49:FW50"/>
    <mergeCell ref="FX49:FX50"/>
    <mergeCell ref="FQ51:FQ52"/>
    <mergeCell ref="FR51:FR52"/>
    <mergeCell ref="FS51:FS52"/>
    <mergeCell ref="FT51:FT52"/>
    <mergeCell ref="FW51:FW52"/>
    <mergeCell ref="FX51:FX52"/>
    <mergeCell ref="FU49:FV49"/>
    <mergeCell ref="FU50:FV50"/>
    <mergeCell ref="FU51:FV51"/>
    <mergeCell ref="FU52:FV52"/>
    <mergeCell ref="FU53:FV53"/>
    <mergeCell ref="FU54:FV54"/>
    <mergeCell ref="FU55:FV55"/>
    <mergeCell ref="FU56:FV56"/>
    <mergeCell ref="FU57:FV57"/>
    <mergeCell ref="FU58:FV58"/>
    <mergeCell ref="FU59:FV59"/>
    <mergeCell ref="FU60:FV60"/>
    <mergeCell ref="FQ69:FQ70"/>
    <mergeCell ref="FR69:FR70"/>
    <mergeCell ref="FS69:FS70"/>
    <mergeCell ref="FT69:FT70"/>
    <mergeCell ref="FW69:FW70"/>
    <mergeCell ref="FX69:FX70"/>
    <mergeCell ref="FQ71:FQ72"/>
    <mergeCell ref="FR71:FR72"/>
    <mergeCell ref="FS71:FS72"/>
    <mergeCell ref="FT71:FT72"/>
    <mergeCell ref="FW71:FW72"/>
    <mergeCell ref="FX71:FX72"/>
    <mergeCell ref="FQ65:FQ66"/>
    <mergeCell ref="FR65:FR66"/>
    <mergeCell ref="FS65:FS66"/>
    <mergeCell ref="FT65:FT66"/>
    <mergeCell ref="FW65:FW66"/>
    <mergeCell ref="FX65:FX66"/>
    <mergeCell ref="FQ67:FQ68"/>
    <mergeCell ref="FR67:FR68"/>
    <mergeCell ref="FS67:FS68"/>
    <mergeCell ref="FT67:FT68"/>
    <mergeCell ref="FW67:FW68"/>
    <mergeCell ref="FX67:FX68"/>
    <mergeCell ref="FQ61:FQ62"/>
    <mergeCell ref="FR61:FR62"/>
    <mergeCell ref="FS61:FS62"/>
    <mergeCell ref="FT61:FT62"/>
    <mergeCell ref="FW61:FW62"/>
    <mergeCell ref="FX61:FX62"/>
    <mergeCell ref="FQ63:FQ64"/>
    <mergeCell ref="FR63:FR64"/>
    <mergeCell ref="FS63:FS64"/>
    <mergeCell ref="FT63:FT64"/>
    <mergeCell ref="FW63:FW64"/>
    <mergeCell ref="FX63:FX64"/>
    <mergeCell ref="FU61:FV61"/>
    <mergeCell ref="FU62:FV62"/>
    <mergeCell ref="FU63:FV63"/>
    <mergeCell ref="FU64:FV64"/>
    <mergeCell ref="FU65:FV65"/>
    <mergeCell ref="FU66:FV66"/>
    <mergeCell ref="FU67:FV67"/>
    <mergeCell ref="FU68:FV68"/>
    <mergeCell ref="FU69:FV69"/>
    <mergeCell ref="FU70:FV70"/>
    <mergeCell ref="FU71:FV71"/>
    <mergeCell ref="FU72:FV72"/>
    <mergeCell ref="FQ81:FQ82"/>
    <mergeCell ref="FR81:FR82"/>
    <mergeCell ref="FS81:FS82"/>
    <mergeCell ref="FT81:FT82"/>
    <mergeCell ref="FW81:FW82"/>
    <mergeCell ref="FX81:FX82"/>
    <mergeCell ref="FQ83:FQ84"/>
    <mergeCell ref="FR83:FR84"/>
    <mergeCell ref="FS83:FS84"/>
    <mergeCell ref="FT83:FT84"/>
    <mergeCell ref="FW83:FW84"/>
    <mergeCell ref="FX83:FX84"/>
    <mergeCell ref="FQ77:FQ78"/>
    <mergeCell ref="FR77:FR78"/>
    <mergeCell ref="FS77:FS78"/>
    <mergeCell ref="FT77:FT78"/>
    <mergeCell ref="FW77:FW78"/>
    <mergeCell ref="FX77:FX78"/>
    <mergeCell ref="FQ79:FQ80"/>
    <mergeCell ref="FR79:FR80"/>
    <mergeCell ref="FS79:FS80"/>
    <mergeCell ref="FT79:FT80"/>
    <mergeCell ref="FW79:FW80"/>
    <mergeCell ref="FX79:FX80"/>
    <mergeCell ref="FQ73:FQ74"/>
    <mergeCell ref="FR73:FR74"/>
    <mergeCell ref="FS73:FS74"/>
    <mergeCell ref="FT73:FT74"/>
    <mergeCell ref="FW73:FW74"/>
    <mergeCell ref="FX73:FX74"/>
    <mergeCell ref="FQ75:FQ76"/>
    <mergeCell ref="FR75:FR76"/>
    <mergeCell ref="FS75:FS76"/>
    <mergeCell ref="FT75:FT76"/>
    <mergeCell ref="FW75:FW76"/>
    <mergeCell ref="FX75:FX76"/>
    <mergeCell ref="FU73:FV73"/>
    <mergeCell ref="FU74:FV74"/>
    <mergeCell ref="FU75:FV75"/>
    <mergeCell ref="FU76:FV76"/>
    <mergeCell ref="FU77:FV77"/>
    <mergeCell ref="FU78:FV78"/>
    <mergeCell ref="FU79:FV79"/>
    <mergeCell ref="FU80:FV80"/>
    <mergeCell ref="FU81:FV81"/>
    <mergeCell ref="FU82:FV82"/>
    <mergeCell ref="FU83:FV83"/>
    <mergeCell ref="FU84:FV84"/>
    <mergeCell ref="FQ93:FQ94"/>
    <mergeCell ref="FR93:FR94"/>
    <mergeCell ref="FS93:FS94"/>
    <mergeCell ref="FT93:FT94"/>
    <mergeCell ref="FW93:FW94"/>
    <mergeCell ref="FX93:FX94"/>
    <mergeCell ref="FQ95:FQ96"/>
    <mergeCell ref="FR95:FR96"/>
    <mergeCell ref="FS95:FS96"/>
    <mergeCell ref="FT95:FT96"/>
    <mergeCell ref="FW95:FW96"/>
    <mergeCell ref="FX95:FX96"/>
    <mergeCell ref="FQ89:FQ90"/>
    <mergeCell ref="FR89:FR90"/>
    <mergeCell ref="FS89:FS90"/>
    <mergeCell ref="FT89:FT90"/>
    <mergeCell ref="FW89:FW90"/>
    <mergeCell ref="FX89:FX90"/>
    <mergeCell ref="FQ91:FQ92"/>
    <mergeCell ref="FR91:FR92"/>
    <mergeCell ref="FS91:FS92"/>
    <mergeCell ref="FT91:FT92"/>
    <mergeCell ref="FW91:FW92"/>
    <mergeCell ref="FX91:FX92"/>
    <mergeCell ref="FQ85:FQ86"/>
    <mergeCell ref="FR85:FR86"/>
    <mergeCell ref="FS85:FS86"/>
    <mergeCell ref="FT85:FT86"/>
    <mergeCell ref="FW85:FW86"/>
    <mergeCell ref="FX85:FX86"/>
    <mergeCell ref="FQ87:FQ88"/>
    <mergeCell ref="FR87:FR88"/>
    <mergeCell ref="FS87:FS88"/>
    <mergeCell ref="FT87:FT88"/>
    <mergeCell ref="FW87:FW88"/>
    <mergeCell ref="FX87:FX88"/>
    <mergeCell ref="FU85:FV85"/>
    <mergeCell ref="FU86:FV86"/>
    <mergeCell ref="FU87:FV87"/>
    <mergeCell ref="FU88:FV88"/>
    <mergeCell ref="FU89:FV89"/>
    <mergeCell ref="FU90:FV90"/>
    <mergeCell ref="FU91:FV91"/>
    <mergeCell ref="FU92:FV92"/>
    <mergeCell ref="FU93:FV93"/>
    <mergeCell ref="FU94:FV94"/>
    <mergeCell ref="FU95:FV95"/>
    <mergeCell ref="FU96:FV96"/>
    <mergeCell ref="FQ105:FQ106"/>
    <mergeCell ref="FR105:FR106"/>
    <mergeCell ref="FS105:FS106"/>
    <mergeCell ref="FT105:FT106"/>
    <mergeCell ref="FW105:FW106"/>
    <mergeCell ref="FX105:FX106"/>
    <mergeCell ref="FQ107:FQ108"/>
    <mergeCell ref="FR107:FR108"/>
    <mergeCell ref="FS107:FS108"/>
    <mergeCell ref="FT107:FT108"/>
    <mergeCell ref="FW107:FW108"/>
    <mergeCell ref="FX107:FX108"/>
    <mergeCell ref="FQ101:FQ102"/>
    <mergeCell ref="FR101:FR102"/>
    <mergeCell ref="FS101:FS102"/>
    <mergeCell ref="FT101:FT102"/>
    <mergeCell ref="FW101:FW102"/>
    <mergeCell ref="FX101:FX102"/>
    <mergeCell ref="FQ103:FQ104"/>
    <mergeCell ref="FR103:FR104"/>
    <mergeCell ref="FS103:FS104"/>
    <mergeCell ref="FT103:FT104"/>
    <mergeCell ref="FW103:FW104"/>
    <mergeCell ref="FX103:FX104"/>
    <mergeCell ref="FQ97:FQ98"/>
    <mergeCell ref="FR97:FR98"/>
    <mergeCell ref="FS97:FS98"/>
    <mergeCell ref="FT97:FT98"/>
    <mergeCell ref="FW97:FW98"/>
    <mergeCell ref="FX97:FX98"/>
    <mergeCell ref="FQ99:FQ100"/>
    <mergeCell ref="FR99:FR100"/>
    <mergeCell ref="FS99:FS100"/>
    <mergeCell ref="FT99:FT100"/>
    <mergeCell ref="FW99:FW100"/>
    <mergeCell ref="FX99:FX100"/>
    <mergeCell ref="FU97:FV97"/>
    <mergeCell ref="FU98:FV98"/>
    <mergeCell ref="FU99:FV99"/>
    <mergeCell ref="FU100:FV100"/>
    <mergeCell ref="FU101:FV101"/>
    <mergeCell ref="FU102:FV102"/>
    <mergeCell ref="FU103:FV103"/>
    <mergeCell ref="FU104:FV104"/>
    <mergeCell ref="FU105:FV105"/>
    <mergeCell ref="FU106:FV106"/>
    <mergeCell ref="FU107:FV107"/>
    <mergeCell ref="FU108:FV108"/>
    <mergeCell ref="FQ117:FQ118"/>
    <mergeCell ref="FR117:FR118"/>
    <mergeCell ref="FS117:FS118"/>
    <mergeCell ref="FT117:FT118"/>
    <mergeCell ref="FW117:FW118"/>
    <mergeCell ref="FX117:FX118"/>
    <mergeCell ref="FQ119:FQ120"/>
    <mergeCell ref="FR119:FR120"/>
    <mergeCell ref="FS119:FS120"/>
    <mergeCell ref="FT119:FT120"/>
    <mergeCell ref="FW119:FW120"/>
    <mergeCell ref="FX119:FX120"/>
    <mergeCell ref="FQ113:FQ114"/>
    <mergeCell ref="FR113:FR114"/>
    <mergeCell ref="FS113:FS114"/>
    <mergeCell ref="FT113:FT114"/>
    <mergeCell ref="FW113:FW114"/>
    <mergeCell ref="FX113:FX114"/>
    <mergeCell ref="FQ115:FQ116"/>
    <mergeCell ref="FR115:FR116"/>
    <mergeCell ref="FS115:FS116"/>
    <mergeCell ref="FT115:FT116"/>
    <mergeCell ref="FW115:FW116"/>
    <mergeCell ref="FX115:FX116"/>
    <mergeCell ref="FQ109:FQ110"/>
    <mergeCell ref="FR109:FR110"/>
    <mergeCell ref="FS109:FS110"/>
    <mergeCell ref="FT109:FT110"/>
    <mergeCell ref="FW109:FW110"/>
    <mergeCell ref="FX109:FX110"/>
    <mergeCell ref="FQ111:FQ112"/>
    <mergeCell ref="FR111:FR112"/>
    <mergeCell ref="FS111:FS112"/>
    <mergeCell ref="FT111:FT112"/>
    <mergeCell ref="FW111:FW112"/>
    <mergeCell ref="FX111:FX112"/>
    <mergeCell ref="FU109:FV109"/>
    <mergeCell ref="FU110:FV110"/>
    <mergeCell ref="FU111:FV111"/>
    <mergeCell ref="FU112:FV112"/>
    <mergeCell ref="FU113:FV113"/>
    <mergeCell ref="FU114:FV114"/>
    <mergeCell ref="FU115:FV115"/>
    <mergeCell ref="FU116:FV116"/>
    <mergeCell ref="FU117:FV117"/>
    <mergeCell ref="FU118:FV118"/>
    <mergeCell ref="FU119:FV119"/>
    <mergeCell ref="FU120:FV120"/>
    <mergeCell ref="FQ129:FQ130"/>
    <mergeCell ref="FR129:FR130"/>
    <mergeCell ref="FS129:FS130"/>
    <mergeCell ref="FT129:FT130"/>
    <mergeCell ref="FW129:FW130"/>
    <mergeCell ref="FX129:FX130"/>
    <mergeCell ref="FQ131:FQ132"/>
    <mergeCell ref="FR131:FR132"/>
    <mergeCell ref="FS131:FS132"/>
    <mergeCell ref="FT131:FT132"/>
    <mergeCell ref="FW131:FW132"/>
    <mergeCell ref="FX131:FX132"/>
    <mergeCell ref="FQ125:FQ126"/>
    <mergeCell ref="FR125:FR126"/>
    <mergeCell ref="FS125:FS126"/>
    <mergeCell ref="FT125:FT126"/>
    <mergeCell ref="FW125:FW126"/>
    <mergeCell ref="FX125:FX126"/>
    <mergeCell ref="FQ127:FQ128"/>
    <mergeCell ref="FR127:FR128"/>
    <mergeCell ref="FS127:FS128"/>
    <mergeCell ref="FT127:FT128"/>
    <mergeCell ref="FW127:FW128"/>
    <mergeCell ref="FX127:FX128"/>
    <mergeCell ref="FQ121:FQ122"/>
    <mergeCell ref="FR121:FR122"/>
    <mergeCell ref="FS121:FS122"/>
    <mergeCell ref="FT121:FT122"/>
    <mergeCell ref="FW121:FW122"/>
    <mergeCell ref="FX121:FX122"/>
    <mergeCell ref="FQ123:FQ124"/>
    <mergeCell ref="FR123:FR124"/>
    <mergeCell ref="FS123:FS124"/>
    <mergeCell ref="FT123:FT124"/>
    <mergeCell ref="FW123:FW124"/>
    <mergeCell ref="FX123:FX124"/>
    <mergeCell ref="FU121:FV121"/>
    <mergeCell ref="FU122:FV122"/>
    <mergeCell ref="FU123:FV123"/>
    <mergeCell ref="FU124:FV124"/>
    <mergeCell ref="FU125:FV125"/>
    <mergeCell ref="FU126:FV126"/>
    <mergeCell ref="FU127:FV127"/>
    <mergeCell ref="FU128:FV128"/>
    <mergeCell ref="FU129:FV129"/>
    <mergeCell ref="FU130:FV130"/>
    <mergeCell ref="FU131:FV131"/>
    <mergeCell ref="FU132:FV132"/>
    <mergeCell ref="FQ141:FQ142"/>
    <mergeCell ref="FR141:FR142"/>
    <mergeCell ref="FS141:FS142"/>
    <mergeCell ref="FT141:FT142"/>
    <mergeCell ref="FW141:FW142"/>
    <mergeCell ref="FX141:FX142"/>
    <mergeCell ref="FQ143:FQ144"/>
    <mergeCell ref="FR143:FR144"/>
    <mergeCell ref="FS143:FS144"/>
    <mergeCell ref="FT143:FT144"/>
    <mergeCell ref="FW143:FW144"/>
    <mergeCell ref="FX143:FX144"/>
    <mergeCell ref="FQ137:FQ138"/>
    <mergeCell ref="FR137:FR138"/>
    <mergeCell ref="FS137:FS138"/>
    <mergeCell ref="FT137:FT138"/>
    <mergeCell ref="FW137:FW138"/>
    <mergeCell ref="FX137:FX138"/>
    <mergeCell ref="FQ139:FQ140"/>
    <mergeCell ref="FR139:FR140"/>
    <mergeCell ref="FS139:FS140"/>
    <mergeCell ref="FT139:FT140"/>
    <mergeCell ref="FW139:FW140"/>
    <mergeCell ref="FX139:FX140"/>
    <mergeCell ref="FQ133:FQ134"/>
    <mergeCell ref="FR133:FR134"/>
    <mergeCell ref="FS133:FS134"/>
    <mergeCell ref="FT133:FT134"/>
    <mergeCell ref="FW133:FW134"/>
    <mergeCell ref="FX133:FX134"/>
    <mergeCell ref="FQ135:FQ136"/>
    <mergeCell ref="FR135:FR136"/>
    <mergeCell ref="FS135:FS136"/>
    <mergeCell ref="FT135:FT136"/>
    <mergeCell ref="FW135:FW136"/>
    <mergeCell ref="FX135:FX136"/>
    <mergeCell ref="FU133:FV133"/>
    <mergeCell ref="FU134:FV134"/>
    <mergeCell ref="FU135:FV135"/>
    <mergeCell ref="FU136:FV136"/>
    <mergeCell ref="FU137:FV137"/>
    <mergeCell ref="FU138:FV138"/>
    <mergeCell ref="FU139:FV139"/>
    <mergeCell ref="FU140:FV140"/>
    <mergeCell ref="FU141:FV141"/>
    <mergeCell ref="FU142:FV142"/>
    <mergeCell ref="FU143:FV143"/>
    <mergeCell ref="FU144:FV144"/>
    <mergeCell ref="FQ153:FQ154"/>
    <mergeCell ref="FR153:FR154"/>
    <mergeCell ref="FS153:FS154"/>
    <mergeCell ref="FT153:FT154"/>
    <mergeCell ref="FW153:FW154"/>
    <mergeCell ref="FX153:FX154"/>
    <mergeCell ref="FQ155:FQ156"/>
    <mergeCell ref="FR155:FR156"/>
    <mergeCell ref="FS155:FS156"/>
    <mergeCell ref="FT155:FT156"/>
    <mergeCell ref="FW155:FW156"/>
    <mergeCell ref="FX155:FX156"/>
    <mergeCell ref="FQ149:FQ150"/>
    <mergeCell ref="FR149:FR150"/>
    <mergeCell ref="FS149:FS150"/>
    <mergeCell ref="FT149:FT150"/>
    <mergeCell ref="FW149:FW150"/>
    <mergeCell ref="FX149:FX150"/>
    <mergeCell ref="FQ151:FQ152"/>
    <mergeCell ref="FR151:FR152"/>
    <mergeCell ref="FS151:FS152"/>
    <mergeCell ref="FT151:FT152"/>
    <mergeCell ref="FW151:FW152"/>
    <mergeCell ref="FX151:FX152"/>
    <mergeCell ref="FQ145:FQ146"/>
    <mergeCell ref="FR145:FR146"/>
    <mergeCell ref="FS145:FS146"/>
    <mergeCell ref="FT145:FT146"/>
    <mergeCell ref="FW145:FW146"/>
    <mergeCell ref="FX145:FX146"/>
    <mergeCell ref="FQ147:FQ148"/>
    <mergeCell ref="FR147:FR148"/>
    <mergeCell ref="FS147:FS148"/>
    <mergeCell ref="FT147:FT148"/>
    <mergeCell ref="FW147:FW148"/>
    <mergeCell ref="FX147:FX148"/>
    <mergeCell ref="FU145:FV145"/>
    <mergeCell ref="FU146:FV146"/>
    <mergeCell ref="FU147:FV147"/>
    <mergeCell ref="FU148:FV148"/>
    <mergeCell ref="FU149:FV149"/>
    <mergeCell ref="FU150:FV150"/>
    <mergeCell ref="FU151:FV151"/>
    <mergeCell ref="FU152:FV152"/>
    <mergeCell ref="FU153:FV153"/>
    <mergeCell ref="FU154:FV154"/>
    <mergeCell ref="FU155:FV155"/>
    <mergeCell ref="FU156:FV156"/>
    <mergeCell ref="FQ165:FQ166"/>
    <mergeCell ref="FR165:FR166"/>
    <mergeCell ref="FS165:FS166"/>
    <mergeCell ref="FT165:FT166"/>
    <mergeCell ref="FW165:FW166"/>
    <mergeCell ref="FX165:FX166"/>
    <mergeCell ref="FQ167:FQ168"/>
    <mergeCell ref="FR167:FR168"/>
    <mergeCell ref="FS167:FS168"/>
    <mergeCell ref="FT167:FT168"/>
    <mergeCell ref="FW167:FW168"/>
    <mergeCell ref="FX167:FX168"/>
    <mergeCell ref="FQ161:FQ162"/>
    <mergeCell ref="FR161:FR162"/>
    <mergeCell ref="FS161:FS162"/>
    <mergeCell ref="FT161:FT162"/>
    <mergeCell ref="FW161:FW162"/>
    <mergeCell ref="FX161:FX162"/>
    <mergeCell ref="FQ163:FQ164"/>
    <mergeCell ref="FR163:FR164"/>
    <mergeCell ref="FS163:FS164"/>
    <mergeCell ref="FT163:FT164"/>
    <mergeCell ref="FW163:FW164"/>
    <mergeCell ref="FX163:FX164"/>
    <mergeCell ref="FQ157:FQ158"/>
    <mergeCell ref="FR157:FR158"/>
    <mergeCell ref="FS157:FS158"/>
    <mergeCell ref="FT157:FT158"/>
    <mergeCell ref="FW157:FW158"/>
    <mergeCell ref="FX157:FX158"/>
    <mergeCell ref="FQ159:FQ160"/>
    <mergeCell ref="FR159:FR160"/>
    <mergeCell ref="FS159:FS160"/>
    <mergeCell ref="FT159:FT160"/>
    <mergeCell ref="FW159:FW160"/>
    <mergeCell ref="FX159:FX160"/>
    <mergeCell ref="FU157:FV157"/>
    <mergeCell ref="FU158:FV158"/>
    <mergeCell ref="FU159:FV159"/>
    <mergeCell ref="FU160:FV160"/>
    <mergeCell ref="FU161:FV161"/>
    <mergeCell ref="FU162:FV162"/>
    <mergeCell ref="FU163:FV163"/>
    <mergeCell ref="FU164:FV164"/>
    <mergeCell ref="FU165:FV165"/>
    <mergeCell ref="FU166:FV166"/>
    <mergeCell ref="FU167:FV167"/>
    <mergeCell ref="FU168:FV168"/>
    <mergeCell ref="FQ177:FQ178"/>
    <mergeCell ref="FR177:FR178"/>
    <mergeCell ref="FS177:FS178"/>
    <mergeCell ref="FT177:FT178"/>
    <mergeCell ref="FW177:FW178"/>
    <mergeCell ref="FX177:FX178"/>
    <mergeCell ref="FQ179:FQ180"/>
    <mergeCell ref="FR179:FR180"/>
    <mergeCell ref="FS179:FS180"/>
    <mergeCell ref="FT179:FT180"/>
    <mergeCell ref="FW179:FW180"/>
    <mergeCell ref="FX179:FX180"/>
    <mergeCell ref="FQ173:FQ174"/>
    <mergeCell ref="FR173:FR174"/>
    <mergeCell ref="FS173:FS174"/>
    <mergeCell ref="FT173:FT174"/>
    <mergeCell ref="FW173:FW174"/>
    <mergeCell ref="FX173:FX174"/>
    <mergeCell ref="FQ175:FQ176"/>
    <mergeCell ref="FR175:FR176"/>
    <mergeCell ref="FS175:FS176"/>
    <mergeCell ref="FT175:FT176"/>
    <mergeCell ref="FW175:FW176"/>
    <mergeCell ref="FX175:FX176"/>
    <mergeCell ref="FQ169:FQ170"/>
    <mergeCell ref="FR169:FR170"/>
    <mergeCell ref="FS169:FS170"/>
    <mergeCell ref="FT169:FT170"/>
    <mergeCell ref="FW169:FW170"/>
    <mergeCell ref="FX169:FX170"/>
    <mergeCell ref="FQ171:FQ172"/>
    <mergeCell ref="FR171:FR172"/>
    <mergeCell ref="FS171:FS172"/>
    <mergeCell ref="FT171:FT172"/>
    <mergeCell ref="FW171:FW172"/>
    <mergeCell ref="FX171:FX172"/>
    <mergeCell ref="FU169:FV169"/>
    <mergeCell ref="FU170:FV170"/>
    <mergeCell ref="FU171:FV171"/>
    <mergeCell ref="FU172:FV172"/>
    <mergeCell ref="FU173:FV173"/>
    <mergeCell ref="FU174:FV174"/>
    <mergeCell ref="FU175:FV175"/>
    <mergeCell ref="FU176:FV176"/>
    <mergeCell ref="FU177:FV177"/>
    <mergeCell ref="FU178:FV178"/>
    <mergeCell ref="FU179:FV179"/>
    <mergeCell ref="FU180:FV180"/>
    <mergeCell ref="FQ189:FQ190"/>
    <mergeCell ref="FR189:FR190"/>
    <mergeCell ref="FS189:FS190"/>
    <mergeCell ref="FT189:FT190"/>
    <mergeCell ref="FW189:FW190"/>
    <mergeCell ref="FX189:FX190"/>
    <mergeCell ref="FQ191:FQ192"/>
    <mergeCell ref="FR191:FR192"/>
    <mergeCell ref="FS191:FS192"/>
    <mergeCell ref="FT191:FT192"/>
    <mergeCell ref="FW191:FW192"/>
    <mergeCell ref="FX191:FX192"/>
    <mergeCell ref="FQ185:FQ186"/>
    <mergeCell ref="FR185:FR186"/>
    <mergeCell ref="FS185:FS186"/>
    <mergeCell ref="FT185:FT186"/>
    <mergeCell ref="FW185:FW186"/>
    <mergeCell ref="FX185:FX186"/>
    <mergeCell ref="FQ187:FQ188"/>
    <mergeCell ref="FR187:FR188"/>
    <mergeCell ref="FS187:FS188"/>
    <mergeCell ref="FT187:FT188"/>
    <mergeCell ref="FW187:FW188"/>
    <mergeCell ref="FX187:FX188"/>
    <mergeCell ref="FQ181:FQ182"/>
    <mergeCell ref="FR181:FR182"/>
    <mergeCell ref="FS181:FS182"/>
    <mergeCell ref="FT181:FT182"/>
    <mergeCell ref="FW181:FW182"/>
    <mergeCell ref="FX181:FX182"/>
    <mergeCell ref="FQ183:FQ184"/>
    <mergeCell ref="FR183:FR184"/>
    <mergeCell ref="FS183:FS184"/>
    <mergeCell ref="FT183:FT184"/>
    <mergeCell ref="FW183:FW184"/>
    <mergeCell ref="FX183:FX184"/>
    <mergeCell ref="FU181:FV181"/>
    <mergeCell ref="FU182:FV182"/>
    <mergeCell ref="FU183:FV183"/>
    <mergeCell ref="FU184:FV184"/>
    <mergeCell ref="FU185:FV185"/>
    <mergeCell ref="FU186:FV186"/>
    <mergeCell ref="FU187:FV187"/>
    <mergeCell ref="FU188:FV188"/>
    <mergeCell ref="FU189:FV189"/>
    <mergeCell ref="FU190:FV190"/>
    <mergeCell ref="FU191:FV191"/>
    <mergeCell ref="FU192:FV192"/>
    <mergeCell ref="FQ201:FQ202"/>
    <mergeCell ref="FR201:FR202"/>
    <mergeCell ref="FS201:FS202"/>
    <mergeCell ref="FT201:FT202"/>
    <mergeCell ref="FW201:FW202"/>
    <mergeCell ref="FX201:FX202"/>
    <mergeCell ref="FQ203:FQ204"/>
    <mergeCell ref="FR203:FR204"/>
    <mergeCell ref="FS203:FS204"/>
    <mergeCell ref="FT203:FT204"/>
    <mergeCell ref="FW203:FW204"/>
    <mergeCell ref="FX203:FX204"/>
    <mergeCell ref="FQ197:FQ198"/>
    <mergeCell ref="FR197:FR198"/>
    <mergeCell ref="FS197:FS198"/>
    <mergeCell ref="FT197:FT198"/>
    <mergeCell ref="FW197:FW198"/>
    <mergeCell ref="FX197:FX198"/>
    <mergeCell ref="FQ199:FQ200"/>
    <mergeCell ref="FR199:FR200"/>
    <mergeCell ref="FS199:FS200"/>
    <mergeCell ref="FT199:FT200"/>
    <mergeCell ref="FW199:FW200"/>
    <mergeCell ref="FX199:FX200"/>
    <mergeCell ref="FQ193:FQ194"/>
    <mergeCell ref="FR193:FR194"/>
    <mergeCell ref="FS193:FS194"/>
    <mergeCell ref="FT193:FT194"/>
    <mergeCell ref="FW193:FW194"/>
    <mergeCell ref="FX193:FX194"/>
    <mergeCell ref="FQ195:FQ196"/>
    <mergeCell ref="FR195:FR196"/>
    <mergeCell ref="FS195:FS196"/>
    <mergeCell ref="FT195:FT196"/>
    <mergeCell ref="FW195:FW196"/>
    <mergeCell ref="FX195:FX196"/>
    <mergeCell ref="FU193:FV193"/>
    <mergeCell ref="FU194:FV194"/>
    <mergeCell ref="FU195:FV195"/>
    <mergeCell ref="FU196:FV196"/>
    <mergeCell ref="FU197:FV197"/>
    <mergeCell ref="FU198:FV198"/>
    <mergeCell ref="FU199:FV199"/>
    <mergeCell ref="FU200:FV200"/>
    <mergeCell ref="FU201:FV201"/>
    <mergeCell ref="FU202:FV202"/>
    <mergeCell ref="FU203:FV203"/>
    <mergeCell ref="FU204:FV204"/>
    <mergeCell ref="FQ213:FQ214"/>
    <mergeCell ref="FR213:FR214"/>
    <mergeCell ref="FS213:FS214"/>
    <mergeCell ref="FT213:FT214"/>
    <mergeCell ref="FW213:FW214"/>
    <mergeCell ref="FX213:FX214"/>
    <mergeCell ref="FQ215:FQ216"/>
    <mergeCell ref="FR215:FR216"/>
    <mergeCell ref="FS215:FS216"/>
    <mergeCell ref="FT215:FT216"/>
    <mergeCell ref="FW215:FW216"/>
    <mergeCell ref="FX215:FX216"/>
    <mergeCell ref="FQ209:FQ210"/>
    <mergeCell ref="FR209:FR210"/>
    <mergeCell ref="FS209:FS210"/>
    <mergeCell ref="FT209:FT210"/>
    <mergeCell ref="FW209:FW210"/>
    <mergeCell ref="FX209:FX210"/>
    <mergeCell ref="FQ211:FQ212"/>
    <mergeCell ref="FR211:FR212"/>
    <mergeCell ref="FS211:FS212"/>
    <mergeCell ref="FT211:FT212"/>
    <mergeCell ref="FW211:FW212"/>
    <mergeCell ref="FX211:FX212"/>
    <mergeCell ref="FQ205:FQ206"/>
    <mergeCell ref="FR205:FR206"/>
    <mergeCell ref="FS205:FS206"/>
    <mergeCell ref="FT205:FT206"/>
    <mergeCell ref="FW205:FW206"/>
    <mergeCell ref="FX205:FX206"/>
    <mergeCell ref="FQ207:FQ208"/>
    <mergeCell ref="FR207:FR208"/>
    <mergeCell ref="FS207:FS208"/>
    <mergeCell ref="FT207:FT208"/>
    <mergeCell ref="FW207:FW208"/>
    <mergeCell ref="FX207:FX208"/>
    <mergeCell ref="FU205:FV205"/>
    <mergeCell ref="FU206:FV206"/>
    <mergeCell ref="FU207:FV207"/>
    <mergeCell ref="FU208:FV208"/>
    <mergeCell ref="FU209:FV209"/>
    <mergeCell ref="FU210:FV210"/>
    <mergeCell ref="FU211:FV211"/>
    <mergeCell ref="FU212:FV212"/>
    <mergeCell ref="FU213:FV213"/>
    <mergeCell ref="FU214:FV214"/>
    <mergeCell ref="FU215:FV215"/>
    <mergeCell ref="FU216:FV216"/>
    <mergeCell ref="FQ225:FQ226"/>
    <mergeCell ref="FR225:FR226"/>
    <mergeCell ref="FS225:FS226"/>
    <mergeCell ref="FT225:FT226"/>
    <mergeCell ref="FW225:FW226"/>
    <mergeCell ref="FX225:FX226"/>
    <mergeCell ref="FQ227:FQ228"/>
    <mergeCell ref="FR227:FR228"/>
    <mergeCell ref="FS227:FS228"/>
    <mergeCell ref="FT227:FT228"/>
    <mergeCell ref="FW227:FW228"/>
    <mergeCell ref="FX227:FX228"/>
    <mergeCell ref="FQ221:FQ222"/>
    <mergeCell ref="FR221:FR222"/>
    <mergeCell ref="FS221:FS222"/>
    <mergeCell ref="FT221:FT222"/>
    <mergeCell ref="FW221:FW222"/>
    <mergeCell ref="FX221:FX222"/>
    <mergeCell ref="FQ223:FQ224"/>
    <mergeCell ref="FR223:FR224"/>
    <mergeCell ref="FS223:FS224"/>
    <mergeCell ref="FT223:FT224"/>
    <mergeCell ref="FW223:FW224"/>
    <mergeCell ref="FX223:FX224"/>
    <mergeCell ref="FQ217:FQ218"/>
    <mergeCell ref="FR217:FR218"/>
    <mergeCell ref="FS217:FS218"/>
    <mergeCell ref="FT217:FT218"/>
    <mergeCell ref="FW217:FW218"/>
    <mergeCell ref="FX217:FX218"/>
    <mergeCell ref="FQ219:FQ220"/>
    <mergeCell ref="FR219:FR220"/>
    <mergeCell ref="FS219:FS220"/>
    <mergeCell ref="FT219:FT220"/>
    <mergeCell ref="FW219:FW220"/>
    <mergeCell ref="FX219:FX220"/>
    <mergeCell ref="FU217:FV217"/>
    <mergeCell ref="FU218:FV218"/>
    <mergeCell ref="FU219:FV219"/>
    <mergeCell ref="FU220:FV220"/>
    <mergeCell ref="FU221:FV221"/>
    <mergeCell ref="FU222:FV222"/>
    <mergeCell ref="FU223:FV223"/>
    <mergeCell ref="FU224:FV224"/>
    <mergeCell ref="FU225:FV225"/>
    <mergeCell ref="FU226:FV226"/>
    <mergeCell ref="FU227:FV227"/>
    <mergeCell ref="FU228:FV228"/>
    <mergeCell ref="FQ237:FQ238"/>
    <mergeCell ref="FR237:FR238"/>
    <mergeCell ref="FS237:FS238"/>
    <mergeCell ref="FT237:FT238"/>
    <mergeCell ref="FW237:FW238"/>
    <mergeCell ref="FX237:FX238"/>
    <mergeCell ref="FQ239:FQ240"/>
    <mergeCell ref="FR239:FR240"/>
    <mergeCell ref="FS239:FS240"/>
    <mergeCell ref="FT239:FT240"/>
    <mergeCell ref="FW239:FW240"/>
    <mergeCell ref="FX239:FX240"/>
    <mergeCell ref="FQ233:FQ234"/>
    <mergeCell ref="FR233:FR234"/>
    <mergeCell ref="FS233:FS234"/>
    <mergeCell ref="FT233:FT234"/>
    <mergeCell ref="FW233:FW234"/>
    <mergeCell ref="FX233:FX234"/>
    <mergeCell ref="FQ235:FQ236"/>
    <mergeCell ref="FR235:FR236"/>
    <mergeCell ref="FS235:FS236"/>
    <mergeCell ref="FT235:FT236"/>
    <mergeCell ref="FW235:FW236"/>
    <mergeCell ref="FX235:FX236"/>
    <mergeCell ref="FQ229:FQ230"/>
    <mergeCell ref="FR229:FR230"/>
    <mergeCell ref="FS229:FS230"/>
    <mergeCell ref="FT229:FT230"/>
    <mergeCell ref="FW229:FW230"/>
    <mergeCell ref="FX229:FX230"/>
    <mergeCell ref="FQ231:FQ232"/>
    <mergeCell ref="FR231:FR232"/>
    <mergeCell ref="FS231:FS232"/>
    <mergeCell ref="FT231:FT232"/>
    <mergeCell ref="FW231:FW232"/>
    <mergeCell ref="FX231:FX232"/>
    <mergeCell ref="FU229:FV229"/>
    <mergeCell ref="FU230:FV230"/>
    <mergeCell ref="FU231:FV231"/>
    <mergeCell ref="FU232:FV232"/>
    <mergeCell ref="FU233:FV233"/>
    <mergeCell ref="FU234:FV234"/>
    <mergeCell ref="FU235:FV235"/>
    <mergeCell ref="FU236:FV236"/>
    <mergeCell ref="FU237:FV237"/>
    <mergeCell ref="FU238:FV238"/>
    <mergeCell ref="FU239:FV239"/>
    <mergeCell ref="FU240:FV240"/>
    <mergeCell ref="FT245:FT246"/>
    <mergeCell ref="FW245:FW246"/>
    <mergeCell ref="FX245:FX246"/>
    <mergeCell ref="FQ247:FQ248"/>
    <mergeCell ref="FR247:FR248"/>
    <mergeCell ref="FS247:FS248"/>
    <mergeCell ref="FT247:FT248"/>
    <mergeCell ref="FW247:FW248"/>
    <mergeCell ref="FX247:FX248"/>
    <mergeCell ref="FQ241:FQ242"/>
    <mergeCell ref="FR241:FR242"/>
    <mergeCell ref="FS241:FS242"/>
    <mergeCell ref="FT241:FT242"/>
    <mergeCell ref="FW241:FW242"/>
    <mergeCell ref="FX241:FX242"/>
    <mergeCell ref="FQ243:FQ244"/>
    <mergeCell ref="FR243:FR244"/>
    <mergeCell ref="FS243:FS244"/>
    <mergeCell ref="FT243:FT244"/>
    <mergeCell ref="FW243:FW244"/>
    <mergeCell ref="FX243:FX244"/>
    <mergeCell ref="FU241:FV241"/>
    <mergeCell ref="FU242:FV242"/>
    <mergeCell ref="FU243:FV243"/>
    <mergeCell ref="FU244:FV244"/>
    <mergeCell ref="FU245:FV245"/>
    <mergeCell ref="FU246:FV246"/>
    <mergeCell ref="FU247:FV247"/>
    <mergeCell ref="FU248:FV248"/>
    <mergeCell ref="FU249:FV249"/>
    <mergeCell ref="FU250:FV250"/>
    <mergeCell ref="FU251:FV251"/>
    <mergeCell ref="FU252:FV252"/>
    <mergeCell ref="GG25:GG26"/>
    <mergeCell ref="GH25:GH26"/>
    <mergeCell ref="GA27:GA28"/>
    <mergeCell ref="GB27:GB28"/>
    <mergeCell ref="GC27:GC28"/>
    <mergeCell ref="GD27:GD28"/>
    <mergeCell ref="GG27:GG28"/>
    <mergeCell ref="GH27:GH28"/>
    <mergeCell ref="GH19:GH20"/>
    <mergeCell ref="GA21:GA22"/>
    <mergeCell ref="GB21:GB22"/>
    <mergeCell ref="GC21:GC22"/>
    <mergeCell ref="GD21:GD22"/>
    <mergeCell ref="GG21:GG22"/>
    <mergeCell ref="GH21:GH22"/>
    <mergeCell ref="GA23:GA24"/>
    <mergeCell ref="GB23:GB24"/>
    <mergeCell ref="GC23:GC24"/>
    <mergeCell ref="GD23:GD24"/>
    <mergeCell ref="GG23:GG24"/>
    <mergeCell ref="GH23:GH24"/>
    <mergeCell ref="FQ257:FQ258"/>
    <mergeCell ref="FR257:FR258"/>
    <mergeCell ref="FS257:FS258"/>
    <mergeCell ref="FT257:FT258"/>
    <mergeCell ref="FW257:FW258"/>
    <mergeCell ref="FX257:FX258"/>
    <mergeCell ref="GE18:GF18"/>
    <mergeCell ref="GA19:GA20"/>
    <mergeCell ref="GB19:GB20"/>
    <mergeCell ref="GC19:GC20"/>
    <mergeCell ref="GD19:GD20"/>
    <mergeCell ref="GG19:GG20"/>
    <mergeCell ref="GA25:GA26"/>
    <mergeCell ref="GB25:GB26"/>
    <mergeCell ref="GC25:GC26"/>
    <mergeCell ref="GD25:GD26"/>
    <mergeCell ref="FQ253:FQ254"/>
    <mergeCell ref="FR253:FR254"/>
    <mergeCell ref="FS253:FS254"/>
    <mergeCell ref="FT253:FT254"/>
    <mergeCell ref="FW253:FW254"/>
    <mergeCell ref="FX253:FX254"/>
    <mergeCell ref="FQ255:FQ256"/>
    <mergeCell ref="FR255:FR256"/>
    <mergeCell ref="FS255:FS256"/>
    <mergeCell ref="FT255:FT256"/>
    <mergeCell ref="FW255:FW256"/>
    <mergeCell ref="FX255:FX256"/>
    <mergeCell ref="FQ249:FQ250"/>
    <mergeCell ref="FR249:FR250"/>
    <mergeCell ref="FS249:FS250"/>
    <mergeCell ref="FT249:FT250"/>
    <mergeCell ref="FW249:FW250"/>
    <mergeCell ref="FX249:FX250"/>
    <mergeCell ref="FQ251:FQ252"/>
    <mergeCell ref="FR251:FR252"/>
    <mergeCell ref="FS251:FS252"/>
    <mergeCell ref="FT251:FT252"/>
    <mergeCell ref="FW251:FW252"/>
    <mergeCell ref="FX251:FX252"/>
    <mergeCell ref="FQ245:FQ246"/>
    <mergeCell ref="FR245:FR246"/>
    <mergeCell ref="FS245:FS246"/>
    <mergeCell ref="GA37:GA38"/>
    <mergeCell ref="GB37:GB38"/>
    <mergeCell ref="GC37:GC38"/>
    <mergeCell ref="GD37:GD38"/>
    <mergeCell ref="GG37:GG38"/>
    <mergeCell ref="GH37:GH38"/>
    <mergeCell ref="GA39:GA40"/>
    <mergeCell ref="GB39:GB40"/>
    <mergeCell ref="GC39:GC40"/>
    <mergeCell ref="GD39:GD40"/>
    <mergeCell ref="GG39:GG40"/>
    <mergeCell ref="GH39:GH40"/>
    <mergeCell ref="GA33:GA34"/>
    <mergeCell ref="GB33:GB34"/>
    <mergeCell ref="GC33:GC34"/>
    <mergeCell ref="GD33:GD34"/>
    <mergeCell ref="GG33:GG34"/>
    <mergeCell ref="GH33:GH34"/>
    <mergeCell ref="GA35:GA36"/>
    <mergeCell ref="GB35:GB36"/>
    <mergeCell ref="GC35:GC36"/>
    <mergeCell ref="GD35:GD36"/>
    <mergeCell ref="GG35:GG36"/>
    <mergeCell ref="GH35:GH36"/>
    <mergeCell ref="GA29:GA30"/>
    <mergeCell ref="GB29:GB30"/>
    <mergeCell ref="GC29:GC30"/>
    <mergeCell ref="GD29:GD30"/>
    <mergeCell ref="GG29:GG30"/>
    <mergeCell ref="GH29:GH30"/>
    <mergeCell ref="GA31:GA32"/>
    <mergeCell ref="GB31:GB32"/>
    <mergeCell ref="GC31:GC32"/>
    <mergeCell ref="GD31:GD32"/>
    <mergeCell ref="GG31:GG32"/>
    <mergeCell ref="GH31:GH32"/>
    <mergeCell ref="GA49:GA50"/>
    <mergeCell ref="GB49:GB50"/>
    <mergeCell ref="GC49:GC50"/>
    <mergeCell ref="GD49:GD50"/>
    <mergeCell ref="GG49:GG50"/>
    <mergeCell ref="GH49:GH50"/>
    <mergeCell ref="GA51:GA52"/>
    <mergeCell ref="GB51:GB52"/>
    <mergeCell ref="GC51:GC52"/>
    <mergeCell ref="GD51:GD52"/>
    <mergeCell ref="GG51:GG52"/>
    <mergeCell ref="GH51:GH52"/>
    <mergeCell ref="GA45:GA46"/>
    <mergeCell ref="GB45:GB46"/>
    <mergeCell ref="GC45:GC46"/>
    <mergeCell ref="GD45:GD46"/>
    <mergeCell ref="GG45:GG46"/>
    <mergeCell ref="GH45:GH46"/>
    <mergeCell ref="GA47:GA48"/>
    <mergeCell ref="GB47:GB48"/>
    <mergeCell ref="GC47:GC48"/>
    <mergeCell ref="GD47:GD48"/>
    <mergeCell ref="GG47:GG48"/>
    <mergeCell ref="GH47:GH48"/>
    <mergeCell ref="GA41:GA42"/>
    <mergeCell ref="GB41:GB42"/>
    <mergeCell ref="GC41:GC42"/>
    <mergeCell ref="GD41:GD42"/>
    <mergeCell ref="GG41:GG42"/>
    <mergeCell ref="GH41:GH42"/>
    <mergeCell ref="GA43:GA44"/>
    <mergeCell ref="GB43:GB44"/>
    <mergeCell ref="GC43:GC44"/>
    <mergeCell ref="GD43:GD44"/>
    <mergeCell ref="GG43:GG44"/>
    <mergeCell ref="GH43:GH44"/>
    <mergeCell ref="GE48:GF48"/>
    <mergeCell ref="GE49:GF49"/>
    <mergeCell ref="GE50:GF50"/>
    <mergeCell ref="GE51:GF51"/>
    <mergeCell ref="GE52:GF52"/>
    <mergeCell ref="GA61:GA62"/>
    <mergeCell ref="GB61:GB62"/>
    <mergeCell ref="GC61:GC62"/>
    <mergeCell ref="GD61:GD62"/>
    <mergeCell ref="GG61:GG62"/>
    <mergeCell ref="GH61:GH62"/>
    <mergeCell ref="GA63:GA64"/>
    <mergeCell ref="GB63:GB64"/>
    <mergeCell ref="GC63:GC64"/>
    <mergeCell ref="GD63:GD64"/>
    <mergeCell ref="GG63:GG64"/>
    <mergeCell ref="GH63:GH64"/>
    <mergeCell ref="GA57:GA58"/>
    <mergeCell ref="GB57:GB58"/>
    <mergeCell ref="GC57:GC58"/>
    <mergeCell ref="GD57:GD58"/>
    <mergeCell ref="GG57:GG58"/>
    <mergeCell ref="GH57:GH58"/>
    <mergeCell ref="GA59:GA60"/>
    <mergeCell ref="GB59:GB60"/>
    <mergeCell ref="GC59:GC60"/>
    <mergeCell ref="GD59:GD60"/>
    <mergeCell ref="GG59:GG60"/>
    <mergeCell ref="GH59:GH60"/>
    <mergeCell ref="GA53:GA54"/>
    <mergeCell ref="GB53:GB54"/>
    <mergeCell ref="GC53:GC54"/>
    <mergeCell ref="GD53:GD54"/>
    <mergeCell ref="GG53:GG54"/>
    <mergeCell ref="GH53:GH54"/>
    <mergeCell ref="GA55:GA56"/>
    <mergeCell ref="GB55:GB56"/>
    <mergeCell ref="GC55:GC56"/>
    <mergeCell ref="GD55:GD56"/>
    <mergeCell ref="GG55:GG56"/>
    <mergeCell ref="GH55:GH56"/>
    <mergeCell ref="GE62:GF62"/>
    <mergeCell ref="GE63:GF63"/>
    <mergeCell ref="GE64:GF64"/>
    <mergeCell ref="GE53:GF53"/>
    <mergeCell ref="GE54:GF54"/>
    <mergeCell ref="GE55:GF55"/>
    <mergeCell ref="GE56:GF56"/>
    <mergeCell ref="GE57:GF57"/>
    <mergeCell ref="GE58:GF58"/>
    <mergeCell ref="GE59:GF59"/>
    <mergeCell ref="GE60:GF60"/>
    <mergeCell ref="GE61:GF61"/>
    <mergeCell ref="GA73:GA74"/>
    <mergeCell ref="GB73:GB74"/>
    <mergeCell ref="GC73:GC74"/>
    <mergeCell ref="GD73:GD74"/>
    <mergeCell ref="GG73:GG74"/>
    <mergeCell ref="GH73:GH74"/>
    <mergeCell ref="GA75:GA76"/>
    <mergeCell ref="GB75:GB76"/>
    <mergeCell ref="GC75:GC76"/>
    <mergeCell ref="GD75:GD76"/>
    <mergeCell ref="GG75:GG76"/>
    <mergeCell ref="GH75:GH76"/>
    <mergeCell ref="GA69:GA70"/>
    <mergeCell ref="GB69:GB70"/>
    <mergeCell ref="GC69:GC70"/>
    <mergeCell ref="GD69:GD70"/>
    <mergeCell ref="GG69:GG70"/>
    <mergeCell ref="GH69:GH70"/>
    <mergeCell ref="GA71:GA72"/>
    <mergeCell ref="GB71:GB72"/>
    <mergeCell ref="GC71:GC72"/>
    <mergeCell ref="GD71:GD72"/>
    <mergeCell ref="GG71:GG72"/>
    <mergeCell ref="GH71:GH72"/>
    <mergeCell ref="GA65:GA66"/>
    <mergeCell ref="GB65:GB66"/>
    <mergeCell ref="GC65:GC66"/>
    <mergeCell ref="GD65:GD66"/>
    <mergeCell ref="GG65:GG66"/>
    <mergeCell ref="GH65:GH66"/>
    <mergeCell ref="GA67:GA68"/>
    <mergeCell ref="GB67:GB68"/>
    <mergeCell ref="GC67:GC68"/>
    <mergeCell ref="GD67:GD68"/>
    <mergeCell ref="GG67:GG68"/>
    <mergeCell ref="GH67:GH68"/>
    <mergeCell ref="GE65:GF65"/>
    <mergeCell ref="GE66:GF66"/>
    <mergeCell ref="GE67:GF67"/>
    <mergeCell ref="GE68:GF68"/>
    <mergeCell ref="GE69:GF69"/>
    <mergeCell ref="GE70:GF70"/>
    <mergeCell ref="GE71:GF71"/>
    <mergeCell ref="GE72:GF72"/>
    <mergeCell ref="GE73:GF73"/>
    <mergeCell ref="GE74:GF74"/>
    <mergeCell ref="GE75:GF75"/>
    <mergeCell ref="GE76:GF76"/>
    <mergeCell ref="GA85:GA86"/>
    <mergeCell ref="GB85:GB86"/>
    <mergeCell ref="GC85:GC86"/>
    <mergeCell ref="GD85:GD86"/>
    <mergeCell ref="GG85:GG86"/>
    <mergeCell ref="GH85:GH86"/>
    <mergeCell ref="GA87:GA88"/>
    <mergeCell ref="GB87:GB88"/>
    <mergeCell ref="GC87:GC88"/>
    <mergeCell ref="GD87:GD88"/>
    <mergeCell ref="GG87:GG88"/>
    <mergeCell ref="GH87:GH88"/>
    <mergeCell ref="GA81:GA82"/>
    <mergeCell ref="GB81:GB82"/>
    <mergeCell ref="GC81:GC82"/>
    <mergeCell ref="GD81:GD82"/>
    <mergeCell ref="GG81:GG82"/>
    <mergeCell ref="GH81:GH82"/>
    <mergeCell ref="GA83:GA84"/>
    <mergeCell ref="GB83:GB84"/>
    <mergeCell ref="GC83:GC84"/>
    <mergeCell ref="GD83:GD84"/>
    <mergeCell ref="GG83:GG84"/>
    <mergeCell ref="GH83:GH84"/>
    <mergeCell ref="GA77:GA78"/>
    <mergeCell ref="GB77:GB78"/>
    <mergeCell ref="GC77:GC78"/>
    <mergeCell ref="GD77:GD78"/>
    <mergeCell ref="GG77:GG78"/>
    <mergeCell ref="GH77:GH78"/>
    <mergeCell ref="GA79:GA80"/>
    <mergeCell ref="GB79:GB80"/>
    <mergeCell ref="GC79:GC80"/>
    <mergeCell ref="GD79:GD80"/>
    <mergeCell ref="GG79:GG80"/>
    <mergeCell ref="GH79:GH80"/>
    <mergeCell ref="GE77:GF77"/>
    <mergeCell ref="GE78:GF78"/>
    <mergeCell ref="GE79:GF79"/>
    <mergeCell ref="GE80:GF80"/>
    <mergeCell ref="GE81:GF81"/>
    <mergeCell ref="GE82:GF82"/>
    <mergeCell ref="GE83:GF83"/>
    <mergeCell ref="GE84:GF84"/>
    <mergeCell ref="GE85:GF85"/>
    <mergeCell ref="GE86:GF86"/>
    <mergeCell ref="GE87:GF87"/>
    <mergeCell ref="GE88:GF88"/>
    <mergeCell ref="GA97:GA98"/>
    <mergeCell ref="GB97:GB98"/>
    <mergeCell ref="GC97:GC98"/>
    <mergeCell ref="GD97:GD98"/>
    <mergeCell ref="GG97:GG98"/>
    <mergeCell ref="GH97:GH98"/>
    <mergeCell ref="GA99:GA100"/>
    <mergeCell ref="GB99:GB100"/>
    <mergeCell ref="GC99:GC100"/>
    <mergeCell ref="GD99:GD100"/>
    <mergeCell ref="GG99:GG100"/>
    <mergeCell ref="GH99:GH100"/>
    <mergeCell ref="GA93:GA94"/>
    <mergeCell ref="GB93:GB94"/>
    <mergeCell ref="GC93:GC94"/>
    <mergeCell ref="GD93:GD94"/>
    <mergeCell ref="GG93:GG94"/>
    <mergeCell ref="GH93:GH94"/>
    <mergeCell ref="GA95:GA96"/>
    <mergeCell ref="GB95:GB96"/>
    <mergeCell ref="GC95:GC96"/>
    <mergeCell ref="GD95:GD96"/>
    <mergeCell ref="GG95:GG96"/>
    <mergeCell ref="GH95:GH96"/>
    <mergeCell ref="GA89:GA90"/>
    <mergeCell ref="GB89:GB90"/>
    <mergeCell ref="GC89:GC90"/>
    <mergeCell ref="GD89:GD90"/>
    <mergeCell ref="GG89:GG90"/>
    <mergeCell ref="GH89:GH90"/>
    <mergeCell ref="GA91:GA92"/>
    <mergeCell ref="GB91:GB92"/>
    <mergeCell ref="GC91:GC92"/>
    <mergeCell ref="GD91:GD92"/>
    <mergeCell ref="GG91:GG92"/>
    <mergeCell ref="GH91:GH92"/>
    <mergeCell ref="GE89:GF89"/>
    <mergeCell ref="GE90:GF90"/>
    <mergeCell ref="GE91:GF91"/>
    <mergeCell ref="GE92:GF92"/>
    <mergeCell ref="GE93:GF93"/>
    <mergeCell ref="GE94:GF94"/>
    <mergeCell ref="GE95:GF95"/>
    <mergeCell ref="GE96:GF96"/>
    <mergeCell ref="GE97:GF97"/>
    <mergeCell ref="GE98:GF98"/>
    <mergeCell ref="GE99:GF99"/>
    <mergeCell ref="GE100:GF100"/>
    <mergeCell ref="GA109:GA110"/>
    <mergeCell ref="GB109:GB110"/>
    <mergeCell ref="GC109:GC110"/>
    <mergeCell ref="GD109:GD110"/>
    <mergeCell ref="GG109:GG110"/>
    <mergeCell ref="GH109:GH110"/>
    <mergeCell ref="GA111:GA112"/>
    <mergeCell ref="GB111:GB112"/>
    <mergeCell ref="GC111:GC112"/>
    <mergeCell ref="GD111:GD112"/>
    <mergeCell ref="GG111:GG112"/>
    <mergeCell ref="GH111:GH112"/>
    <mergeCell ref="GA105:GA106"/>
    <mergeCell ref="GB105:GB106"/>
    <mergeCell ref="GC105:GC106"/>
    <mergeCell ref="GD105:GD106"/>
    <mergeCell ref="GG105:GG106"/>
    <mergeCell ref="GH105:GH106"/>
    <mergeCell ref="GA107:GA108"/>
    <mergeCell ref="GB107:GB108"/>
    <mergeCell ref="GC107:GC108"/>
    <mergeCell ref="GD107:GD108"/>
    <mergeCell ref="GG107:GG108"/>
    <mergeCell ref="GH107:GH108"/>
    <mergeCell ref="GA101:GA102"/>
    <mergeCell ref="GB101:GB102"/>
    <mergeCell ref="GC101:GC102"/>
    <mergeCell ref="GD101:GD102"/>
    <mergeCell ref="GG101:GG102"/>
    <mergeCell ref="GH101:GH102"/>
    <mergeCell ref="GA103:GA104"/>
    <mergeCell ref="GB103:GB104"/>
    <mergeCell ref="GC103:GC104"/>
    <mergeCell ref="GD103:GD104"/>
    <mergeCell ref="GG103:GG104"/>
    <mergeCell ref="GH103:GH104"/>
    <mergeCell ref="GE101:GF101"/>
    <mergeCell ref="GE102:GF102"/>
    <mergeCell ref="GE103:GF103"/>
    <mergeCell ref="GE104:GF104"/>
    <mergeCell ref="GE105:GF105"/>
    <mergeCell ref="GE106:GF106"/>
    <mergeCell ref="GE107:GF107"/>
    <mergeCell ref="GE108:GF108"/>
    <mergeCell ref="GE109:GF109"/>
    <mergeCell ref="GE110:GF110"/>
    <mergeCell ref="GE111:GF111"/>
    <mergeCell ref="GE112:GF112"/>
    <mergeCell ref="GA121:GA122"/>
    <mergeCell ref="GB121:GB122"/>
    <mergeCell ref="GC121:GC122"/>
    <mergeCell ref="GD121:GD122"/>
    <mergeCell ref="GG121:GG122"/>
    <mergeCell ref="GH121:GH122"/>
    <mergeCell ref="GA123:GA124"/>
    <mergeCell ref="GB123:GB124"/>
    <mergeCell ref="GC123:GC124"/>
    <mergeCell ref="GD123:GD124"/>
    <mergeCell ref="GG123:GG124"/>
    <mergeCell ref="GH123:GH124"/>
    <mergeCell ref="GA117:GA118"/>
    <mergeCell ref="GB117:GB118"/>
    <mergeCell ref="GC117:GC118"/>
    <mergeCell ref="GD117:GD118"/>
    <mergeCell ref="GG117:GG118"/>
    <mergeCell ref="GH117:GH118"/>
    <mergeCell ref="GA119:GA120"/>
    <mergeCell ref="GB119:GB120"/>
    <mergeCell ref="GC119:GC120"/>
    <mergeCell ref="GD119:GD120"/>
    <mergeCell ref="GG119:GG120"/>
    <mergeCell ref="GH119:GH120"/>
    <mergeCell ref="GA113:GA114"/>
    <mergeCell ref="GB113:GB114"/>
    <mergeCell ref="GC113:GC114"/>
    <mergeCell ref="GD113:GD114"/>
    <mergeCell ref="GG113:GG114"/>
    <mergeCell ref="GH113:GH114"/>
    <mergeCell ref="GA115:GA116"/>
    <mergeCell ref="GB115:GB116"/>
    <mergeCell ref="GC115:GC116"/>
    <mergeCell ref="GD115:GD116"/>
    <mergeCell ref="GG115:GG116"/>
    <mergeCell ref="GH115:GH116"/>
    <mergeCell ref="GE113:GF113"/>
    <mergeCell ref="GE114:GF114"/>
    <mergeCell ref="GE115:GF115"/>
    <mergeCell ref="GE116:GF116"/>
    <mergeCell ref="GE117:GF117"/>
    <mergeCell ref="GE118:GF118"/>
    <mergeCell ref="GE119:GF119"/>
    <mergeCell ref="GE120:GF120"/>
    <mergeCell ref="GE121:GF121"/>
    <mergeCell ref="GE122:GF122"/>
    <mergeCell ref="GE123:GF123"/>
    <mergeCell ref="GE124:GF124"/>
    <mergeCell ref="GA133:GA134"/>
    <mergeCell ref="GB133:GB134"/>
    <mergeCell ref="GC133:GC134"/>
    <mergeCell ref="GD133:GD134"/>
    <mergeCell ref="GG133:GG134"/>
    <mergeCell ref="GH133:GH134"/>
    <mergeCell ref="GA135:GA136"/>
    <mergeCell ref="GB135:GB136"/>
    <mergeCell ref="GC135:GC136"/>
    <mergeCell ref="GD135:GD136"/>
    <mergeCell ref="GG135:GG136"/>
    <mergeCell ref="GH135:GH136"/>
    <mergeCell ref="GA129:GA130"/>
    <mergeCell ref="GB129:GB130"/>
    <mergeCell ref="GC129:GC130"/>
    <mergeCell ref="GD129:GD130"/>
    <mergeCell ref="GG129:GG130"/>
    <mergeCell ref="GH129:GH130"/>
    <mergeCell ref="GA131:GA132"/>
    <mergeCell ref="GB131:GB132"/>
    <mergeCell ref="GC131:GC132"/>
    <mergeCell ref="GD131:GD132"/>
    <mergeCell ref="GG131:GG132"/>
    <mergeCell ref="GH131:GH132"/>
    <mergeCell ref="GA125:GA126"/>
    <mergeCell ref="GB125:GB126"/>
    <mergeCell ref="GC125:GC126"/>
    <mergeCell ref="GD125:GD126"/>
    <mergeCell ref="GG125:GG126"/>
    <mergeCell ref="GH125:GH126"/>
    <mergeCell ref="GA127:GA128"/>
    <mergeCell ref="GB127:GB128"/>
    <mergeCell ref="GC127:GC128"/>
    <mergeCell ref="GD127:GD128"/>
    <mergeCell ref="GG127:GG128"/>
    <mergeCell ref="GH127:GH128"/>
    <mergeCell ref="GE125:GF125"/>
    <mergeCell ref="GE126:GF126"/>
    <mergeCell ref="GE127:GF127"/>
    <mergeCell ref="GE128:GF128"/>
    <mergeCell ref="GE129:GF129"/>
    <mergeCell ref="GE130:GF130"/>
    <mergeCell ref="GE131:GF131"/>
    <mergeCell ref="GE132:GF132"/>
    <mergeCell ref="GE133:GF133"/>
    <mergeCell ref="GE134:GF134"/>
    <mergeCell ref="GE135:GF135"/>
    <mergeCell ref="GE136:GF136"/>
    <mergeCell ref="GA145:GA146"/>
    <mergeCell ref="GB145:GB146"/>
    <mergeCell ref="GC145:GC146"/>
    <mergeCell ref="GD145:GD146"/>
    <mergeCell ref="GG145:GG146"/>
    <mergeCell ref="GH145:GH146"/>
    <mergeCell ref="GA147:GA148"/>
    <mergeCell ref="GB147:GB148"/>
    <mergeCell ref="GC147:GC148"/>
    <mergeCell ref="GD147:GD148"/>
    <mergeCell ref="GG147:GG148"/>
    <mergeCell ref="GH147:GH148"/>
    <mergeCell ref="GA141:GA142"/>
    <mergeCell ref="GB141:GB142"/>
    <mergeCell ref="GC141:GC142"/>
    <mergeCell ref="GD141:GD142"/>
    <mergeCell ref="GG141:GG142"/>
    <mergeCell ref="GH141:GH142"/>
    <mergeCell ref="GA143:GA144"/>
    <mergeCell ref="GB143:GB144"/>
    <mergeCell ref="GC143:GC144"/>
    <mergeCell ref="GD143:GD144"/>
    <mergeCell ref="GG143:GG144"/>
    <mergeCell ref="GH143:GH144"/>
    <mergeCell ref="GA137:GA138"/>
    <mergeCell ref="GB137:GB138"/>
    <mergeCell ref="GC137:GC138"/>
    <mergeCell ref="GD137:GD138"/>
    <mergeCell ref="GG137:GG138"/>
    <mergeCell ref="GH137:GH138"/>
    <mergeCell ref="GA139:GA140"/>
    <mergeCell ref="GB139:GB140"/>
    <mergeCell ref="GC139:GC140"/>
    <mergeCell ref="GD139:GD140"/>
    <mergeCell ref="GG139:GG140"/>
    <mergeCell ref="GH139:GH140"/>
    <mergeCell ref="GE137:GF137"/>
    <mergeCell ref="GE138:GF138"/>
    <mergeCell ref="GE139:GF139"/>
    <mergeCell ref="GE140:GF140"/>
    <mergeCell ref="GE141:GF141"/>
    <mergeCell ref="GE142:GF142"/>
    <mergeCell ref="GE143:GF143"/>
    <mergeCell ref="GE144:GF144"/>
    <mergeCell ref="GE145:GF145"/>
    <mergeCell ref="GE146:GF146"/>
    <mergeCell ref="GE147:GF147"/>
    <mergeCell ref="GE148:GF148"/>
    <mergeCell ref="GA157:GA158"/>
    <mergeCell ref="GB157:GB158"/>
    <mergeCell ref="GC157:GC158"/>
    <mergeCell ref="GD157:GD158"/>
    <mergeCell ref="GG157:GG158"/>
    <mergeCell ref="GH157:GH158"/>
    <mergeCell ref="GA159:GA160"/>
    <mergeCell ref="GB159:GB160"/>
    <mergeCell ref="GC159:GC160"/>
    <mergeCell ref="GD159:GD160"/>
    <mergeCell ref="GG159:GG160"/>
    <mergeCell ref="GH159:GH160"/>
    <mergeCell ref="GA153:GA154"/>
    <mergeCell ref="GB153:GB154"/>
    <mergeCell ref="GC153:GC154"/>
    <mergeCell ref="GD153:GD154"/>
    <mergeCell ref="GG153:GG154"/>
    <mergeCell ref="GH153:GH154"/>
    <mergeCell ref="GA155:GA156"/>
    <mergeCell ref="GB155:GB156"/>
    <mergeCell ref="GC155:GC156"/>
    <mergeCell ref="GD155:GD156"/>
    <mergeCell ref="GG155:GG156"/>
    <mergeCell ref="GH155:GH156"/>
    <mergeCell ref="GA149:GA150"/>
    <mergeCell ref="GB149:GB150"/>
    <mergeCell ref="GC149:GC150"/>
    <mergeCell ref="GD149:GD150"/>
    <mergeCell ref="GG149:GG150"/>
    <mergeCell ref="GH149:GH150"/>
    <mergeCell ref="GA151:GA152"/>
    <mergeCell ref="GB151:GB152"/>
    <mergeCell ref="GC151:GC152"/>
    <mergeCell ref="GD151:GD152"/>
    <mergeCell ref="GG151:GG152"/>
    <mergeCell ref="GH151:GH152"/>
    <mergeCell ref="GE149:GF149"/>
    <mergeCell ref="GE150:GF150"/>
    <mergeCell ref="GE151:GF151"/>
    <mergeCell ref="GE152:GF152"/>
    <mergeCell ref="GE153:GF153"/>
    <mergeCell ref="GE154:GF154"/>
    <mergeCell ref="GE155:GF155"/>
    <mergeCell ref="GE156:GF156"/>
    <mergeCell ref="GE157:GF157"/>
    <mergeCell ref="GE158:GF158"/>
    <mergeCell ref="GE159:GF159"/>
    <mergeCell ref="GE160:GF160"/>
    <mergeCell ref="GA169:GA170"/>
    <mergeCell ref="GB169:GB170"/>
    <mergeCell ref="GC169:GC170"/>
    <mergeCell ref="GD169:GD170"/>
    <mergeCell ref="GG169:GG170"/>
    <mergeCell ref="GH169:GH170"/>
    <mergeCell ref="GA171:GA172"/>
    <mergeCell ref="GB171:GB172"/>
    <mergeCell ref="GC171:GC172"/>
    <mergeCell ref="GD171:GD172"/>
    <mergeCell ref="GG171:GG172"/>
    <mergeCell ref="GH171:GH172"/>
    <mergeCell ref="GA165:GA166"/>
    <mergeCell ref="GB165:GB166"/>
    <mergeCell ref="GC165:GC166"/>
    <mergeCell ref="GD165:GD166"/>
    <mergeCell ref="GG165:GG166"/>
    <mergeCell ref="GH165:GH166"/>
    <mergeCell ref="GA167:GA168"/>
    <mergeCell ref="GB167:GB168"/>
    <mergeCell ref="GC167:GC168"/>
    <mergeCell ref="GD167:GD168"/>
    <mergeCell ref="GG167:GG168"/>
    <mergeCell ref="GH167:GH168"/>
    <mergeCell ref="GA161:GA162"/>
    <mergeCell ref="GB161:GB162"/>
    <mergeCell ref="GC161:GC162"/>
    <mergeCell ref="GD161:GD162"/>
    <mergeCell ref="GG161:GG162"/>
    <mergeCell ref="GH161:GH162"/>
    <mergeCell ref="GA163:GA164"/>
    <mergeCell ref="GB163:GB164"/>
    <mergeCell ref="GC163:GC164"/>
    <mergeCell ref="GD163:GD164"/>
    <mergeCell ref="GG163:GG164"/>
    <mergeCell ref="GH163:GH164"/>
    <mergeCell ref="GE161:GF161"/>
    <mergeCell ref="GE162:GF162"/>
    <mergeCell ref="GE163:GF163"/>
    <mergeCell ref="GE164:GF164"/>
    <mergeCell ref="GE165:GF165"/>
    <mergeCell ref="GE166:GF166"/>
    <mergeCell ref="GE167:GF167"/>
    <mergeCell ref="GE168:GF168"/>
    <mergeCell ref="GE169:GF169"/>
    <mergeCell ref="GE170:GF170"/>
    <mergeCell ref="GE171:GF171"/>
    <mergeCell ref="GE172:GF172"/>
    <mergeCell ref="GA181:GA182"/>
    <mergeCell ref="GB181:GB182"/>
    <mergeCell ref="GC181:GC182"/>
    <mergeCell ref="GD181:GD182"/>
    <mergeCell ref="GG181:GG182"/>
    <mergeCell ref="GH181:GH182"/>
    <mergeCell ref="GA183:GA184"/>
    <mergeCell ref="GB183:GB184"/>
    <mergeCell ref="GC183:GC184"/>
    <mergeCell ref="GD183:GD184"/>
    <mergeCell ref="GG183:GG184"/>
    <mergeCell ref="GH183:GH184"/>
    <mergeCell ref="GA177:GA178"/>
    <mergeCell ref="GB177:GB178"/>
    <mergeCell ref="GC177:GC178"/>
    <mergeCell ref="GD177:GD178"/>
    <mergeCell ref="GG177:GG178"/>
    <mergeCell ref="GH177:GH178"/>
    <mergeCell ref="GA179:GA180"/>
    <mergeCell ref="GB179:GB180"/>
    <mergeCell ref="GC179:GC180"/>
    <mergeCell ref="GD179:GD180"/>
    <mergeCell ref="GG179:GG180"/>
    <mergeCell ref="GH179:GH180"/>
    <mergeCell ref="GA173:GA174"/>
    <mergeCell ref="GB173:GB174"/>
    <mergeCell ref="GC173:GC174"/>
    <mergeCell ref="GD173:GD174"/>
    <mergeCell ref="GG173:GG174"/>
    <mergeCell ref="GH173:GH174"/>
    <mergeCell ref="GA175:GA176"/>
    <mergeCell ref="GB175:GB176"/>
    <mergeCell ref="GC175:GC176"/>
    <mergeCell ref="GD175:GD176"/>
    <mergeCell ref="GG175:GG176"/>
    <mergeCell ref="GH175:GH176"/>
    <mergeCell ref="GE173:GF173"/>
    <mergeCell ref="GE174:GF174"/>
    <mergeCell ref="GE175:GF175"/>
    <mergeCell ref="GE176:GF176"/>
    <mergeCell ref="GE177:GF177"/>
    <mergeCell ref="GE178:GF178"/>
    <mergeCell ref="GE179:GF179"/>
    <mergeCell ref="GE180:GF180"/>
    <mergeCell ref="GE181:GF181"/>
    <mergeCell ref="GE182:GF182"/>
    <mergeCell ref="GE183:GF183"/>
    <mergeCell ref="GE184:GF184"/>
    <mergeCell ref="GA193:GA194"/>
    <mergeCell ref="GB193:GB194"/>
    <mergeCell ref="GC193:GC194"/>
    <mergeCell ref="GD193:GD194"/>
    <mergeCell ref="GG193:GG194"/>
    <mergeCell ref="GH193:GH194"/>
    <mergeCell ref="GA195:GA196"/>
    <mergeCell ref="GB195:GB196"/>
    <mergeCell ref="GC195:GC196"/>
    <mergeCell ref="GD195:GD196"/>
    <mergeCell ref="GG195:GG196"/>
    <mergeCell ref="GH195:GH196"/>
    <mergeCell ref="GA189:GA190"/>
    <mergeCell ref="GB189:GB190"/>
    <mergeCell ref="GC189:GC190"/>
    <mergeCell ref="GD189:GD190"/>
    <mergeCell ref="GG189:GG190"/>
    <mergeCell ref="GH189:GH190"/>
    <mergeCell ref="GA191:GA192"/>
    <mergeCell ref="GB191:GB192"/>
    <mergeCell ref="GC191:GC192"/>
    <mergeCell ref="GD191:GD192"/>
    <mergeCell ref="GG191:GG192"/>
    <mergeCell ref="GH191:GH192"/>
    <mergeCell ref="GA185:GA186"/>
    <mergeCell ref="GB185:GB186"/>
    <mergeCell ref="GC185:GC186"/>
    <mergeCell ref="GD185:GD186"/>
    <mergeCell ref="GG185:GG186"/>
    <mergeCell ref="GH185:GH186"/>
    <mergeCell ref="GA187:GA188"/>
    <mergeCell ref="GB187:GB188"/>
    <mergeCell ref="GC187:GC188"/>
    <mergeCell ref="GD187:GD188"/>
    <mergeCell ref="GG187:GG188"/>
    <mergeCell ref="GH187:GH188"/>
    <mergeCell ref="GE185:GF185"/>
    <mergeCell ref="GE186:GF186"/>
    <mergeCell ref="GE187:GF187"/>
    <mergeCell ref="GE188:GF188"/>
    <mergeCell ref="GE189:GF189"/>
    <mergeCell ref="GE190:GF190"/>
    <mergeCell ref="GE191:GF191"/>
    <mergeCell ref="GE192:GF192"/>
    <mergeCell ref="GE193:GF193"/>
    <mergeCell ref="GE194:GF194"/>
    <mergeCell ref="GE195:GF195"/>
    <mergeCell ref="GE196:GF196"/>
    <mergeCell ref="GA205:GA206"/>
    <mergeCell ref="GB205:GB206"/>
    <mergeCell ref="GC205:GC206"/>
    <mergeCell ref="GD205:GD206"/>
    <mergeCell ref="GG205:GG206"/>
    <mergeCell ref="GH205:GH206"/>
    <mergeCell ref="GA207:GA208"/>
    <mergeCell ref="GB207:GB208"/>
    <mergeCell ref="GC207:GC208"/>
    <mergeCell ref="GD207:GD208"/>
    <mergeCell ref="GG207:GG208"/>
    <mergeCell ref="GH207:GH208"/>
    <mergeCell ref="GA201:GA202"/>
    <mergeCell ref="GB201:GB202"/>
    <mergeCell ref="GC201:GC202"/>
    <mergeCell ref="GD201:GD202"/>
    <mergeCell ref="GG201:GG202"/>
    <mergeCell ref="GH201:GH202"/>
    <mergeCell ref="GA203:GA204"/>
    <mergeCell ref="GB203:GB204"/>
    <mergeCell ref="GC203:GC204"/>
    <mergeCell ref="GD203:GD204"/>
    <mergeCell ref="GG203:GG204"/>
    <mergeCell ref="GH203:GH204"/>
    <mergeCell ref="GA197:GA198"/>
    <mergeCell ref="GB197:GB198"/>
    <mergeCell ref="GC197:GC198"/>
    <mergeCell ref="GD197:GD198"/>
    <mergeCell ref="GG197:GG198"/>
    <mergeCell ref="GH197:GH198"/>
    <mergeCell ref="GA199:GA200"/>
    <mergeCell ref="GB199:GB200"/>
    <mergeCell ref="GC199:GC200"/>
    <mergeCell ref="GD199:GD200"/>
    <mergeCell ref="GG199:GG200"/>
    <mergeCell ref="GH199:GH200"/>
    <mergeCell ref="GE197:GF197"/>
    <mergeCell ref="GE198:GF198"/>
    <mergeCell ref="GE199:GF199"/>
    <mergeCell ref="GE200:GF200"/>
    <mergeCell ref="GE201:GF201"/>
    <mergeCell ref="GE202:GF202"/>
    <mergeCell ref="GE203:GF203"/>
    <mergeCell ref="GE204:GF204"/>
    <mergeCell ref="GE205:GF205"/>
    <mergeCell ref="GE206:GF206"/>
    <mergeCell ref="GE207:GF207"/>
    <mergeCell ref="GE208:GF208"/>
    <mergeCell ref="GA239:GA240"/>
    <mergeCell ref="GB239:GB240"/>
    <mergeCell ref="GC239:GC240"/>
    <mergeCell ref="GA217:GA218"/>
    <mergeCell ref="GB217:GB218"/>
    <mergeCell ref="GC217:GC218"/>
    <mergeCell ref="GD217:GD218"/>
    <mergeCell ref="GG217:GG218"/>
    <mergeCell ref="GH217:GH218"/>
    <mergeCell ref="GA219:GA220"/>
    <mergeCell ref="GB219:GB220"/>
    <mergeCell ref="GC219:GC220"/>
    <mergeCell ref="GD219:GD220"/>
    <mergeCell ref="GG219:GG220"/>
    <mergeCell ref="GH219:GH220"/>
    <mergeCell ref="GA213:GA214"/>
    <mergeCell ref="GB213:GB214"/>
    <mergeCell ref="GC213:GC214"/>
    <mergeCell ref="GD213:GD214"/>
    <mergeCell ref="GG213:GG214"/>
    <mergeCell ref="GH213:GH214"/>
    <mergeCell ref="GA215:GA216"/>
    <mergeCell ref="GB215:GB216"/>
    <mergeCell ref="GC215:GC216"/>
    <mergeCell ref="GD215:GD216"/>
    <mergeCell ref="GG215:GG216"/>
    <mergeCell ref="GH215:GH216"/>
    <mergeCell ref="GA209:GA210"/>
    <mergeCell ref="GB209:GB210"/>
    <mergeCell ref="GC209:GC210"/>
    <mergeCell ref="GD209:GD210"/>
    <mergeCell ref="GG209:GG210"/>
    <mergeCell ref="GH209:GH210"/>
    <mergeCell ref="GA211:GA212"/>
    <mergeCell ref="GB211:GB212"/>
    <mergeCell ref="GC211:GC212"/>
    <mergeCell ref="GD211:GD212"/>
    <mergeCell ref="GG211:GG212"/>
    <mergeCell ref="GH211:GH212"/>
    <mergeCell ref="GE209:GF209"/>
    <mergeCell ref="GE210:GF210"/>
    <mergeCell ref="GE211:GF211"/>
    <mergeCell ref="GE212:GF212"/>
    <mergeCell ref="GE213:GF213"/>
    <mergeCell ref="GE214:GF214"/>
    <mergeCell ref="GE215:GF215"/>
    <mergeCell ref="GE216:GF216"/>
    <mergeCell ref="GE217:GF217"/>
    <mergeCell ref="GE218:GF218"/>
    <mergeCell ref="GE219:GF219"/>
    <mergeCell ref="GE220:GF220"/>
    <mergeCell ref="GD227:GD228"/>
    <mergeCell ref="GG227:GG228"/>
    <mergeCell ref="GH227:GH228"/>
    <mergeCell ref="GA221:GA222"/>
    <mergeCell ref="GB221:GB222"/>
    <mergeCell ref="GC221:GC222"/>
    <mergeCell ref="GD221:GD222"/>
    <mergeCell ref="GG221:GG222"/>
    <mergeCell ref="GH221:GH222"/>
    <mergeCell ref="GA223:GA224"/>
    <mergeCell ref="GB223:GB224"/>
    <mergeCell ref="GC223:GC224"/>
    <mergeCell ref="GD223:GD224"/>
    <mergeCell ref="GG223:GG224"/>
    <mergeCell ref="GH223:GH224"/>
    <mergeCell ref="GE221:GF221"/>
    <mergeCell ref="GE222:GF222"/>
    <mergeCell ref="GE223:GF223"/>
    <mergeCell ref="GE224:GF224"/>
    <mergeCell ref="GE225:GF225"/>
    <mergeCell ref="GE226:GF226"/>
    <mergeCell ref="GE227:GF227"/>
    <mergeCell ref="GE228:GF228"/>
    <mergeCell ref="GE229:GF229"/>
    <mergeCell ref="GE230:GF230"/>
    <mergeCell ref="GE231:GF231"/>
    <mergeCell ref="GE232:GF232"/>
    <mergeCell ref="GA237:GA238"/>
    <mergeCell ref="GB237:GB238"/>
    <mergeCell ref="GC237:GC238"/>
    <mergeCell ref="GD237:GD238"/>
    <mergeCell ref="GG237:GG238"/>
    <mergeCell ref="GH237:GH238"/>
    <mergeCell ref="GO18:GP18"/>
    <mergeCell ref="GK19:GK20"/>
    <mergeCell ref="GL19:GL20"/>
    <mergeCell ref="GM19:GM20"/>
    <mergeCell ref="GN19:GN20"/>
    <mergeCell ref="GL65:GL66"/>
    <mergeCell ref="GM65:GM66"/>
    <mergeCell ref="GN65:GN66"/>
    <mergeCell ref="GK77:GK78"/>
    <mergeCell ref="GL77:GL78"/>
    <mergeCell ref="GM77:GM78"/>
    <mergeCell ref="GN77:GN78"/>
    <mergeCell ref="GK89:GK90"/>
    <mergeCell ref="GL89:GL90"/>
    <mergeCell ref="GM89:GM90"/>
    <mergeCell ref="GN89:GN90"/>
    <mergeCell ref="GK101:GK102"/>
    <mergeCell ref="GL101:GL102"/>
    <mergeCell ref="GM101:GM102"/>
    <mergeCell ref="GN101:GN102"/>
    <mergeCell ref="GK113:GK114"/>
    <mergeCell ref="GL113:GL114"/>
    <mergeCell ref="GM113:GM114"/>
    <mergeCell ref="GN113:GN114"/>
    <mergeCell ref="GK125:GK126"/>
    <mergeCell ref="GL125:GL126"/>
    <mergeCell ref="GM125:GM126"/>
    <mergeCell ref="GN125:GN126"/>
    <mergeCell ref="GK137:GK138"/>
    <mergeCell ref="GL137:GL138"/>
    <mergeCell ref="GM137:GM138"/>
    <mergeCell ref="GN137:GN138"/>
    <mergeCell ref="GK149:GK150"/>
    <mergeCell ref="GL149:GL150"/>
    <mergeCell ref="GK43:GK44"/>
    <mergeCell ref="GL43:GL44"/>
    <mergeCell ref="GM43:GM44"/>
    <mergeCell ref="GN43:GN44"/>
    <mergeCell ref="GM149:GM150"/>
    <mergeCell ref="GN149:GN150"/>
    <mergeCell ref="GK161:GK162"/>
    <mergeCell ref="GL161:GL162"/>
    <mergeCell ref="GM161:GM162"/>
    <mergeCell ref="GN161:GN162"/>
    <mergeCell ref="GQ43:GQ44"/>
    <mergeCell ref="GK65:GK66"/>
    <mergeCell ref="GD239:GD240"/>
    <mergeCell ref="GG239:GG240"/>
    <mergeCell ref="GH239:GH240"/>
    <mergeCell ref="GA233:GA234"/>
    <mergeCell ref="GB233:GB234"/>
    <mergeCell ref="GC233:GC234"/>
    <mergeCell ref="GD233:GD234"/>
    <mergeCell ref="GG233:GG234"/>
    <mergeCell ref="GH233:GH234"/>
    <mergeCell ref="GA235:GA236"/>
    <mergeCell ref="GB235:GB236"/>
    <mergeCell ref="GC235:GC236"/>
    <mergeCell ref="GD235:GD236"/>
    <mergeCell ref="GG235:GG236"/>
    <mergeCell ref="GH235:GH236"/>
    <mergeCell ref="GE233:GF233"/>
    <mergeCell ref="GE234:GF234"/>
    <mergeCell ref="GE235:GF235"/>
    <mergeCell ref="GE236:GF236"/>
    <mergeCell ref="GE237:GF237"/>
    <mergeCell ref="GE238:GF238"/>
    <mergeCell ref="GE239:GF239"/>
    <mergeCell ref="GE240:GF240"/>
    <mergeCell ref="GE241:GF241"/>
    <mergeCell ref="GA257:GA258"/>
    <mergeCell ref="GB257:GB258"/>
    <mergeCell ref="GC257:GC258"/>
    <mergeCell ref="GD257:GD258"/>
    <mergeCell ref="GG257:GG258"/>
    <mergeCell ref="GH257:GH258"/>
    <mergeCell ref="GE242:GF242"/>
    <mergeCell ref="GE243:GF243"/>
    <mergeCell ref="GE244:GF244"/>
    <mergeCell ref="GE245:GF245"/>
    <mergeCell ref="GE246:GF246"/>
    <mergeCell ref="GE247:GF247"/>
    <mergeCell ref="GE248:GF248"/>
    <mergeCell ref="GA229:GA230"/>
    <mergeCell ref="GB229:GB230"/>
    <mergeCell ref="GC229:GC230"/>
    <mergeCell ref="GD229:GD230"/>
    <mergeCell ref="GG229:GG230"/>
    <mergeCell ref="GH229:GH230"/>
    <mergeCell ref="GA231:GA232"/>
    <mergeCell ref="GB231:GB232"/>
    <mergeCell ref="GC231:GC232"/>
    <mergeCell ref="GD231:GD232"/>
    <mergeCell ref="GG231:GG232"/>
    <mergeCell ref="GH231:GH232"/>
    <mergeCell ref="GA225:GA226"/>
    <mergeCell ref="GB225:GB226"/>
    <mergeCell ref="GC225:GC226"/>
    <mergeCell ref="GD225:GD226"/>
    <mergeCell ref="GG225:GG226"/>
    <mergeCell ref="GH225:GH226"/>
    <mergeCell ref="GA227:GA228"/>
    <mergeCell ref="GB227:GB228"/>
    <mergeCell ref="GC227:GC228"/>
    <mergeCell ref="GH255:GH256"/>
    <mergeCell ref="GA249:GA250"/>
    <mergeCell ref="GB249:GB250"/>
    <mergeCell ref="GC249:GC250"/>
    <mergeCell ref="GD249:GD250"/>
    <mergeCell ref="GG249:GG250"/>
    <mergeCell ref="GH249:GH250"/>
    <mergeCell ref="GA251:GA252"/>
    <mergeCell ref="GB251:GB252"/>
    <mergeCell ref="GC251:GC252"/>
    <mergeCell ref="GD251:GD252"/>
    <mergeCell ref="GG251:GG252"/>
    <mergeCell ref="GH251:GH252"/>
    <mergeCell ref="GA245:GA246"/>
    <mergeCell ref="GB245:GB246"/>
    <mergeCell ref="GC245:GC246"/>
    <mergeCell ref="GD245:GD246"/>
    <mergeCell ref="GG245:GG246"/>
    <mergeCell ref="GH245:GH246"/>
    <mergeCell ref="GA247:GA248"/>
    <mergeCell ref="GB247:GB248"/>
    <mergeCell ref="GC247:GC248"/>
    <mergeCell ref="GD247:GD248"/>
    <mergeCell ref="GG247:GG248"/>
    <mergeCell ref="GH247:GH248"/>
    <mergeCell ref="GA241:GA242"/>
    <mergeCell ref="GB241:GB242"/>
    <mergeCell ref="GC241:GC242"/>
    <mergeCell ref="GD241:GD242"/>
    <mergeCell ref="GG241:GG242"/>
    <mergeCell ref="GH241:GH242"/>
    <mergeCell ref="GA243:GA244"/>
    <mergeCell ref="GB243:GB244"/>
    <mergeCell ref="GC243:GC244"/>
    <mergeCell ref="GD243:GD244"/>
    <mergeCell ref="GG243:GG244"/>
    <mergeCell ref="GH243:GH244"/>
    <mergeCell ref="GR29:GR30"/>
    <mergeCell ref="GK31:GK32"/>
    <mergeCell ref="GL31:GL32"/>
    <mergeCell ref="GM31:GM32"/>
    <mergeCell ref="GN31:GN32"/>
    <mergeCell ref="GQ31:GQ32"/>
    <mergeCell ref="GR31:GR32"/>
    <mergeCell ref="GQ25:GQ26"/>
    <mergeCell ref="GR25:GR26"/>
    <mergeCell ref="GK27:GK28"/>
    <mergeCell ref="GL27:GL28"/>
    <mergeCell ref="GM27:GM28"/>
    <mergeCell ref="GN27:GN28"/>
    <mergeCell ref="GQ27:GQ28"/>
    <mergeCell ref="GR27:GR28"/>
    <mergeCell ref="GR19:GR20"/>
    <mergeCell ref="GK21:GK22"/>
    <mergeCell ref="GL21:GL22"/>
    <mergeCell ref="GM21:GM22"/>
    <mergeCell ref="GN21:GN22"/>
    <mergeCell ref="GQ21:GQ22"/>
    <mergeCell ref="GR21:GR22"/>
    <mergeCell ref="GK23:GK24"/>
    <mergeCell ref="GL23:GL24"/>
    <mergeCell ref="GM23:GM24"/>
    <mergeCell ref="GN23:GN24"/>
    <mergeCell ref="GQ23:GQ24"/>
    <mergeCell ref="GR23:GR24"/>
    <mergeCell ref="GK41:GK42"/>
    <mergeCell ref="GL41:GL42"/>
    <mergeCell ref="GM41:GM42"/>
    <mergeCell ref="GN41:GN42"/>
    <mergeCell ref="GQ41:GQ42"/>
    <mergeCell ref="GR41:GR42"/>
    <mergeCell ref="GQ19:GQ20"/>
    <mergeCell ref="GK25:GK26"/>
    <mergeCell ref="GL25:GL26"/>
    <mergeCell ref="GM25:GM26"/>
    <mergeCell ref="GN25:GN26"/>
    <mergeCell ref="GK29:GK30"/>
    <mergeCell ref="GL29:GL30"/>
    <mergeCell ref="GM29:GM30"/>
    <mergeCell ref="GN29:GN30"/>
    <mergeCell ref="GQ29:GQ30"/>
    <mergeCell ref="GR43:GR44"/>
    <mergeCell ref="GK37:GK38"/>
    <mergeCell ref="GL37:GL38"/>
    <mergeCell ref="GM37:GM38"/>
    <mergeCell ref="GN37:GN38"/>
    <mergeCell ref="GQ37:GQ38"/>
    <mergeCell ref="GR37:GR38"/>
    <mergeCell ref="GK39:GK40"/>
    <mergeCell ref="GL39:GL40"/>
    <mergeCell ref="GM39:GM40"/>
    <mergeCell ref="GN39:GN40"/>
    <mergeCell ref="GQ39:GQ40"/>
    <mergeCell ref="GR39:GR40"/>
    <mergeCell ref="GK33:GK34"/>
    <mergeCell ref="GL33:GL34"/>
    <mergeCell ref="GM33:GM34"/>
    <mergeCell ref="GN33:GN34"/>
    <mergeCell ref="GQ33:GQ34"/>
    <mergeCell ref="GR33:GR34"/>
    <mergeCell ref="GK35:GK36"/>
    <mergeCell ref="GL35:GL36"/>
    <mergeCell ref="GM35:GM36"/>
    <mergeCell ref="GN35:GN36"/>
    <mergeCell ref="GQ35:GQ36"/>
    <mergeCell ref="GR35:GR36"/>
    <mergeCell ref="GK53:GK54"/>
    <mergeCell ref="GL53:GL54"/>
    <mergeCell ref="GM53:GM54"/>
    <mergeCell ref="GN53:GN54"/>
    <mergeCell ref="GQ53:GQ54"/>
    <mergeCell ref="GR53:GR54"/>
    <mergeCell ref="GK55:GK56"/>
    <mergeCell ref="GL55:GL56"/>
    <mergeCell ref="GM55:GM56"/>
    <mergeCell ref="GN55:GN56"/>
    <mergeCell ref="GQ55:GQ56"/>
    <mergeCell ref="GR55:GR56"/>
    <mergeCell ref="GK49:GK50"/>
    <mergeCell ref="GL49:GL50"/>
    <mergeCell ref="GM49:GM50"/>
    <mergeCell ref="GN49:GN50"/>
    <mergeCell ref="GQ49:GQ50"/>
    <mergeCell ref="GR49:GR50"/>
    <mergeCell ref="GK51:GK52"/>
    <mergeCell ref="GL51:GL52"/>
    <mergeCell ref="GM51:GM52"/>
    <mergeCell ref="GN51:GN52"/>
    <mergeCell ref="GQ51:GQ52"/>
    <mergeCell ref="GR51:GR52"/>
    <mergeCell ref="GK45:GK46"/>
    <mergeCell ref="GL45:GL46"/>
    <mergeCell ref="GM45:GM46"/>
    <mergeCell ref="GN45:GN46"/>
    <mergeCell ref="GQ45:GQ46"/>
    <mergeCell ref="GR45:GR46"/>
    <mergeCell ref="GK47:GK48"/>
    <mergeCell ref="GL47:GL48"/>
    <mergeCell ref="GM47:GM48"/>
    <mergeCell ref="GN47:GN48"/>
    <mergeCell ref="GQ47:GQ48"/>
    <mergeCell ref="GR47:GR48"/>
    <mergeCell ref="GO44:GP44"/>
    <mergeCell ref="GO45:GP45"/>
    <mergeCell ref="GO46:GP46"/>
    <mergeCell ref="GQ65:GQ66"/>
    <mergeCell ref="GR65:GR66"/>
    <mergeCell ref="GK67:GK68"/>
    <mergeCell ref="GL67:GL68"/>
    <mergeCell ref="GM67:GM68"/>
    <mergeCell ref="GN67:GN68"/>
    <mergeCell ref="GQ67:GQ68"/>
    <mergeCell ref="GR67:GR68"/>
    <mergeCell ref="GK61:GK62"/>
    <mergeCell ref="GL61:GL62"/>
    <mergeCell ref="GM61:GM62"/>
    <mergeCell ref="GN61:GN62"/>
    <mergeCell ref="GQ61:GQ62"/>
    <mergeCell ref="GR61:GR62"/>
    <mergeCell ref="GK63:GK64"/>
    <mergeCell ref="GL63:GL64"/>
    <mergeCell ref="GM63:GM64"/>
    <mergeCell ref="GN63:GN64"/>
    <mergeCell ref="GQ63:GQ64"/>
    <mergeCell ref="GR63:GR64"/>
    <mergeCell ref="GK57:GK58"/>
    <mergeCell ref="GL57:GL58"/>
    <mergeCell ref="GM57:GM58"/>
    <mergeCell ref="GN57:GN58"/>
    <mergeCell ref="GQ57:GQ58"/>
    <mergeCell ref="GR57:GR58"/>
    <mergeCell ref="GK59:GK60"/>
    <mergeCell ref="GL59:GL60"/>
    <mergeCell ref="GM59:GM60"/>
    <mergeCell ref="GN59:GN60"/>
    <mergeCell ref="GQ59:GQ60"/>
    <mergeCell ref="GR59:GR60"/>
    <mergeCell ref="GO58:GP58"/>
    <mergeCell ref="GO59:GP59"/>
    <mergeCell ref="GO60:GP60"/>
    <mergeCell ref="GO61:GP61"/>
    <mergeCell ref="GO62:GP62"/>
    <mergeCell ref="GO63:GP63"/>
    <mergeCell ref="GO64:GP64"/>
    <mergeCell ref="GO65:GP65"/>
    <mergeCell ref="GO66:GP66"/>
    <mergeCell ref="GO67:GP67"/>
    <mergeCell ref="GO68:GP68"/>
    <mergeCell ref="GQ77:GQ78"/>
    <mergeCell ref="GR77:GR78"/>
    <mergeCell ref="GK79:GK80"/>
    <mergeCell ref="GL79:GL80"/>
    <mergeCell ref="GM79:GM80"/>
    <mergeCell ref="GN79:GN80"/>
    <mergeCell ref="GQ79:GQ80"/>
    <mergeCell ref="GR79:GR80"/>
    <mergeCell ref="GK73:GK74"/>
    <mergeCell ref="GL73:GL74"/>
    <mergeCell ref="GM73:GM74"/>
    <mergeCell ref="GN73:GN74"/>
    <mergeCell ref="GQ73:GQ74"/>
    <mergeCell ref="GR73:GR74"/>
    <mergeCell ref="GK75:GK76"/>
    <mergeCell ref="GL75:GL76"/>
    <mergeCell ref="GM75:GM76"/>
    <mergeCell ref="GN75:GN76"/>
    <mergeCell ref="GQ75:GQ76"/>
    <mergeCell ref="GR75:GR76"/>
    <mergeCell ref="GK69:GK70"/>
    <mergeCell ref="GL69:GL70"/>
    <mergeCell ref="GM69:GM70"/>
    <mergeCell ref="GN69:GN70"/>
    <mergeCell ref="GQ69:GQ70"/>
    <mergeCell ref="GR69:GR70"/>
    <mergeCell ref="GK71:GK72"/>
    <mergeCell ref="GL71:GL72"/>
    <mergeCell ref="GM71:GM72"/>
    <mergeCell ref="GN71:GN72"/>
    <mergeCell ref="GQ71:GQ72"/>
    <mergeCell ref="GR71:GR72"/>
    <mergeCell ref="GO69:GP69"/>
    <mergeCell ref="GO70:GP70"/>
    <mergeCell ref="GO71:GP71"/>
    <mergeCell ref="GO72:GP72"/>
    <mergeCell ref="GO73:GP73"/>
    <mergeCell ref="GO74:GP74"/>
    <mergeCell ref="GO75:GP75"/>
    <mergeCell ref="GO76:GP76"/>
    <mergeCell ref="GO77:GP77"/>
    <mergeCell ref="GO78:GP78"/>
    <mergeCell ref="GO79:GP79"/>
    <mergeCell ref="GO80:GP80"/>
    <mergeCell ref="GQ89:GQ90"/>
    <mergeCell ref="GR89:GR90"/>
    <mergeCell ref="GK91:GK92"/>
    <mergeCell ref="GL91:GL92"/>
    <mergeCell ref="GM91:GM92"/>
    <mergeCell ref="GN91:GN92"/>
    <mergeCell ref="GQ91:GQ92"/>
    <mergeCell ref="GR91:GR92"/>
    <mergeCell ref="GK85:GK86"/>
    <mergeCell ref="GL85:GL86"/>
    <mergeCell ref="GM85:GM86"/>
    <mergeCell ref="GN85:GN86"/>
    <mergeCell ref="GQ85:GQ86"/>
    <mergeCell ref="GR85:GR86"/>
    <mergeCell ref="GK87:GK88"/>
    <mergeCell ref="GL87:GL88"/>
    <mergeCell ref="GM87:GM88"/>
    <mergeCell ref="GN87:GN88"/>
    <mergeCell ref="GQ87:GQ88"/>
    <mergeCell ref="GR87:GR88"/>
    <mergeCell ref="GK81:GK82"/>
    <mergeCell ref="GL81:GL82"/>
    <mergeCell ref="GM81:GM82"/>
    <mergeCell ref="GN81:GN82"/>
    <mergeCell ref="GQ81:GQ82"/>
    <mergeCell ref="GR81:GR82"/>
    <mergeCell ref="GK83:GK84"/>
    <mergeCell ref="GL83:GL84"/>
    <mergeCell ref="GM83:GM84"/>
    <mergeCell ref="GN83:GN84"/>
    <mergeCell ref="GQ83:GQ84"/>
    <mergeCell ref="GR83:GR84"/>
    <mergeCell ref="GO81:GP81"/>
    <mergeCell ref="GO82:GP82"/>
    <mergeCell ref="GO83:GP83"/>
    <mergeCell ref="GO84:GP84"/>
    <mergeCell ref="GO85:GP85"/>
    <mergeCell ref="GO86:GP86"/>
    <mergeCell ref="GO87:GP87"/>
    <mergeCell ref="GO88:GP88"/>
    <mergeCell ref="GO89:GP89"/>
    <mergeCell ref="GO90:GP90"/>
    <mergeCell ref="GO91:GP91"/>
    <mergeCell ref="GO92:GP92"/>
    <mergeCell ref="GQ101:GQ102"/>
    <mergeCell ref="GR101:GR102"/>
    <mergeCell ref="GK103:GK104"/>
    <mergeCell ref="GL103:GL104"/>
    <mergeCell ref="GM103:GM104"/>
    <mergeCell ref="GN103:GN104"/>
    <mergeCell ref="GQ103:GQ104"/>
    <mergeCell ref="GR103:GR104"/>
    <mergeCell ref="GK97:GK98"/>
    <mergeCell ref="GL97:GL98"/>
    <mergeCell ref="GM97:GM98"/>
    <mergeCell ref="GN97:GN98"/>
    <mergeCell ref="GQ97:GQ98"/>
    <mergeCell ref="GR97:GR98"/>
    <mergeCell ref="GK99:GK100"/>
    <mergeCell ref="GL99:GL100"/>
    <mergeCell ref="GM99:GM100"/>
    <mergeCell ref="GN99:GN100"/>
    <mergeCell ref="GQ99:GQ100"/>
    <mergeCell ref="GR99:GR100"/>
    <mergeCell ref="GK93:GK94"/>
    <mergeCell ref="GL93:GL94"/>
    <mergeCell ref="GM93:GM94"/>
    <mergeCell ref="GN93:GN94"/>
    <mergeCell ref="GQ93:GQ94"/>
    <mergeCell ref="GR93:GR94"/>
    <mergeCell ref="GK95:GK96"/>
    <mergeCell ref="GL95:GL96"/>
    <mergeCell ref="GM95:GM96"/>
    <mergeCell ref="GN95:GN96"/>
    <mergeCell ref="GQ95:GQ96"/>
    <mergeCell ref="GR95:GR96"/>
    <mergeCell ref="GO93:GP93"/>
    <mergeCell ref="GO94:GP94"/>
    <mergeCell ref="GO95:GP95"/>
    <mergeCell ref="GO96:GP96"/>
    <mergeCell ref="GO97:GP97"/>
    <mergeCell ref="GO98:GP98"/>
    <mergeCell ref="GO99:GP99"/>
    <mergeCell ref="GO100:GP100"/>
    <mergeCell ref="GO101:GP101"/>
    <mergeCell ref="GO102:GP102"/>
    <mergeCell ref="GO103:GP103"/>
    <mergeCell ref="GO104:GP104"/>
    <mergeCell ref="GQ113:GQ114"/>
    <mergeCell ref="GR113:GR114"/>
    <mergeCell ref="GK115:GK116"/>
    <mergeCell ref="GL115:GL116"/>
    <mergeCell ref="GM115:GM116"/>
    <mergeCell ref="GN115:GN116"/>
    <mergeCell ref="GQ115:GQ116"/>
    <mergeCell ref="GR115:GR116"/>
    <mergeCell ref="GK109:GK110"/>
    <mergeCell ref="GL109:GL110"/>
    <mergeCell ref="GM109:GM110"/>
    <mergeCell ref="GN109:GN110"/>
    <mergeCell ref="GQ109:GQ110"/>
    <mergeCell ref="GR109:GR110"/>
    <mergeCell ref="GK111:GK112"/>
    <mergeCell ref="GL111:GL112"/>
    <mergeCell ref="GM111:GM112"/>
    <mergeCell ref="GN111:GN112"/>
    <mergeCell ref="GQ111:GQ112"/>
    <mergeCell ref="GR111:GR112"/>
    <mergeCell ref="GK105:GK106"/>
    <mergeCell ref="GL105:GL106"/>
    <mergeCell ref="GM105:GM106"/>
    <mergeCell ref="GN105:GN106"/>
    <mergeCell ref="GQ105:GQ106"/>
    <mergeCell ref="GR105:GR106"/>
    <mergeCell ref="GK107:GK108"/>
    <mergeCell ref="GL107:GL108"/>
    <mergeCell ref="GM107:GM108"/>
    <mergeCell ref="GN107:GN108"/>
    <mergeCell ref="GQ107:GQ108"/>
    <mergeCell ref="GR107:GR108"/>
    <mergeCell ref="GO105:GP105"/>
    <mergeCell ref="GO106:GP106"/>
    <mergeCell ref="GO107:GP107"/>
    <mergeCell ref="GO108:GP108"/>
    <mergeCell ref="GO109:GP109"/>
    <mergeCell ref="GO110:GP110"/>
    <mergeCell ref="GO111:GP111"/>
    <mergeCell ref="GO112:GP112"/>
    <mergeCell ref="GO113:GP113"/>
    <mergeCell ref="GO114:GP114"/>
    <mergeCell ref="GO115:GP115"/>
    <mergeCell ref="GO116:GP116"/>
    <mergeCell ref="GQ125:GQ126"/>
    <mergeCell ref="GR125:GR126"/>
    <mergeCell ref="GK127:GK128"/>
    <mergeCell ref="GL127:GL128"/>
    <mergeCell ref="GM127:GM128"/>
    <mergeCell ref="GN127:GN128"/>
    <mergeCell ref="GQ127:GQ128"/>
    <mergeCell ref="GR127:GR128"/>
    <mergeCell ref="GK121:GK122"/>
    <mergeCell ref="GL121:GL122"/>
    <mergeCell ref="GM121:GM122"/>
    <mergeCell ref="GN121:GN122"/>
    <mergeCell ref="GQ121:GQ122"/>
    <mergeCell ref="GR121:GR122"/>
    <mergeCell ref="GK123:GK124"/>
    <mergeCell ref="GL123:GL124"/>
    <mergeCell ref="GM123:GM124"/>
    <mergeCell ref="GN123:GN124"/>
    <mergeCell ref="GQ123:GQ124"/>
    <mergeCell ref="GR123:GR124"/>
    <mergeCell ref="GK117:GK118"/>
    <mergeCell ref="GL117:GL118"/>
    <mergeCell ref="GM117:GM118"/>
    <mergeCell ref="GN117:GN118"/>
    <mergeCell ref="GQ117:GQ118"/>
    <mergeCell ref="GR117:GR118"/>
    <mergeCell ref="GK119:GK120"/>
    <mergeCell ref="GL119:GL120"/>
    <mergeCell ref="GM119:GM120"/>
    <mergeCell ref="GN119:GN120"/>
    <mergeCell ref="GQ119:GQ120"/>
    <mergeCell ref="GR119:GR120"/>
    <mergeCell ref="GO117:GP117"/>
    <mergeCell ref="GO118:GP118"/>
    <mergeCell ref="GO119:GP119"/>
    <mergeCell ref="GO120:GP120"/>
    <mergeCell ref="GO121:GP121"/>
    <mergeCell ref="GO122:GP122"/>
    <mergeCell ref="GO123:GP123"/>
    <mergeCell ref="GO124:GP124"/>
    <mergeCell ref="GO125:GP125"/>
    <mergeCell ref="GO126:GP126"/>
    <mergeCell ref="GO127:GP127"/>
    <mergeCell ref="GO128:GP128"/>
    <mergeCell ref="GQ137:GQ138"/>
    <mergeCell ref="GR137:GR138"/>
    <mergeCell ref="GK139:GK140"/>
    <mergeCell ref="GL139:GL140"/>
    <mergeCell ref="GM139:GM140"/>
    <mergeCell ref="GN139:GN140"/>
    <mergeCell ref="GQ139:GQ140"/>
    <mergeCell ref="GR139:GR140"/>
    <mergeCell ref="GK133:GK134"/>
    <mergeCell ref="GL133:GL134"/>
    <mergeCell ref="GM133:GM134"/>
    <mergeCell ref="GN133:GN134"/>
    <mergeCell ref="GQ133:GQ134"/>
    <mergeCell ref="GR133:GR134"/>
    <mergeCell ref="GK135:GK136"/>
    <mergeCell ref="GL135:GL136"/>
    <mergeCell ref="GM135:GM136"/>
    <mergeCell ref="GN135:GN136"/>
    <mergeCell ref="GQ135:GQ136"/>
    <mergeCell ref="GR135:GR136"/>
    <mergeCell ref="GK129:GK130"/>
    <mergeCell ref="GL129:GL130"/>
    <mergeCell ref="GM129:GM130"/>
    <mergeCell ref="GN129:GN130"/>
    <mergeCell ref="GQ129:GQ130"/>
    <mergeCell ref="GR129:GR130"/>
    <mergeCell ref="GK131:GK132"/>
    <mergeCell ref="GL131:GL132"/>
    <mergeCell ref="GM131:GM132"/>
    <mergeCell ref="GN131:GN132"/>
    <mergeCell ref="GQ131:GQ132"/>
    <mergeCell ref="GR131:GR132"/>
    <mergeCell ref="GO129:GP129"/>
    <mergeCell ref="GO130:GP130"/>
    <mergeCell ref="GO131:GP131"/>
    <mergeCell ref="GO132:GP132"/>
    <mergeCell ref="GO133:GP133"/>
    <mergeCell ref="GO134:GP134"/>
    <mergeCell ref="GO135:GP135"/>
    <mergeCell ref="GO136:GP136"/>
    <mergeCell ref="GO137:GP137"/>
    <mergeCell ref="GO138:GP138"/>
    <mergeCell ref="GO139:GP139"/>
    <mergeCell ref="GO140:GP140"/>
    <mergeCell ref="GQ149:GQ150"/>
    <mergeCell ref="GR149:GR150"/>
    <mergeCell ref="GK151:GK152"/>
    <mergeCell ref="GL151:GL152"/>
    <mergeCell ref="GM151:GM152"/>
    <mergeCell ref="GN151:GN152"/>
    <mergeCell ref="GQ151:GQ152"/>
    <mergeCell ref="GR151:GR152"/>
    <mergeCell ref="GK145:GK146"/>
    <mergeCell ref="GL145:GL146"/>
    <mergeCell ref="GM145:GM146"/>
    <mergeCell ref="GN145:GN146"/>
    <mergeCell ref="GQ145:GQ146"/>
    <mergeCell ref="GR145:GR146"/>
    <mergeCell ref="GK147:GK148"/>
    <mergeCell ref="GL147:GL148"/>
    <mergeCell ref="GM147:GM148"/>
    <mergeCell ref="GN147:GN148"/>
    <mergeCell ref="GQ147:GQ148"/>
    <mergeCell ref="GR147:GR148"/>
    <mergeCell ref="GK141:GK142"/>
    <mergeCell ref="GL141:GL142"/>
    <mergeCell ref="GM141:GM142"/>
    <mergeCell ref="GN141:GN142"/>
    <mergeCell ref="GQ141:GQ142"/>
    <mergeCell ref="GR141:GR142"/>
    <mergeCell ref="GK143:GK144"/>
    <mergeCell ref="GL143:GL144"/>
    <mergeCell ref="GM143:GM144"/>
    <mergeCell ref="GN143:GN144"/>
    <mergeCell ref="GQ143:GQ144"/>
    <mergeCell ref="GR143:GR144"/>
    <mergeCell ref="GO141:GP141"/>
    <mergeCell ref="GO142:GP142"/>
    <mergeCell ref="GO143:GP143"/>
    <mergeCell ref="GO144:GP144"/>
    <mergeCell ref="GO145:GP145"/>
    <mergeCell ref="GO146:GP146"/>
    <mergeCell ref="GO147:GP147"/>
    <mergeCell ref="GO148:GP148"/>
    <mergeCell ref="GO149:GP149"/>
    <mergeCell ref="GO150:GP150"/>
    <mergeCell ref="GO151:GP151"/>
    <mergeCell ref="GO152:GP152"/>
    <mergeCell ref="GQ161:GQ162"/>
    <mergeCell ref="GR161:GR162"/>
    <mergeCell ref="GK163:GK164"/>
    <mergeCell ref="GL163:GL164"/>
    <mergeCell ref="GM163:GM164"/>
    <mergeCell ref="GN163:GN164"/>
    <mergeCell ref="GQ163:GQ164"/>
    <mergeCell ref="GR163:GR164"/>
    <mergeCell ref="GK157:GK158"/>
    <mergeCell ref="GL157:GL158"/>
    <mergeCell ref="GM157:GM158"/>
    <mergeCell ref="GN157:GN158"/>
    <mergeCell ref="GQ157:GQ158"/>
    <mergeCell ref="GR157:GR158"/>
    <mergeCell ref="GK159:GK160"/>
    <mergeCell ref="GL159:GL160"/>
    <mergeCell ref="GM159:GM160"/>
    <mergeCell ref="GN159:GN160"/>
    <mergeCell ref="GQ159:GQ160"/>
    <mergeCell ref="GR159:GR160"/>
    <mergeCell ref="GK153:GK154"/>
    <mergeCell ref="GL153:GL154"/>
    <mergeCell ref="GM153:GM154"/>
    <mergeCell ref="GN153:GN154"/>
    <mergeCell ref="GQ153:GQ154"/>
    <mergeCell ref="GR153:GR154"/>
    <mergeCell ref="GK155:GK156"/>
    <mergeCell ref="GL155:GL156"/>
    <mergeCell ref="GM155:GM156"/>
    <mergeCell ref="GN155:GN156"/>
    <mergeCell ref="GQ155:GQ156"/>
    <mergeCell ref="GR155:GR156"/>
    <mergeCell ref="GO153:GP153"/>
    <mergeCell ref="GO154:GP154"/>
    <mergeCell ref="GO155:GP155"/>
    <mergeCell ref="GO156:GP156"/>
    <mergeCell ref="GO157:GP157"/>
    <mergeCell ref="GO158:GP158"/>
    <mergeCell ref="GO159:GP159"/>
    <mergeCell ref="GO160:GP160"/>
    <mergeCell ref="GO161:GP161"/>
    <mergeCell ref="GO162:GP162"/>
    <mergeCell ref="GO163:GP163"/>
    <mergeCell ref="GO164:GP164"/>
    <mergeCell ref="GK173:GK174"/>
    <mergeCell ref="GL173:GL174"/>
    <mergeCell ref="GM173:GM174"/>
    <mergeCell ref="GN173:GN174"/>
    <mergeCell ref="GQ173:GQ174"/>
    <mergeCell ref="GR173:GR174"/>
    <mergeCell ref="GK175:GK176"/>
    <mergeCell ref="GL175:GL176"/>
    <mergeCell ref="GM175:GM176"/>
    <mergeCell ref="GN175:GN176"/>
    <mergeCell ref="GQ175:GQ176"/>
    <mergeCell ref="GR175:GR176"/>
    <mergeCell ref="GK169:GK170"/>
    <mergeCell ref="GL169:GL170"/>
    <mergeCell ref="GM169:GM170"/>
    <mergeCell ref="GN169:GN170"/>
    <mergeCell ref="GQ169:GQ170"/>
    <mergeCell ref="GR169:GR170"/>
    <mergeCell ref="GK171:GK172"/>
    <mergeCell ref="GL171:GL172"/>
    <mergeCell ref="GM171:GM172"/>
    <mergeCell ref="GN171:GN172"/>
    <mergeCell ref="GQ171:GQ172"/>
    <mergeCell ref="GR171:GR172"/>
    <mergeCell ref="GK165:GK166"/>
    <mergeCell ref="GL165:GL166"/>
    <mergeCell ref="GM165:GM166"/>
    <mergeCell ref="GN165:GN166"/>
    <mergeCell ref="GQ165:GQ166"/>
    <mergeCell ref="GR165:GR166"/>
    <mergeCell ref="GK167:GK168"/>
    <mergeCell ref="GL167:GL168"/>
    <mergeCell ref="GM167:GM168"/>
    <mergeCell ref="GN167:GN168"/>
    <mergeCell ref="GQ167:GQ168"/>
    <mergeCell ref="GR167:GR168"/>
    <mergeCell ref="GO165:GP165"/>
    <mergeCell ref="GO166:GP166"/>
    <mergeCell ref="GO167:GP167"/>
    <mergeCell ref="GO168:GP168"/>
    <mergeCell ref="GO169:GP169"/>
    <mergeCell ref="GO170:GP170"/>
    <mergeCell ref="GO171:GP171"/>
    <mergeCell ref="GO172:GP172"/>
    <mergeCell ref="GO173:GP173"/>
    <mergeCell ref="GO174:GP174"/>
    <mergeCell ref="GO175:GP175"/>
    <mergeCell ref="GO176:GP176"/>
    <mergeCell ref="GK185:GK186"/>
    <mergeCell ref="GL185:GL186"/>
    <mergeCell ref="GM185:GM186"/>
    <mergeCell ref="GN185:GN186"/>
    <mergeCell ref="GQ185:GQ186"/>
    <mergeCell ref="GR185:GR186"/>
    <mergeCell ref="GK187:GK188"/>
    <mergeCell ref="GL187:GL188"/>
    <mergeCell ref="GM187:GM188"/>
    <mergeCell ref="GN187:GN188"/>
    <mergeCell ref="GQ187:GQ188"/>
    <mergeCell ref="GR187:GR188"/>
    <mergeCell ref="GK181:GK182"/>
    <mergeCell ref="GL181:GL182"/>
    <mergeCell ref="GM181:GM182"/>
    <mergeCell ref="GN181:GN182"/>
    <mergeCell ref="GQ181:GQ182"/>
    <mergeCell ref="GR181:GR182"/>
    <mergeCell ref="GK183:GK184"/>
    <mergeCell ref="GL183:GL184"/>
    <mergeCell ref="GM183:GM184"/>
    <mergeCell ref="GN183:GN184"/>
    <mergeCell ref="GQ183:GQ184"/>
    <mergeCell ref="GR183:GR184"/>
    <mergeCell ref="GK177:GK178"/>
    <mergeCell ref="GL177:GL178"/>
    <mergeCell ref="GM177:GM178"/>
    <mergeCell ref="GN177:GN178"/>
    <mergeCell ref="GQ177:GQ178"/>
    <mergeCell ref="GR177:GR178"/>
    <mergeCell ref="GK179:GK180"/>
    <mergeCell ref="GL179:GL180"/>
    <mergeCell ref="GM179:GM180"/>
    <mergeCell ref="GN179:GN180"/>
    <mergeCell ref="GQ179:GQ180"/>
    <mergeCell ref="GR179:GR180"/>
    <mergeCell ref="GO177:GP177"/>
    <mergeCell ref="GO178:GP178"/>
    <mergeCell ref="GO179:GP179"/>
    <mergeCell ref="GO180:GP180"/>
    <mergeCell ref="GO181:GP181"/>
    <mergeCell ref="GO182:GP182"/>
    <mergeCell ref="GO183:GP183"/>
    <mergeCell ref="GO184:GP184"/>
    <mergeCell ref="GO185:GP185"/>
    <mergeCell ref="GO186:GP186"/>
    <mergeCell ref="GO187:GP187"/>
    <mergeCell ref="GO188:GP188"/>
    <mergeCell ref="GK197:GK198"/>
    <mergeCell ref="GL197:GL198"/>
    <mergeCell ref="GM197:GM198"/>
    <mergeCell ref="GN197:GN198"/>
    <mergeCell ref="GQ197:GQ198"/>
    <mergeCell ref="GR197:GR198"/>
    <mergeCell ref="GK199:GK200"/>
    <mergeCell ref="GL199:GL200"/>
    <mergeCell ref="GM199:GM200"/>
    <mergeCell ref="GN199:GN200"/>
    <mergeCell ref="GQ199:GQ200"/>
    <mergeCell ref="GR199:GR200"/>
    <mergeCell ref="GK193:GK194"/>
    <mergeCell ref="GL193:GL194"/>
    <mergeCell ref="GM193:GM194"/>
    <mergeCell ref="GN193:GN194"/>
    <mergeCell ref="GQ193:GQ194"/>
    <mergeCell ref="GR193:GR194"/>
    <mergeCell ref="GK195:GK196"/>
    <mergeCell ref="GL195:GL196"/>
    <mergeCell ref="GM195:GM196"/>
    <mergeCell ref="GN195:GN196"/>
    <mergeCell ref="GQ195:GQ196"/>
    <mergeCell ref="GR195:GR196"/>
    <mergeCell ref="GK189:GK190"/>
    <mergeCell ref="GL189:GL190"/>
    <mergeCell ref="GM189:GM190"/>
    <mergeCell ref="GN189:GN190"/>
    <mergeCell ref="GQ189:GQ190"/>
    <mergeCell ref="GR189:GR190"/>
    <mergeCell ref="GK191:GK192"/>
    <mergeCell ref="GL191:GL192"/>
    <mergeCell ref="GM191:GM192"/>
    <mergeCell ref="GN191:GN192"/>
    <mergeCell ref="GQ191:GQ192"/>
    <mergeCell ref="GR191:GR192"/>
    <mergeCell ref="GO189:GP189"/>
    <mergeCell ref="GO190:GP190"/>
    <mergeCell ref="GO191:GP191"/>
    <mergeCell ref="GO192:GP192"/>
    <mergeCell ref="GO193:GP193"/>
    <mergeCell ref="GO194:GP194"/>
    <mergeCell ref="GO195:GP195"/>
    <mergeCell ref="GO196:GP196"/>
    <mergeCell ref="GO197:GP197"/>
    <mergeCell ref="GO198:GP198"/>
    <mergeCell ref="GO199:GP199"/>
    <mergeCell ref="GO200:GP200"/>
    <mergeCell ref="GK209:GK210"/>
    <mergeCell ref="GL209:GL210"/>
    <mergeCell ref="GM209:GM210"/>
    <mergeCell ref="GN209:GN210"/>
    <mergeCell ref="GQ209:GQ210"/>
    <mergeCell ref="GR209:GR210"/>
    <mergeCell ref="GK211:GK212"/>
    <mergeCell ref="GL211:GL212"/>
    <mergeCell ref="GM211:GM212"/>
    <mergeCell ref="GN211:GN212"/>
    <mergeCell ref="GQ211:GQ212"/>
    <mergeCell ref="GR211:GR212"/>
    <mergeCell ref="GK205:GK206"/>
    <mergeCell ref="GL205:GL206"/>
    <mergeCell ref="GM205:GM206"/>
    <mergeCell ref="GN205:GN206"/>
    <mergeCell ref="GQ205:GQ206"/>
    <mergeCell ref="GR205:GR206"/>
    <mergeCell ref="GK207:GK208"/>
    <mergeCell ref="GL207:GL208"/>
    <mergeCell ref="GM207:GM208"/>
    <mergeCell ref="GN207:GN208"/>
    <mergeCell ref="GQ207:GQ208"/>
    <mergeCell ref="GR207:GR208"/>
    <mergeCell ref="GK201:GK202"/>
    <mergeCell ref="GL201:GL202"/>
    <mergeCell ref="GM201:GM202"/>
    <mergeCell ref="GN201:GN202"/>
    <mergeCell ref="GQ201:GQ202"/>
    <mergeCell ref="GR201:GR202"/>
    <mergeCell ref="GK203:GK204"/>
    <mergeCell ref="GL203:GL204"/>
    <mergeCell ref="GM203:GM204"/>
    <mergeCell ref="GN203:GN204"/>
    <mergeCell ref="GQ203:GQ204"/>
    <mergeCell ref="GR203:GR204"/>
    <mergeCell ref="GO201:GP201"/>
    <mergeCell ref="GO202:GP202"/>
    <mergeCell ref="GO203:GP203"/>
    <mergeCell ref="GO204:GP204"/>
    <mergeCell ref="GO205:GP205"/>
    <mergeCell ref="GO206:GP206"/>
    <mergeCell ref="GO207:GP207"/>
    <mergeCell ref="GO208:GP208"/>
    <mergeCell ref="GO209:GP209"/>
    <mergeCell ref="GO210:GP210"/>
    <mergeCell ref="GO211:GP211"/>
    <mergeCell ref="GO212:GP212"/>
    <mergeCell ref="GK221:GK222"/>
    <mergeCell ref="GL221:GL222"/>
    <mergeCell ref="GM221:GM222"/>
    <mergeCell ref="GN221:GN222"/>
    <mergeCell ref="GQ221:GQ222"/>
    <mergeCell ref="GR221:GR222"/>
    <mergeCell ref="GK223:GK224"/>
    <mergeCell ref="GL223:GL224"/>
    <mergeCell ref="GM223:GM224"/>
    <mergeCell ref="GN223:GN224"/>
    <mergeCell ref="GQ223:GQ224"/>
    <mergeCell ref="GR223:GR224"/>
    <mergeCell ref="GK217:GK218"/>
    <mergeCell ref="GL217:GL218"/>
    <mergeCell ref="GM217:GM218"/>
    <mergeCell ref="GN217:GN218"/>
    <mergeCell ref="GQ217:GQ218"/>
    <mergeCell ref="GR217:GR218"/>
    <mergeCell ref="GK219:GK220"/>
    <mergeCell ref="GL219:GL220"/>
    <mergeCell ref="GM219:GM220"/>
    <mergeCell ref="GN219:GN220"/>
    <mergeCell ref="GQ219:GQ220"/>
    <mergeCell ref="GR219:GR220"/>
    <mergeCell ref="GK213:GK214"/>
    <mergeCell ref="GL213:GL214"/>
    <mergeCell ref="GM213:GM214"/>
    <mergeCell ref="GN213:GN214"/>
    <mergeCell ref="GQ213:GQ214"/>
    <mergeCell ref="GR213:GR214"/>
    <mergeCell ref="GK215:GK216"/>
    <mergeCell ref="GL215:GL216"/>
    <mergeCell ref="GM215:GM216"/>
    <mergeCell ref="GN215:GN216"/>
    <mergeCell ref="GQ215:GQ216"/>
    <mergeCell ref="GR215:GR216"/>
    <mergeCell ref="GO213:GP213"/>
    <mergeCell ref="GO214:GP214"/>
    <mergeCell ref="GO215:GP215"/>
    <mergeCell ref="GO216:GP216"/>
    <mergeCell ref="GO217:GP217"/>
    <mergeCell ref="GO218:GP218"/>
    <mergeCell ref="GO219:GP219"/>
    <mergeCell ref="GO220:GP220"/>
    <mergeCell ref="GO221:GP221"/>
    <mergeCell ref="GO222:GP222"/>
    <mergeCell ref="GO223:GP223"/>
    <mergeCell ref="GO224:GP224"/>
    <mergeCell ref="GK229:GK230"/>
    <mergeCell ref="GL229:GL230"/>
    <mergeCell ref="GM229:GM230"/>
    <mergeCell ref="GN229:GN230"/>
    <mergeCell ref="GQ229:GQ230"/>
    <mergeCell ref="GR229:GR230"/>
    <mergeCell ref="GK231:GK232"/>
    <mergeCell ref="GL231:GL232"/>
    <mergeCell ref="GM231:GM232"/>
    <mergeCell ref="GN231:GN232"/>
    <mergeCell ref="GQ231:GQ232"/>
    <mergeCell ref="GR231:GR232"/>
    <mergeCell ref="GK225:GK226"/>
    <mergeCell ref="GL225:GL226"/>
    <mergeCell ref="GM225:GM226"/>
    <mergeCell ref="GN225:GN226"/>
    <mergeCell ref="GQ225:GQ226"/>
    <mergeCell ref="GR225:GR226"/>
    <mergeCell ref="GK227:GK228"/>
    <mergeCell ref="GL227:GL228"/>
    <mergeCell ref="GM227:GM228"/>
    <mergeCell ref="GN227:GN228"/>
    <mergeCell ref="GQ227:GQ228"/>
    <mergeCell ref="GR227:GR228"/>
    <mergeCell ref="GO225:GP225"/>
    <mergeCell ref="GO226:GP226"/>
    <mergeCell ref="GO227:GP227"/>
    <mergeCell ref="GO228:GP228"/>
    <mergeCell ref="GO229:GP229"/>
    <mergeCell ref="GO230:GP230"/>
    <mergeCell ref="GO231:GP231"/>
    <mergeCell ref="GO232:GP232"/>
    <mergeCell ref="GO233:GP233"/>
    <mergeCell ref="GM237:GM238"/>
    <mergeCell ref="GN237:GN238"/>
    <mergeCell ref="GQ237:GQ238"/>
    <mergeCell ref="GR237:GR238"/>
    <mergeCell ref="GK239:GK240"/>
    <mergeCell ref="GL239:GL240"/>
    <mergeCell ref="GM239:GM240"/>
    <mergeCell ref="GN239:GN240"/>
    <mergeCell ref="GQ239:GQ240"/>
    <mergeCell ref="GR239:GR240"/>
    <mergeCell ref="GO237:GP237"/>
    <mergeCell ref="GO238:GP238"/>
    <mergeCell ref="GO239:GP239"/>
    <mergeCell ref="GO240:GP240"/>
    <mergeCell ref="GO241:GP241"/>
    <mergeCell ref="GO242:GP242"/>
    <mergeCell ref="GO243:GP243"/>
    <mergeCell ref="GO244:GP244"/>
    <mergeCell ref="GO245:GP245"/>
    <mergeCell ref="GO246:GP246"/>
    <mergeCell ref="GO247:GP247"/>
    <mergeCell ref="GO248:GP248"/>
    <mergeCell ref="GO249:GP249"/>
    <mergeCell ref="GO250:GP250"/>
    <mergeCell ref="GO251:GP251"/>
    <mergeCell ref="GO252:GP252"/>
    <mergeCell ref="GK233:GK234"/>
    <mergeCell ref="GL233:GL234"/>
    <mergeCell ref="GM233:GM234"/>
    <mergeCell ref="GN233:GN234"/>
    <mergeCell ref="GQ233:GQ234"/>
    <mergeCell ref="GR233:GR234"/>
    <mergeCell ref="GK235:GK236"/>
    <mergeCell ref="GL235:GL236"/>
    <mergeCell ref="GM235:GM236"/>
    <mergeCell ref="GN235:GN236"/>
    <mergeCell ref="GQ235:GQ236"/>
    <mergeCell ref="GR235:GR236"/>
    <mergeCell ref="GO234:GP234"/>
    <mergeCell ref="GO235:GP235"/>
    <mergeCell ref="GO236:GP236"/>
    <mergeCell ref="GM257:GM258"/>
    <mergeCell ref="GN257:GN258"/>
    <mergeCell ref="GQ257:GQ258"/>
    <mergeCell ref="GR257:GR258"/>
    <mergeCell ref="GY18:GZ18"/>
    <mergeCell ref="GU19:GU20"/>
    <mergeCell ref="GV19:GV20"/>
    <mergeCell ref="GW19:GW20"/>
    <mergeCell ref="GX19:GX20"/>
    <mergeCell ref="HA19:HA20"/>
    <mergeCell ref="GU25:GU26"/>
    <mergeCell ref="GV25:GV26"/>
    <mergeCell ref="GW25:GW26"/>
    <mergeCell ref="GX25:GX26"/>
    <mergeCell ref="GK253:GK254"/>
    <mergeCell ref="GL253:GL254"/>
    <mergeCell ref="GM253:GM254"/>
    <mergeCell ref="GN253:GN254"/>
    <mergeCell ref="GQ253:GQ254"/>
    <mergeCell ref="GR253:GR254"/>
    <mergeCell ref="GK255:GK256"/>
    <mergeCell ref="GL255:GL256"/>
    <mergeCell ref="GM255:GM256"/>
    <mergeCell ref="GN255:GN256"/>
    <mergeCell ref="GQ255:GQ256"/>
    <mergeCell ref="GR255:GR256"/>
    <mergeCell ref="GK249:GK250"/>
    <mergeCell ref="GL249:GL250"/>
    <mergeCell ref="GM249:GM250"/>
    <mergeCell ref="GN249:GN250"/>
    <mergeCell ref="GQ249:GQ250"/>
    <mergeCell ref="GR249:GR250"/>
    <mergeCell ref="GK251:GK252"/>
    <mergeCell ref="GL251:GL252"/>
    <mergeCell ref="GM251:GM252"/>
    <mergeCell ref="GN251:GN252"/>
    <mergeCell ref="GQ251:GQ252"/>
    <mergeCell ref="GR251:GR252"/>
    <mergeCell ref="GK245:GK246"/>
    <mergeCell ref="GL245:GL246"/>
    <mergeCell ref="GM245:GM246"/>
    <mergeCell ref="GN245:GN246"/>
    <mergeCell ref="GQ245:GQ246"/>
    <mergeCell ref="GR245:GR246"/>
    <mergeCell ref="GK247:GK248"/>
    <mergeCell ref="GL247:GL248"/>
    <mergeCell ref="GM247:GM248"/>
    <mergeCell ref="GN247:GN248"/>
    <mergeCell ref="GQ247:GQ248"/>
    <mergeCell ref="GR247:GR248"/>
    <mergeCell ref="GK241:GK242"/>
    <mergeCell ref="GL241:GL242"/>
    <mergeCell ref="GM241:GM242"/>
    <mergeCell ref="GN241:GN242"/>
    <mergeCell ref="GQ241:GQ242"/>
    <mergeCell ref="GR241:GR242"/>
    <mergeCell ref="GK243:GK244"/>
    <mergeCell ref="GL243:GL244"/>
    <mergeCell ref="GM243:GM244"/>
    <mergeCell ref="GN243:GN244"/>
    <mergeCell ref="GQ243:GQ244"/>
    <mergeCell ref="GR243:GR244"/>
    <mergeCell ref="GK237:GK238"/>
    <mergeCell ref="GL237:GL238"/>
    <mergeCell ref="GU45:GU46"/>
    <mergeCell ref="GV45:GV46"/>
    <mergeCell ref="GW45:GW46"/>
    <mergeCell ref="GX45:GX46"/>
    <mergeCell ref="HA45:HA46"/>
    <mergeCell ref="HB45:HB46"/>
    <mergeCell ref="GU47:GU48"/>
    <mergeCell ref="GV47:GV48"/>
    <mergeCell ref="GW47:GW48"/>
    <mergeCell ref="GX47:GX48"/>
    <mergeCell ref="HA47:HA48"/>
    <mergeCell ref="HB47:HB48"/>
    <mergeCell ref="GU41:GU42"/>
    <mergeCell ref="GV41:GV42"/>
    <mergeCell ref="GW41:GW42"/>
    <mergeCell ref="GX41:GX42"/>
    <mergeCell ref="HA41:HA42"/>
    <mergeCell ref="HB41:HB42"/>
    <mergeCell ref="GU43:GU44"/>
    <mergeCell ref="GV43:GV44"/>
    <mergeCell ref="GW43:GW44"/>
    <mergeCell ref="GX43:GX44"/>
    <mergeCell ref="HA43:HA44"/>
    <mergeCell ref="HB43:HB44"/>
    <mergeCell ref="GU37:GU38"/>
    <mergeCell ref="GV37:GV38"/>
    <mergeCell ref="GW37:GW38"/>
    <mergeCell ref="GX37:GX38"/>
    <mergeCell ref="HA37:HA38"/>
    <mergeCell ref="HB37:HB38"/>
    <mergeCell ref="GU39:GU40"/>
    <mergeCell ref="GV39:GV40"/>
    <mergeCell ref="GW39:GW40"/>
    <mergeCell ref="GX39:GX40"/>
    <mergeCell ref="HA39:HA40"/>
    <mergeCell ref="HB39:HB40"/>
    <mergeCell ref="GY48:GZ48"/>
    <mergeCell ref="GY38:GZ38"/>
    <mergeCell ref="GY39:GZ39"/>
    <mergeCell ref="GY40:GZ40"/>
    <mergeCell ref="GY41:GZ41"/>
    <mergeCell ref="GY42:GZ42"/>
    <mergeCell ref="GY43:GZ43"/>
    <mergeCell ref="GY44:GZ44"/>
    <mergeCell ref="GY45:GZ45"/>
    <mergeCell ref="GY46:GZ46"/>
    <mergeCell ref="GY47:GZ47"/>
    <mergeCell ref="GU57:GU58"/>
    <mergeCell ref="GV57:GV58"/>
    <mergeCell ref="GW57:GW58"/>
    <mergeCell ref="GX57:GX58"/>
    <mergeCell ref="HA57:HA58"/>
    <mergeCell ref="HB57:HB58"/>
    <mergeCell ref="GU59:GU60"/>
    <mergeCell ref="GV59:GV60"/>
    <mergeCell ref="GW59:GW60"/>
    <mergeCell ref="GX59:GX60"/>
    <mergeCell ref="HA59:HA60"/>
    <mergeCell ref="HB59:HB60"/>
    <mergeCell ref="GU53:GU54"/>
    <mergeCell ref="GV53:GV54"/>
    <mergeCell ref="GW53:GW54"/>
    <mergeCell ref="GX53:GX54"/>
    <mergeCell ref="HA53:HA54"/>
    <mergeCell ref="HB53:HB54"/>
    <mergeCell ref="GU55:GU56"/>
    <mergeCell ref="GV55:GV56"/>
    <mergeCell ref="GW55:GW56"/>
    <mergeCell ref="GX55:GX56"/>
    <mergeCell ref="HA55:HA56"/>
    <mergeCell ref="HB55:HB56"/>
    <mergeCell ref="GU49:GU50"/>
    <mergeCell ref="GV49:GV50"/>
    <mergeCell ref="GW49:GW50"/>
    <mergeCell ref="GX49:GX50"/>
    <mergeCell ref="HA49:HA50"/>
    <mergeCell ref="HB49:HB50"/>
    <mergeCell ref="GU51:GU52"/>
    <mergeCell ref="GV51:GV52"/>
    <mergeCell ref="GW51:GW52"/>
    <mergeCell ref="GX51:GX52"/>
    <mergeCell ref="HA51:HA52"/>
    <mergeCell ref="HB51:HB52"/>
    <mergeCell ref="GY49:GZ49"/>
    <mergeCell ref="GY50:GZ50"/>
    <mergeCell ref="GY51:GZ51"/>
    <mergeCell ref="GY52:GZ52"/>
    <mergeCell ref="GY53:GZ53"/>
    <mergeCell ref="GY54:GZ54"/>
    <mergeCell ref="GY55:GZ55"/>
    <mergeCell ref="GY56:GZ56"/>
    <mergeCell ref="GY57:GZ57"/>
    <mergeCell ref="GY58:GZ58"/>
    <mergeCell ref="GY59:GZ59"/>
    <mergeCell ref="GY60:GZ60"/>
    <mergeCell ref="GU69:GU70"/>
    <mergeCell ref="GV69:GV70"/>
    <mergeCell ref="GW69:GW70"/>
    <mergeCell ref="GX69:GX70"/>
    <mergeCell ref="HA69:HA70"/>
    <mergeCell ref="HB69:HB70"/>
    <mergeCell ref="GU71:GU72"/>
    <mergeCell ref="GV71:GV72"/>
    <mergeCell ref="GW71:GW72"/>
    <mergeCell ref="GX71:GX72"/>
    <mergeCell ref="HA71:HA72"/>
    <mergeCell ref="HB71:HB72"/>
    <mergeCell ref="GU65:GU66"/>
    <mergeCell ref="GV65:GV66"/>
    <mergeCell ref="GW65:GW66"/>
    <mergeCell ref="GX65:GX66"/>
    <mergeCell ref="HA65:HA66"/>
    <mergeCell ref="HB65:HB66"/>
    <mergeCell ref="GU67:GU68"/>
    <mergeCell ref="GV67:GV68"/>
    <mergeCell ref="GW67:GW68"/>
    <mergeCell ref="GX67:GX68"/>
    <mergeCell ref="HA67:HA68"/>
    <mergeCell ref="HB67:HB68"/>
    <mergeCell ref="GU61:GU62"/>
    <mergeCell ref="GV61:GV62"/>
    <mergeCell ref="GW61:GW62"/>
    <mergeCell ref="GX61:GX62"/>
    <mergeCell ref="HA61:HA62"/>
    <mergeCell ref="HB61:HB62"/>
    <mergeCell ref="GU63:GU64"/>
    <mergeCell ref="GV63:GV64"/>
    <mergeCell ref="GW63:GW64"/>
    <mergeCell ref="GX63:GX64"/>
    <mergeCell ref="HA63:HA64"/>
    <mergeCell ref="HB63:HB64"/>
    <mergeCell ref="GY62:GZ62"/>
    <mergeCell ref="GY63:GZ63"/>
    <mergeCell ref="GY64:GZ64"/>
    <mergeCell ref="GY65:GZ65"/>
    <mergeCell ref="GY66:GZ66"/>
    <mergeCell ref="GY67:GZ67"/>
    <mergeCell ref="GY68:GZ68"/>
    <mergeCell ref="GY69:GZ69"/>
    <mergeCell ref="GY70:GZ70"/>
    <mergeCell ref="GY71:GZ71"/>
    <mergeCell ref="GY72:GZ72"/>
    <mergeCell ref="GY61:GZ61"/>
    <mergeCell ref="GU81:GU82"/>
    <mergeCell ref="GV81:GV82"/>
    <mergeCell ref="GW81:GW82"/>
    <mergeCell ref="GX81:GX82"/>
    <mergeCell ref="HA81:HA82"/>
    <mergeCell ref="HB81:HB82"/>
    <mergeCell ref="GU83:GU84"/>
    <mergeCell ref="GV83:GV84"/>
    <mergeCell ref="GW83:GW84"/>
    <mergeCell ref="GX83:GX84"/>
    <mergeCell ref="HA83:HA84"/>
    <mergeCell ref="HB83:HB84"/>
    <mergeCell ref="GU77:GU78"/>
    <mergeCell ref="GV77:GV78"/>
    <mergeCell ref="GW77:GW78"/>
    <mergeCell ref="GX77:GX78"/>
    <mergeCell ref="HA77:HA78"/>
    <mergeCell ref="HB77:HB78"/>
    <mergeCell ref="GU79:GU80"/>
    <mergeCell ref="GV79:GV80"/>
    <mergeCell ref="GW79:GW80"/>
    <mergeCell ref="GX79:GX80"/>
    <mergeCell ref="HA79:HA80"/>
    <mergeCell ref="HB79:HB80"/>
    <mergeCell ref="GU73:GU74"/>
    <mergeCell ref="GV73:GV74"/>
    <mergeCell ref="GW73:GW74"/>
    <mergeCell ref="GX73:GX74"/>
    <mergeCell ref="HA73:HA74"/>
    <mergeCell ref="HB73:HB74"/>
    <mergeCell ref="GU75:GU76"/>
    <mergeCell ref="GV75:GV76"/>
    <mergeCell ref="GW75:GW76"/>
    <mergeCell ref="GX75:GX76"/>
    <mergeCell ref="HA75:HA76"/>
    <mergeCell ref="HB75:HB76"/>
    <mergeCell ref="GY73:GZ73"/>
    <mergeCell ref="GY74:GZ74"/>
    <mergeCell ref="GY75:GZ75"/>
    <mergeCell ref="GY76:GZ76"/>
    <mergeCell ref="GY77:GZ77"/>
    <mergeCell ref="GY78:GZ78"/>
    <mergeCell ref="GY79:GZ79"/>
    <mergeCell ref="GY80:GZ80"/>
    <mergeCell ref="GY81:GZ81"/>
    <mergeCell ref="GY82:GZ82"/>
    <mergeCell ref="GY83:GZ83"/>
    <mergeCell ref="GY84:GZ84"/>
    <mergeCell ref="GU93:GU94"/>
    <mergeCell ref="GV93:GV94"/>
    <mergeCell ref="GW93:GW94"/>
    <mergeCell ref="GX93:GX94"/>
    <mergeCell ref="HA93:HA94"/>
    <mergeCell ref="HB93:HB94"/>
    <mergeCell ref="GU95:GU96"/>
    <mergeCell ref="GV95:GV96"/>
    <mergeCell ref="GW95:GW96"/>
    <mergeCell ref="GX95:GX96"/>
    <mergeCell ref="HA95:HA96"/>
    <mergeCell ref="HB95:HB96"/>
    <mergeCell ref="GU89:GU90"/>
    <mergeCell ref="GV89:GV90"/>
    <mergeCell ref="GW89:GW90"/>
    <mergeCell ref="GX89:GX90"/>
    <mergeCell ref="HA89:HA90"/>
    <mergeCell ref="HB89:HB90"/>
    <mergeCell ref="GU91:GU92"/>
    <mergeCell ref="GV91:GV92"/>
    <mergeCell ref="GW91:GW92"/>
    <mergeCell ref="GX91:GX92"/>
    <mergeCell ref="HA91:HA92"/>
    <mergeCell ref="HB91:HB92"/>
    <mergeCell ref="GU85:GU86"/>
    <mergeCell ref="GV85:GV86"/>
    <mergeCell ref="GW85:GW86"/>
    <mergeCell ref="GX85:GX86"/>
    <mergeCell ref="HA85:HA86"/>
    <mergeCell ref="HB85:HB86"/>
    <mergeCell ref="GU87:GU88"/>
    <mergeCell ref="GV87:GV88"/>
    <mergeCell ref="GW87:GW88"/>
    <mergeCell ref="GX87:GX88"/>
    <mergeCell ref="HA87:HA88"/>
    <mergeCell ref="HB87:HB88"/>
    <mergeCell ref="GY85:GZ85"/>
    <mergeCell ref="GY86:GZ86"/>
    <mergeCell ref="GY87:GZ87"/>
    <mergeCell ref="GY88:GZ88"/>
    <mergeCell ref="GY89:GZ89"/>
    <mergeCell ref="GY90:GZ90"/>
    <mergeCell ref="GY91:GZ91"/>
    <mergeCell ref="GY92:GZ92"/>
    <mergeCell ref="GY93:GZ93"/>
    <mergeCell ref="GY94:GZ94"/>
    <mergeCell ref="GY95:GZ95"/>
    <mergeCell ref="GY96:GZ96"/>
    <mergeCell ref="GU105:GU106"/>
    <mergeCell ref="GV105:GV106"/>
    <mergeCell ref="GW105:GW106"/>
    <mergeCell ref="GX105:GX106"/>
    <mergeCell ref="HA105:HA106"/>
    <mergeCell ref="HB105:HB106"/>
    <mergeCell ref="GU107:GU108"/>
    <mergeCell ref="GV107:GV108"/>
    <mergeCell ref="GW107:GW108"/>
    <mergeCell ref="GX107:GX108"/>
    <mergeCell ref="HA107:HA108"/>
    <mergeCell ref="HB107:HB108"/>
    <mergeCell ref="GU101:GU102"/>
    <mergeCell ref="GV101:GV102"/>
    <mergeCell ref="GW101:GW102"/>
    <mergeCell ref="GX101:GX102"/>
    <mergeCell ref="HA101:HA102"/>
    <mergeCell ref="HB101:HB102"/>
    <mergeCell ref="GU103:GU104"/>
    <mergeCell ref="GV103:GV104"/>
    <mergeCell ref="GW103:GW104"/>
    <mergeCell ref="GX103:GX104"/>
    <mergeCell ref="HA103:HA104"/>
    <mergeCell ref="HB103:HB104"/>
    <mergeCell ref="GU97:GU98"/>
    <mergeCell ref="GV97:GV98"/>
    <mergeCell ref="GW97:GW98"/>
    <mergeCell ref="GX97:GX98"/>
    <mergeCell ref="HA97:HA98"/>
    <mergeCell ref="HB97:HB98"/>
    <mergeCell ref="GU99:GU100"/>
    <mergeCell ref="GV99:GV100"/>
    <mergeCell ref="GW99:GW100"/>
    <mergeCell ref="GX99:GX100"/>
    <mergeCell ref="HA99:HA100"/>
    <mergeCell ref="HB99:HB100"/>
    <mergeCell ref="GY97:GZ97"/>
    <mergeCell ref="GY98:GZ98"/>
    <mergeCell ref="GY99:GZ99"/>
    <mergeCell ref="GY100:GZ100"/>
    <mergeCell ref="GY101:GZ101"/>
    <mergeCell ref="GY102:GZ102"/>
    <mergeCell ref="GY103:GZ103"/>
    <mergeCell ref="GY104:GZ104"/>
    <mergeCell ref="GY105:GZ105"/>
    <mergeCell ref="GY106:GZ106"/>
    <mergeCell ref="GY107:GZ107"/>
    <mergeCell ref="GY108:GZ108"/>
    <mergeCell ref="GU117:GU118"/>
    <mergeCell ref="GV117:GV118"/>
    <mergeCell ref="GW117:GW118"/>
    <mergeCell ref="GX117:GX118"/>
    <mergeCell ref="HA117:HA118"/>
    <mergeCell ref="HB117:HB118"/>
    <mergeCell ref="GU119:GU120"/>
    <mergeCell ref="GV119:GV120"/>
    <mergeCell ref="GW119:GW120"/>
    <mergeCell ref="GX119:GX120"/>
    <mergeCell ref="HA119:HA120"/>
    <mergeCell ref="HB119:HB120"/>
    <mergeCell ref="GU113:GU114"/>
    <mergeCell ref="GV113:GV114"/>
    <mergeCell ref="GW113:GW114"/>
    <mergeCell ref="GX113:GX114"/>
    <mergeCell ref="HA113:HA114"/>
    <mergeCell ref="HB113:HB114"/>
    <mergeCell ref="GU115:GU116"/>
    <mergeCell ref="GV115:GV116"/>
    <mergeCell ref="GW115:GW116"/>
    <mergeCell ref="GX115:GX116"/>
    <mergeCell ref="HA115:HA116"/>
    <mergeCell ref="HB115:HB116"/>
    <mergeCell ref="GU109:GU110"/>
    <mergeCell ref="GV109:GV110"/>
    <mergeCell ref="GW109:GW110"/>
    <mergeCell ref="GX109:GX110"/>
    <mergeCell ref="HA109:HA110"/>
    <mergeCell ref="HB109:HB110"/>
    <mergeCell ref="GU111:GU112"/>
    <mergeCell ref="GV111:GV112"/>
    <mergeCell ref="GW111:GW112"/>
    <mergeCell ref="GX111:GX112"/>
    <mergeCell ref="HA111:HA112"/>
    <mergeCell ref="HB111:HB112"/>
    <mergeCell ref="GY109:GZ109"/>
    <mergeCell ref="GY110:GZ110"/>
    <mergeCell ref="GY111:GZ111"/>
    <mergeCell ref="GY112:GZ112"/>
    <mergeCell ref="GY113:GZ113"/>
    <mergeCell ref="GY114:GZ114"/>
    <mergeCell ref="GY115:GZ115"/>
    <mergeCell ref="GY116:GZ116"/>
    <mergeCell ref="GY117:GZ117"/>
    <mergeCell ref="GY118:GZ118"/>
    <mergeCell ref="GY119:GZ119"/>
    <mergeCell ref="GY120:GZ120"/>
    <mergeCell ref="GU129:GU130"/>
    <mergeCell ref="GV129:GV130"/>
    <mergeCell ref="GW129:GW130"/>
    <mergeCell ref="GX129:GX130"/>
    <mergeCell ref="HA129:HA130"/>
    <mergeCell ref="HB129:HB130"/>
    <mergeCell ref="GU131:GU132"/>
    <mergeCell ref="GV131:GV132"/>
    <mergeCell ref="GW131:GW132"/>
    <mergeCell ref="GX131:GX132"/>
    <mergeCell ref="HA131:HA132"/>
    <mergeCell ref="HB131:HB132"/>
    <mergeCell ref="GU125:GU126"/>
    <mergeCell ref="GV125:GV126"/>
    <mergeCell ref="GW125:GW126"/>
    <mergeCell ref="GX125:GX126"/>
    <mergeCell ref="HA125:HA126"/>
    <mergeCell ref="HB125:HB126"/>
    <mergeCell ref="GU127:GU128"/>
    <mergeCell ref="GV127:GV128"/>
    <mergeCell ref="GW127:GW128"/>
    <mergeCell ref="GX127:GX128"/>
    <mergeCell ref="HA127:HA128"/>
    <mergeCell ref="HB127:HB128"/>
    <mergeCell ref="GU121:GU122"/>
    <mergeCell ref="GV121:GV122"/>
    <mergeCell ref="GW121:GW122"/>
    <mergeCell ref="GX121:GX122"/>
    <mergeCell ref="HA121:HA122"/>
    <mergeCell ref="HB121:HB122"/>
    <mergeCell ref="GU123:GU124"/>
    <mergeCell ref="GV123:GV124"/>
    <mergeCell ref="GW123:GW124"/>
    <mergeCell ref="GX123:GX124"/>
    <mergeCell ref="HA123:HA124"/>
    <mergeCell ref="HB123:HB124"/>
    <mergeCell ref="GY121:GZ121"/>
    <mergeCell ref="GY122:GZ122"/>
    <mergeCell ref="GY123:GZ123"/>
    <mergeCell ref="GY124:GZ124"/>
    <mergeCell ref="GY125:GZ125"/>
    <mergeCell ref="GY126:GZ126"/>
    <mergeCell ref="GY127:GZ127"/>
    <mergeCell ref="GY128:GZ128"/>
    <mergeCell ref="GY129:GZ129"/>
    <mergeCell ref="GY130:GZ130"/>
    <mergeCell ref="GY131:GZ131"/>
    <mergeCell ref="GY132:GZ132"/>
    <mergeCell ref="GU141:GU142"/>
    <mergeCell ref="GV141:GV142"/>
    <mergeCell ref="GW141:GW142"/>
    <mergeCell ref="GX141:GX142"/>
    <mergeCell ref="HA141:HA142"/>
    <mergeCell ref="HB141:HB142"/>
    <mergeCell ref="GU143:GU144"/>
    <mergeCell ref="GV143:GV144"/>
    <mergeCell ref="GW143:GW144"/>
    <mergeCell ref="GX143:GX144"/>
    <mergeCell ref="HA143:HA144"/>
    <mergeCell ref="HB143:HB144"/>
    <mergeCell ref="GU137:GU138"/>
    <mergeCell ref="GV137:GV138"/>
    <mergeCell ref="GW137:GW138"/>
    <mergeCell ref="GX137:GX138"/>
    <mergeCell ref="HA137:HA138"/>
    <mergeCell ref="HB137:HB138"/>
    <mergeCell ref="GU139:GU140"/>
    <mergeCell ref="GV139:GV140"/>
    <mergeCell ref="GW139:GW140"/>
    <mergeCell ref="GX139:GX140"/>
    <mergeCell ref="HA139:HA140"/>
    <mergeCell ref="HB139:HB140"/>
    <mergeCell ref="GU133:GU134"/>
    <mergeCell ref="GV133:GV134"/>
    <mergeCell ref="GW133:GW134"/>
    <mergeCell ref="GX133:GX134"/>
    <mergeCell ref="HA133:HA134"/>
    <mergeCell ref="HB133:HB134"/>
    <mergeCell ref="GU135:GU136"/>
    <mergeCell ref="GV135:GV136"/>
    <mergeCell ref="GW135:GW136"/>
    <mergeCell ref="GX135:GX136"/>
    <mergeCell ref="HA135:HA136"/>
    <mergeCell ref="HB135:HB136"/>
    <mergeCell ref="GY133:GZ133"/>
    <mergeCell ref="GY134:GZ134"/>
    <mergeCell ref="GY135:GZ135"/>
    <mergeCell ref="GY136:GZ136"/>
    <mergeCell ref="GY137:GZ137"/>
    <mergeCell ref="GY138:GZ138"/>
    <mergeCell ref="GY139:GZ139"/>
    <mergeCell ref="GY140:GZ140"/>
    <mergeCell ref="GY141:GZ141"/>
    <mergeCell ref="GY142:GZ142"/>
    <mergeCell ref="GY143:GZ143"/>
    <mergeCell ref="GY144:GZ144"/>
    <mergeCell ref="GU153:GU154"/>
    <mergeCell ref="GV153:GV154"/>
    <mergeCell ref="GW153:GW154"/>
    <mergeCell ref="GX153:GX154"/>
    <mergeCell ref="HA153:HA154"/>
    <mergeCell ref="HB153:HB154"/>
    <mergeCell ref="GU155:GU156"/>
    <mergeCell ref="GV155:GV156"/>
    <mergeCell ref="GW155:GW156"/>
    <mergeCell ref="GX155:GX156"/>
    <mergeCell ref="HA155:HA156"/>
    <mergeCell ref="HB155:HB156"/>
    <mergeCell ref="GU149:GU150"/>
    <mergeCell ref="GV149:GV150"/>
    <mergeCell ref="GW149:GW150"/>
    <mergeCell ref="GX149:GX150"/>
    <mergeCell ref="HA149:HA150"/>
    <mergeCell ref="HB149:HB150"/>
    <mergeCell ref="GU151:GU152"/>
    <mergeCell ref="GV151:GV152"/>
    <mergeCell ref="GW151:GW152"/>
    <mergeCell ref="GX151:GX152"/>
    <mergeCell ref="HA151:HA152"/>
    <mergeCell ref="HB151:HB152"/>
    <mergeCell ref="GU145:GU146"/>
    <mergeCell ref="GV145:GV146"/>
    <mergeCell ref="GW145:GW146"/>
    <mergeCell ref="GX145:GX146"/>
    <mergeCell ref="HA145:HA146"/>
    <mergeCell ref="HB145:HB146"/>
    <mergeCell ref="GU147:GU148"/>
    <mergeCell ref="GV147:GV148"/>
    <mergeCell ref="GW147:GW148"/>
    <mergeCell ref="GX147:GX148"/>
    <mergeCell ref="HA147:HA148"/>
    <mergeCell ref="HB147:HB148"/>
    <mergeCell ref="GY145:GZ145"/>
    <mergeCell ref="GY146:GZ146"/>
    <mergeCell ref="GY147:GZ147"/>
    <mergeCell ref="GY148:GZ148"/>
    <mergeCell ref="GY149:GZ149"/>
    <mergeCell ref="GY150:GZ150"/>
    <mergeCell ref="GY151:GZ151"/>
    <mergeCell ref="GY152:GZ152"/>
    <mergeCell ref="GY153:GZ153"/>
    <mergeCell ref="GY154:GZ154"/>
    <mergeCell ref="GY155:GZ155"/>
    <mergeCell ref="GY156:GZ156"/>
    <mergeCell ref="GU165:GU166"/>
    <mergeCell ref="GV165:GV166"/>
    <mergeCell ref="GW165:GW166"/>
    <mergeCell ref="GX165:GX166"/>
    <mergeCell ref="HA165:HA166"/>
    <mergeCell ref="HB165:HB166"/>
    <mergeCell ref="GU167:GU168"/>
    <mergeCell ref="GV167:GV168"/>
    <mergeCell ref="GW167:GW168"/>
    <mergeCell ref="GX167:GX168"/>
    <mergeCell ref="HA167:HA168"/>
    <mergeCell ref="HB167:HB168"/>
    <mergeCell ref="GU161:GU162"/>
    <mergeCell ref="GV161:GV162"/>
    <mergeCell ref="GW161:GW162"/>
    <mergeCell ref="GX161:GX162"/>
    <mergeCell ref="HA161:HA162"/>
    <mergeCell ref="HB161:HB162"/>
    <mergeCell ref="GU163:GU164"/>
    <mergeCell ref="GV163:GV164"/>
    <mergeCell ref="GW163:GW164"/>
    <mergeCell ref="GX163:GX164"/>
    <mergeCell ref="HA163:HA164"/>
    <mergeCell ref="HB163:HB164"/>
    <mergeCell ref="GU157:GU158"/>
    <mergeCell ref="GV157:GV158"/>
    <mergeCell ref="GW157:GW158"/>
    <mergeCell ref="GX157:GX158"/>
    <mergeCell ref="HA157:HA158"/>
    <mergeCell ref="HB157:HB158"/>
    <mergeCell ref="GU159:GU160"/>
    <mergeCell ref="GV159:GV160"/>
    <mergeCell ref="GW159:GW160"/>
    <mergeCell ref="GX159:GX160"/>
    <mergeCell ref="HA159:HA160"/>
    <mergeCell ref="HB159:HB160"/>
    <mergeCell ref="GY157:GZ157"/>
    <mergeCell ref="GY158:GZ158"/>
    <mergeCell ref="GY159:GZ159"/>
    <mergeCell ref="GY160:GZ160"/>
    <mergeCell ref="GY161:GZ161"/>
    <mergeCell ref="GY162:GZ162"/>
    <mergeCell ref="GY163:GZ163"/>
    <mergeCell ref="GY164:GZ164"/>
    <mergeCell ref="GY165:GZ165"/>
    <mergeCell ref="GY166:GZ166"/>
    <mergeCell ref="GY167:GZ167"/>
    <mergeCell ref="GY168:GZ168"/>
    <mergeCell ref="GU177:GU178"/>
    <mergeCell ref="GV177:GV178"/>
    <mergeCell ref="GW177:GW178"/>
    <mergeCell ref="GX177:GX178"/>
    <mergeCell ref="HA177:HA178"/>
    <mergeCell ref="HB177:HB178"/>
    <mergeCell ref="GU179:GU180"/>
    <mergeCell ref="GV179:GV180"/>
    <mergeCell ref="GW179:GW180"/>
    <mergeCell ref="GX179:GX180"/>
    <mergeCell ref="HA179:HA180"/>
    <mergeCell ref="HB179:HB180"/>
    <mergeCell ref="GU173:GU174"/>
    <mergeCell ref="GV173:GV174"/>
    <mergeCell ref="GW173:GW174"/>
    <mergeCell ref="GX173:GX174"/>
    <mergeCell ref="HA173:HA174"/>
    <mergeCell ref="HB173:HB174"/>
    <mergeCell ref="GU175:GU176"/>
    <mergeCell ref="GV175:GV176"/>
    <mergeCell ref="GW175:GW176"/>
    <mergeCell ref="GX175:GX176"/>
    <mergeCell ref="HA175:HA176"/>
    <mergeCell ref="HB175:HB176"/>
    <mergeCell ref="GU169:GU170"/>
    <mergeCell ref="GV169:GV170"/>
    <mergeCell ref="GW169:GW170"/>
    <mergeCell ref="GX169:GX170"/>
    <mergeCell ref="HA169:HA170"/>
    <mergeCell ref="HB169:HB170"/>
    <mergeCell ref="GU171:GU172"/>
    <mergeCell ref="GV171:GV172"/>
    <mergeCell ref="GW171:GW172"/>
    <mergeCell ref="GX171:GX172"/>
    <mergeCell ref="HA171:HA172"/>
    <mergeCell ref="HB171:HB172"/>
    <mergeCell ref="GY169:GZ169"/>
    <mergeCell ref="GY170:GZ170"/>
    <mergeCell ref="GY171:GZ171"/>
    <mergeCell ref="GY172:GZ172"/>
    <mergeCell ref="GY173:GZ173"/>
    <mergeCell ref="GY174:GZ174"/>
    <mergeCell ref="GY175:GZ175"/>
    <mergeCell ref="GY176:GZ176"/>
    <mergeCell ref="GY177:GZ177"/>
    <mergeCell ref="GY178:GZ178"/>
    <mergeCell ref="GY179:GZ179"/>
    <mergeCell ref="GY180:GZ180"/>
    <mergeCell ref="GU189:GU190"/>
    <mergeCell ref="GV189:GV190"/>
    <mergeCell ref="GW189:GW190"/>
    <mergeCell ref="GX189:GX190"/>
    <mergeCell ref="HA189:HA190"/>
    <mergeCell ref="HB189:HB190"/>
    <mergeCell ref="GU191:GU192"/>
    <mergeCell ref="GV191:GV192"/>
    <mergeCell ref="GW191:GW192"/>
    <mergeCell ref="GX191:GX192"/>
    <mergeCell ref="HA191:HA192"/>
    <mergeCell ref="HB191:HB192"/>
    <mergeCell ref="GU185:GU186"/>
    <mergeCell ref="GV185:GV186"/>
    <mergeCell ref="GW185:GW186"/>
    <mergeCell ref="GX185:GX186"/>
    <mergeCell ref="HA185:HA186"/>
    <mergeCell ref="HB185:HB186"/>
    <mergeCell ref="GU187:GU188"/>
    <mergeCell ref="GV187:GV188"/>
    <mergeCell ref="GW187:GW188"/>
    <mergeCell ref="GX187:GX188"/>
    <mergeCell ref="HA187:HA188"/>
    <mergeCell ref="HB187:HB188"/>
    <mergeCell ref="GU181:GU182"/>
    <mergeCell ref="GV181:GV182"/>
    <mergeCell ref="GW181:GW182"/>
    <mergeCell ref="GX181:GX182"/>
    <mergeCell ref="HA181:HA182"/>
    <mergeCell ref="HB181:HB182"/>
    <mergeCell ref="GU183:GU184"/>
    <mergeCell ref="GV183:GV184"/>
    <mergeCell ref="GW183:GW184"/>
    <mergeCell ref="GX183:GX184"/>
    <mergeCell ref="HA183:HA184"/>
    <mergeCell ref="HB183:HB184"/>
    <mergeCell ref="GY181:GZ181"/>
    <mergeCell ref="GY182:GZ182"/>
    <mergeCell ref="GY183:GZ183"/>
    <mergeCell ref="GY184:GZ184"/>
    <mergeCell ref="GY185:GZ185"/>
    <mergeCell ref="GY186:GZ186"/>
    <mergeCell ref="GY187:GZ187"/>
    <mergeCell ref="GY188:GZ188"/>
    <mergeCell ref="GY189:GZ189"/>
    <mergeCell ref="GY190:GZ190"/>
    <mergeCell ref="GY191:GZ191"/>
    <mergeCell ref="GY192:GZ192"/>
    <mergeCell ref="GU201:GU202"/>
    <mergeCell ref="GV201:GV202"/>
    <mergeCell ref="GW201:GW202"/>
    <mergeCell ref="GX201:GX202"/>
    <mergeCell ref="HA201:HA202"/>
    <mergeCell ref="HB201:HB202"/>
    <mergeCell ref="GU203:GU204"/>
    <mergeCell ref="GV203:GV204"/>
    <mergeCell ref="GW203:GW204"/>
    <mergeCell ref="GX203:GX204"/>
    <mergeCell ref="HA203:HA204"/>
    <mergeCell ref="HB203:HB204"/>
    <mergeCell ref="GU197:GU198"/>
    <mergeCell ref="GV197:GV198"/>
    <mergeCell ref="GW197:GW198"/>
    <mergeCell ref="GX197:GX198"/>
    <mergeCell ref="HA197:HA198"/>
    <mergeCell ref="HB197:HB198"/>
    <mergeCell ref="GU199:GU200"/>
    <mergeCell ref="GV199:GV200"/>
    <mergeCell ref="GW199:GW200"/>
    <mergeCell ref="GX199:GX200"/>
    <mergeCell ref="HA199:HA200"/>
    <mergeCell ref="HB199:HB200"/>
    <mergeCell ref="GU193:GU194"/>
    <mergeCell ref="GV193:GV194"/>
    <mergeCell ref="GW193:GW194"/>
    <mergeCell ref="GX193:GX194"/>
    <mergeCell ref="HA193:HA194"/>
    <mergeCell ref="HB193:HB194"/>
    <mergeCell ref="GU195:GU196"/>
    <mergeCell ref="GV195:GV196"/>
    <mergeCell ref="GW195:GW196"/>
    <mergeCell ref="GX195:GX196"/>
    <mergeCell ref="HA195:HA196"/>
    <mergeCell ref="HB195:HB196"/>
    <mergeCell ref="GY193:GZ193"/>
    <mergeCell ref="GY194:GZ194"/>
    <mergeCell ref="GY195:GZ195"/>
    <mergeCell ref="GY196:GZ196"/>
    <mergeCell ref="GY197:GZ197"/>
    <mergeCell ref="GY198:GZ198"/>
    <mergeCell ref="GY199:GZ199"/>
    <mergeCell ref="GY200:GZ200"/>
    <mergeCell ref="GY201:GZ201"/>
    <mergeCell ref="GY202:GZ202"/>
    <mergeCell ref="GY203:GZ203"/>
    <mergeCell ref="GY204:GZ204"/>
    <mergeCell ref="GU213:GU214"/>
    <mergeCell ref="GV213:GV214"/>
    <mergeCell ref="GW213:GW214"/>
    <mergeCell ref="GX213:GX214"/>
    <mergeCell ref="HA213:HA214"/>
    <mergeCell ref="HB213:HB214"/>
    <mergeCell ref="GU215:GU216"/>
    <mergeCell ref="GV215:GV216"/>
    <mergeCell ref="GW215:GW216"/>
    <mergeCell ref="GX215:GX216"/>
    <mergeCell ref="HA215:HA216"/>
    <mergeCell ref="HB215:HB216"/>
    <mergeCell ref="GU209:GU210"/>
    <mergeCell ref="GV209:GV210"/>
    <mergeCell ref="GW209:GW210"/>
    <mergeCell ref="GX209:GX210"/>
    <mergeCell ref="HA209:HA210"/>
    <mergeCell ref="HB209:HB210"/>
    <mergeCell ref="GU211:GU212"/>
    <mergeCell ref="GV211:GV212"/>
    <mergeCell ref="GW211:GW212"/>
    <mergeCell ref="GX211:GX212"/>
    <mergeCell ref="HA211:HA212"/>
    <mergeCell ref="HB211:HB212"/>
    <mergeCell ref="GU205:GU206"/>
    <mergeCell ref="GV205:GV206"/>
    <mergeCell ref="GW205:GW206"/>
    <mergeCell ref="GX205:GX206"/>
    <mergeCell ref="HA205:HA206"/>
    <mergeCell ref="HB205:HB206"/>
    <mergeCell ref="GU207:GU208"/>
    <mergeCell ref="GV207:GV208"/>
    <mergeCell ref="GW207:GW208"/>
    <mergeCell ref="GX207:GX208"/>
    <mergeCell ref="HA207:HA208"/>
    <mergeCell ref="HB207:HB208"/>
    <mergeCell ref="GY205:GZ205"/>
    <mergeCell ref="GY206:GZ206"/>
    <mergeCell ref="GY207:GZ207"/>
    <mergeCell ref="GY208:GZ208"/>
    <mergeCell ref="GY209:GZ209"/>
    <mergeCell ref="GY210:GZ210"/>
    <mergeCell ref="GY211:GZ211"/>
    <mergeCell ref="GY212:GZ212"/>
    <mergeCell ref="GY213:GZ213"/>
    <mergeCell ref="GY214:GZ214"/>
    <mergeCell ref="GY215:GZ215"/>
    <mergeCell ref="GY216:GZ216"/>
    <mergeCell ref="GU225:GU226"/>
    <mergeCell ref="GV225:GV226"/>
    <mergeCell ref="GW225:GW226"/>
    <mergeCell ref="GX225:GX226"/>
    <mergeCell ref="HA225:HA226"/>
    <mergeCell ref="HB225:HB226"/>
    <mergeCell ref="GU227:GU228"/>
    <mergeCell ref="GV227:GV228"/>
    <mergeCell ref="GW227:GW228"/>
    <mergeCell ref="GX227:GX228"/>
    <mergeCell ref="HA227:HA228"/>
    <mergeCell ref="HB227:HB228"/>
    <mergeCell ref="GU221:GU222"/>
    <mergeCell ref="GV221:GV222"/>
    <mergeCell ref="GW221:GW222"/>
    <mergeCell ref="GX221:GX222"/>
    <mergeCell ref="HA221:HA222"/>
    <mergeCell ref="HB221:HB222"/>
    <mergeCell ref="GU223:GU224"/>
    <mergeCell ref="GV223:GV224"/>
    <mergeCell ref="GW223:GW224"/>
    <mergeCell ref="GX223:GX224"/>
    <mergeCell ref="HA223:HA224"/>
    <mergeCell ref="HB223:HB224"/>
    <mergeCell ref="GU217:GU218"/>
    <mergeCell ref="GV217:GV218"/>
    <mergeCell ref="GW217:GW218"/>
    <mergeCell ref="GX217:GX218"/>
    <mergeCell ref="HA217:HA218"/>
    <mergeCell ref="HB217:HB218"/>
    <mergeCell ref="GU219:GU220"/>
    <mergeCell ref="GV219:GV220"/>
    <mergeCell ref="GW219:GW220"/>
    <mergeCell ref="GX219:GX220"/>
    <mergeCell ref="HA219:HA220"/>
    <mergeCell ref="HB219:HB220"/>
    <mergeCell ref="GY217:GZ217"/>
    <mergeCell ref="GY218:GZ218"/>
    <mergeCell ref="GY219:GZ219"/>
    <mergeCell ref="GY220:GZ220"/>
    <mergeCell ref="GY221:GZ221"/>
    <mergeCell ref="GY222:GZ222"/>
    <mergeCell ref="GY223:GZ223"/>
    <mergeCell ref="GY224:GZ224"/>
    <mergeCell ref="GY225:GZ225"/>
    <mergeCell ref="GY226:GZ226"/>
    <mergeCell ref="GY227:GZ227"/>
    <mergeCell ref="GY228:GZ228"/>
    <mergeCell ref="GU237:GU238"/>
    <mergeCell ref="GV237:GV238"/>
    <mergeCell ref="GW237:GW238"/>
    <mergeCell ref="GX237:GX238"/>
    <mergeCell ref="HA237:HA238"/>
    <mergeCell ref="HB237:HB238"/>
    <mergeCell ref="GU239:GU240"/>
    <mergeCell ref="GV239:GV240"/>
    <mergeCell ref="GW239:GW240"/>
    <mergeCell ref="GX239:GX240"/>
    <mergeCell ref="HA239:HA240"/>
    <mergeCell ref="HB239:HB240"/>
    <mergeCell ref="GU233:GU234"/>
    <mergeCell ref="GV233:GV234"/>
    <mergeCell ref="GW233:GW234"/>
    <mergeCell ref="GX233:GX234"/>
    <mergeCell ref="HA233:HA234"/>
    <mergeCell ref="HB233:HB234"/>
    <mergeCell ref="GU235:GU236"/>
    <mergeCell ref="GV235:GV236"/>
    <mergeCell ref="GW235:GW236"/>
    <mergeCell ref="GX235:GX236"/>
    <mergeCell ref="HA235:HA236"/>
    <mergeCell ref="HB235:HB236"/>
    <mergeCell ref="GU229:GU230"/>
    <mergeCell ref="GV229:GV230"/>
    <mergeCell ref="GW229:GW230"/>
    <mergeCell ref="GX229:GX230"/>
    <mergeCell ref="HA229:HA230"/>
    <mergeCell ref="HB229:HB230"/>
    <mergeCell ref="GU231:GU232"/>
    <mergeCell ref="GV231:GV232"/>
    <mergeCell ref="GW231:GW232"/>
    <mergeCell ref="GX231:GX232"/>
    <mergeCell ref="HA231:HA232"/>
    <mergeCell ref="HB231:HB232"/>
    <mergeCell ref="GY229:GZ229"/>
    <mergeCell ref="GY230:GZ230"/>
    <mergeCell ref="GY231:GZ231"/>
    <mergeCell ref="GY232:GZ232"/>
    <mergeCell ref="GY233:GZ233"/>
    <mergeCell ref="GY234:GZ234"/>
    <mergeCell ref="GY235:GZ235"/>
    <mergeCell ref="GY236:GZ236"/>
    <mergeCell ref="GY237:GZ237"/>
    <mergeCell ref="GY238:GZ238"/>
    <mergeCell ref="GY239:GZ239"/>
    <mergeCell ref="GY240:GZ240"/>
    <mergeCell ref="GX245:GX246"/>
    <mergeCell ref="HA245:HA246"/>
    <mergeCell ref="HB245:HB246"/>
    <mergeCell ref="GU247:GU248"/>
    <mergeCell ref="GV247:GV248"/>
    <mergeCell ref="GW247:GW248"/>
    <mergeCell ref="GX247:GX248"/>
    <mergeCell ref="HA247:HA248"/>
    <mergeCell ref="HB247:HB248"/>
    <mergeCell ref="GU241:GU242"/>
    <mergeCell ref="GV241:GV242"/>
    <mergeCell ref="GW241:GW242"/>
    <mergeCell ref="GX241:GX242"/>
    <mergeCell ref="HA241:HA242"/>
    <mergeCell ref="HB241:HB242"/>
    <mergeCell ref="GU243:GU244"/>
    <mergeCell ref="GV243:GV244"/>
    <mergeCell ref="GW243:GW244"/>
    <mergeCell ref="GX243:GX244"/>
    <mergeCell ref="HA243:HA244"/>
    <mergeCell ref="HB243:HB244"/>
    <mergeCell ref="GY241:GZ241"/>
    <mergeCell ref="GY242:GZ242"/>
    <mergeCell ref="GY243:GZ243"/>
    <mergeCell ref="GY244:GZ244"/>
    <mergeCell ref="GY245:GZ245"/>
    <mergeCell ref="GY246:GZ246"/>
    <mergeCell ref="GY247:GZ247"/>
    <mergeCell ref="GY248:GZ248"/>
    <mergeCell ref="GY249:GZ249"/>
    <mergeCell ref="GY250:GZ250"/>
    <mergeCell ref="GY251:GZ251"/>
    <mergeCell ref="GY252:GZ252"/>
    <mergeCell ref="HK25:HK26"/>
    <mergeCell ref="HL25:HL26"/>
    <mergeCell ref="HE27:HE28"/>
    <mergeCell ref="HF27:HF28"/>
    <mergeCell ref="HG27:HG28"/>
    <mergeCell ref="HH27:HH28"/>
    <mergeCell ref="HK27:HK28"/>
    <mergeCell ref="HL27:HL28"/>
    <mergeCell ref="HL19:HL20"/>
    <mergeCell ref="HE21:HE22"/>
    <mergeCell ref="HF21:HF22"/>
    <mergeCell ref="HG21:HG22"/>
    <mergeCell ref="HH21:HH22"/>
    <mergeCell ref="HK21:HK22"/>
    <mergeCell ref="HL21:HL22"/>
    <mergeCell ref="HE23:HE24"/>
    <mergeCell ref="HF23:HF24"/>
    <mergeCell ref="HG23:HG24"/>
    <mergeCell ref="HH23:HH24"/>
    <mergeCell ref="HK23:HK24"/>
    <mergeCell ref="HL23:HL24"/>
    <mergeCell ref="GU257:GU258"/>
    <mergeCell ref="GV257:GV258"/>
    <mergeCell ref="GW257:GW258"/>
    <mergeCell ref="GX257:GX258"/>
    <mergeCell ref="HA257:HA258"/>
    <mergeCell ref="HB257:HB258"/>
    <mergeCell ref="HI18:HJ18"/>
    <mergeCell ref="HE19:HE20"/>
    <mergeCell ref="HF19:HF20"/>
    <mergeCell ref="HG19:HG20"/>
    <mergeCell ref="HH19:HH20"/>
    <mergeCell ref="HK19:HK20"/>
    <mergeCell ref="HE25:HE26"/>
    <mergeCell ref="HF25:HF26"/>
    <mergeCell ref="HG25:HG26"/>
    <mergeCell ref="HH25:HH26"/>
    <mergeCell ref="GU253:GU254"/>
    <mergeCell ref="GV253:GV254"/>
    <mergeCell ref="GW253:GW254"/>
    <mergeCell ref="GX253:GX254"/>
    <mergeCell ref="HA253:HA254"/>
    <mergeCell ref="HB253:HB254"/>
    <mergeCell ref="GU255:GU256"/>
    <mergeCell ref="GV255:GV256"/>
    <mergeCell ref="GW255:GW256"/>
    <mergeCell ref="GX255:GX256"/>
    <mergeCell ref="HA255:HA256"/>
    <mergeCell ref="HB255:HB256"/>
    <mergeCell ref="GU249:GU250"/>
    <mergeCell ref="GV249:GV250"/>
    <mergeCell ref="GW249:GW250"/>
    <mergeCell ref="GX249:GX250"/>
    <mergeCell ref="HA249:HA250"/>
    <mergeCell ref="HB249:HB250"/>
    <mergeCell ref="GU251:GU252"/>
    <mergeCell ref="GV251:GV252"/>
    <mergeCell ref="GW251:GW252"/>
    <mergeCell ref="GX251:GX252"/>
    <mergeCell ref="HA251:HA252"/>
    <mergeCell ref="HB251:HB252"/>
    <mergeCell ref="GU245:GU246"/>
    <mergeCell ref="GV245:GV246"/>
    <mergeCell ref="GW245:GW246"/>
    <mergeCell ref="HE37:HE38"/>
    <mergeCell ref="HF37:HF38"/>
    <mergeCell ref="HG37:HG38"/>
    <mergeCell ref="HH37:HH38"/>
    <mergeCell ref="HK37:HK38"/>
    <mergeCell ref="HL37:HL38"/>
    <mergeCell ref="HE39:HE40"/>
    <mergeCell ref="HF39:HF40"/>
    <mergeCell ref="HG39:HG40"/>
    <mergeCell ref="HH39:HH40"/>
    <mergeCell ref="HK39:HK40"/>
    <mergeCell ref="HL39:HL40"/>
    <mergeCell ref="HE33:HE34"/>
    <mergeCell ref="HF33:HF34"/>
    <mergeCell ref="HG33:HG34"/>
    <mergeCell ref="HH33:HH34"/>
    <mergeCell ref="HK33:HK34"/>
    <mergeCell ref="HL33:HL34"/>
    <mergeCell ref="HE35:HE36"/>
    <mergeCell ref="HF35:HF36"/>
    <mergeCell ref="HG35:HG36"/>
    <mergeCell ref="HH35:HH36"/>
    <mergeCell ref="HK35:HK36"/>
    <mergeCell ref="HL35:HL36"/>
    <mergeCell ref="HE29:HE30"/>
    <mergeCell ref="HF29:HF30"/>
    <mergeCell ref="HG29:HG30"/>
    <mergeCell ref="HH29:HH30"/>
    <mergeCell ref="HK29:HK30"/>
    <mergeCell ref="HL29:HL30"/>
    <mergeCell ref="HE31:HE32"/>
    <mergeCell ref="HF31:HF32"/>
    <mergeCell ref="HG31:HG32"/>
    <mergeCell ref="HH31:HH32"/>
    <mergeCell ref="HK31:HK32"/>
    <mergeCell ref="HL31:HL32"/>
    <mergeCell ref="HE49:HE50"/>
    <mergeCell ref="HF49:HF50"/>
    <mergeCell ref="HG49:HG50"/>
    <mergeCell ref="HH49:HH50"/>
    <mergeCell ref="HK49:HK50"/>
    <mergeCell ref="HL49:HL50"/>
    <mergeCell ref="HE51:HE52"/>
    <mergeCell ref="HF51:HF52"/>
    <mergeCell ref="HG51:HG52"/>
    <mergeCell ref="HH51:HH52"/>
    <mergeCell ref="HK51:HK52"/>
    <mergeCell ref="HL51:HL52"/>
    <mergeCell ref="HE45:HE46"/>
    <mergeCell ref="HF45:HF46"/>
    <mergeCell ref="HG45:HG46"/>
    <mergeCell ref="HH45:HH46"/>
    <mergeCell ref="HK45:HK46"/>
    <mergeCell ref="HL45:HL46"/>
    <mergeCell ref="HE47:HE48"/>
    <mergeCell ref="HF47:HF48"/>
    <mergeCell ref="HG47:HG48"/>
    <mergeCell ref="HH47:HH48"/>
    <mergeCell ref="HK47:HK48"/>
    <mergeCell ref="HL47:HL48"/>
    <mergeCell ref="HE41:HE42"/>
    <mergeCell ref="HF41:HF42"/>
    <mergeCell ref="HG41:HG42"/>
    <mergeCell ref="HH41:HH42"/>
    <mergeCell ref="HK41:HK42"/>
    <mergeCell ref="HL41:HL42"/>
    <mergeCell ref="HE43:HE44"/>
    <mergeCell ref="HF43:HF44"/>
    <mergeCell ref="HG43:HG44"/>
    <mergeCell ref="HH43:HH44"/>
    <mergeCell ref="HK43:HK44"/>
    <mergeCell ref="HL43:HL44"/>
    <mergeCell ref="HI48:HJ48"/>
    <mergeCell ref="HI49:HJ49"/>
    <mergeCell ref="HI50:HJ50"/>
    <mergeCell ref="HI51:HJ51"/>
    <mergeCell ref="HI52:HJ52"/>
    <mergeCell ref="HE61:HE62"/>
    <mergeCell ref="HF61:HF62"/>
    <mergeCell ref="HG61:HG62"/>
    <mergeCell ref="HH61:HH62"/>
    <mergeCell ref="HK61:HK62"/>
    <mergeCell ref="HL61:HL62"/>
    <mergeCell ref="HE63:HE64"/>
    <mergeCell ref="HF63:HF64"/>
    <mergeCell ref="HG63:HG64"/>
    <mergeCell ref="HH63:HH64"/>
    <mergeCell ref="HK63:HK64"/>
    <mergeCell ref="HL63:HL64"/>
    <mergeCell ref="HE57:HE58"/>
    <mergeCell ref="HF57:HF58"/>
    <mergeCell ref="HG57:HG58"/>
    <mergeCell ref="HH57:HH58"/>
    <mergeCell ref="HK57:HK58"/>
    <mergeCell ref="HL57:HL58"/>
    <mergeCell ref="HE59:HE60"/>
    <mergeCell ref="HF59:HF60"/>
    <mergeCell ref="HG59:HG60"/>
    <mergeCell ref="HH59:HH60"/>
    <mergeCell ref="HK59:HK60"/>
    <mergeCell ref="HL59:HL60"/>
    <mergeCell ref="HE53:HE54"/>
    <mergeCell ref="HF53:HF54"/>
    <mergeCell ref="HG53:HG54"/>
    <mergeCell ref="HH53:HH54"/>
    <mergeCell ref="HK53:HK54"/>
    <mergeCell ref="HL53:HL54"/>
    <mergeCell ref="HE55:HE56"/>
    <mergeCell ref="HF55:HF56"/>
    <mergeCell ref="HG55:HG56"/>
    <mergeCell ref="HH55:HH56"/>
    <mergeCell ref="HK55:HK56"/>
    <mergeCell ref="HL55:HL56"/>
    <mergeCell ref="HI62:HJ62"/>
    <mergeCell ref="HI63:HJ63"/>
    <mergeCell ref="HI64:HJ64"/>
    <mergeCell ref="HI53:HJ53"/>
    <mergeCell ref="HI54:HJ54"/>
    <mergeCell ref="HI55:HJ55"/>
    <mergeCell ref="HI56:HJ56"/>
    <mergeCell ref="HI57:HJ57"/>
    <mergeCell ref="HI58:HJ58"/>
    <mergeCell ref="HI59:HJ59"/>
    <mergeCell ref="HI60:HJ60"/>
    <mergeCell ref="HI61:HJ61"/>
    <mergeCell ref="HE73:HE74"/>
    <mergeCell ref="HF73:HF74"/>
    <mergeCell ref="HG73:HG74"/>
    <mergeCell ref="HH73:HH74"/>
    <mergeCell ref="HK73:HK74"/>
    <mergeCell ref="HL73:HL74"/>
    <mergeCell ref="HE75:HE76"/>
    <mergeCell ref="HF75:HF76"/>
    <mergeCell ref="HG75:HG76"/>
    <mergeCell ref="HH75:HH76"/>
    <mergeCell ref="HK75:HK76"/>
    <mergeCell ref="HL75:HL76"/>
    <mergeCell ref="HE69:HE70"/>
    <mergeCell ref="HF69:HF70"/>
    <mergeCell ref="HG69:HG70"/>
    <mergeCell ref="HH69:HH70"/>
    <mergeCell ref="HK69:HK70"/>
    <mergeCell ref="HL69:HL70"/>
    <mergeCell ref="HE71:HE72"/>
    <mergeCell ref="HF71:HF72"/>
    <mergeCell ref="HG71:HG72"/>
    <mergeCell ref="HH71:HH72"/>
    <mergeCell ref="HK71:HK72"/>
    <mergeCell ref="HL71:HL72"/>
    <mergeCell ref="HE65:HE66"/>
    <mergeCell ref="HF65:HF66"/>
    <mergeCell ref="HG65:HG66"/>
    <mergeCell ref="HH65:HH66"/>
    <mergeCell ref="HK65:HK66"/>
    <mergeCell ref="HL65:HL66"/>
    <mergeCell ref="HE67:HE68"/>
    <mergeCell ref="HF67:HF68"/>
    <mergeCell ref="HG67:HG68"/>
    <mergeCell ref="HH67:HH68"/>
    <mergeCell ref="HK67:HK68"/>
    <mergeCell ref="HL67:HL68"/>
    <mergeCell ref="HI65:HJ65"/>
    <mergeCell ref="HI66:HJ66"/>
    <mergeCell ref="HI67:HJ67"/>
    <mergeCell ref="HI68:HJ68"/>
    <mergeCell ref="HI69:HJ69"/>
    <mergeCell ref="HI70:HJ70"/>
    <mergeCell ref="HI71:HJ71"/>
    <mergeCell ref="HI72:HJ72"/>
    <mergeCell ref="HI73:HJ73"/>
    <mergeCell ref="HI74:HJ74"/>
    <mergeCell ref="HI75:HJ75"/>
    <mergeCell ref="HI76:HJ76"/>
    <mergeCell ref="HE85:HE86"/>
    <mergeCell ref="HF85:HF86"/>
    <mergeCell ref="HG85:HG86"/>
    <mergeCell ref="HH85:HH86"/>
    <mergeCell ref="HK85:HK86"/>
    <mergeCell ref="HL85:HL86"/>
    <mergeCell ref="HE87:HE88"/>
    <mergeCell ref="HF87:HF88"/>
    <mergeCell ref="HG87:HG88"/>
    <mergeCell ref="HH87:HH88"/>
    <mergeCell ref="HK87:HK88"/>
    <mergeCell ref="HL87:HL88"/>
    <mergeCell ref="HE81:HE82"/>
    <mergeCell ref="HF81:HF82"/>
    <mergeCell ref="HG81:HG82"/>
    <mergeCell ref="HH81:HH82"/>
    <mergeCell ref="HK81:HK82"/>
    <mergeCell ref="HL81:HL82"/>
    <mergeCell ref="HE83:HE84"/>
    <mergeCell ref="HF83:HF84"/>
    <mergeCell ref="HG83:HG84"/>
    <mergeCell ref="HH83:HH84"/>
    <mergeCell ref="HK83:HK84"/>
    <mergeCell ref="HL83:HL84"/>
    <mergeCell ref="HE77:HE78"/>
    <mergeCell ref="HF77:HF78"/>
    <mergeCell ref="HG77:HG78"/>
    <mergeCell ref="HH77:HH78"/>
    <mergeCell ref="HK77:HK78"/>
    <mergeCell ref="HL77:HL78"/>
    <mergeCell ref="HE79:HE80"/>
    <mergeCell ref="HF79:HF80"/>
    <mergeCell ref="HG79:HG80"/>
    <mergeCell ref="HH79:HH80"/>
    <mergeCell ref="HK79:HK80"/>
    <mergeCell ref="HL79:HL80"/>
    <mergeCell ref="HI77:HJ77"/>
    <mergeCell ref="HI78:HJ78"/>
    <mergeCell ref="HI79:HJ79"/>
    <mergeCell ref="HI80:HJ80"/>
    <mergeCell ref="HI81:HJ81"/>
    <mergeCell ref="HI82:HJ82"/>
    <mergeCell ref="HI83:HJ83"/>
    <mergeCell ref="HI84:HJ84"/>
    <mergeCell ref="HI85:HJ85"/>
    <mergeCell ref="HI86:HJ86"/>
    <mergeCell ref="HI87:HJ87"/>
    <mergeCell ref="HI88:HJ88"/>
    <mergeCell ref="HE97:HE98"/>
    <mergeCell ref="HF97:HF98"/>
    <mergeCell ref="HG97:HG98"/>
    <mergeCell ref="HH97:HH98"/>
    <mergeCell ref="HK97:HK98"/>
    <mergeCell ref="HL97:HL98"/>
    <mergeCell ref="HE99:HE100"/>
    <mergeCell ref="HF99:HF100"/>
    <mergeCell ref="HG99:HG100"/>
    <mergeCell ref="HH99:HH100"/>
    <mergeCell ref="HK99:HK100"/>
    <mergeCell ref="HL99:HL100"/>
    <mergeCell ref="HE93:HE94"/>
    <mergeCell ref="HF93:HF94"/>
    <mergeCell ref="HG93:HG94"/>
    <mergeCell ref="HH93:HH94"/>
    <mergeCell ref="HK93:HK94"/>
    <mergeCell ref="HL93:HL94"/>
    <mergeCell ref="HE95:HE96"/>
    <mergeCell ref="HF95:HF96"/>
    <mergeCell ref="HG95:HG96"/>
    <mergeCell ref="HH95:HH96"/>
    <mergeCell ref="HK95:HK96"/>
    <mergeCell ref="HL95:HL96"/>
    <mergeCell ref="HE89:HE90"/>
    <mergeCell ref="HF89:HF90"/>
    <mergeCell ref="HG89:HG90"/>
    <mergeCell ref="HH89:HH90"/>
    <mergeCell ref="HK89:HK90"/>
    <mergeCell ref="HL89:HL90"/>
    <mergeCell ref="HE91:HE92"/>
    <mergeCell ref="HF91:HF92"/>
    <mergeCell ref="HG91:HG92"/>
    <mergeCell ref="HH91:HH92"/>
    <mergeCell ref="HK91:HK92"/>
    <mergeCell ref="HL91:HL92"/>
    <mergeCell ref="HI89:HJ89"/>
    <mergeCell ref="HI90:HJ90"/>
    <mergeCell ref="HI91:HJ91"/>
    <mergeCell ref="HI92:HJ92"/>
    <mergeCell ref="HI93:HJ93"/>
    <mergeCell ref="HI94:HJ94"/>
    <mergeCell ref="HI95:HJ95"/>
    <mergeCell ref="HI96:HJ96"/>
    <mergeCell ref="HI97:HJ97"/>
    <mergeCell ref="HI98:HJ98"/>
    <mergeCell ref="HI99:HJ99"/>
    <mergeCell ref="HI100:HJ100"/>
    <mergeCell ref="HE109:HE110"/>
    <mergeCell ref="HF109:HF110"/>
    <mergeCell ref="HG109:HG110"/>
    <mergeCell ref="HH109:HH110"/>
    <mergeCell ref="HK109:HK110"/>
    <mergeCell ref="HL109:HL110"/>
    <mergeCell ref="HE111:HE112"/>
    <mergeCell ref="HF111:HF112"/>
    <mergeCell ref="HG111:HG112"/>
    <mergeCell ref="HH111:HH112"/>
    <mergeCell ref="HK111:HK112"/>
    <mergeCell ref="HL111:HL112"/>
    <mergeCell ref="HE105:HE106"/>
    <mergeCell ref="HF105:HF106"/>
    <mergeCell ref="HG105:HG106"/>
    <mergeCell ref="HH105:HH106"/>
    <mergeCell ref="HK105:HK106"/>
    <mergeCell ref="HL105:HL106"/>
    <mergeCell ref="HE107:HE108"/>
    <mergeCell ref="HF107:HF108"/>
    <mergeCell ref="HG107:HG108"/>
    <mergeCell ref="HH107:HH108"/>
    <mergeCell ref="HK107:HK108"/>
    <mergeCell ref="HL107:HL108"/>
    <mergeCell ref="HE101:HE102"/>
    <mergeCell ref="HF101:HF102"/>
    <mergeCell ref="HG101:HG102"/>
    <mergeCell ref="HH101:HH102"/>
    <mergeCell ref="HK101:HK102"/>
    <mergeCell ref="HL101:HL102"/>
    <mergeCell ref="HE103:HE104"/>
    <mergeCell ref="HF103:HF104"/>
    <mergeCell ref="HG103:HG104"/>
    <mergeCell ref="HH103:HH104"/>
    <mergeCell ref="HK103:HK104"/>
    <mergeCell ref="HL103:HL104"/>
    <mergeCell ref="HI101:HJ101"/>
    <mergeCell ref="HI102:HJ102"/>
    <mergeCell ref="HI103:HJ103"/>
    <mergeCell ref="HI104:HJ104"/>
    <mergeCell ref="HI105:HJ105"/>
    <mergeCell ref="HI106:HJ106"/>
    <mergeCell ref="HI107:HJ107"/>
    <mergeCell ref="HI108:HJ108"/>
    <mergeCell ref="HI109:HJ109"/>
    <mergeCell ref="HI110:HJ110"/>
    <mergeCell ref="HI111:HJ111"/>
    <mergeCell ref="HI112:HJ112"/>
    <mergeCell ref="HE121:HE122"/>
    <mergeCell ref="HF121:HF122"/>
    <mergeCell ref="HG121:HG122"/>
    <mergeCell ref="HH121:HH122"/>
    <mergeCell ref="HK121:HK122"/>
    <mergeCell ref="HL121:HL122"/>
    <mergeCell ref="HE123:HE124"/>
    <mergeCell ref="HF123:HF124"/>
    <mergeCell ref="HG123:HG124"/>
    <mergeCell ref="HH123:HH124"/>
    <mergeCell ref="HK123:HK124"/>
    <mergeCell ref="HL123:HL124"/>
    <mergeCell ref="HE117:HE118"/>
    <mergeCell ref="HF117:HF118"/>
    <mergeCell ref="HG117:HG118"/>
    <mergeCell ref="HH117:HH118"/>
    <mergeCell ref="HK117:HK118"/>
    <mergeCell ref="HL117:HL118"/>
    <mergeCell ref="HE119:HE120"/>
    <mergeCell ref="HF119:HF120"/>
    <mergeCell ref="HG119:HG120"/>
    <mergeCell ref="HH119:HH120"/>
    <mergeCell ref="HK119:HK120"/>
    <mergeCell ref="HL119:HL120"/>
    <mergeCell ref="HE113:HE114"/>
    <mergeCell ref="HF113:HF114"/>
    <mergeCell ref="HG113:HG114"/>
    <mergeCell ref="HH113:HH114"/>
    <mergeCell ref="HK113:HK114"/>
    <mergeCell ref="HL113:HL114"/>
    <mergeCell ref="HE115:HE116"/>
    <mergeCell ref="HF115:HF116"/>
    <mergeCell ref="HG115:HG116"/>
    <mergeCell ref="HH115:HH116"/>
    <mergeCell ref="HK115:HK116"/>
    <mergeCell ref="HL115:HL116"/>
    <mergeCell ref="HI113:HJ113"/>
    <mergeCell ref="HI114:HJ114"/>
    <mergeCell ref="HI115:HJ115"/>
    <mergeCell ref="HI116:HJ116"/>
    <mergeCell ref="HI117:HJ117"/>
    <mergeCell ref="HI118:HJ118"/>
    <mergeCell ref="HI119:HJ119"/>
    <mergeCell ref="HI120:HJ120"/>
    <mergeCell ref="HI121:HJ121"/>
    <mergeCell ref="HI122:HJ122"/>
    <mergeCell ref="HI123:HJ123"/>
    <mergeCell ref="HI124:HJ124"/>
    <mergeCell ref="HE133:HE134"/>
    <mergeCell ref="HF133:HF134"/>
    <mergeCell ref="HG133:HG134"/>
    <mergeCell ref="HH133:HH134"/>
    <mergeCell ref="HK133:HK134"/>
    <mergeCell ref="HL133:HL134"/>
    <mergeCell ref="HE135:HE136"/>
    <mergeCell ref="HF135:HF136"/>
    <mergeCell ref="HG135:HG136"/>
    <mergeCell ref="HH135:HH136"/>
    <mergeCell ref="HK135:HK136"/>
    <mergeCell ref="HL135:HL136"/>
    <mergeCell ref="HE129:HE130"/>
    <mergeCell ref="HF129:HF130"/>
    <mergeCell ref="HG129:HG130"/>
    <mergeCell ref="HH129:HH130"/>
    <mergeCell ref="HK129:HK130"/>
    <mergeCell ref="HL129:HL130"/>
    <mergeCell ref="HE131:HE132"/>
    <mergeCell ref="HF131:HF132"/>
    <mergeCell ref="HG131:HG132"/>
    <mergeCell ref="HH131:HH132"/>
    <mergeCell ref="HK131:HK132"/>
    <mergeCell ref="HL131:HL132"/>
    <mergeCell ref="HE125:HE126"/>
    <mergeCell ref="HF125:HF126"/>
    <mergeCell ref="HG125:HG126"/>
    <mergeCell ref="HH125:HH126"/>
    <mergeCell ref="HK125:HK126"/>
    <mergeCell ref="HL125:HL126"/>
    <mergeCell ref="HE127:HE128"/>
    <mergeCell ref="HF127:HF128"/>
    <mergeCell ref="HG127:HG128"/>
    <mergeCell ref="HH127:HH128"/>
    <mergeCell ref="HK127:HK128"/>
    <mergeCell ref="HL127:HL128"/>
    <mergeCell ref="HI125:HJ125"/>
    <mergeCell ref="HI126:HJ126"/>
    <mergeCell ref="HI127:HJ127"/>
    <mergeCell ref="HI128:HJ128"/>
    <mergeCell ref="HI129:HJ129"/>
    <mergeCell ref="HI130:HJ130"/>
    <mergeCell ref="HI131:HJ131"/>
    <mergeCell ref="HI132:HJ132"/>
    <mergeCell ref="HI133:HJ133"/>
    <mergeCell ref="HI134:HJ134"/>
    <mergeCell ref="HI135:HJ135"/>
    <mergeCell ref="HI136:HJ136"/>
    <mergeCell ref="HG147:HG148"/>
    <mergeCell ref="HH147:HH148"/>
    <mergeCell ref="HK147:HK148"/>
    <mergeCell ref="HL147:HL148"/>
    <mergeCell ref="HE141:HE142"/>
    <mergeCell ref="HF141:HF142"/>
    <mergeCell ref="HG141:HG142"/>
    <mergeCell ref="HH141:HH142"/>
    <mergeCell ref="HK141:HK142"/>
    <mergeCell ref="HL141:HL142"/>
    <mergeCell ref="HE143:HE144"/>
    <mergeCell ref="HF143:HF144"/>
    <mergeCell ref="HG143:HG144"/>
    <mergeCell ref="HH143:HH144"/>
    <mergeCell ref="HK143:HK144"/>
    <mergeCell ref="HL143:HL144"/>
    <mergeCell ref="HE137:HE138"/>
    <mergeCell ref="HF137:HF138"/>
    <mergeCell ref="HG137:HG138"/>
    <mergeCell ref="HH137:HH138"/>
    <mergeCell ref="HK137:HK138"/>
    <mergeCell ref="HL137:HL138"/>
    <mergeCell ref="HE139:HE140"/>
    <mergeCell ref="HF139:HF140"/>
    <mergeCell ref="HG139:HG140"/>
    <mergeCell ref="HH139:HH140"/>
    <mergeCell ref="HK139:HK140"/>
    <mergeCell ref="HL139:HL140"/>
    <mergeCell ref="HI137:HJ137"/>
    <mergeCell ref="HI138:HJ138"/>
    <mergeCell ref="HI139:HJ139"/>
    <mergeCell ref="HI140:HJ140"/>
    <mergeCell ref="HI141:HJ141"/>
    <mergeCell ref="HI142:HJ142"/>
    <mergeCell ref="HI143:HJ143"/>
    <mergeCell ref="HI144:HJ144"/>
    <mergeCell ref="HI145:HJ145"/>
    <mergeCell ref="HI146:HJ146"/>
    <mergeCell ref="HI147:HJ147"/>
    <mergeCell ref="HI148:HJ148"/>
    <mergeCell ref="HE157:HE158"/>
    <mergeCell ref="HF157:HF158"/>
    <mergeCell ref="HG157:HG158"/>
    <mergeCell ref="HH157:HH158"/>
    <mergeCell ref="HK157:HK158"/>
    <mergeCell ref="HL157:HL158"/>
    <mergeCell ref="HE159:HE160"/>
    <mergeCell ref="HF159:HF160"/>
    <mergeCell ref="HG159:HG160"/>
    <mergeCell ref="HH159:HH160"/>
    <mergeCell ref="HK159:HK160"/>
    <mergeCell ref="HL159:HL160"/>
    <mergeCell ref="HE153:HE154"/>
    <mergeCell ref="HF153:HF154"/>
    <mergeCell ref="HG153:HG154"/>
    <mergeCell ref="HH153:HH154"/>
    <mergeCell ref="HK153:HK154"/>
    <mergeCell ref="HL153:HL154"/>
    <mergeCell ref="HE155:HE156"/>
    <mergeCell ref="HF155:HF156"/>
    <mergeCell ref="HG155:HG156"/>
    <mergeCell ref="HH155:HH156"/>
    <mergeCell ref="HK155:HK156"/>
    <mergeCell ref="HL155:HL156"/>
    <mergeCell ref="HE149:HE150"/>
    <mergeCell ref="HF149:HF150"/>
    <mergeCell ref="HG149:HG150"/>
    <mergeCell ref="HH149:HH150"/>
    <mergeCell ref="HK149:HK150"/>
    <mergeCell ref="HL149:HL150"/>
    <mergeCell ref="HE151:HE152"/>
    <mergeCell ref="HF151:HF152"/>
    <mergeCell ref="HG151:HG152"/>
    <mergeCell ref="HH151:HH152"/>
    <mergeCell ref="HK151:HK152"/>
    <mergeCell ref="HL151:HL152"/>
    <mergeCell ref="HI149:HJ149"/>
    <mergeCell ref="HI150:HJ150"/>
    <mergeCell ref="HI151:HJ151"/>
    <mergeCell ref="HI152:HJ152"/>
    <mergeCell ref="HI153:HJ153"/>
    <mergeCell ref="HI154:HJ154"/>
    <mergeCell ref="HI155:HJ155"/>
    <mergeCell ref="HI156:HJ156"/>
    <mergeCell ref="HI157:HJ157"/>
    <mergeCell ref="HI158:HJ158"/>
    <mergeCell ref="HI159:HJ159"/>
    <mergeCell ref="HI160:HJ160"/>
    <mergeCell ref="HE169:HE170"/>
    <mergeCell ref="HF169:HF170"/>
    <mergeCell ref="HG169:HG170"/>
    <mergeCell ref="HH169:HH170"/>
    <mergeCell ref="HK169:HK170"/>
    <mergeCell ref="HL169:HL170"/>
    <mergeCell ref="HE171:HE172"/>
    <mergeCell ref="HF171:HF172"/>
    <mergeCell ref="HG171:HG172"/>
    <mergeCell ref="HH171:HH172"/>
    <mergeCell ref="HK171:HK172"/>
    <mergeCell ref="HL171:HL172"/>
    <mergeCell ref="HE165:HE166"/>
    <mergeCell ref="HF165:HF166"/>
    <mergeCell ref="HG165:HG166"/>
    <mergeCell ref="HH165:HH166"/>
    <mergeCell ref="HK165:HK166"/>
    <mergeCell ref="HL165:HL166"/>
    <mergeCell ref="HE167:HE168"/>
    <mergeCell ref="HF167:HF168"/>
    <mergeCell ref="HG167:HG168"/>
    <mergeCell ref="HH167:HH168"/>
    <mergeCell ref="HK167:HK168"/>
    <mergeCell ref="HL167:HL168"/>
    <mergeCell ref="HE161:HE162"/>
    <mergeCell ref="HF161:HF162"/>
    <mergeCell ref="HG161:HG162"/>
    <mergeCell ref="HH161:HH162"/>
    <mergeCell ref="HK161:HK162"/>
    <mergeCell ref="HL161:HL162"/>
    <mergeCell ref="HE163:HE164"/>
    <mergeCell ref="HF163:HF164"/>
    <mergeCell ref="HG163:HG164"/>
    <mergeCell ref="HH163:HH164"/>
    <mergeCell ref="HK163:HK164"/>
    <mergeCell ref="HL163:HL164"/>
    <mergeCell ref="HI161:HJ161"/>
    <mergeCell ref="HI162:HJ162"/>
    <mergeCell ref="HI163:HJ163"/>
    <mergeCell ref="HI164:HJ164"/>
    <mergeCell ref="HI165:HJ165"/>
    <mergeCell ref="HI166:HJ166"/>
    <mergeCell ref="HI167:HJ167"/>
    <mergeCell ref="HI168:HJ168"/>
    <mergeCell ref="HI169:HJ169"/>
    <mergeCell ref="HI170:HJ170"/>
    <mergeCell ref="HI171:HJ171"/>
    <mergeCell ref="HI172:HJ172"/>
    <mergeCell ref="HE181:HE182"/>
    <mergeCell ref="HF181:HF182"/>
    <mergeCell ref="HG181:HG182"/>
    <mergeCell ref="HH181:HH182"/>
    <mergeCell ref="HK181:HK182"/>
    <mergeCell ref="HL181:HL182"/>
    <mergeCell ref="HE183:HE184"/>
    <mergeCell ref="HF183:HF184"/>
    <mergeCell ref="HG183:HG184"/>
    <mergeCell ref="HH183:HH184"/>
    <mergeCell ref="HK183:HK184"/>
    <mergeCell ref="HL183:HL184"/>
    <mergeCell ref="HE177:HE178"/>
    <mergeCell ref="HF177:HF178"/>
    <mergeCell ref="HG177:HG178"/>
    <mergeCell ref="HH177:HH178"/>
    <mergeCell ref="HK177:HK178"/>
    <mergeCell ref="HL177:HL178"/>
    <mergeCell ref="HE179:HE180"/>
    <mergeCell ref="HF179:HF180"/>
    <mergeCell ref="HG179:HG180"/>
    <mergeCell ref="HH179:HH180"/>
    <mergeCell ref="HK179:HK180"/>
    <mergeCell ref="HL179:HL180"/>
    <mergeCell ref="HE173:HE174"/>
    <mergeCell ref="HF173:HF174"/>
    <mergeCell ref="HG173:HG174"/>
    <mergeCell ref="HH173:HH174"/>
    <mergeCell ref="HK173:HK174"/>
    <mergeCell ref="HL173:HL174"/>
    <mergeCell ref="HE175:HE176"/>
    <mergeCell ref="HF175:HF176"/>
    <mergeCell ref="HG175:HG176"/>
    <mergeCell ref="HH175:HH176"/>
    <mergeCell ref="HK175:HK176"/>
    <mergeCell ref="HL175:HL176"/>
    <mergeCell ref="HI173:HJ173"/>
    <mergeCell ref="HI174:HJ174"/>
    <mergeCell ref="HI175:HJ175"/>
    <mergeCell ref="HI176:HJ176"/>
    <mergeCell ref="HI177:HJ177"/>
    <mergeCell ref="HI178:HJ178"/>
    <mergeCell ref="HI179:HJ179"/>
    <mergeCell ref="HI180:HJ180"/>
    <mergeCell ref="HI181:HJ181"/>
    <mergeCell ref="HI182:HJ182"/>
    <mergeCell ref="HI183:HJ183"/>
    <mergeCell ref="HI184:HJ184"/>
    <mergeCell ref="HE193:HE194"/>
    <mergeCell ref="HF193:HF194"/>
    <mergeCell ref="HG193:HG194"/>
    <mergeCell ref="HH193:HH194"/>
    <mergeCell ref="HK193:HK194"/>
    <mergeCell ref="HL193:HL194"/>
    <mergeCell ref="HE195:HE196"/>
    <mergeCell ref="HF195:HF196"/>
    <mergeCell ref="HG195:HG196"/>
    <mergeCell ref="HH195:HH196"/>
    <mergeCell ref="HK195:HK196"/>
    <mergeCell ref="HL195:HL196"/>
    <mergeCell ref="HE189:HE190"/>
    <mergeCell ref="HF189:HF190"/>
    <mergeCell ref="HG189:HG190"/>
    <mergeCell ref="HH189:HH190"/>
    <mergeCell ref="HK189:HK190"/>
    <mergeCell ref="HL189:HL190"/>
    <mergeCell ref="HE191:HE192"/>
    <mergeCell ref="HF191:HF192"/>
    <mergeCell ref="HG191:HG192"/>
    <mergeCell ref="HH191:HH192"/>
    <mergeCell ref="HK191:HK192"/>
    <mergeCell ref="HL191:HL192"/>
    <mergeCell ref="HE185:HE186"/>
    <mergeCell ref="HF185:HF186"/>
    <mergeCell ref="HG185:HG186"/>
    <mergeCell ref="HH185:HH186"/>
    <mergeCell ref="HK185:HK186"/>
    <mergeCell ref="HL185:HL186"/>
    <mergeCell ref="HE187:HE188"/>
    <mergeCell ref="HF187:HF188"/>
    <mergeCell ref="HG187:HG188"/>
    <mergeCell ref="HH187:HH188"/>
    <mergeCell ref="HK187:HK188"/>
    <mergeCell ref="HL187:HL188"/>
    <mergeCell ref="HI185:HJ185"/>
    <mergeCell ref="HI186:HJ186"/>
    <mergeCell ref="HI187:HJ187"/>
    <mergeCell ref="HI188:HJ188"/>
    <mergeCell ref="HI189:HJ189"/>
    <mergeCell ref="HI190:HJ190"/>
    <mergeCell ref="HI191:HJ191"/>
    <mergeCell ref="HI192:HJ192"/>
    <mergeCell ref="HI193:HJ193"/>
    <mergeCell ref="HI194:HJ194"/>
    <mergeCell ref="HI195:HJ195"/>
    <mergeCell ref="HI196:HJ196"/>
    <mergeCell ref="HE201:HE202"/>
    <mergeCell ref="HF201:HF202"/>
    <mergeCell ref="HG201:HG202"/>
    <mergeCell ref="HH201:HH202"/>
    <mergeCell ref="HK201:HK202"/>
    <mergeCell ref="HL201:HL202"/>
    <mergeCell ref="HE203:HE204"/>
    <mergeCell ref="HF203:HF204"/>
    <mergeCell ref="HG203:HG204"/>
    <mergeCell ref="HH203:HH204"/>
    <mergeCell ref="HK203:HK204"/>
    <mergeCell ref="HL203:HL204"/>
    <mergeCell ref="HE197:HE198"/>
    <mergeCell ref="HF197:HF198"/>
    <mergeCell ref="HG197:HG198"/>
    <mergeCell ref="HH197:HH198"/>
    <mergeCell ref="HK197:HK198"/>
    <mergeCell ref="HL197:HL198"/>
    <mergeCell ref="HE199:HE200"/>
    <mergeCell ref="HF199:HF200"/>
    <mergeCell ref="HG199:HG200"/>
    <mergeCell ref="HH199:HH200"/>
    <mergeCell ref="HK199:HK200"/>
    <mergeCell ref="HL199:HL200"/>
    <mergeCell ref="HI197:HJ197"/>
    <mergeCell ref="HI198:HJ198"/>
    <mergeCell ref="HI199:HJ199"/>
    <mergeCell ref="HI200:HJ200"/>
    <mergeCell ref="HI201:HJ201"/>
    <mergeCell ref="HI202:HJ202"/>
    <mergeCell ref="HI203:HJ203"/>
    <mergeCell ref="HI204:HJ204"/>
    <mergeCell ref="HI205:HJ205"/>
    <mergeCell ref="HE209:HE210"/>
    <mergeCell ref="HF209:HF210"/>
    <mergeCell ref="HG209:HG210"/>
    <mergeCell ref="HH209:HH210"/>
    <mergeCell ref="HK209:HK210"/>
    <mergeCell ref="HL209:HL210"/>
    <mergeCell ref="HE211:HE212"/>
    <mergeCell ref="HF211:HF212"/>
    <mergeCell ref="HG211:HG212"/>
    <mergeCell ref="HH211:HH212"/>
    <mergeCell ref="HK211:HK212"/>
    <mergeCell ref="HL211:HL212"/>
    <mergeCell ref="HI209:HJ209"/>
    <mergeCell ref="HI210:HJ210"/>
    <mergeCell ref="HI211:HJ211"/>
    <mergeCell ref="HI212:HJ212"/>
    <mergeCell ref="HI213:HJ213"/>
    <mergeCell ref="HI214:HJ214"/>
    <mergeCell ref="HI215:HJ215"/>
    <mergeCell ref="HI216:HJ216"/>
    <mergeCell ref="HI217:HJ217"/>
    <mergeCell ref="HI218:HJ218"/>
    <mergeCell ref="HI219:HJ219"/>
    <mergeCell ref="HI220:HJ220"/>
    <mergeCell ref="HE205:HE206"/>
    <mergeCell ref="HF205:HF206"/>
    <mergeCell ref="HG205:HG206"/>
    <mergeCell ref="HH205:HH206"/>
    <mergeCell ref="HK205:HK206"/>
    <mergeCell ref="HL205:HL206"/>
    <mergeCell ref="HE207:HE208"/>
    <mergeCell ref="HF207:HF208"/>
    <mergeCell ref="HG207:HG208"/>
    <mergeCell ref="HH207:HH208"/>
    <mergeCell ref="HK207:HK208"/>
    <mergeCell ref="HL207:HL208"/>
    <mergeCell ref="HI206:HJ206"/>
    <mergeCell ref="HI207:HJ207"/>
    <mergeCell ref="HI208:HJ208"/>
    <mergeCell ref="HG237:HG238"/>
    <mergeCell ref="HH237:HH238"/>
    <mergeCell ref="HK237:HK238"/>
    <mergeCell ref="HL237:HL238"/>
    <mergeCell ref="HE239:HE240"/>
    <mergeCell ref="HF239:HF240"/>
    <mergeCell ref="HG239:HG240"/>
    <mergeCell ref="HH239:HH240"/>
    <mergeCell ref="HK239:HK240"/>
    <mergeCell ref="HL239:HL240"/>
    <mergeCell ref="HE233:HE234"/>
    <mergeCell ref="HF233:HF234"/>
    <mergeCell ref="HG233:HG234"/>
    <mergeCell ref="HH233:HH234"/>
    <mergeCell ref="HK233:HK234"/>
    <mergeCell ref="HE217:HE218"/>
    <mergeCell ref="HF217:HF218"/>
    <mergeCell ref="HG217:HG218"/>
    <mergeCell ref="HH217:HH218"/>
    <mergeCell ref="HK217:HK218"/>
    <mergeCell ref="HL217:HL218"/>
    <mergeCell ref="HE219:HE220"/>
    <mergeCell ref="HF219:HF220"/>
    <mergeCell ref="HG219:HG220"/>
    <mergeCell ref="HH219:HH220"/>
    <mergeCell ref="HK219:HK220"/>
    <mergeCell ref="HL219:HL220"/>
    <mergeCell ref="HE213:HE214"/>
    <mergeCell ref="HF213:HF214"/>
    <mergeCell ref="HG213:HG214"/>
    <mergeCell ref="HH213:HH214"/>
    <mergeCell ref="HK213:HK214"/>
    <mergeCell ref="HL213:HL214"/>
    <mergeCell ref="HE215:HE216"/>
    <mergeCell ref="HF215:HF216"/>
    <mergeCell ref="HG215:HG216"/>
    <mergeCell ref="HH215:HH216"/>
    <mergeCell ref="HK215:HK216"/>
    <mergeCell ref="HL215:HL216"/>
    <mergeCell ref="HE229:HE230"/>
    <mergeCell ref="HF229:HF230"/>
    <mergeCell ref="HG229:HG230"/>
    <mergeCell ref="HH229:HH230"/>
    <mergeCell ref="HK229:HK230"/>
    <mergeCell ref="HL229:HL230"/>
    <mergeCell ref="HE231:HE232"/>
    <mergeCell ref="HF231:HF232"/>
    <mergeCell ref="HG231:HG232"/>
    <mergeCell ref="HH231:HH232"/>
    <mergeCell ref="HK231:HK232"/>
    <mergeCell ref="HL231:HL232"/>
    <mergeCell ref="HE225:HE226"/>
    <mergeCell ref="HF225:HF226"/>
    <mergeCell ref="HG225:HG226"/>
    <mergeCell ref="HH225:HH226"/>
    <mergeCell ref="HK225:HK226"/>
    <mergeCell ref="HL225:HL226"/>
    <mergeCell ref="HE227:HE228"/>
    <mergeCell ref="HF227:HF228"/>
    <mergeCell ref="HG227:HG228"/>
    <mergeCell ref="HH227:HH228"/>
    <mergeCell ref="HK227:HK228"/>
    <mergeCell ref="HL227:HL228"/>
    <mergeCell ref="HE221:HE222"/>
    <mergeCell ref="HF221:HF222"/>
    <mergeCell ref="HG221:HG222"/>
    <mergeCell ref="HH221:HH222"/>
    <mergeCell ref="HK221:HK222"/>
    <mergeCell ref="HL221:HL222"/>
    <mergeCell ref="HE223:HE224"/>
    <mergeCell ref="HF223:HF224"/>
    <mergeCell ref="HG223:HG224"/>
    <mergeCell ref="HH223:HH224"/>
    <mergeCell ref="HK223:HK224"/>
    <mergeCell ref="HL223:HL224"/>
    <mergeCell ref="HI221:HJ221"/>
    <mergeCell ref="HI222:HJ222"/>
    <mergeCell ref="HI223:HJ223"/>
    <mergeCell ref="HI224:HJ224"/>
    <mergeCell ref="HI225:HJ225"/>
    <mergeCell ref="HI226:HJ226"/>
    <mergeCell ref="HI227:HJ227"/>
    <mergeCell ref="HI228:HJ228"/>
    <mergeCell ref="HI229:HJ229"/>
    <mergeCell ref="HI230:HJ230"/>
    <mergeCell ref="HI231:HJ231"/>
    <mergeCell ref="HI232:HJ232"/>
    <mergeCell ref="HE235:HE236"/>
    <mergeCell ref="HF235:HF236"/>
    <mergeCell ref="HG235:HG236"/>
    <mergeCell ref="HH235:HH236"/>
    <mergeCell ref="HK235:HK236"/>
    <mergeCell ref="HL235:HL236"/>
    <mergeCell ref="HI233:HJ233"/>
    <mergeCell ref="HI234:HJ234"/>
    <mergeCell ref="HI235:HJ235"/>
    <mergeCell ref="HI236:HJ236"/>
    <mergeCell ref="HI237:HJ237"/>
    <mergeCell ref="HI238:HJ238"/>
    <mergeCell ref="HI239:HJ239"/>
    <mergeCell ref="HI240:HJ240"/>
    <mergeCell ref="HI241:HJ241"/>
    <mergeCell ref="HI242:HJ242"/>
    <mergeCell ref="HI243:HJ243"/>
    <mergeCell ref="D13:E14"/>
    <mergeCell ref="G14:G15"/>
    <mergeCell ref="H15:J15"/>
    <mergeCell ref="H16:J17"/>
    <mergeCell ref="B7:C7"/>
    <mergeCell ref="D7:E7"/>
    <mergeCell ref="K19:K20"/>
    <mergeCell ref="HE257:HE258"/>
    <mergeCell ref="HF257:HF258"/>
    <mergeCell ref="HG257:HG258"/>
    <mergeCell ref="HH257:HH258"/>
    <mergeCell ref="HK257:HK258"/>
    <mergeCell ref="HL257:HL258"/>
    <mergeCell ref="Q2:T4"/>
    <mergeCell ref="HE253:HE254"/>
    <mergeCell ref="HF253:HF254"/>
    <mergeCell ref="HG253:HG254"/>
    <mergeCell ref="HH253:HH254"/>
    <mergeCell ref="HK253:HK254"/>
    <mergeCell ref="HL253:HL254"/>
    <mergeCell ref="HE255:HE256"/>
    <mergeCell ref="HF255:HF256"/>
    <mergeCell ref="HG255:HG256"/>
    <mergeCell ref="HH255:HH256"/>
    <mergeCell ref="HK255:HK256"/>
    <mergeCell ref="HL255:HL256"/>
    <mergeCell ref="HE249:HE250"/>
    <mergeCell ref="HF249:HF250"/>
    <mergeCell ref="HG249:HG250"/>
    <mergeCell ref="HH249:HH250"/>
    <mergeCell ref="HK249:HK250"/>
    <mergeCell ref="HL249:HL250"/>
    <mergeCell ref="HE251:HE252"/>
    <mergeCell ref="HF251:HF252"/>
    <mergeCell ref="HG251:HG252"/>
    <mergeCell ref="HH251:HH252"/>
    <mergeCell ref="HK251:HK252"/>
    <mergeCell ref="HL251:HL252"/>
    <mergeCell ref="HE245:HE246"/>
    <mergeCell ref="HF245:HF246"/>
    <mergeCell ref="HG245:HG246"/>
    <mergeCell ref="HH245:HH246"/>
    <mergeCell ref="HK245:HK246"/>
    <mergeCell ref="HL245:HL246"/>
    <mergeCell ref="HE247:HE248"/>
    <mergeCell ref="HF247:HF248"/>
    <mergeCell ref="HI244:HJ244"/>
    <mergeCell ref="HH247:HH248"/>
    <mergeCell ref="HK247:HK248"/>
    <mergeCell ref="HL247:HL248"/>
    <mergeCell ref="HE241:HE242"/>
    <mergeCell ref="HF241:HF242"/>
    <mergeCell ref="HG241:HG242"/>
    <mergeCell ref="HH241:HH242"/>
    <mergeCell ref="HK241:HK242"/>
    <mergeCell ref="HL241:HL242"/>
    <mergeCell ref="HE243:HE244"/>
    <mergeCell ref="HF243:HF244"/>
    <mergeCell ref="HG243:HG244"/>
    <mergeCell ref="HH243:HH244"/>
    <mergeCell ref="HK243:HK244"/>
    <mergeCell ref="HL243:HL244"/>
    <mergeCell ref="HE237:HE238"/>
    <mergeCell ref="HF237:HF238"/>
    <mergeCell ref="Q60:R60"/>
    <mergeCell ref="Q61:R61"/>
    <mergeCell ref="Q62:R62"/>
    <mergeCell ref="Q63:R63"/>
    <mergeCell ref="Q64:R64"/>
    <mergeCell ref="Q65:R65"/>
    <mergeCell ref="Q66:R66"/>
    <mergeCell ref="Q67:R67"/>
    <mergeCell ref="Q68:R68"/>
    <mergeCell ref="Q69:R69"/>
    <mergeCell ref="Q70:R70"/>
    <mergeCell ref="Q71:R71"/>
    <mergeCell ref="Q72:R72"/>
    <mergeCell ref="L7:M7"/>
    <mergeCell ref="N7:O7"/>
    <mergeCell ref="L8:M8"/>
    <mergeCell ref="N8:O8"/>
    <mergeCell ref="L9:M9"/>
    <mergeCell ref="N9:O9"/>
    <mergeCell ref="L10:M10"/>
    <mergeCell ref="N10:O10"/>
    <mergeCell ref="N13:O14"/>
    <mergeCell ref="Q13:S13"/>
    <mergeCell ref="Q14:Q15"/>
    <mergeCell ref="R14:T14"/>
    <mergeCell ref="R15:T15"/>
    <mergeCell ref="R16:T17"/>
    <mergeCell ref="Q19:R19"/>
    <mergeCell ref="Q20:R20"/>
    <mergeCell ref="Q21:R21"/>
    <mergeCell ref="Q22:R22"/>
    <mergeCell ref="Q23:R23"/>
    <mergeCell ref="Q24:R24"/>
    <mergeCell ref="Q25:R25"/>
    <mergeCell ref="Q26:R26"/>
    <mergeCell ref="Q27:R27"/>
    <mergeCell ref="Q28:R28"/>
    <mergeCell ref="Q29:R29"/>
    <mergeCell ref="Q30:R30"/>
    <mergeCell ref="Q31:R31"/>
    <mergeCell ref="Q32:R32"/>
    <mergeCell ref="Q33:R33"/>
    <mergeCell ref="Q34:R34"/>
    <mergeCell ref="Q35:R35"/>
    <mergeCell ref="Q36:R36"/>
    <mergeCell ref="N49:N50"/>
    <mergeCell ref="HL233:HL234"/>
    <mergeCell ref="M43:M44"/>
    <mergeCell ref="N43:N44"/>
    <mergeCell ref="O43:O44"/>
    <mergeCell ref="P43:P44"/>
    <mergeCell ref="S43:S44"/>
    <mergeCell ref="T43:T44"/>
    <mergeCell ref="M45:M46"/>
    <mergeCell ref="N45:N46"/>
    <mergeCell ref="O45:O46"/>
    <mergeCell ref="P45:P46"/>
    <mergeCell ref="T63:T64"/>
    <mergeCell ref="Q251:R251"/>
    <mergeCell ref="Q252:R252"/>
    <mergeCell ref="Q253:R253"/>
    <mergeCell ref="Q254:R254"/>
    <mergeCell ref="Q255:R255"/>
    <mergeCell ref="Q256:R256"/>
    <mergeCell ref="Q257:R257"/>
    <mergeCell ref="Q258:R258"/>
    <mergeCell ref="V7:W7"/>
    <mergeCell ref="X7:Y7"/>
    <mergeCell ref="V8:W8"/>
    <mergeCell ref="X8:Y8"/>
    <mergeCell ref="V9:W9"/>
    <mergeCell ref="X9:Y9"/>
    <mergeCell ref="V10:W10"/>
    <mergeCell ref="X10:Y10"/>
    <mergeCell ref="X13:Y14"/>
    <mergeCell ref="AA13:AC13"/>
    <mergeCell ref="AA14:AA15"/>
    <mergeCell ref="AB14:AD14"/>
    <mergeCell ref="AB15:AD15"/>
    <mergeCell ref="AB16:AD17"/>
    <mergeCell ref="AA19:AB19"/>
    <mergeCell ref="AA20:AB20"/>
    <mergeCell ref="AA21:AB21"/>
    <mergeCell ref="AA22:AB22"/>
    <mergeCell ref="AA23:AB23"/>
    <mergeCell ref="AA24:AB24"/>
    <mergeCell ref="AA25:AB25"/>
    <mergeCell ref="AA26:AB26"/>
    <mergeCell ref="AA27:AB27"/>
    <mergeCell ref="AA28:AB28"/>
    <mergeCell ref="AA29:AB29"/>
    <mergeCell ref="AA30:AB30"/>
    <mergeCell ref="AA31:AB31"/>
    <mergeCell ref="AA32:AB32"/>
    <mergeCell ref="AA33:AB33"/>
    <mergeCell ref="AA34:AB34"/>
    <mergeCell ref="AA35:AB35"/>
    <mergeCell ref="AA36:AB36"/>
    <mergeCell ref="AA37:AB37"/>
    <mergeCell ref="AA38:AB38"/>
    <mergeCell ref="AA39:AB39"/>
    <mergeCell ref="AA40:AB40"/>
    <mergeCell ref="AA41:AB41"/>
    <mergeCell ref="AA42:AB42"/>
    <mergeCell ref="AA43:AB43"/>
    <mergeCell ref="AA44:AB44"/>
    <mergeCell ref="AA45:AB45"/>
    <mergeCell ref="T49:T50"/>
    <mergeCell ref="Z245:Z246"/>
    <mergeCell ref="AC245:AC246"/>
    <mergeCell ref="AD245:AD246"/>
    <mergeCell ref="W247:W248"/>
    <mergeCell ref="X247:X248"/>
    <mergeCell ref="Y247:Y248"/>
    <mergeCell ref="Z247:Z248"/>
    <mergeCell ref="AC247:AC248"/>
    <mergeCell ref="AD247:AD248"/>
    <mergeCell ref="W241:W242"/>
    <mergeCell ref="X241:X242"/>
    <mergeCell ref="Y241:Y242"/>
    <mergeCell ref="Z241:Z242"/>
    <mergeCell ref="AA253:AB253"/>
    <mergeCell ref="AA254:AB254"/>
    <mergeCell ref="AA255:AB255"/>
    <mergeCell ref="AA256:AB256"/>
    <mergeCell ref="AA257:AB257"/>
    <mergeCell ref="AA258:AB258"/>
    <mergeCell ref="AF7:AG7"/>
    <mergeCell ref="AH7:AI7"/>
    <mergeCell ref="AF8:AG8"/>
    <mergeCell ref="AH8:AI8"/>
    <mergeCell ref="AF9:AG9"/>
    <mergeCell ref="AH9:AI9"/>
    <mergeCell ref="AF10:AG10"/>
    <mergeCell ref="AH10:AI10"/>
    <mergeCell ref="AH13:AI14"/>
    <mergeCell ref="AK13:AM13"/>
    <mergeCell ref="AK14:AK15"/>
    <mergeCell ref="AL14:AN14"/>
    <mergeCell ref="AL15:AN15"/>
    <mergeCell ref="AL16:AN17"/>
    <mergeCell ref="AK19:AL19"/>
    <mergeCell ref="AK20:AL20"/>
    <mergeCell ref="AK21:AL21"/>
    <mergeCell ref="AK22:AL22"/>
    <mergeCell ref="AK23:AL23"/>
    <mergeCell ref="AK24:AL24"/>
    <mergeCell ref="AK25:AL25"/>
    <mergeCell ref="AK26:AL26"/>
    <mergeCell ref="AK27:AL27"/>
    <mergeCell ref="AK28:AL28"/>
    <mergeCell ref="AK29:AL29"/>
    <mergeCell ref="AK30:AL30"/>
    <mergeCell ref="AK31:AL31"/>
    <mergeCell ref="AK32:AL32"/>
    <mergeCell ref="AK33:AL33"/>
    <mergeCell ref="AK34:AL34"/>
    <mergeCell ref="AK35:AL35"/>
    <mergeCell ref="AK36:AL36"/>
    <mergeCell ref="AK37:AL37"/>
    <mergeCell ref="AK38:AL38"/>
    <mergeCell ref="AK39:AL39"/>
    <mergeCell ref="AK40:AL40"/>
    <mergeCell ref="AK41:AL41"/>
    <mergeCell ref="AK42:AL42"/>
    <mergeCell ref="AK43:AL43"/>
    <mergeCell ref="AK44:AL44"/>
    <mergeCell ref="AK45:AL45"/>
    <mergeCell ref="AK46:AL46"/>
    <mergeCell ref="AK47:AL47"/>
    <mergeCell ref="AK249:AL249"/>
    <mergeCell ref="AK250:AL250"/>
    <mergeCell ref="AK251:AL251"/>
    <mergeCell ref="AK252:AL252"/>
    <mergeCell ref="AG253:AG254"/>
    <mergeCell ref="AH253:AH254"/>
    <mergeCell ref="AI253:AI254"/>
    <mergeCell ref="AJ253:AJ254"/>
    <mergeCell ref="AM253:AM254"/>
    <mergeCell ref="AN253:AN254"/>
    <mergeCell ref="AG255:AG256"/>
    <mergeCell ref="AH255:AH256"/>
    <mergeCell ref="AI255:AI256"/>
    <mergeCell ref="AJ255:AJ256"/>
    <mergeCell ref="AM255:AM256"/>
    <mergeCell ref="AK253:AL253"/>
    <mergeCell ref="AK254:AL254"/>
    <mergeCell ref="AK255:AL255"/>
    <mergeCell ref="AK256:AL256"/>
    <mergeCell ref="AK257:AL257"/>
    <mergeCell ref="AK258:AL258"/>
    <mergeCell ref="AP7:AQ7"/>
    <mergeCell ref="AR7:AS7"/>
    <mergeCell ref="AP8:AQ8"/>
    <mergeCell ref="AR8:AS8"/>
    <mergeCell ref="AP9:AQ9"/>
    <mergeCell ref="AR9:AS9"/>
    <mergeCell ref="AP10:AQ10"/>
    <mergeCell ref="AR10:AS10"/>
    <mergeCell ref="AR13:AS14"/>
    <mergeCell ref="AU13:AW13"/>
    <mergeCell ref="AU14:AU15"/>
    <mergeCell ref="AV14:AX14"/>
    <mergeCell ref="AV15:AX15"/>
    <mergeCell ref="AV16:AX17"/>
    <mergeCell ref="AU19:AV19"/>
    <mergeCell ref="AU20:AV20"/>
    <mergeCell ref="AU21:AV21"/>
    <mergeCell ref="AU22:AV22"/>
    <mergeCell ref="AU23:AV23"/>
    <mergeCell ref="AU24:AV24"/>
    <mergeCell ref="AU25:AV25"/>
    <mergeCell ref="AU26:AV26"/>
    <mergeCell ref="AU27:AV27"/>
    <mergeCell ref="AU28:AV28"/>
    <mergeCell ref="AU29:AV29"/>
    <mergeCell ref="AU30:AV30"/>
    <mergeCell ref="AU31:AV31"/>
    <mergeCell ref="AU32:AV32"/>
    <mergeCell ref="AU33:AV33"/>
    <mergeCell ref="AU34:AV34"/>
    <mergeCell ref="AU35:AV35"/>
    <mergeCell ref="AU36:AV36"/>
    <mergeCell ref="AU37:AV37"/>
    <mergeCell ref="AU38:AV38"/>
    <mergeCell ref="AU39:AV39"/>
    <mergeCell ref="AU40:AV40"/>
    <mergeCell ref="AU41:AV41"/>
    <mergeCell ref="AU42:AV42"/>
    <mergeCell ref="AU43:AV43"/>
    <mergeCell ref="AU253:AV253"/>
    <mergeCell ref="AU254:AV254"/>
    <mergeCell ref="AU255:AV255"/>
    <mergeCell ref="AU256:AV256"/>
    <mergeCell ref="AU257:AV257"/>
    <mergeCell ref="AU258:AV258"/>
    <mergeCell ref="AU47:AV47"/>
    <mergeCell ref="AU48:AV48"/>
    <mergeCell ref="AU49:AV49"/>
    <mergeCell ref="AU50:AV50"/>
    <mergeCell ref="AU51:AV51"/>
    <mergeCell ref="AU52:AV52"/>
    <mergeCell ref="AU53:AV53"/>
    <mergeCell ref="AU54:AV54"/>
    <mergeCell ref="AU55:AV55"/>
    <mergeCell ref="AU56:AV56"/>
    <mergeCell ref="AU57:AV57"/>
    <mergeCell ref="AW247:AW248"/>
    <mergeCell ref="AX247:AX248"/>
    <mergeCell ref="AZ7:BA7"/>
    <mergeCell ref="BB7:BC7"/>
    <mergeCell ref="AZ8:BA8"/>
    <mergeCell ref="BB8:BC8"/>
    <mergeCell ref="AZ9:BA9"/>
    <mergeCell ref="BB9:BC9"/>
    <mergeCell ref="AZ10:BA10"/>
    <mergeCell ref="BB10:BC10"/>
    <mergeCell ref="BB13:BC14"/>
    <mergeCell ref="BE13:BG13"/>
    <mergeCell ref="BE14:BE15"/>
    <mergeCell ref="BF14:BH14"/>
    <mergeCell ref="BF15:BH15"/>
    <mergeCell ref="BF16:BH17"/>
    <mergeCell ref="BE19:BF19"/>
    <mergeCell ref="BE20:BF20"/>
    <mergeCell ref="BE21:BF21"/>
    <mergeCell ref="BE22:BF22"/>
    <mergeCell ref="BE23:BF23"/>
    <mergeCell ref="BE24:BF24"/>
    <mergeCell ref="BE25:BF25"/>
    <mergeCell ref="BE26:BF26"/>
    <mergeCell ref="BE27:BF27"/>
    <mergeCell ref="BE28:BF28"/>
    <mergeCell ref="BE29:BF29"/>
    <mergeCell ref="BE30:BF30"/>
    <mergeCell ref="BE31:BF31"/>
    <mergeCell ref="BE32:BF32"/>
    <mergeCell ref="BE33:BF33"/>
    <mergeCell ref="BE34:BF34"/>
    <mergeCell ref="BE35:BF35"/>
    <mergeCell ref="BE36:BF36"/>
    <mergeCell ref="BE37:BF37"/>
    <mergeCell ref="BA33:BA34"/>
    <mergeCell ref="BB33:BB34"/>
    <mergeCell ref="BC33:BC34"/>
    <mergeCell ref="BD33:BD34"/>
    <mergeCell ref="BG33:BG34"/>
    <mergeCell ref="BH33:BH34"/>
    <mergeCell ref="BA35:BA36"/>
    <mergeCell ref="BB35:BB36"/>
    <mergeCell ref="BC35:BC36"/>
    <mergeCell ref="BD35:BD36"/>
    <mergeCell ref="BG35:BG36"/>
    <mergeCell ref="BH35:BH36"/>
    <mergeCell ref="BA29:BA30"/>
    <mergeCell ref="BB29:BB30"/>
    <mergeCell ref="BC29:BC30"/>
    <mergeCell ref="BD29:BD30"/>
    <mergeCell ref="BG29:BG30"/>
    <mergeCell ref="BH29:BH30"/>
    <mergeCell ref="BA31:BA32"/>
    <mergeCell ref="BB31:BB32"/>
    <mergeCell ref="BC31:BC32"/>
    <mergeCell ref="BD31:BD32"/>
    <mergeCell ref="BG31:BG32"/>
    <mergeCell ref="BH31:BH32"/>
    <mergeCell ref="BG25:BG26"/>
    <mergeCell ref="BH25:BH26"/>
    <mergeCell ref="BA27:BA28"/>
    <mergeCell ref="BB27:BB28"/>
    <mergeCell ref="BC27:BC28"/>
    <mergeCell ref="BD27:BD28"/>
    <mergeCell ref="BG27:BG28"/>
    <mergeCell ref="BE253:BF253"/>
    <mergeCell ref="BE254:BF254"/>
    <mergeCell ref="BE255:BF255"/>
    <mergeCell ref="BE256:BF256"/>
    <mergeCell ref="BE257:BF257"/>
    <mergeCell ref="BE258:BF258"/>
    <mergeCell ref="BJ7:BK7"/>
    <mergeCell ref="BL7:BM7"/>
    <mergeCell ref="BJ8:BK8"/>
    <mergeCell ref="BL8:BM8"/>
    <mergeCell ref="BJ9:BK9"/>
    <mergeCell ref="BL9:BM9"/>
    <mergeCell ref="BJ10:BK10"/>
    <mergeCell ref="BL10:BM10"/>
    <mergeCell ref="BL13:BM14"/>
    <mergeCell ref="BO13:BQ13"/>
    <mergeCell ref="BO14:BO15"/>
    <mergeCell ref="BP14:BR14"/>
    <mergeCell ref="BP15:BR15"/>
    <mergeCell ref="BP16:BR17"/>
    <mergeCell ref="BO19:BP19"/>
    <mergeCell ref="BO20:BP20"/>
    <mergeCell ref="BO21:BP21"/>
    <mergeCell ref="BO22:BP22"/>
    <mergeCell ref="BO23:BP23"/>
    <mergeCell ref="BO24:BP24"/>
    <mergeCell ref="BO25:BP25"/>
    <mergeCell ref="BO26:BP26"/>
    <mergeCell ref="BO27:BP27"/>
    <mergeCell ref="BO28:BP28"/>
    <mergeCell ref="BO29:BP29"/>
    <mergeCell ref="BO30:BP30"/>
    <mergeCell ref="BO31:BP31"/>
    <mergeCell ref="BO32:BP32"/>
    <mergeCell ref="BO33:BP33"/>
    <mergeCell ref="BO34:BP34"/>
    <mergeCell ref="BO35:BP35"/>
    <mergeCell ref="BO36:BP36"/>
    <mergeCell ref="BO37:BP37"/>
    <mergeCell ref="BO38:BP38"/>
    <mergeCell ref="BO39:BP39"/>
    <mergeCell ref="BO40:BP40"/>
    <mergeCell ref="BO41:BP41"/>
    <mergeCell ref="BO42:BP42"/>
    <mergeCell ref="BO43:BP43"/>
    <mergeCell ref="BO44:BP44"/>
    <mergeCell ref="BO45:BP45"/>
    <mergeCell ref="BO46:BP46"/>
    <mergeCell ref="BO47:BP47"/>
    <mergeCell ref="BO249:BP249"/>
    <mergeCell ref="BO250:BP250"/>
    <mergeCell ref="BO251:BP251"/>
    <mergeCell ref="BO252:BP252"/>
    <mergeCell ref="BK253:BK254"/>
    <mergeCell ref="BL253:BL254"/>
    <mergeCell ref="BM253:BM254"/>
    <mergeCell ref="BN253:BN254"/>
    <mergeCell ref="BQ253:BQ254"/>
    <mergeCell ref="BR253:BR254"/>
    <mergeCell ref="BK255:BK256"/>
    <mergeCell ref="BL255:BL256"/>
    <mergeCell ref="BM255:BM256"/>
    <mergeCell ref="BN255:BN256"/>
    <mergeCell ref="BQ255:BQ256"/>
    <mergeCell ref="BO253:BP253"/>
    <mergeCell ref="BO254:BP254"/>
    <mergeCell ref="BO255:BP255"/>
    <mergeCell ref="BO256:BP256"/>
    <mergeCell ref="BO257:BP257"/>
    <mergeCell ref="BO258:BP258"/>
    <mergeCell ref="BT7:BU7"/>
    <mergeCell ref="BV7:BW7"/>
    <mergeCell ref="BT8:BU8"/>
    <mergeCell ref="BV8:BW8"/>
    <mergeCell ref="BT9:BU9"/>
    <mergeCell ref="BV9:BW9"/>
    <mergeCell ref="BT10:BU10"/>
    <mergeCell ref="BV10:BW10"/>
    <mergeCell ref="BV13:BW14"/>
    <mergeCell ref="BY13:CA13"/>
    <mergeCell ref="BY14:BY15"/>
    <mergeCell ref="BZ14:CB14"/>
    <mergeCell ref="BZ15:CB15"/>
    <mergeCell ref="BZ16:CB17"/>
    <mergeCell ref="BY19:BZ19"/>
    <mergeCell ref="BY20:BZ20"/>
    <mergeCell ref="BY21:BZ21"/>
    <mergeCell ref="BY22:BZ22"/>
    <mergeCell ref="BY23:BZ23"/>
    <mergeCell ref="BY24:BZ24"/>
    <mergeCell ref="BY25:BZ25"/>
    <mergeCell ref="BY26:BZ26"/>
    <mergeCell ref="BY27:BZ27"/>
    <mergeCell ref="BY28:BZ28"/>
    <mergeCell ref="BY29:BZ29"/>
    <mergeCell ref="BY30:BZ30"/>
    <mergeCell ref="BY31:BZ31"/>
    <mergeCell ref="BY32:BZ32"/>
    <mergeCell ref="BY33:BZ33"/>
    <mergeCell ref="BY34:BZ34"/>
    <mergeCell ref="BY35:BZ35"/>
    <mergeCell ref="BY36:BZ36"/>
    <mergeCell ref="BY37:BZ37"/>
    <mergeCell ref="BY38:BZ38"/>
    <mergeCell ref="BY39:BZ39"/>
    <mergeCell ref="BY40:BZ40"/>
    <mergeCell ref="BY41:BZ41"/>
    <mergeCell ref="BY42:BZ42"/>
    <mergeCell ref="BY43:BZ43"/>
    <mergeCell ref="BY253:BZ253"/>
    <mergeCell ref="BY254:BZ254"/>
    <mergeCell ref="BY255:BZ255"/>
    <mergeCell ref="BY256:BZ256"/>
    <mergeCell ref="BY257:BZ257"/>
    <mergeCell ref="BY258:BZ258"/>
    <mergeCell ref="BY47:BZ47"/>
    <mergeCell ref="BY48:BZ48"/>
    <mergeCell ref="BY49:BZ49"/>
    <mergeCell ref="BY50:BZ50"/>
    <mergeCell ref="BY51:BZ51"/>
    <mergeCell ref="BY52:BZ52"/>
    <mergeCell ref="BY53:BZ53"/>
    <mergeCell ref="BY54:BZ54"/>
    <mergeCell ref="BY55:BZ55"/>
    <mergeCell ref="BY56:BZ56"/>
    <mergeCell ref="BY57:BZ57"/>
    <mergeCell ref="CB247:CB248"/>
    <mergeCell ref="BU241:BU242"/>
    <mergeCell ref="CD7:CE7"/>
    <mergeCell ref="CF7:CG7"/>
    <mergeCell ref="CD8:CE8"/>
    <mergeCell ref="CF8:CG8"/>
    <mergeCell ref="CD9:CE9"/>
    <mergeCell ref="CF9:CG9"/>
    <mergeCell ref="CD10:CE10"/>
    <mergeCell ref="CF10:CG10"/>
    <mergeCell ref="CF13:CG14"/>
    <mergeCell ref="CI13:CK13"/>
    <mergeCell ref="CI14:CI15"/>
    <mergeCell ref="CJ14:CL14"/>
    <mergeCell ref="CJ15:CL15"/>
    <mergeCell ref="CJ16:CL17"/>
    <mergeCell ref="CI19:CJ19"/>
    <mergeCell ref="CI20:CJ20"/>
    <mergeCell ref="CI21:CJ21"/>
    <mergeCell ref="CI22:CJ22"/>
    <mergeCell ref="CI23:CJ23"/>
    <mergeCell ref="CI24:CJ24"/>
    <mergeCell ref="CH25:CH26"/>
    <mergeCell ref="CI25:CJ25"/>
    <mergeCell ref="CI26:CJ26"/>
    <mergeCell ref="CI27:CJ27"/>
    <mergeCell ref="CI28:CJ28"/>
    <mergeCell ref="CI29:CJ29"/>
    <mergeCell ref="CI30:CJ30"/>
    <mergeCell ref="CI31:CJ31"/>
    <mergeCell ref="CI32:CJ32"/>
    <mergeCell ref="CI33:CJ33"/>
    <mergeCell ref="CI34:CJ34"/>
    <mergeCell ref="CI35:CJ35"/>
    <mergeCell ref="CI36:CJ36"/>
    <mergeCell ref="CE33:CE34"/>
    <mergeCell ref="CF33:CF34"/>
    <mergeCell ref="CG33:CG34"/>
    <mergeCell ref="CH33:CH34"/>
    <mergeCell ref="CK33:CK34"/>
    <mergeCell ref="CL33:CL34"/>
    <mergeCell ref="CE35:CE36"/>
    <mergeCell ref="CF35:CF36"/>
    <mergeCell ref="CG35:CG36"/>
    <mergeCell ref="CH35:CH36"/>
    <mergeCell ref="CK35:CK36"/>
    <mergeCell ref="CL35:CL36"/>
    <mergeCell ref="CE29:CE30"/>
    <mergeCell ref="CF29:CF30"/>
    <mergeCell ref="CG29:CG30"/>
    <mergeCell ref="CH29:CH30"/>
    <mergeCell ref="CK29:CK30"/>
    <mergeCell ref="CL29:CL30"/>
    <mergeCell ref="CE31:CE32"/>
    <mergeCell ref="CF31:CF32"/>
    <mergeCell ref="CG31:CG32"/>
    <mergeCell ref="CH31:CH32"/>
    <mergeCell ref="CK31:CK32"/>
    <mergeCell ref="CL31:CL32"/>
    <mergeCell ref="CK25:CK26"/>
    <mergeCell ref="CL25:CL26"/>
    <mergeCell ref="CE27:CE28"/>
    <mergeCell ref="CF27:CF28"/>
    <mergeCell ref="CG27:CG28"/>
    <mergeCell ref="CH27:CH28"/>
    <mergeCell ref="CK27:CK28"/>
    <mergeCell ref="CI253:CJ253"/>
    <mergeCell ref="CI254:CJ254"/>
    <mergeCell ref="CI255:CJ255"/>
    <mergeCell ref="CI256:CJ256"/>
    <mergeCell ref="CI257:CJ257"/>
    <mergeCell ref="CI258:CJ258"/>
    <mergeCell ref="CN7:CO7"/>
    <mergeCell ref="CP7:CQ7"/>
    <mergeCell ref="CN8:CO8"/>
    <mergeCell ref="CP8:CQ8"/>
    <mergeCell ref="CN9:CO9"/>
    <mergeCell ref="CP9:CQ9"/>
    <mergeCell ref="CN10:CO10"/>
    <mergeCell ref="CP10:CQ10"/>
    <mergeCell ref="CP13:CQ14"/>
    <mergeCell ref="CS13:CU13"/>
    <mergeCell ref="CS14:CS15"/>
    <mergeCell ref="CT14:CV14"/>
    <mergeCell ref="CT15:CV15"/>
    <mergeCell ref="CT16:CV17"/>
    <mergeCell ref="CS19:CT19"/>
    <mergeCell ref="CS20:CT20"/>
    <mergeCell ref="CS21:CT21"/>
    <mergeCell ref="CS22:CT22"/>
    <mergeCell ref="CS23:CT23"/>
    <mergeCell ref="CS24:CT24"/>
    <mergeCell ref="CS25:CT25"/>
    <mergeCell ref="CS26:CT26"/>
    <mergeCell ref="CS27:CT27"/>
    <mergeCell ref="CS28:CT28"/>
    <mergeCell ref="CS29:CT29"/>
    <mergeCell ref="CS30:CT30"/>
    <mergeCell ref="CS31:CT31"/>
    <mergeCell ref="CS32:CT32"/>
    <mergeCell ref="CS33:CT33"/>
    <mergeCell ref="CS34:CT34"/>
    <mergeCell ref="CS35:CT35"/>
    <mergeCell ref="CS36:CT36"/>
    <mergeCell ref="CS37:CT37"/>
    <mergeCell ref="CS38:CT38"/>
    <mergeCell ref="CS39:CT39"/>
    <mergeCell ref="CS40:CT40"/>
    <mergeCell ref="CS41:CT41"/>
    <mergeCell ref="CS42:CT42"/>
    <mergeCell ref="CS43:CT43"/>
    <mergeCell ref="CS44:CT44"/>
    <mergeCell ref="CS45:CT45"/>
    <mergeCell ref="CS46:CT46"/>
    <mergeCell ref="CS47:CT47"/>
    <mergeCell ref="CS249:CT249"/>
    <mergeCell ref="CS250:CT250"/>
    <mergeCell ref="CS251:CT251"/>
    <mergeCell ref="CS252:CT252"/>
    <mergeCell ref="CO253:CO254"/>
    <mergeCell ref="CP253:CP254"/>
    <mergeCell ref="CQ253:CQ254"/>
    <mergeCell ref="CR253:CR254"/>
    <mergeCell ref="CU253:CU254"/>
    <mergeCell ref="CV253:CV254"/>
    <mergeCell ref="CO255:CO256"/>
    <mergeCell ref="CP255:CP256"/>
    <mergeCell ref="CQ255:CQ256"/>
    <mergeCell ref="CR255:CR256"/>
    <mergeCell ref="CU255:CU256"/>
    <mergeCell ref="CS253:CT253"/>
    <mergeCell ref="CS254:CT254"/>
    <mergeCell ref="CS255:CT255"/>
    <mergeCell ref="CS256:CT256"/>
    <mergeCell ref="CS257:CT257"/>
    <mergeCell ref="CS258:CT258"/>
    <mergeCell ref="CX7:CY7"/>
    <mergeCell ref="CZ7:DA7"/>
    <mergeCell ref="CX8:CY8"/>
    <mergeCell ref="CZ8:DA8"/>
    <mergeCell ref="CX9:CY9"/>
    <mergeCell ref="CZ9:DA9"/>
    <mergeCell ref="CX10:CY10"/>
    <mergeCell ref="CZ10:DA10"/>
    <mergeCell ref="CZ13:DA14"/>
    <mergeCell ref="DC13:DE13"/>
    <mergeCell ref="DC14:DC15"/>
    <mergeCell ref="DD14:DF14"/>
    <mergeCell ref="DD15:DF15"/>
    <mergeCell ref="DD16:DF17"/>
    <mergeCell ref="DC19:DD19"/>
    <mergeCell ref="DC20:DD20"/>
    <mergeCell ref="DC21:DD21"/>
    <mergeCell ref="DC22:DD22"/>
    <mergeCell ref="DC23:DD23"/>
    <mergeCell ref="DC24:DD24"/>
    <mergeCell ref="DC25:DD25"/>
    <mergeCell ref="DC26:DD26"/>
    <mergeCell ref="DC27:DD27"/>
    <mergeCell ref="DC28:DD28"/>
    <mergeCell ref="DC29:DD29"/>
    <mergeCell ref="DC30:DD30"/>
    <mergeCell ref="DC31:DD31"/>
    <mergeCell ref="DC32:DD32"/>
    <mergeCell ref="DC33:DD33"/>
    <mergeCell ref="DC34:DD34"/>
    <mergeCell ref="DC35:DD35"/>
    <mergeCell ref="DC36:DD36"/>
    <mergeCell ref="DC37:DD37"/>
    <mergeCell ref="DC38:DD38"/>
    <mergeCell ref="DC39:DD39"/>
    <mergeCell ref="DC40:DD40"/>
    <mergeCell ref="DC41:DD41"/>
    <mergeCell ref="DC42:DD42"/>
    <mergeCell ref="DC43:DD43"/>
    <mergeCell ref="DC253:DD253"/>
    <mergeCell ref="DC254:DD254"/>
    <mergeCell ref="DC255:DD255"/>
    <mergeCell ref="DC256:DD256"/>
    <mergeCell ref="DC257:DD257"/>
    <mergeCell ref="DC258:DD258"/>
    <mergeCell ref="DC47:DD47"/>
    <mergeCell ref="DC48:DD48"/>
    <mergeCell ref="DC49:DD49"/>
    <mergeCell ref="DC50:DD50"/>
    <mergeCell ref="DC51:DD51"/>
    <mergeCell ref="DC52:DD52"/>
    <mergeCell ref="DC53:DD53"/>
    <mergeCell ref="DC54:DD54"/>
    <mergeCell ref="DC55:DD55"/>
    <mergeCell ref="DC56:DD56"/>
    <mergeCell ref="DC57:DD57"/>
    <mergeCell ref="DE247:DE248"/>
    <mergeCell ref="DF247:DF248"/>
    <mergeCell ref="DH7:DI7"/>
    <mergeCell ref="DJ7:DK7"/>
    <mergeCell ref="DH8:DI8"/>
    <mergeCell ref="DJ8:DK8"/>
    <mergeCell ref="DH9:DI9"/>
    <mergeCell ref="DJ9:DK9"/>
    <mergeCell ref="DH10:DI10"/>
    <mergeCell ref="DJ10:DK10"/>
    <mergeCell ref="DJ13:DK14"/>
    <mergeCell ref="DM13:DO13"/>
    <mergeCell ref="DM14:DM15"/>
    <mergeCell ref="DN14:DP14"/>
    <mergeCell ref="DN15:DP15"/>
    <mergeCell ref="DN16:DP17"/>
    <mergeCell ref="DM19:DN19"/>
    <mergeCell ref="DM20:DN20"/>
    <mergeCell ref="DM21:DN21"/>
    <mergeCell ref="DM22:DN22"/>
    <mergeCell ref="DM23:DN23"/>
    <mergeCell ref="DM24:DN24"/>
    <mergeCell ref="DM25:DN25"/>
    <mergeCell ref="DM26:DN26"/>
    <mergeCell ref="DM27:DN27"/>
    <mergeCell ref="DM28:DN28"/>
    <mergeCell ref="DM29:DN29"/>
    <mergeCell ref="DM30:DN30"/>
    <mergeCell ref="DM31:DN31"/>
    <mergeCell ref="DM32:DN32"/>
    <mergeCell ref="DM33:DN33"/>
    <mergeCell ref="DM34:DN34"/>
    <mergeCell ref="DM35:DN35"/>
    <mergeCell ref="DM36:DN36"/>
    <mergeCell ref="DM37:DN37"/>
    <mergeCell ref="DI33:DI34"/>
    <mergeCell ref="DJ33:DJ34"/>
    <mergeCell ref="DK33:DK34"/>
    <mergeCell ref="DL33:DL34"/>
    <mergeCell ref="DO33:DO34"/>
    <mergeCell ref="DP33:DP34"/>
    <mergeCell ref="DI35:DI36"/>
    <mergeCell ref="DJ35:DJ36"/>
    <mergeCell ref="DK35:DK36"/>
    <mergeCell ref="DL35:DL36"/>
    <mergeCell ref="DO35:DO36"/>
    <mergeCell ref="DP35:DP36"/>
    <mergeCell ref="DI29:DI30"/>
    <mergeCell ref="DJ29:DJ30"/>
    <mergeCell ref="DK29:DK30"/>
    <mergeCell ref="DL29:DL30"/>
    <mergeCell ref="DO29:DO30"/>
    <mergeCell ref="DP29:DP30"/>
    <mergeCell ref="DI31:DI32"/>
    <mergeCell ref="DJ31:DJ32"/>
    <mergeCell ref="DK31:DK32"/>
    <mergeCell ref="DL31:DL32"/>
    <mergeCell ref="DO31:DO32"/>
    <mergeCell ref="DP31:DP32"/>
    <mergeCell ref="DO25:DO26"/>
    <mergeCell ref="DP25:DP26"/>
    <mergeCell ref="DI27:DI28"/>
    <mergeCell ref="DJ27:DJ28"/>
    <mergeCell ref="DK27:DK28"/>
    <mergeCell ref="DL27:DL28"/>
    <mergeCell ref="DO27:DO28"/>
    <mergeCell ref="DM253:DN253"/>
    <mergeCell ref="DM254:DN254"/>
    <mergeCell ref="DM255:DN255"/>
    <mergeCell ref="DM256:DN256"/>
    <mergeCell ref="DM257:DN257"/>
    <mergeCell ref="DM258:DN258"/>
    <mergeCell ref="DR7:DS7"/>
    <mergeCell ref="DT7:DU7"/>
    <mergeCell ref="DR8:DS8"/>
    <mergeCell ref="DT8:DU8"/>
    <mergeCell ref="DR9:DS9"/>
    <mergeCell ref="DT9:DU9"/>
    <mergeCell ref="DR10:DS10"/>
    <mergeCell ref="DT10:DU10"/>
    <mergeCell ref="DT13:DU14"/>
    <mergeCell ref="DW13:DY13"/>
    <mergeCell ref="DW14:DW15"/>
    <mergeCell ref="DX14:DZ14"/>
    <mergeCell ref="DX15:DZ15"/>
    <mergeCell ref="DX16:DZ17"/>
    <mergeCell ref="DW19:DX19"/>
    <mergeCell ref="DW20:DX20"/>
    <mergeCell ref="DW21:DX21"/>
    <mergeCell ref="DW22:DX22"/>
    <mergeCell ref="DW23:DX23"/>
    <mergeCell ref="DW24:DX24"/>
    <mergeCell ref="DW25:DX25"/>
    <mergeCell ref="DW26:DX26"/>
    <mergeCell ref="DW27:DX27"/>
    <mergeCell ref="DW28:DX28"/>
    <mergeCell ref="DW29:DX29"/>
    <mergeCell ref="DW30:DX30"/>
    <mergeCell ref="DW31:DX31"/>
    <mergeCell ref="DW32:DX32"/>
    <mergeCell ref="DW33:DX33"/>
    <mergeCell ref="DW34:DX34"/>
    <mergeCell ref="DW35:DX35"/>
    <mergeCell ref="DW36:DX36"/>
    <mergeCell ref="DW37:DX37"/>
    <mergeCell ref="DW38:DX38"/>
    <mergeCell ref="DW39:DX39"/>
    <mergeCell ref="DW40:DX40"/>
    <mergeCell ref="DW41:DX41"/>
    <mergeCell ref="DW42:DX42"/>
    <mergeCell ref="DW43:DX43"/>
    <mergeCell ref="DW44:DX44"/>
    <mergeCell ref="DW45:DX45"/>
    <mergeCell ref="DW46:DX46"/>
    <mergeCell ref="DW47:DX47"/>
    <mergeCell ref="DW249:DX249"/>
    <mergeCell ref="DW250:DX250"/>
    <mergeCell ref="DW251:DX251"/>
    <mergeCell ref="DW252:DX252"/>
    <mergeCell ref="DS253:DS254"/>
    <mergeCell ref="DT253:DT254"/>
    <mergeCell ref="DU253:DU254"/>
    <mergeCell ref="DV253:DV254"/>
    <mergeCell ref="DY253:DY254"/>
    <mergeCell ref="DZ253:DZ254"/>
    <mergeCell ref="DS255:DS256"/>
    <mergeCell ref="DT255:DT256"/>
    <mergeCell ref="DU255:DU256"/>
    <mergeCell ref="DV255:DV256"/>
    <mergeCell ref="DY255:DY256"/>
    <mergeCell ref="DW253:DX253"/>
    <mergeCell ref="DW254:DX254"/>
    <mergeCell ref="DW255:DX255"/>
    <mergeCell ref="DW256:DX256"/>
    <mergeCell ref="DW257:DX257"/>
    <mergeCell ref="DW258:DX258"/>
    <mergeCell ref="EB7:EC7"/>
    <mergeCell ref="ED7:EE7"/>
    <mergeCell ref="EB8:EC8"/>
    <mergeCell ref="ED8:EE8"/>
    <mergeCell ref="EB9:EC9"/>
    <mergeCell ref="ED9:EE9"/>
    <mergeCell ref="EB10:EC10"/>
    <mergeCell ref="ED10:EE10"/>
    <mergeCell ref="ED13:EE14"/>
    <mergeCell ref="EG13:EI13"/>
    <mergeCell ref="EG14:EG15"/>
    <mergeCell ref="EH14:EJ14"/>
    <mergeCell ref="EH15:EJ15"/>
    <mergeCell ref="EH16:EJ17"/>
    <mergeCell ref="EG19:EH19"/>
    <mergeCell ref="EG20:EH20"/>
    <mergeCell ref="EG21:EH21"/>
    <mergeCell ref="EG22:EH22"/>
    <mergeCell ref="EG23:EH23"/>
    <mergeCell ref="EG24:EH24"/>
    <mergeCell ref="EG25:EH25"/>
    <mergeCell ref="EG26:EH26"/>
    <mergeCell ref="EG27:EH27"/>
    <mergeCell ref="EG28:EH28"/>
    <mergeCell ref="EG29:EH29"/>
    <mergeCell ref="EG30:EH30"/>
    <mergeCell ref="EG31:EH31"/>
    <mergeCell ref="EG32:EH32"/>
    <mergeCell ref="EG33:EH33"/>
    <mergeCell ref="EG34:EH34"/>
    <mergeCell ref="EG35:EH35"/>
    <mergeCell ref="EG36:EH36"/>
    <mergeCell ref="EG37:EH37"/>
    <mergeCell ref="EG38:EH38"/>
    <mergeCell ref="EG39:EH39"/>
    <mergeCell ref="EG40:EH40"/>
    <mergeCell ref="EG41:EH41"/>
    <mergeCell ref="EG42:EH42"/>
    <mergeCell ref="EG43:EH43"/>
    <mergeCell ref="EG253:EH253"/>
    <mergeCell ref="EG254:EH254"/>
    <mergeCell ref="EG255:EH255"/>
    <mergeCell ref="EG256:EH256"/>
    <mergeCell ref="EG257:EH257"/>
    <mergeCell ref="EG258:EH258"/>
    <mergeCell ref="EG47:EH47"/>
    <mergeCell ref="EG48:EH48"/>
    <mergeCell ref="EG49:EH49"/>
    <mergeCell ref="EG50:EH50"/>
    <mergeCell ref="EG51:EH51"/>
    <mergeCell ref="EG52:EH52"/>
    <mergeCell ref="EG53:EH53"/>
    <mergeCell ref="EG54:EH54"/>
    <mergeCell ref="EG55:EH55"/>
    <mergeCell ref="EG56:EH56"/>
    <mergeCell ref="EG57:EH57"/>
    <mergeCell ref="EI247:EI248"/>
    <mergeCell ref="EJ247:EJ248"/>
    <mergeCell ref="EL7:EM7"/>
    <mergeCell ref="EN7:EO7"/>
    <mergeCell ref="EL8:EM8"/>
    <mergeCell ref="EN8:EO8"/>
    <mergeCell ref="EL9:EM9"/>
    <mergeCell ref="EN9:EO9"/>
    <mergeCell ref="EL10:EM10"/>
    <mergeCell ref="EN10:EO10"/>
    <mergeCell ref="EN13:EO14"/>
    <mergeCell ref="EQ13:ES13"/>
    <mergeCell ref="EQ14:EQ15"/>
    <mergeCell ref="ER14:ET14"/>
    <mergeCell ref="ER15:ET15"/>
    <mergeCell ref="ER16:ET17"/>
    <mergeCell ref="EQ19:ER19"/>
    <mergeCell ref="EQ20:ER20"/>
    <mergeCell ref="EQ21:ER21"/>
    <mergeCell ref="EQ22:ER22"/>
    <mergeCell ref="EQ23:ER23"/>
    <mergeCell ref="EQ24:ER24"/>
    <mergeCell ref="EQ25:ER25"/>
    <mergeCell ref="EQ26:ER26"/>
    <mergeCell ref="EQ27:ER27"/>
    <mergeCell ref="EQ28:ER28"/>
    <mergeCell ref="EQ29:ER29"/>
    <mergeCell ref="EQ30:ER30"/>
    <mergeCell ref="EQ31:ER31"/>
    <mergeCell ref="EQ32:ER32"/>
    <mergeCell ref="EQ33:ER33"/>
    <mergeCell ref="EQ34:ER34"/>
    <mergeCell ref="EQ35:ER35"/>
    <mergeCell ref="EQ36:ER36"/>
    <mergeCell ref="EQ37:ER37"/>
    <mergeCell ref="EM33:EM34"/>
    <mergeCell ref="EN33:EN34"/>
    <mergeCell ref="EO33:EO34"/>
    <mergeCell ref="EP33:EP34"/>
    <mergeCell ref="ES33:ES34"/>
    <mergeCell ref="ET33:ET34"/>
    <mergeCell ref="EM35:EM36"/>
    <mergeCell ref="EN35:EN36"/>
    <mergeCell ref="EO35:EO36"/>
    <mergeCell ref="EP35:EP36"/>
    <mergeCell ref="ES35:ES36"/>
    <mergeCell ref="ET35:ET36"/>
    <mergeCell ref="EM29:EM30"/>
    <mergeCell ref="EN29:EN30"/>
    <mergeCell ref="EO29:EO30"/>
    <mergeCell ref="EP29:EP30"/>
    <mergeCell ref="ES29:ES30"/>
    <mergeCell ref="ET29:ET30"/>
    <mergeCell ref="EM31:EM32"/>
    <mergeCell ref="EN31:EN32"/>
    <mergeCell ref="EO31:EO32"/>
    <mergeCell ref="EP31:EP32"/>
    <mergeCell ref="ES31:ES32"/>
    <mergeCell ref="ET31:ET32"/>
    <mergeCell ref="ES25:ES26"/>
    <mergeCell ref="ET25:ET26"/>
    <mergeCell ref="EM27:EM28"/>
    <mergeCell ref="EN27:EN28"/>
    <mergeCell ref="EO27:EO28"/>
    <mergeCell ref="EP27:EP28"/>
    <mergeCell ref="ES27:ES28"/>
    <mergeCell ref="EQ253:ER253"/>
    <mergeCell ref="EQ254:ER254"/>
    <mergeCell ref="EQ255:ER255"/>
    <mergeCell ref="EQ256:ER256"/>
    <mergeCell ref="EQ257:ER257"/>
    <mergeCell ref="EQ258:ER258"/>
    <mergeCell ref="EV7:EW7"/>
    <mergeCell ref="EX7:EY7"/>
    <mergeCell ref="EV8:EW8"/>
    <mergeCell ref="EX8:EY8"/>
    <mergeCell ref="EV9:EW9"/>
    <mergeCell ref="EX9:EY9"/>
    <mergeCell ref="EV10:EW10"/>
    <mergeCell ref="EX10:EY10"/>
    <mergeCell ref="EX13:EY14"/>
    <mergeCell ref="FA13:FC13"/>
    <mergeCell ref="FA14:FA15"/>
    <mergeCell ref="FB14:FD14"/>
    <mergeCell ref="FB15:FD15"/>
    <mergeCell ref="FB16:FD17"/>
    <mergeCell ref="FA19:FB19"/>
    <mergeCell ref="FA20:FB20"/>
    <mergeCell ref="FA21:FB21"/>
    <mergeCell ref="FA22:FB22"/>
    <mergeCell ref="FA23:FB23"/>
    <mergeCell ref="FA24:FB24"/>
    <mergeCell ref="FA25:FB25"/>
    <mergeCell ref="FA26:FB26"/>
    <mergeCell ref="FA27:FB27"/>
    <mergeCell ref="FA28:FB28"/>
    <mergeCell ref="FA29:FB29"/>
    <mergeCell ref="FA30:FB30"/>
    <mergeCell ref="FA31:FB31"/>
    <mergeCell ref="FA32:FB32"/>
    <mergeCell ref="FA33:FB33"/>
    <mergeCell ref="FA34:FB34"/>
    <mergeCell ref="FA35:FB35"/>
    <mergeCell ref="FA36:FB36"/>
    <mergeCell ref="FA37:FB37"/>
    <mergeCell ref="FA38:FB38"/>
    <mergeCell ref="FA39:FB39"/>
    <mergeCell ref="FA40:FB40"/>
    <mergeCell ref="FA41:FB41"/>
    <mergeCell ref="FA42:FB42"/>
    <mergeCell ref="FA43:FB43"/>
    <mergeCell ref="FA44:FB44"/>
    <mergeCell ref="FA45:FB45"/>
    <mergeCell ref="FA46:FB46"/>
    <mergeCell ref="FA47:FB47"/>
    <mergeCell ref="FA249:FB249"/>
    <mergeCell ref="FA250:FB250"/>
    <mergeCell ref="FA251:FB251"/>
    <mergeCell ref="FA252:FB252"/>
    <mergeCell ref="EW253:EW254"/>
    <mergeCell ref="EX253:EX254"/>
    <mergeCell ref="EY253:EY254"/>
    <mergeCell ref="EZ253:EZ254"/>
    <mergeCell ref="FC253:FC254"/>
    <mergeCell ref="FD253:FD254"/>
    <mergeCell ref="EW255:EW256"/>
    <mergeCell ref="EX255:EX256"/>
    <mergeCell ref="EY255:EY256"/>
    <mergeCell ref="EZ255:EZ256"/>
    <mergeCell ref="FC255:FC256"/>
    <mergeCell ref="FA253:FB253"/>
    <mergeCell ref="FA254:FB254"/>
    <mergeCell ref="FA255:FB255"/>
    <mergeCell ref="FA256:FB256"/>
    <mergeCell ref="FA257:FB257"/>
    <mergeCell ref="FA258:FB258"/>
    <mergeCell ref="FF7:FG7"/>
    <mergeCell ref="FH7:FI7"/>
    <mergeCell ref="FF8:FG8"/>
    <mergeCell ref="FH8:FI8"/>
    <mergeCell ref="FF9:FG9"/>
    <mergeCell ref="FH9:FI9"/>
    <mergeCell ref="FF10:FG10"/>
    <mergeCell ref="FH10:FI10"/>
    <mergeCell ref="FH13:FI14"/>
    <mergeCell ref="FK13:FM13"/>
    <mergeCell ref="FK14:FK15"/>
    <mergeCell ref="FL14:FN14"/>
    <mergeCell ref="FL15:FN15"/>
    <mergeCell ref="FL16:FN17"/>
    <mergeCell ref="FK19:FL19"/>
    <mergeCell ref="FK20:FL20"/>
    <mergeCell ref="FK21:FL21"/>
    <mergeCell ref="FK22:FL22"/>
    <mergeCell ref="FK23:FL23"/>
    <mergeCell ref="FK24:FL24"/>
    <mergeCell ref="FK25:FL25"/>
    <mergeCell ref="FK26:FL26"/>
    <mergeCell ref="FK27:FL27"/>
    <mergeCell ref="FK28:FL28"/>
    <mergeCell ref="FK29:FL29"/>
    <mergeCell ref="FK30:FL30"/>
    <mergeCell ref="FK31:FL31"/>
    <mergeCell ref="FK32:FL32"/>
    <mergeCell ref="FK33:FL33"/>
    <mergeCell ref="FK34:FL34"/>
    <mergeCell ref="FK35:FL35"/>
    <mergeCell ref="FK36:FL36"/>
    <mergeCell ref="FK37:FL37"/>
    <mergeCell ref="FK38:FL38"/>
    <mergeCell ref="FK39:FL39"/>
    <mergeCell ref="FK40:FL40"/>
    <mergeCell ref="FK41:FL41"/>
    <mergeCell ref="FK42:FL42"/>
    <mergeCell ref="FK43:FL43"/>
    <mergeCell ref="FK253:FL253"/>
    <mergeCell ref="FK254:FL254"/>
    <mergeCell ref="FK255:FL255"/>
    <mergeCell ref="FK256:FL256"/>
    <mergeCell ref="FK257:FL257"/>
    <mergeCell ref="FK258:FL258"/>
    <mergeCell ref="FK47:FL47"/>
    <mergeCell ref="FK48:FL48"/>
    <mergeCell ref="FK49:FL49"/>
    <mergeCell ref="FK50:FL50"/>
    <mergeCell ref="FK51:FL51"/>
    <mergeCell ref="FK52:FL52"/>
    <mergeCell ref="FK53:FL53"/>
    <mergeCell ref="FK54:FL54"/>
    <mergeCell ref="FK55:FL55"/>
    <mergeCell ref="FK56:FL56"/>
    <mergeCell ref="FK57:FL57"/>
    <mergeCell ref="FN247:FN248"/>
    <mergeCell ref="FG241:FG242"/>
    <mergeCell ref="FP7:FQ7"/>
    <mergeCell ref="FR7:FS7"/>
    <mergeCell ref="FP8:FQ8"/>
    <mergeCell ref="FR8:FS8"/>
    <mergeCell ref="FP9:FQ9"/>
    <mergeCell ref="FR9:FS9"/>
    <mergeCell ref="FP10:FQ10"/>
    <mergeCell ref="FR10:FS10"/>
    <mergeCell ref="FR13:FS14"/>
    <mergeCell ref="FU13:FW13"/>
    <mergeCell ref="FU14:FU15"/>
    <mergeCell ref="FV14:FX14"/>
    <mergeCell ref="FV15:FX15"/>
    <mergeCell ref="FV16:FX17"/>
    <mergeCell ref="FU19:FV19"/>
    <mergeCell ref="FU20:FV20"/>
    <mergeCell ref="FU21:FV21"/>
    <mergeCell ref="FU22:FV22"/>
    <mergeCell ref="FU23:FV23"/>
    <mergeCell ref="FU24:FV24"/>
    <mergeCell ref="FU25:FV25"/>
    <mergeCell ref="FU26:FV26"/>
    <mergeCell ref="FT27:FT28"/>
    <mergeCell ref="FU27:FV27"/>
    <mergeCell ref="FU28:FV28"/>
    <mergeCell ref="FU29:FV29"/>
    <mergeCell ref="FU30:FV30"/>
    <mergeCell ref="FU31:FV31"/>
    <mergeCell ref="FU32:FV32"/>
    <mergeCell ref="FU33:FV33"/>
    <mergeCell ref="FU34:FV34"/>
    <mergeCell ref="FU35:FV35"/>
    <mergeCell ref="FU36:FV36"/>
    <mergeCell ref="FQ33:FQ34"/>
    <mergeCell ref="FR33:FR34"/>
    <mergeCell ref="FS33:FS34"/>
    <mergeCell ref="FT33:FT34"/>
    <mergeCell ref="FW33:FW34"/>
    <mergeCell ref="FX33:FX34"/>
    <mergeCell ref="FQ35:FQ36"/>
    <mergeCell ref="FR35:FR36"/>
    <mergeCell ref="FS35:FS36"/>
    <mergeCell ref="FT35:FT36"/>
    <mergeCell ref="FW35:FW36"/>
    <mergeCell ref="FX35:FX36"/>
    <mergeCell ref="FQ29:FQ30"/>
    <mergeCell ref="FR29:FR30"/>
    <mergeCell ref="FS29:FS30"/>
    <mergeCell ref="FT29:FT30"/>
    <mergeCell ref="FW29:FW30"/>
    <mergeCell ref="FX29:FX30"/>
    <mergeCell ref="FQ31:FQ32"/>
    <mergeCell ref="FR31:FR32"/>
    <mergeCell ref="FS31:FS32"/>
    <mergeCell ref="FT31:FT32"/>
    <mergeCell ref="FW31:FW32"/>
    <mergeCell ref="FX31:FX32"/>
    <mergeCell ref="FW25:FW26"/>
    <mergeCell ref="FX25:FX26"/>
    <mergeCell ref="FQ27:FQ28"/>
    <mergeCell ref="FR27:FR28"/>
    <mergeCell ref="FS27:FS28"/>
    <mergeCell ref="FW27:FW28"/>
    <mergeCell ref="FX27:FX28"/>
    <mergeCell ref="FU253:FV253"/>
    <mergeCell ref="FU254:FV254"/>
    <mergeCell ref="FU255:FV255"/>
    <mergeCell ref="FU256:FV256"/>
    <mergeCell ref="FU257:FV257"/>
    <mergeCell ref="FU258:FV258"/>
    <mergeCell ref="FZ7:GA7"/>
    <mergeCell ref="GB7:GC7"/>
    <mergeCell ref="FZ8:GA8"/>
    <mergeCell ref="GB8:GC8"/>
    <mergeCell ref="FZ9:GA9"/>
    <mergeCell ref="GB9:GC9"/>
    <mergeCell ref="FZ10:GA10"/>
    <mergeCell ref="GB10:GC10"/>
    <mergeCell ref="GB13:GC14"/>
    <mergeCell ref="GE13:GG13"/>
    <mergeCell ref="GE14:GE15"/>
    <mergeCell ref="GF14:GH14"/>
    <mergeCell ref="GF15:GH15"/>
    <mergeCell ref="GF16:GH17"/>
    <mergeCell ref="GE19:GF19"/>
    <mergeCell ref="GE20:GF20"/>
    <mergeCell ref="GE21:GF21"/>
    <mergeCell ref="GE22:GF22"/>
    <mergeCell ref="GE23:GF23"/>
    <mergeCell ref="GE24:GF24"/>
    <mergeCell ref="GE25:GF25"/>
    <mergeCell ref="GE26:GF26"/>
    <mergeCell ref="GE27:GF27"/>
    <mergeCell ref="GE28:GF28"/>
    <mergeCell ref="GE29:GF29"/>
    <mergeCell ref="GE30:GF30"/>
    <mergeCell ref="GE31:GF31"/>
    <mergeCell ref="GE32:GF32"/>
    <mergeCell ref="GE33:GF33"/>
    <mergeCell ref="GE34:GF34"/>
    <mergeCell ref="GE35:GF35"/>
    <mergeCell ref="GE36:GF36"/>
    <mergeCell ref="GE37:GF37"/>
    <mergeCell ref="GE38:GF38"/>
    <mergeCell ref="GE39:GF39"/>
    <mergeCell ref="GE40:GF40"/>
    <mergeCell ref="GE41:GF41"/>
    <mergeCell ref="GE42:GF42"/>
    <mergeCell ref="GE43:GF43"/>
    <mergeCell ref="GE44:GF44"/>
    <mergeCell ref="GE45:GF45"/>
    <mergeCell ref="GE46:GF46"/>
    <mergeCell ref="GE47:GF47"/>
    <mergeCell ref="GE249:GF249"/>
    <mergeCell ref="GE250:GF250"/>
    <mergeCell ref="GE251:GF251"/>
    <mergeCell ref="GE252:GF252"/>
    <mergeCell ref="GA253:GA254"/>
    <mergeCell ref="GB253:GB254"/>
    <mergeCell ref="GC253:GC254"/>
    <mergeCell ref="GD253:GD254"/>
    <mergeCell ref="GG253:GG254"/>
    <mergeCell ref="GH253:GH254"/>
    <mergeCell ref="GA255:GA256"/>
    <mergeCell ref="GB255:GB256"/>
    <mergeCell ref="GC255:GC256"/>
    <mergeCell ref="GD255:GD256"/>
    <mergeCell ref="GG255:GG256"/>
    <mergeCell ref="GE253:GF253"/>
    <mergeCell ref="GE254:GF254"/>
    <mergeCell ref="GE255:GF255"/>
    <mergeCell ref="GE256:GF256"/>
    <mergeCell ref="GE257:GF257"/>
    <mergeCell ref="GE258:GF258"/>
    <mergeCell ref="GJ7:GK7"/>
    <mergeCell ref="GL7:GM7"/>
    <mergeCell ref="GJ8:GK8"/>
    <mergeCell ref="GL8:GM8"/>
    <mergeCell ref="GJ9:GK9"/>
    <mergeCell ref="GL9:GM9"/>
    <mergeCell ref="GJ10:GK10"/>
    <mergeCell ref="GL10:GM10"/>
    <mergeCell ref="GL13:GM14"/>
    <mergeCell ref="GO13:GQ13"/>
    <mergeCell ref="GO14:GO15"/>
    <mergeCell ref="GP14:GR14"/>
    <mergeCell ref="GP15:GR15"/>
    <mergeCell ref="GP16:GR17"/>
    <mergeCell ref="GO19:GP19"/>
    <mergeCell ref="GO20:GP20"/>
    <mergeCell ref="GO21:GP21"/>
    <mergeCell ref="GO22:GP22"/>
    <mergeCell ref="GO23:GP23"/>
    <mergeCell ref="GO24:GP24"/>
    <mergeCell ref="GO25:GP25"/>
    <mergeCell ref="GO26:GP26"/>
    <mergeCell ref="GO27:GP27"/>
    <mergeCell ref="GO28:GP28"/>
    <mergeCell ref="GO29:GP29"/>
    <mergeCell ref="GO30:GP30"/>
    <mergeCell ref="GO31:GP31"/>
    <mergeCell ref="GO32:GP32"/>
    <mergeCell ref="GO33:GP33"/>
    <mergeCell ref="GO34:GP34"/>
    <mergeCell ref="GO35:GP35"/>
    <mergeCell ref="GO36:GP36"/>
    <mergeCell ref="GO37:GP37"/>
    <mergeCell ref="GO38:GP38"/>
    <mergeCell ref="GO39:GP39"/>
    <mergeCell ref="GO40:GP40"/>
    <mergeCell ref="GO41:GP41"/>
    <mergeCell ref="GO42:GP42"/>
    <mergeCell ref="GO43:GP43"/>
    <mergeCell ref="GO253:GP253"/>
    <mergeCell ref="GO254:GP254"/>
    <mergeCell ref="GO255:GP255"/>
    <mergeCell ref="GO256:GP256"/>
    <mergeCell ref="GO257:GP257"/>
    <mergeCell ref="GO258:GP258"/>
    <mergeCell ref="GO47:GP47"/>
    <mergeCell ref="GO48:GP48"/>
    <mergeCell ref="GO49:GP49"/>
    <mergeCell ref="GO50:GP50"/>
    <mergeCell ref="GO51:GP51"/>
    <mergeCell ref="GO52:GP52"/>
    <mergeCell ref="GO53:GP53"/>
    <mergeCell ref="GO54:GP54"/>
    <mergeCell ref="GO55:GP55"/>
    <mergeCell ref="GO56:GP56"/>
    <mergeCell ref="GO57:GP57"/>
    <mergeCell ref="GK257:GK258"/>
    <mergeCell ref="GL257:GL258"/>
    <mergeCell ref="GT7:GU7"/>
    <mergeCell ref="GV7:GW7"/>
    <mergeCell ref="GT8:GU8"/>
    <mergeCell ref="GV8:GW8"/>
    <mergeCell ref="GT9:GU9"/>
    <mergeCell ref="GV9:GW9"/>
    <mergeCell ref="GT10:GU10"/>
    <mergeCell ref="GV10:GW10"/>
    <mergeCell ref="GV13:GW14"/>
    <mergeCell ref="GY13:HA13"/>
    <mergeCell ref="GY14:GY15"/>
    <mergeCell ref="GZ14:HB14"/>
    <mergeCell ref="GZ15:HB15"/>
    <mergeCell ref="GZ16:HB17"/>
    <mergeCell ref="GY19:GZ19"/>
    <mergeCell ref="GY20:GZ20"/>
    <mergeCell ref="GY21:GZ21"/>
    <mergeCell ref="GY22:GZ22"/>
    <mergeCell ref="GY23:GZ23"/>
    <mergeCell ref="GY24:GZ24"/>
    <mergeCell ref="GY25:GZ25"/>
    <mergeCell ref="GY26:GZ26"/>
    <mergeCell ref="GY27:GZ27"/>
    <mergeCell ref="GY28:GZ28"/>
    <mergeCell ref="GY29:GZ29"/>
    <mergeCell ref="GY30:GZ30"/>
    <mergeCell ref="GY31:GZ31"/>
    <mergeCell ref="GY32:GZ32"/>
    <mergeCell ref="GY33:GZ33"/>
    <mergeCell ref="GY34:GZ34"/>
    <mergeCell ref="GY35:GZ35"/>
    <mergeCell ref="GY36:GZ36"/>
    <mergeCell ref="GY37:GZ37"/>
    <mergeCell ref="HB27:HB28"/>
    <mergeCell ref="HB19:HB20"/>
    <mergeCell ref="GU21:GU22"/>
    <mergeCell ref="GV21:GV22"/>
    <mergeCell ref="GW21:GW22"/>
    <mergeCell ref="GX21:GX22"/>
    <mergeCell ref="HA21:HA22"/>
    <mergeCell ref="HB21:HB22"/>
    <mergeCell ref="GU23:GU24"/>
    <mergeCell ref="GV23:GV24"/>
    <mergeCell ref="GW23:GW24"/>
    <mergeCell ref="GX23:GX24"/>
    <mergeCell ref="HA23:HA24"/>
    <mergeCell ref="HB23:HB24"/>
    <mergeCell ref="HI245:HJ245"/>
    <mergeCell ref="HI246:HJ246"/>
    <mergeCell ref="HI247:HJ247"/>
    <mergeCell ref="HI248:HJ248"/>
    <mergeCell ref="HI249:HJ249"/>
    <mergeCell ref="HI250:HJ250"/>
    <mergeCell ref="HI251:HJ251"/>
    <mergeCell ref="HI252:HJ252"/>
    <mergeCell ref="HI253:HJ253"/>
    <mergeCell ref="HI254:HJ254"/>
    <mergeCell ref="HI255:HJ255"/>
    <mergeCell ref="HI256:HJ256"/>
    <mergeCell ref="HI257:HJ257"/>
    <mergeCell ref="HI258:HJ258"/>
    <mergeCell ref="GY253:GZ253"/>
    <mergeCell ref="GY254:GZ254"/>
    <mergeCell ref="GY255:GZ255"/>
    <mergeCell ref="GY256:GZ256"/>
    <mergeCell ref="GY257:GZ257"/>
    <mergeCell ref="GY258:GZ258"/>
    <mergeCell ref="HD7:HE7"/>
    <mergeCell ref="HF7:HG7"/>
    <mergeCell ref="HD8:HE8"/>
    <mergeCell ref="HF8:HG8"/>
    <mergeCell ref="HD9:HE9"/>
    <mergeCell ref="HF9:HG9"/>
    <mergeCell ref="HD10:HE10"/>
    <mergeCell ref="HF10:HG10"/>
    <mergeCell ref="HF13:HG14"/>
    <mergeCell ref="HI13:HK13"/>
    <mergeCell ref="HI14:HI15"/>
    <mergeCell ref="HJ14:HL14"/>
    <mergeCell ref="HJ15:HL15"/>
    <mergeCell ref="HJ16:HL17"/>
    <mergeCell ref="HI19:HJ19"/>
    <mergeCell ref="HI20:HJ20"/>
    <mergeCell ref="HI21:HJ21"/>
    <mergeCell ref="HI22:HJ22"/>
    <mergeCell ref="HI23:HJ23"/>
    <mergeCell ref="HI24:HJ24"/>
    <mergeCell ref="HI25:HJ25"/>
    <mergeCell ref="HI26:HJ26"/>
    <mergeCell ref="HI27:HJ27"/>
    <mergeCell ref="HI28:HJ28"/>
    <mergeCell ref="HI29:HJ29"/>
    <mergeCell ref="HI30:HJ30"/>
    <mergeCell ref="HI31:HJ31"/>
    <mergeCell ref="HI32:HJ32"/>
    <mergeCell ref="HI33:HJ33"/>
    <mergeCell ref="HI34:HJ34"/>
    <mergeCell ref="HI35:HJ35"/>
    <mergeCell ref="HI36:HJ36"/>
    <mergeCell ref="HI37:HJ37"/>
    <mergeCell ref="HI38:HJ38"/>
    <mergeCell ref="HI39:HJ39"/>
    <mergeCell ref="HI40:HJ40"/>
    <mergeCell ref="HI41:HJ41"/>
    <mergeCell ref="HI42:HJ42"/>
    <mergeCell ref="HI43:HJ43"/>
    <mergeCell ref="HI44:HJ44"/>
    <mergeCell ref="HI45:HJ45"/>
    <mergeCell ref="HI46:HJ46"/>
    <mergeCell ref="HI47:HJ47"/>
    <mergeCell ref="HG247:HG248"/>
  </mergeCells>
  <conditionalFormatting sqref="D10 Q2 HL17 K18 Z16 AI16 AR16 BA16 BJ16 BS16 DL16 DU16 ED16 EM16 EV16 FE16 GX16:GX17 HG16:HG17 HP16:HP17 HY16:HY17 IH16 IQ16 IZ16 HJ16 CT16 CV17 GF16 GH17 Q16:R16 T17 AB16 AD17 AL16 AN17 AV16 AX17 BF16 BH17 BP16 BR17 BZ16 CB16:CB17 CJ16:CK16 CL17 DC16:DD16 DF17 DN16 DP17 DX16 DZ17 EH16 EJ17 ER16 ET17 FB16 FD17 FL16 FN16:FN17 FV16:FW16 FX17 GO16:GP16 GR17 GZ16 HB17 N10 X10 AH10 AR10 BB10 BL10 BV10 CF10 CP10 CZ10 DJ10 DT10 ED10 EN10 EX10 FH10 FR10 GB10 GL10 GV10 HF10">
    <cfRule type="containsText" dxfId="220" priority="1384" operator="containsText" text="Hinweis">
      <formula>NOT(ISERROR(SEARCH("Hinweis",D2)))</formula>
    </cfRule>
  </conditionalFormatting>
  <conditionalFormatting sqref="E19:E258 O19:O258 Y19:Y258 AI19:AI258 AS19:AS258 BC19:BC258 BM19:BM258 BW19:BW258 CG19:CG258 CQ19:CQ258 DA19:DA258 DK19:DK258 DU19:DU258 EE19:EE258 EO19:EO258 EY19:EY258 FI19:FI258 FS19:FS258 GC19:GC258 GM19:GM258 GW19:GW258 HG19:HG258">
    <cfRule type="containsText" dxfId="219" priority="286" operator="containsText" text="Nein">
      <formula>NOT(ISERROR(SEARCH("Nein",E19)))</formula>
    </cfRule>
    <cfRule type="containsText" dxfId="218" priority="290" operator="containsText" text="Ja">
      <formula>NOT(ISERROR(SEARCH("Ja",E19)))</formula>
    </cfRule>
  </conditionalFormatting>
  <conditionalFormatting sqref="I19:J258 S19:T258 AC19:AD258 AM19:AN258 AW19:AX258 BG19:BH258 BQ19:BR258 CA19:CB258 CK19:CL258 CU19:CV258 DE19:DF258 DO19:DP258 DY19:DZ258 EI19:EJ258 ES19:ET258 FC19:FD258 FM19:FN258 FW19:FX258 GG19:GH258 GQ19:GR258 HA19:HB258 HK19:HL258">
    <cfRule type="containsText" dxfId="217" priority="288" operator="containsText" text="Ja">
      <formula>NOT(ISERROR(SEARCH("Ja",I19)))</formula>
    </cfRule>
  </conditionalFormatting>
  <conditionalFormatting sqref="F19:F258 P19:P258 Z19:Z258 AJ19:AJ258 AT19:AT258 BD19:BD258 BN19:BN258 BX19:BX258 CH19:CH258 CR19:CR258 DB19:DB258 DL19:DL258 DV19:DV258 EF19:EF258 EP19:EP258 EZ19:EZ258 FJ19:FJ258 FT19:FT258 GD19:GD258 GN19:GN258 GX19:GX258 HH19:HH258">
    <cfRule type="containsText" dxfId="216" priority="285" operator="containsText" text="BöB">
      <formula>NOT(ISERROR(SEARCH("BöB",F19)))</formula>
    </cfRule>
    <cfRule type="containsText" dxfId="215" priority="287" operator="containsText" text="VöB">
      <formula>NOT(ISERROR(SEARCH("VöB",F19)))</formula>
    </cfRule>
  </conditionalFormatting>
  <conditionalFormatting sqref="D13 N13 X13 AH13 AR13 BB13 BL13 BV13 CF13 CP13 CZ13 DJ13 DT13 ED13 EN13 EX13 FH13 FR13 GB13 GL13 GV13 HF13">
    <cfRule type="containsText" dxfId="214" priority="284" operator="containsText" text="Verfahren nach BöB">
      <formula>NOT(ISERROR(SEARCH("Verfahren nach BöB",D13)))</formula>
    </cfRule>
  </conditionalFormatting>
  <conditionalFormatting sqref="H14 R14 AB14 AL14 AV14 BF14 BP14 BZ14 CJ14 CT14 DD14 DN14 DX14 EH14 ER14 FB14 FL14 FV14 GF14 GP14 GZ14 HJ14">
    <cfRule type="cellIs" dxfId="213" priority="283" operator="lessThanOrEqual">
      <formula>0</formula>
    </cfRule>
  </conditionalFormatting>
  <conditionalFormatting sqref="J13 T13 AD13 AN13 AX13 BH13 BR13 CB13 CL13 CV13 DF13 DP13 DZ13 EJ13 ET13 FD13 FN13 FX13 GH13 GR13 HB13 HL13">
    <cfRule type="containsText" dxfId="212" priority="281" operator="containsText" text="Nein">
      <formula>NOT(ISERROR(SEARCH("Nein",J13)))</formula>
    </cfRule>
    <cfRule type="containsText" dxfId="211" priority="282" operator="containsText" text="Ja">
      <formula>NOT(ISERROR(SEARCH("Ja",J13)))</formula>
    </cfRule>
  </conditionalFormatting>
  <conditionalFormatting sqref="H15 R15 AB15 AL15 AV15 BF15 BP15 BZ15 CJ15 CT15 DD15 DN15 DX15 EH15 ER15 FB15 FL15 FV15 GF15 GP15 GZ15 HJ15">
    <cfRule type="containsText" dxfId="210" priority="280" operator="containsText" text="VöB 3. Kapitel">
      <formula>NOT(ISERROR(SEARCH("VöB 3. Kapitel",H15)))</formula>
    </cfRule>
  </conditionalFormatting>
  <conditionalFormatting sqref="A1:HL295">
    <cfRule type="containsText" dxfId="209" priority="26" operator="containsText" text="Kontrolle">
      <formula>NOT(ISERROR(SEARCH("Kontrolle",A1)))</formula>
    </cfRule>
  </conditionalFormatting>
  <conditionalFormatting sqref="E16:HL17">
    <cfRule type="containsText" dxfId="208" priority="25" operator="containsText" text="Bagatellklausel">
      <formula>NOT(ISERROR(SEARCH("Bagatellklausel",E16)))</formula>
    </cfRule>
  </conditionalFormatting>
  <conditionalFormatting sqref="B17">
    <cfRule type="containsText" dxfId="207" priority="24" operator="containsText" text="Bagatellklausel">
      <formula>NOT(ISERROR(SEARCH("Bagatellklausel",B17)))</formula>
    </cfRule>
  </conditionalFormatting>
  <conditionalFormatting sqref="HM19:HM258">
    <cfRule type="containsText" dxfId="206" priority="23" operator="containsText" text="Kontrolle">
      <formula>NOT(ISERROR(SEARCH("Kontrolle",HM19)))</formula>
    </cfRule>
  </conditionalFormatting>
  <conditionalFormatting sqref="L17">
    <cfRule type="containsText" dxfId="205" priority="22" operator="containsText" text="Bagatellklausel">
      <formula>NOT(ISERROR(SEARCH("Bagatellklausel",L17)))</formula>
    </cfRule>
  </conditionalFormatting>
  <conditionalFormatting sqref="L17">
    <cfRule type="containsText" dxfId="204" priority="21" operator="containsText" text="Bagatellklausel">
      <formula>NOT(ISERROR(SEARCH("Bagatellklausel",L17)))</formula>
    </cfRule>
  </conditionalFormatting>
  <conditionalFormatting sqref="V17">
    <cfRule type="containsText" dxfId="203" priority="20" operator="containsText" text="Bagatellklausel">
      <formula>NOT(ISERROR(SEARCH("Bagatellklausel",V17)))</formula>
    </cfRule>
  </conditionalFormatting>
  <conditionalFormatting sqref="AF17">
    <cfRule type="containsText" dxfId="202" priority="19" operator="containsText" text="Bagatellklausel">
      <formula>NOT(ISERROR(SEARCH("Bagatellklausel",AF17)))</formula>
    </cfRule>
  </conditionalFormatting>
  <conditionalFormatting sqref="AP17">
    <cfRule type="containsText" dxfId="201" priority="18" operator="containsText" text="Bagatellklausel">
      <formula>NOT(ISERROR(SEARCH("Bagatellklausel",AP17)))</formula>
    </cfRule>
  </conditionalFormatting>
  <conditionalFormatting sqref="AZ17">
    <cfRule type="containsText" dxfId="200" priority="17" operator="containsText" text="Bagatellklausel">
      <formula>NOT(ISERROR(SEARCH("Bagatellklausel",AZ17)))</formula>
    </cfRule>
  </conditionalFormatting>
  <conditionalFormatting sqref="BJ17">
    <cfRule type="containsText" dxfId="199" priority="16" operator="containsText" text="Bagatellklausel">
      <formula>NOT(ISERROR(SEARCH("Bagatellklausel",BJ17)))</formula>
    </cfRule>
  </conditionalFormatting>
  <conditionalFormatting sqref="BT17">
    <cfRule type="containsText" dxfId="198" priority="15" operator="containsText" text="Bagatellklausel">
      <formula>NOT(ISERROR(SEARCH("Bagatellklausel",BT17)))</formula>
    </cfRule>
  </conditionalFormatting>
  <conditionalFormatting sqref="CD17">
    <cfRule type="containsText" dxfId="197" priority="14" operator="containsText" text="Bagatellklausel">
      <formula>NOT(ISERROR(SEARCH("Bagatellklausel",CD17)))</formula>
    </cfRule>
  </conditionalFormatting>
  <conditionalFormatting sqref="CN17">
    <cfRule type="containsText" dxfId="196" priority="13" operator="containsText" text="Bagatellklausel">
      <formula>NOT(ISERROR(SEARCH("Bagatellklausel",CN17)))</formula>
    </cfRule>
  </conditionalFormatting>
  <conditionalFormatting sqref="CX17">
    <cfRule type="containsText" dxfId="195" priority="12" operator="containsText" text="Bagatellklausel">
      <formula>NOT(ISERROR(SEARCH("Bagatellklausel",CX17)))</formula>
    </cfRule>
  </conditionalFormatting>
  <conditionalFormatting sqref="DH17">
    <cfRule type="containsText" dxfId="194" priority="11" operator="containsText" text="Bagatellklausel">
      <formula>NOT(ISERROR(SEARCH("Bagatellklausel",DH17)))</formula>
    </cfRule>
  </conditionalFormatting>
  <conditionalFormatting sqref="DR17">
    <cfRule type="containsText" dxfId="193" priority="10" operator="containsText" text="Bagatellklausel">
      <formula>NOT(ISERROR(SEARCH("Bagatellklausel",DR17)))</formula>
    </cfRule>
  </conditionalFormatting>
  <conditionalFormatting sqref="EB17">
    <cfRule type="containsText" dxfId="192" priority="9" operator="containsText" text="Bagatellklausel">
      <formula>NOT(ISERROR(SEARCH("Bagatellklausel",EB17)))</formula>
    </cfRule>
  </conditionalFormatting>
  <conditionalFormatting sqref="EL17">
    <cfRule type="containsText" dxfId="191" priority="8" operator="containsText" text="Bagatellklausel">
      <formula>NOT(ISERROR(SEARCH("Bagatellklausel",EL17)))</formula>
    </cfRule>
  </conditionalFormatting>
  <conditionalFormatting sqref="EV17">
    <cfRule type="containsText" dxfId="190" priority="7" operator="containsText" text="Bagatellklausel">
      <formula>NOT(ISERROR(SEARCH("Bagatellklausel",EV17)))</formula>
    </cfRule>
  </conditionalFormatting>
  <conditionalFormatting sqref="FF17">
    <cfRule type="containsText" dxfId="189" priority="6" operator="containsText" text="Bagatellklausel">
      <formula>NOT(ISERROR(SEARCH("Bagatellklausel",FF17)))</formula>
    </cfRule>
  </conditionalFormatting>
  <conditionalFormatting sqref="FP17">
    <cfRule type="containsText" dxfId="188" priority="5" operator="containsText" text="Bagatellklausel">
      <formula>NOT(ISERROR(SEARCH("Bagatellklausel",FP17)))</formula>
    </cfRule>
  </conditionalFormatting>
  <conditionalFormatting sqref="FZ17">
    <cfRule type="containsText" dxfId="187" priority="4" operator="containsText" text="Bagatellklausel">
      <formula>NOT(ISERROR(SEARCH("Bagatellklausel",FZ17)))</formula>
    </cfRule>
  </conditionalFormatting>
  <conditionalFormatting sqref="GJ17">
    <cfRule type="containsText" dxfId="186" priority="3" operator="containsText" text="Bagatellklausel">
      <formula>NOT(ISERROR(SEARCH("Bagatellklausel",GJ17)))</formula>
    </cfRule>
  </conditionalFormatting>
  <conditionalFormatting sqref="GT17">
    <cfRule type="containsText" dxfId="185" priority="2" operator="containsText" text="Bagatellklausel">
      <formula>NOT(ISERROR(SEARCH("Bagatellklausel",GT17)))</formula>
    </cfRule>
  </conditionalFormatting>
  <conditionalFormatting sqref="HD17">
    <cfRule type="containsText" dxfId="184" priority="1" operator="containsText" text="Bagatellklausel">
      <formula>NOT(ISERROR(SEARCH("Bagatellklausel",HD17)))</formula>
    </cfRule>
  </conditionalFormatting>
  <dataValidations count="5">
    <dataValidation type="list" allowBlank="1" showInputMessage="1" showErrorMessage="1" sqref="E19:E258 HG19:HG258 GM19:GM258 O19:O258 Y19:Y258 AI19:AI258 AS19:AS258 BC19:BC258 BM19:BM258 BW19:BW258 CG19:CG258 CQ19:CQ258 DA19:DA258 DK19:DK258 DU19:DU258 EE19:EE258 EO19:EO258 EY19:EY258 FI19:FI258 FS19:FS258 GC19:GC258 GW19:GW258">
      <formula1>Bagatell</formula1>
    </dataValidation>
    <dataValidation type="list" allowBlank="1" showInputMessage="1" showErrorMessage="1" sqref="IE19:IE170 HH19:HH258 P19:P258 GX19:GX258 Z19:Z258 AJ19:AJ258 AT19:AT258 BD19:BD258 BN19:BN258 BX19:BX258 CH19:CH258 CR19:CR258 DB19:DB258 IW19:IW170 DL19:DL258 DV19:DV258 EF19:EF258 EP19:EP258 EZ19:EZ258 FJ19:FJ258 FT19:FT258 IN19:IN170 GD19:GD258 GN19:GN258 F19:F258 HV72:HV171">
      <formula1>Verfahren</formula1>
    </dataValidation>
    <dataValidation type="list" allowBlank="1" showInputMessage="1" showErrorMessage="1" sqref="IO19:IP170 HW72:HX171 IX19:IY170 IF19:IG170 HN72:HO171">
      <formula1>Verfahren_Nachträge</formula1>
    </dataValidation>
    <dataValidation type="list" allowBlank="1" showInputMessage="1" showErrorMessage="1" sqref="IH19:IH170 HY72:HY171 IZ19:IZ170 IQ19:IQ170 HP72:HP171">
      <formula1>Publikation</formula1>
    </dataValidation>
    <dataValidation type="list" allowBlank="1" showInputMessage="1" showErrorMessage="1" sqref="HQ72:HQ171 IR19:IR170 JA19:JA170 II19:II170 HZ72:HZ171">
      <formula1>Rechtsmittelbelehrung</formula1>
    </dataValidation>
  </dataValidations>
  <pageMargins left="0.70866141732283472" right="0.70866141732283472" top="0.78740157480314965" bottom="0.78740157480314965" header="0.31496062992125984" footer="0.31496062992125984"/>
  <pageSetup paperSize="8" scale="28" fitToWidth="6" fitToHeight="6" orientation="landscape" r:id="rId1"/>
  <ignoredErrors>
    <ignoredError sqref="H258 H256 H254 H252 H250 H248 H246 H244 H242 H240 H238 H236 H234 H232 H230 H228 H226 H224 H222 H220 H218 H216 H214 H212 H210 H208 H206 H204 H202 H200 H198 H196 H194 H192 H190 H188 H186 H184 H182 H180 H178 H176 H174 H172 H170 H168 H166 H164 H162 H160 H158 H156 H154 H152 H150 H148 H146 H144 H142 H140 H138 H136 H134 H132 H130 H128 H126 H124 H122 H120 H118 H116 H114 H112 H110 H108 H106 H104 H102 H100 H98 H96 H94 H92 H90 H88 H86 H84 H82 H80 H78 H76 H74 H72 H70 H68 H66 H64 H62 H60 H58 H56 H54 H52 H50 H48 H46 H44 H42 H40 H38 H36 H34 H32 H30 H28 H26 H24 H20 H22 H19 H23 H21 H25 H27 H29 H31 H33 H35 H37 H39 H41 H43 H45 H47 H49 H51 H53 H55 H57 H59 H61 H63 H65 H67 H69 H71 H73 H75 H77 H79 H81 H83 H85 H87 H89 H91 H93 H95 H97 H99 H101 H103 H105 H107 H109 H111 H113 H115 H117 H119 H121 H123 H125 H127 H129 H131 H133 H135 H137 H139 H141 H143 H145 H147 H149 H151 H153 H155 H157 H159 H161 H163 H165 H167 H169 H171 H173 H175 H177 H179 H181 H183 H185 H187 H189 H191 H193 H195 H197 H199 H201 H203 H205 H207 H209 H211 H213 H215 H217 H219 H221 H223 H225 H227 H229 H231 H233 H235 H237 H239 H241 H243 H245 H247 H249 H251 H253 H255 H257 HJ257 GP258 GZ23 GZ256 GZ24 GF258 FV256 FL257 FB256 ER257 EH256 DX258 DN256 DD258 CT256 CJ258 BZ256 BP258 BF256 AV258 AL257 AB257 R256 R19 AL19 BF19 BZ19 DN19 EH19 FB19 FV19 GZ19 HJ19 R20 AB20 AL20 AV20 BF20 BP20 BZ20 CJ20 CT20 DD20 DN20 DX20 EH20 ER20 FB20 FL20 FV20 GF20 GP20 GZ20 HJ20 R21 AB21 AL21 AV21 BF21 BP21 BZ21 CJ21 CT21 DD21 DN21 DX21 EH21 ER21 FB21 FL21 FV21 GF21 GP21 GZ21 HJ21 R22 AB22 AL22 AV22 BF22 BP22 BZ22 CJ22 CT22 DD22 DN22 DX22 EH22 ER22 FB22 FL22 FV22 GF22 GP22 GZ22 HJ22 R23 AB23 AL23 AV23 BF23 BP23 BZ23 CJ23 CT23 DD23 DN23 DX23 EH23 ER23 FB23 FL23 FV23 GF23 GP23 HJ23 R24 AB24 AL24 AV24 BF24 BP24 BZ24 CJ24 CT24 DD24 DN24 DX24 EH24 ER24 FB24 FL24 FV24 GF24 GP24 HJ24 R25 AB25 AL25 AV25 BF25 BP25 BZ25 CJ25 CT25 DD25 DN25 DX25 EH25 ER25 FB25 FL25 FV25 GF25 GP25 GZ25 HJ25 R26 AB26 AL26 AV26 BF26 BP26 BZ26 CJ26 CT26 DD26 DN26 DX26 EH26 ER26 FB26 FL26 FV26 GF26 GP26 GZ26 HJ26 R27 AB27 AL27 AV27 BF27 BP27 BZ27 CJ27 CT27 DD27 DN27 DX27 EH27 ER27 FB27 FL27 FV27 GF27 GP27 GZ27 HJ27 R28 AB28 AL28 AV28 BF28 BP28 BZ28 CJ28 CT28 DD28 DN28 DX28 EH28 ER28 FB28 FL28 FV28 GF28 GP28 GZ28 HJ28 R29 AB29 AL29 AV29 BF29 BP29 BZ29 CJ29 CT29 DD29 DN29 DX29 EH29 ER29 FB29 FL29 FV29 GF29 GP29 GZ29 HJ29 R30 AB30 AL30 AV30 BF30 BP30 BZ30 CJ30 CT30 DD30 DN30 DX30 EH30 ER30 FB30 FL30 FV30 GF30 GP30 GZ30 HJ30 R31 AB31 AL31 AV31 BF31 BP31 BZ31 CJ31 CT31 DD31 DN31 DX31 EH31 ER31 FB31 FL31 FV31 GF31 GP31 GZ31 HJ31 R32 AB32 AL32 AV32 BF32 BP32 BZ32 CJ32 CT32 DD32 DN32 DX32 EH32 ER32 FB32 FL32 FV32 GF32 GP32 GZ32 HJ32 R33 AB33 AL33 AV33 BF33 BP33 BZ33 CJ33 CT33 DD33 DN33 DX33 EH33 ER33 FB33 FL33 FV33 GF33 GP33 GZ33 HJ33 R34 AB34 AL34 AV34 BF34 BP34 BZ34 CJ34 CT34 DD34 DN34 DX34 EH34 ER34 FB34 FL34 FV34 GF34 GP34 GZ34 HJ34 R35 AB35 AL35 AV35 BF35 BP35 BZ35 CJ35 CT35 DD35 DN35 DX35 EH35 ER35 FB35 FL35 FV35 GF35 GP35 GZ35 HJ35 R36 AB36 AL36 AV36 BF36 BP36 BZ36 CJ36 CT36 DD36 DN36 DX36 EH36 ER36 FB36 FL36 FV36 GF36 GP36 GZ36 HJ36 R37 AB37 AL37 AV37 BF37 BP37 BZ37 CJ37 CT37 DD37 DN37 DX37 EH37 ER37 FB37 FL37 FV37 GF37 GP37 GZ37 HJ37 R38 AB38 AL38 AV38 BF38 BP38 BZ38 CJ38 CT38 DD38 DN38 DX38 EH38 ER38 FB38 FL38 FV38 GF38 GP38 GZ38 HJ38 R39 AB39 AL39 AV39 BF39 BP39 BZ39 CJ39 CT39 DD39 DN39 DX39 EH39 ER39 FB39 FL39 FV39 GF39 GP39 GZ39 HJ39 R40 AB40 AL40 AV40 BF40 BP40 BZ40 CJ40 CT40 DD40 DN40 DX40 EH40 ER40 FB40 FL40 FV40 GF40 GP40 GZ40 HJ40 R41 AB41 AL41 AV41 BF41 BP41 BZ41 CJ41 CT41 DD41 DN41 DX41 EH41 ER41 FB41 FL41 FV41 GF41 GP41 GZ41 HJ41 R42 AB42 AL42 AV42 BF42 BP42 BZ42 CJ42 CT42 DD42 DN42 DX42 EH42 ER42 FB42 FL42 FV42 GF42 GP42 GZ42 HJ42 R43 AB43 AL43 AV43 BF43 BP43 BZ43 CJ43 CT43 DD43 DN43 DX43 EH43 ER43 FB43 FL43 FV43 GF43 GP43 GZ43 HJ43 R44 AB44 AL44 AV44 BF44 BP44 BZ44 CJ44 CT44 DD44 DN44 DX44 EH44 ER44 FB44 FL44 FV44 GF44 GP44 GZ44 HJ44 R45 AB45 AL45 AV45 BF45 BP45 BZ45 CJ45 CT45 DD45 DN45 DX45 EH45 ER45 FB45 FL45 FV45 GF45 GP45 GZ45 HJ45 R46 AB46 AL46 AV46 BF46 BP46 BZ46 CJ46 CT46 DD46 DN46 DX46 EH46 ER46 FB46 FL46 FV46 GF46 GP46 GZ46 HJ46 R47 AB47 AL47 AV47 BF47 BP47 BZ47 CJ47 CT47 DD47 DN47 DX47 EH47 ER47 FB47 FL47 FV47 GF47 GP47 GZ47 HJ47 R48 AB48 AL48 AV48 BF48 BP48 BZ48 CJ48 CT48 DD48 DN48 DX48 EH48 ER48 FB48 FL48 FV48 GF48 GP48 GZ48 HJ48 R49 AB49 AL49 AV49 BF49 BP49 BZ49 CJ49 CT49 DD49 DN49 DX49 EH49 ER49 FB49 FL49 FV49 GF49 GP49 GZ49 HJ49 R50 AB50 AL50 AV50 BF50 BP50 BZ50 CJ50 CT50 DD50 DN50 DX50 EH50 ER50 FB50 FL50 FV50 GF50 GP50 GZ50 HJ50 R51 AB51 AL51 AV51 BF51 BP51 BZ51 CJ51 CT51 DD51 DN51 DX51 EH51 ER51 FB51 FL51 FV51 GF51 GP51 GZ51 HJ51 R52 AB52 AL52 AV52 BF52 BP52 BZ52 CJ52 CT52 DD52 DN52 DX52 EH52 ER52 FB52 FL52 FV52 GF52 GP52 GZ52 HJ52 R53 AB53 AL53 AV53 BF53 BP53 BZ53 CJ53 CT53 DD53 DN53 DX53 EH53 ER53 FB53 FL53 FV53 GF53 GP53 GZ53 HJ53 R54 AB54 AL54 AV54 BF54 BP54 BZ54 CJ54 CT54 DD54 DN54 DX54 EH54 ER54 FB54 FL54 FV54 GF54 GP54 GZ54 HJ54 R55 AB55 AL55 AV55 BF55 BP55 BZ55 CJ55 CT55 DD55 DN55 DX55 EH55 ER55 FB55 FL55 FV55 GF55 GP55 GZ55 HJ55 R56 AB56 AL56 AV56 BF56 BP56 BZ56 CJ56 CT56 DD56 DN56 DX56 EH56 ER56 FB56 FL56 FV56 GF56 GP56 GZ56 HJ56 R57 AB57 AL57 AV57 BF57 BP57 BZ57 CJ57 CT57 DD57 DN57 DX57 EH57 ER57 FB57 FL57 FV57 GF57 GP57 GZ57 HJ57 R58 AB58 AL58 AV58 BF58 BP58 BZ58 CJ58 CT58 DD58 DN58 DX58 EH58 ER58 FB58 FL58 FV58 GF58 GP58 GZ58 HJ58 R59 AB59 AL59 AV59 BF59 BP59 BZ59 CJ59 CT59 DD59 DN59 DX59 EH59 ER59 FB59 FL59 FV59 GF59 GP59 GZ59 HJ59 R60 AB60 AL60 AV60 BF60 BP60 BZ60 CJ60 CT60 DD60 DN60 DX60 EH60 ER60 FB60 FL60 FV60 GF60 GP60 GZ60 HJ60 R61 AB61 AL61 AV61 BF61 BP61 BZ61 CJ61 CT61 DD61 DN61 DX61 EH61 ER61 FB61 FL61 FV61 GF61 GP61 GZ61 HJ61 R62 AB62 AL62 AV62 BF62 BP62 BZ62 CJ62 CT62 DD62 DN62 DX62 EH62 ER62 FB62 FL62 FV62 GF62 GP62 GZ62 HJ62 R63 AB63 AL63 AV63 BF63 BP63 BZ63 CJ63 CT63 DD63 DN63 DX63 EH63 ER63 FB63 FL63 FV63 GF63 GP63 GZ63 HJ63 R64 AB64 AL64 AV64 BF64 BP64 BZ64 CJ64 CT64 DD64 DN64 DX64 EH64 ER64 FB64 FL64 FV64 GF64 GP64 GZ64 HJ64 R65 AB65 AL65 AV65 BF65 BP65 BZ65 CJ65 CT65 DD65 DN65 DX65 EH65 ER65 FB65 FL65 FV65 GF65 GP65 GZ65 HJ65 R66 AB66 AL66 AV66 BF66 BP66 BZ66 CJ66 CT66 DD66 DN66 DX66 EH66 ER66 FB66 FL66 FV66 GF66 GP66 GZ66 HJ66 R67 AB67 AL67 AV67 BF67 BP67 BZ67 CJ67 CT67 DD67 DN67 DX67 EH67 ER67 FB67 FL67 FV67 GF67 GP67 GZ67 HJ67 R68 AB68 AL68 AV68 BF68 BP68 BZ68 CJ68 CT68 DD68 DN68 DX68 EH68 ER68 FB68 FL68 FV68 GF68 GP68 GZ68 HJ68 R69 AB69 AL69 AV69 BF69 BP69 BZ69 CJ69 CT69 DD69 DN69 DX69 EH69 ER69 FB69 FL69 FV69 GF69 GP69 GZ69 HJ69 R70 AB70 AL70 AV70 BF70 BP70 BZ70 CJ70 CT70 DD70 DN70 DX70 EH70 ER70 FB70 FL70 FV70 GF70 GP70 GZ70 HJ70 R71 AB71 AL71 AV71 BF71 BP71 BZ71 CJ71 CT71 DD71 DN71 DX71 EH71 ER71 FB71 FL71 FV71 GF71 GP71 GZ71 HJ71 R72 AB72 AL72 AV72 BF72 BP72 BZ72 CJ72 CT72 DD72 DN72 DX72 EH72 ER72 FB72 FL72 FV72 GF72 GP72 GZ72 HJ72 R73 AB73 AL73 AV73 BF73 BP73 BZ73 CJ73 CT73 DD73 DN73 DX73 EH73 ER73 FB73 FL73 FV73 GF73 GP73 GZ73 HJ73 R74 AB74 AL74 AV74 BF74 BP74 BZ74 CJ74 CT74 DD74 DN74 DX74 EH74 ER74 FB74 FL74 FV74 GF74 GP74 GZ74 HJ74 R75 AB75 AL75 AV75 BF75 BP75 BZ75 CJ75 CT75 DD75 DN75 DX75 EH75 ER75 FB75 FL75 FV75 GF75 GP75 GZ75 HJ75 R76 AB76 AL76 AV76 BF76 BP76 BZ76 CJ76 CT76 DD76 DN76 DX76 EH76 ER76 FB76 FL76 FV76 GF76 GP76 GZ76 HJ76 R77 AB77 AL77 AV77 BF77 BP77 BZ77 CJ77 CT77 DD77 DN77 DX77 EH77 ER77 FB77 FL77 FV77 GF77 GP77 GZ77 HJ77 R78 AB78 AL78 AV78 BF78 BP78 BZ78 CJ78 CT78 DD78 DN78 DX78 EH78 ER78 FB78 FL78 FV78 GF78 GP78 GZ78 HJ78 R79 AB79 AL79 AV79 BF79 BP79 BZ79 CJ79 CT79 DD79 DN79 DX79 EH79 ER79 FB79 FL79 FV79 GF79 GP79 GZ79 HJ79 R80 AB80 AL80 AV80 BF80 BP80 BZ80 CJ80 CT80 DD80 DN80 DX80 EH80 ER80 FB80 FL80 FV80 GF80 GP80 GZ80 HJ80 R81 AB81 AL81 AV81 BF81 BP81 BZ81 CJ81 CT81 DD81 DN81 DX81 EH81 ER81 FB81 FL81 FV81 GF81 GP81 GZ81 HJ81 R82 AB82 AL82 AV82 BF82 BP82 BZ82 CJ82 CT82 DD82 DN82 DX82 EH82 ER82 FB82 FL82 FV82 GF82 GP82 GZ82 HJ82 R83 AB83 AL83 AV83 BF83 BP83 BZ83 CJ83 CT83 DD83 DN83 DX83 EH83 ER83 FB83 FL83 FV83 GF83 GP83 GZ83 HJ83 R84 AB84 AL84 AV84 BF84 BP84 BZ84 CJ84 CT84 DD84 DN84 DX84 EH84 ER84 FB84 FL84 FV84 GF84 GP84 GZ84 HJ84 R85 AB85 AL85 AV85 BF85 BP85 BZ85 CJ85 CT85 DD85 DN85 DX85 EH85 ER85 FB85 FL85 FV85 GF85 GP85 GZ85 HJ85 R86 AB86 AL86 AV86 BF86 BP86 BZ86 CJ86 CT86 DD86 DN86 DX86 EH86 ER86 FB86 FL86 FV86 GF86 GP86 GZ86 HJ86 R87 AB87 AL87 AV87 BF87 BP87 BZ87 CJ87 CT87 DD87 DN87 DX87 EH87 ER87 FB87 FL87 FV87 GF87 GP87 GZ87 HJ87 R88 AB88 AL88 AV88 BF88 BP88 BZ88 CJ88 CT88 DD88 DN88 DX88 EH88 ER88 FB88 FL88 FV88 GF88 GP88 GZ88 HJ88 R89 AB89 AL89 AV89 BF89 BP89 BZ89 CJ89 CT89 DD89 DN89 DX89 EH89 ER89 FB89 FL89 FV89 GF89 GP89 GZ89 HJ89 R90 AB90 AL90 AV90 BF90 BP90 BZ90 CJ90 CT90 DD90 DN90 DX90 EH90 ER90 FB90 FL90 FV90 GF90 GP90 GZ90 HJ90 R91 AB91 AL91 AV91 BF91 BP91 BZ91 CJ91 CT91 DD91 DN91 DX91 EH91 ER91 FB91 FL91 FV91 GF91 GP91 GZ91 HJ91 R92 AB92 AL92 AV92 BF92 BP92 BZ92 CJ92 CT92 DD92 DN92 DX92 EH92 ER92 FB92 FL92 FV92 GF92 GP92 GZ92 HJ92 R93 AB93 AL93 AV93 BF93 BP93 BZ93 CJ93 CT93 DD93 DN93 DX93 EH93 ER93 FB93 FL93 FV93 GF93 GP93 GZ93 HJ93 R94 AB94 AL94 AV94 BF94 BP94 BZ94 CJ94 CT94 DD94 DN94 DX94 EH94 ER94 FB94 FL94 FV94 GF94 GP94 GZ94 HJ94 R95 AB95 AL95 AV95 BF95 BP95 BZ95 CJ95 CT95 DD95 DN95 DX95 EH95 ER95 FB95 FL95 FV95 GF95 GP95 GZ95 HJ95 R96 AB96 AL96 AV96 BF96 BP96 BZ96 CJ96 CT96 DD96 DN96 DX96 EH96 ER96 FB96 FL96 FV96 GF96 GP96 GZ96 HJ96 R97 AB97 AL97 AV97 BF97 BP97 BZ97 CJ97 CT97 DD97 DN97 DX97 EH97 ER97 FB97 FL97 FV97 GF97 GP97 GZ97 HJ97 R98 AB98 AL98 AV98 BF98 BP98 BZ98 CJ98 CT98 DD98 DN98 DX98 EH98 ER98 FB98 FL98 FV98 GF98 GP98 GZ98 HJ98 R99 AB99 AL99 AV99 BF99 BP99 BZ99 CJ99 CT99 DD99 DN99 DX99 EH99 ER99 FB99 FL99 FV99 GF99 GP99 GZ99 HJ99 R100 AB100 AL100 AV100 BF100 BP100 BZ100 CJ100 CT100 DD100 DN100 DX100 EH100 ER100 FB100 FL100 FV100 GF100 GP100 GZ100 HJ100 R101 AB101 AL101 AV101 BF101 BP101 BZ101 CJ101 CT101 DD101 DN101 DX101 EH101 ER101 FB101 FL101 FV101 GF101 GP101 GZ101 HJ101 R102 AB102 AL102 AV102 BF102 BP102 BZ102 CJ102 CT102 DD102 DN102 DX102 EH102 ER102 FB102 FL102 FV102 GF102 GP102 GZ102 HJ102 R103 AB103 AL103 AV103 BF103 BP103 BZ103 CJ103 CT103 DD103 DN103 DX103 EH103 ER103 FB103 FL103 FV103 GF103 GP103 GZ103 HJ103 R104 AB104 AL104 AV104 BF104 BP104 BZ104 CJ104 CT104 DD104 DN104 DX104 EH104 ER104 FB104 FL104 FV104 GF104 GP104 GZ104 HJ104 R105 AB105 AL105 AV105 BF105 BP105 BZ105 CJ105 CT105 DD105 DN105 DX105 EH105 ER105 FB105 FL105 FV105 GF105 GP105 GZ105 HJ105 R106 AB106 AL106 AV106 BF106 BP106 BZ106 CJ106 CT106 DD106 DN106 DX106 EH106 ER106 FB106 FL106 FV106 GF106 GP106 GZ106 HJ106 R107 AB107 AL107 AV107 BF107 BP107 BZ107 CJ107 CT107 DD107 DN107 DX107 EH107 ER107 FB107 FL107 FV107 GF107 GP107 GZ107 HJ107 R108 AB108 AL108 AV108 BF108 BP108 BZ108 CJ108 CT108 DD108 DN108 DX108 EH108 ER108 FB108 FL108 FV108 GF108 GP108 GZ108 HJ108 R109 AB109 AL109 AV109 BF109 BP109 BZ109 CJ109 CT109 DD109 DN109 DX109 EH109 ER109 FB109 FL109 FV109 GF109 GP109 GZ109 HJ109 R110 AB110 AL110 AV110 BF110 BP110 BZ110 CJ110 CT110 DD110 DN110 DX110 EH110 ER110 FB110 FL110 FV110 GF110 GP110 GZ110 HJ110 R111 AB111 AL111 AV111 BF111 BP111 BZ111 CJ111 CT111 DD111 DN111 DX111 EH111 ER111 FB111 FL111 FV111 GF111 GP111 GZ111 HJ111 R112 AB112 AL112 AV112 BF112 BP112 BZ112 CJ112 CT112 DD112 DN112 DX112 EH112 ER112 FB112 FL112 FV112 GF112 GP112 GZ112 HJ112 R113 AB113 AL113 AV113 BF113 BP113 BZ113 CJ113 CT113 DD113 DN113 DX113 EH113 ER113 FB113 FL113 FV113 GF113 GP113 GZ113 HJ113 R114 AB114 AL114 AV114 BF114 BP114 BZ114 CJ114 CT114 DD114 DN114 DX114 EH114 ER114 FB114 FL114 FV114 GF114 GP114 GZ114 HJ114 R115 AB115 AL115 AV115 BF115 BP115 BZ115 CJ115 CT115 DD115 DN115 DX115 EH115 ER115 FB115 FL115 FV115 GF115 GP115 GZ115 HJ115 R116 AB116 AL116 AV116 BF116 BP116 BZ116 CJ116 CT116 DD116 DN116 DX116 EH116 ER116 FB116 FL116 FV116 GF116 GP116 GZ116 HJ116 R117 AB117 AL117 AV117 BF117 BP117 BZ117 CJ117 CT117 DD117 DN117 DX117 EH117 ER117 FB117 FL117 FV117 GF117 GP117 GZ117 HJ117 R118 AB118 AL118 AV118 BF118 BP118 BZ118 CJ118 CT118 DD118 DN118 DX118 EH118 ER118 FB118 FL118 FV118 GF118 GP118 GZ118 HJ118 R119 AB119 AL119 AV119 BF119 BP119 BZ119 CJ119 CT119 DD119 DN119 DX119 EH119 ER119 FB119 FL119 FV119 GF119 GP119 GZ119 HJ119 R120 AB120 AL120 AV120 BF120 BP120 BZ120 CJ120 CT120 DD120 DN120 DX120 EH120 ER120 FB120 FL120 FV120 GF120 GP120 GZ120 HJ120 R121 AB121 AL121 AV121 BF121 BP121 BZ121 CJ121 CT121 DD121 DN121 DX121 EH121 ER121 FB121 FL121 FV121 GF121 GP121 GZ121 HJ121 R122 AB122 AL122 AV122 BF122 BP122 BZ122 CJ122 CT122 DD122 DN122 DX122 EH122 ER122 FB122 FL122 FV122 GF122 GP122 GZ122 HJ122 R123 AB123 AL123 AV123 BF123 BP123 BZ123 CJ123 CT123 DD123 DN123 DX123 EH123 ER123 FB123 FL123 FV123 GF123 GP123 GZ123 HJ123 R124 AB124 AL124 AV124 BF124 BP124 BZ124 CJ124 CT124 DD124 DN124 DX124 EH124 ER124 FB124 FL124 FV124 GF124 GP124 GZ124 HJ124 R125 AB125 AL125 AV125 BF125 BP125 BZ125 CJ125 CT125 DD125 DN125 DX125 EH125 ER125 FB125 FL125 FV125 GF125 GP125 GZ125 HJ125 R126 AB126 AL126 AV126 BF126 BP126 BZ126 CJ126 CT126 DD126 DN126 DX126 EH126 ER126 FB126 FL126 FV126 GF126 GP126 GZ126 HJ126 R127 AB127 AL127 AV127 BF127 BP127 BZ127 CJ127 CT127 DD127 DN127 DX127 EH127 ER127 FB127 FL127 FV127 GF127 GP127 GZ127 HJ127 R128 AB128 AL128 AV128 BF128 BP128 BZ128 CJ128 CT128 DD128 DN128 DX128 EH128 ER128 FB128 FL128 FV128 GF128 GP128 GZ128 HJ128 R129 AB129 AL129 AV129 BF129 BP129 BZ129 CJ129 CT129 DD129 DN129 DX129 EH129 ER129 FB129 FL129 FV129 GF129 GP129 GZ129 HJ129 R130 AB130 AL130 AV130 BF130 BP130 BZ130 CJ130 CT130 DD130 DN130 DX130 EH130 ER130 FB130 FL130 FV130 GF130 GP130 GZ130 HJ130 R131 AB131 AL131 AV131 BF131 BP131 BZ131 CJ131 CT131 DD131 DN131 DX131 EH131 ER131 FB131 FL131 FV131 GF131 GP131 GZ131 HJ131 R132 AB132 AL132 AV132 BF132 BP132 BZ132 CJ132 CT132 DD132 DN132 DX132 EH132 ER132 FB132 FL132 FV132 GF132 GP132 GZ132 HJ132 R133 AB133 AL133 AV133 BF133 BP133 BZ133 CJ133 CT133 DD133 DN133 DX133 EH133 ER133 FB133 FL133 FV133 GF133 GP133 GZ133 HJ133 R134 AB134 AL134 AV134 BF134 BP134 BZ134 CJ134 CT134 DD134 DN134 DX134 EH134 ER134 FB134 FL134 FV134 GF134 GP134 GZ134 HJ134 R135 AB135 AL135 AV135 BF135 BP135 BZ135 CJ135 CT135 DD135 DN135 DX135 EH135 ER135 FB135 FL135 FV135 GF135 GP135 GZ135 HJ135 R136 AB136 AL136 AV136 BF136 BP136 BZ136 CJ136 CT136 DD136 DN136 DX136 EH136 ER136 FB136 FL136 FV136 GF136 GP136 GZ136 HJ136 R137 AB137 AL137 AV137 BF137 BP137 BZ137 CJ137 CT137 DD137 DN137 DX137 EH137 ER137 FB137 FL137 FV137 GF137 GP137 GZ137 HJ137 R138 AB138 AL138 AV138 BF138 BP138 BZ138 CJ138 CT138 DD138 DN138 DX138 EH138 ER138 FB138 FL138 FV138 GF138 GP138 GZ138 HJ138 R139 AB139 AL139 AV139 BF139 BP139 BZ139 CJ139 CT139 DD139 DN139 DX139 EH139 ER139 FB139 FL139 FV139 GF139 GP139 GZ139 HJ139 R140 AB140 AL140 AV140 BF140 BP140 BZ140 CJ140 CT140 DD140 DN140 DX140 EH140 ER140 FB140 FL140 FV140 GF140 GP140 GZ140 HJ140 R141 AB141 AL141 AV141 BF141 BP141 BZ141 CJ141 CT141 DD141 DN141 DX141 EH141 ER141 FB141 FL141 FV141 GF141 GP141 GZ141 HJ141 R142 AB142 AL142 AV142 BF142 BP142 BZ142 CJ142 CT142 DD142 DN142 DX142 EH142 ER142 FB142 FL142 FV142 GF142 GP142 GZ142 HJ142 R143 AB143 AL143 AV143 BF143 BP143 BZ143 CJ143 CT143 DD143 DN143 DX143 EH143 ER143 FB143 FL143 FV143 GF143 GP143 GZ143 HJ143 R144 AB144 AL144 AV144 BF144 BP144 BZ144 CJ144 CT144 DD144 DN144 DX144 EH144 ER144 FB144 FL144 FV144 GF144 GP144 GZ144 HJ144 R145 AB145 AL145 AV145 BF145 BP145 BZ145 CJ145 CT145 DD145 DN145 DX145 EH145 ER145 FB145 FL145 FV145 GF145 GP145 GZ145 HJ145 R146 AB146 AL146 AV146 BF146 BP146 BZ146 CJ146 CT146 DD146 DN146 DX146 EH146 ER146 FB146 FL146 FV146 GF146 GP146 GZ146 HJ146 R147 AB147 AL147 AV147 BF147 BP147 BZ147 CJ147 CT147 DD147 DN147 DX147 EH147 ER147 FB147 FL147 FV147 GF147 GP147 GZ147 HJ147 R148 AB148 AL148 AV148 BF148 BP148 BZ148 CJ148 CT148 DD148 DN148 DX148 EH148 ER148 FB148 FL148 FV148 GF148 GP148 GZ148 HJ148 R149 AB149 AL149 AV149 BF149 BP149 BZ149 CJ149 CT149 DD149 DN149 DX149 EH149 ER149 FB149 FL149 FV149 GF149 GP149 GZ149 HJ149 R150 AB150 AL150 AV150 BF150 BP150 BZ150 CJ150 CT150 DD150 DN150 DX150 EH150 ER150 FB150 FL150 FV150 GF150 GP150 GZ150 HJ150 R151 AB151 AL151 AV151 BF151 BP151 BZ151 CJ151 CT151 DD151 DN151 DX151 EH151 ER151 FB151 FL151 FV151 GF151 GP151 GZ151 HJ151 R152 AB152 AL152 AV152 BF152 BP152 BZ152 CJ152 CT152 DD152 DN152 DX152 EH152 ER152 FB152 FL152 FV152 GF152 GP152 GZ152 HJ152 R153 AB153 AL153 AV153 BF153 BP153 BZ153 CJ153 CT153 DD153 DN153 DX153 EH153 ER153 FB153 FL153 FV153 GF153 GP153 GZ153 HJ153 R154 AB154 AL154 AV154 BF154 BP154 BZ154 CJ154 CT154 DD154 DN154 DX154 EH154 ER154 FB154 FL154 FV154 GF154 GP154 GZ154 HJ154 R155 AB155 AL155 AV155 BF155 BP155 BZ155 CJ155 CT155 DD155 DN155 DX155 EH155 ER155 FB155 FL155 FV155 GF155 GP155 GZ155 HJ155 R156 AB156 AL156 AV156 BF156 BP156 BZ156 CJ156 CT156 DD156 DN156 DX156 EH156 ER156 FB156 FL156 FV156 GF156 GP156 GZ156 HJ156 R157 AB157 AL157 AV157 BF157 BP157 BZ157 CJ157 CT157 DD157 DN157 DX157 EH157 ER157 FB157 FL157 FV157 GF157 GP157 GZ157 HJ157 R158 AB158 AL158 AV158 BF158 BP158 BZ158 CJ158 CT158 DD158 DN158 DX158 EH158 ER158 FB158 FL158 FV158 GF158 GP158 GZ158 HJ158 R159 AB159 AL159 AV159 BF159 BP159 BZ159 CJ159 CT159 DD159 DN159 DX159 EH159 ER159 FB159 FL159 FV159 GF159 GP159 GZ159 HJ159 R160 AB160 AL160 AV160 BF160 BP160 BZ160 CJ160 CT160 DD160 DN160 DX160 EH160 ER160 FB160 FL160 FV160 GF160 GP160 GZ160 HJ160 R161 AB161 AL161 AV161 BF161 BP161 BZ161 CJ161 CT161 DD161 DN161 DX161 EH161 ER161 FB161 FL161 FV161 GF161 GP161 GZ161 HJ161 R162 AB162 AL162 AV162 BF162 BP162 BZ162 CJ162 CT162 DD162 DN162 DX162 EH162 ER162 FB162 FL162 FV162 GF162 GP162 GZ162 HJ162 R163 AB163 AL163 AV163 BF163 BP163 BZ163 CJ163 CT163 DD163 DN163 DX163 EH163 ER163 FB163 FL163 FV163 GF163 GP163 GZ163 HJ163 R164 AB164 AL164 AV164 BF164 BP164 BZ164 CJ164 CT164 DD164 DN164 DX164 EH164 ER164 FB164 FL164 FV164 GF164 GP164 GZ164 HJ164 R165 AB165 AL165 AV165 BF165 BP165 BZ165 CJ165 CT165 DD165 DN165 DX165 EH165 ER165 FB165 FL165 FV165 GF165 GP165 GZ165 HJ165 R166 AB166 AL166 AV166 BF166 BP166 BZ166 CJ166 CT166 DD166 DN166 DX166 EH166 ER166 FB166 FL166 FV166 GF166 GP166 GZ166 HJ166 R167 AB167 AL167 AV167 BF167 BP167 BZ167 CJ167 CT167 DD167 DN167 DX167 EH167 ER167 FB167 FL167 FV167 GF167 GP167 GZ167 HJ167 R168 AB168 AL168 AV168 BF168 BP168 BZ168 CJ168 CT168 DD168 DN168 DX168 EH168 ER168 FB168 FL168 FV168 GF168 GP168 GZ168 HJ168 R169 AB169 AL169 AV169 BF169 BP169 BZ169 CJ169 CT169 DD169 DN169 DX169 EH169 ER169 FB169 FL169 FV169 GF169 GP169 GZ169 HJ169 R170 AB170 AL170 AV170 BF170 BP170 BZ170 CJ170 CT170 DD170 DN170 DX170 EH170 ER170 FB170 FL170 FV170 GF170 GP170 GZ170 HJ170 R171 AB171 AL171 AV171 BF171 BP171 BZ171 CJ171 CT171 DD171 DN171 DX171 EH171 ER171 FB171 FL171 FV171 GF171 GP171 GZ171 HJ171 R172 AB172 AL172 AV172 BF172 BP172 BZ172 CJ172 CT172 DD172 DN172 DX172 EH172 ER172 FB172 FL172 FV172 GF172 GP172 GZ172 HJ172 R173 AB173 AL173 AV173 BF173 BP173 BZ173 CJ173 CT173 DD173 DN173 DX173 EH173 ER173 FB173 FL173 FV173 GF173 GP173 GZ173 HJ173 R174 AB174 AL174 AV174 BF174 BP174 BZ174 CJ174 CT174 DD174 DN174 DX174 EH174 ER174 FB174 FL174 FV174 GF174 GP174 GZ174 HJ174 R175 AB175 AL175 AV175 BF175 BP175 BZ175 CJ175 CT175 DD175 DN175 DX175 EH175 ER175 FB175 FL175 FV175 GF175 GP175 GZ175 HJ175 R176 AB176 AL176 AV176 BF176 BP176 BZ176 CJ176 CT176 DD176 DN176 DX176 EH176 ER176 FB176 FL176 FV176 GF176 GP176 GZ176 HJ176 R177 AB177 AL177 AV177 BF177 BP177 BZ177 CJ177 CT177 DD177 DN177 DX177 EH177 ER177 FB177 FL177 FV177 GF177 GP177 GZ177 HJ177 R178 AB178 AL178 AV178 BF178 BP178 BZ178 CJ178 CT178 DD178 DN178 DX178 EH178 ER178 FB178 FL178 FV178 GF178 GP178 GZ178 HJ178 R179 AB179 AL179 AV179 BF179 BP179 BZ179 CJ179 CT179 DD179 DN179 DX179 EH179 ER179 FB179 FL179 FV179 GF179 GP179 GZ179 HJ179 R180 AB180 AL180 AV180 BF180 BP180 BZ180 CJ180 CT180 DD180 DN180 DX180 EH180 ER180 FB180 FL180 FV180 GF180 GP180 GZ180 HJ180 R181 AB181 AL181 AV181 BF181 BP181 BZ181 CJ181 CT181 DD181 DN181 DX181 EH181 ER181 FB181 FL181 FV181 GF181 GP181 GZ181 HJ181 R182 AB182 AL182 AV182 BF182 BP182 BZ182 CJ182 CT182 DD182 DN182 DX182 EH182 ER182 FB182 FL182 FV182 GF182 GP182 GZ182 HJ182 R183 AB183 AL183 AV183 BF183 BP183 BZ183 CJ183 CT183 DD183 DN183 DX183 EH183 ER183 FB183 FL183 FV183 GF183 GP183 GZ183 HJ183 R184 AB184 AL184 AV184 BF184 BP184 BZ184 CJ184 CT184 DD184 DN184 DX184 EH184 ER184 FB184 FL184 FV184 GF184 GP184 GZ184 HJ184 R185 AB185 AL185 AV185 BF185 BP185 BZ185 CJ185 CT185 DD185 DN185 DX185 EH185 ER185 FB185 FL185 FV185 GF185 GP185 GZ185 HJ185 R186 AB186 AL186 AV186 BF186 BP186 BZ186 CJ186 CT186 DD186 DN186 DX186 EH186 ER186 FB186 FL186 FV186 GF186 GP186 GZ186 HJ186 R187 AB187 AL187 AV187 BF187 BP187 BZ187 CJ187 CT187 DD187 DN187 DX187 EH187 ER187 FB187 FL187 FV187 GF187 GP187 GZ187 HJ187 R188 AB188 AL188 AV188 BF188 BP188 BZ188 CJ188 CT188 DD188 DN188 DX188 EH188 ER188 FB188 FL188 FV188 GF188 GP188 GZ188 HJ188 R189 AB189 AL189 AV189 BF189 BP189 BZ189 CJ189 CT189 DD189 DN189 DX189 EH189 ER189 FB189 FL189 FV189 GF189 GP189 GZ189 HJ189 R190 AB190 AL190 AV190 BF190 BP190 BZ190 CJ190 CT190 DD190 DN190 DX190 EH190 ER190 FB190 FL190 FV190 GF190 GP190 GZ190 HJ190 R191 AB191 AL191 AV191 BF191 BP191 BZ191 CJ191 CT191 DD191 DN191 DX191 EH191 ER191 FB191 FL191 FV191 GF191 GP191 GZ191 HJ191 R192 AB192 AL192 AV192 BF192 BP192 BZ192 CJ192 CT192 DD192 DN192 DX192 EH192 ER192 FB192 FL192 FV192 GF192 GP192 GZ192 HJ192 R193 AB193 AL193 AV193 BF193 BP193 BZ193 CJ193 CT193 DD193 DN193 DX193 EH193 ER193 FB193 FL193 FV193 GF193 GP193 GZ193 HJ193 R194 AB194 AL194 AV194 BF194 BP194 BZ194 CJ194 CT194 DD194 DN194 DX194 EH194 ER194 FB194 FL194 FV194 GF194 GP194 GZ194 HJ194 R195 AB195 AL195 AV195 BF195 BP195 BZ195 CJ195 CT195 DD195 DN195 DX195 EH195 ER195 FB195 FL195 FV195 GF195 GP195 GZ195 HJ195 R196 AB196 AL196 AV196 BF196 BP196 BZ196 CJ196 CT196 DD196 DN196 DX196 EH196 ER196 FB196 FL196 FV196 GF196 GP196 GZ196 HJ196 R197 AB197 AL197 AV197 BF197 BP197 BZ197 CJ197 CT197 DD197 DN197 DX197 EH197 ER197 FB197 FL197 FV197 GF197 GP197 GZ197 HJ197 R198 AB198 AL198 AV198 BF198 BP198 BZ198 CJ198 CT198 DD198 DN198 DX198 EH198 ER198 FB198 FL198 FV198 GF198 GP198 GZ198 HJ198 R199 AB199 AL199 AV199 BF199 BP199 BZ199 CJ199 CT199 DD199 DN199 DX199 EH199 ER199 FB199 FL199 FV199 GF199 GP199 GZ199 HJ199 R200 AB200 AL200 AV200 BF200 BP200 BZ200 CJ200 CT200 DD200 DN200 DX200 EH200 ER200 FB200 FL200 FV200 GF200 GP200 GZ200 HJ200 R201 AB201 AL201 AV201 BF201 BP201 BZ201 CJ201 CT201 DD201 DN201 DX201 EH201 ER201 FB201 FL201 FV201 GF201 GP201 GZ201 HJ201 R202 AB202 AL202 AV202 BF202 BP202 BZ202 CJ202 CT202 DD202 DN202 DX202 EH202 ER202 FB202 FL202 FV202 GF202 GP202 GZ202 HJ202 R203 AB203 AL203 AV203 BF203 BP203 BZ203 CJ203 CT203 DD203 DN203 DX203 EH203 ER203 FB203 FL203 FV203 GF203 GP203 GZ203 HJ203 R204 AB204 AL204 AV204 BF204 BP204 BZ204 CJ204 CT204 DD204 DN204 DX204 EH204 ER204 FB204 FL204 FV204 GF204 GP204 GZ204 HJ204 R205 AB205 AL205 AV205 BF205 BP205 BZ205 CJ205 CT205 DD205 DN205 DX205 EH205 ER205 FB205 FL205 FV205 GF205 GP205 GZ205 HJ205 R206 AB206 AL206 AV206 BF206 BP206 BZ206 CJ206 CT206 DD206 DN206 DX206 EH206 ER206 FB206 FL206 FV206 GF206 GP206 GZ206 HJ206 R207 AB207 AL207 AV207 BF207 BP207 BZ207 CJ207 CT207 DD207 DN207 DX207 EH207 ER207 FB207 FL207 FV207 GF207 GP207 GZ207 HJ207 R208 AB208 AL208 AV208 BF208 BP208 BZ208 CJ208 CT208 DD208 DN208 DX208 EH208 ER208 FB208 FL208 FV208 GF208 GP208 GZ208 HJ208 R209 AB209 AL209 AV209 BF209 BP209 BZ209 CJ209 CT209 DD209 DN209 DX209 EH209 ER209 FB209 FL209 FV209 GF209 GP209 GZ209 HJ209 R210 AB210 AL210 AV210 BF210 BP210 BZ210 CJ210 CT210 DD210 DN210 DX210 EH210 ER210 FB210 FL210 FV210 GF210 GP210 GZ210 HJ210 R211 AB211 AL211 AV211 BF211 BP211 BZ211 CJ211 CT211 DD211 DN211 DX211 EH211 ER211 FB211 FL211 FV211 GF211 GP211 GZ211 HJ211 R212 AB212 AL212 AV212 BF212 BP212 BZ212 CJ212 CT212 DD212 DN212 DX212 EH212 ER212 FB212 FL212 FV212 GF212 GP212 GZ212 HJ212 R213 AB213 AL213 AV213 BF213 BP213 BZ213 CJ213 CT213 DD213 DN213 DX213 EH213 ER213 FB213 FL213 FV213 GF213 GP213 GZ213 HJ213 R214 AB214 AL214 AV214 BF214 BP214 BZ214 CJ214 CT214 DD214 DN214 DX214 EH214 ER214 FB214 FL214 FV214 GF214 GP214 GZ214 HJ214 R215 AB215 AL215 AV215 BF215 BP215 BZ215 CJ215 CT215 DD215 DN215 DX215 EH215 ER215 FB215 FL215 FV215 GF215 GP215 GZ215 HJ215 R216 AB216 AL216 AV216 BF216 BP216 BZ216 CJ216 CT216 DD216 DN216 DX216 EH216 ER216 FB216 FL216 FV216 GF216 GP216 GZ216 HJ216 R217 AB217 AL217 AV217 BF217 BP217 BZ217 CJ217 CT217 DD217 DN217 DX217 EH217 ER217 FB217 FL217 FV217 GF217 GP217 GZ217 HJ217 R218 AB218 AL218 AV218 BF218 BP218 BZ218 CJ218 CT218 DD218 DN218 DX218 EH218 ER218 FB218 FL218 FV218 GF218 GP218 GZ218 HJ218 R219 AB219 AL219 AV219 BF219 BP219 BZ219 CJ219 CT219 DD219 DN219 DX219 EH219 ER219 FB219 FL219 FV219 GF219 GP219 GZ219 HJ219 R220 AB220 AL220 AV220 BF220 BP220 BZ220 CJ220 CT220 DD220 DN220 DX220 EH220 ER220 FB220 FL220 FV220 GF220 GP220 GZ220 HJ220 R221 AB221 AL221 AV221 BF221 BP221 BZ221 CJ221 CT221 DD221 DN221 DX221 EH221 ER221 FB221 FL221 FV221 GF221 GP221 GZ221 HJ221 R222 AB222 AL222 AV222 BF222 BP222 BZ222 CJ222 CT222 DD222 DN222 DX222 EH222 ER222 FB222 FL222 FV222 GF222 GP222 GZ222 HJ222 R223 AB223 AL223 AV223 BF223 BP223 BZ223 CJ223 CT223 DD223 DN223 DX223 EH223 ER223 FB223 FL223 FV223 GF223 GP223 GZ223 HJ223 R224 AB224 AL224 AV224 BF224 BP224 BZ224 CJ224 CT224 DD224 DN224 DX224 EH224 ER224 FB224 FL224 FV224 GF224 GP224 GZ224 HJ224 R225 AB225 AL225 AV225 BF225 BP225 BZ225 CJ225 CT225 DD225 DN225 DX225 EH225 ER225 FB225 FL225 FV225 GF225 GP225 GZ225 HJ225 R226 AB226 AL226 AV226 BF226 BP226 BZ226 CJ226 CT226 DD226 DN226 DX226 EH226 ER226 FB226 FL226 FV226 GF226 GP226 GZ226 HJ226 R227 AB227 AL227 AV227 BF227 BP227 BZ227 CJ227 CT227 DD227 DN227 DX227 EH227 ER227 FB227 FL227 FV227 GF227 GP227 GZ227 HJ227 R228 AB228 AL228 AV228 BF228 BP228 BZ228 CJ228 CT228 DD228 DN228 DX228 EH228 ER228 FB228 FL228 FV228 GF228 GP228 GZ228 HJ228 R229 AB229 AL229 AV229 BF229 BP229 BZ229 CJ229 CT229 DD229 DN229 DX229 EH229 ER229 FB229 FL229 FV229 GF229 GP229 GZ229 HJ229 R230 AB230 AL230 AV230 BF230 BP230 BZ230 CJ230 CT230 DD230 DN230 DX230 EH230 ER230 FB230 FL230 FV230 GF230 GP230 GZ230 HJ230 R231 AB231 AL231 AV231 BF231 BP231 BZ231 CJ231 CT231 DD231 DN231 DX231 EH231 ER231 FB231 FL231 FV231 GF231 GP231 GZ231 HJ231 R232 AB232 AL232 AV232 BF232 BP232 BZ232 CJ232 CT232 DD232 DN232 DX232 EH232 ER232 FB232 FL232 FV232 GF232 GP232 GZ232 HJ232 R233 AB233 AL233 AV233 BF233 BP233 BZ233 CJ233 CT233 DD233 DN233 DX233 EH233 ER233 FB233 FL233 FV233 GF233 GP233 GZ233 HJ233 R234 AB234 AL234 AV234 BF234 BP234 BZ234 CJ234 CT234 DD234 DN234 DX234 EH234 ER234 FB234 FL234 FV234 GF234 GP234 GZ234 HJ234 R235 AB235 AL235 AV235 BF235 BP235 BZ235 CJ235 CT235 DD235 DN235 DX235 EH235 ER235 FB235 FL235 FV235 GF235 GP235 GZ235 HJ235 R236 AB236 AL236 AV236 BF236 BP236 BZ236 CJ236 CT236 DD236 DN236 DX236 EH236 ER236 FB236 FL236 FV236 GF236 GP236 GZ236 HJ236 R237 AB237 AL237 AV237 BF237 BP237 BZ237 CJ237 CT237 DD237 DN237 DX237 EH237 ER237 FB237 FL237 FV237 GF237 GP237 GZ237 HJ237 R238 AB238 AL238 AV238 BF238 BP238 BZ238 CJ238 CT238 DD238 DN238 DX238 EH238 ER238 FB238 FL238 FV238 GF238 GP238 GZ238 HJ238 R239 AB239 AL239 AV239 BF239 BP239 BZ239 CJ239 CT239 DD239 DN239 DX239 EH239 ER239 FB239 FL239 FV239 GF239 GP239 GZ239 HJ239 R240 AB240 AL240 AV240 BF240 BP240 BZ240 CJ240 CT240 DD240 DN240 DX240 EH240 ER240 FB240 FL240 FV240 GF240 GP240 GZ240 HJ240 R241 AB241 AL241 AV241 BF241 BP241 BZ241 CJ241 CT241 DD241 DN241 DX241 EH241 ER241 FB241 FL241 FV241 GF241 GP241 GZ241 HJ241 R242 AB242 AL242 AV242 BF242 BP242 BZ242 CJ242 CT242 DD242 DN242 DX242 EH242 ER242 FB242 FL242 FV242 GF242 GP242 GZ242 HJ242 R243 AB243 AL243 AV243 BF243 BP243 BZ243 CJ243 CT243 DD243 DN243 DX243 EH243 ER243 FB243 FL243 FV243 GF243 GP243 GZ243 HJ243 R244 AB244 AL244 AV244 BF244 BP244 BZ244 CJ244 CT244 DD244 DN244 DX244 EH244 ER244 FB244 FL244 FV244 GF244 GP244 GZ244 HJ244 R245 AB245 AL245 AV245 BF245 BP245 BZ245 CJ245 CT245 DD245 DN245 DX245 EH245 ER245 FB245 FL245 FV245 GF245 GP245 GZ245 HJ245 R246 AB246 AL246 AV246 BF246 BP246 BZ246 CJ246 CT246 DD246 DN246 DX246 EH246 ER246 FB246 FL246 FV246 GF246 GP246 GZ246 HJ246 R247 AB247 AL247 AV247 BF247 BP247 BZ247 CJ247 CT247 DD247 DN247 DX247 EH247 ER247 FB247 FL247 FV247 GF247 GP247 GZ247 HJ247 R248 AB248 AL248 AV248 BF248 BP248 BZ248 CJ248 CT248 DD248 DN248 DX248 EH248 ER248 FB248 FL248 FV248 GF248 GP248 GZ248 HJ248 R249 AB249 AL249 AV249 BF249 BP249 BZ249 CJ249 CT249 DD249 DN249 DX249 EH249 ER249 FB249 FL249 FV249 GF249 GP249 GZ249 HJ249 R250 AB250 AL250 AV250 BF250 BP250 BZ250 CJ250 CT250 DD250 DN250 DX250 EH250 ER250 FB250 FL250 FV250 GF250 GP250 GZ250 HJ250 R251 AB251 AL251 AV251 BF251 BP251 BZ251 CJ251 CT251 DD251 DN251 DX251 EH251 ER251 FB251 FL251 FV251 GF251 GP251 GZ251 HJ251 R252 AB252 AL252 AV252 BF252 BP252 BZ252 CJ252 CT252 DD252 DN252 DX252 EH252 ER252 FB252 FL252 FV252 GF252 GP252 GZ252 HJ252 R253 AB253 AL253 AV253 BF253 BP253 BZ253 CJ253 CT253 DD253 DN253 DX253 EH253 ER253 FB253 FL253 FV253 GF253 GP253 GZ253 HJ253 R254 AB254 AL254 AV254 BF254 BP254 BZ254 CJ254 CT254 DD254 DN254 DX254 EH254 ER254 FB254 FL254 FV254 GF254 GP254 GZ254 HJ254 R255 AB255 AL255 AV255 BF255 BP255 BZ255 CJ255 CT255 DD255 DN255 DX255 EH255 ER255 FB255 FL255 FV255 GF255 GP255 GZ255 HJ255 AB256 AL256 AV256 BP256 CJ256 DD256 DX256 ER256 FL256 GF256 GP256 HJ256 AV257 BP257 CJ257 DD257 DX257 GF257 GP257" formula="1"/>
    <ignoredError sqref="D8" formulaRange="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4">
    <tabColor theme="5" tint="0.39997558519241921"/>
    <pageSetUpPr fitToPage="1"/>
  </sheetPr>
  <dimension ref="A1:JS405"/>
  <sheetViews>
    <sheetView showGridLines="0" showRowColHeaders="0" zoomScale="80" zoomScaleNormal="80" workbookViewId="0">
      <pane xSplit="10" ySplit="13" topLeftCell="GK14" activePane="bottomRight" state="frozen"/>
      <selection pane="topRight" activeCell="K1" sqref="K1"/>
      <selection pane="bottomLeft" activeCell="A12" sqref="A12"/>
      <selection pane="bottomRight" activeCell="B14" sqref="B14"/>
    </sheetView>
  </sheetViews>
  <sheetFormatPr baseColWidth="10" defaultColWidth="11.42578125" defaultRowHeight="12.75" x14ac:dyDescent="0.2"/>
  <cols>
    <col min="1" max="1" width="1.7109375" customWidth="1"/>
    <col min="2" max="2" width="31" customWidth="1"/>
    <col min="3" max="3" width="7.7109375" customWidth="1"/>
    <col min="4" max="4" width="28.85546875" customWidth="1"/>
    <col min="5" max="5" width="15.42578125" customWidth="1"/>
    <col min="6" max="6" width="13.7109375" customWidth="1"/>
    <col min="7" max="7" width="14.28515625" customWidth="1"/>
    <col min="8" max="8" width="14" customWidth="1"/>
    <col min="9" max="9" width="13.7109375" customWidth="1"/>
    <col min="10" max="10" width="8.7109375" customWidth="1"/>
    <col min="11" max="11" width="28.7109375" customWidth="1"/>
    <col min="12" max="12" width="7.7109375" customWidth="1"/>
    <col min="13" max="13" width="28.85546875" style="4" customWidth="1"/>
    <col min="14" max="14" width="16.7109375" customWidth="1"/>
    <col min="15" max="16" width="10.7109375" customWidth="1"/>
    <col min="17" max="17" width="12.7109375" customWidth="1"/>
    <col min="18" max="18" width="12.5703125" customWidth="1"/>
    <col min="19" max="19" width="13.42578125" customWidth="1"/>
    <col min="20" max="20" width="3.7109375" customWidth="1"/>
    <col min="21" max="21" width="28.85546875" customWidth="1"/>
    <col min="22" max="22" width="7.7109375" customWidth="1"/>
    <col min="23" max="23" width="28.85546875" customWidth="1"/>
    <col min="24" max="24" width="16.7109375" customWidth="1"/>
    <col min="25" max="26" width="10.85546875" customWidth="1"/>
    <col min="27" max="28" width="12.7109375" customWidth="1"/>
    <col min="29" max="29" width="13.5703125" customWidth="1"/>
    <col min="30" max="30" width="3.7109375" customWidth="1"/>
    <col min="31" max="31" width="28.85546875" customWidth="1"/>
    <col min="32" max="32" width="7.85546875" customWidth="1"/>
    <col min="33" max="33" width="28.85546875" customWidth="1"/>
    <col min="34" max="34" width="16.7109375" customWidth="1"/>
    <col min="35" max="36" width="10.85546875" customWidth="1"/>
    <col min="37" max="38" width="12.7109375" customWidth="1"/>
    <col min="39" max="39" width="13.42578125" customWidth="1"/>
    <col min="40" max="40" width="3.7109375" customWidth="1"/>
    <col min="41" max="41" width="28.85546875" customWidth="1"/>
    <col min="42" max="42" width="7.7109375" customWidth="1"/>
    <col min="43" max="43" width="28.85546875" customWidth="1"/>
    <col min="44" max="44" width="16.7109375" customWidth="1"/>
    <col min="45" max="46" width="10.85546875" customWidth="1"/>
    <col min="47" max="47" width="12.7109375" customWidth="1"/>
    <col min="48" max="48" width="12.5703125" customWidth="1"/>
    <col min="49" max="49" width="13.42578125" customWidth="1"/>
    <col min="50" max="50" width="3.7109375" customWidth="1"/>
    <col min="51" max="51" width="28.85546875" customWidth="1"/>
    <col min="52" max="52" width="7.7109375" customWidth="1"/>
    <col min="53" max="53" width="28.85546875" customWidth="1"/>
    <col min="54" max="54" width="16.7109375" customWidth="1"/>
    <col min="55" max="56" width="10.85546875" customWidth="1"/>
    <col min="57" max="57" width="12.7109375" customWidth="1"/>
    <col min="58" max="58" width="12.5703125" customWidth="1"/>
    <col min="59" max="59" width="13.5703125" customWidth="1"/>
    <col min="60" max="60" width="3.5703125" customWidth="1"/>
    <col min="61" max="61" width="28.85546875" customWidth="1"/>
    <col min="62" max="62" width="7.7109375" customWidth="1"/>
    <col min="63" max="63" width="28.85546875" customWidth="1"/>
    <col min="64" max="64" width="16.7109375" customWidth="1"/>
    <col min="65" max="66" width="10.85546875" customWidth="1"/>
    <col min="67" max="67" width="12.5703125" customWidth="1"/>
    <col min="68" max="68" width="12.7109375" customWidth="1"/>
    <col min="69" max="69" width="13.42578125" customWidth="1"/>
    <col min="70" max="70" width="3.5703125" customWidth="1"/>
    <col min="71" max="71" width="28.85546875" customWidth="1"/>
    <col min="72" max="72" width="7.7109375" customWidth="1"/>
    <col min="73" max="73" width="28.85546875" customWidth="1"/>
    <col min="74" max="74" width="16.7109375" customWidth="1"/>
    <col min="75" max="76" width="10.85546875" customWidth="1"/>
    <col min="77" max="77" width="12.7109375" customWidth="1"/>
    <col min="78" max="78" width="12.5703125" customWidth="1"/>
    <col min="79" max="79" width="13.42578125" customWidth="1"/>
    <col min="80" max="80" width="3.7109375" customWidth="1"/>
    <col min="81" max="81" width="28.85546875" customWidth="1"/>
    <col min="82" max="82" width="7.7109375" customWidth="1"/>
    <col min="83" max="83" width="28.85546875" customWidth="1"/>
    <col min="84" max="84" width="16.7109375" customWidth="1"/>
    <col min="85" max="86" width="10.85546875" customWidth="1"/>
    <col min="87" max="88" width="12.5703125" customWidth="1"/>
    <col min="89" max="89" width="13.5703125" customWidth="1"/>
    <col min="90" max="90" width="3.7109375" customWidth="1"/>
    <col min="91" max="91" width="28.85546875" customWidth="1"/>
    <col min="92" max="92" width="7.7109375" customWidth="1"/>
    <col min="93" max="93" width="28.85546875" customWidth="1"/>
    <col min="94" max="94" width="16.7109375" customWidth="1"/>
    <col min="95" max="96" width="10.85546875" customWidth="1"/>
    <col min="97" max="97" width="12.5703125" customWidth="1"/>
    <col min="98" max="98" width="12.7109375" customWidth="1"/>
    <col min="99" max="99" width="13.5703125" customWidth="1"/>
    <col min="100" max="100" width="3.7109375" customWidth="1"/>
    <col min="101" max="101" width="28.85546875" customWidth="1"/>
    <col min="102" max="102" width="7.7109375" customWidth="1"/>
    <col min="103" max="103" width="28.85546875" customWidth="1"/>
    <col min="104" max="104" width="16.7109375" customWidth="1"/>
    <col min="105" max="106" width="10.85546875" customWidth="1"/>
    <col min="107" max="108" width="12.7109375" customWidth="1"/>
    <col min="109" max="109" width="13.42578125" customWidth="1"/>
    <col min="110" max="110" width="3.7109375" customWidth="1"/>
    <col min="111" max="111" width="28.85546875" customWidth="1"/>
    <col min="112" max="112" width="7.7109375" customWidth="1"/>
    <col min="113" max="113" width="28.85546875" customWidth="1"/>
    <col min="114" max="114" width="16.7109375" customWidth="1"/>
    <col min="115" max="116" width="10.85546875" customWidth="1"/>
    <col min="117" max="118" width="12.7109375" customWidth="1"/>
    <col min="119" max="119" width="13.5703125" customWidth="1"/>
    <col min="120" max="120" width="3.5703125" customWidth="1"/>
    <col min="121" max="121" width="28.85546875" customWidth="1"/>
    <col min="122" max="122" width="7.7109375" customWidth="1"/>
    <col min="123" max="123" width="28.85546875" customWidth="1"/>
    <col min="124" max="124" width="16.7109375" customWidth="1"/>
    <col min="125" max="126" width="10.85546875" customWidth="1"/>
    <col min="127" max="128" width="12.7109375" customWidth="1"/>
    <col min="129" max="129" width="13.42578125" customWidth="1"/>
    <col min="130" max="130" width="3.5703125" customWidth="1"/>
    <col min="131" max="131" width="28.85546875" customWidth="1"/>
    <col min="132" max="132" width="7.7109375" customWidth="1"/>
    <col min="133" max="133" width="28.85546875" customWidth="1"/>
    <col min="134" max="134" width="16.7109375" customWidth="1"/>
    <col min="135" max="136" width="10.85546875" customWidth="1"/>
    <col min="137" max="137" width="12.7109375" customWidth="1"/>
    <col min="138" max="138" width="12.5703125" customWidth="1"/>
    <col min="139" max="139" width="13.42578125" customWidth="1"/>
    <col min="140" max="140" width="3.7109375" customWidth="1"/>
    <col min="141" max="141" width="28.85546875" customWidth="1"/>
    <col min="142" max="142" width="7.7109375" customWidth="1"/>
    <col min="143" max="143" width="28.85546875" customWidth="1"/>
    <col min="144" max="144" width="16.7109375" customWidth="1"/>
    <col min="145" max="146" width="10.85546875" customWidth="1"/>
    <col min="147" max="148" width="12.5703125" customWidth="1"/>
    <col min="149" max="149" width="13.5703125" customWidth="1"/>
    <col min="150" max="150" width="3.7109375" customWidth="1"/>
    <col min="151" max="151" width="28.85546875" customWidth="1"/>
    <col min="152" max="152" width="7.7109375" customWidth="1"/>
    <col min="153" max="153" width="28.85546875" customWidth="1"/>
    <col min="154" max="154" width="16.7109375" customWidth="1"/>
    <col min="155" max="156" width="10.85546875" customWidth="1"/>
    <col min="157" max="157" width="12.5703125" customWidth="1"/>
    <col min="158" max="158" width="12.7109375" customWidth="1"/>
    <col min="159" max="159" width="13.42578125" customWidth="1"/>
    <col min="160" max="160" width="3.5703125" customWidth="1"/>
    <col min="161" max="161" width="28.85546875" customWidth="1"/>
    <col min="162" max="162" width="7.7109375" customWidth="1"/>
    <col min="163" max="163" width="28.85546875" customWidth="1"/>
    <col min="164" max="164" width="16.7109375" customWidth="1"/>
    <col min="165" max="166" width="10.85546875" customWidth="1"/>
    <col min="167" max="167" width="12.7109375" customWidth="1"/>
    <col min="168" max="168" width="12.5703125" customWidth="1"/>
    <col min="169" max="169" width="13.42578125" customWidth="1"/>
    <col min="170" max="170" width="3.7109375" customWidth="1"/>
    <col min="171" max="171" width="28.85546875" customWidth="1"/>
    <col min="172" max="172" width="7.7109375" customWidth="1"/>
    <col min="173" max="173" width="28.85546875" customWidth="1"/>
    <col min="174" max="174" width="16.7109375" customWidth="1"/>
    <col min="175" max="176" width="10.85546875" customWidth="1"/>
    <col min="177" max="178" width="12.5703125" customWidth="1"/>
    <col min="179" max="179" width="13.42578125" customWidth="1"/>
    <col min="180" max="180" width="3.7109375" customWidth="1"/>
    <col min="181" max="181" width="28.85546875" customWidth="1"/>
    <col min="182" max="182" width="7.7109375" customWidth="1"/>
    <col min="183" max="183" width="28.85546875" customWidth="1"/>
    <col min="184" max="184" width="16.7109375" customWidth="1"/>
    <col min="185" max="186" width="10.85546875" customWidth="1"/>
    <col min="187" max="187" width="12.5703125" customWidth="1"/>
    <col min="188" max="188" width="12.7109375" customWidth="1"/>
    <col min="189" max="189" width="13.5703125" customWidth="1"/>
    <col min="190" max="190" width="3.7109375" customWidth="1"/>
    <col min="191" max="191" width="28.85546875" customWidth="1"/>
    <col min="192" max="192" width="7.7109375" customWidth="1"/>
    <col min="193" max="193" width="28.85546875" customWidth="1"/>
    <col min="194" max="194" width="16.7109375" customWidth="1"/>
    <col min="195" max="196" width="10.85546875" customWidth="1"/>
    <col min="197" max="198" width="12.7109375" customWidth="1"/>
    <col min="199" max="199" width="13.5703125" customWidth="1"/>
    <col min="200" max="200" width="3.7109375" customWidth="1"/>
    <col min="201" max="201" width="28.85546875" customWidth="1"/>
    <col min="202" max="202" width="7.7109375" customWidth="1"/>
    <col min="203" max="203" width="28.85546875" customWidth="1"/>
    <col min="204" max="204" width="16.7109375" customWidth="1"/>
    <col min="205" max="206" width="10.85546875" customWidth="1"/>
    <col min="207" max="208" width="12.7109375" customWidth="1"/>
    <col min="209" max="209" width="13.5703125" customWidth="1"/>
    <col min="210" max="210" width="3.5703125" customWidth="1"/>
    <col min="211" max="211" width="28.85546875" customWidth="1"/>
    <col min="212" max="212" width="7.7109375" customWidth="1"/>
    <col min="213" max="213" width="28.85546875" customWidth="1"/>
    <col min="214" max="214" width="16.7109375" customWidth="1"/>
    <col min="215" max="216" width="10.85546875" customWidth="1"/>
    <col min="217" max="218" width="12.7109375" customWidth="1"/>
    <col min="219" max="219" width="13.42578125" customWidth="1"/>
    <col min="220" max="220" width="3.5703125" customWidth="1"/>
    <col min="221" max="221" width="28.85546875" customWidth="1"/>
    <col min="222" max="222" width="7.7109375" customWidth="1"/>
    <col min="223" max="223" width="28.85546875" customWidth="1"/>
    <col min="224" max="224" width="16.7109375" customWidth="1"/>
    <col min="225" max="226" width="10.85546875" customWidth="1"/>
    <col min="227" max="227" width="12.7109375" customWidth="1"/>
    <col min="228" max="228" width="12.5703125" customWidth="1"/>
    <col min="229" max="229" width="13.42578125" customWidth="1"/>
    <col min="230" max="230" width="3.5703125" customWidth="1"/>
    <col min="231" max="231" width="28.85546875" customWidth="1"/>
    <col min="232" max="232" width="7.7109375" customWidth="1"/>
    <col min="233" max="233" width="28.85546875" customWidth="1"/>
    <col min="234" max="234" width="16.7109375" customWidth="1"/>
    <col min="235" max="236" width="10.85546875" customWidth="1"/>
    <col min="237" max="238" width="12.5703125" customWidth="1"/>
    <col min="239" max="239" width="13.42578125" customWidth="1"/>
    <col min="240" max="240" width="3.7109375" customWidth="1"/>
    <col min="241" max="241" width="28.85546875" customWidth="1"/>
    <col min="242" max="242" width="7.7109375" customWidth="1"/>
    <col min="243" max="243" width="28.85546875" customWidth="1"/>
    <col min="244" max="244" width="16.7109375" customWidth="1"/>
    <col min="245" max="246" width="10.85546875" customWidth="1"/>
    <col min="247" max="248" width="12.5703125" customWidth="1"/>
    <col min="249" max="249" width="13.42578125" customWidth="1"/>
    <col min="250" max="250" width="3.5703125" customWidth="1"/>
    <col min="251" max="251" width="28.85546875" customWidth="1"/>
    <col min="252" max="252" width="7.7109375" customWidth="1"/>
    <col min="253" max="253" width="28.85546875" customWidth="1"/>
    <col min="254" max="254" width="16.7109375" customWidth="1"/>
    <col min="255" max="256" width="10.85546875" customWidth="1"/>
    <col min="257" max="258" width="12.5703125" customWidth="1"/>
    <col min="259" max="259" width="13.42578125" customWidth="1"/>
    <col min="260" max="260" width="3.7109375" customWidth="1"/>
    <col min="261" max="261" width="28.85546875" customWidth="1"/>
    <col min="262" max="262" width="7.7109375" customWidth="1"/>
    <col min="263" max="263" width="28.85546875" customWidth="1"/>
    <col min="264" max="264" width="16.7109375" customWidth="1"/>
    <col min="265" max="266" width="10.85546875" customWidth="1"/>
    <col min="267" max="268" width="12.5703125" customWidth="1"/>
    <col min="269" max="269" width="13.5703125" customWidth="1"/>
    <col min="270" max="270" width="3.7109375" customWidth="1"/>
    <col min="271" max="271" width="28.85546875" customWidth="1"/>
    <col min="272" max="272" width="7.7109375" customWidth="1"/>
    <col min="273" max="273" width="28.85546875" customWidth="1"/>
    <col min="274" max="274" width="16.7109375" customWidth="1"/>
    <col min="275" max="276" width="10.85546875" customWidth="1"/>
    <col min="277" max="278" width="12.7109375" customWidth="1"/>
    <col min="279" max="279" width="13.42578125" customWidth="1"/>
  </cols>
  <sheetData>
    <row r="1" spans="1:279" ht="13.5" thickBot="1" x14ac:dyDescent="0.25">
      <c r="B1" s="1"/>
      <c r="C1" s="1"/>
      <c r="D1" s="1"/>
    </row>
    <row r="2" spans="1:279" ht="57" customHeight="1" thickBot="1" x14ac:dyDescent="0.25">
      <c r="B2" s="217" t="s">
        <v>4</v>
      </c>
      <c r="C2" s="218"/>
      <c r="D2" s="219"/>
      <c r="E2" s="390" t="e">
        <f>'[1]ÜbersiOAPubht Projekt'!E4</f>
        <v>#REF!</v>
      </c>
      <c r="F2" s="391"/>
      <c r="G2" s="391"/>
      <c r="H2" s="391"/>
      <c r="I2" s="391"/>
      <c r="J2" s="391"/>
      <c r="K2" s="391"/>
      <c r="L2" s="391"/>
      <c r="M2" s="391"/>
      <c r="N2" s="391"/>
      <c r="O2" s="391"/>
      <c r="P2" s="392"/>
      <c r="Q2" s="504" t="str">
        <f>IF(OR(AND(M14=0,K12="Tipo di commessa:"),AND(D14=0,B14="Tipo di commessa:"),AND(M12&gt;0,K12="Tipo di commessa:"),AND(N12="Tipo di procedura:",M14&gt;0)),"Attenzione: compilare i campi bianchi 'Tipo di commessa:(servizio o fornitura), N. e Importo' e per le aggiunte anche 'Tipo di procedura:","")</f>
        <v>Attenzione: compilare i campi bianchi 'Tipo di commessa:(servizio o fornitura), N. e Importo' e per le aggiunte anche 'Tipo di procedura:</v>
      </c>
      <c r="R2" s="504"/>
      <c r="S2" s="504"/>
      <c r="T2" s="504"/>
      <c r="U2" s="504"/>
    </row>
    <row r="3" spans="1:279" ht="24" customHeight="1" thickBot="1" x14ac:dyDescent="0.25">
      <c r="B3" s="445" t="s">
        <v>95</v>
      </c>
      <c r="C3" s="446"/>
      <c r="D3" s="446"/>
      <c r="E3" s="446"/>
      <c r="F3" s="447"/>
      <c r="G3" s="394">
        <f>SUM(G4:P5)</f>
        <v>0</v>
      </c>
      <c r="H3" s="395"/>
      <c r="I3" s="395"/>
      <c r="J3" s="395"/>
      <c r="K3" s="395"/>
      <c r="L3" s="395"/>
      <c r="M3" s="395"/>
      <c r="N3" s="395"/>
      <c r="O3" s="395"/>
      <c r="P3" s="396"/>
      <c r="Q3" s="504"/>
      <c r="R3" s="504"/>
      <c r="S3" s="504"/>
      <c r="T3" s="504"/>
      <c r="U3" s="504"/>
      <c r="W3" s="165"/>
      <c r="X3" s="165"/>
      <c r="Y3" s="165"/>
      <c r="Z3" s="165"/>
    </row>
    <row r="4" spans="1:279" ht="23.25" customHeight="1" thickBot="1" x14ac:dyDescent="0.25">
      <c r="B4" s="345" t="s">
        <v>50</v>
      </c>
      <c r="C4" s="346"/>
      <c r="D4" s="346"/>
      <c r="E4" s="346"/>
      <c r="F4" s="517"/>
      <c r="G4" s="347">
        <f>SUM(D14:D167)</f>
        <v>0</v>
      </c>
      <c r="H4" s="348"/>
      <c r="I4" s="348"/>
      <c r="J4" s="348"/>
      <c r="K4" s="348"/>
      <c r="L4" s="348"/>
      <c r="M4" s="348"/>
      <c r="N4" s="348"/>
      <c r="O4" s="348"/>
      <c r="P4" s="349"/>
      <c r="Q4" s="504"/>
      <c r="R4" s="504"/>
      <c r="S4" s="504"/>
      <c r="T4" s="504"/>
      <c r="U4" s="504"/>
      <c r="W4" s="165"/>
      <c r="X4" s="165"/>
      <c r="Y4" s="165"/>
      <c r="Z4" s="165"/>
    </row>
    <row r="5" spans="1:279" ht="23.25" customHeight="1" thickBot="1" x14ac:dyDescent="0.25">
      <c r="B5" s="345" t="s">
        <v>51</v>
      </c>
      <c r="C5" s="346"/>
      <c r="D5" s="346"/>
      <c r="E5" s="346"/>
      <c r="F5" s="517"/>
      <c r="G5" s="347">
        <f>SUM(R10,AB10,AL10,AV10,BF10,BP10,BZ10,CJ10,DN10,CT10,DD10,DX10,EH10,ER10,FB10,FV10,FL10,GF10,GP10,GZ10,HJ10,HT10,ID10,IN10,IX10,JH10,JR10)</f>
        <v>0</v>
      </c>
      <c r="H5" s="348"/>
      <c r="I5" s="348"/>
      <c r="J5" s="348"/>
      <c r="K5" s="348"/>
      <c r="L5" s="348"/>
      <c r="M5" s="348"/>
      <c r="N5" s="348"/>
      <c r="O5" s="348"/>
      <c r="P5" s="349"/>
      <c r="Q5" s="504"/>
      <c r="R5" s="504"/>
      <c r="S5" s="504"/>
      <c r="T5" s="504"/>
      <c r="U5" s="504"/>
    </row>
    <row r="6" spans="1:279" ht="12.75" customHeight="1" x14ac:dyDescent="0.2">
      <c r="Q6" s="504"/>
      <c r="R6" s="504"/>
      <c r="S6" s="504"/>
      <c r="T6" s="504"/>
      <c r="U6" s="504"/>
    </row>
    <row r="7" spans="1:279" ht="45.75" customHeight="1" x14ac:dyDescent="0.2">
      <c r="Q7" s="156"/>
      <c r="R7" s="156"/>
      <c r="S7" s="156"/>
      <c r="T7" s="156"/>
      <c r="U7" s="156"/>
    </row>
    <row r="8" spans="1:279" ht="30" customHeight="1" thickBot="1" x14ac:dyDescent="0.25">
      <c r="Q8" s="156"/>
      <c r="R8" s="156"/>
      <c r="S8" s="156"/>
      <c r="T8" s="156"/>
      <c r="U8" s="156"/>
    </row>
    <row r="9" spans="1:279" ht="27" customHeight="1" x14ac:dyDescent="0.2">
      <c r="F9" s="308" t="s">
        <v>87</v>
      </c>
      <c r="G9" s="309"/>
      <c r="H9" s="309"/>
      <c r="I9" s="310"/>
      <c r="P9" s="405" t="s">
        <v>55</v>
      </c>
      <c r="Q9" s="406"/>
      <c r="R9" s="476">
        <f>M12</f>
        <v>0</v>
      </c>
      <c r="S9" s="477"/>
      <c r="T9" s="34"/>
      <c r="W9" s="4"/>
      <c r="Z9" s="405" t="s">
        <v>55</v>
      </c>
      <c r="AA9" s="406"/>
      <c r="AB9" s="476">
        <f>W12</f>
        <v>0</v>
      </c>
      <c r="AC9" s="477"/>
      <c r="AG9" s="4"/>
      <c r="AJ9" s="405" t="s">
        <v>55</v>
      </c>
      <c r="AK9" s="406"/>
      <c r="AL9" s="476">
        <f>AG12</f>
        <v>0</v>
      </c>
      <c r="AM9" s="477"/>
      <c r="AQ9" s="4"/>
      <c r="AT9" s="405" t="s">
        <v>55</v>
      </c>
      <c r="AU9" s="406"/>
      <c r="AV9" s="476">
        <f>AQ12</f>
        <v>0</v>
      </c>
      <c r="AW9" s="477"/>
      <c r="BA9" s="4"/>
      <c r="BD9" s="405" t="s">
        <v>55</v>
      </c>
      <c r="BE9" s="406"/>
      <c r="BF9" s="476">
        <f>BA12</f>
        <v>0</v>
      </c>
      <c r="BG9" s="477"/>
      <c r="BK9" s="4"/>
      <c r="BN9" s="405" t="s">
        <v>55</v>
      </c>
      <c r="BO9" s="406"/>
      <c r="BP9" s="476">
        <f>BK12</f>
        <v>0</v>
      </c>
      <c r="BQ9" s="477"/>
      <c r="BU9" s="4"/>
      <c r="BX9" s="405" t="s">
        <v>55</v>
      </c>
      <c r="BY9" s="406"/>
      <c r="BZ9" s="476">
        <f>BU12</f>
        <v>0</v>
      </c>
      <c r="CA9" s="477"/>
      <c r="CE9" s="4"/>
      <c r="CH9" s="405" t="s">
        <v>55</v>
      </c>
      <c r="CI9" s="406"/>
      <c r="CJ9" s="476">
        <f>CE12</f>
        <v>0</v>
      </c>
      <c r="CK9" s="477"/>
      <c r="CO9" s="4"/>
      <c r="CR9" s="405" t="s">
        <v>55</v>
      </c>
      <c r="CS9" s="406"/>
      <c r="CT9" s="476">
        <f>CO12</f>
        <v>0</v>
      </c>
      <c r="CU9" s="477"/>
      <c r="CY9" s="4"/>
      <c r="DB9" s="405" t="s">
        <v>55</v>
      </c>
      <c r="DC9" s="406"/>
      <c r="DD9" s="476">
        <f>CY12</f>
        <v>0</v>
      </c>
      <c r="DE9" s="477"/>
      <c r="DI9" s="4"/>
      <c r="DL9" s="405" t="s">
        <v>55</v>
      </c>
      <c r="DM9" s="406"/>
      <c r="DN9" s="476">
        <f>DI12</f>
        <v>0</v>
      </c>
      <c r="DO9" s="477"/>
      <c r="DS9" s="4"/>
      <c r="DV9" s="405" t="s">
        <v>55</v>
      </c>
      <c r="DW9" s="406"/>
      <c r="DX9" s="476">
        <f>DS12</f>
        <v>0</v>
      </c>
      <c r="DY9" s="477"/>
      <c r="EC9" s="4"/>
      <c r="EF9" s="405" t="s">
        <v>55</v>
      </c>
      <c r="EG9" s="406"/>
      <c r="EH9" s="476">
        <f>EC12</f>
        <v>0</v>
      </c>
      <c r="EI9" s="477"/>
      <c r="EM9" s="4"/>
      <c r="EP9" s="405" t="s">
        <v>55</v>
      </c>
      <c r="EQ9" s="406"/>
      <c r="ER9" s="476">
        <f>EM12</f>
        <v>0</v>
      </c>
      <c r="ES9" s="477"/>
      <c r="EW9" s="4"/>
      <c r="EZ9" s="405" t="s">
        <v>55</v>
      </c>
      <c r="FA9" s="406"/>
      <c r="FB9" s="476">
        <f>EW12</f>
        <v>0</v>
      </c>
      <c r="FC9" s="477"/>
      <c r="FG9" s="4"/>
      <c r="FJ9" s="405" t="s">
        <v>55</v>
      </c>
      <c r="FK9" s="406"/>
      <c r="FL9" s="476">
        <f>FG12</f>
        <v>0</v>
      </c>
      <c r="FM9" s="477"/>
      <c r="FQ9" s="4"/>
      <c r="FT9" s="405" t="s">
        <v>55</v>
      </c>
      <c r="FU9" s="406"/>
      <c r="FV9" s="476">
        <f>FQ12</f>
        <v>0</v>
      </c>
      <c r="FW9" s="477"/>
      <c r="GA9" s="4"/>
      <c r="GD9" s="405" t="s">
        <v>55</v>
      </c>
      <c r="GE9" s="406"/>
      <c r="GF9" s="476">
        <f>GA12</f>
        <v>0</v>
      </c>
      <c r="GG9" s="477"/>
      <c r="GK9" s="4"/>
      <c r="GN9" s="405" t="s">
        <v>55</v>
      </c>
      <c r="GO9" s="406"/>
      <c r="GP9" s="476">
        <f>GK12</f>
        <v>0</v>
      </c>
      <c r="GQ9" s="477"/>
      <c r="GU9" s="4"/>
      <c r="GX9" s="405" t="s">
        <v>55</v>
      </c>
      <c r="GY9" s="406"/>
      <c r="GZ9" s="476">
        <f>GU12</f>
        <v>0</v>
      </c>
      <c r="HA9" s="477"/>
      <c r="HE9" s="4"/>
      <c r="HH9" s="405" t="s">
        <v>55</v>
      </c>
      <c r="HI9" s="406"/>
      <c r="HJ9" s="476">
        <f>HE12</f>
        <v>0</v>
      </c>
      <c r="HK9" s="477"/>
      <c r="HO9" s="4"/>
      <c r="HR9" s="405" t="s">
        <v>55</v>
      </c>
      <c r="HS9" s="406"/>
      <c r="HT9" s="476">
        <f>HO12</f>
        <v>0</v>
      </c>
      <c r="HU9" s="477"/>
      <c r="HY9" s="4"/>
      <c r="IB9" s="405" t="s">
        <v>55</v>
      </c>
      <c r="IC9" s="406"/>
      <c r="ID9" s="476">
        <f>HY12</f>
        <v>0</v>
      </c>
      <c r="IE9" s="477"/>
      <c r="II9" s="4"/>
      <c r="IL9" s="405" t="s">
        <v>55</v>
      </c>
      <c r="IM9" s="406"/>
      <c r="IN9" s="476">
        <f>II12</f>
        <v>0</v>
      </c>
      <c r="IO9" s="477"/>
      <c r="IS9" s="4"/>
      <c r="IV9" s="405" t="s">
        <v>55</v>
      </c>
      <c r="IW9" s="406"/>
      <c r="IX9" s="476">
        <f>IS12</f>
        <v>0</v>
      </c>
      <c r="IY9" s="477"/>
      <c r="JC9" s="4"/>
      <c r="JF9" s="405" t="s">
        <v>55</v>
      </c>
      <c r="JG9" s="406"/>
      <c r="JH9" s="476">
        <f>JC12</f>
        <v>0</v>
      </c>
      <c r="JI9" s="477"/>
      <c r="JM9" s="4"/>
      <c r="JP9" s="405" t="s">
        <v>55</v>
      </c>
      <c r="JQ9" s="406"/>
      <c r="JR9" s="476">
        <f>JM12</f>
        <v>0</v>
      </c>
      <c r="JS9" s="477"/>
    </row>
    <row r="10" spans="1:279" ht="26.25" customHeight="1" thickBot="1" x14ac:dyDescent="0.25">
      <c r="F10" s="314"/>
      <c r="G10" s="315"/>
      <c r="H10" s="315"/>
      <c r="I10" s="316"/>
      <c r="P10" s="478" t="s">
        <v>54</v>
      </c>
      <c r="Q10" s="479"/>
      <c r="R10" s="480">
        <f>SUM(M14:M165)</f>
        <v>0</v>
      </c>
      <c r="S10" s="481"/>
      <c r="T10" s="34"/>
      <c r="W10" s="4"/>
      <c r="Z10" s="478" t="s">
        <v>46</v>
      </c>
      <c r="AA10" s="479"/>
      <c r="AB10" s="480">
        <f>SUM(W14:W165)</f>
        <v>0</v>
      </c>
      <c r="AC10" s="481"/>
      <c r="AD10" s="13"/>
      <c r="AG10" s="4"/>
      <c r="AJ10" s="478" t="s">
        <v>46</v>
      </c>
      <c r="AK10" s="479"/>
      <c r="AL10" s="480">
        <f>SUM(AG14:AG165)</f>
        <v>0</v>
      </c>
      <c r="AM10" s="481"/>
      <c r="AN10" s="13"/>
      <c r="AQ10" s="4"/>
      <c r="AT10" s="478" t="s">
        <v>46</v>
      </c>
      <c r="AU10" s="479"/>
      <c r="AV10" s="480">
        <f>SUM(AQ14:AQ165)</f>
        <v>0</v>
      </c>
      <c r="AW10" s="481"/>
      <c r="AX10" s="23"/>
      <c r="BA10" s="4"/>
      <c r="BD10" s="478" t="s">
        <v>46</v>
      </c>
      <c r="BE10" s="479"/>
      <c r="BF10" s="480">
        <f>SUM(BA14:BA165)</f>
        <v>0</v>
      </c>
      <c r="BG10" s="481"/>
      <c r="BH10" s="13"/>
      <c r="BK10" s="4"/>
      <c r="BN10" s="478" t="s">
        <v>46</v>
      </c>
      <c r="BO10" s="479"/>
      <c r="BP10" s="480">
        <f>SUM(BK14:BK165)</f>
        <v>0</v>
      </c>
      <c r="BQ10" s="481"/>
      <c r="BR10" s="42"/>
      <c r="BU10" s="4"/>
      <c r="BX10" s="478" t="s">
        <v>46</v>
      </c>
      <c r="BY10" s="479"/>
      <c r="BZ10" s="480">
        <f>SUM(BU14:BU165)</f>
        <v>0</v>
      </c>
      <c r="CA10" s="481"/>
      <c r="CB10" s="42"/>
      <c r="CE10" s="4"/>
      <c r="CH10" s="478" t="s">
        <v>46</v>
      </c>
      <c r="CI10" s="479"/>
      <c r="CJ10" s="480">
        <f>SUM(CE14:CE165)</f>
        <v>0</v>
      </c>
      <c r="CK10" s="481"/>
      <c r="CL10" s="45"/>
      <c r="CO10" s="4"/>
      <c r="CR10" s="478" t="s">
        <v>46</v>
      </c>
      <c r="CS10" s="479"/>
      <c r="CT10" s="480">
        <f>SUM(CO14:CO165)</f>
        <v>0</v>
      </c>
      <c r="CU10" s="481"/>
      <c r="CV10" s="45"/>
      <c r="CY10" s="4"/>
      <c r="DB10" s="478" t="s">
        <v>46</v>
      </c>
      <c r="DC10" s="479"/>
      <c r="DD10" s="480">
        <f>SUM(CY14:CY165)</f>
        <v>0</v>
      </c>
      <c r="DE10" s="481"/>
      <c r="DF10" s="13"/>
      <c r="DI10" s="4"/>
      <c r="DL10" s="478" t="s">
        <v>46</v>
      </c>
      <c r="DM10" s="479"/>
      <c r="DN10" s="480">
        <f>SUM(DI14:DI165)</f>
        <v>0</v>
      </c>
      <c r="DO10" s="481"/>
      <c r="DP10" s="13"/>
      <c r="DS10" s="4"/>
      <c r="DV10" s="478" t="s">
        <v>46</v>
      </c>
      <c r="DW10" s="479"/>
      <c r="DX10" s="480">
        <f>SUM(DS14:DS165)</f>
        <v>0</v>
      </c>
      <c r="DY10" s="481"/>
      <c r="DZ10" s="13"/>
      <c r="EC10" s="4"/>
      <c r="EF10" s="478" t="s">
        <v>46</v>
      </c>
      <c r="EG10" s="479"/>
      <c r="EH10" s="480">
        <f>SUM(EC14:EC165)</f>
        <v>0</v>
      </c>
      <c r="EI10" s="481"/>
      <c r="EJ10" s="23"/>
      <c r="EM10" s="4"/>
      <c r="EP10" s="478" t="s">
        <v>46</v>
      </c>
      <c r="EQ10" s="479"/>
      <c r="ER10" s="480">
        <f>SUM(EM14:EM165)</f>
        <v>0</v>
      </c>
      <c r="ES10" s="481"/>
      <c r="ET10" s="13"/>
      <c r="EW10" s="4"/>
      <c r="EZ10" s="478" t="s">
        <v>46</v>
      </c>
      <c r="FA10" s="479"/>
      <c r="FB10" s="480">
        <f>SUM(EW14:EW165)</f>
        <v>0</v>
      </c>
      <c r="FC10" s="481"/>
      <c r="FD10" s="42"/>
      <c r="FG10" s="4"/>
      <c r="FJ10" s="478" t="s">
        <v>46</v>
      </c>
      <c r="FK10" s="479"/>
      <c r="FL10" s="480">
        <f>SUM(FG14:FG165)</f>
        <v>0</v>
      </c>
      <c r="FM10" s="481"/>
      <c r="FN10" s="42"/>
      <c r="FQ10" s="4"/>
      <c r="FT10" s="478" t="s">
        <v>46</v>
      </c>
      <c r="FU10" s="479"/>
      <c r="FV10" s="480">
        <f>SUM(FQ14:FQ165)</f>
        <v>0</v>
      </c>
      <c r="FW10" s="481"/>
      <c r="FX10" s="45"/>
      <c r="GA10" s="4"/>
      <c r="GD10" s="478" t="s">
        <v>46</v>
      </c>
      <c r="GE10" s="479"/>
      <c r="GF10" s="480">
        <f>SUM(GA14:GA165)</f>
        <v>0</v>
      </c>
      <c r="GG10" s="481"/>
      <c r="GH10" s="45"/>
      <c r="GK10" s="4"/>
      <c r="GN10" s="478" t="s">
        <v>46</v>
      </c>
      <c r="GO10" s="479"/>
      <c r="GP10" s="480">
        <f>SUM(GK14:GK165)</f>
        <v>0</v>
      </c>
      <c r="GQ10" s="481"/>
      <c r="GR10" s="13"/>
      <c r="GU10" s="4"/>
      <c r="GX10" s="478" t="s">
        <v>46</v>
      </c>
      <c r="GY10" s="479"/>
      <c r="GZ10" s="480">
        <f>SUM(GU14:GU165)</f>
        <v>0</v>
      </c>
      <c r="HA10" s="481"/>
      <c r="HB10" s="13"/>
      <c r="HE10" s="4"/>
      <c r="HH10" s="478" t="s">
        <v>46</v>
      </c>
      <c r="HI10" s="479"/>
      <c r="HJ10" s="480">
        <f>SUM(HE14:HE165)</f>
        <v>0</v>
      </c>
      <c r="HK10" s="481"/>
      <c r="HL10" s="13"/>
      <c r="HO10" s="4"/>
      <c r="HR10" s="478" t="s">
        <v>46</v>
      </c>
      <c r="HS10" s="479"/>
      <c r="HT10" s="480">
        <f>SUM(HO14:HO165)</f>
        <v>0</v>
      </c>
      <c r="HU10" s="481"/>
      <c r="HV10" s="23"/>
      <c r="HY10" s="4"/>
      <c r="IB10" s="478" t="s">
        <v>46</v>
      </c>
      <c r="IC10" s="479"/>
      <c r="ID10" s="480">
        <f>SUM(HY14:HY165)</f>
        <v>0</v>
      </c>
      <c r="IE10" s="481"/>
      <c r="IF10" s="13"/>
      <c r="II10" s="4"/>
      <c r="IL10" s="478" t="s">
        <v>46</v>
      </c>
      <c r="IM10" s="479"/>
      <c r="IN10" s="480">
        <f>SUM(II14:II165)</f>
        <v>0</v>
      </c>
      <c r="IO10" s="481"/>
      <c r="IP10" s="42"/>
      <c r="IS10" s="4"/>
      <c r="IV10" s="478" t="s">
        <v>46</v>
      </c>
      <c r="IW10" s="479"/>
      <c r="IX10" s="480">
        <f>SUM(IS14:IS165)</f>
        <v>0</v>
      </c>
      <c r="IY10" s="481"/>
      <c r="IZ10" s="42"/>
      <c r="JC10" s="4"/>
      <c r="JF10" s="478" t="s">
        <v>46</v>
      </c>
      <c r="JG10" s="479"/>
      <c r="JH10" s="480">
        <f>SUM(JC14:JC165)</f>
        <v>0</v>
      </c>
      <c r="JI10" s="481"/>
      <c r="JJ10" s="45"/>
      <c r="JM10" s="4"/>
      <c r="JP10" s="478" t="s">
        <v>46</v>
      </c>
      <c r="JQ10" s="479"/>
      <c r="JR10" s="480">
        <f>SUM(JM14:JM165)</f>
        <v>0</v>
      </c>
      <c r="JS10" s="481"/>
    </row>
    <row r="11" spans="1:279" ht="25.5" customHeight="1" thickBot="1" x14ac:dyDescent="0.25">
      <c r="K11" s="152" t="s">
        <v>48</v>
      </c>
      <c r="L11" s="153" t="s">
        <v>27</v>
      </c>
      <c r="M11" s="153" t="s">
        <v>28</v>
      </c>
      <c r="N11" s="58" t="s">
        <v>52</v>
      </c>
      <c r="P11" s="482" t="s">
        <v>56</v>
      </c>
      <c r="Q11" s="483"/>
      <c r="R11" s="484">
        <f>SUM(R9,R10)</f>
        <v>0</v>
      </c>
      <c r="S11" s="485"/>
      <c r="T11" s="171"/>
      <c r="U11" s="185" t="s">
        <v>48</v>
      </c>
      <c r="V11" s="186" t="s">
        <v>27</v>
      </c>
      <c r="W11" s="186" t="s">
        <v>28</v>
      </c>
      <c r="X11" s="58" t="s">
        <v>52</v>
      </c>
      <c r="Z11" s="482" t="s">
        <v>56</v>
      </c>
      <c r="AA11" s="483"/>
      <c r="AB11" s="484">
        <f>SUM(AB9,AB10)</f>
        <v>0</v>
      </c>
      <c r="AC11" s="485"/>
      <c r="AD11" s="46"/>
      <c r="AE11" s="185" t="s">
        <v>48</v>
      </c>
      <c r="AF11" s="186" t="s">
        <v>27</v>
      </c>
      <c r="AG11" s="186" t="s">
        <v>28</v>
      </c>
      <c r="AH11" s="58" t="s">
        <v>52</v>
      </c>
      <c r="AJ11" s="482" t="s">
        <v>56</v>
      </c>
      <c r="AK11" s="483"/>
      <c r="AL11" s="484">
        <f>SUM(AL9,AL10)</f>
        <v>0</v>
      </c>
      <c r="AM11" s="485"/>
      <c r="AN11" s="46"/>
      <c r="AO11" s="185" t="s">
        <v>48</v>
      </c>
      <c r="AP11" s="186" t="s">
        <v>27</v>
      </c>
      <c r="AQ11" s="186" t="s">
        <v>28</v>
      </c>
      <c r="AR11" s="58" t="s">
        <v>52</v>
      </c>
      <c r="AT11" s="482" t="s">
        <v>56</v>
      </c>
      <c r="AU11" s="483"/>
      <c r="AV11" s="484">
        <f>SUM(AV9,AV10)</f>
        <v>0</v>
      </c>
      <c r="AW11" s="485"/>
      <c r="AX11" s="46"/>
      <c r="AY11" s="185" t="s">
        <v>48</v>
      </c>
      <c r="AZ11" s="186" t="s">
        <v>27</v>
      </c>
      <c r="BA11" s="186" t="s">
        <v>28</v>
      </c>
      <c r="BB11" s="58" t="s">
        <v>52</v>
      </c>
      <c r="BD11" s="482" t="s">
        <v>56</v>
      </c>
      <c r="BE11" s="483"/>
      <c r="BF11" s="484">
        <f>SUM(BF9,BF10)</f>
        <v>0</v>
      </c>
      <c r="BG11" s="485"/>
      <c r="BH11" s="13"/>
      <c r="BI11" s="185" t="s">
        <v>48</v>
      </c>
      <c r="BJ11" s="186" t="s">
        <v>27</v>
      </c>
      <c r="BK11" s="186" t="s">
        <v>28</v>
      </c>
      <c r="BL11" s="58" t="s">
        <v>52</v>
      </c>
      <c r="BN11" s="482" t="s">
        <v>56</v>
      </c>
      <c r="BO11" s="483"/>
      <c r="BP11" s="484">
        <f>SUM(BP9,BP10)</f>
        <v>0</v>
      </c>
      <c r="BQ11" s="485"/>
      <c r="BR11" s="42"/>
      <c r="BS11" s="185" t="s">
        <v>48</v>
      </c>
      <c r="BT11" s="186" t="s">
        <v>27</v>
      </c>
      <c r="BU11" s="186" t="s">
        <v>28</v>
      </c>
      <c r="BV11" s="58" t="s">
        <v>52</v>
      </c>
      <c r="BX11" s="482" t="s">
        <v>56</v>
      </c>
      <c r="BY11" s="483"/>
      <c r="BZ11" s="484">
        <f>SUM(BZ9,BZ10)</f>
        <v>0</v>
      </c>
      <c r="CA11" s="485"/>
      <c r="CB11" s="42"/>
      <c r="CC11" s="185" t="s">
        <v>48</v>
      </c>
      <c r="CD11" s="186" t="s">
        <v>27</v>
      </c>
      <c r="CE11" s="186" t="s">
        <v>28</v>
      </c>
      <c r="CF11" s="58" t="s">
        <v>52</v>
      </c>
      <c r="CH11" s="482" t="s">
        <v>56</v>
      </c>
      <c r="CI11" s="483"/>
      <c r="CJ11" s="484">
        <f>SUM(CJ9,CJ10)</f>
        <v>0</v>
      </c>
      <c r="CK11" s="485"/>
      <c r="CL11" s="43"/>
      <c r="CM11" s="185" t="s">
        <v>48</v>
      </c>
      <c r="CN11" s="186" t="s">
        <v>27</v>
      </c>
      <c r="CO11" s="186" t="s">
        <v>28</v>
      </c>
      <c r="CP11" s="58" t="s">
        <v>52</v>
      </c>
      <c r="CR11" s="482" t="s">
        <v>56</v>
      </c>
      <c r="CS11" s="483"/>
      <c r="CT11" s="484">
        <f>SUM(CT9,CT10)</f>
        <v>0</v>
      </c>
      <c r="CU11" s="485"/>
      <c r="CV11" s="43"/>
      <c r="CW11" s="185" t="s">
        <v>48</v>
      </c>
      <c r="CX11" s="186" t="s">
        <v>27</v>
      </c>
      <c r="CY11" s="186" t="s">
        <v>28</v>
      </c>
      <c r="CZ11" s="58" t="s">
        <v>52</v>
      </c>
      <c r="DB11" s="482" t="s">
        <v>56</v>
      </c>
      <c r="DC11" s="483"/>
      <c r="DD11" s="484">
        <f>SUM(DD9,DD10)</f>
        <v>0</v>
      </c>
      <c r="DE11" s="485"/>
      <c r="DF11" s="13"/>
      <c r="DG11" s="185" t="s">
        <v>48</v>
      </c>
      <c r="DH11" s="186" t="s">
        <v>27</v>
      </c>
      <c r="DI11" s="186" t="s">
        <v>28</v>
      </c>
      <c r="DJ11" s="58" t="s">
        <v>52</v>
      </c>
      <c r="DL11" s="482" t="s">
        <v>56</v>
      </c>
      <c r="DM11" s="483"/>
      <c r="DN11" s="484">
        <f>SUM(DN9,DN10)</f>
        <v>0</v>
      </c>
      <c r="DO11" s="485"/>
      <c r="DP11" s="46"/>
      <c r="DQ11" s="185" t="s">
        <v>48</v>
      </c>
      <c r="DR11" s="186" t="s">
        <v>27</v>
      </c>
      <c r="DS11" s="186" t="s">
        <v>28</v>
      </c>
      <c r="DT11" s="58" t="s">
        <v>52</v>
      </c>
      <c r="DV11" s="482" t="s">
        <v>56</v>
      </c>
      <c r="DW11" s="483"/>
      <c r="DX11" s="484">
        <f>SUM(DX9,DX10)</f>
        <v>0</v>
      </c>
      <c r="DY11" s="485"/>
      <c r="DZ11" s="46"/>
      <c r="EA11" s="185" t="s">
        <v>48</v>
      </c>
      <c r="EB11" s="186" t="s">
        <v>27</v>
      </c>
      <c r="EC11" s="186" t="s">
        <v>28</v>
      </c>
      <c r="ED11" s="58" t="s">
        <v>52</v>
      </c>
      <c r="EF11" s="482" t="s">
        <v>56</v>
      </c>
      <c r="EG11" s="483"/>
      <c r="EH11" s="484">
        <f>SUM(EH9,EH10)</f>
        <v>0</v>
      </c>
      <c r="EI11" s="485"/>
      <c r="EJ11" s="46"/>
      <c r="EK11" s="185" t="s">
        <v>48</v>
      </c>
      <c r="EL11" s="186" t="s">
        <v>27</v>
      </c>
      <c r="EM11" s="186" t="s">
        <v>28</v>
      </c>
      <c r="EN11" s="58" t="s">
        <v>52</v>
      </c>
      <c r="EP11" s="482" t="s">
        <v>56</v>
      </c>
      <c r="EQ11" s="483"/>
      <c r="ER11" s="484">
        <f>SUM(ER9,ER10)</f>
        <v>0</v>
      </c>
      <c r="ES11" s="485"/>
      <c r="ET11" s="13"/>
      <c r="EU11" s="185" t="s">
        <v>48</v>
      </c>
      <c r="EV11" s="186" t="s">
        <v>27</v>
      </c>
      <c r="EW11" s="186" t="s">
        <v>28</v>
      </c>
      <c r="EX11" s="58" t="s">
        <v>52</v>
      </c>
      <c r="EZ11" s="482" t="s">
        <v>56</v>
      </c>
      <c r="FA11" s="483"/>
      <c r="FB11" s="484">
        <f>SUM(FB9,FB10)</f>
        <v>0</v>
      </c>
      <c r="FC11" s="485"/>
      <c r="FD11" s="42"/>
      <c r="FE11" s="185" t="s">
        <v>48</v>
      </c>
      <c r="FF11" s="186" t="s">
        <v>27</v>
      </c>
      <c r="FG11" s="186" t="s">
        <v>28</v>
      </c>
      <c r="FH11" s="58" t="s">
        <v>52</v>
      </c>
      <c r="FJ11" s="482" t="s">
        <v>56</v>
      </c>
      <c r="FK11" s="483"/>
      <c r="FL11" s="484">
        <f>SUM(FL9,FL10)</f>
        <v>0</v>
      </c>
      <c r="FM11" s="485"/>
      <c r="FN11" s="42"/>
      <c r="FO11" s="185" t="s">
        <v>48</v>
      </c>
      <c r="FP11" s="186" t="s">
        <v>27</v>
      </c>
      <c r="FQ11" s="186" t="s">
        <v>28</v>
      </c>
      <c r="FR11" s="58" t="s">
        <v>52</v>
      </c>
      <c r="FT11" s="482" t="s">
        <v>56</v>
      </c>
      <c r="FU11" s="483"/>
      <c r="FV11" s="484">
        <f>SUM(FV9,FV10)</f>
        <v>0</v>
      </c>
      <c r="FW11" s="485"/>
      <c r="FX11" s="43"/>
      <c r="FY11" s="185" t="s">
        <v>48</v>
      </c>
      <c r="FZ11" s="186" t="s">
        <v>27</v>
      </c>
      <c r="GA11" s="186" t="s">
        <v>28</v>
      </c>
      <c r="GB11" s="58" t="s">
        <v>52</v>
      </c>
      <c r="GD11" s="482" t="s">
        <v>56</v>
      </c>
      <c r="GE11" s="483"/>
      <c r="GF11" s="484">
        <f>SUM(GF9,GF10)</f>
        <v>0</v>
      </c>
      <c r="GG11" s="485"/>
      <c r="GH11" s="43"/>
      <c r="GI11" s="185" t="s">
        <v>48</v>
      </c>
      <c r="GJ11" s="186" t="s">
        <v>27</v>
      </c>
      <c r="GK11" s="186" t="s">
        <v>28</v>
      </c>
      <c r="GL11" s="58" t="s">
        <v>52</v>
      </c>
      <c r="GN11" s="482" t="s">
        <v>56</v>
      </c>
      <c r="GO11" s="483"/>
      <c r="GP11" s="484">
        <f>SUM(GP9,GP10)</f>
        <v>0</v>
      </c>
      <c r="GQ11" s="485"/>
      <c r="GR11" s="13"/>
      <c r="GS11" s="185" t="s">
        <v>48</v>
      </c>
      <c r="GT11" s="186" t="s">
        <v>27</v>
      </c>
      <c r="GU11" s="186" t="s">
        <v>28</v>
      </c>
      <c r="GV11" s="58" t="s">
        <v>52</v>
      </c>
      <c r="GX11" s="482" t="s">
        <v>56</v>
      </c>
      <c r="GY11" s="483"/>
      <c r="GZ11" s="484">
        <f>SUM(GZ9,GZ10)</f>
        <v>0</v>
      </c>
      <c r="HA11" s="485"/>
      <c r="HB11" s="46"/>
      <c r="HC11" s="185" t="s">
        <v>48</v>
      </c>
      <c r="HD11" s="186" t="s">
        <v>27</v>
      </c>
      <c r="HE11" s="186" t="s">
        <v>28</v>
      </c>
      <c r="HF11" s="58" t="s">
        <v>52</v>
      </c>
      <c r="HH11" s="482" t="s">
        <v>56</v>
      </c>
      <c r="HI11" s="483"/>
      <c r="HJ11" s="484">
        <f>SUM(HJ9,HJ10)</f>
        <v>0</v>
      </c>
      <c r="HK11" s="485"/>
      <c r="HL11" s="46"/>
      <c r="HM11" s="185" t="s">
        <v>48</v>
      </c>
      <c r="HN11" s="186" t="s">
        <v>27</v>
      </c>
      <c r="HO11" s="186" t="s">
        <v>28</v>
      </c>
      <c r="HP11" s="58" t="s">
        <v>52</v>
      </c>
      <c r="HR11" s="482" t="s">
        <v>56</v>
      </c>
      <c r="HS11" s="483"/>
      <c r="HT11" s="484">
        <f>SUM(HT9,HT10)</f>
        <v>0</v>
      </c>
      <c r="HU11" s="485"/>
      <c r="HV11" s="46"/>
      <c r="HW11" s="185" t="s">
        <v>48</v>
      </c>
      <c r="HX11" s="186" t="s">
        <v>27</v>
      </c>
      <c r="HY11" s="186" t="s">
        <v>28</v>
      </c>
      <c r="HZ11" s="58" t="s">
        <v>52</v>
      </c>
      <c r="IB11" s="482" t="s">
        <v>56</v>
      </c>
      <c r="IC11" s="483"/>
      <c r="ID11" s="484">
        <f>SUM(ID9,ID10)</f>
        <v>0</v>
      </c>
      <c r="IE11" s="485"/>
      <c r="IF11" s="13"/>
      <c r="IG11" s="185" t="s">
        <v>48</v>
      </c>
      <c r="IH11" s="186" t="s">
        <v>27</v>
      </c>
      <c r="II11" s="186" t="s">
        <v>28</v>
      </c>
      <c r="IJ11" s="58" t="s">
        <v>52</v>
      </c>
      <c r="IL11" s="482" t="s">
        <v>56</v>
      </c>
      <c r="IM11" s="483"/>
      <c r="IN11" s="484">
        <f>SUM(IN9,IN10)</f>
        <v>0</v>
      </c>
      <c r="IO11" s="485"/>
      <c r="IP11" s="42"/>
      <c r="IQ11" s="185" t="s">
        <v>48</v>
      </c>
      <c r="IR11" s="186" t="s">
        <v>27</v>
      </c>
      <c r="IS11" s="186" t="s">
        <v>28</v>
      </c>
      <c r="IT11" s="58" t="s">
        <v>52</v>
      </c>
      <c r="IV11" s="482" t="s">
        <v>56</v>
      </c>
      <c r="IW11" s="483"/>
      <c r="IX11" s="484">
        <f>SUM(IX9,IX10)</f>
        <v>0</v>
      </c>
      <c r="IY11" s="485"/>
      <c r="IZ11" s="42"/>
      <c r="JA11" s="185" t="s">
        <v>48</v>
      </c>
      <c r="JB11" s="186" t="s">
        <v>27</v>
      </c>
      <c r="JC11" s="186" t="s">
        <v>28</v>
      </c>
      <c r="JD11" s="58" t="s">
        <v>52</v>
      </c>
      <c r="JF11" s="482" t="s">
        <v>56</v>
      </c>
      <c r="JG11" s="483"/>
      <c r="JH11" s="484">
        <f>SUM(JH9,JH10)</f>
        <v>0</v>
      </c>
      <c r="JI11" s="485"/>
      <c r="JJ11" s="43"/>
      <c r="JK11" s="185" t="s">
        <v>48</v>
      </c>
      <c r="JL11" s="186" t="s">
        <v>27</v>
      </c>
      <c r="JM11" s="186" t="s">
        <v>28</v>
      </c>
      <c r="JN11" s="58" t="s">
        <v>52</v>
      </c>
      <c r="JP11" s="482" t="s">
        <v>56</v>
      </c>
      <c r="JQ11" s="483"/>
      <c r="JR11" s="484">
        <f>SUM(JR9,JR10)</f>
        <v>0</v>
      </c>
      <c r="JS11" s="485"/>
    </row>
    <row r="12" spans="1:279" ht="30" customHeight="1" thickBot="1" x14ac:dyDescent="0.25">
      <c r="B12" s="482" t="s">
        <v>85</v>
      </c>
      <c r="C12" s="483"/>
      <c r="D12" s="483"/>
      <c r="E12" s="483"/>
      <c r="F12" s="483"/>
      <c r="G12" s="483"/>
      <c r="H12" s="483"/>
      <c r="I12" s="515"/>
      <c r="J12" s="24"/>
      <c r="K12" s="149" t="s">
        <v>103</v>
      </c>
      <c r="L12" s="145"/>
      <c r="M12" s="176">
        <v>0</v>
      </c>
      <c r="N12" s="179" t="s">
        <v>106</v>
      </c>
      <c r="S12" s="40"/>
      <c r="T12" s="40"/>
      <c r="U12" s="149" t="s">
        <v>103</v>
      </c>
      <c r="V12" s="145"/>
      <c r="W12" s="176">
        <v>0</v>
      </c>
      <c r="X12" s="179" t="s">
        <v>106</v>
      </c>
      <c r="AC12" s="40"/>
      <c r="AD12" s="157"/>
      <c r="AE12" s="149" t="s">
        <v>103</v>
      </c>
      <c r="AF12" s="145"/>
      <c r="AG12" s="176">
        <v>0</v>
      </c>
      <c r="AH12" s="179" t="s">
        <v>106</v>
      </c>
      <c r="AM12" s="40"/>
      <c r="AN12" s="158"/>
      <c r="AO12" s="149" t="s">
        <v>103</v>
      </c>
      <c r="AP12" s="145"/>
      <c r="AQ12" s="176">
        <v>0</v>
      </c>
      <c r="AR12" s="179" t="s">
        <v>106</v>
      </c>
      <c r="AW12" s="40"/>
      <c r="AX12" s="47"/>
      <c r="AY12" s="149" t="s">
        <v>103</v>
      </c>
      <c r="AZ12" s="145"/>
      <c r="BA12" s="176">
        <v>0</v>
      </c>
      <c r="BB12" s="179" t="s">
        <v>106</v>
      </c>
      <c r="BG12" s="40"/>
      <c r="BH12" s="13"/>
      <c r="BI12" s="149" t="s">
        <v>103</v>
      </c>
      <c r="BJ12" s="145"/>
      <c r="BK12" s="176">
        <v>0</v>
      </c>
      <c r="BL12" s="179" t="s">
        <v>106</v>
      </c>
      <c r="BQ12" s="40"/>
      <c r="BR12" s="13"/>
      <c r="BS12" s="149" t="s">
        <v>103</v>
      </c>
      <c r="BT12" s="145"/>
      <c r="BU12" s="176">
        <v>0</v>
      </c>
      <c r="BV12" s="179" t="s">
        <v>106</v>
      </c>
      <c r="CA12" s="40"/>
      <c r="CB12" s="13"/>
      <c r="CC12" s="149" t="s">
        <v>103</v>
      </c>
      <c r="CD12" s="145"/>
      <c r="CE12" s="176">
        <v>0</v>
      </c>
      <c r="CF12" s="179" t="s">
        <v>106</v>
      </c>
      <c r="CK12" s="40"/>
      <c r="CL12" s="13"/>
      <c r="CM12" s="149" t="s">
        <v>103</v>
      </c>
      <c r="CN12" s="145"/>
      <c r="CO12" s="176">
        <v>0</v>
      </c>
      <c r="CP12" s="179" t="s">
        <v>106</v>
      </c>
      <c r="CU12" s="40"/>
      <c r="CV12" s="13"/>
      <c r="CW12" s="149" t="s">
        <v>103</v>
      </c>
      <c r="CX12" s="145"/>
      <c r="CY12" s="176">
        <v>0</v>
      </c>
      <c r="CZ12" s="179" t="s">
        <v>106</v>
      </c>
      <c r="DE12" s="40"/>
      <c r="DF12" s="13"/>
      <c r="DG12" s="149" t="s">
        <v>103</v>
      </c>
      <c r="DH12" s="145"/>
      <c r="DI12" s="176">
        <v>0</v>
      </c>
      <c r="DJ12" s="179" t="s">
        <v>106</v>
      </c>
      <c r="DO12" s="40"/>
      <c r="DP12" s="157"/>
      <c r="DQ12" s="149" t="s">
        <v>103</v>
      </c>
      <c r="DR12" s="145"/>
      <c r="DS12" s="176">
        <v>0</v>
      </c>
      <c r="DT12" s="179" t="s">
        <v>106</v>
      </c>
      <c r="DY12" s="40"/>
      <c r="DZ12" s="158"/>
      <c r="EA12" s="149" t="s">
        <v>103</v>
      </c>
      <c r="EB12" s="145"/>
      <c r="EC12" s="176">
        <v>0</v>
      </c>
      <c r="ED12" s="179" t="s">
        <v>106</v>
      </c>
      <c r="EI12" s="40"/>
      <c r="EJ12" s="47"/>
      <c r="EK12" s="149" t="s">
        <v>103</v>
      </c>
      <c r="EL12" s="145"/>
      <c r="EM12" s="176">
        <v>0</v>
      </c>
      <c r="EN12" s="179" t="s">
        <v>106</v>
      </c>
      <c r="ES12" s="40"/>
      <c r="ET12" s="13"/>
      <c r="EU12" s="149" t="s">
        <v>103</v>
      </c>
      <c r="EV12" s="145"/>
      <c r="EW12" s="176">
        <v>0</v>
      </c>
      <c r="EX12" s="179" t="s">
        <v>106</v>
      </c>
      <c r="FC12" s="40"/>
      <c r="FD12" s="13"/>
      <c r="FE12" s="149" t="s">
        <v>103</v>
      </c>
      <c r="FF12" s="145"/>
      <c r="FG12" s="176">
        <v>0</v>
      </c>
      <c r="FH12" s="179" t="s">
        <v>106</v>
      </c>
      <c r="FM12" s="40"/>
      <c r="FN12" s="13"/>
      <c r="FO12" s="149" t="s">
        <v>103</v>
      </c>
      <c r="FP12" s="145"/>
      <c r="FQ12" s="176">
        <v>0</v>
      </c>
      <c r="FR12" s="179" t="s">
        <v>106</v>
      </c>
      <c r="FW12" s="40"/>
      <c r="FX12" s="13"/>
      <c r="FY12" s="149" t="s">
        <v>103</v>
      </c>
      <c r="FZ12" s="145"/>
      <c r="GA12" s="176">
        <v>0</v>
      </c>
      <c r="GB12" s="179" t="s">
        <v>106</v>
      </c>
      <c r="GG12" s="40"/>
      <c r="GH12" s="13"/>
      <c r="GI12" s="149" t="s">
        <v>103</v>
      </c>
      <c r="GJ12" s="145"/>
      <c r="GK12" s="176">
        <v>0</v>
      </c>
      <c r="GL12" s="179" t="s">
        <v>106</v>
      </c>
      <c r="GQ12" s="40"/>
      <c r="GR12" s="13"/>
      <c r="GS12" s="149" t="s">
        <v>103</v>
      </c>
      <c r="GT12" s="145"/>
      <c r="GU12" s="176">
        <v>0</v>
      </c>
      <c r="GV12" s="179" t="s">
        <v>106</v>
      </c>
      <c r="HA12" s="40"/>
      <c r="HB12" s="157"/>
      <c r="HC12" s="149" t="s">
        <v>103</v>
      </c>
      <c r="HD12" s="145"/>
      <c r="HE12" s="176">
        <v>0</v>
      </c>
      <c r="HF12" s="179" t="s">
        <v>106</v>
      </c>
      <c r="HK12" s="40"/>
      <c r="HL12" s="158"/>
      <c r="HM12" s="149" t="s">
        <v>103</v>
      </c>
      <c r="HN12" s="145"/>
      <c r="HO12" s="176">
        <v>0</v>
      </c>
      <c r="HP12" s="179" t="s">
        <v>106</v>
      </c>
      <c r="HU12" s="40"/>
      <c r="HV12" s="47"/>
      <c r="HW12" s="149" t="s">
        <v>103</v>
      </c>
      <c r="HX12" s="145"/>
      <c r="HY12" s="176">
        <v>0</v>
      </c>
      <c r="HZ12" s="179" t="s">
        <v>106</v>
      </c>
      <c r="IE12" s="40"/>
      <c r="IF12" s="13"/>
      <c r="IG12" s="149" t="s">
        <v>103</v>
      </c>
      <c r="IH12" s="145"/>
      <c r="II12" s="176">
        <v>0</v>
      </c>
      <c r="IJ12" s="179" t="s">
        <v>106</v>
      </c>
      <c r="IO12" s="40"/>
      <c r="IP12" s="13"/>
      <c r="IQ12" s="149" t="s">
        <v>103</v>
      </c>
      <c r="IR12" s="145"/>
      <c r="IS12" s="176">
        <v>0</v>
      </c>
      <c r="IT12" s="179" t="s">
        <v>106</v>
      </c>
      <c r="IY12" s="40"/>
      <c r="IZ12" s="13"/>
      <c r="JA12" s="149" t="s">
        <v>103</v>
      </c>
      <c r="JB12" s="145"/>
      <c r="JC12" s="176">
        <v>0</v>
      </c>
      <c r="JD12" s="179" t="s">
        <v>106</v>
      </c>
      <c r="JI12" s="40"/>
      <c r="JJ12" s="13"/>
      <c r="JK12" s="149" t="s">
        <v>103</v>
      </c>
      <c r="JL12" s="145"/>
      <c r="JM12" s="176">
        <v>0</v>
      </c>
      <c r="JN12" s="179" t="s">
        <v>106</v>
      </c>
      <c r="JS12" s="40"/>
    </row>
    <row r="13" spans="1:279" ht="33.75" customHeight="1" thickBot="1" x14ac:dyDescent="0.25">
      <c r="A13" s="48"/>
      <c r="B13" s="154" t="s">
        <v>53</v>
      </c>
      <c r="C13" s="155" t="s">
        <v>27</v>
      </c>
      <c r="D13" s="123" t="s">
        <v>28</v>
      </c>
      <c r="E13" s="198" t="s">
        <v>29</v>
      </c>
      <c r="F13" s="516" t="s">
        <v>30</v>
      </c>
      <c r="G13" s="516"/>
      <c r="H13" s="199" t="s">
        <v>31</v>
      </c>
      <c r="I13" s="200" t="s">
        <v>32</v>
      </c>
      <c r="J13" s="49"/>
      <c r="K13" s="124" t="s">
        <v>10</v>
      </c>
      <c r="L13" s="155" t="s">
        <v>27</v>
      </c>
      <c r="M13" s="155" t="s">
        <v>28</v>
      </c>
      <c r="N13" s="177" t="s">
        <v>29</v>
      </c>
      <c r="O13" s="486" t="s">
        <v>30</v>
      </c>
      <c r="P13" s="486"/>
      <c r="Q13" s="177" t="s">
        <v>31</v>
      </c>
      <c r="R13" s="178" t="s">
        <v>32</v>
      </c>
      <c r="S13" s="40"/>
      <c r="T13" s="40"/>
      <c r="U13" s="124" t="s">
        <v>10</v>
      </c>
      <c r="V13" s="187" t="s">
        <v>27</v>
      </c>
      <c r="W13" s="187" t="s">
        <v>28</v>
      </c>
      <c r="X13" s="188" t="s">
        <v>29</v>
      </c>
      <c r="Y13" s="486" t="s">
        <v>30</v>
      </c>
      <c r="Z13" s="486"/>
      <c r="AA13" s="188" t="s">
        <v>31</v>
      </c>
      <c r="AB13" s="178" t="s">
        <v>32</v>
      </c>
      <c r="AC13" s="40"/>
      <c r="AD13" s="52"/>
      <c r="AE13" s="124" t="s">
        <v>10</v>
      </c>
      <c r="AF13" s="187" t="s">
        <v>27</v>
      </c>
      <c r="AG13" s="187" t="s">
        <v>28</v>
      </c>
      <c r="AH13" s="188" t="s">
        <v>29</v>
      </c>
      <c r="AI13" s="486" t="s">
        <v>30</v>
      </c>
      <c r="AJ13" s="486"/>
      <c r="AK13" s="188" t="s">
        <v>31</v>
      </c>
      <c r="AL13" s="178" t="s">
        <v>32</v>
      </c>
      <c r="AM13" s="40"/>
      <c r="AN13" s="51"/>
      <c r="AO13" s="124" t="s">
        <v>10</v>
      </c>
      <c r="AP13" s="187" t="s">
        <v>27</v>
      </c>
      <c r="AQ13" s="187" t="s">
        <v>28</v>
      </c>
      <c r="AR13" s="188" t="s">
        <v>29</v>
      </c>
      <c r="AS13" s="486" t="s">
        <v>30</v>
      </c>
      <c r="AT13" s="486"/>
      <c r="AU13" s="188" t="s">
        <v>31</v>
      </c>
      <c r="AV13" s="178" t="s">
        <v>32</v>
      </c>
      <c r="AW13" s="40"/>
      <c r="AX13" s="51"/>
      <c r="AY13" s="124" t="s">
        <v>10</v>
      </c>
      <c r="AZ13" s="187" t="s">
        <v>27</v>
      </c>
      <c r="BA13" s="187" t="s">
        <v>28</v>
      </c>
      <c r="BB13" s="188" t="s">
        <v>29</v>
      </c>
      <c r="BC13" s="486" t="s">
        <v>30</v>
      </c>
      <c r="BD13" s="486"/>
      <c r="BE13" s="188" t="s">
        <v>31</v>
      </c>
      <c r="BF13" s="178" t="s">
        <v>32</v>
      </c>
      <c r="BG13" s="40"/>
      <c r="BH13" s="51"/>
      <c r="BI13" s="124" t="s">
        <v>10</v>
      </c>
      <c r="BJ13" s="187" t="s">
        <v>27</v>
      </c>
      <c r="BK13" s="187" t="s">
        <v>28</v>
      </c>
      <c r="BL13" s="188" t="s">
        <v>29</v>
      </c>
      <c r="BM13" s="486" t="s">
        <v>30</v>
      </c>
      <c r="BN13" s="486"/>
      <c r="BO13" s="188" t="s">
        <v>31</v>
      </c>
      <c r="BP13" s="178" t="s">
        <v>32</v>
      </c>
      <c r="BQ13" s="40"/>
      <c r="BR13" s="26"/>
      <c r="BS13" s="124" t="s">
        <v>10</v>
      </c>
      <c r="BT13" s="187" t="s">
        <v>27</v>
      </c>
      <c r="BU13" s="187" t="s">
        <v>28</v>
      </c>
      <c r="BV13" s="188" t="s">
        <v>29</v>
      </c>
      <c r="BW13" s="486" t="s">
        <v>30</v>
      </c>
      <c r="BX13" s="486"/>
      <c r="BY13" s="188" t="s">
        <v>31</v>
      </c>
      <c r="BZ13" s="178" t="s">
        <v>32</v>
      </c>
      <c r="CA13" s="40"/>
      <c r="CB13" s="26"/>
      <c r="CC13" s="124" t="s">
        <v>10</v>
      </c>
      <c r="CD13" s="187" t="s">
        <v>27</v>
      </c>
      <c r="CE13" s="187" t="s">
        <v>28</v>
      </c>
      <c r="CF13" s="188" t="s">
        <v>29</v>
      </c>
      <c r="CG13" s="486" t="s">
        <v>30</v>
      </c>
      <c r="CH13" s="486"/>
      <c r="CI13" s="188" t="s">
        <v>31</v>
      </c>
      <c r="CJ13" s="178" t="s">
        <v>32</v>
      </c>
      <c r="CK13" s="40"/>
      <c r="CL13" s="51"/>
      <c r="CM13" s="124" t="s">
        <v>10</v>
      </c>
      <c r="CN13" s="187" t="s">
        <v>27</v>
      </c>
      <c r="CO13" s="187" t="s">
        <v>28</v>
      </c>
      <c r="CP13" s="188" t="s">
        <v>29</v>
      </c>
      <c r="CQ13" s="486" t="s">
        <v>30</v>
      </c>
      <c r="CR13" s="486"/>
      <c r="CS13" s="188" t="s">
        <v>31</v>
      </c>
      <c r="CT13" s="178" t="s">
        <v>32</v>
      </c>
      <c r="CU13" s="40"/>
      <c r="CV13" s="51"/>
      <c r="CW13" s="124" t="s">
        <v>10</v>
      </c>
      <c r="CX13" s="187" t="s">
        <v>27</v>
      </c>
      <c r="CY13" s="187" t="s">
        <v>28</v>
      </c>
      <c r="CZ13" s="188" t="s">
        <v>29</v>
      </c>
      <c r="DA13" s="486" t="s">
        <v>30</v>
      </c>
      <c r="DB13" s="486"/>
      <c r="DC13" s="188" t="s">
        <v>31</v>
      </c>
      <c r="DD13" s="178" t="s">
        <v>32</v>
      </c>
      <c r="DE13" s="40"/>
      <c r="DF13" s="50"/>
      <c r="DG13" s="124" t="s">
        <v>10</v>
      </c>
      <c r="DH13" s="187" t="s">
        <v>27</v>
      </c>
      <c r="DI13" s="187" t="s">
        <v>28</v>
      </c>
      <c r="DJ13" s="188" t="s">
        <v>29</v>
      </c>
      <c r="DK13" s="486" t="s">
        <v>30</v>
      </c>
      <c r="DL13" s="486"/>
      <c r="DM13" s="188" t="s">
        <v>31</v>
      </c>
      <c r="DN13" s="178" t="s">
        <v>32</v>
      </c>
      <c r="DO13" s="40"/>
      <c r="DP13" s="52"/>
      <c r="DQ13" s="124" t="s">
        <v>10</v>
      </c>
      <c r="DR13" s="187" t="s">
        <v>27</v>
      </c>
      <c r="DS13" s="187" t="s">
        <v>28</v>
      </c>
      <c r="DT13" s="188" t="s">
        <v>29</v>
      </c>
      <c r="DU13" s="486" t="s">
        <v>30</v>
      </c>
      <c r="DV13" s="486"/>
      <c r="DW13" s="188" t="s">
        <v>31</v>
      </c>
      <c r="DX13" s="178" t="s">
        <v>32</v>
      </c>
      <c r="DY13" s="40"/>
      <c r="DZ13" s="51"/>
      <c r="EA13" s="124" t="s">
        <v>10</v>
      </c>
      <c r="EB13" s="187" t="s">
        <v>27</v>
      </c>
      <c r="EC13" s="187" t="s">
        <v>28</v>
      </c>
      <c r="ED13" s="188" t="s">
        <v>29</v>
      </c>
      <c r="EE13" s="486" t="s">
        <v>30</v>
      </c>
      <c r="EF13" s="486"/>
      <c r="EG13" s="188" t="s">
        <v>31</v>
      </c>
      <c r="EH13" s="178" t="s">
        <v>32</v>
      </c>
      <c r="EI13" s="40"/>
      <c r="EJ13" s="51"/>
      <c r="EK13" s="124" t="s">
        <v>10</v>
      </c>
      <c r="EL13" s="187" t="s">
        <v>27</v>
      </c>
      <c r="EM13" s="187" t="s">
        <v>28</v>
      </c>
      <c r="EN13" s="188" t="s">
        <v>29</v>
      </c>
      <c r="EO13" s="486" t="s">
        <v>30</v>
      </c>
      <c r="EP13" s="486"/>
      <c r="EQ13" s="188" t="s">
        <v>31</v>
      </c>
      <c r="ER13" s="178" t="s">
        <v>32</v>
      </c>
      <c r="ES13" s="40"/>
      <c r="ET13" s="51"/>
      <c r="EU13" s="124" t="s">
        <v>10</v>
      </c>
      <c r="EV13" s="187" t="s">
        <v>27</v>
      </c>
      <c r="EW13" s="187" t="s">
        <v>28</v>
      </c>
      <c r="EX13" s="188" t="s">
        <v>29</v>
      </c>
      <c r="EY13" s="486" t="s">
        <v>30</v>
      </c>
      <c r="EZ13" s="486"/>
      <c r="FA13" s="188" t="s">
        <v>31</v>
      </c>
      <c r="FB13" s="178" t="s">
        <v>32</v>
      </c>
      <c r="FC13" s="40"/>
      <c r="FD13" s="26"/>
      <c r="FE13" s="124" t="s">
        <v>10</v>
      </c>
      <c r="FF13" s="187" t="s">
        <v>27</v>
      </c>
      <c r="FG13" s="187" t="s">
        <v>28</v>
      </c>
      <c r="FH13" s="188" t="s">
        <v>29</v>
      </c>
      <c r="FI13" s="486" t="s">
        <v>30</v>
      </c>
      <c r="FJ13" s="486"/>
      <c r="FK13" s="188" t="s">
        <v>31</v>
      </c>
      <c r="FL13" s="178" t="s">
        <v>32</v>
      </c>
      <c r="FM13" s="40"/>
      <c r="FN13" s="26"/>
      <c r="FO13" s="124" t="s">
        <v>10</v>
      </c>
      <c r="FP13" s="187" t="s">
        <v>27</v>
      </c>
      <c r="FQ13" s="187" t="s">
        <v>28</v>
      </c>
      <c r="FR13" s="188" t="s">
        <v>29</v>
      </c>
      <c r="FS13" s="486" t="s">
        <v>30</v>
      </c>
      <c r="FT13" s="486"/>
      <c r="FU13" s="188" t="s">
        <v>31</v>
      </c>
      <c r="FV13" s="178" t="s">
        <v>32</v>
      </c>
      <c r="FW13" s="40"/>
      <c r="FX13" s="51"/>
      <c r="FY13" s="124" t="s">
        <v>10</v>
      </c>
      <c r="FZ13" s="187" t="s">
        <v>27</v>
      </c>
      <c r="GA13" s="187" t="s">
        <v>28</v>
      </c>
      <c r="GB13" s="188" t="s">
        <v>29</v>
      </c>
      <c r="GC13" s="486" t="s">
        <v>30</v>
      </c>
      <c r="GD13" s="486"/>
      <c r="GE13" s="188" t="s">
        <v>31</v>
      </c>
      <c r="GF13" s="178" t="s">
        <v>32</v>
      </c>
      <c r="GG13" s="40"/>
      <c r="GH13" s="51"/>
      <c r="GI13" s="124" t="s">
        <v>10</v>
      </c>
      <c r="GJ13" s="187" t="s">
        <v>27</v>
      </c>
      <c r="GK13" s="187" t="s">
        <v>28</v>
      </c>
      <c r="GL13" s="188" t="s">
        <v>29</v>
      </c>
      <c r="GM13" s="486" t="s">
        <v>30</v>
      </c>
      <c r="GN13" s="486"/>
      <c r="GO13" s="188" t="s">
        <v>31</v>
      </c>
      <c r="GP13" s="178" t="s">
        <v>32</v>
      </c>
      <c r="GQ13" s="40"/>
      <c r="GR13" s="50"/>
      <c r="GS13" s="124" t="s">
        <v>10</v>
      </c>
      <c r="GT13" s="187" t="s">
        <v>27</v>
      </c>
      <c r="GU13" s="187" t="s">
        <v>28</v>
      </c>
      <c r="GV13" s="188" t="s">
        <v>29</v>
      </c>
      <c r="GW13" s="486" t="s">
        <v>30</v>
      </c>
      <c r="GX13" s="486"/>
      <c r="GY13" s="188" t="s">
        <v>31</v>
      </c>
      <c r="GZ13" s="178" t="s">
        <v>32</v>
      </c>
      <c r="HA13" s="40"/>
      <c r="HB13" s="52"/>
      <c r="HC13" s="124" t="s">
        <v>10</v>
      </c>
      <c r="HD13" s="187" t="s">
        <v>27</v>
      </c>
      <c r="HE13" s="187" t="s">
        <v>28</v>
      </c>
      <c r="HF13" s="188" t="s">
        <v>29</v>
      </c>
      <c r="HG13" s="486" t="s">
        <v>30</v>
      </c>
      <c r="HH13" s="486"/>
      <c r="HI13" s="188" t="s">
        <v>31</v>
      </c>
      <c r="HJ13" s="178" t="s">
        <v>32</v>
      </c>
      <c r="HK13" s="40"/>
      <c r="HL13" s="51"/>
      <c r="HM13" s="124" t="s">
        <v>10</v>
      </c>
      <c r="HN13" s="187" t="s">
        <v>27</v>
      </c>
      <c r="HO13" s="187" t="s">
        <v>28</v>
      </c>
      <c r="HP13" s="188" t="s">
        <v>29</v>
      </c>
      <c r="HQ13" s="486" t="s">
        <v>30</v>
      </c>
      <c r="HR13" s="486"/>
      <c r="HS13" s="188" t="s">
        <v>31</v>
      </c>
      <c r="HT13" s="178" t="s">
        <v>32</v>
      </c>
      <c r="HU13" s="40"/>
      <c r="HV13" s="51"/>
      <c r="HW13" s="124" t="s">
        <v>10</v>
      </c>
      <c r="HX13" s="187" t="s">
        <v>27</v>
      </c>
      <c r="HY13" s="187" t="s">
        <v>28</v>
      </c>
      <c r="HZ13" s="188" t="s">
        <v>29</v>
      </c>
      <c r="IA13" s="486" t="s">
        <v>30</v>
      </c>
      <c r="IB13" s="486"/>
      <c r="IC13" s="188" t="s">
        <v>31</v>
      </c>
      <c r="ID13" s="178" t="s">
        <v>32</v>
      </c>
      <c r="IE13" s="40"/>
      <c r="IF13" s="51"/>
      <c r="IG13" s="124" t="s">
        <v>10</v>
      </c>
      <c r="IH13" s="187" t="s">
        <v>27</v>
      </c>
      <c r="II13" s="187" t="s">
        <v>28</v>
      </c>
      <c r="IJ13" s="188" t="s">
        <v>29</v>
      </c>
      <c r="IK13" s="486" t="s">
        <v>30</v>
      </c>
      <c r="IL13" s="486"/>
      <c r="IM13" s="188" t="s">
        <v>31</v>
      </c>
      <c r="IN13" s="178" t="s">
        <v>32</v>
      </c>
      <c r="IO13" s="40"/>
      <c r="IP13" s="26"/>
      <c r="IQ13" s="124" t="s">
        <v>10</v>
      </c>
      <c r="IR13" s="187" t="s">
        <v>27</v>
      </c>
      <c r="IS13" s="187" t="s">
        <v>28</v>
      </c>
      <c r="IT13" s="188" t="s">
        <v>29</v>
      </c>
      <c r="IU13" s="486" t="s">
        <v>30</v>
      </c>
      <c r="IV13" s="486"/>
      <c r="IW13" s="188" t="s">
        <v>31</v>
      </c>
      <c r="IX13" s="178" t="s">
        <v>32</v>
      </c>
      <c r="IY13" s="40"/>
      <c r="IZ13" s="26"/>
      <c r="JA13" s="124" t="s">
        <v>10</v>
      </c>
      <c r="JB13" s="187" t="s">
        <v>27</v>
      </c>
      <c r="JC13" s="187" t="s">
        <v>28</v>
      </c>
      <c r="JD13" s="188" t="s">
        <v>29</v>
      </c>
      <c r="JE13" s="486" t="s">
        <v>30</v>
      </c>
      <c r="JF13" s="486"/>
      <c r="JG13" s="188" t="s">
        <v>31</v>
      </c>
      <c r="JH13" s="178" t="s">
        <v>32</v>
      </c>
      <c r="JI13" s="40"/>
      <c r="JJ13" s="51"/>
      <c r="JK13" s="124" t="s">
        <v>10</v>
      </c>
      <c r="JL13" s="187" t="s">
        <v>27</v>
      </c>
      <c r="JM13" s="187" t="s">
        <v>28</v>
      </c>
      <c r="JN13" s="188" t="s">
        <v>29</v>
      </c>
      <c r="JO13" s="486" t="s">
        <v>30</v>
      </c>
      <c r="JP13" s="486"/>
      <c r="JQ13" s="188" t="s">
        <v>31</v>
      </c>
      <c r="JR13" s="178" t="s">
        <v>32</v>
      </c>
      <c r="JS13" s="40"/>
    </row>
    <row r="14" spans="1:279" ht="27" customHeight="1" x14ac:dyDescent="0.2">
      <c r="B14" s="150" t="s">
        <v>103</v>
      </c>
      <c r="C14" s="442"/>
      <c r="D14" s="514">
        <v>0</v>
      </c>
      <c r="E14" s="509" t="str">
        <f>IF(D14&gt;='Valori soglia'!H$6,"BöB","OAPub")</f>
        <v>OAPub</v>
      </c>
      <c r="F14" s="496" t="str">
        <f>IF(D14&gt;='Valori soglia'!H$6,"Offenes Procedura *","")</f>
        <v/>
      </c>
      <c r="G14" s="497"/>
      <c r="H14" s="511" t="str">
        <f>IF(E14="BöB","Ja","No")</f>
        <v>No</v>
      </c>
      <c r="I14" s="512" t="str">
        <f>IF(E14="BöB","Ja","No")</f>
        <v>No</v>
      </c>
      <c r="J14" s="495"/>
      <c r="K14" s="164" t="s">
        <v>44</v>
      </c>
      <c r="L14" s="442">
        <v>1</v>
      </c>
      <c r="M14" s="487">
        <v>0</v>
      </c>
      <c r="N14" s="488" t="str">
        <f>IF(M14&gt;='Valori soglia'!$H$6,"BöB","OAPub")</f>
        <v>OAPub</v>
      </c>
      <c r="O14" s="491" t="str">
        <f>IF(OR(AND(K$12="Grundvertrag Dienstleistung",M14&gt;='Valori soglia'!$H$5,O16=""),AND(K$12="Los Dienstleistung",M14&gt;='Valori soglia'!$H$5,O16=""),AND(K$12="Grundvertrag Lieferung",M14&gt;='Valori soglia'!$L$5,O16=""),AND(K$12="Los Lieferung",M14&gt;='Valori soglia'!$L$5,O16="")),"Freihändig Tipo. 13 OAPub","")</f>
        <v/>
      </c>
      <c r="P14" s="492"/>
      <c r="Q14" s="493" t="str">
        <f>IF(N14="BöB","Ja","No")</f>
        <v>No</v>
      </c>
      <c r="R14" s="494" t="str">
        <f>IF(N14="BöB","Ja","No")</f>
        <v>No</v>
      </c>
      <c r="S14" s="465" t="str">
        <f>IF(M14&gt;M12/2,"Ʃ Aggiunte &gt; 50% Grundauftrag","")</f>
        <v/>
      </c>
      <c r="T14" s="170"/>
      <c r="U14" s="164" t="s">
        <v>44</v>
      </c>
      <c r="V14" s="442">
        <v>1</v>
      </c>
      <c r="W14" s="487">
        <v>0</v>
      </c>
      <c r="X14" s="488" t="str">
        <f>IF(W14&gt;='Valori soglia'!$H$6,"BöB","OAPub")</f>
        <v>OAPub</v>
      </c>
      <c r="Y14" s="491" t="str">
        <f>IF(OR(AND(U$12="Grundvertrag Dienstleistung",W14&gt;='Valori soglia'!$H$5,Y16=""),AND(U$12="Los Dienstleistung",W14&gt;='Valori soglia'!$H$5,Y16=""),AND(U$12="Grundvertrag Lieferung",W14&gt;='Valori soglia'!$L$5,Y16=""),AND(U$12="Los Lieferung",W14&gt;='Valori soglia'!$L$5,Y16="")),"Freihändig Tipo. 13 OAPub","")</f>
        <v/>
      </c>
      <c r="Z14" s="492"/>
      <c r="AA14" s="493" t="str">
        <f>IF(X14="BöB","Ja","No")</f>
        <v>No</v>
      </c>
      <c r="AB14" s="494" t="str">
        <f>IF(X14="BöB","Ja","No")</f>
        <v>No</v>
      </c>
      <c r="AC14" s="465" t="str">
        <f>IF(W14&gt;W12/2,"Ʃ Aggiunte &gt; 50% Grundauftrag","")</f>
        <v/>
      </c>
      <c r="AD14" s="36"/>
      <c r="AE14" s="164" t="s">
        <v>44</v>
      </c>
      <c r="AF14" s="442">
        <v>1</v>
      </c>
      <c r="AG14" s="487">
        <v>0</v>
      </c>
      <c r="AH14" s="488" t="str">
        <f>IF(AG14&gt;='Valori soglia'!$H$6,"BöB","OAPub")</f>
        <v>OAPub</v>
      </c>
      <c r="AI14" s="491" t="str">
        <f>IF(OR(AND(AE$12="Grundvertrag Dienstleistung",AG14&gt;='Valori soglia'!$H$5,AI16=""),AND(AE$12="Los Dienstleistung",AG14&gt;='Valori soglia'!$H$5,AI16=""),AND(AE$12="Grundvertrag Lieferung",AG14&gt;='Valori soglia'!$L$5,AI16=""),AND(AE$12="Los Lieferung",AG14&gt;='Valori soglia'!$L$5,AI16="")),"Freihändig Tipo. 13 OAPub","")</f>
        <v/>
      </c>
      <c r="AJ14" s="492"/>
      <c r="AK14" s="493" t="str">
        <f>IF(AH14="BöB","Ja","No")</f>
        <v>No</v>
      </c>
      <c r="AL14" s="494" t="str">
        <f>IF(AH14="BöB","Ja","No")</f>
        <v>No</v>
      </c>
      <c r="AM14" s="465" t="str">
        <f>IF(AG14&gt;AG12/2,"Ʃ Aggiunte &gt; 50% Grundauftrag","")</f>
        <v/>
      </c>
      <c r="AN14" s="27"/>
      <c r="AO14" s="164" t="s">
        <v>44</v>
      </c>
      <c r="AP14" s="442">
        <v>1</v>
      </c>
      <c r="AQ14" s="487">
        <v>0</v>
      </c>
      <c r="AR14" s="488" t="str">
        <f>IF(AQ14&gt;='Valori soglia'!$H$6,"BöB","OAPub")</f>
        <v>OAPub</v>
      </c>
      <c r="AS14" s="491" t="str">
        <f>IF(OR(AND(AO$12="Grundvertrag Dienstleistung",AQ14&gt;='Valori soglia'!$H$5,AS16=""),AND(AO$12="Los Dienstleistung",AQ14&gt;='Valori soglia'!$H$5,AS16=""),AND(AO$12="Grundvertrag Lieferung",AQ14&gt;='Valori soglia'!$L$5,AS16=""),AND(AO$12="Los Lieferung",AQ14&gt;='Valori soglia'!$L$5,AS16="")),"Freihändig Tipo. 13 OAPub","")</f>
        <v/>
      </c>
      <c r="AT14" s="492"/>
      <c r="AU14" s="493" t="str">
        <f>IF(AR14="BöB","Ja","No")</f>
        <v>No</v>
      </c>
      <c r="AV14" s="494" t="str">
        <f>IF(AR14="BöB","Ja","No")</f>
        <v>No</v>
      </c>
      <c r="AW14" s="465" t="str">
        <f>IF(AQ14&gt;AQ12/2,"Ʃ Aggiunte &gt; 50% Grundauftrag","")</f>
        <v/>
      </c>
      <c r="AX14" s="28"/>
      <c r="AY14" s="164" t="s">
        <v>44</v>
      </c>
      <c r="AZ14" s="442">
        <v>1</v>
      </c>
      <c r="BA14" s="487">
        <v>0</v>
      </c>
      <c r="BB14" s="488" t="str">
        <f>IF(BA14&gt;='Valori soglia'!$H$6,"BöB","OAPub")</f>
        <v>OAPub</v>
      </c>
      <c r="BC14" s="491" t="str">
        <f>IF(OR(AND(AY$12="Grundvertrag Dienstleistung",BA14&gt;='Valori soglia'!$H$5,BC16=""),AND(AY$12="Los Dienstleistung",BA14&gt;='Valori soglia'!$H$5,BC16=""),AND(AY$12="Grundvertrag Lieferung",BA14&gt;='Valori soglia'!$L$5,BC16=""),AND(AY$12="Los Lieferung",BA14&gt;='Valori soglia'!$L$5,BC16="")),"Freihändig Tipo. 13 OAPub","")</f>
        <v/>
      </c>
      <c r="BD14" s="492"/>
      <c r="BE14" s="493" t="str">
        <f>IF(BB14="BöB","Ja","No")</f>
        <v>No</v>
      </c>
      <c r="BF14" s="494" t="str">
        <f>IF(BB14="BöB","Ja","No")</f>
        <v>No</v>
      </c>
      <c r="BG14" s="465" t="str">
        <f>IF(BA14&gt;BA12/2,"Ʃ Aggiunte &gt; 50% Grundauftrag","")</f>
        <v/>
      </c>
      <c r="BH14" s="27"/>
      <c r="BI14" s="164" t="s">
        <v>44</v>
      </c>
      <c r="BJ14" s="442">
        <v>1</v>
      </c>
      <c r="BK14" s="487">
        <v>0</v>
      </c>
      <c r="BL14" s="488" t="str">
        <f>IF(BK14&gt;='Valori soglia'!$H$6,"BöB","OAPub")</f>
        <v>OAPub</v>
      </c>
      <c r="BM14" s="491" t="str">
        <f>IF(OR(AND(BI$12="Grundvertrag Dienstleistung",BK14&gt;='Valori soglia'!$H$5,BM16=""),AND(BI$12="Los Dienstleistung",BK14&gt;='Valori soglia'!$H$5,BM16=""),AND(BI$12="Grundvertrag Lieferung",BK14&gt;='Valori soglia'!$L$5,BM16=""),AND(BI$12="Los Lieferung",BK14&gt;='Valori soglia'!$L$5,BM16="")),"Freihändig Tipo. 13 OAPub","")</f>
        <v/>
      </c>
      <c r="BN14" s="492"/>
      <c r="BO14" s="493" t="str">
        <f>IF(BL14="BöB","Ja","No")</f>
        <v>No</v>
      </c>
      <c r="BP14" s="494" t="str">
        <f>IF(BL14="BöB","Ja","No")</f>
        <v>No</v>
      </c>
      <c r="BQ14" s="465" t="str">
        <f>IF(BK14&gt;BK12/2,"Ʃ Aggiunte &gt; 50% Grundauftrag","")</f>
        <v/>
      </c>
      <c r="BR14" s="159"/>
      <c r="BS14" s="164" t="s">
        <v>44</v>
      </c>
      <c r="BT14" s="442">
        <v>1</v>
      </c>
      <c r="BU14" s="487">
        <v>0</v>
      </c>
      <c r="BV14" s="488" t="str">
        <f>IF(BU14&gt;='Valori soglia'!$H$6,"BöB","OAPub")</f>
        <v>OAPub</v>
      </c>
      <c r="BW14" s="491" t="str">
        <f>IF(OR(AND(BS$12="Grundvertrag Dienstleistung",BU14&gt;='Valori soglia'!$H$5,BW16=""),AND(BS$12="Los Dienstleistung",BU14&gt;='Valori soglia'!$H$5,BW16=""),AND(BS$12="Grundvertrag Lieferung",BU14&gt;='Valori soglia'!$L$5,BW16=""),AND(BS$12="Los Lieferung",BU14&gt;='Valori soglia'!$L$5,BW16="")),"Freihändig Tipo. 13 OAPub","")</f>
        <v/>
      </c>
      <c r="BX14" s="492"/>
      <c r="BY14" s="493" t="str">
        <f>IF(BV14="BöB","Ja","No")</f>
        <v>No</v>
      </c>
      <c r="BZ14" s="494" t="str">
        <f>IF(BV14="BöB","Ja","No")</f>
        <v>No</v>
      </c>
      <c r="CA14" s="465" t="str">
        <f>IF(BU14&gt;BU12/2,"Ʃ Aggiunte &gt; 50% Grundauftrag","")</f>
        <v/>
      </c>
      <c r="CB14" s="159"/>
      <c r="CC14" s="164" t="s">
        <v>44</v>
      </c>
      <c r="CD14" s="442">
        <v>1</v>
      </c>
      <c r="CE14" s="487">
        <v>0</v>
      </c>
      <c r="CF14" s="488" t="str">
        <f>IF(CE14&gt;='Valori soglia'!$H$6,"BöB","OAPub")</f>
        <v>OAPub</v>
      </c>
      <c r="CG14" s="491" t="str">
        <f>IF(OR(AND(CC$12="Grundvertrag Dienstleistung",CE14&gt;='Valori soglia'!$H$5,CG16=""),AND(CC$12="Los Dienstleistung",CE14&gt;='Valori soglia'!$H$5,CG16=""),AND(CC$12="Grundvertrag Lieferung",CE14&gt;='Valori soglia'!$L$5,CG16=""),AND(CC$12="Los Lieferung",CE14&gt;='Valori soglia'!$L$5,CG16="")),"Freihändig Tipo. 13 OAPub","")</f>
        <v/>
      </c>
      <c r="CH14" s="492"/>
      <c r="CI14" s="493" t="str">
        <f>IF(CF14="BöB","Ja","No")</f>
        <v>No</v>
      </c>
      <c r="CJ14" s="494" t="str">
        <f>IF(CF14="BöB","Ja","No")</f>
        <v>No</v>
      </c>
      <c r="CK14" s="465" t="str">
        <f>IF(CE14&gt;CE12/2,"Ʃ Aggiunte &gt; 50% Grundauftrag","")</f>
        <v/>
      </c>
      <c r="CL14" s="160"/>
      <c r="CM14" s="164" t="s">
        <v>44</v>
      </c>
      <c r="CN14" s="442">
        <v>1</v>
      </c>
      <c r="CO14" s="487">
        <v>0</v>
      </c>
      <c r="CP14" s="488" t="str">
        <f>IF(CO14&gt;='Valori soglia'!$H$6,"BöB","OAPub")</f>
        <v>OAPub</v>
      </c>
      <c r="CQ14" s="491" t="str">
        <f>IF(OR(AND(CM$12="Grundvertrag Dienstleistung",CO14&gt;='Valori soglia'!$H$5,CQ16=""),AND(CM$12="Los Dienstleistung",CO14&gt;='Valori soglia'!$H$5,CQ16=""),AND(CM$12="Grundvertrag Lieferung",CO14&gt;='Valori soglia'!$L$5,CQ16=""),AND(CM$12="Los Lieferung",CO14&gt;='Valori soglia'!$L$5,CQ16="")),"Freihändig Tipo. 13 OAPub","")</f>
        <v/>
      </c>
      <c r="CR14" s="492"/>
      <c r="CS14" s="493" t="str">
        <f>IF(CP14="BöB","Ja","No")</f>
        <v>No</v>
      </c>
      <c r="CT14" s="494" t="str">
        <f>IF(CP14="BöB","Ja","No")</f>
        <v>No</v>
      </c>
      <c r="CU14" s="465" t="str">
        <f>IF(CO14&gt;CO12/2,"Ʃ Aggiunte &gt; 50% Grundauftrag","")</f>
        <v/>
      </c>
      <c r="CV14" s="161"/>
      <c r="CW14" s="164" t="s">
        <v>44</v>
      </c>
      <c r="CX14" s="442">
        <v>1</v>
      </c>
      <c r="CY14" s="487">
        <v>0</v>
      </c>
      <c r="CZ14" s="488" t="str">
        <f>IF(CY14&gt;='Valori soglia'!$H$6,"BöB","OAPub")</f>
        <v>OAPub</v>
      </c>
      <c r="DA14" s="491" t="str">
        <f>IF(OR(AND(CW$12="Grundvertrag Dienstleistung",CY14&gt;='Valori soglia'!$H$5,DA16=""),AND(CW$12="Los Dienstleistung",CY14&gt;='Valori soglia'!$H$5,DA16=""),AND(CW$12="Grundvertrag Lieferung",CY14&gt;='Valori soglia'!$L$5,DA16=""),AND(CW$12="Los Lieferung",CY14&gt;='Valori soglia'!$L$5,DA16="")),"Freihändig Tipo. 13 OAPub","")</f>
        <v/>
      </c>
      <c r="DB14" s="492"/>
      <c r="DC14" s="493" t="str">
        <f>IF(CZ14="BöB","Ja","No")</f>
        <v>No</v>
      </c>
      <c r="DD14" s="494" t="str">
        <f>IF(CZ14="BöB","Ja","No")</f>
        <v>No</v>
      </c>
      <c r="DE14" s="465" t="str">
        <f>IF(CY14&gt;CY12/2,"Ʃ Aggiunte &gt; 50% Grundauftrag","")</f>
        <v/>
      </c>
      <c r="DF14" s="162"/>
      <c r="DG14" s="164" t="s">
        <v>44</v>
      </c>
      <c r="DH14" s="442">
        <v>1</v>
      </c>
      <c r="DI14" s="487">
        <v>0</v>
      </c>
      <c r="DJ14" s="488" t="str">
        <f>IF(DI14&gt;='Valori soglia'!$H$6,"BöB","OAPub")</f>
        <v>OAPub</v>
      </c>
      <c r="DK14" s="491" t="str">
        <f>IF(OR(AND(DG$12="Grundvertrag Dienstleistung",DI14&gt;='Valori soglia'!$H$5,DK16=""),AND(DG$12="Los Dienstleistung",DI14&gt;='Valori soglia'!$H$5,DK16=""),AND(DG$12="Grundvertrag Lieferung",DI14&gt;='Valori soglia'!$L$5,DK16=""),AND(DG$12="Los Lieferung",DI14&gt;='Valori soglia'!$L$5,DK16="")),"Freihändig Tipo. 13 OAPub","")</f>
        <v/>
      </c>
      <c r="DL14" s="492"/>
      <c r="DM14" s="493" t="str">
        <f>IF(DJ14="BöB","Ja","No")</f>
        <v>No</v>
      </c>
      <c r="DN14" s="494" t="str">
        <f>IF(DJ14="BöB","Ja","No")</f>
        <v>No</v>
      </c>
      <c r="DO14" s="465" t="str">
        <f>IF(DI14&gt;DI12/2,"Ʃ Aggiunte &gt; 50% Grundauftrag","")</f>
        <v/>
      </c>
      <c r="DP14" s="36"/>
      <c r="DQ14" s="164" t="s">
        <v>44</v>
      </c>
      <c r="DR14" s="442">
        <v>1</v>
      </c>
      <c r="DS14" s="487">
        <v>0</v>
      </c>
      <c r="DT14" s="488" t="str">
        <f>IF(DS14&gt;='Valori soglia'!$H$6,"BöB","OAPub")</f>
        <v>OAPub</v>
      </c>
      <c r="DU14" s="491" t="str">
        <f>IF(OR(AND(DQ$12="Grundvertrag Dienstleistung",DS14&gt;='Valori soglia'!$H$5,DU16=""),AND(DQ$12="Los Dienstleistung",DS14&gt;='Valori soglia'!$H$5,DU16=""),AND(DQ$12="Grundvertrag Lieferung",DS14&gt;='Valori soglia'!$L$5,DU16=""),AND(DQ$12="Los Lieferung",DS14&gt;='Valori soglia'!$L$5,DU16="")),"Freihändig Tipo. 13 OAPub","")</f>
        <v/>
      </c>
      <c r="DV14" s="492"/>
      <c r="DW14" s="493" t="str">
        <f>IF(DT14="BöB","Ja","No")</f>
        <v>No</v>
      </c>
      <c r="DX14" s="494" t="str">
        <f>IF(DT14="BöB","Ja","No")</f>
        <v>No</v>
      </c>
      <c r="DY14" s="465" t="str">
        <f>IF(DS14&gt;DS12/2,"Ʃ Aggiunte &gt; 50% Grundauftrag","")</f>
        <v/>
      </c>
      <c r="DZ14" s="27"/>
      <c r="EA14" s="164" t="s">
        <v>44</v>
      </c>
      <c r="EB14" s="442">
        <v>1</v>
      </c>
      <c r="EC14" s="487">
        <v>0</v>
      </c>
      <c r="ED14" s="488" t="str">
        <f>IF(EC14&gt;='Valori soglia'!$H$6,"BöB","OAPub")</f>
        <v>OAPub</v>
      </c>
      <c r="EE14" s="491" t="str">
        <f>IF(OR(AND(EA$12="Grundvertrag Dienstleistung",EC14&gt;='Valori soglia'!$H$5,EE16=""),AND(EA$12="Los Dienstleistung",EC14&gt;='Valori soglia'!$H$5,EE16=""),AND(EA$12="Grundvertrag Lieferung",EC14&gt;='Valori soglia'!$L$5,EE16=""),AND(EA$12="Los Lieferung",EC14&gt;='Valori soglia'!$L$5,EE16="")),"Freihändig Tipo. 13 OAPub","")</f>
        <v/>
      </c>
      <c r="EF14" s="492"/>
      <c r="EG14" s="493" t="str">
        <f>IF(ED14="BöB","Ja","No")</f>
        <v>No</v>
      </c>
      <c r="EH14" s="494" t="str">
        <f>IF(ED14="BöB","Ja","No")</f>
        <v>No</v>
      </c>
      <c r="EI14" s="465" t="str">
        <f>IF(EC14&gt;EC12/2,"Ʃ Aggiunte &gt; 50% Grundauftrag","")</f>
        <v/>
      </c>
      <c r="EJ14" s="28"/>
      <c r="EK14" s="164" t="s">
        <v>44</v>
      </c>
      <c r="EL14" s="442">
        <v>1</v>
      </c>
      <c r="EM14" s="487">
        <v>0</v>
      </c>
      <c r="EN14" s="488" t="str">
        <f>IF(EM14&gt;='Valori soglia'!$H$6,"BöB","OAPub")</f>
        <v>OAPub</v>
      </c>
      <c r="EO14" s="491" t="str">
        <f>IF(OR(AND(EK$12="Grundvertrag Dienstleistung",EM14&gt;='Valori soglia'!$H$5,EO16=""),AND(EK$12="Los Dienstleistung",EM14&gt;='Valori soglia'!$H$5,EO16=""),AND(EK$12="Grundvertrag Lieferung",EM14&gt;='Valori soglia'!$L$5,EO16=""),AND(EK$12="Los Lieferung",EM14&gt;='Valori soglia'!$L$5,EO16="")),"Freihändig Tipo. 13 OAPub","")</f>
        <v/>
      </c>
      <c r="EP14" s="492"/>
      <c r="EQ14" s="493" t="str">
        <f>IF(EN14="BöB","Ja","No")</f>
        <v>No</v>
      </c>
      <c r="ER14" s="494" t="str">
        <f>IF(EN14="BöB","Ja","No")</f>
        <v>No</v>
      </c>
      <c r="ES14" s="465" t="str">
        <f>IF(EM14&gt;EM12/2,"Ʃ Aggiunte &gt; 50% Grundauftrag","")</f>
        <v/>
      </c>
      <c r="ET14" s="27"/>
      <c r="EU14" s="164" t="s">
        <v>44</v>
      </c>
      <c r="EV14" s="442">
        <v>1</v>
      </c>
      <c r="EW14" s="487">
        <v>0</v>
      </c>
      <c r="EX14" s="488" t="str">
        <f>IF(EW14&gt;='Valori soglia'!$H$6,"BöB","OAPub")</f>
        <v>OAPub</v>
      </c>
      <c r="EY14" s="491" t="str">
        <f>IF(OR(AND(EU$12="Grundvertrag Dienstleistung",EW14&gt;='Valori soglia'!$H$5,EY16=""),AND(EU$12="Los Dienstleistung",EW14&gt;='Valori soglia'!$H$5,EY16=""),AND(EU$12="Grundvertrag Lieferung",EW14&gt;='Valori soglia'!$L$5,EY16=""),AND(EU$12="Los Lieferung",EW14&gt;='Valori soglia'!$L$5,EY16="")),"Freihändig Tipo. 13 OAPub","")</f>
        <v/>
      </c>
      <c r="EZ14" s="492"/>
      <c r="FA14" s="493" t="str">
        <f>IF(EX14="BöB","Ja","No")</f>
        <v>No</v>
      </c>
      <c r="FB14" s="494" t="str">
        <f>IF(EX14="BöB","Ja","No")</f>
        <v>No</v>
      </c>
      <c r="FC14" s="465" t="str">
        <f>IF(EW14&gt;EW12/2,"Ʃ Aggiunte &gt; 50% Grundauftrag","")</f>
        <v/>
      </c>
      <c r="FD14" s="159"/>
      <c r="FE14" s="164" t="s">
        <v>44</v>
      </c>
      <c r="FF14" s="442">
        <v>1</v>
      </c>
      <c r="FG14" s="487">
        <v>0</v>
      </c>
      <c r="FH14" s="488" t="str">
        <f>IF(FG14&gt;='Valori soglia'!$H$6,"BöB","OAPub")</f>
        <v>OAPub</v>
      </c>
      <c r="FI14" s="491" t="str">
        <f>IF(OR(AND(FE$12="Grundvertrag Dienstleistung",FG14&gt;='Valori soglia'!$H$5,FI16=""),AND(FE$12="Los Dienstleistung",FG14&gt;='Valori soglia'!$H$5,FI16=""),AND(FE$12="Grundvertrag Lieferung",FG14&gt;='Valori soglia'!$L$5,FI16=""),AND(FE$12="Los Lieferung",FG14&gt;='Valori soglia'!$L$5,FI16="")),"Freihändig Tipo. 13 OAPub","")</f>
        <v/>
      </c>
      <c r="FJ14" s="492"/>
      <c r="FK14" s="493" t="str">
        <f>IF(FH14="BöB","Ja","No")</f>
        <v>No</v>
      </c>
      <c r="FL14" s="494" t="str">
        <f>IF(FH14="BöB","Ja","No")</f>
        <v>No</v>
      </c>
      <c r="FM14" s="465" t="str">
        <f>IF(FG14&gt;FG12/2,"Ʃ Aggiunte &gt; 50% Grundauftrag","")</f>
        <v/>
      </c>
      <c r="FN14" s="159"/>
      <c r="FO14" s="164" t="s">
        <v>44</v>
      </c>
      <c r="FP14" s="442">
        <v>1</v>
      </c>
      <c r="FQ14" s="487">
        <v>0</v>
      </c>
      <c r="FR14" s="488" t="str">
        <f>IF(FQ14&gt;='Valori soglia'!$H$6,"BöB","OAPub")</f>
        <v>OAPub</v>
      </c>
      <c r="FS14" s="491" t="str">
        <f>IF(OR(AND(FO$12="Grundvertrag Dienstleistung",FQ14&gt;='Valori soglia'!$H$5,FS16=""),AND(FO$12="Los Dienstleistung",FQ14&gt;='Valori soglia'!$H$5,FS16=""),AND(FO$12="Grundvertrag Lieferung",FQ14&gt;='Valori soglia'!$L$5,FS16=""),AND(FO$12="Los Lieferung",FQ14&gt;='Valori soglia'!$L$5,FS16="")),"Freihändig Tipo. 13 OAPub","")</f>
        <v/>
      </c>
      <c r="FT14" s="492"/>
      <c r="FU14" s="493" t="str">
        <f>IF(FR14="BöB","Ja","No")</f>
        <v>No</v>
      </c>
      <c r="FV14" s="494" t="str">
        <f>IF(FR14="BöB","Ja","No")</f>
        <v>No</v>
      </c>
      <c r="FW14" s="465" t="str">
        <f>IF(FQ14&gt;FQ12/2,"Ʃ Aggiunte &gt; 50% Grundauftrag","")</f>
        <v/>
      </c>
      <c r="FX14" s="160"/>
      <c r="FY14" s="164" t="s">
        <v>44</v>
      </c>
      <c r="FZ14" s="442">
        <v>1</v>
      </c>
      <c r="GA14" s="487">
        <v>0</v>
      </c>
      <c r="GB14" s="488" t="str">
        <f>IF(GA14&gt;='Valori soglia'!$H$6,"BöB","OAPub")</f>
        <v>OAPub</v>
      </c>
      <c r="GC14" s="491" t="str">
        <f>IF(OR(AND(FY$12="Grundvertrag Dienstleistung",GA14&gt;='Valori soglia'!$H$5,GC16=""),AND(FY$12="Los Dienstleistung",GA14&gt;='Valori soglia'!$H$5,GC16=""),AND(FY$12="Grundvertrag Lieferung",GA14&gt;='Valori soglia'!$L$5,GC16=""),AND(FY$12="Los Lieferung",GA14&gt;='Valori soglia'!$L$5,GC16="")),"Freihändig Tipo. 13 OAPub","")</f>
        <v/>
      </c>
      <c r="GD14" s="492"/>
      <c r="GE14" s="493" t="str">
        <f>IF(GB14="BöB","Ja","No")</f>
        <v>No</v>
      </c>
      <c r="GF14" s="494" t="str">
        <f>IF(GB14="BöB","Ja","No")</f>
        <v>No</v>
      </c>
      <c r="GG14" s="465" t="str">
        <f>IF(GA14&gt;GA12/2,"Ʃ Aggiunte &gt; 50% Grundauftrag","")</f>
        <v/>
      </c>
      <c r="GH14" s="161"/>
      <c r="GI14" s="164" t="s">
        <v>44</v>
      </c>
      <c r="GJ14" s="442">
        <v>1</v>
      </c>
      <c r="GK14" s="487">
        <v>0</v>
      </c>
      <c r="GL14" s="488" t="str">
        <f>IF(GK14&gt;='Valori soglia'!$H$6,"BöB","OAPub")</f>
        <v>OAPub</v>
      </c>
      <c r="GM14" s="491" t="str">
        <f>IF(OR(AND(GI$12="Grundvertrag Dienstleistung",GK14&gt;='Valori soglia'!$H$5,GM16=""),AND(GI$12="Los Dienstleistung",GK14&gt;='Valori soglia'!$H$5,GM16=""),AND(GI$12="Grundvertrag Lieferung",GK14&gt;='Valori soglia'!$L$5,GM16=""),AND(GI$12="Los Lieferung",GK14&gt;='Valori soglia'!$L$5,GM16="")),"Freihändig Tipo. 13 OAPub","")</f>
        <v/>
      </c>
      <c r="GN14" s="492"/>
      <c r="GO14" s="493" t="str">
        <f>IF(GL14="BöB","Ja","No")</f>
        <v>No</v>
      </c>
      <c r="GP14" s="494" t="str">
        <f>IF(GL14="BöB","Ja","No")</f>
        <v>No</v>
      </c>
      <c r="GQ14" s="465" t="str">
        <f>IF(GK14&gt;GK12/2,"Ʃ Aggiunte &gt; 50% Grundauftrag","")</f>
        <v/>
      </c>
      <c r="GR14" s="162"/>
      <c r="GS14" s="164" t="s">
        <v>44</v>
      </c>
      <c r="GT14" s="442">
        <v>1</v>
      </c>
      <c r="GU14" s="487">
        <v>0</v>
      </c>
      <c r="GV14" s="488" t="str">
        <f>IF(GU14&gt;='Valori soglia'!$H$6,"BöB","OAPub")</f>
        <v>OAPub</v>
      </c>
      <c r="GW14" s="491" t="str">
        <f>IF(OR(AND(GS$12="Grundvertrag Dienstleistung",GU14&gt;='Valori soglia'!$H$5,GW16=""),AND(GS$12="Los Dienstleistung",GU14&gt;='Valori soglia'!$H$5,GW16=""),AND(GS$12="Grundvertrag Lieferung",GU14&gt;='Valori soglia'!$L$5,GW16=""),AND(GS$12="Los Lieferung",GU14&gt;='Valori soglia'!$L$5,GW16="")),"Freihändig Tipo. 13 OAPub","")</f>
        <v/>
      </c>
      <c r="GX14" s="492"/>
      <c r="GY14" s="493" t="str">
        <f>IF(GV14="BöB","Ja","No")</f>
        <v>No</v>
      </c>
      <c r="GZ14" s="494" t="str">
        <f>IF(GV14="BöB","Ja","No")</f>
        <v>No</v>
      </c>
      <c r="HA14" s="465" t="str">
        <f>IF(GU14&gt;GU12/2,"Ʃ Aggiunte &gt; 50% Grundauftrag","")</f>
        <v/>
      </c>
      <c r="HB14" s="36"/>
      <c r="HC14" s="164" t="s">
        <v>44</v>
      </c>
      <c r="HD14" s="442">
        <v>1</v>
      </c>
      <c r="HE14" s="487">
        <v>0</v>
      </c>
      <c r="HF14" s="488" t="str">
        <f>IF(HE14&gt;='Valori soglia'!$H$6,"BöB","OAPub")</f>
        <v>OAPub</v>
      </c>
      <c r="HG14" s="491" t="str">
        <f>IF(OR(AND(HC$12="Grundvertrag Dienstleistung",HE14&gt;='Valori soglia'!$H$5,HG16=""),AND(HC$12="Los Dienstleistung",HE14&gt;='Valori soglia'!$H$5,HG16=""),AND(HC$12="Grundvertrag Lieferung",HE14&gt;='Valori soglia'!$L$5,HG16=""),AND(HC$12="Los Lieferung",HE14&gt;='Valori soglia'!$L$5,HG16="")),"Freihändig Tipo. 13 OAPub","")</f>
        <v/>
      </c>
      <c r="HH14" s="492"/>
      <c r="HI14" s="493" t="str">
        <f>IF(HF14="BöB","Ja","No")</f>
        <v>No</v>
      </c>
      <c r="HJ14" s="494" t="str">
        <f>IF(HF14="BöB","Ja","No")</f>
        <v>No</v>
      </c>
      <c r="HK14" s="465" t="str">
        <f>IF(HE14&gt;HE12/2,"Ʃ Aggiunte &gt; 50% Grundauftrag","")</f>
        <v/>
      </c>
      <c r="HL14" s="27"/>
      <c r="HM14" s="164" t="s">
        <v>44</v>
      </c>
      <c r="HN14" s="442">
        <v>1</v>
      </c>
      <c r="HO14" s="487">
        <v>0</v>
      </c>
      <c r="HP14" s="488" t="str">
        <f>IF(HO14&gt;='Valori soglia'!$H$6,"BöB","OAPub")</f>
        <v>OAPub</v>
      </c>
      <c r="HQ14" s="491" t="str">
        <f>IF(OR(AND(HM$12="Grundvertrag Dienstleistung",HO14&gt;='Valori soglia'!$H$5,HQ16=""),AND(HM$12="Los Dienstleistung",HO14&gt;='Valori soglia'!$H$5,HQ16=""),AND(HM$12="Grundvertrag Lieferung",HO14&gt;='Valori soglia'!$L$5,HQ16=""),AND(HM$12="Los Lieferung",HO14&gt;='Valori soglia'!$L$5,HQ16="")),"Freihändig Tipo. 13 OAPub","")</f>
        <v/>
      </c>
      <c r="HR14" s="492"/>
      <c r="HS14" s="493" t="str">
        <f>IF(HP14="BöB","Ja","No")</f>
        <v>No</v>
      </c>
      <c r="HT14" s="494" t="str">
        <f>IF(HP14="BöB","Ja","No")</f>
        <v>No</v>
      </c>
      <c r="HU14" s="465" t="str">
        <f>IF(HO14&gt;HO12/2,"Ʃ Aggiunte &gt; 50% Grundauftrag","")</f>
        <v/>
      </c>
      <c r="HV14" s="28"/>
      <c r="HW14" s="164" t="s">
        <v>44</v>
      </c>
      <c r="HX14" s="442">
        <v>1</v>
      </c>
      <c r="HY14" s="487">
        <v>0</v>
      </c>
      <c r="HZ14" s="488" t="str">
        <f>IF(HY14&gt;='Valori soglia'!$H$6,"BöB","OAPub")</f>
        <v>OAPub</v>
      </c>
      <c r="IA14" s="491" t="str">
        <f>IF(OR(AND(HW$12="Grundvertrag Dienstleistung",HY14&gt;='Valori soglia'!$H$5,IA16=""),AND(HW$12="Los Dienstleistung",HY14&gt;='Valori soglia'!$H$5,IA16=""),AND(HW$12="Grundvertrag Lieferung",HY14&gt;='Valori soglia'!$L$5,IA16=""),AND(HW$12="Los Lieferung",HY14&gt;='Valori soglia'!$L$5,IA16="")),"Freihändig Tipo. 13 OAPub","")</f>
        <v/>
      </c>
      <c r="IB14" s="492"/>
      <c r="IC14" s="493" t="str">
        <f>IF(HZ14="BöB","Ja","No")</f>
        <v>No</v>
      </c>
      <c r="ID14" s="494" t="str">
        <f>IF(HZ14="BöB","Ja","No")</f>
        <v>No</v>
      </c>
      <c r="IE14" s="465" t="str">
        <f>IF(HY14&gt;HY12/2,"Ʃ Aggiunte &gt; 50% Grundauftrag","")</f>
        <v/>
      </c>
      <c r="IF14" s="27"/>
      <c r="IG14" s="164" t="s">
        <v>44</v>
      </c>
      <c r="IH14" s="442">
        <v>1</v>
      </c>
      <c r="II14" s="487">
        <v>0</v>
      </c>
      <c r="IJ14" s="488" t="str">
        <f>IF(II14&gt;='Valori soglia'!$H$6,"BöB","OAPub")</f>
        <v>OAPub</v>
      </c>
      <c r="IK14" s="491" t="str">
        <f>IF(OR(AND(IG$12="Grundvertrag Dienstleistung",II14&gt;='Valori soglia'!$H$5,IK16=""),AND(IG$12="Los Dienstleistung",II14&gt;='Valori soglia'!$H$5,IK16=""),AND(IG$12="Grundvertrag Lieferung",II14&gt;='Valori soglia'!$L$5,IK16=""),AND(IG$12="Los Lieferung",II14&gt;='Valori soglia'!$L$5,IK16="")),"Freihändig Tipo. 13 OAPub","")</f>
        <v/>
      </c>
      <c r="IL14" s="492"/>
      <c r="IM14" s="493" t="str">
        <f>IF(IJ14="BöB","Ja","No")</f>
        <v>No</v>
      </c>
      <c r="IN14" s="494" t="str">
        <f>IF(IJ14="BöB","Ja","No")</f>
        <v>No</v>
      </c>
      <c r="IO14" s="465" t="str">
        <f>IF(II14&gt;II12/2,"Ʃ Aggiunte &gt; 50% Grundauftrag","")</f>
        <v/>
      </c>
      <c r="IP14" s="159"/>
      <c r="IQ14" s="164" t="s">
        <v>44</v>
      </c>
      <c r="IR14" s="442">
        <v>1</v>
      </c>
      <c r="IS14" s="487">
        <v>0</v>
      </c>
      <c r="IT14" s="488" t="str">
        <f>IF(IS14&gt;='Valori soglia'!$H$6,"BöB","OAPub")</f>
        <v>OAPub</v>
      </c>
      <c r="IU14" s="491" t="str">
        <f>IF(OR(AND(IQ$12="Grundvertrag Dienstleistung",IS14&gt;='Valori soglia'!$H$5,IU16=""),AND(IQ$12="Los Dienstleistung",IS14&gt;='Valori soglia'!$H$5,IU16=""),AND(IQ$12="Grundvertrag Lieferung",IS14&gt;='Valori soglia'!$L$5,IU16=""),AND(IQ$12="Los Lieferung",IS14&gt;='Valori soglia'!$L$5,IU16="")),"Freihändig Tipo. 13 OAPub","")</f>
        <v/>
      </c>
      <c r="IV14" s="492"/>
      <c r="IW14" s="493" t="str">
        <f>IF(IT14="BöB","Ja","No")</f>
        <v>No</v>
      </c>
      <c r="IX14" s="494" t="str">
        <f>IF(IT14="BöB","Ja","No")</f>
        <v>No</v>
      </c>
      <c r="IY14" s="465" t="str">
        <f>IF(IS14&gt;IS12/2,"Ʃ Aggiunte &gt; 50% Grundauftrag","")</f>
        <v/>
      </c>
      <c r="IZ14" s="159"/>
      <c r="JA14" s="164" t="s">
        <v>44</v>
      </c>
      <c r="JB14" s="442">
        <v>1</v>
      </c>
      <c r="JC14" s="487">
        <v>0</v>
      </c>
      <c r="JD14" s="488" t="str">
        <f>IF(JC14&gt;='Valori soglia'!$H$6,"BöB","OAPub")</f>
        <v>OAPub</v>
      </c>
      <c r="JE14" s="491" t="str">
        <f>IF(OR(AND(JA$12="Grundvertrag Dienstleistung",JC14&gt;='Valori soglia'!$H$5,JE16=""),AND(JA$12="Los Dienstleistung",JC14&gt;='Valori soglia'!$H$5,JE16=""),AND(JA$12="Grundvertrag Lieferung",JC14&gt;='Valori soglia'!$L$5,JE16=""),AND(JA$12="Los Lieferung",JC14&gt;='Valori soglia'!$L$5,JE16="")),"Freihändig Tipo. 13 OAPub","")</f>
        <v/>
      </c>
      <c r="JF14" s="492"/>
      <c r="JG14" s="493" t="str">
        <f>IF(JD14="BöB","Ja","No")</f>
        <v>No</v>
      </c>
      <c r="JH14" s="494" t="str">
        <f>IF(JD14="BöB","Ja","No")</f>
        <v>No</v>
      </c>
      <c r="JI14" s="465" t="str">
        <f>IF(JC14&gt;JC12/2,"Ʃ Aggiunte &gt; 50% Grundauftrag","")</f>
        <v/>
      </c>
      <c r="JJ14" s="160"/>
      <c r="JK14" s="164" t="s">
        <v>44</v>
      </c>
      <c r="JL14" s="442">
        <v>1</v>
      </c>
      <c r="JM14" s="487">
        <v>0</v>
      </c>
      <c r="JN14" s="488" t="str">
        <f>IF(JM14&gt;='Valori soglia'!$H$6,"BöB","OAPub")</f>
        <v>OAPub</v>
      </c>
      <c r="JO14" s="491" t="str">
        <f>IF(OR(AND(JK$12="Grundvertrag Dienstleistung",JM14&gt;='Valori soglia'!$H$5,JO16=""),AND(JK$12="Los Dienstleistung",JM14&gt;='Valori soglia'!$H$5,JO16=""),AND(JK$12="Grundvertrag Lieferung",JM14&gt;='Valori soglia'!$L$5,JO16=""),AND(JK$12="Los Lieferung",JM14&gt;='Valori soglia'!$L$5,JO16="")),"Freihändig Tipo. 13 OAPub","")</f>
        <v/>
      </c>
      <c r="JP14" s="492"/>
      <c r="JQ14" s="493" t="str">
        <f>IF(JN14="BöB","Ja","No")</f>
        <v>No</v>
      </c>
      <c r="JR14" s="494" t="str">
        <f>IF(JN14="BöB","Ja","No")</f>
        <v>No</v>
      </c>
      <c r="JS14" s="465" t="str">
        <f>IF(JM14&gt;JM12/2,"Ʃ Aggiunte &gt; 50% Grundauftrag","")</f>
        <v/>
      </c>
    </row>
    <row r="15" spans="1:279" ht="27" customHeight="1" x14ac:dyDescent="0.2">
      <c r="B15" s="342" t="s">
        <v>34</v>
      </c>
      <c r="C15" s="429"/>
      <c r="D15" s="378"/>
      <c r="E15" s="510"/>
      <c r="F15" s="498" t="str">
        <f>IF(OR(AND(B14="Grundvertrag Dienstleistung",D14&gt;='Valori soglia'!H$5,D14&lt;'Valori soglia'!H$6),AND(B14="Los Dienstleistung",D14&gt;='Valori soglia'!H$5,D14&lt;'Valori soglia'!H$6),AND(B14="Grundvertrag Lieferung",D14&gt;='Valori soglia'!L$5,D14&lt;'Valori soglia'!L$6),AND(B14="Los Lieferung",D14&gt;='Valori soglia'!L$5,D14&lt;'Valori soglia'!L$6)),"Einladungsverfahren *","")</f>
        <v/>
      </c>
      <c r="G15" s="499"/>
      <c r="H15" s="502"/>
      <c r="I15" s="503"/>
      <c r="J15" s="495"/>
      <c r="K15" s="466" t="s">
        <v>45</v>
      </c>
      <c r="L15" s="429"/>
      <c r="M15" s="455"/>
      <c r="N15" s="489"/>
      <c r="O15" s="468" t="str">
        <f>IF(OR(AND(K$12="Grundvertrag Dienstleistung",M14&lt;'Valori soglia'!$H$5),AND(K$12="Los Dienstleistung",M14&lt;'Valori soglia'!$H$5),AND(K$12="Grundvertrag Lieferung",M14&lt;'Valori soglia'!$L$5),AND(K$12="Los Lieferung",M14&lt;'Valori soglia'!$L$5)),"Freihändig Tipo. 36 OAPub","")</f>
        <v/>
      </c>
      <c r="P15" s="469"/>
      <c r="Q15" s="461"/>
      <c r="R15" s="463"/>
      <c r="S15" s="465"/>
      <c r="T15" s="170"/>
      <c r="U15" s="466" t="s">
        <v>45</v>
      </c>
      <c r="V15" s="429"/>
      <c r="W15" s="455"/>
      <c r="X15" s="489"/>
      <c r="Y15" s="468" t="str">
        <f>IF(OR(AND(U$12="Grundvertrag Dienstleistung",W14&lt;'Valori soglia'!$H$5),AND(U$12="Los Dienstleistung",W14&lt;'Valori soglia'!$H$5),AND(U$12="Grundvertrag Lieferung",W14&lt;'Valori soglia'!$L$5),AND(U$12="Los Lieferung",W14&lt;'Valori soglia'!$L$5)),"Freihändig Tipo. 36 OAPub","")</f>
        <v/>
      </c>
      <c r="Z15" s="469"/>
      <c r="AA15" s="461"/>
      <c r="AB15" s="463"/>
      <c r="AC15" s="465"/>
      <c r="AD15" s="27"/>
      <c r="AE15" s="466" t="s">
        <v>45</v>
      </c>
      <c r="AF15" s="429"/>
      <c r="AG15" s="455"/>
      <c r="AH15" s="489"/>
      <c r="AI15" s="468" t="str">
        <f>IF(OR(AND(AE$12="Grundvertrag Dienstleistung",AG14&lt;'Valori soglia'!$H$5),AND(AE$12="Los Dienstleistung",AG14&lt;'Valori soglia'!$H$5),AND(AE$12="Grundvertrag Lieferung",AG14&lt;'Valori soglia'!$L$5),AND(AE$12="Los Lieferung",AG14&lt;'Valori soglia'!$L$5)),"Freihändig Tipo. 36 OAPub","")</f>
        <v/>
      </c>
      <c r="AJ15" s="469"/>
      <c r="AK15" s="461"/>
      <c r="AL15" s="463"/>
      <c r="AM15" s="465"/>
      <c r="AN15" s="27"/>
      <c r="AO15" s="466" t="s">
        <v>45</v>
      </c>
      <c r="AP15" s="429"/>
      <c r="AQ15" s="455"/>
      <c r="AR15" s="489"/>
      <c r="AS15" s="468" t="str">
        <f>IF(OR(AND(AO$12="Grundvertrag Dienstleistung",AQ14&lt;'Valori soglia'!$H$5),AND(AO$12="Los Dienstleistung",AQ14&lt;'Valori soglia'!$H$5),AND(AO$12="Grundvertrag Lieferung",AQ14&lt;'Valori soglia'!$L$5),AND(AO$12="Los Lieferung",AQ14&lt;'Valori soglia'!$L$5)),"Freihändig Tipo. 36 OAPub","")</f>
        <v/>
      </c>
      <c r="AT15" s="469"/>
      <c r="AU15" s="461"/>
      <c r="AV15" s="463"/>
      <c r="AW15" s="465"/>
      <c r="AX15" s="28"/>
      <c r="AY15" s="466" t="s">
        <v>45</v>
      </c>
      <c r="AZ15" s="429"/>
      <c r="BA15" s="455"/>
      <c r="BB15" s="489"/>
      <c r="BC15" s="468" t="str">
        <f>IF(OR(AND(AY$12="Grundvertrag Dienstleistung",BA14&lt;'Valori soglia'!$H$5),AND(AY$12="Los Dienstleistung",BA14&lt;'Valori soglia'!$H$5),AND(AY$12="Grundvertrag Lieferung",BA14&lt;'Valori soglia'!$L$5),AND(AY$12="Los Lieferung",BA14&lt;'Valori soglia'!$L$5)),"Freihändig Tipo. 36 OAPub","")</f>
        <v/>
      </c>
      <c r="BD15" s="469"/>
      <c r="BE15" s="461"/>
      <c r="BF15" s="463"/>
      <c r="BG15" s="465"/>
      <c r="BH15" s="27"/>
      <c r="BI15" s="466" t="s">
        <v>45</v>
      </c>
      <c r="BJ15" s="429"/>
      <c r="BK15" s="455"/>
      <c r="BL15" s="489"/>
      <c r="BM15" s="468" t="str">
        <f>IF(OR(AND(BI$12="Grundvertrag Dienstleistung",BK14&lt;'Valori soglia'!$H$5),AND(BI$12="Los Dienstleistung",BK14&lt;'Valori soglia'!$H$5),AND(BI$12="Grundvertrag Lieferung",BK14&lt;'Valori soglia'!$L$5),AND(BI$12="Los Lieferung",BK14&lt;'Valori soglia'!$L$5)),"Freihändig Tipo. 36 OAPub","")</f>
        <v/>
      </c>
      <c r="BN15" s="469"/>
      <c r="BO15" s="461"/>
      <c r="BP15" s="463"/>
      <c r="BQ15" s="465"/>
      <c r="BR15" s="159"/>
      <c r="BS15" s="466" t="s">
        <v>45</v>
      </c>
      <c r="BT15" s="429"/>
      <c r="BU15" s="455"/>
      <c r="BV15" s="489"/>
      <c r="BW15" s="468" t="str">
        <f>IF(OR(AND(BS$12="Grundvertrag Dienstleistung",BU14&lt;'Valori soglia'!$H$5),AND(BS$12="Los Dienstleistung",BU14&lt;'Valori soglia'!$H$5),AND(BS$12="Grundvertrag Lieferung",BU14&lt;'Valori soglia'!$L$5),AND(BS$12="Los Lieferung",BU14&lt;'Valori soglia'!$L$5)),"Freihändig Tipo. 36 OAPub","")</f>
        <v/>
      </c>
      <c r="BX15" s="469"/>
      <c r="BY15" s="461"/>
      <c r="BZ15" s="463"/>
      <c r="CA15" s="465"/>
      <c r="CB15" s="159"/>
      <c r="CC15" s="466" t="s">
        <v>45</v>
      </c>
      <c r="CD15" s="429"/>
      <c r="CE15" s="455"/>
      <c r="CF15" s="489"/>
      <c r="CG15" s="468" t="str">
        <f>IF(OR(AND(CC$12="Grundvertrag Dienstleistung",CE14&lt;'Valori soglia'!$H$5),AND(CC$12="Los Dienstleistung",CE14&lt;'Valori soglia'!$H$5),AND(CC$12="Grundvertrag Lieferung",CE14&lt;'Valori soglia'!$L$5),AND(CC$12="Los Lieferung",CE14&lt;'Valori soglia'!$L$5)),"Freihändig Tipo. 36 OAPub","")</f>
        <v/>
      </c>
      <c r="CH15" s="469"/>
      <c r="CI15" s="461"/>
      <c r="CJ15" s="463"/>
      <c r="CK15" s="465"/>
      <c r="CL15" s="160"/>
      <c r="CM15" s="466" t="s">
        <v>45</v>
      </c>
      <c r="CN15" s="429"/>
      <c r="CO15" s="455"/>
      <c r="CP15" s="489"/>
      <c r="CQ15" s="468" t="str">
        <f>IF(OR(AND(CM$12="Grundvertrag Dienstleistung",CO14&lt;'Valori soglia'!$H$5),AND(CM$12="Los Dienstleistung",CO14&lt;'Valori soglia'!$H$5),AND(CM$12="Grundvertrag Lieferung",CO14&lt;'Valori soglia'!$L$5),AND(CM$12="Los Lieferung",CO14&lt;'Valori soglia'!$L$5)),"Freihändig Tipo. 36 OAPub","")</f>
        <v/>
      </c>
      <c r="CR15" s="469"/>
      <c r="CS15" s="461"/>
      <c r="CT15" s="463"/>
      <c r="CU15" s="465"/>
      <c r="CV15" s="161"/>
      <c r="CW15" s="466" t="s">
        <v>45</v>
      </c>
      <c r="CX15" s="429"/>
      <c r="CY15" s="455"/>
      <c r="CZ15" s="489"/>
      <c r="DA15" s="468" t="str">
        <f>IF(OR(AND(CW$12="Grundvertrag Dienstleistung",CY14&lt;'Valori soglia'!$H$5),AND(CW$12="Los Dienstleistung",CY14&lt;'Valori soglia'!$H$5),AND(CW$12="Grundvertrag Lieferung",CY14&lt;'Valori soglia'!$L$5),AND(CW$12="Los Lieferung",CY14&lt;'Valori soglia'!$L$5)),"Freihändig Tipo. 36 OAPub","")</f>
        <v/>
      </c>
      <c r="DB15" s="469"/>
      <c r="DC15" s="461"/>
      <c r="DD15" s="463"/>
      <c r="DE15" s="465"/>
      <c r="DF15" s="162"/>
      <c r="DG15" s="466" t="s">
        <v>45</v>
      </c>
      <c r="DH15" s="429"/>
      <c r="DI15" s="455"/>
      <c r="DJ15" s="489"/>
      <c r="DK15" s="468" t="str">
        <f>IF(OR(AND(DG$12="Grundvertrag Dienstleistung",DI14&lt;'Valori soglia'!$H$5),AND(DG$12="Los Dienstleistung",DI14&lt;'Valori soglia'!$H$5),AND(DG$12="Grundvertrag Lieferung",DI14&lt;'Valori soglia'!$L$5),AND(DG$12="Los Lieferung",DI14&lt;'Valori soglia'!$L$5)),"Freihändig Tipo. 36 OAPub","")</f>
        <v/>
      </c>
      <c r="DL15" s="469"/>
      <c r="DM15" s="461"/>
      <c r="DN15" s="463"/>
      <c r="DO15" s="465"/>
      <c r="DP15" s="27"/>
      <c r="DQ15" s="466" t="s">
        <v>45</v>
      </c>
      <c r="DR15" s="429"/>
      <c r="DS15" s="455"/>
      <c r="DT15" s="489"/>
      <c r="DU15" s="468" t="str">
        <f>IF(OR(AND(DQ$12="Grundvertrag Dienstleistung",DS14&lt;'Valori soglia'!$H$5),AND(DQ$12="Los Dienstleistung",DS14&lt;'Valori soglia'!$H$5),AND(DQ$12="Grundvertrag Lieferung",DS14&lt;'Valori soglia'!$L$5),AND(DQ$12="Los Lieferung",DS14&lt;'Valori soglia'!$L$5)),"Freihändig Tipo. 36 OAPub","")</f>
        <v/>
      </c>
      <c r="DV15" s="469"/>
      <c r="DW15" s="461"/>
      <c r="DX15" s="463"/>
      <c r="DY15" s="465"/>
      <c r="DZ15" s="27"/>
      <c r="EA15" s="466" t="s">
        <v>45</v>
      </c>
      <c r="EB15" s="429"/>
      <c r="EC15" s="455"/>
      <c r="ED15" s="489"/>
      <c r="EE15" s="468" t="str">
        <f>IF(OR(AND(EA$12="Grundvertrag Dienstleistung",EC14&lt;'Valori soglia'!$H$5),AND(EA$12="Los Dienstleistung",EC14&lt;'Valori soglia'!$H$5),AND(EA$12="Grundvertrag Lieferung",EC14&lt;'Valori soglia'!$L$5),AND(EA$12="Los Lieferung",EC14&lt;'Valori soglia'!$L$5)),"Freihändig Tipo. 36 OAPub","")</f>
        <v/>
      </c>
      <c r="EF15" s="469"/>
      <c r="EG15" s="461"/>
      <c r="EH15" s="463"/>
      <c r="EI15" s="465"/>
      <c r="EJ15" s="28"/>
      <c r="EK15" s="466" t="s">
        <v>45</v>
      </c>
      <c r="EL15" s="429"/>
      <c r="EM15" s="455"/>
      <c r="EN15" s="489"/>
      <c r="EO15" s="468" t="str">
        <f>IF(OR(AND(EK$12="Grundvertrag Dienstleistung",EM14&lt;'Valori soglia'!$H$5),AND(EK$12="Los Dienstleistung",EM14&lt;'Valori soglia'!$H$5),AND(EK$12="Grundvertrag Lieferung",EM14&lt;'Valori soglia'!$L$5),AND(EK$12="Los Lieferung",EM14&lt;'Valori soglia'!$L$5)),"Freihändig Tipo. 36 OAPub","")</f>
        <v/>
      </c>
      <c r="EP15" s="469"/>
      <c r="EQ15" s="461"/>
      <c r="ER15" s="463"/>
      <c r="ES15" s="465"/>
      <c r="ET15" s="27"/>
      <c r="EU15" s="466" t="s">
        <v>45</v>
      </c>
      <c r="EV15" s="429"/>
      <c r="EW15" s="455"/>
      <c r="EX15" s="489"/>
      <c r="EY15" s="468" t="str">
        <f>IF(OR(AND(EU$12="Grundvertrag Dienstleistung",EW14&lt;'Valori soglia'!$H$5),AND(EU$12="Los Dienstleistung",EW14&lt;'Valori soglia'!$H$5),AND(EU$12="Grundvertrag Lieferung",EW14&lt;'Valori soglia'!$L$5),AND(EU$12="Los Lieferung",EW14&lt;'Valori soglia'!$L$5)),"Freihändig Tipo. 36 OAPub","")</f>
        <v/>
      </c>
      <c r="EZ15" s="469"/>
      <c r="FA15" s="461"/>
      <c r="FB15" s="463"/>
      <c r="FC15" s="465"/>
      <c r="FD15" s="159"/>
      <c r="FE15" s="466" t="s">
        <v>45</v>
      </c>
      <c r="FF15" s="429"/>
      <c r="FG15" s="455"/>
      <c r="FH15" s="489"/>
      <c r="FI15" s="468" t="str">
        <f>IF(OR(AND(FE$12="Grundvertrag Dienstleistung",FG14&lt;'Valori soglia'!$H$5),AND(FE$12="Los Dienstleistung",FG14&lt;'Valori soglia'!$H$5),AND(FE$12="Grundvertrag Lieferung",FG14&lt;'Valori soglia'!$L$5),AND(FE$12="Los Lieferung",FG14&lt;'Valori soglia'!$L$5)),"Freihändig Tipo. 36 OAPub","")</f>
        <v/>
      </c>
      <c r="FJ15" s="469"/>
      <c r="FK15" s="461"/>
      <c r="FL15" s="463"/>
      <c r="FM15" s="465"/>
      <c r="FN15" s="159"/>
      <c r="FO15" s="466" t="s">
        <v>45</v>
      </c>
      <c r="FP15" s="429"/>
      <c r="FQ15" s="455"/>
      <c r="FR15" s="489"/>
      <c r="FS15" s="468" t="str">
        <f>IF(OR(AND(FO$12="Grundvertrag Dienstleistung",FQ14&lt;'Valori soglia'!$H$5),AND(FO$12="Los Dienstleistung",FQ14&lt;'Valori soglia'!$H$5),AND(FO$12="Grundvertrag Lieferung",FQ14&lt;'Valori soglia'!$L$5),AND(FO$12="Los Lieferung",FQ14&lt;'Valori soglia'!$L$5)),"Freihändig Tipo. 36 OAPub","")</f>
        <v/>
      </c>
      <c r="FT15" s="469"/>
      <c r="FU15" s="461"/>
      <c r="FV15" s="463"/>
      <c r="FW15" s="465"/>
      <c r="FX15" s="160"/>
      <c r="FY15" s="466" t="s">
        <v>45</v>
      </c>
      <c r="FZ15" s="429"/>
      <c r="GA15" s="455"/>
      <c r="GB15" s="489"/>
      <c r="GC15" s="468" t="str">
        <f>IF(OR(AND(FY$12="Grundvertrag Dienstleistung",GA14&lt;'Valori soglia'!$H$5),AND(FY$12="Los Dienstleistung",GA14&lt;'Valori soglia'!$H$5),AND(FY$12="Grundvertrag Lieferung",GA14&lt;'Valori soglia'!$L$5),AND(FY$12="Los Lieferung",GA14&lt;'Valori soglia'!$L$5)),"Freihändig Tipo. 36 OAPub","")</f>
        <v/>
      </c>
      <c r="GD15" s="469"/>
      <c r="GE15" s="461"/>
      <c r="GF15" s="463"/>
      <c r="GG15" s="465"/>
      <c r="GH15" s="161"/>
      <c r="GI15" s="466" t="s">
        <v>45</v>
      </c>
      <c r="GJ15" s="429"/>
      <c r="GK15" s="455"/>
      <c r="GL15" s="489"/>
      <c r="GM15" s="468" t="str">
        <f>IF(OR(AND(GI$12="Grundvertrag Dienstleistung",GK14&lt;'Valori soglia'!$H$5),AND(GI$12="Los Dienstleistung",GK14&lt;'Valori soglia'!$H$5),AND(GI$12="Grundvertrag Lieferung",GK14&lt;'Valori soglia'!$L$5),AND(GI$12="Los Lieferung",GK14&lt;'Valori soglia'!$L$5)),"Freihändig Tipo. 36 OAPub","")</f>
        <v/>
      </c>
      <c r="GN15" s="469"/>
      <c r="GO15" s="461"/>
      <c r="GP15" s="463"/>
      <c r="GQ15" s="465"/>
      <c r="GR15" s="162"/>
      <c r="GS15" s="466" t="s">
        <v>45</v>
      </c>
      <c r="GT15" s="429"/>
      <c r="GU15" s="455"/>
      <c r="GV15" s="489"/>
      <c r="GW15" s="468" t="str">
        <f>IF(OR(AND(GS$12="Grundvertrag Dienstleistung",GU14&lt;'Valori soglia'!$H$5),AND(GS$12="Los Dienstleistung",GU14&lt;'Valori soglia'!$H$5),AND(GS$12="Grundvertrag Lieferung",GU14&lt;'Valori soglia'!$L$5),AND(GS$12="Los Lieferung",GU14&lt;'Valori soglia'!$L$5)),"Freihändig Tipo. 36 OAPub","")</f>
        <v/>
      </c>
      <c r="GX15" s="469"/>
      <c r="GY15" s="461"/>
      <c r="GZ15" s="463"/>
      <c r="HA15" s="465"/>
      <c r="HB15" s="27"/>
      <c r="HC15" s="466" t="s">
        <v>45</v>
      </c>
      <c r="HD15" s="429"/>
      <c r="HE15" s="455"/>
      <c r="HF15" s="489"/>
      <c r="HG15" s="468" t="str">
        <f>IF(OR(AND(HC$12="Grundvertrag Dienstleistung",HE14&lt;'Valori soglia'!$H$5),AND(HC$12="Los Dienstleistung",HE14&lt;'Valori soglia'!$H$5),AND(HC$12="Grundvertrag Lieferung",HE14&lt;'Valori soglia'!$L$5),AND(HC$12="Los Lieferung",HE14&lt;'Valori soglia'!$L$5)),"Freihändig Tipo. 36 OAPub","")</f>
        <v/>
      </c>
      <c r="HH15" s="469"/>
      <c r="HI15" s="461"/>
      <c r="HJ15" s="463"/>
      <c r="HK15" s="465"/>
      <c r="HL15" s="27"/>
      <c r="HM15" s="466" t="s">
        <v>45</v>
      </c>
      <c r="HN15" s="429"/>
      <c r="HO15" s="455"/>
      <c r="HP15" s="489"/>
      <c r="HQ15" s="468" t="str">
        <f>IF(OR(AND(HM$12="Grundvertrag Dienstleistung",HO14&lt;'Valori soglia'!$H$5),AND(HM$12="Los Dienstleistung",HO14&lt;'Valori soglia'!$H$5),AND(HM$12="Grundvertrag Lieferung",HO14&lt;'Valori soglia'!$L$5),AND(HM$12="Los Lieferung",HO14&lt;'Valori soglia'!$L$5)),"Freihändig Tipo. 36 OAPub","")</f>
        <v/>
      </c>
      <c r="HR15" s="469"/>
      <c r="HS15" s="461"/>
      <c r="HT15" s="463"/>
      <c r="HU15" s="465"/>
      <c r="HV15" s="28"/>
      <c r="HW15" s="466" t="s">
        <v>45</v>
      </c>
      <c r="HX15" s="429"/>
      <c r="HY15" s="455"/>
      <c r="HZ15" s="489"/>
      <c r="IA15" s="468" t="str">
        <f>IF(OR(AND(HW$12="Grundvertrag Dienstleistung",HY14&lt;'Valori soglia'!$H$5),AND(HW$12="Los Dienstleistung",HY14&lt;'Valori soglia'!$H$5),AND(HW$12="Grundvertrag Lieferung",HY14&lt;'Valori soglia'!$L$5),AND(HW$12="Los Lieferung",HY14&lt;'Valori soglia'!$L$5)),"Freihändig Tipo. 36 OAPub","")</f>
        <v/>
      </c>
      <c r="IB15" s="469"/>
      <c r="IC15" s="461"/>
      <c r="ID15" s="463"/>
      <c r="IE15" s="465"/>
      <c r="IF15" s="27"/>
      <c r="IG15" s="466" t="s">
        <v>45</v>
      </c>
      <c r="IH15" s="429"/>
      <c r="II15" s="455"/>
      <c r="IJ15" s="489"/>
      <c r="IK15" s="468" t="str">
        <f>IF(OR(AND(IG$12="Grundvertrag Dienstleistung",II14&lt;'Valori soglia'!$H$5),AND(IG$12="Los Dienstleistung",II14&lt;'Valori soglia'!$H$5),AND(IG$12="Grundvertrag Lieferung",II14&lt;'Valori soglia'!$L$5),AND(IG$12="Los Lieferung",II14&lt;'Valori soglia'!$L$5)),"Freihändig Tipo. 36 OAPub","")</f>
        <v/>
      </c>
      <c r="IL15" s="469"/>
      <c r="IM15" s="461"/>
      <c r="IN15" s="463"/>
      <c r="IO15" s="465"/>
      <c r="IP15" s="159"/>
      <c r="IQ15" s="466" t="s">
        <v>45</v>
      </c>
      <c r="IR15" s="429"/>
      <c r="IS15" s="455"/>
      <c r="IT15" s="489"/>
      <c r="IU15" s="468" t="str">
        <f>IF(OR(AND(IQ$12="Grundvertrag Dienstleistung",IS14&lt;'Valori soglia'!$H$5),AND(IQ$12="Los Dienstleistung",IS14&lt;'Valori soglia'!$H$5),AND(IQ$12="Grundvertrag Lieferung",IS14&lt;'Valori soglia'!$L$5),AND(IQ$12="Los Lieferung",IS14&lt;'Valori soglia'!$L$5)),"Freihändig Tipo. 36 OAPub","")</f>
        <v/>
      </c>
      <c r="IV15" s="469"/>
      <c r="IW15" s="461"/>
      <c r="IX15" s="463"/>
      <c r="IY15" s="465"/>
      <c r="IZ15" s="159"/>
      <c r="JA15" s="466" t="s">
        <v>45</v>
      </c>
      <c r="JB15" s="429"/>
      <c r="JC15" s="455"/>
      <c r="JD15" s="489"/>
      <c r="JE15" s="468" t="str">
        <f>IF(OR(AND(JA$12="Grundvertrag Dienstleistung",JC14&lt;'Valori soglia'!$H$5),AND(JA$12="Los Dienstleistung",JC14&lt;'Valori soglia'!$H$5),AND(JA$12="Grundvertrag Lieferung",JC14&lt;'Valori soglia'!$L$5),AND(JA$12="Los Lieferung",JC14&lt;'Valori soglia'!$L$5)),"Freihändig Tipo. 36 OAPub","")</f>
        <v/>
      </c>
      <c r="JF15" s="469"/>
      <c r="JG15" s="461"/>
      <c r="JH15" s="463"/>
      <c r="JI15" s="465"/>
      <c r="JJ15" s="160"/>
      <c r="JK15" s="466" t="s">
        <v>45</v>
      </c>
      <c r="JL15" s="429"/>
      <c r="JM15" s="455"/>
      <c r="JN15" s="489"/>
      <c r="JO15" s="468" t="str">
        <f>IF(OR(AND(JK$12="Grundvertrag Dienstleistung",JM14&lt;'Valori soglia'!$H$5),AND(JK$12="Los Dienstleistung",JM14&lt;'Valori soglia'!$H$5),AND(JK$12="Grundvertrag Lieferung",JM14&lt;'Valori soglia'!$L$5),AND(JK$12="Los Lieferung",JM14&lt;'Valori soglia'!$L$5)),"Freihändig Tipo. 36 OAPub","")</f>
        <v/>
      </c>
      <c r="JP15" s="469"/>
      <c r="JQ15" s="461"/>
      <c r="JR15" s="463"/>
      <c r="JS15" s="465"/>
    </row>
    <row r="16" spans="1:279" ht="27" customHeight="1" x14ac:dyDescent="0.2">
      <c r="B16" s="513"/>
      <c r="C16" s="429"/>
      <c r="D16" s="378"/>
      <c r="E16" s="510"/>
      <c r="F16" s="500" t="str">
        <f>IF(OR(AND(B14="Grundvertrag Dienstleistung",D14&lt;'Valori soglia'!H$5),AND(B14="Los Dienstleistung",D14&lt;'Valori soglia'!H$5),AND(B14="Grundvertrag Lieferung",D14&lt;'Valori soglia'!L$5),AND(B14="Los Lieferung",D14&lt;'Valori soglia'!L$5)),"Freihändig Tipo. 36 OAPub","")</f>
        <v/>
      </c>
      <c r="G16" s="501"/>
      <c r="H16" s="502"/>
      <c r="I16" s="503"/>
      <c r="J16" s="495"/>
      <c r="K16" s="466"/>
      <c r="L16" s="429"/>
      <c r="M16" s="455"/>
      <c r="N16" s="490"/>
      <c r="O16" s="474" t="str">
        <f>IF(OR(AND(N$12="Offen",OR(AND(K$12="Grundvertrag Dienstleistung",M14&gt;='Valori soglia'!$H$5,M14&lt;'Valori soglia'!$H$6),AND(K$12="Los Dienstleistung",M14&gt;='Valori soglia'!$H$5,M14&lt;'Valori soglia'!$H$6),AND(K$12="Grundvertrag Lieferung",M14&gt;='Valori soglia'!$L$5,M14&lt;'Valori soglia'!$L$6),AND(K$12="Los Lieferung",M14&gt;='Valori soglia'!$L$5,M14&lt;'Valori soglia'!$L$6))),AND(N$12="Einladung",OR(AND(K$12="Grundvertrag Dienstleistung",M14&gt;='Valori soglia'!$H$5,M14&lt;'Valori soglia'!$H$6),AND(K$12="Los Dienstleistung",M14&gt;='Valori soglia'!$H$5,M14&lt;'Valori soglia'!$H$6),AND(K$12="Grundvertrag Lieferung",M14&gt;='Valori soglia'!$L$5,M14&lt;'Valori soglia'!$L$6),AND(K$12="Los Lieferung",M14&gt;='Valori soglia'!$L$5,M14&lt;'Valori soglia'!$L$6)))),"Freihändig Tipo. 36 Abs. 2 Bst. d OAPub","")</f>
        <v/>
      </c>
      <c r="P16" s="475"/>
      <c r="Q16" s="461"/>
      <c r="R16" s="463"/>
      <c r="S16" s="465"/>
      <c r="T16" s="170"/>
      <c r="U16" s="466"/>
      <c r="V16" s="429"/>
      <c r="W16" s="455"/>
      <c r="X16" s="490"/>
      <c r="Y16" s="474" t="str">
        <f>IF(OR(AND(X$12="Offen",OR(AND(U$12="Grundvertrag Dienstleistung",W14&gt;='Valori soglia'!$H$5,W14&lt;'Valori soglia'!$H$6),AND(U$12="Los Dienstleistung",W14&gt;='Valori soglia'!$H$5,W14&lt;'Valori soglia'!$H$6),AND(U$12="Grundvertrag Lieferung",W14&gt;='Valori soglia'!$L$5,W14&lt;'Valori soglia'!$L$6),AND(U$12="Los Lieferung",W14&gt;='Valori soglia'!$L$5,W14&lt;'Valori soglia'!$L$6))),AND(X$12="Einladung",OR(AND(U$12="Grundvertrag Dienstleistung",W14&gt;='Valori soglia'!$H$5,W14&lt;'Valori soglia'!$H$6),AND(U$12="Los Dienstleistung",W14&gt;='Valori soglia'!$H$5,W14&lt;'Valori soglia'!$H$6),AND(U$12="Grundvertrag Lieferung",W14&gt;='Valori soglia'!$L$5,W14&lt;'Valori soglia'!$L$6),AND(U$12="Los Lieferung",W14&gt;='Valori soglia'!$L$5,W14&lt;'Valori soglia'!$L$6)))),"Freihändig Tipo. 36 Abs. 2 Bst. d OAPub","")</f>
        <v/>
      </c>
      <c r="Z16" s="475"/>
      <c r="AA16" s="461"/>
      <c r="AB16" s="463"/>
      <c r="AC16" s="465"/>
      <c r="AD16" s="36"/>
      <c r="AE16" s="466"/>
      <c r="AF16" s="429"/>
      <c r="AG16" s="455"/>
      <c r="AH16" s="490"/>
      <c r="AI16" s="474" t="str">
        <f>IF(OR(AND(AH$12="Offen",OR(AND(AE$12="Grundvertrag Dienstleistung",AG14&gt;='Valori soglia'!$H$5,AG14&lt;'Valori soglia'!$H$6),AND(AE$12="Los Dienstleistung",AG14&gt;='Valori soglia'!$H$5,AG14&lt;'Valori soglia'!$H$6),AND(AE$12="Grundvertrag Lieferung",AG14&gt;='Valori soglia'!$L$5,AG14&lt;'Valori soglia'!$L$6),AND(AE$12="Los Lieferung",AG14&gt;='Valori soglia'!$L$5,AG14&lt;'Valori soglia'!$L$6))),AND(AH$12="Einladung",OR(AND(AE$12="Grundvertrag Dienstleistung",AG14&gt;='Valori soglia'!$H$5,AG14&lt;'Valori soglia'!$H$6),AND(AE$12="Los Dienstleistung",AG14&gt;='Valori soglia'!$H$5,AG14&lt;'Valori soglia'!$H$6),AND(AE$12="Grundvertrag Lieferung",AG14&gt;='Valori soglia'!$L$5,AG14&lt;'Valori soglia'!$L$6),AND(AE$12="Los Lieferung",AG14&gt;='Valori soglia'!$L$5,AG14&lt;'Valori soglia'!$L$6)))),"Freihändig Tipo. 36 Abs. 2 Bst. d OAPub","")</f>
        <v/>
      </c>
      <c r="AJ16" s="475"/>
      <c r="AK16" s="461"/>
      <c r="AL16" s="463"/>
      <c r="AM16" s="465"/>
      <c r="AN16" s="27"/>
      <c r="AO16" s="466"/>
      <c r="AP16" s="429"/>
      <c r="AQ16" s="455"/>
      <c r="AR16" s="490"/>
      <c r="AS16" s="474" t="str">
        <f>IF(OR(AND(AR$12="Offen",OR(AND(AO$12="Grundvertrag Dienstleistung",AQ14&gt;='Valori soglia'!$H$5,AQ14&lt;'Valori soglia'!$H$6),AND(AO$12="Los Dienstleistung",AQ14&gt;='Valori soglia'!$H$5,AQ14&lt;'Valori soglia'!$H$6),AND(AO$12="Grundvertrag Lieferung",AQ14&gt;='Valori soglia'!$L$5,AQ14&lt;'Valori soglia'!$L$6),AND(AO$12="Los Lieferung",AQ14&gt;='Valori soglia'!$L$5,AQ14&lt;'Valori soglia'!$L$6))),AND(AR$12="Einladung",OR(AND(AO$12="Grundvertrag Dienstleistung",AQ14&gt;='Valori soglia'!$H$5,AQ14&lt;'Valori soglia'!$H$6),AND(AO$12="Los Dienstleistung",AQ14&gt;='Valori soglia'!$H$5,AQ14&lt;'Valori soglia'!$H$6),AND(AO$12="Grundvertrag Lieferung",AQ14&gt;='Valori soglia'!$L$5,AQ14&lt;'Valori soglia'!$L$6),AND(AO$12="Los Lieferung",AQ14&gt;='Valori soglia'!$L$5,AQ14&lt;'Valori soglia'!$L$6)))),"Freihändig Tipo. 36 Abs. 2 Bst. d OAPub","")</f>
        <v/>
      </c>
      <c r="AT16" s="475"/>
      <c r="AU16" s="461"/>
      <c r="AV16" s="463"/>
      <c r="AW16" s="465"/>
      <c r="AX16" s="28"/>
      <c r="AY16" s="466"/>
      <c r="AZ16" s="429"/>
      <c r="BA16" s="455"/>
      <c r="BB16" s="490"/>
      <c r="BC16" s="474" t="str">
        <f>IF(OR(AND(BB$12="Offen",OR(AND(AY$12="Grundvertrag Dienstleistung",BA14&gt;='Valori soglia'!$H$5,BA14&lt;'Valori soglia'!$H$6),AND(AY$12="Los Dienstleistung",BA14&gt;='Valori soglia'!$H$5,BA14&lt;'Valori soglia'!$H$6),AND(AY$12="Grundvertrag Lieferung",BA14&gt;='Valori soglia'!$L$5,BA14&lt;'Valori soglia'!$L$6),AND(AY$12="Los Lieferung",BA14&gt;='Valori soglia'!$L$5,BA14&lt;'Valori soglia'!$L$6))),AND(BB$12="Einladung",OR(AND(AY$12="Grundvertrag Dienstleistung",BA14&gt;='Valori soglia'!$H$5,BA14&lt;'Valori soglia'!$H$6),AND(AY$12="Los Dienstleistung",BA14&gt;='Valori soglia'!$H$5,BA14&lt;'Valori soglia'!$H$6),AND(AY$12="Grundvertrag Lieferung",BA14&gt;='Valori soglia'!$L$5,BA14&lt;'Valori soglia'!$L$6),AND(AY$12="Los Lieferung",BA14&gt;='Valori soglia'!$L$5,BA14&lt;'Valori soglia'!$L$6)))),"Freihändig Tipo. 36 Abs. 2 Bst. d OAPub","")</f>
        <v/>
      </c>
      <c r="BD16" s="475"/>
      <c r="BE16" s="461"/>
      <c r="BF16" s="463"/>
      <c r="BG16" s="465"/>
      <c r="BH16" s="27"/>
      <c r="BI16" s="466"/>
      <c r="BJ16" s="429"/>
      <c r="BK16" s="455"/>
      <c r="BL16" s="490"/>
      <c r="BM16" s="474" t="str">
        <f>IF(OR(AND(BL$12="Offen",OR(AND(BI$12="Grundvertrag Dienstleistung",BK14&gt;='Valori soglia'!$H$5,BK14&lt;'Valori soglia'!$H$6),AND(BI$12="Los Dienstleistung",BK14&gt;='Valori soglia'!$H$5,BK14&lt;'Valori soglia'!$H$6),AND(BI$12="Grundvertrag Lieferung",BK14&gt;='Valori soglia'!$L$5,BK14&lt;'Valori soglia'!$L$6),AND(BI$12="Los Lieferung",BK14&gt;='Valori soglia'!$L$5,BK14&lt;'Valori soglia'!$L$6))),AND(BL$12="Einladung",OR(AND(BI$12="Grundvertrag Dienstleistung",BK14&gt;='Valori soglia'!$H$5,BK14&lt;'Valori soglia'!$H$6),AND(BI$12="Los Dienstleistung",BK14&gt;='Valori soglia'!$H$5,BK14&lt;'Valori soglia'!$H$6),AND(BI$12="Grundvertrag Lieferung",BK14&gt;='Valori soglia'!$L$5,BK14&lt;'Valori soglia'!$L$6),AND(BI$12="Los Lieferung",BK14&gt;='Valori soglia'!$L$5,BK14&lt;'Valori soglia'!$L$6)))),"Freihändig Tipo. 36 Abs. 2 Bst. d OAPub","")</f>
        <v/>
      </c>
      <c r="BN16" s="475"/>
      <c r="BO16" s="461"/>
      <c r="BP16" s="463"/>
      <c r="BQ16" s="465"/>
      <c r="BR16" s="159"/>
      <c r="BS16" s="466"/>
      <c r="BT16" s="429"/>
      <c r="BU16" s="455"/>
      <c r="BV16" s="490"/>
      <c r="BW16" s="474" t="str">
        <f>IF(OR(AND(BV$12="Offen",OR(AND(BS$12="Grundvertrag Dienstleistung",BU14&gt;='Valori soglia'!$H$5,BU14&lt;'Valori soglia'!$H$6),AND(BS$12="Los Dienstleistung",BU14&gt;='Valori soglia'!$H$5,BU14&lt;'Valori soglia'!$H$6),AND(BS$12="Grundvertrag Lieferung",BU14&gt;='Valori soglia'!$L$5,BU14&lt;'Valori soglia'!$L$6),AND(BS$12="Los Lieferung",BU14&gt;='Valori soglia'!$L$5,BU14&lt;'Valori soglia'!$L$6))),AND(BV$12="Einladung",OR(AND(BS$12="Grundvertrag Dienstleistung",BU14&gt;='Valori soglia'!$H$5,BU14&lt;'Valori soglia'!$H$6),AND(BS$12="Los Dienstleistung",BU14&gt;='Valori soglia'!$H$5,BU14&lt;'Valori soglia'!$H$6),AND(BS$12="Grundvertrag Lieferung",BU14&gt;='Valori soglia'!$L$5,BU14&lt;'Valori soglia'!$L$6),AND(BS$12="Los Lieferung",BU14&gt;='Valori soglia'!$L$5,BU14&lt;'Valori soglia'!$L$6)))),"Freihändig Tipo. 36 Abs. 2 Bst. d OAPub","")</f>
        <v/>
      </c>
      <c r="BX16" s="475"/>
      <c r="BY16" s="461"/>
      <c r="BZ16" s="463"/>
      <c r="CA16" s="465"/>
      <c r="CB16" s="159"/>
      <c r="CC16" s="466"/>
      <c r="CD16" s="429"/>
      <c r="CE16" s="455"/>
      <c r="CF16" s="490"/>
      <c r="CG16" s="474" t="str">
        <f>IF(OR(AND(CF$12="Offen",OR(AND(CC$12="Grundvertrag Dienstleistung",CE14&gt;='Valori soglia'!$H$5,CE14&lt;'Valori soglia'!$H$6),AND(CC$12="Los Dienstleistung",CE14&gt;='Valori soglia'!$H$5,CE14&lt;'Valori soglia'!$H$6),AND(CC$12="Grundvertrag Lieferung",CE14&gt;='Valori soglia'!$L$5,CE14&lt;'Valori soglia'!$L$6),AND(CC$12="Los Lieferung",CE14&gt;='Valori soglia'!$L$5,CE14&lt;'Valori soglia'!$L$6))),AND(CF$12="Einladung",OR(AND(CC$12="Grundvertrag Dienstleistung",CE14&gt;='Valori soglia'!$H$5,CE14&lt;'Valori soglia'!$H$6),AND(CC$12="Los Dienstleistung",CE14&gt;='Valori soglia'!$H$5,CE14&lt;'Valori soglia'!$H$6),AND(CC$12="Grundvertrag Lieferung",CE14&gt;='Valori soglia'!$L$5,CE14&lt;'Valori soglia'!$L$6),AND(CC$12="Los Lieferung",CE14&gt;='Valori soglia'!$L$5,CE14&lt;'Valori soglia'!$L$6)))),"Freihändig Tipo. 36 Abs. 2 Bst. d OAPub","")</f>
        <v/>
      </c>
      <c r="CH16" s="475"/>
      <c r="CI16" s="461"/>
      <c r="CJ16" s="463"/>
      <c r="CK16" s="465"/>
      <c r="CL16" s="160"/>
      <c r="CM16" s="466"/>
      <c r="CN16" s="429"/>
      <c r="CO16" s="455"/>
      <c r="CP16" s="490"/>
      <c r="CQ16" s="474" t="str">
        <f>IF(OR(AND(CP$12="Offen",OR(AND(CM$12="Grundvertrag Dienstleistung",CO14&gt;='Valori soglia'!$H$5,CO14&lt;'Valori soglia'!$H$6),AND(CM$12="Los Dienstleistung",CO14&gt;='Valori soglia'!$H$5,CO14&lt;'Valori soglia'!$H$6),AND(CM$12="Grundvertrag Lieferung",CO14&gt;='Valori soglia'!$L$5,CO14&lt;'Valori soglia'!$L$6),AND(CM$12="Los Lieferung",CO14&gt;='Valori soglia'!$L$5,CO14&lt;'Valori soglia'!$L$6))),AND(CP$12="Einladung",OR(AND(CM$12="Grundvertrag Dienstleistung",CO14&gt;='Valori soglia'!$H$5,CO14&lt;'Valori soglia'!$H$6),AND(CM$12="Los Dienstleistung",CO14&gt;='Valori soglia'!$H$5,CO14&lt;'Valori soglia'!$H$6),AND(CM$12="Grundvertrag Lieferung",CO14&gt;='Valori soglia'!$L$5,CO14&lt;'Valori soglia'!$L$6),AND(CM$12="Los Lieferung",CO14&gt;='Valori soglia'!$L$5,CO14&lt;'Valori soglia'!$L$6)))),"Freihändig Tipo. 36 Abs. 2 Bst. d OAPub","")</f>
        <v/>
      </c>
      <c r="CR16" s="475"/>
      <c r="CS16" s="461"/>
      <c r="CT16" s="463"/>
      <c r="CU16" s="465"/>
      <c r="CV16" s="161"/>
      <c r="CW16" s="466"/>
      <c r="CX16" s="429"/>
      <c r="CY16" s="455"/>
      <c r="CZ16" s="490"/>
      <c r="DA16" s="474" t="str">
        <f>IF(OR(AND(CZ$12="Offen",OR(AND(CW$12="Grundvertrag Dienstleistung",CY14&gt;='Valori soglia'!$H$5,CY14&lt;'Valori soglia'!$H$6),AND(CW$12="Los Dienstleistung",CY14&gt;='Valori soglia'!$H$5,CY14&lt;'Valori soglia'!$H$6),AND(CW$12="Grundvertrag Lieferung",CY14&gt;='Valori soglia'!$L$5,CY14&lt;'Valori soglia'!$L$6),AND(CW$12="Los Lieferung",CY14&gt;='Valori soglia'!$L$5,CY14&lt;'Valori soglia'!$L$6))),AND(CZ$12="Einladung",OR(AND(CW$12="Grundvertrag Dienstleistung",CY14&gt;='Valori soglia'!$H$5,CY14&lt;'Valori soglia'!$H$6),AND(CW$12="Los Dienstleistung",CY14&gt;='Valori soglia'!$H$5,CY14&lt;'Valori soglia'!$H$6),AND(CW$12="Grundvertrag Lieferung",CY14&gt;='Valori soglia'!$L$5,CY14&lt;'Valori soglia'!$L$6),AND(CW$12="Los Lieferung",CY14&gt;='Valori soglia'!$L$5,CY14&lt;'Valori soglia'!$L$6)))),"Freihändig Tipo. 36 Abs. 2 Bst. d OAPub","")</f>
        <v/>
      </c>
      <c r="DB16" s="475"/>
      <c r="DC16" s="461"/>
      <c r="DD16" s="463"/>
      <c r="DE16" s="465"/>
      <c r="DF16" s="162"/>
      <c r="DG16" s="466"/>
      <c r="DH16" s="429"/>
      <c r="DI16" s="455"/>
      <c r="DJ16" s="490"/>
      <c r="DK16" s="474" t="str">
        <f>IF(OR(AND(DJ$12="Offen",OR(AND(DG$12="Grundvertrag Dienstleistung",DI14&gt;='Valori soglia'!$H$5,DI14&lt;'Valori soglia'!$H$6),AND(DG$12="Los Dienstleistung",DI14&gt;='Valori soglia'!$H$5,DI14&lt;'Valori soglia'!$H$6),AND(DG$12="Grundvertrag Lieferung",DI14&gt;='Valori soglia'!$L$5,DI14&lt;'Valori soglia'!$L$6),AND(DG$12="Los Lieferung",DI14&gt;='Valori soglia'!$L$5,DI14&lt;'Valori soglia'!$L$6))),AND(DJ$12="Einladung",OR(AND(DG$12="Grundvertrag Dienstleistung",DI14&gt;='Valori soglia'!$H$5,DI14&lt;'Valori soglia'!$H$6),AND(DG$12="Los Dienstleistung",DI14&gt;='Valori soglia'!$H$5,DI14&lt;'Valori soglia'!$H$6),AND(DG$12="Grundvertrag Lieferung",DI14&gt;='Valori soglia'!$L$5,DI14&lt;'Valori soglia'!$L$6),AND(DG$12="Los Lieferung",DI14&gt;='Valori soglia'!$L$5,DI14&lt;'Valori soglia'!$L$6)))),"Freihändig Tipo. 36 Abs. 2 Bst. d OAPub","")</f>
        <v/>
      </c>
      <c r="DL16" s="475"/>
      <c r="DM16" s="461"/>
      <c r="DN16" s="463"/>
      <c r="DO16" s="465"/>
      <c r="DP16" s="36"/>
      <c r="DQ16" s="466"/>
      <c r="DR16" s="429"/>
      <c r="DS16" s="455"/>
      <c r="DT16" s="490"/>
      <c r="DU16" s="474" t="str">
        <f>IF(OR(AND(DT$12="Offen",OR(AND(DQ$12="Grundvertrag Dienstleistung",DS14&gt;='Valori soglia'!$H$5,DS14&lt;'Valori soglia'!$H$6),AND(DQ$12="Los Dienstleistung",DS14&gt;='Valori soglia'!$H$5,DS14&lt;'Valori soglia'!$H$6),AND(DQ$12="Grundvertrag Lieferung",DS14&gt;='Valori soglia'!$L$5,DS14&lt;'Valori soglia'!$L$6),AND(DQ$12="Los Lieferung",DS14&gt;='Valori soglia'!$L$5,DS14&lt;'Valori soglia'!$L$6))),AND(DT$12="Einladung",OR(AND(DQ$12="Grundvertrag Dienstleistung",DS14&gt;='Valori soglia'!$H$5,DS14&lt;'Valori soglia'!$H$6),AND(DQ$12="Los Dienstleistung",DS14&gt;='Valori soglia'!$H$5,DS14&lt;'Valori soglia'!$H$6),AND(DQ$12="Grundvertrag Lieferung",DS14&gt;='Valori soglia'!$L$5,DS14&lt;'Valori soglia'!$L$6),AND(DQ$12="Los Lieferung",DS14&gt;='Valori soglia'!$L$5,DS14&lt;'Valori soglia'!$L$6)))),"Freihändig Tipo. 36 Abs. 2 Bst. d OAPub","")</f>
        <v/>
      </c>
      <c r="DV16" s="475"/>
      <c r="DW16" s="461"/>
      <c r="DX16" s="463"/>
      <c r="DY16" s="465"/>
      <c r="DZ16" s="27"/>
      <c r="EA16" s="466"/>
      <c r="EB16" s="429"/>
      <c r="EC16" s="455"/>
      <c r="ED16" s="490"/>
      <c r="EE16" s="474" t="str">
        <f>IF(OR(AND(ED$12="Offen",OR(AND(EA$12="Grundvertrag Dienstleistung",EC14&gt;='Valori soglia'!$H$5,EC14&lt;'Valori soglia'!$H$6),AND(EA$12="Los Dienstleistung",EC14&gt;='Valori soglia'!$H$5,EC14&lt;'Valori soglia'!$H$6),AND(EA$12="Grundvertrag Lieferung",EC14&gt;='Valori soglia'!$L$5,EC14&lt;'Valori soglia'!$L$6),AND(EA$12="Los Lieferung",EC14&gt;='Valori soglia'!$L$5,EC14&lt;'Valori soglia'!$L$6))),AND(ED$12="Einladung",OR(AND(EA$12="Grundvertrag Dienstleistung",EC14&gt;='Valori soglia'!$H$5,EC14&lt;'Valori soglia'!$H$6),AND(EA$12="Los Dienstleistung",EC14&gt;='Valori soglia'!$H$5,EC14&lt;'Valori soglia'!$H$6),AND(EA$12="Grundvertrag Lieferung",EC14&gt;='Valori soglia'!$L$5,EC14&lt;'Valori soglia'!$L$6),AND(EA$12="Los Lieferung",EC14&gt;='Valori soglia'!$L$5,EC14&lt;'Valori soglia'!$L$6)))),"Freihändig Tipo. 36 Abs. 2 Bst. d OAPub","")</f>
        <v/>
      </c>
      <c r="EF16" s="475"/>
      <c r="EG16" s="461"/>
      <c r="EH16" s="463"/>
      <c r="EI16" s="465"/>
      <c r="EJ16" s="28"/>
      <c r="EK16" s="466"/>
      <c r="EL16" s="429"/>
      <c r="EM16" s="455"/>
      <c r="EN16" s="490"/>
      <c r="EO16" s="474" t="str">
        <f>IF(OR(AND(EN$12="Offen",OR(AND(EK$12="Grundvertrag Dienstleistung",EM14&gt;='Valori soglia'!$H$5,EM14&lt;'Valori soglia'!$H$6),AND(EK$12="Los Dienstleistung",EM14&gt;='Valori soglia'!$H$5,EM14&lt;'Valori soglia'!$H$6),AND(EK$12="Grundvertrag Lieferung",EM14&gt;='Valori soglia'!$L$5,EM14&lt;'Valori soglia'!$L$6),AND(EK$12="Los Lieferung",EM14&gt;='Valori soglia'!$L$5,EM14&lt;'Valori soglia'!$L$6))),AND(EN$12="Einladung",OR(AND(EK$12="Grundvertrag Dienstleistung",EM14&gt;='Valori soglia'!$H$5,EM14&lt;'Valori soglia'!$H$6),AND(EK$12="Los Dienstleistung",EM14&gt;='Valori soglia'!$H$5,EM14&lt;'Valori soglia'!$H$6),AND(EK$12="Grundvertrag Lieferung",EM14&gt;='Valori soglia'!$L$5,EM14&lt;'Valori soglia'!$L$6),AND(EK$12="Los Lieferung",EM14&gt;='Valori soglia'!$L$5,EM14&lt;'Valori soglia'!$L$6)))),"Freihändig Tipo. 36 Abs. 2 Bst. d OAPub","")</f>
        <v/>
      </c>
      <c r="EP16" s="475"/>
      <c r="EQ16" s="461"/>
      <c r="ER16" s="463"/>
      <c r="ES16" s="465"/>
      <c r="ET16" s="27"/>
      <c r="EU16" s="466"/>
      <c r="EV16" s="429"/>
      <c r="EW16" s="455"/>
      <c r="EX16" s="490"/>
      <c r="EY16" s="474" t="str">
        <f>IF(OR(AND(EX$12="Offen",OR(AND(EU$12="Grundvertrag Dienstleistung",EW14&gt;='Valori soglia'!$H$5,EW14&lt;'Valori soglia'!$H$6),AND(EU$12="Los Dienstleistung",EW14&gt;='Valori soglia'!$H$5,EW14&lt;'Valori soglia'!$H$6),AND(EU$12="Grundvertrag Lieferung",EW14&gt;='Valori soglia'!$L$5,EW14&lt;'Valori soglia'!$L$6),AND(EU$12="Los Lieferung",EW14&gt;='Valori soglia'!$L$5,EW14&lt;'Valori soglia'!$L$6))),AND(EX$12="Einladung",OR(AND(EU$12="Grundvertrag Dienstleistung",EW14&gt;='Valori soglia'!$H$5,EW14&lt;'Valori soglia'!$H$6),AND(EU$12="Los Dienstleistung",EW14&gt;='Valori soglia'!$H$5,EW14&lt;'Valori soglia'!$H$6),AND(EU$12="Grundvertrag Lieferung",EW14&gt;='Valori soglia'!$L$5,EW14&lt;'Valori soglia'!$L$6),AND(EU$12="Los Lieferung",EW14&gt;='Valori soglia'!$L$5,EW14&lt;'Valori soglia'!$L$6)))),"Freihändig Tipo. 36 Abs. 2 Bst. d OAPub","")</f>
        <v/>
      </c>
      <c r="EZ16" s="475"/>
      <c r="FA16" s="461"/>
      <c r="FB16" s="463"/>
      <c r="FC16" s="465"/>
      <c r="FD16" s="159"/>
      <c r="FE16" s="466"/>
      <c r="FF16" s="429"/>
      <c r="FG16" s="455"/>
      <c r="FH16" s="490"/>
      <c r="FI16" s="474" t="str">
        <f>IF(OR(AND(FH$12="Offen",OR(AND(FE$12="Grundvertrag Dienstleistung",FG14&gt;='Valori soglia'!$H$5,FG14&lt;'Valori soglia'!$H$6),AND(FE$12="Los Dienstleistung",FG14&gt;='Valori soglia'!$H$5,FG14&lt;'Valori soglia'!$H$6),AND(FE$12="Grundvertrag Lieferung",FG14&gt;='Valori soglia'!$L$5,FG14&lt;'Valori soglia'!$L$6),AND(FE$12="Los Lieferung",FG14&gt;='Valori soglia'!$L$5,FG14&lt;'Valori soglia'!$L$6))),AND(FH$12="Einladung",OR(AND(FE$12="Grundvertrag Dienstleistung",FG14&gt;='Valori soglia'!$H$5,FG14&lt;'Valori soglia'!$H$6),AND(FE$12="Los Dienstleistung",FG14&gt;='Valori soglia'!$H$5,FG14&lt;'Valori soglia'!$H$6),AND(FE$12="Grundvertrag Lieferung",FG14&gt;='Valori soglia'!$L$5,FG14&lt;'Valori soglia'!$L$6),AND(FE$12="Los Lieferung",FG14&gt;='Valori soglia'!$L$5,FG14&lt;'Valori soglia'!$L$6)))),"Freihändig Tipo. 36 Abs. 2 Bst. d OAPub","")</f>
        <v/>
      </c>
      <c r="FJ16" s="475"/>
      <c r="FK16" s="461"/>
      <c r="FL16" s="463"/>
      <c r="FM16" s="465"/>
      <c r="FN16" s="159"/>
      <c r="FO16" s="466"/>
      <c r="FP16" s="429"/>
      <c r="FQ16" s="455"/>
      <c r="FR16" s="490"/>
      <c r="FS16" s="474" t="str">
        <f>IF(OR(AND(FR$12="Offen",OR(AND(FO$12="Grundvertrag Dienstleistung",FQ14&gt;='Valori soglia'!$H$5,FQ14&lt;'Valori soglia'!$H$6),AND(FO$12="Los Dienstleistung",FQ14&gt;='Valori soglia'!$H$5,FQ14&lt;'Valori soglia'!$H$6),AND(FO$12="Grundvertrag Lieferung",FQ14&gt;='Valori soglia'!$L$5,FQ14&lt;'Valori soglia'!$L$6),AND(FO$12="Los Lieferung",FQ14&gt;='Valori soglia'!$L$5,FQ14&lt;'Valori soglia'!$L$6))),AND(FR$12="Einladung",OR(AND(FO$12="Grundvertrag Dienstleistung",FQ14&gt;='Valori soglia'!$H$5,FQ14&lt;'Valori soglia'!$H$6),AND(FO$12="Los Dienstleistung",FQ14&gt;='Valori soglia'!$H$5,FQ14&lt;'Valori soglia'!$H$6),AND(FO$12="Grundvertrag Lieferung",FQ14&gt;='Valori soglia'!$L$5,FQ14&lt;'Valori soglia'!$L$6),AND(FO$12="Los Lieferung",FQ14&gt;='Valori soglia'!$L$5,FQ14&lt;'Valori soglia'!$L$6)))),"Freihändig Tipo. 36 Abs. 2 Bst. d OAPub","")</f>
        <v/>
      </c>
      <c r="FT16" s="475"/>
      <c r="FU16" s="461"/>
      <c r="FV16" s="463"/>
      <c r="FW16" s="465"/>
      <c r="FX16" s="160"/>
      <c r="FY16" s="466"/>
      <c r="FZ16" s="429"/>
      <c r="GA16" s="455"/>
      <c r="GB16" s="490"/>
      <c r="GC16" s="474" t="str">
        <f>IF(OR(AND(GB$12="Offen",OR(AND(FY$12="Grundvertrag Dienstleistung",GA14&gt;='Valori soglia'!$H$5,GA14&lt;'Valori soglia'!$H$6),AND(FY$12="Los Dienstleistung",GA14&gt;='Valori soglia'!$H$5,GA14&lt;'Valori soglia'!$H$6),AND(FY$12="Grundvertrag Lieferung",GA14&gt;='Valori soglia'!$L$5,GA14&lt;'Valori soglia'!$L$6),AND(FY$12="Los Lieferung",GA14&gt;='Valori soglia'!$L$5,GA14&lt;'Valori soglia'!$L$6))),AND(GB$12="Einladung",OR(AND(FY$12="Grundvertrag Dienstleistung",GA14&gt;='Valori soglia'!$H$5,GA14&lt;'Valori soglia'!$H$6),AND(FY$12="Los Dienstleistung",GA14&gt;='Valori soglia'!$H$5,GA14&lt;'Valori soglia'!$H$6),AND(FY$12="Grundvertrag Lieferung",GA14&gt;='Valori soglia'!$L$5,GA14&lt;'Valori soglia'!$L$6),AND(FY$12="Los Lieferung",GA14&gt;='Valori soglia'!$L$5,GA14&lt;'Valori soglia'!$L$6)))),"Freihändig Tipo. 36 Abs. 2 Bst. d OAPub","")</f>
        <v/>
      </c>
      <c r="GD16" s="475"/>
      <c r="GE16" s="461"/>
      <c r="GF16" s="463"/>
      <c r="GG16" s="465"/>
      <c r="GH16" s="161"/>
      <c r="GI16" s="466"/>
      <c r="GJ16" s="429"/>
      <c r="GK16" s="455"/>
      <c r="GL16" s="490"/>
      <c r="GM16" s="474" t="str">
        <f>IF(OR(AND(GL$12="Offen",OR(AND(GI$12="Grundvertrag Dienstleistung",GK14&gt;='Valori soglia'!$H$5,GK14&lt;'Valori soglia'!$H$6),AND(GI$12="Los Dienstleistung",GK14&gt;='Valori soglia'!$H$5,GK14&lt;'Valori soglia'!$H$6),AND(GI$12="Grundvertrag Lieferung",GK14&gt;='Valori soglia'!$L$5,GK14&lt;'Valori soglia'!$L$6),AND(GI$12="Los Lieferung",GK14&gt;='Valori soglia'!$L$5,GK14&lt;'Valori soglia'!$L$6))),AND(GL$12="Einladung",OR(AND(GI$12="Grundvertrag Dienstleistung",GK14&gt;='Valori soglia'!$H$5,GK14&lt;'Valori soglia'!$H$6),AND(GI$12="Los Dienstleistung",GK14&gt;='Valori soglia'!$H$5,GK14&lt;'Valori soglia'!$H$6),AND(GI$12="Grundvertrag Lieferung",GK14&gt;='Valori soglia'!$L$5,GK14&lt;'Valori soglia'!$L$6),AND(GI$12="Los Lieferung",GK14&gt;='Valori soglia'!$L$5,GK14&lt;'Valori soglia'!$L$6)))),"Freihändig Tipo. 36 Abs. 2 Bst. d OAPub","")</f>
        <v/>
      </c>
      <c r="GN16" s="475"/>
      <c r="GO16" s="461"/>
      <c r="GP16" s="463"/>
      <c r="GQ16" s="465"/>
      <c r="GR16" s="162"/>
      <c r="GS16" s="466"/>
      <c r="GT16" s="429"/>
      <c r="GU16" s="455"/>
      <c r="GV16" s="490"/>
      <c r="GW16" s="474" t="str">
        <f>IF(OR(AND(GV$12="Offen",OR(AND(GS$12="Grundvertrag Dienstleistung",GU14&gt;='Valori soglia'!$H$5,GU14&lt;'Valori soglia'!$H$6),AND(GS$12="Los Dienstleistung",GU14&gt;='Valori soglia'!$H$5,GU14&lt;'Valori soglia'!$H$6),AND(GS$12="Grundvertrag Lieferung",GU14&gt;='Valori soglia'!$L$5,GU14&lt;'Valori soglia'!$L$6),AND(GS$12="Los Lieferung",GU14&gt;='Valori soglia'!$L$5,GU14&lt;'Valori soglia'!$L$6))),AND(GV$12="Einladung",OR(AND(GS$12="Grundvertrag Dienstleistung",GU14&gt;='Valori soglia'!$H$5,GU14&lt;'Valori soglia'!$H$6),AND(GS$12="Los Dienstleistung",GU14&gt;='Valori soglia'!$H$5,GU14&lt;'Valori soglia'!$H$6),AND(GS$12="Grundvertrag Lieferung",GU14&gt;='Valori soglia'!$L$5,GU14&lt;'Valori soglia'!$L$6),AND(GS$12="Los Lieferung",GU14&gt;='Valori soglia'!$L$5,GU14&lt;'Valori soglia'!$L$6)))),"Freihändig Tipo. 36 Abs. 2 Bst. d OAPub","")</f>
        <v/>
      </c>
      <c r="GX16" s="475"/>
      <c r="GY16" s="461"/>
      <c r="GZ16" s="463"/>
      <c r="HA16" s="465"/>
      <c r="HB16" s="36"/>
      <c r="HC16" s="466"/>
      <c r="HD16" s="429"/>
      <c r="HE16" s="455"/>
      <c r="HF16" s="490"/>
      <c r="HG16" s="474" t="str">
        <f>IF(OR(AND(HF$12="Offen",OR(AND(HC$12="Grundvertrag Dienstleistung",HE14&gt;='Valori soglia'!$H$5,HE14&lt;'Valori soglia'!$H$6),AND(HC$12="Los Dienstleistung",HE14&gt;='Valori soglia'!$H$5,HE14&lt;'Valori soglia'!$H$6),AND(HC$12="Grundvertrag Lieferung",HE14&gt;='Valori soglia'!$L$5,HE14&lt;'Valori soglia'!$L$6),AND(HC$12="Los Lieferung",HE14&gt;='Valori soglia'!$L$5,HE14&lt;'Valori soglia'!$L$6))),AND(HF$12="Einladung",OR(AND(HC$12="Grundvertrag Dienstleistung",HE14&gt;='Valori soglia'!$H$5,HE14&lt;'Valori soglia'!$H$6),AND(HC$12="Los Dienstleistung",HE14&gt;='Valori soglia'!$H$5,HE14&lt;'Valori soglia'!$H$6),AND(HC$12="Grundvertrag Lieferung",HE14&gt;='Valori soglia'!$L$5,HE14&lt;'Valori soglia'!$L$6),AND(HC$12="Los Lieferung",HE14&gt;='Valori soglia'!$L$5,HE14&lt;'Valori soglia'!$L$6)))),"Freihändig Tipo. 36 Abs. 2 Bst. d OAPub","")</f>
        <v/>
      </c>
      <c r="HH16" s="475"/>
      <c r="HI16" s="461"/>
      <c r="HJ16" s="463"/>
      <c r="HK16" s="465"/>
      <c r="HL16" s="27"/>
      <c r="HM16" s="466"/>
      <c r="HN16" s="429"/>
      <c r="HO16" s="455"/>
      <c r="HP16" s="490"/>
      <c r="HQ16" s="474" t="str">
        <f>IF(OR(AND(HP$12="Offen",OR(AND(HM$12="Grundvertrag Dienstleistung",HO14&gt;='Valori soglia'!$H$5,HO14&lt;'Valori soglia'!$H$6),AND(HM$12="Los Dienstleistung",HO14&gt;='Valori soglia'!$H$5,HO14&lt;'Valori soglia'!$H$6),AND(HM$12="Grundvertrag Lieferung",HO14&gt;='Valori soglia'!$L$5,HO14&lt;'Valori soglia'!$L$6),AND(HM$12="Los Lieferung",HO14&gt;='Valori soglia'!$L$5,HO14&lt;'Valori soglia'!$L$6))),AND(HP$12="Einladung",OR(AND(HM$12="Grundvertrag Dienstleistung",HO14&gt;='Valori soglia'!$H$5,HO14&lt;'Valori soglia'!$H$6),AND(HM$12="Los Dienstleistung",HO14&gt;='Valori soglia'!$H$5,HO14&lt;'Valori soglia'!$H$6),AND(HM$12="Grundvertrag Lieferung",HO14&gt;='Valori soglia'!$L$5,HO14&lt;'Valori soglia'!$L$6),AND(HM$12="Los Lieferung",HO14&gt;='Valori soglia'!$L$5,HO14&lt;'Valori soglia'!$L$6)))),"Freihändig Tipo. 36 Abs. 2 Bst. d OAPub","")</f>
        <v/>
      </c>
      <c r="HR16" s="475"/>
      <c r="HS16" s="461"/>
      <c r="HT16" s="463"/>
      <c r="HU16" s="465"/>
      <c r="HV16" s="28"/>
      <c r="HW16" s="466"/>
      <c r="HX16" s="429"/>
      <c r="HY16" s="455"/>
      <c r="HZ16" s="490"/>
      <c r="IA16" s="474" t="str">
        <f>IF(OR(AND(HZ$12="Offen",OR(AND(HW$12="Grundvertrag Dienstleistung",HY14&gt;='Valori soglia'!$H$5,HY14&lt;'Valori soglia'!$H$6),AND(HW$12="Los Dienstleistung",HY14&gt;='Valori soglia'!$H$5,HY14&lt;'Valori soglia'!$H$6),AND(HW$12="Grundvertrag Lieferung",HY14&gt;='Valori soglia'!$L$5,HY14&lt;'Valori soglia'!$L$6),AND(HW$12="Los Lieferung",HY14&gt;='Valori soglia'!$L$5,HY14&lt;'Valori soglia'!$L$6))),AND(HZ$12="Einladung",OR(AND(HW$12="Grundvertrag Dienstleistung",HY14&gt;='Valori soglia'!$H$5,HY14&lt;'Valori soglia'!$H$6),AND(HW$12="Los Dienstleistung",HY14&gt;='Valori soglia'!$H$5,HY14&lt;'Valori soglia'!$H$6),AND(HW$12="Grundvertrag Lieferung",HY14&gt;='Valori soglia'!$L$5,HY14&lt;'Valori soglia'!$L$6),AND(HW$12="Los Lieferung",HY14&gt;='Valori soglia'!$L$5,HY14&lt;'Valori soglia'!$L$6)))),"Freihändig Tipo. 36 Abs. 2 Bst. d OAPub","")</f>
        <v/>
      </c>
      <c r="IB16" s="475"/>
      <c r="IC16" s="461"/>
      <c r="ID16" s="463"/>
      <c r="IE16" s="465"/>
      <c r="IF16" s="27"/>
      <c r="IG16" s="466"/>
      <c r="IH16" s="429"/>
      <c r="II16" s="455"/>
      <c r="IJ16" s="490"/>
      <c r="IK16" s="474" t="str">
        <f>IF(OR(AND(IJ$12="Offen",OR(AND(IG$12="Grundvertrag Dienstleistung",II14&gt;='Valori soglia'!$H$5,II14&lt;'Valori soglia'!$H$6),AND(IG$12="Los Dienstleistung",II14&gt;='Valori soglia'!$H$5,II14&lt;'Valori soglia'!$H$6),AND(IG$12="Grundvertrag Lieferung",II14&gt;='Valori soglia'!$L$5,II14&lt;'Valori soglia'!$L$6),AND(IG$12="Los Lieferung",II14&gt;='Valori soglia'!$L$5,II14&lt;'Valori soglia'!$L$6))),AND(IJ$12="Einladung",OR(AND(IG$12="Grundvertrag Dienstleistung",II14&gt;='Valori soglia'!$H$5,II14&lt;'Valori soglia'!$H$6),AND(IG$12="Los Dienstleistung",II14&gt;='Valori soglia'!$H$5,II14&lt;'Valori soglia'!$H$6),AND(IG$12="Grundvertrag Lieferung",II14&gt;='Valori soglia'!$L$5,II14&lt;'Valori soglia'!$L$6),AND(IG$12="Los Lieferung",II14&gt;='Valori soglia'!$L$5,II14&lt;'Valori soglia'!$L$6)))),"Freihändig Tipo. 36 Abs. 2 Bst. d OAPub","")</f>
        <v/>
      </c>
      <c r="IL16" s="475"/>
      <c r="IM16" s="461"/>
      <c r="IN16" s="463"/>
      <c r="IO16" s="465"/>
      <c r="IP16" s="159"/>
      <c r="IQ16" s="466"/>
      <c r="IR16" s="429"/>
      <c r="IS16" s="455"/>
      <c r="IT16" s="490"/>
      <c r="IU16" s="474" t="str">
        <f>IF(OR(AND(IT$12="Offen",OR(AND(IQ$12="Grundvertrag Dienstleistung",IS14&gt;='Valori soglia'!$H$5,IS14&lt;'Valori soglia'!$H$6),AND(IQ$12="Los Dienstleistung",IS14&gt;='Valori soglia'!$H$5,IS14&lt;'Valori soglia'!$H$6),AND(IQ$12="Grundvertrag Lieferung",IS14&gt;='Valori soglia'!$L$5,IS14&lt;'Valori soglia'!$L$6),AND(IQ$12="Los Lieferung",IS14&gt;='Valori soglia'!$L$5,IS14&lt;'Valori soglia'!$L$6))),AND(IT$12="Einladung",OR(AND(IQ$12="Grundvertrag Dienstleistung",IS14&gt;='Valori soglia'!$H$5,IS14&lt;'Valori soglia'!$H$6),AND(IQ$12="Los Dienstleistung",IS14&gt;='Valori soglia'!$H$5,IS14&lt;'Valori soglia'!$H$6),AND(IQ$12="Grundvertrag Lieferung",IS14&gt;='Valori soglia'!$L$5,IS14&lt;'Valori soglia'!$L$6),AND(IQ$12="Los Lieferung",IS14&gt;='Valori soglia'!$L$5,IS14&lt;'Valori soglia'!$L$6)))),"Freihändig Tipo. 36 Abs. 2 Bst. d OAPub","")</f>
        <v/>
      </c>
      <c r="IV16" s="475"/>
      <c r="IW16" s="461"/>
      <c r="IX16" s="463"/>
      <c r="IY16" s="465"/>
      <c r="IZ16" s="159"/>
      <c r="JA16" s="466"/>
      <c r="JB16" s="429"/>
      <c r="JC16" s="455"/>
      <c r="JD16" s="490"/>
      <c r="JE16" s="474" t="str">
        <f>IF(OR(AND(JD$12="Offen",OR(AND(JA$12="Grundvertrag Dienstleistung",JC14&gt;='Valori soglia'!$H$5,JC14&lt;'Valori soglia'!$H$6),AND(JA$12="Los Dienstleistung",JC14&gt;='Valori soglia'!$H$5,JC14&lt;'Valori soglia'!$H$6),AND(JA$12="Grundvertrag Lieferung",JC14&gt;='Valori soglia'!$L$5,JC14&lt;'Valori soglia'!$L$6),AND(JA$12="Los Lieferung",JC14&gt;='Valori soglia'!$L$5,JC14&lt;'Valori soglia'!$L$6))),AND(JD$12="Einladung",OR(AND(JA$12="Grundvertrag Dienstleistung",JC14&gt;='Valori soglia'!$H$5,JC14&lt;'Valori soglia'!$H$6),AND(JA$12="Los Dienstleistung",JC14&gt;='Valori soglia'!$H$5,JC14&lt;'Valori soglia'!$H$6),AND(JA$12="Grundvertrag Lieferung",JC14&gt;='Valori soglia'!$L$5,JC14&lt;'Valori soglia'!$L$6),AND(JA$12="Los Lieferung",JC14&gt;='Valori soglia'!$L$5,JC14&lt;'Valori soglia'!$L$6)))),"Freihändig Tipo. 36 Abs. 2 Bst. d OAPub","")</f>
        <v/>
      </c>
      <c r="JF16" s="475"/>
      <c r="JG16" s="461"/>
      <c r="JH16" s="463"/>
      <c r="JI16" s="465"/>
      <c r="JJ16" s="160"/>
      <c r="JK16" s="466"/>
      <c r="JL16" s="429"/>
      <c r="JM16" s="455"/>
      <c r="JN16" s="490"/>
      <c r="JO16" s="474" t="str">
        <f>IF(OR(AND(JN$12="Offen",OR(AND(JK$12="Grundvertrag Dienstleistung",JM14&gt;='Valori soglia'!$H$5,JM14&lt;'Valori soglia'!$H$6),AND(JK$12="Los Dienstleistung",JM14&gt;='Valori soglia'!$H$5,JM14&lt;'Valori soglia'!$H$6),AND(JK$12="Grundvertrag Lieferung",JM14&gt;='Valori soglia'!$L$5,JM14&lt;'Valori soglia'!$L$6),AND(JK$12="Los Lieferung",JM14&gt;='Valori soglia'!$L$5,JM14&lt;'Valori soglia'!$L$6))),AND(JN$12="Einladung",OR(AND(JK$12="Grundvertrag Dienstleistung",JM14&gt;='Valori soglia'!$H$5,JM14&lt;'Valori soglia'!$H$6),AND(JK$12="Los Dienstleistung",JM14&gt;='Valori soglia'!$H$5,JM14&lt;'Valori soglia'!$H$6),AND(JK$12="Grundvertrag Lieferung",JM14&gt;='Valori soglia'!$L$5,JM14&lt;'Valori soglia'!$L$6),AND(JK$12="Los Lieferung",JM14&gt;='Valori soglia'!$L$5,JM14&lt;'Valori soglia'!$L$6)))),"Freihändig Tipo. 36 Abs. 2 Bst. d OAPub","")</f>
        <v/>
      </c>
      <c r="JP16" s="475"/>
      <c r="JQ16" s="461"/>
      <c r="JR16" s="463"/>
      <c r="JS16" s="465"/>
    </row>
    <row r="17" spans="2:279" ht="27" customHeight="1" x14ac:dyDescent="0.2">
      <c r="B17" s="151" t="s">
        <v>103</v>
      </c>
      <c r="C17" s="429"/>
      <c r="D17" s="378">
        <v>0</v>
      </c>
      <c r="E17" s="510" t="str">
        <f>IF(D17&gt;='Valori soglia'!H$6,"BöB","OAPub")</f>
        <v>OAPub</v>
      </c>
      <c r="F17" s="505" t="str">
        <f>IF(D17&gt;='Valori soglia'!H$6,"Offenes Procedura *","")</f>
        <v/>
      </c>
      <c r="G17" s="506"/>
      <c r="H17" s="502" t="str">
        <f>IF(E17="BöB","Ja","No")</f>
        <v>No</v>
      </c>
      <c r="I17" s="503" t="str">
        <f>IF(E17="BöB","Ja","No")</f>
        <v>No</v>
      </c>
      <c r="J17" s="495"/>
      <c r="K17" s="173" t="s">
        <v>44</v>
      </c>
      <c r="L17" s="429">
        <v>2</v>
      </c>
      <c r="M17" s="455">
        <v>0</v>
      </c>
      <c r="N17" s="457" t="str">
        <f>IF(M17&gt;='Valori soglia'!$H$6,"BöB","OAPub")</f>
        <v>OAPub</v>
      </c>
      <c r="O17" s="459" t="str">
        <f>IF(OR(AND(K$12="Grundvertrag Dienstleistung",M17&gt;='Valori soglia'!$H$5,O19=""),AND(K$12="Los Dienstleistung",M17&gt;='Valori soglia'!$H$5,O19=""),AND(K$12="Grundvertrag Lieferung",M17&gt;='Valori soglia'!$L$5,O19=""),AND(K$12="Los Lieferung",M17&gt;='Valori soglia'!$L$5,O19="")),"Freihändig Tipo. 13 OAPub","")</f>
        <v/>
      </c>
      <c r="P17" s="460"/>
      <c r="Q17" s="461" t="str">
        <f>IF(N17="BöB","Ja","No")</f>
        <v>No</v>
      </c>
      <c r="R17" s="463" t="str">
        <f>IF(N17="BöB","Ja","No")</f>
        <v>No</v>
      </c>
      <c r="S17" s="465" t="str">
        <f>IF(SUM(M14,M17)&gt;M12/2,"Ʃ Aggiunte &gt; 50% Grundauftrag","")</f>
        <v/>
      </c>
      <c r="T17" s="162"/>
      <c r="U17" s="173" t="s">
        <v>44</v>
      </c>
      <c r="V17" s="429">
        <v>2</v>
      </c>
      <c r="W17" s="455">
        <v>0</v>
      </c>
      <c r="X17" s="457" t="str">
        <f>IF(W17&gt;='Valori soglia'!$H$6,"BöB","OAPub")</f>
        <v>OAPub</v>
      </c>
      <c r="Y17" s="459" t="str">
        <f>IF(OR(AND(U$12="Grundvertrag Dienstleistung",W17&gt;='Valori soglia'!$H$5,Y19=""),AND(U$12="Los Dienstleistung",W17&gt;='Valori soglia'!$H$5,Y19=""),AND(U$12="Grundvertrag Lieferung",W17&gt;='Valori soglia'!$L$5,Y19=""),AND(U$12="Los Lieferung",W17&gt;='Valori soglia'!$L$5,Y19="")),"Freihändig Tipo. 13 OAPub","")</f>
        <v/>
      </c>
      <c r="Z17" s="460"/>
      <c r="AA17" s="461" t="str">
        <f>IF(X17="BöB","Ja","No")</f>
        <v>No</v>
      </c>
      <c r="AB17" s="463" t="str">
        <f>IF(X17="BöB","Ja","No")</f>
        <v>No</v>
      </c>
      <c r="AC17" s="465" t="str">
        <f>IF(SUM(W14,W17)&gt;W12/2,"Ʃ Aggiunte &gt; 50% Grundauftrag","")</f>
        <v/>
      </c>
      <c r="AD17" s="27"/>
      <c r="AE17" s="173" t="s">
        <v>44</v>
      </c>
      <c r="AF17" s="429">
        <v>2</v>
      </c>
      <c r="AG17" s="455">
        <v>0</v>
      </c>
      <c r="AH17" s="457" t="str">
        <f>IF(AG17&gt;='Valori soglia'!$H$6,"BöB","OAPub")</f>
        <v>OAPub</v>
      </c>
      <c r="AI17" s="459" t="str">
        <f>IF(OR(AND(AE$12="Grundvertrag Dienstleistung",AG17&gt;='Valori soglia'!$H$5,AI19=""),AND(AE$12="Los Dienstleistung",AG17&gt;='Valori soglia'!$H$5,AI19=""),AND(AE$12="Grundvertrag Lieferung",AG17&gt;='Valori soglia'!$L$5,AI19=""),AND(AE$12="Los Lieferung",AG17&gt;='Valori soglia'!$L$5,AI19="")),"Freihändig Tipo. 13 OAPub","")</f>
        <v/>
      </c>
      <c r="AJ17" s="460"/>
      <c r="AK17" s="461" t="str">
        <f>IF(AH17="BöB","Ja","No")</f>
        <v>No</v>
      </c>
      <c r="AL17" s="463" t="str">
        <f>IF(AH17="BöB","Ja","No")</f>
        <v>No</v>
      </c>
      <c r="AM17" s="465" t="str">
        <f>IF(SUM(AG14,AG17)&gt;AG12/2,"Ʃ Aggiunte &gt; 50% Grundauftrag","")</f>
        <v/>
      </c>
      <c r="AN17" s="27"/>
      <c r="AO17" s="173" t="s">
        <v>44</v>
      </c>
      <c r="AP17" s="429">
        <v>2</v>
      </c>
      <c r="AQ17" s="455">
        <v>0</v>
      </c>
      <c r="AR17" s="457" t="str">
        <f>IF(AQ17&gt;='Valori soglia'!$H$6,"BöB","OAPub")</f>
        <v>OAPub</v>
      </c>
      <c r="AS17" s="459" t="str">
        <f>IF(OR(AND(AO$12="Grundvertrag Dienstleistung",AQ17&gt;='Valori soglia'!$H$5,AS19=""),AND(AO$12="Los Dienstleistung",AQ17&gt;='Valori soglia'!$H$5,AS19=""),AND(AO$12="Grundvertrag Lieferung",AQ17&gt;='Valori soglia'!$L$5,AS19=""),AND(AO$12="Los Lieferung",AQ17&gt;='Valori soglia'!$L$5,AS19="")),"Freihändig Tipo. 13 OAPub","")</f>
        <v/>
      </c>
      <c r="AT17" s="460"/>
      <c r="AU17" s="461" t="str">
        <f>IF(AR17="BöB","Ja","No")</f>
        <v>No</v>
      </c>
      <c r="AV17" s="463" t="str">
        <f>IF(AR17="BöB","Ja","No")</f>
        <v>No</v>
      </c>
      <c r="AW17" s="465" t="str">
        <f>IF(SUM(AQ14,AQ17)&gt;AQ12/2,"Ʃ Aggiunte &gt; 50% Grundauftrag","")</f>
        <v/>
      </c>
      <c r="AX17" s="28"/>
      <c r="AY17" s="173" t="s">
        <v>44</v>
      </c>
      <c r="AZ17" s="429">
        <v>2</v>
      </c>
      <c r="BA17" s="455">
        <v>0</v>
      </c>
      <c r="BB17" s="457" t="str">
        <f>IF(BA17&gt;='Valori soglia'!$H$6,"BöB","OAPub")</f>
        <v>OAPub</v>
      </c>
      <c r="BC17" s="459" t="str">
        <f>IF(OR(AND(AY$12="Grundvertrag Dienstleistung",BA17&gt;='Valori soglia'!$H$5,BC19=""),AND(AY$12="Los Dienstleistung",BA17&gt;='Valori soglia'!$H$5,BC19=""),AND(AY$12="Grundvertrag Lieferung",BA17&gt;='Valori soglia'!$L$5,BC19=""),AND(AY$12="Los Lieferung",BA17&gt;='Valori soglia'!$L$5,BC19="")),"Freihändig Tipo. 13 OAPub","")</f>
        <v/>
      </c>
      <c r="BD17" s="460"/>
      <c r="BE17" s="461" t="str">
        <f>IF(BB17="BöB","Ja","No")</f>
        <v>No</v>
      </c>
      <c r="BF17" s="463" t="str">
        <f>IF(BB17="BöB","Ja","No")</f>
        <v>No</v>
      </c>
      <c r="BG17" s="465" t="str">
        <f>IF(SUM(BA14,BA17)&gt;BA12/2,"Ʃ Aggiunte &gt; 50% Grundauftrag","")</f>
        <v/>
      </c>
      <c r="BH17" s="27"/>
      <c r="BI17" s="173" t="s">
        <v>44</v>
      </c>
      <c r="BJ17" s="429">
        <v>2</v>
      </c>
      <c r="BK17" s="455">
        <v>0</v>
      </c>
      <c r="BL17" s="457" t="str">
        <f>IF(BK17&gt;='Valori soglia'!$H$6,"BöB","OAPub")</f>
        <v>OAPub</v>
      </c>
      <c r="BM17" s="459" t="str">
        <f>IF(OR(AND(BI$12="Grundvertrag Dienstleistung",BK17&gt;='Valori soglia'!$H$5,BM19=""),AND(BI$12="Los Dienstleistung",BK17&gt;='Valori soglia'!$H$5,BM19=""),AND(BI$12="Grundvertrag Lieferung",BK17&gt;='Valori soglia'!$L$5,BM19=""),AND(BI$12="Los Lieferung",BK17&gt;='Valori soglia'!$L$5,BM19="")),"Freihändig Tipo. 13 OAPub","")</f>
        <v/>
      </c>
      <c r="BN17" s="460"/>
      <c r="BO17" s="461" t="str">
        <f>IF(BL17="BöB","Ja","No")</f>
        <v>No</v>
      </c>
      <c r="BP17" s="463" t="str">
        <f>IF(BL17="BöB","Ja","No")</f>
        <v>No</v>
      </c>
      <c r="BQ17" s="465" t="str">
        <f>IF(SUM(BK14,BK17)&gt;BK12/2,"Ʃ Aggiunte &gt; 50% Grundauftrag","")</f>
        <v/>
      </c>
      <c r="BR17" s="159"/>
      <c r="BS17" s="173" t="s">
        <v>44</v>
      </c>
      <c r="BT17" s="429">
        <v>2</v>
      </c>
      <c r="BU17" s="455">
        <v>0</v>
      </c>
      <c r="BV17" s="457" t="str">
        <f>IF(BU17&gt;='Valori soglia'!$H$6,"BöB","OAPub")</f>
        <v>OAPub</v>
      </c>
      <c r="BW17" s="459" t="str">
        <f>IF(OR(AND(BS$12="Grundvertrag Dienstleistung",BU17&gt;='Valori soglia'!$H$5,BW19=""),AND(BS$12="Los Dienstleistung",BU17&gt;='Valori soglia'!$H$5,BW19=""),AND(BS$12="Grundvertrag Lieferung",BU17&gt;='Valori soglia'!$L$5,BW19=""),AND(BS$12="Los Lieferung",BU17&gt;='Valori soglia'!$L$5,BW19="")),"Freihändig Tipo. 13 OAPub","")</f>
        <v/>
      </c>
      <c r="BX17" s="460"/>
      <c r="BY17" s="461" t="str">
        <f>IF(BV17="BöB","Ja","No")</f>
        <v>No</v>
      </c>
      <c r="BZ17" s="463" t="str">
        <f>IF(BV17="BöB","Ja","No")</f>
        <v>No</v>
      </c>
      <c r="CA17" s="465" t="str">
        <f>IF(SUM(BU14,BU17)&gt;BU12/2,"Ʃ Aggiunte &gt; 50% Grundauftrag","")</f>
        <v/>
      </c>
      <c r="CB17" s="159"/>
      <c r="CC17" s="173" t="s">
        <v>44</v>
      </c>
      <c r="CD17" s="429">
        <v>2</v>
      </c>
      <c r="CE17" s="455">
        <v>0</v>
      </c>
      <c r="CF17" s="457" t="str">
        <f>IF(CE17&gt;='Valori soglia'!$H$6,"BöB","OAPub")</f>
        <v>OAPub</v>
      </c>
      <c r="CG17" s="459" t="str">
        <f>IF(OR(AND(CC$12="Grundvertrag Dienstleistung",CE17&gt;='Valori soglia'!$H$5,CG19=""),AND(CC$12="Los Dienstleistung",CE17&gt;='Valori soglia'!$H$5,CG19=""),AND(CC$12="Grundvertrag Lieferung",CE17&gt;='Valori soglia'!$L$5,CG19=""),AND(CC$12="Los Lieferung",CE17&gt;='Valori soglia'!$L$5,CG19="")),"Freihändig Tipo. 13 OAPub","")</f>
        <v/>
      </c>
      <c r="CH17" s="460"/>
      <c r="CI17" s="461" t="str">
        <f>IF(CF17="BöB","Ja","No")</f>
        <v>No</v>
      </c>
      <c r="CJ17" s="463" t="str">
        <f>IF(CF17="BöB","Ja","No")</f>
        <v>No</v>
      </c>
      <c r="CK17" s="465" t="str">
        <f>IF(SUM(CE14,CE17)&gt;CE12/2,"Ʃ Aggiunte &gt; 50% Grundauftrag","")</f>
        <v/>
      </c>
      <c r="CL17" s="160"/>
      <c r="CM17" s="173" t="s">
        <v>44</v>
      </c>
      <c r="CN17" s="429">
        <v>2</v>
      </c>
      <c r="CO17" s="455">
        <v>0</v>
      </c>
      <c r="CP17" s="457" t="str">
        <f>IF(CO17&gt;='Valori soglia'!$H$6,"BöB","OAPub")</f>
        <v>OAPub</v>
      </c>
      <c r="CQ17" s="459" t="str">
        <f>IF(OR(AND(CM$12="Grundvertrag Dienstleistung",CO17&gt;='Valori soglia'!$H$5,CQ19=""),AND(CM$12="Los Dienstleistung",CO17&gt;='Valori soglia'!$H$5,CQ19=""),AND(CM$12="Grundvertrag Lieferung",CO17&gt;='Valori soglia'!$L$5,CQ19=""),AND(CM$12="Los Lieferung",CO17&gt;='Valori soglia'!$L$5,CQ19="")),"Freihändig Tipo. 13 OAPub","")</f>
        <v/>
      </c>
      <c r="CR17" s="460"/>
      <c r="CS17" s="461" t="str">
        <f>IF(CP17="BöB","Ja","No")</f>
        <v>No</v>
      </c>
      <c r="CT17" s="463" t="str">
        <f>IF(CP17="BöB","Ja","No")</f>
        <v>No</v>
      </c>
      <c r="CU17" s="465" t="str">
        <f>IF(SUM(CO14,CO17)&gt;CO12/2,"Ʃ Aggiunte &gt; 50% Grundauftrag","")</f>
        <v/>
      </c>
      <c r="CV17" s="161"/>
      <c r="CW17" s="173" t="s">
        <v>44</v>
      </c>
      <c r="CX17" s="429">
        <v>2</v>
      </c>
      <c r="CY17" s="455">
        <v>0</v>
      </c>
      <c r="CZ17" s="457" t="str">
        <f>IF(CY17&gt;='Valori soglia'!$H$6,"BöB","OAPub")</f>
        <v>OAPub</v>
      </c>
      <c r="DA17" s="459" t="str">
        <f>IF(OR(AND(CW$12="Grundvertrag Dienstleistung",CY17&gt;='Valori soglia'!$H$5,DA19=""),AND(CW$12="Los Dienstleistung",CY17&gt;='Valori soglia'!$H$5,DA19=""),AND(CW$12="Grundvertrag Lieferung",CY17&gt;='Valori soglia'!$L$5,DA19=""),AND(CW$12="Los Lieferung",CY17&gt;='Valori soglia'!$L$5,DA19="")),"Freihändig Tipo. 13 OAPub","")</f>
        <v/>
      </c>
      <c r="DB17" s="460"/>
      <c r="DC17" s="461" t="str">
        <f>IF(CZ17="BöB","Ja","No")</f>
        <v>No</v>
      </c>
      <c r="DD17" s="463" t="str">
        <f>IF(CZ17="BöB","Ja","No")</f>
        <v>No</v>
      </c>
      <c r="DE17" s="465" t="str">
        <f>IF(SUM(CY14,CY17)&gt;CY12/2,"Ʃ Aggiunte &gt; 50% Grundauftrag","")</f>
        <v/>
      </c>
      <c r="DF17" s="162"/>
      <c r="DG17" s="173" t="s">
        <v>44</v>
      </c>
      <c r="DH17" s="429">
        <v>2</v>
      </c>
      <c r="DI17" s="455">
        <v>0</v>
      </c>
      <c r="DJ17" s="457" t="str">
        <f>IF(DI17&gt;='Valori soglia'!$H$6,"BöB","OAPub")</f>
        <v>OAPub</v>
      </c>
      <c r="DK17" s="459" t="str">
        <f>IF(OR(AND(DG$12="Grundvertrag Dienstleistung",DI17&gt;='Valori soglia'!$H$5,DK19=""),AND(DG$12="Los Dienstleistung",DI17&gt;='Valori soglia'!$H$5,DK19=""),AND(DG$12="Grundvertrag Lieferung",DI17&gt;='Valori soglia'!$L$5,DK19=""),AND(DG$12="Los Lieferung",DI17&gt;='Valori soglia'!$L$5,DK19="")),"Freihändig Tipo. 13 OAPub","")</f>
        <v/>
      </c>
      <c r="DL17" s="460"/>
      <c r="DM17" s="461" t="str">
        <f>IF(DJ17="BöB","Ja","No")</f>
        <v>No</v>
      </c>
      <c r="DN17" s="463" t="str">
        <f>IF(DJ17="BöB","Ja","No")</f>
        <v>No</v>
      </c>
      <c r="DO17" s="465" t="str">
        <f>IF(SUM(DI14,DI17)&gt;DI12/2,"Ʃ Aggiunte &gt; 50% Grundauftrag","")</f>
        <v/>
      </c>
      <c r="DP17" s="27"/>
      <c r="DQ17" s="173" t="s">
        <v>44</v>
      </c>
      <c r="DR17" s="429">
        <v>2</v>
      </c>
      <c r="DS17" s="455">
        <v>0</v>
      </c>
      <c r="DT17" s="457" t="str">
        <f>IF(DS17&gt;='Valori soglia'!$H$6,"BöB","OAPub")</f>
        <v>OAPub</v>
      </c>
      <c r="DU17" s="459" t="str">
        <f>IF(OR(AND(DQ$12="Grundvertrag Dienstleistung",DS17&gt;='Valori soglia'!$H$5,DU19=""),AND(DQ$12="Los Dienstleistung",DS17&gt;='Valori soglia'!$H$5,DU19=""),AND(DQ$12="Grundvertrag Lieferung",DS17&gt;='Valori soglia'!$L$5,DU19=""),AND(DQ$12="Los Lieferung",DS17&gt;='Valori soglia'!$L$5,DU19="")),"Freihändig Tipo. 13 OAPub","")</f>
        <v/>
      </c>
      <c r="DV17" s="460"/>
      <c r="DW17" s="461" t="str">
        <f>IF(DT17="BöB","Ja","No")</f>
        <v>No</v>
      </c>
      <c r="DX17" s="463" t="str">
        <f>IF(DT17="BöB","Ja","No")</f>
        <v>No</v>
      </c>
      <c r="DY17" s="465" t="str">
        <f>IF(SUM(DS14,DS17)&gt;DS12/2,"Ʃ Aggiunte &gt; 50% Grundauftrag","")</f>
        <v/>
      </c>
      <c r="DZ17" s="27"/>
      <c r="EA17" s="173" t="s">
        <v>44</v>
      </c>
      <c r="EB17" s="429">
        <v>2</v>
      </c>
      <c r="EC17" s="455">
        <v>0</v>
      </c>
      <c r="ED17" s="457" t="str">
        <f>IF(EC17&gt;='Valori soglia'!$H$6,"BöB","OAPub")</f>
        <v>OAPub</v>
      </c>
      <c r="EE17" s="459" t="str">
        <f>IF(OR(AND(EA$12="Grundvertrag Dienstleistung",EC17&gt;='Valori soglia'!$H$5,EE19=""),AND(EA$12="Los Dienstleistung",EC17&gt;='Valori soglia'!$H$5,EE19=""),AND(EA$12="Grundvertrag Lieferung",EC17&gt;='Valori soglia'!$L$5,EE19=""),AND(EA$12="Los Lieferung",EC17&gt;='Valori soglia'!$L$5,EE19="")),"Freihändig Tipo. 13 OAPub","")</f>
        <v/>
      </c>
      <c r="EF17" s="460"/>
      <c r="EG17" s="461" t="str">
        <f>IF(ED17="BöB","Ja","No")</f>
        <v>No</v>
      </c>
      <c r="EH17" s="463" t="str">
        <f>IF(ED17="BöB","Ja","No")</f>
        <v>No</v>
      </c>
      <c r="EI17" s="465" t="str">
        <f>IF(SUM(EC14,EC17)&gt;EC12/2,"Ʃ Aggiunte &gt; 50% Grundauftrag","")</f>
        <v/>
      </c>
      <c r="EJ17" s="28"/>
      <c r="EK17" s="173" t="s">
        <v>44</v>
      </c>
      <c r="EL17" s="429">
        <v>2</v>
      </c>
      <c r="EM17" s="455">
        <v>0</v>
      </c>
      <c r="EN17" s="457" t="str">
        <f>IF(EM17&gt;='Valori soglia'!$H$6,"BöB","OAPub")</f>
        <v>OAPub</v>
      </c>
      <c r="EO17" s="459" t="str">
        <f>IF(OR(AND(EK$12="Grundvertrag Dienstleistung",EM17&gt;='Valori soglia'!$H$5,EO19=""),AND(EK$12="Los Dienstleistung",EM17&gt;='Valori soglia'!$H$5,EO19=""),AND(EK$12="Grundvertrag Lieferung",EM17&gt;='Valori soglia'!$L$5,EO19=""),AND(EK$12="Los Lieferung",EM17&gt;='Valori soglia'!$L$5,EO19="")),"Freihändig Tipo. 13 OAPub","")</f>
        <v/>
      </c>
      <c r="EP17" s="460"/>
      <c r="EQ17" s="461" t="str">
        <f>IF(EN17="BöB","Ja","No")</f>
        <v>No</v>
      </c>
      <c r="ER17" s="463" t="str">
        <f>IF(EN17="BöB","Ja","No")</f>
        <v>No</v>
      </c>
      <c r="ES17" s="465" t="str">
        <f>IF(SUM(EM14,EM17)&gt;EM12/2,"Ʃ Aggiunte &gt; 50% Grundauftrag","")</f>
        <v/>
      </c>
      <c r="ET17" s="27"/>
      <c r="EU17" s="173" t="s">
        <v>44</v>
      </c>
      <c r="EV17" s="429">
        <v>2</v>
      </c>
      <c r="EW17" s="455">
        <v>0</v>
      </c>
      <c r="EX17" s="457" t="str">
        <f>IF(EW17&gt;='Valori soglia'!$H$6,"BöB","OAPub")</f>
        <v>OAPub</v>
      </c>
      <c r="EY17" s="459" t="str">
        <f>IF(OR(AND(EU$12="Grundvertrag Dienstleistung",EW17&gt;='Valori soglia'!$H$5,EY19=""),AND(EU$12="Los Dienstleistung",EW17&gt;='Valori soglia'!$H$5,EY19=""),AND(EU$12="Grundvertrag Lieferung",EW17&gt;='Valori soglia'!$L$5,EY19=""),AND(EU$12="Los Lieferung",EW17&gt;='Valori soglia'!$L$5,EY19="")),"Freihändig Tipo. 13 OAPub","")</f>
        <v/>
      </c>
      <c r="EZ17" s="460"/>
      <c r="FA17" s="461" t="str">
        <f>IF(EX17="BöB","Ja","No")</f>
        <v>No</v>
      </c>
      <c r="FB17" s="463" t="str">
        <f>IF(EX17="BöB","Ja","No")</f>
        <v>No</v>
      </c>
      <c r="FC17" s="465" t="str">
        <f>IF(SUM(EW14,EW17)&gt;EW12/2,"Ʃ Aggiunte &gt; 50% Grundauftrag","")</f>
        <v/>
      </c>
      <c r="FD17" s="159"/>
      <c r="FE17" s="173" t="s">
        <v>44</v>
      </c>
      <c r="FF17" s="429">
        <v>2</v>
      </c>
      <c r="FG17" s="455">
        <v>0</v>
      </c>
      <c r="FH17" s="457" t="str">
        <f>IF(FG17&gt;='Valori soglia'!$H$6,"BöB","OAPub")</f>
        <v>OAPub</v>
      </c>
      <c r="FI17" s="459" t="str">
        <f>IF(OR(AND(FE$12="Grundvertrag Dienstleistung",FG17&gt;='Valori soglia'!$H$5,FI19=""),AND(FE$12="Los Dienstleistung",FG17&gt;='Valori soglia'!$H$5,FI19=""),AND(FE$12="Grundvertrag Lieferung",FG17&gt;='Valori soglia'!$L$5,FI19=""),AND(FE$12="Los Lieferung",FG17&gt;='Valori soglia'!$L$5,FI19="")),"Freihändig Tipo. 13 OAPub","")</f>
        <v/>
      </c>
      <c r="FJ17" s="460"/>
      <c r="FK17" s="461" t="str">
        <f>IF(FH17="BöB","Ja","No")</f>
        <v>No</v>
      </c>
      <c r="FL17" s="463" t="str">
        <f>IF(FH17="BöB","Ja","No")</f>
        <v>No</v>
      </c>
      <c r="FM17" s="465" t="str">
        <f>IF(SUM(FG14,FG17)&gt;FG12/2,"Ʃ Aggiunte &gt; 50% Grundauftrag","")</f>
        <v/>
      </c>
      <c r="FN17" s="159"/>
      <c r="FO17" s="173" t="s">
        <v>44</v>
      </c>
      <c r="FP17" s="429">
        <v>2</v>
      </c>
      <c r="FQ17" s="455">
        <v>0</v>
      </c>
      <c r="FR17" s="457" t="str">
        <f>IF(FQ17&gt;='Valori soglia'!$H$6,"BöB","OAPub")</f>
        <v>OAPub</v>
      </c>
      <c r="FS17" s="459" t="str">
        <f>IF(OR(AND(FO$12="Grundvertrag Dienstleistung",FQ17&gt;='Valori soglia'!$H$5,FS19=""),AND(FO$12="Los Dienstleistung",FQ17&gt;='Valori soglia'!$H$5,FS19=""),AND(FO$12="Grundvertrag Lieferung",FQ17&gt;='Valori soglia'!$L$5,FS19=""),AND(FO$12="Los Lieferung",FQ17&gt;='Valori soglia'!$L$5,FS19="")),"Freihändig Tipo. 13 OAPub","")</f>
        <v/>
      </c>
      <c r="FT17" s="460"/>
      <c r="FU17" s="461" t="str">
        <f>IF(FR17="BöB","Ja","No")</f>
        <v>No</v>
      </c>
      <c r="FV17" s="463" t="str">
        <f>IF(FR17="BöB","Ja","No")</f>
        <v>No</v>
      </c>
      <c r="FW17" s="465" t="str">
        <f>IF(SUM(FQ14,FQ17)&gt;FQ12/2,"Ʃ Aggiunte &gt; 50% Grundauftrag","")</f>
        <v/>
      </c>
      <c r="FX17" s="160"/>
      <c r="FY17" s="173" t="s">
        <v>44</v>
      </c>
      <c r="FZ17" s="429">
        <v>2</v>
      </c>
      <c r="GA17" s="455">
        <v>0</v>
      </c>
      <c r="GB17" s="457" t="str">
        <f>IF(GA17&gt;='Valori soglia'!$H$6,"BöB","OAPub")</f>
        <v>OAPub</v>
      </c>
      <c r="GC17" s="459" t="str">
        <f>IF(OR(AND(FY$12="Grundvertrag Dienstleistung",GA17&gt;='Valori soglia'!$H$5,GC19=""),AND(FY$12="Los Dienstleistung",GA17&gt;='Valori soglia'!$H$5,GC19=""),AND(FY$12="Grundvertrag Lieferung",GA17&gt;='Valori soglia'!$L$5,GC19=""),AND(FY$12="Los Lieferung",GA17&gt;='Valori soglia'!$L$5,GC19="")),"Freihändig Tipo. 13 OAPub","")</f>
        <v/>
      </c>
      <c r="GD17" s="460"/>
      <c r="GE17" s="461" t="str">
        <f>IF(GB17="BöB","Ja","No")</f>
        <v>No</v>
      </c>
      <c r="GF17" s="463" t="str">
        <f>IF(GB17="BöB","Ja","No")</f>
        <v>No</v>
      </c>
      <c r="GG17" s="465" t="str">
        <f>IF(SUM(GA14,GA17)&gt;GA12/2,"Ʃ Aggiunte &gt; 50% Grundauftrag","")</f>
        <v/>
      </c>
      <c r="GH17" s="161"/>
      <c r="GI17" s="173" t="s">
        <v>44</v>
      </c>
      <c r="GJ17" s="429">
        <v>2</v>
      </c>
      <c r="GK17" s="455">
        <v>0</v>
      </c>
      <c r="GL17" s="457" t="str">
        <f>IF(GK17&gt;='Valori soglia'!$H$6,"BöB","OAPub")</f>
        <v>OAPub</v>
      </c>
      <c r="GM17" s="459" t="str">
        <f>IF(OR(AND(GI$12="Grundvertrag Dienstleistung",GK17&gt;='Valori soglia'!$H$5,GM19=""),AND(GI$12="Los Dienstleistung",GK17&gt;='Valori soglia'!$H$5,GM19=""),AND(GI$12="Grundvertrag Lieferung",GK17&gt;='Valori soglia'!$L$5,GM19=""),AND(GI$12="Los Lieferung",GK17&gt;='Valori soglia'!$L$5,GM19="")),"Freihändig Tipo. 13 OAPub","")</f>
        <v/>
      </c>
      <c r="GN17" s="460"/>
      <c r="GO17" s="461" t="str">
        <f>IF(GL17="BöB","Ja","No")</f>
        <v>No</v>
      </c>
      <c r="GP17" s="463" t="str">
        <f>IF(GL17="BöB","Ja","No")</f>
        <v>No</v>
      </c>
      <c r="GQ17" s="465" t="str">
        <f>IF(SUM(GK14,GK17)&gt;GK12/2,"Ʃ Aggiunte &gt; 50% Grundauftrag","")</f>
        <v/>
      </c>
      <c r="GR17" s="162"/>
      <c r="GS17" s="173" t="s">
        <v>44</v>
      </c>
      <c r="GT17" s="429">
        <v>2</v>
      </c>
      <c r="GU17" s="455">
        <v>0</v>
      </c>
      <c r="GV17" s="457" t="str">
        <f>IF(GU17&gt;='Valori soglia'!$H$6,"BöB","OAPub")</f>
        <v>OAPub</v>
      </c>
      <c r="GW17" s="459" t="str">
        <f>IF(OR(AND(GS$12="Grundvertrag Dienstleistung",GU17&gt;='Valori soglia'!$H$5,GW19=""),AND(GS$12="Los Dienstleistung",GU17&gt;='Valori soglia'!$H$5,GW19=""),AND(GS$12="Grundvertrag Lieferung",GU17&gt;='Valori soglia'!$L$5,GW19=""),AND(GS$12="Los Lieferung",GU17&gt;='Valori soglia'!$L$5,GW19="")),"Freihändig Tipo. 13 OAPub","")</f>
        <v/>
      </c>
      <c r="GX17" s="460"/>
      <c r="GY17" s="461" t="str">
        <f>IF(GV17="BöB","Ja","No")</f>
        <v>No</v>
      </c>
      <c r="GZ17" s="463" t="str">
        <f>IF(GV17="BöB","Ja","No")</f>
        <v>No</v>
      </c>
      <c r="HA17" s="465" t="str">
        <f>IF(SUM(GU14,GU17)&gt;GU12/2,"Ʃ Aggiunte &gt; 50% Grundauftrag","")</f>
        <v/>
      </c>
      <c r="HB17" s="27"/>
      <c r="HC17" s="173" t="s">
        <v>44</v>
      </c>
      <c r="HD17" s="429">
        <v>2</v>
      </c>
      <c r="HE17" s="455">
        <v>0</v>
      </c>
      <c r="HF17" s="457" t="str">
        <f>IF(HE17&gt;='Valori soglia'!$H$6,"BöB","OAPub")</f>
        <v>OAPub</v>
      </c>
      <c r="HG17" s="459" t="str">
        <f>IF(OR(AND(HC$12="Grundvertrag Dienstleistung",HE17&gt;='Valori soglia'!$H$5,HG19=""),AND(HC$12="Los Dienstleistung",HE17&gt;='Valori soglia'!$H$5,HG19=""),AND(HC$12="Grundvertrag Lieferung",HE17&gt;='Valori soglia'!$L$5,HG19=""),AND(HC$12="Los Lieferung",HE17&gt;='Valori soglia'!$L$5,HG19="")),"Freihändig Tipo. 13 OAPub","")</f>
        <v/>
      </c>
      <c r="HH17" s="460"/>
      <c r="HI17" s="461" t="str">
        <f>IF(HF17="BöB","Ja","No")</f>
        <v>No</v>
      </c>
      <c r="HJ17" s="463" t="str">
        <f>IF(HF17="BöB","Ja","No")</f>
        <v>No</v>
      </c>
      <c r="HK17" s="465" t="str">
        <f>IF(SUM(HE14,HE17)&gt;HE12/2,"Ʃ Aggiunte &gt; 50% Grundauftrag","")</f>
        <v/>
      </c>
      <c r="HL17" s="27"/>
      <c r="HM17" s="173" t="s">
        <v>44</v>
      </c>
      <c r="HN17" s="429">
        <v>2</v>
      </c>
      <c r="HO17" s="455">
        <v>0</v>
      </c>
      <c r="HP17" s="457" t="str">
        <f>IF(HO17&gt;='Valori soglia'!$H$6,"BöB","OAPub")</f>
        <v>OAPub</v>
      </c>
      <c r="HQ17" s="459" t="str">
        <f>IF(OR(AND(HM$12="Grundvertrag Dienstleistung",HO17&gt;='Valori soglia'!$H$5,HQ19=""),AND(HM$12="Los Dienstleistung",HO17&gt;='Valori soglia'!$H$5,HQ19=""),AND(HM$12="Grundvertrag Lieferung",HO17&gt;='Valori soglia'!$L$5,HQ19=""),AND(HM$12="Los Lieferung",HO17&gt;='Valori soglia'!$L$5,HQ19="")),"Freihändig Tipo. 13 OAPub","")</f>
        <v/>
      </c>
      <c r="HR17" s="460"/>
      <c r="HS17" s="461" t="str">
        <f>IF(HP17="BöB","Ja","No")</f>
        <v>No</v>
      </c>
      <c r="HT17" s="463" t="str">
        <f>IF(HP17="BöB","Ja","No")</f>
        <v>No</v>
      </c>
      <c r="HU17" s="465" t="str">
        <f>IF(SUM(HO14,HO17)&gt;HO12/2,"Ʃ Aggiunte &gt; 50% Grundauftrag","")</f>
        <v/>
      </c>
      <c r="HV17" s="28"/>
      <c r="HW17" s="173" t="s">
        <v>44</v>
      </c>
      <c r="HX17" s="429">
        <v>2</v>
      </c>
      <c r="HY17" s="455">
        <v>0</v>
      </c>
      <c r="HZ17" s="457" t="str">
        <f>IF(HY17&gt;='Valori soglia'!$H$6,"BöB","OAPub")</f>
        <v>OAPub</v>
      </c>
      <c r="IA17" s="459" t="str">
        <f>IF(OR(AND(HW$12="Grundvertrag Dienstleistung",HY17&gt;='Valori soglia'!$H$5,IA19=""),AND(HW$12="Los Dienstleistung",HY17&gt;='Valori soglia'!$H$5,IA19=""),AND(HW$12="Grundvertrag Lieferung",HY17&gt;='Valori soglia'!$L$5,IA19=""),AND(HW$12="Los Lieferung",HY17&gt;='Valori soglia'!$L$5,IA19="")),"Freihändig Tipo. 13 OAPub","")</f>
        <v/>
      </c>
      <c r="IB17" s="460"/>
      <c r="IC17" s="461" t="str">
        <f>IF(HZ17="BöB","Ja","No")</f>
        <v>No</v>
      </c>
      <c r="ID17" s="463" t="str">
        <f>IF(HZ17="BöB","Ja","No")</f>
        <v>No</v>
      </c>
      <c r="IE17" s="465" t="str">
        <f>IF(SUM(HY14,HY17)&gt;HY12/2,"Ʃ Aggiunte &gt; 50% Grundauftrag","")</f>
        <v/>
      </c>
      <c r="IF17" s="27"/>
      <c r="IG17" s="173" t="s">
        <v>44</v>
      </c>
      <c r="IH17" s="429">
        <v>2</v>
      </c>
      <c r="II17" s="455">
        <v>0</v>
      </c>
      <c r="IJ17" s="457" t="str">
        <f>IF(II17&gt;='Valori soglia'!$H$6,"BöB","OAPub")</f>
        <v>OAPub</v>
      </c>
      <c r="IK17" s="459" t="str">
        <f>IF(OR(AND(IG$12="Grundvertrag Dienstleistung",II17&gt;='Valori soglia'!$H$5,IK19=""),AND(IG$12="Los Dienstleistung",II17&gt;='Valori soglia'!$H$5,IK19=""),AND(IG$12="Grundvertrag Lieferung",II17&gt;='Valori soglia'!$L$5,IK19=""),AND(IG$12="Los Lieferung",II17&gt;='Valori soglia'!$L$5,IK19="")),"Freihändig Tipo. 13 OAPub","")</f>
        <v/>
      </c>
      <c r="IL17" s="460"/>
      <c r="IM17" s="461" t="str">
        <f>IF(IJ17="BöB","Ja","No")</f>
        <v>No</v>
      </c>
      <c r="IN17" s="463" t="str">
        <f>IF(IJ17="BöB","Ja","No")</f>
        <v>No</v>
      </c>
      <c r="IO17" s="465" t="str">
        <f>IF(SUM(II14,II17)&gt;II12/2,"Ʃ Aggiunte &gt; 50% Grundauftrag","")</f>
        <v/>
      </c>
      <c r="IP17" s="159"/>
      <c r="IQ17" s="173" t="s">
        <v>44</v>
      </c>
      <c r="IR17" s="429">
        <v>2</v>
      </c>
      <c r="IS17" s="455">
        <v>0</v>
      </c>
      <c r="IT17" s="457" t="str">
        <f>IF(IS17&gt;='Valori soglia'!$H$6,"BöB","OAPub")</f>
        <v>OAPub</v>
      </c>
      <c r="IU17" s="459" t="str">
        <f>IF(OR(AND(IQ$12="Grundvertrag Dienstleistung",IS17&gt;='Valori soglia'!$H$5,IU19=""),AND(IQ$12="Los Dienstleistung",IS17&gt;='Valori soglia'!$H$5,IU19=""),AND(IQ$12="Grundvertrag Lieferung",IS17&gt;='Valori soglia'!$L$5,IU19=""),AND(IQ$12="Los Lieferung",IS17&gt;='Valori soglia'!$L$5,IU19="")),"Freihändig Tipo. 13 OAPub","")</f>
        <v/>
      </c>
      <c r="IV17" s="460"/>
      <c r="IW17" s="461" t="str">
        <f>IF(IT17="BöB","Ja","No")</f>
        <v>No</v>
      </c>
      <c r="IX17" s="463" t="str">
        <f>IF(IT17="BöB","Ja","No")</f>
        <v>No</v>
      </c>
      <c r="IY17" s="465" t="str">
        <f>IF(SUM(IS14,IS17)&gt;IS12/2,"Ʃ Aggiunte &gt; 50% Grundauftrag","")</f>
        <v/>
      </c>
      <c r="IZ17" s="159"/>
      <c r="JA17" s="173" t="s">
        <v>44</v>
      </c>
      <c r="JB17" s="429">
        <v>2</v>
      </c>
      <c r="JC17" s="455">
        <v>0</v>
      </c>
      <c r="JD17" s="457" t="str">
        <f>IF(JC17&gt;='Valori soglia'!$H$6,"BöB","OAPub")</f>
        <v>OAPub</v>
      </c>
      <c r="JE17" s="459" t="str">
        <f>IF(OR(AND(JA$12="Grundvertrag Dienstleistung",JC17&gt;='Valori soglia'!$H$5,JE19=""),AND(JA$12="Los Dienstleistung",JC17&gt;='Valori soglia'!$H$5,JE19=""),AND(JA$12="Grundvertrag Lieferung",JC17&gt;='Valori soglia'!$L$5,JE19=""),AND(JA$12="Los Lieferung",JC17&gt;='Valori soglia'!$L$5,JE19="")),"Freihändig Tipo. 13 OAPub","")</f>
        <v/>
      </c>
      <c r="JF17" s="460"/>
      <c r="JG17" s="461" t="str">
        <f>IF(JD17="BöB","Ja","No")</f>
        <v>No</v>
      </c>
      <c r="JH17" s="463" t="str">
        <f>IF(JD17="BöB","Ja","No")</f>
        <v>No</v>
      </c>
      <c r="JI17" s="465" t="str">
        <f>IF(SUM(JC14,JC17)&gt;JC12/2,"Ʃ Aggiunte &gt; 50% Grundauftrag","")</f>
        <v/>
      </c>
      <c r="JJ17" s="160"/>
      <c r="JK17" s="173" t="s">
        <v>44</v>
      </c>
      <c r="JL17" s="429">
        <v>2</v>
      </c>
      <c r="JM17" s="455">
        <v>0</v>
      </c>
      <c r="JN17" s="457" t="str">
        <f>IF(JM17&gt;='Valori soglia'!$H$6,"BöB","OAPub")</f>
        <v>OAPub</v>
      </c>
      <c r="JO17" s="459" t="str">
        <f>IF(OR(AND(JK$12="Grundvertrag Dienstleistung",JM17&gt;='Valori soglia'!$H$5,JO19=""),AND(JK$12="Los Dienstleistung",JM17&gt;='Valori soglia'!$H$5,JO19=""),AND(JK$12="Grundvertrag Lieferung",JM17&gt;='Valori soglia'!$L$5,JO19=""),AND(JK$12="Los Lieferung",JM17&gt;='Valori soglia'!$L$5,JO19="")),"Freihändig Tipo. 13 OAPub","")</f>
        <v/>
      </c>
      <c r="JP17" s="460"/>
      <c r="JQ17" s="461" t="str">
        <f>IF(JN17="BöB","Ja","No")</f>
        <v>No</v>
      </c>
      <c r="JR17" s="463" t="str">
        <f>IF(JN17="BöB","Ja","No")</f>
        <v>No</v>
      </c>
      <c r="JS17" s="465" t="str">
        <f>IF(SUM(JM14,JM17)&gt;JM12/2,"Ʃ Aggiunte &gt; 50% Grundauftrag","")</f>
        <v/>
      </c>
    </row>
    <row r="18" spans="2:279" ht="27" customHeight="1" x14ac:dyDescent="0.2">
      <c r="B18" s="342" t="s">
        <v>34</v>
      </c>
      <c r="C18" s="429"/>
      <c r="D18" s="378"/>
      <c r="E18" s="510"/>
      <c r="F18" s="498" t="str">
        <f>IF(OR(AND(B17="Grundvertrag Dienstleistung",D17&gt;='Valori soglia'!H$5,D17&lt;'Valori soglia'!H$6),AND(B17="Los Dienstleistung",D17&gt;='Valori soglia'!H$5,D17&lt;'Valori soglia'!H$6),AND(B17="Grundvertrag Lieferung",D17&gt;='Valori soglia'!L$5,D17&lt;'Valori soglia'!L$6),AND(B17="Los Lieferung",D17&gt;='Valori soglia'!L$5,D17&lt;'Valori soglia'!L$6)),"Einladungsverfahren *","")</f>
        <v/>
      </c>
      <c r="G18" s="499"/>
      <c r="H18" s="502"/>
      <c r="I18" s="503"/>
      <c r="J18" s="495"/>
      <c r="K18" s="466" t="s">
        <v>45</v>
      </c>
      <c r="L18" s="429"/>
      <c r="M18" s="455"/>
      <c r="N18" s="457"/>
      <c r="O18" s="468" t="str">
        <f>IF(OR(AND(K$12="Grundvertrag Dienstleistung",M17&lt;'Valori soglia'!$H$5),AND(K$12="Los Dienstleistung",M17&lt;'Valori soglia'!$H$5),AND(K$12="Grundvertrag Lieferung",M17&lt;'Valori soglia'!$L$5),AND(K$12="Los Lieferung",M17&lt;'Valori soglia'!$L$5)),"Freihändig Tipo. 36 OAPub","")</f>
        <v/>
      </c>
      <c r="P18" s="469"/>
      <c r="Q18" s="461"/>
      <c r="R18" s="463"/>
      <c r="S18" s="465"/>
      <c r="T18" s="162"/>
      <c r="U18" s="466" t="s">
        <v>45</v>
      </c>
      <c r="V18" s="429"/>
      <c r="W18" s="455"/>
      <c r="X18" s="457"/>
      <c r="Y18" s="468" t="str">
        <f>IF(OR(AND(U$12="Grundvertrag Dienstleistung",W17&lt;'Valori soglia'!$H$5),AND(U$12="Los Dienstleistung",W17&lt;'Valori soglia'!$H$5),AND(U$12="Grundvertrag Lieferung",W17&lt;'Valori soglia'!$L$5),AND(U$12="Los Lieferung",W17&lt;'Valori soglia'!$L$5)),"Freihändig Tipo. 36 OAPub","")</f>
        <v/>
      </c>
      <c r="Z18" s="469"/>
      <c r="AA18" s="461"/>
      <c r="AB18" s="463"/>
      <c r="AC18" s="465"/>
      <c r="AD18" s="36"/>
      <c r="AE18" s="466" t="s">
        <v>45</v>
      </c>
      <c r="AF18" s="429"/>
      <c r="AG18" s="455"/>
      <c r="AH18" s="457"/>
      <c r="AI18" s="468" t="str">
        <f>IF(OR(AND(AE$12="Grundvertrag Dienstleistung",AG17&lt;'Valori soglia'!$H$5),AND(AE$12="Los Dienstleistung",AG17&lt;'Valori soglia'!$H$5),AND(AE$12="Grundvertrag Lieferung",AG17&lt;'Valori soglia'!$L$5),AND(AE$12="Los Lieferung",AG17&lt;'Valori soglia'!$L$5)),"Freihändig Tipo. 36 OAPub","")</f>
        <v/>
      </c>
      <c r="AJ18" s="469"/>
      <c r="AK18" s="461"/>
      <c r="AL18" s="463"/>
      <c r="AM18" s="465"/>
      <c r="AN18" s="27"/>
      <c r="AO18" s="466" t="s">
        <v>45</v>
      </c>
      <c r="AP18" s="429"/>
      <c r="AQ18" s="455"/>
      <c r="AR18" s="457"/>
      <c r="AS18" s="468" t="str">
        <f>IF(OR(AND(AO$12="Grundvertrag Dienstleistung",AQ17&lt;'Valori soglia'!$H$5),AND(AO$12="Los Dienstleistung",AQ17&lt;'Valori soglia'!$H$5),AND(AO$12="Grundvertrag Lieferung",AQ17&lt;'Valori soglia'!$L$5),AND(AO$12="Los Lieferung",AQ17&lt;'Valori soglia'!$L$5)),"Freihändig Tipo. 36 OAPub","")</f>
        <v/>
      </c>
      <c r="AT18" s="469"/>
      <c r="AU18" s="461"/>
      <c r="AV18" s="463"/>
      <c r="AW18" s="465"/>
      <c r="AX18" s="28"/>
      <c r="AY18" s="466" t="s">
        <v>45</v>
      </c>
      <c r="AZ18" s="429"/>
      <c r="BA18" s="455"/>
      <c r="BB18" s="457"/>
      <c r="BC18" s="468" t="str">
        <f>IF(OR(AND(AY$12="Grundvertrag Dienstleistung",BA17&lt;'Valori soglia'!$H$5),AND(AY$12="Los Dienstleistung",BA17&lt;'Valori soglia'!$H$5),AND(AY$12="Grundvertrag Lieferung",BA17&lt;'Valori soglia'!$L$5),AND(AY$12="Los Lieferung",BA17&lt;'Valori soglia'!$L$5)),"Freihändig Tipo. 36 OAPub","")</f>
        <v/>
      </c>
      <c r="BD18" s="469"/>
      <c r="BE18" s="461"/>
      <c r="BF18" s="463"/>
      <c r="BG18" s="465"/>
      <c r="BH18" s="27"/>
      <c r="BI18" s="466" t="s">
        <v>45</v>
      </c>
      <c r="BJ18" s="429"/>
      <c r="BK18" s="455"/>
      <c r="BL18" s="457"/>
      <c r="BM18" s="468" t="str">
        <f>IF(OR(AND(BI$12="Grundvertrag Dienstleistung",BK17&lt;'Valori soglia'!$H$5),AND(BI$12="Los Dienstleistung",BK17&lt;'Valori soglia'!$H$5),AND(BI$12="Grundvertrag Lieferung",BK17&lt;'Valori soglia'!$L$5),AND(BI$12="Los Lieferung",BK17&lt;'Valori soglia'!$L$5)),"Freihändig Tipo. 36 OAPub","")</f>
        <v/>
      </c>
      <c r="BN18" s="469"/>
      <c r="BO18" s="461"/>
      <c r="BP18" s="463"/>
      <c r="BQ18" s="465"/>
      <c r="BR18" s="159"/>
      <c r="BS18" s="466" t="s">
        <v>45</v>
      </c>
      <c r="BT18" s="429"/>
      <c r="BU18" s="455"/>
      <c r="BV18" s="457"/>
      <c r="BW18" s="468" t="str">
        <f>IF(OR(AND(BS$12="Grundvertrag Dienstleistung",BU17&lt;'Valori soglia'!$H$5),AND(BS$12="Los Dienstleistung",BU17&lt;'Valori soglia'!$H$5),AND(BS$12="Grundvertrag Lieferung",BU17&lt;'Valori soglia'!$L$5),AND(BS$12="Los Lieferung",BU17&lt;'Valori soglia'!$L$5)),"Freihändig Tipo. 36 OAPub","")</f>
        <v/>
      </c>
      <c r="BX18" s="469"/>
      <c r="BY18" s="461"/>
      <c r="BZ18" s="463"/>
      <c r="CA18" s="465"/>
      <c r="CB18" s="159"/>
      <c r="CC18" s="466" t="s">
        <v>45</v>
      </c>
      <c r="CD18" s="429"/>
      <c r="CE18" s="455"/>
      <c r="CF18" s="457"/>
      <c r="CG18" s="468" t="str">
        <f>IF(OR(AND(CC$12="Grundvertrag Dienstleistung",CE17&lt;'Valori soglia'!$H$5),AND(CC$12="Los Dienstleistung",CE17&lt;'Valori soglia'!$H$5),AND(CC$12="Grundvertrag Lieferung",CE17&lt;'Valori soglia'!$L$5),AND(CC$12="Los Lieferung",CE17&lt;'Valori soglia'!$L$5)),"Freihändig Tipo. 36 OAPub","")</f>
        <v/>
      </c>
      <c r="CH18" s="469"/>
      <c r="CI18" s="461"/>
      <c r="CJ18" s="463"/>
      <c r="CK18" s="465"/>
      <c r="CL18" s="160"/>
      <c r="CM18" s="466" t="s">
        <v>45</v>
      </c>
      <c r="CN18" s="429"/>
      <c r="CO18" s="455"/>
      <c r="CP18" s="457"/>
      <c r="CQ18" s="468" t="str">
        <f>IF(OR(AND(CM$12="Grundvertrag Dienstleistung",CO17&lt;'Valori soglia'!$H$5),AND(CM$12="Los Dienstleistung",CO17&lt;'Valori soglia'!$H$5),AND(CM$12="Grundvertrag Lieferung",CO17&lt;'Valori soglia'!$L$5),AND(CM$12="Los Lieferung",CO17&lt;'Valori soglia'!$L$5)),"Freihändig Tipo. 36 OAPub","")</f>
        <v/>
      </c>
      <c r="CR18" s="469"/>
      <c r="CS18" s="461"/>
      <c r="CT18" s="463"/>
      <c r="CU18" s="465"/>
      <c r="CV18" s="161"/>
      <c r="CW18" s="466" t="s">
        <v>45</v>
      </c>
      <c r="CX18" s="429"/>
      <c r="CY18" s="455"/>
      <c r="CZ18" s="457"/>
      <c r="DA18" s="468" t="str">
        <f>IF(OR(AND(CW$12="Grundvertrag Dienstleistung",CY17&lt;'Valori soglia'!$H$5),AND(CW$12="Los Dienstleistung",CY17&lt;'Valori soglia'!$H$5),AND(CW$12="Grundvertrag Lieferung",CY17&lt;'Valori soglia'!$L$5),AND(CW$12="Los Lieferung",CY17&lt;'Valori soglia'!$L$5)),"Freihändig Tipo. 36 OAPub","")</f>
        <v/>
      </c>
      <c r="DB18" s="469"/>
      <c r="DC18" s="461"/>
      <c r="DD18" s="463"/>
      <c r="DE18" s="465"/>
      <c r="DF18" s="162"/>
      <c r="DG18" s="466" t="s">
        <v>45</v>
      </c>
      <c r="DH18" s="429"/>
      <c r="DI18" s="455"/>
      <c r="DJ18" s="457"/>
      <c r="DK18" s="468" t="str">
        <f>IF(OR(AND(DG$12="Grundvertrag Dienstleistung",DI17&lt;'Valori soglia'!$H$5),AND(DG$12="Los Dienstleistung",DI17&lt;'Valori soglia'!$H$5),AND(DG$12="Grundvertrag Lieferung",DI17&lt;'Valori soglia'!$L$5),AND(DG$12="Los Lieferung",DI17&lt;'Valori soglia'!$L$5)),"Freihändig Tipo. 36 OAPub","")</f>
        <v/>
      </c>
      <c r="DL18" s="469"/>
      <c r="DM18" s="461"/>
      <c r="DN18" s="463"/>
      <c r="DO18" s="465"/>
      <c r="DP18" s="36"/>
      <c r="DQ18" s="466" t="s">
        <v>45</v>
      </c>
      <c r="DR18" s="429"/>
      <c r="DS18" s="455"/>
      <c r="DT18" s="457"/>
      <c r="DU18" s="468" t="str">
        <f>IF(OR(AND(DQ$12="Grundvertrag Dienstleistung",DS17&lt;'Valori soglia'!$H$5),AND(DQ$12="Los Dienstleistung",DS17&lt;'Valori soglia'!$H$5),AND(DQ$12="Grundvertrag Lieferung",DS17&lt;'Valori soglia'!$L$5),AND(DQ$12="Los Lieferung",DS17&lt;'Valori soglia'!$L$5)),"Freihändig Tipo. 36 OAPub","")</f>
        <v/>
      </c>
      <c r="DV18" s="469"/>
      <c r="DW18" s="461"/>
      <c r="DX18" s="463"/>
      <c r="DY18" s="465"/>
      <c r="DZ18" s="27"/>
      <c r="EA18" s="466" t="s">
        <v>45</v>
      </c>
      <c r="EB18" s="429"/>
      <c r="EC18" s="455"/>
      <c r="ED18" s="457"/>
      <c r="EE18" s="468" t="str">
        <f>IF(OR(AND(EA$12="Grundvertrag Dienstleistung",EC17&lt;'Valori soglia'!$H$5),AND(EA$12="Los Dienstleistung",EC17&lt;'Valori soglia'!$H$5),AND(EA$12="Grundvertrag Lieferung",EC17&lt;'Valori soglia'!$L$5),AND(EA$12="Los Lieferung",EC17&lt;'Valori soglia'!$L$5)),"Freihändig Tipo. 36 OAPub","")</f>
        <v/>
      </c>
      <c r="EF18" s="469"/>
      <c r="EG18" s="461"/>
      <c r="EH18" s="463"/>
      <c r="EI18" s="465"/>
      <c r="EJ18" s="28"/>
      <c r="EK18" s="466" t="s">
        <v>45</v>
      </c>
      <c r="EL18" s="429"/>
      <c r="EM18" s="455"/>
      <c r="EN18" s="457"/>
      <c r="EO18" s="468" t="str">
        <f>IF(OR(AND(EK$12="Grundvertrag Dienstleistung",EM17&lt;'Valori soglia'!$H$5),AND(EK$12="Los Dienstleistung",EM17&lt;'Valori soglia'!$H$5),AND(EK$12="Grundvertrag Lieferung",EM17&lt;'Valori soglia'!$L$5),AND(EK$12="Los Lieferung",EM17&lt;'Valori soglia'!$L$5)),"Freihändig Tipo. 36 OAPub","")</f>
        <v/>
      </c>
      <c r="EP18" s="469"/>
      <c r="EQ18" s="461"/>
      <c r="ER18" s="463"/>
      <c r="ES18" s="465"/>
      <c r="ET18" s="27"/>
      <c r="EU18" s="466" t="s">
        <v>45</v>
      </c>
      <c r="EV18" s="429"/>
      <c r="EW18" s="455"/>
      <c r="EX18" s="457"/>
      <c r="EY18" s="468" t="str">
        <f>IF(OR(AND(EU$12="Grundvertrag Dienstleistung",EW17&lt;'Valori soglia'!$H$5),AND(EU$12="Los Dienstleistung",EW17&lt;'Valori soglia'!$H$5),AND(EU$12="Grundvertrag Lieferung",EW17&lt;'Valori soglia'!$L$5),AND(EU$12="Los Lieferung",EW17&lt;'Valori soglia'!$L$5)),"Freihändig Tipo. 36 OAPub","")</f>
        <v/>
      </c>
      <c r="EZ18" s="469"/>
      <c r="FA18" s="461"/>
      <c r="FB18" s="463"/>
      <c r="FC18" s="465"/>
      <c r="FD18" s="159"/>
      <c r="FE18" s="466" t="s">
        <v>45</v>
      </c>
      <c r="FF18" s="429"/>
      <c r="FG18" s="455"/>
      <c r="FH18" s="457"/>
      <c r="FI18" s="468" t="str">
        <f>IF(OR(AND(FE$12="Grundvertrag Dienstleistung",FG17&lt;'Valori soglia'!$H$5),AND(FE$12="Los Dienstleistung",FG17&lt;'Valori soglia'!$H$5),AND(FE$12="Grundvertrag Lieferung",FG17&lt;'Valori soglia'!$L$5),AND(FE$12="Los Lieferung",FG17&lt;'Valori soglia'!$L$5)),"Freihändig Tipo. 36 OAPub","")</f>
        <v/>
      </c>
      <c r="FJ18" s="469"/>
      <c r="FK18" s="461"/>
      <c r="FL18" s="463"/>
      <c r="FM18" s="465"/>
      <c r="FN18" s="159"/>
      <c r="FO18" s="466" t="s">
        <v>45</v>
      </c>
      <c r="FP18" s="429"/>
      <c r="FQ18" s="455"/>
      <c r="FR18" s="457"/>
      <c r="FS18" s="468" t="str">
        <f>IF(OR(AND(FO$12="Grundvertrag Dienstleistung",FQ17&lt;'Valori soglia'!$H$5),AND(FO$12="Los Dienstleistung",FQ17&lt;'Valori soglia'!$H$5),AND(FO$12="Grundvertrag Lieferung",FQ17&lt;'Valori soglia'!$L$5),AND(FO$12="Los Lieferung",FQ17&lt;'Valori soglia'!$L$5)),"Freihändig Tipo. 36 OAPub","")</f>
        <v/>
      </c>
      <c r="FT18" s="469"/>
      <c r="FU18" s="461"/>
      <c r="FV18" s="463"/>
      <c r="FW18" s="465"/>
      <c r="FX18" s="160"/>
      <c r="FY18" s="466" t="s">
        <v>45</v>
      </c>
      <c r="FZ18" s="429"/>
      <c r="GA18" s="455"/>
      <c r="GB18" s="457"/>
      <c r="GC18" s="468" t="str">
        <f>IF(OR(AND(FY$12="Grundvertrag Dienstleistung",GA17&lt;'Valori soglia'!$H$5),AND(FY$12="Los Dienstleistung",GA17&lt;'Valori soglia'!$H$5),AND(FY$12="Grundvertrag Lieferung",GA17&lt;'Valori soglia'!$L$5),AND(FY$12="Los Lieferung",GA17&lt;'Valori soglia'!$L$5)),"Freihändig Tipo. 36 OAPub","")</f>
        <v/>
      </c>
      <c r="GD18" s="469"/>
      <c r="GE18" s="461"/>
      <c r="GF18" s="463"/>
      <c r="GG18" s="465"/>
      <c r="GH18" s="161"/>
      <c r="GI18" s="466" t="s">
        <v>45</v>
      </c>
      <c r="GJ18" s="429"/>
      <c r="GK18" s="455"/>
      <c r="GL18" s="457"/>
      <c r="GM18" s="468" t="str">
        <f>IF(OR(AND(GI$12="Grundvertrag Dienstleistung",GK17&lt;'Valori soglia'!$H$5),AND(GI$12="Los Dienstleistung",GK17&lt;'Valori soglia'!$H$5),AND(GI$12="Grundvertrag Lieferung",GK17&lt;'Valori soglia'!$L$5),AND(GI$12="Los Lieferung",GK17&lt;'Valori soglia'!$L$5)),"Freihändig Tipo. 36 OAPub","")</f>
        <v/>
      </c>
      <c r="GN18" s="469"/>
      <c r="GO18" s="461"/>
      <c r="GP18" s="463"/>
      <c r="GQ18" s="465"/>
      <c r="GR18" s="162"/>
      <c r="GS18" s="466" t="s">
        <v>45</v>
      </c>
      <c r="GT18" s="429"/>
      <c r="GU18" s="455"/>
      <c r="GV18" s="457"/>
      <c r="GW18" s="468" t="str">
        <f>IF(OR(AND(GS$12="Grundvertrag Dienstleistung",GU17&lt;'Valori soglia'!$H$5),AND(GS$12="Los Dienstleistung",GU17&lt;'Valori soglia'!$H$5),AND(GS$12="Grundvertrag Lieferung",GU17&lt;'Valori soglia'!$L$5),AND(GS$12="Los Lieferung",GU17&lt;'Valori soglia'!$L$5)),"Freihändig Tipo. 36 OAPub","")</f>
        <v/>
      </c>
      <c r="GX18" s="469"/>
      <c r="GY18" s="461"/>
      <c r="GZ18" s="463"/>
      <c r="HA18" s="465"/>
      <c r="HB18" s="36"/>
      <c r="HC18" s="466" t="s">
        <v>45</v>
      </c>
      <c r="HD18" s="429"/>
      <c r="HE18" s="455"/>
      <c r="HF18" s="457"/>
      <c r="HG18" s="468" t="str">
        <f>IF(OR(AND(HC$12="Grundvertrag Dienstleistung",HE17&lt;'Valori soglia'!$H$5),AND(HC$12="Los Dienstleistung",HE17&lt;'Valori soglia'!$H$5),AND(HC$12="Grundvertrag Lieferung",HE17&lt;'Valori soglia'!$L$5),AND(HC$12="Los Lieferung",HE17&lt;'Valori soglia'!$L$5)),"Freihändig Tipo. 36 OAPub","")</f>
        <v/>
      </c>
      <c r="HH18" s="469"/>
      <c r="HI18" s="461"/>
      <c r="HJ18" s="463"/>
      <c r="HK18" s="465"/>
      <c r="HL18" s="27"/>
      <c r="HM18" s="466" t="s">
        <v>45</v>
      </c>
      <c r="HN18" s="429"/>
      <c r="HO18" s="455"/>
      <c r="HP18" s="457"/>
      <c r="HQ18" s="468" t="str">
        <f>IF(OR(AND(HM$12="Grundvertrag Dienstleistung",HO17&lt;'Valori soglia'!$H$5),AND(HM$12="Los Dienstleistung",HO17&lt;'Valori soglia'!$H$5),AND(HM$12="Grundvertrag Lieferung",HO17&lt;'Valori soglia'!$L$5),AND(HM$12="Los Lieferung",HO17&lt;'Valori soglia'!$L$5)),"Freihändig Tipo. 36 OAPub","")</f>
        <v/>
      </c>
      <c r="HR18" s="469"/>
      <c r="HS18" s="461"/>
      <c r="HT18" s="463"/>
      <c r="HU18" s="465"/>
      <c r="HV18" s="28"/>
      <c r="HW18" s="466" t="s">
        <v>45</v>
      </c>
      <c r="HX18" s="429"/>
      <c r="HY18" s="455"/>
      <c r="HZ18" s="457"/>
      <c r="IA18" s="468" t="str">
        <f>IF(OR(AND(HW$12="Grundvertrag Dienstleistung",HY17&lt;'Valori soglia'!$H$5),AND(HW$12="Los Dienstleistung",HY17&lt;'Valori soglia'!$H$5),AND(HW$12="Grundvertrag Lieferung",HY17&lt;'Valori soglia'!$L$5),AND(HW$12="Los Lieferung",HY17&lt;'Valori soglia'!$L$5)),"Freihändig Tipo. 36 OAPub","")</f>
        <v/>
      </c>
      <c r="IB18" s="469"/>
      <c r="IC18" s="461"/>
      <c r="ID18" s="463"/>
      <c r="IE18" s="465"/>
      <c r="IF18" s="27"/>
      <c r="IG18" s="466" t="s">
        <v>45</v>
      </c>
      <c r="IH18" s="429"/>
      <c r="II18" s="455"/>
      <c r="IJ18" s="457"/>
      <c r="IK18" s="468" t="str">
        <f>IF(OR(AND(IG$12="Grundvertrag Dienstleistung",II17&lt;'Valori soglia'!$H$5),AND(IG$12="Los Dienstleistung",II17&lt;'Valori soglia'!$H$5),AND(IG$12="Grundvertrag Lieferung",II17&lt;'Valori soglia'!$L$5),AND(IG$12="Los Lieferung",II17&lt;'Valori soglia'!$L$5)),"Freihändig Tipo. 36 OAPub","")</f>
        <v/>
      </c>
      <c r="IL18" s="469"/>
      <c r="IM18" s="461"/>
      <c r="IN18" s="463"/>
      <c r="IO18" s="465"/>
      <c r="IP18" s="159"/>
      <c r="IQ18" s="466" t="s">
        <v>45</v>
      </c>
      <c r="IR18" s="429"/>
      <c r="IS18" s="455"/>
      <c r="IT18" s="457"/>
      <c r="IU18" s="468" t="str">
        <f>IF(OR(AND(IQ$12="Grundvertrag Dienstleistung",IS17&lt;'Valori soglia'!$H$5),AND(IQ$12="Los Dienstleistung",IS17&lt;'Valori soglia'!$H$5),AND(IQ$12="Grundvertrag Lieferung",IS17&lt;'Valori soglia'!$L$5),AND(IQ$12="Los Lieferung",IS17&lt;'Valori soglia'!$L$5)),"Freihändig Tipo. 36 OAPub","")</f>
        <v/>
      </c>
      <c r="IV18" s="469"/>
      <c r="IW18" s="461"/>
      <c r="IX18" s="463"/>
      <c r="IY18" s="465"/>
      <c r="IZ18" s="159"/>
      <c r="JA18" s="466" t="s">
        <v>45</v>
      </c>
      <c r="JB18" s="429"/>
      <c r="JC18" s="455"/>
      <c r="JD18" s="457"/>
      <c r="JE18" s="468" t="str">
        <f>IF(OR(AND(JA$12="Grundvertrag Dienstleistung",JC17&lt;'Valori soglia'!$H$5),AND(JA$12="Los Dienstleistung",JC17&lt;'Valori soglia'!$H$5),AND(JA$12="Grundvertrag Lieferung",JC17&lt;'Valori soglia'!$L$5),AND(JA$12="Los Lieferung",JC17&lt;'Valori soglia'!$L$5)),"Freihändig Tipo. 36 OAPub","")</f>
        <v/>
      </c>
      <c r="JF18" s="469"/>
      <c r="JG18" s="461"/>
      <c r="JH18" s="463"/>
      <c r="JI18" s="465"/>
      <c r="JJ18" s="160"/>
      <c r="JK18" s="466" t="s">
        <v>45</v>
      </c>
      <c r="JL18" s="429"/>
      <c r="JM18" s="455"/>
      <c r="JN18" s="457"/>
      <c r="JO18" s="468" t="str">
        <f>IF(OR(AND(JK$12="Grundvertrag Dienstleistung",JM17&lt;'Valori soglia'!$H$5),AND(JK$12="Los Dienstleistung",JM17&lt;'Valori soglia'!$H$5),AND(JK$12="Grundvertrag Lieferung",JM17&lt;'Valori soglia'!$L$5),AND(JK$12="Los Lieferung",JM17&lt;'Valori soglia'!$L$5)),"Freihändig Tipo. 36 OAPub","")</f>
        <v/>
      </c>
      <c r="JP18" s="469"/>
      <c r="JQ18" s="461"/>
      <c r="JR18" s="463"/>
      <c r="JS18" s="465"/>
    </row>
    <row r="19" spans="2:279" ht="27" customHeight="1" x14ac:dyDescent="0.2">
      <c r="B19" s="343"/>
      <c r="C19" s="429"/>
      <c r="D19" s="378"/>
      <c r="E19" s="510"/>
      <c r="F19" s="507" t="str">
        <f>IF(OR(AND(B17="Grundvertrag Dienstleistung",D17&lt;'Valori soglia'!H$5),AND(B17="Los Dienstleistung",D17&lt;'Valori soglia'!H$5),AND(B17="Grundvertrag Lieferung",D17&lt;'Valori soglia'!L$5),AND(B17="Los Lieferung",D17&lt;'Valori soglia'!L$5)),"Freihändig Tipo. 36 OAPub","")</f>
        <v/>
      </c>
      <c r="G19" s="508"/>
      <c r="H19" s="502"/>
      <c r="I19" s="503"/>
      <c r="J19" s="495"/>
      <c r="K19" s="466"/>
      <c r="L19" s="429"/>
      <c r="M19" s="455"/>
      <c r="N19" s="457"/>
      <c r="O19" s="472" t="str">
        <f>IF(OR(AND(N$12="Offen",OR(AND(K$12="Grundvertrag Dienstleistung",M17&gt;='Valori soglia'!$H$5,M17&lt;'Valori soglia'!$H$6),AND(K$12="Los Dienstleistung",M17&gt;='Valori soglia'!$H$5,M17&lt;'Valori soglia'!$H$6),AND(K$12="Grundvertrag Lieferung",M17&gt;='Valori soglia'!$L$5,M17&lt;'Valori soglia'!$L$6),AND(K$12="Los Lieferung",M17&gt;='Valori soglia'!$L$5,M17&lt;'Valori soglia'!$L$6))),AND(N$12="Einladung",OR(AND(K$12="Grundvertrag Dienstleistung",M17&gt;='Valori soglia'!$H$5,M17&lt;'Valori soglia'!$H$6),AND(K$12="Los Dienstleistung",M17&gt;='Valori soglia'!$H$5,M17&lt;'Valori soglia'!$H$6),AND(K$12="Grundvertrag Lieferung",M17&gt;='Valori soglia'!$L$5,M17&lt;'Valori soglia'!$L$6),AND(K$12="Los Lieferung",M17&gt;='Valori soglia'!$L$5,M17&lt;'Valori soglia'!$L$6)))),"Freihändig Tipo. 36 Abs. 2 Bst. d OAPub","")</f>
        <v/>
      </c>
      <c r="P19" s="473"/>
      <c r="Q19" s="461"/>
      <c r="R19" s="463"/>
      <c r="S19" s="465"/>
      <c r="T19" s="162"/>
      <c r="U19" s="466"/>
      <c r="V19" s="429"/>
      <c r="W19" s="455"/>
      <c r="X19" s="457"/>
      <c r="Y19" s="472" t="str">
        <f>IF(OR(AND(X$12="Offen",OR(AND(U$12="Grundvertrag Dienstleistung",W17&gt;='Valori soglia'!$H$5,W17&lt;'Valori soglia'!$H$6),AND(U$12="Los Dienstleistung",W17&gt;='Valori soglia'!$H$5,W17&lt;'Valori soglia'!$H$6),AND(U$12="Grundvertrag Lieferung",W17&gt;='Valori soglia'!$L$5,W17&lt;'Valori soglia'!$L$6),AND(U$12="Los Lieferung",W17&gt;='Valori soglia'!$L$5,W17&lt;'Valori soglia'!$L$6))),AND(X$12="Einladung",OR(AND(U$12="Grundvertrag Dienstleistung",W17&gt;='Valori soglia'!$H$5,W17&lt;'Valori soglia'!$H$6),AND(U$12="Los Dienstleistung",W17&gt;='Valori soglia'!$H$5,W17&lt;'Valori soglia'!$H$6),AND(U$12="Grundvertrag Lieferung",W17&gt;='Valori soglia'!$L$5,W17&lt;'Valori soglia'!$L$6),AND(U$12="Los Lieferung",W17&gt;='Valori soglia'!$L$5,W17&lt;'Valori soglia'!$L$6)))),"Freihändig Tipo. 36 Abs. 2 Bst. d OAPub","")</f>
        <v/>
      </c>
      <c r="Z19" s="473"/>
      <c r="AA19" s="461"/>
      <c r="AB19" s="463"/>
      <c r="AC19" s="465"/>
      <c r="AD19" s="27"/>
      <c r="AE19" s="466"/>
      <c r="AF19" s="429"/>
      <c r="AG19" s="455"/>
      <c r="AH19" s="457"/>
      <c r="AI19" s="472" t="str">
        <f>IF(OR(AND(AH$12="Offen",OR(AND(AE$12="Grundvertrag Dienstleistung",AG17&gt;='Valori soglia'!$H$5,AG17&lt;'Valori soglia'!$H$6),AND(AE$12="Los Dienstleistung",AG17&gt;='Valori soglia'!$H$5,AG17&lt;'Valori soglia'!$H$6),AND(AE$12="Grundvertrag Lieferung",AG17&gt;='Valori soglia'!$L$5,AG17&lt;'Valori soglia'!$L$6),AND(AE$12="Los Lieferung",AG17&gt;='Valori soglia'!$L$5,AG17&lt;'Valori soglia'!$L$6))),AND(AH$12="Einladung",OR(AND(AE$12="Grundvertrag Dienstleistung",AG17&gt;='Valori soglia'!$H$5,AG17&lt;'Valori soglia'!$H$6),AND(AE$12="Los Dienstleistung",AG17&gt;='Valori soglia'!$H$5,AG17&lt;'Valori soglia'!$H$6),AND(AE$12="Grundvertrag Lieferung",AG17&gt;='Valori soglia'!$L$5,AG17&lt;'Valori soglia'!$L$6),AND(AE$12="Los Lieferung",AG17&gt;='Valori soglia'!$L$5,AG17&lt;'Valori soglia'!$L$6)))),"Freihändig Tipo. 36 Abs. 2 Bst. d OAPub","")</f>
        <v/>
      </c>
      <c r="AJ19" s="473"/>
      <c r="AK19" s="461"/>
      <c r="AL19" s="463"/>
      <c r="AM19" s="465"/>
      <c r="AN19" s="27"/>
      <c r="AO19" s="466"/>
      <c r="AP19" s="429"/>
      <c r="AQ19" s="455"/>
      <c r="AR19" s="457"/>
      <c r="AS19" s="472" t="str">
        <f>IF(OR(AND(AR$12="Offen",OR(AND(AO$12="Grundvertrag Dienstleistung",AQ17&gt;='Valori soglia'!$H$5,AQ17&lt;'Valori soglia'!$H$6),AND(AO$12="Los Dienstleistung",AQ17&gt;='Valori soglia'!$H$5,AQ17&lt;'Valori soglia'!$H$6),AND(AO$12="Grundvertrag Lieferung",AQ17&gt;='Valori soglia'!$L$5,AQ17&lt;'Valori soglia'!$L$6),AND(AO$12="Los Lieferung",AQ17&gt;='Valori soglia'!$L$5,AQ17&lt;'Valori soglia'!$L$6))),AND(AR$12="Einladung",OR(AND(AO$12="Grundvertrag Dienstleistung",AQ17&gt;='Valori soglia'!$H$5,AQ17&lt;'Valori soglia'!$H$6),AND(AO$12="Los Dienstleistung",AQ17&gt;='Valori soglia'!$H$5,AQ17&lt;'Valori soglia'!$H$6),AND(AO$12="Grundvertrag Lieferung",AQ17&gt;='Valori soglia'!$L$5,AQ17&lt;'Valori soglia'!$L$6),AND(AO$12="Los Lieferung",AQ17&gt;='Valori soglia'!$L$5,AQ17&lt;'Valori soglia'!$L$6)))),"Freihändig Tipo. 36 Abs. 2 Bst. d OAPub","")</f>
        <v/>
      </c>
      <c r="AT19" s="473"/>
      <c r="AU19" s="461"/>
      <c r="AV19" s="463"/>
      <c r="AW19" s="465"/>
      <c r="AX19" s="28"/>
      <c r="AY19" s="466"/>
      <c r="AZ19" s="429"/>
      <c r="BA19" s="455"/>
      <c r="BB19" s="457"/>
      <c r="BC19" s="472" t="str">
        <f>IF(OR(AND(BB$12="Offen",OR(AND(AY$12="Grundvertrag Dienstleistung",BA17&gt;='Valori soglia'!$H$5,BA17&lt;'Valori soglia'!$H$6),AND(AY$12="Los Dienstleistung",BA17&gt;='Valori soglia'!$H$5,BA17&lt;'Valori soglia'!$H$6),AND(AY$12="Grundvertrag Lieferung",BA17&gt;='Valori soglia'!$L$5,BA17&lt;'Valori soglia'!$L$6),AND(AY$12="Los Lieferung",BA17&gt;='Valori soglia'!$L$5,BA17&lt;'Valori soglia'!$L$6))),AND(BB$12="Einladung",OR(AND(AY$12="Grundvertrag Dienstleistung",BA17&gt;='Valori soglia'!$H$5,BA17&lt;'Valori soglia'!$H$6),AND(AY$12="Los Dienstleistung",BA17&gt;='Valori soglia'!$H$5,BA17&lt;'Valori soglia'!$H$6),AND(AY$12="Grundvertrag Lieferung",BA17&gt;='Valori soglia'!$L$5,BA17&lt;'Valori soglia'!$L$6),AND(AY$12="Los Lieferung",BA17&gt;='Valori soglia'!$L$5,BA17&lt;'Valori soglia'!$L$6)))),"Freihändig Tipo. 36 Abs. 2 Bst. d OAPub","")</f>
        <v/>
      </c>
      <c r="BD19" s="473"/>
      <c r="BE19" s="461"/>
      <c r="BF19" s="463"/>
      <c r="BG19" s="465"/>
      <c r="BH19" s="27"/>
      <c r="BI19" s="466"/>
      <c r="BJ19" s="429"/>
      <c r="BK19" s="455"/>
      <c r="BL19" s="457"/>
      <c r="BM19" s="472" t="str">
        <f>IF(OR(AND(BL$12="Offen",OR(AND(BI$12="Grundvertrag Dienstleistung",BK17&gt;='Valori soglia'!$H$5,BK17&lt;'Valori soglia'!$H$6),AND(BI$12="Los Dienstleistung",BK17&gt;='Valori soglia'!$H$5,BK17&lt;'Valori soglia'!$H$6),AND(BI$12="Grundvertrag Lieferung",BK17&gt;='Valori soglia'!$L$5,BK17&lt;'Valori soglia'!$L$6),AND(BI$12="Los Lieferung",BK17&gt;='Valori soglia'!$L$5,BK17&lt;'Valori soglia'!$L$6))),AND(BL$12="Einladung",OR(AND(BI$12="Grundvertrag Dienstleistung",BK17&gt;='Valori soglia'!$H$5,BK17&lt;'Valori soglia'!$H$6),AND(BI$12="Los Dienstleistung",BK17&gt;='Valori soglia'!$H$5,BK17&lt;'Valori soglia'!$H$6),AND(BI$12="Grundvertrag Lieferung",BK17&gt;='Valori soglia'!$L$5,BK17&lt;'Valori soglia'!$L$6),AND(BI$12="Los Lieferung",BK17&gt;='Valori soglia'!$L$5,BK17&lt;'Valori soglia'!$L$6)))),"Freihändig Tipo. 36 Abs. 2 Bst. d OAPub","")</f>
        <v/>
      </c>
      <c r="BN19" s="473"/>
      <c r="BO19" s="461"/>
      <c r="BP19" s="463"/>
      <c r="BQ19" s="465"/>
      <c r="BR19" s="159"/>
      <c r="BS19" s="466"/>
      <c r="BT19" s="429"/>
      <c r="BU19" s="455"/>
      <c r="BV19" s="457"/>
      <c r="BW19" s="472" t="str">
        <f>IF(OR(AND(BV$12="Offen",OR(AND(BS$12="Grundvertrag Dienstleistung",BU17&gt;='Valori soglia'!$H$5,BU17&lt;'Valori soglia'!$H$6),AND(BS$12="Los Dienstleistung",BU17&gt;='Valori soglia'!$H$5,BU17&lt;'Valori soglia'!$H$6),AND(BS$12="Grundvertrag Lieferung",BU17&gt;='Valori soglia'!$L$5,BU17&lt;'Valori soglia'!$L$6),AND(BS$12="Los Lieferung",BU17&gt;='Valori soglia'!$L$5,BU17&lt;'Valori soglia'!$L$6))),AND(BV$12="Einladung",OR(AND(BS$12="Grundvertrag Dienstleistung",BU17&gt;='Valori soglia'!$H$5,BU17&lt;'Valori soglia'!$H$6),AND(BS$12="Los Dienstleistung",BU17&gt;='Valori soglia'!$H$5,BU17&lt;'Valori soglia'!$H$6),AND(BS$12="Grundvertrag Lieferung",BU17&gt;='Valori soglia'!$L$5,BU17&lt;'Valori soglia'!$L$6),AND(BS$12="Los Lieferung",BU17&gt;='Valori soglia'!$L$5,BU17&lt;'Valori soglia'!$L$6)))),"Freihändig Tipo. 36 Abs. 2 Bst. d OAPub","")</f>
        <v/>
      </c>
      <c r="BX19" s="473"/>
      <c r="BY19" s="461"/>
      <c r="BZ19" s="463"/>
      <c r="CA19" s="465"/>
      <c r="CB19" s="159"/>
      <c r="CC19" s="466"/>
      <c r="CD19" s="429"/>
      <c r="CE19" s="455"/>
      <c r="CF19" s="457"/>
      <c r="CG19" s="472" t="str">
        <f>IF(OR(AND(CF$12="Offen",OR(AND(CC$12="Grundvertrag Dienstleistung",CE17&gt;='Valori soglia'!$H$5,CE17&lt;'Valori soglia'!$H$6),AND(CC$12="Los Dienstleistung",CE17&gt;='Valori soglia'!$H$5,CE17&lt;'Valori soglia'!$H$6),AND(CC$12="Grundvertrag Lieferung",CE17&gt;='Valori soglia'!$L$5,CE17&lt;'Valori soglia'!$L$6),AND(CC$12="Los Lieferung",CE17&gt;='Valori soglia'!$L$5,CE17&lt;'Valori soglia'!$L$6))),AND(CF$12="Einladung",OR(AND(CC$12="Grundvertrag Dienstleistung",CE17&gt;='Valori soglia'!$H$5,CE17&lt;'Valori soglia'!$H$6),AND(CC$12="Los Dienstleistung",CE17&gt;='Valori soglia'!$H$5,CE17&lt;'Valori soglia'!$H$6),AND(CC$12="Grundvertrag Lieferung",CE17&gt;='Valori soglia'!$L$5,CE17&lt;'Valori soglia'!$L$6),AND(CC$12="Los Lieferung",CE17&gt;='Valori soglia'!$L$5,CE17&lt;'Valori soglia'!$L$6)))),"Freihändig Tipo. 36 Abs. 2 Bst. d OAPub","")</f>
        <v/>
      </c>
      <c r="CH19" s="473"/>
      <c r="CI19" s="461"/>
      <c r="CJ19" s="463"/>
      <c r="CK19" s="465"/>
      <c r="CL19" s="160"/>
      <c r="CM19" s="466"/>
      <c r="CN19" s="429"/>
      <c r="CO19" s="455"/>
      <c r="CP19" s="457"/>
      <c r="CQ19" s="472" t="str">
        <f>IF(OR(AND(CP$12="Offen",OR(AND(CM$12="Grundvertrag Dienstleistung",CO17&gt;='Valori soglia'!$H$5,CO17&lt;'Valori soglia'!$H$6),AND(CM$12="Los Dienstleistung",CO17&gt;='Valori soglia'!$H$5,CO17&lt;'Valori soglia'!$H$6),AND(CM$12="Grundvertrag Lieferung",CO17&gt;='Valori soglia'!$L$5,CO17&lt;'Valori soglia'!$L$6),AND(CM$12="Los Lieferung",CO17&gt;='Valori soglia'!$L$5,CO17&lt;'Valori soglia'!$L$6))),AND(CP$12="Einladung",OR(AND(CM$12="Grundvertrag Dienstleistung",CO17&gt;='Valori soglia'!$H$5,CO17&lt;'Valori soglia'!$H$6),AND(CM$12="Los Dienstleistung",CO17&gt;='Valori soglia'!$H$5,CO17&lt;'Valori soglia'!$H$6),AND(CM$12="Grundvertrag Lieferung",CO17&gt;='Valori soglia'!$L$5,CO17&lt;'Valori soglia'!$L$6),AND(CM$12="Los Lieferung",CO17&gt;='Valori soglia'!$L$5,CO17&lt;'Valori soglia'!$L$6)))),"Freihändig Tipo. 36 Abs. 2 Bst. d OAPub","")</f>
        <v/>
      </c>
      <c r="CR19" s="473"/>
      <c r="CS19" s="461"/>
      <c r="CT19" s="463"/>
      <c r="CU19" s="465"/>
      <c r="CV19" s="161"/>
      <c r="CW19" s="466"/>
      <c r="CX19" s="429"/>
      <c r="CY19" s="455"/>
      <c r="CZ19" s="457"/>
      <c r="DA19" s="472" t="str">
        <f>IF(OR(AND(CZ$12="Offen",OR(AND(CW$12="Grundvertrag Dienstleistung",CY17&gt;='Valori soglia'!$H$5,CY17&lt;'Valori soglia'!$H$6),AND(CW$12="Los Dienstleistung",CY17&gt;='Valori soglia'!$H$5,CY17&lt;'Valori soglia'!$H$6),AND(CW$12="Grundvertrag Lieferung",CY17&gt;='Valori soglia'!$L$5,CY17&lt;'Valori soglia'!$L$6),AND(CW$12="Los Lieferung",CY17&gt;='Valori soglia'!$L$5,CY17&lt;'Valori soglia'!$L$6))),AND(CZ$12="Einladung",OR(AND(CW$12="Grundvertrag Dienstleistung",CY17&gt;='Valori soglia'!$H$5,CY17&lt;'Valori soglia'!$H$6),AND(CW$12="Los Dienstleistung",CY17&gt;='Valori soglia'!$H$5,CY17&lt;'Valori soglia'!$H$6),AND(CW$12="Grundvertrag Lieferung",CY17&gt;='Valori soglia'!$L$5,CY17&lt;'Valori soglia'!$L$6),AND(CW$12="Los Lieferung",CY17&gt;='Valori soglia'!$L$5,CY17&lt;'Valori soglia'!$L$6)))),"Freihändig Tipo. 36 Abs. 2 Bst. d OAPub","")</f>
        <v/>
      </c>
      <c r="DB19" s="473"/>
      <c r="DC19" s="461"/>
      <c r="DD19" s="463"/>
      <c r="DE19" s="465"/>
      <c r="DF19" s="162"/>
      <c r="DG19" s="466"/>
      <c r="DH19" s="429"/>
      <c r="DI19" s="455"/>
      <c r="DJ19" s="457"/>
      <c r="DK19" s="472" t="str">
        <f>IF(OR(AND(DJ$12="Offen",OR(AND(DG$12="Grundvertrag Dienstleistung",DI17&gt;='Valori soglia'!$H$5,DI17&lt;'Valori soglia'!$H$6),AND(DG$12="Los Dienstleistung",DI17&gt;='Valori soglia'!$H$5,DI17&lt;'Valori soglia'!$H$6),AND(DG$12="Grundvertrag Lieferung",DI17&gt;='Valori soglia'!$L$5,DI17&lt;'Valori soglia'!$L$6),AND(DG$12="Los Lieferung",DI17&gt;='Valori soglia'!$L$5,DI17&lt;'Valori soglia'!$L$6))),AND(DJ$12="Einladung",OR(AND(DG$12="Grundvertrag Dienstleistung",DI17&gt;='Valori soglia'!$H$5,DI17&lt;'Valori soglia'!$H$6),AND(DG$12="Los Dienstleistung",DI17&gt;='Valori soglia'!$H$5,DI17&lt;'Valori soglia'!$H$6),AND(DG$12="Grundvertrag Lieferung",DI17&gt;='Valori soglia'!$L$5,DI17&lt;'Valori soglia'!$L$6),AND(DG$12="Los Lieferung",DI17&gt;='Valori soglia'!$L$5,DI17&lt;'Valori soglia'!$L$6)))),"Freihändig Tipo. 36 Abs. 2 Bst. d OAPub","")</f>
        <v/>
      </c>
      <c r="DL19" s="473"/>
      <c r="DM19" s="461"/>
      <c r="DN19" s="463"/>
      <c r="DO19" s="465"/>
      <c r="DP19" s="27"/>
      <c r="DQ19" s="466"/>
      <c r="DR19" s="429"/>
      <c r="DS19" s="455"/>
      <c r="DT19" s="457"/>
      <c r="DU19" s="472" t="str">
        <f>IF(OR(AND(DT$12="Offen",OR(AND(DQ$12="Grundvertrag Dienstleistung",DS17&gt;='Valori soglia'!$H$5,DS17&lt;'Valori soglia'!$H$6),AND(DQ$12="Los Dienstleistung",DS17&gt;='Valori soglia'!$H$5,DS17&lt;'Valori soglia'!$H$6),AND(DQ$12="Grundvertrag Lieferung",DS17&gt;='Valori soglia'!$L$5,DS17&lt;'Valori soglia'!$L$6),AND(DQ$12="Los Lieferung",DS17&gt;='Valori soglia'!$L$5,DS17&lt;'Valori soglia'!$L$6))),AND(DT$12="Einladung",OR(AND(DQ$12="Grundvertrag Dienstleistung",DS17&gt;='Valori soglia'!$H$5,DS17&lt;'Valori soglia'!$H$6),AND(DQ$12="Los Dienstleistung",DS17&gt;='Valori soglia'!$H$5,DS17&lt;'Valori soglia'!$H$6),AND(DQ$12="Grundvertrag Lieferung",DS17&gt;='Valori soglia'!$L$5,DS17&lt;'Valori soglia'!$L$6),AND(DQ$12="Los Lieferung",DS17&gt;='Valori soglia'!$L$5,DS17&lt;'Valori soglia'!$L$6)))),"Freihändig Tipo. 36 Abs. 2 Bst. d OAPub","")</f>
        <v/>
      </c>
      <c r="DV19" s="473"/>
      <c r="DW19" s="461"/>
      <c r="DX19" s="463"/>
      <c r="DY19" s="465"/>
      <c r="DZ19" s="27"/>
      <c r="EA19" s="466"/>
      <c r="EB19" s="429"/>
      <c r="EC19" s="455"/>
      <c r="ED19" s="457"/>
      <c r="EE19" s="472" t="str">
        <f>IF(OR(AND(ED$12="Offen",OR(AND(EA$12="Grundvertrag Dienstleistung",EC17&gt;='Valori soglia'!$H$5,EC17&lt;'Valori soglia'!$H$6),AND(EA$12="Los Dienstleistung",EC17&gt;='Valori soglia'!$H$5,EC17&lt;'Valori soglia'!$H$6),AND(EA$12="Grundvertrag Lieferung",EC17&gt;='Valori soglia'!$L$5,EC17&lt;'Valori soglia'!$L$6),AND(EA$12="Los Lieferung",EC17&gt;='Valori soglia'!$L$5,EC17&lt;'Valori soglia'!$L$6))),AND(ED$12="Einladung",OR(AND(EA$12="Grundvertrag Dienstleistung",EC17&gt;='Valori soglia'!$H$5,EC17&lt;'Valori soglia'!$H$6),AND(EA$12="Los Dienstleistung",EC17&gt;='Valori soglia'!$H$5,EC17&lt;'Valori soglia'!$H$6),AND(EA$12="Grundvertrag Lieferung",EC17&gt;='Valori soglia'!$L$5,EC17&lt;'Valori soglia'!$L$6),AND(EA$12="Los Lieferung",EC17&gt;='Valori soglia'!$L$5,EC17&lt;'Valori soglia'!$L$6)))),"Freihändig Tipo. 36 Abs. 2 Bst. d OAPub","")</f>
        <v/>
      </c>
      <c r="EF19" s="473"/>
      <c r="EG19" s="461"/>
      <c r="EH19" s="463"/>
      <c r="EI19" s="465"/>
      <c r="EJ19" s="28"/>
      <c r="EK19" s="466"/>
      <c r="EL19" s="429"/>
      <c r="EM19" s="455"/>
      <c r="EN19" s="457"/>
      <c r="EO19" s="472" t="str">
        <f>IF(OR(AND(EN$12="Offen",OR(AND(EK$12="Grundvertrag Dienstleistung",EM17&gt;='Valori soglia'!$H$5,EM17&lt;'Valori soglia'!$H$6),AND(EK$12="Los Dienstleistung",EM17&gt;='Valori soglia'!$H$5,EM17&lt;'Valori soglia'!$H$6),AND(EK$12="Grundvertrag Lieferung",EM17&gt;='Valori soglia'!$L$5,EM17&lt;'Valori soglia'!$L$6),AND(EK$12="Los Lieferung",EM17&gt;='Valori soglia'!$L$5,EM17&lt;'Valori soglia'!$L$6))),AND(EN$12="Einladung",OR(AND(EK$12="Grundvertrag Dienstleistung",EM17&gt;='Valori soglia'!$H$5,EM17&lt;'Valori soglia'!$H$6),AND(EK$12="Los Dienstleistung",EM17&gt;='Valori soglia'!$H$5,EM17&lt;'Valori soglia'!$H$6),AND(EK$12="Grundvertrag Lieferung",EM17&gt;='Valori soglia'!$L$5,EM17&lt;'Valori soglia'!$L$6),AND(EK$12="Los Lieferung",EM17&gt;='Valori soglia'!$L$5,EM17&lt;'Valori soglia'!$L$6)))),"Freihändig Tipo. 36 Abs. 2 Bst. d OAPub","")</f>
        <v/>
      </c>
      <c r="EP19" s="473"/>
      <c r="EQ19" s="461"/>
      <c r="ER19" s="463"/>
      <c r="ES19" s="465"/>
      <c r="ET19" s="27"/>
      <c r="EU19" s="466"/>
      <c r="EV19" s="429"/>
      <c r="EW19" s="455"/>
      <c r="EX19" s="457"/>
      <c r="EY19" s="472" t="str">
        <f>IF(OR(AND(EX$12="Offen",OR(AND(EU$12="Grundvertrag Dienstleistung",EW17&gt;='Valori soglia'!$H$5,EW17&lt;'Valori soglia'!$H$6),AND(EU$12="Los Dienstleistung",EW17&gt;='Valori soglia'!$H$5,EW17&lt;'Valori soglia'!$H$6),AND(EU$12="Grundvertrag Lieferung",EW17&gt;='Valori soglia'!$L$5,EW17&lt;'Valori soglia'!$L$6),AND(EU$12="Los Lieferung",EW17&gt;='Valori soglia'!$L$5,EW17&lt;'Valori soglia'!$L$6))),AND(EX$12="Einladung",OR(AND(EU$12="Grundvertrag Dienstleistung",EW17&gt;='Valori soglia'!$H$5,EW17&lt;'Valori soglia'!$H$6),AND(EU$12="Los Dienstleistung",EW17&gt;='Valori soglia'!$H$5,EW17&lt;'Valori soglia'!$H$6),AND(EU$12="Grundvertrag Lieferung",EW17&gt;='Valori soglia'!$L$5,EW17&lt;'Valori soglia'!$L$6),AND(EU$12="Los Lieferung",EW17&gt;='Valori soglia'!$L$5,EW17&lt;'Valori soglia'!$L$6)))),"Freihändig Tipo. 36 Abs. 2 Bst. d OAPub","")</f>
        <v/>
      </c>
      <c r="EZ19" s="473"/>
      <c r="FA19" s="461"/>
      <c r="FB19" s="463"/>
      <c r="FC19" s="465"/>
      <c r="FD19" s="159"/>
      <c r="FE19" s="466"/>
      <c r="FF19" s="429"/>
      <c r="FG19" s="455"/>
      <c r="FH19" s="457"/>
      <c r="FI19" s="472" t="str">
        <f>IF(OR(AND(FH$12="Offen",OR(AND(FE$12="Grundvertrag Dienstleistung",FG17&gt;='Valori soglia'!$H$5,FG17&lt;'Valori soglia'!$H$6),AND(FE$12="Los Dienstleistung",FG17&gt;='Valori soglia'!$H$5,FG17&lt;'Valori soglia'!$H$6),AND(FE$12="Grundvertrag Lieferung",FG17&gt;='Valori soglia'!$L$5,FG17&lt;'Valori soglia'!$L$6),AND(FE$12="Los Lieferung",FG17&gt;='Valori soglia'!$L$5,FG17&lt;'Valori soglia'!$L$6))),AND(FH$12="Einladung",OR(AND(FE$12="Grundvertrag Dienstleistung",FG17&gt;='Valori soglia'!$H$5,FG17&lt;'Valori soglia'!$H$6),AND(FE$12="Los Dienstleistung",FG17&gt;='Valori soglia'!$H$5,FG17&lt;'Valori soglia'!$H$6),AND(FE$12="Grundvertrag Lieferung",FG17&gt;='Valori soglia'!$L$5,FG17&lt;'Valori soglia'!$L$6),AND(FE$12="Los Lieferung",FG17&gt;='Valori soglia'!$L$5,FG17&lt;'Valori soglia'!$L$6)))),"Freihändig Tipo. 36 Abs. 2 Bst. d OAPub","")</f>
        <v/>
      </c>
      <c r="FJ19" s="473"/>
      <c r="FK19" s="461"/>
      <c r="FL19" s="463"/>
      <c r="FM19" s="465"/>
      <c r="FN19" s="159"/>
      <c r="FO19" s="466"/>
      <c r="FP19" s="429"/>
      <c r="FQ19" s="455"/>
      <c r="FR19" s="457"/>
      <c r="FS19" s="472" t="str">
        <f>IF(OR(AND(FR$12="Offen",OR(AND(FO$12="Grundvertrag Dienstleistung",FQ17&gt;='Valori soglia'!$H$5,FQ17&lt;'Valori soglia'!$H$6),AND(FO$12="Los Dienstleistung",FQ17&gt;='Valori soglia'!$H$5,FQ17&lt;'Valori soglia'!$H$6),AND(FO$12="Grundvertrag Lieferung",FQ17&gt;='Valori soglia'!$L$5,FQ17&lt;'Valori soglia'!$L$6),AND(FO$12="Los Lieferung",FQ17&gt;='Valori soglia'!$L$5,FQ17&lt;'Valori soglia'!$L$6))),AND(FR$12="Einladung",OR(AND(FO$12="Grundvertrag Dienstleistung",FQ17&gt;='Valori soglia'!$H$5,FQ17&lt;'Valori soglia'!$H$6),AND(FO$12="Los Dienstleistung",FQ17&gt;='Valori soglia'!$H$5,FQ17&lt;'Valori soglia'!$H$6),AND(FO$12="Grundvertrag Lieferung",FQ17&gt;='Valori soglia'!$L$5,FQ17&lt;'Valori soglia'!$L$6),AND(FO$12="Los Lieferung",FQ17&gt;='Valori soglia'!$L$5,FQ17&lt;'Valori soglia'!$L$6)))),"Freihändig Tipo. 36 Abs. 2 Bst. d OAPub","")</f>
        <v/>
      </c>
      <c r="FT19" s="473"/>
      <c r="FU19" s="461"/>
      <c r="FV19" s="463"/>
      <c r="FW19" s="465"/>
      <c r="FX19" s="160"/>
      <c r="FY19" s="466"/>
      <c r="FZ19" s="429"/>
      <c r="GA19" s="455"/>
      <c r="GB19" s="457"/>
      <c r="GC19" s="472" t="str">
        <f>IF(OR(AND(GB$12="Offen",OR(AND(FY$12="Grundvertrag Dienstleistung",GA17&gt;='Valori soglia'!$H$5,GA17&lt;'Valori soglia'!$H$6),AND(FY$12="Los Dienstleistung",GA17&gt;='Valori soglia'!$H$5,GA17&lt;'Valori soglia'!$H$6),AND(FY$12="Grundvertrag Lieferung",GA17&gt;='Valori soglia'!$L$5,GA17&lt;'Valori soglia'!$L$6),AND(FY$12="Los Lieferung",GA17&gt;='Valori soglia'!$L$5,GA17&lt;'Valori soglia'!$L$6))),AND(GB$12="Einladung",OR(AND(FY$12="Grundvertrag Dienstleistung",GA17&gt;='Valori soglia'!$H$5,GA17&lt;'Valori soglia'!$H$6),AND(FY$12="Los Dienstleistung",GA17&gt;='Valori soglia'!$H$5,GA17&lt;'Valori soglia'!$H$6),AND(FY$12="Grundvertrag Lieferung",GA17&gt;='Valori soglia'!$L$5,GA17&lt;'Valori soglia'!$L$6),AND(FY$12="Los Lieferung",GA17&gt;='Valori soglia'!$L$5,GA17&lt;'Valori soglia'!$L$6)))),"Freihändig Tipo. 36 Abs. 2 Bst. d OAPub","")</f>
        <v/>
      </c>
      <c r="GD19" s="473"/>
      <c r="GE19" s="461"/>
      <c r="GF19" s="463"/>
      <c r="GG19" s="465"/>
      <c r="GH19" s="161"/>
      <c r="GI19" s="466"/>
      <c r="GJ19" s="429"/>
      <c r="GK19" s="455"/>
      <c r="GL19" s="457"/>
      <c r="GM19" s="472" t="str">
        <f>IF(OR(AND(GL$12="Offen",OR(AND(GI$12="Grundvertrag Dienstleistung",GK17&gt;='Valori soglia'!$H$5,GK17&lt;'Valori soglia'!$H$6),AND(GI$12="Los Dienstleistung",GK17&gt;='Valori soglia'!$H$5,GK17&lt;'Valori soglia'!$H$6),AND(GI$12="Grundvertrag Lieferung",GK17&gt;='Valori soglia'!$L$5,GK17&lt;'Valori soglia'!$L$6),AND(GI$12="Los Lieferung",GK17&gt;='Valori soglia'!$L$5,GK17&lt;'Valori soglia'!$L$6))),AND(GL$12="Einladung",OR(AND(GI$12="Grundvertrag Dienstleistung",GK17&gt;='Valori soglia'!$H$5,GK17&lt;'Valori soglia'!$H$6),AND(GI$12="Los Dienstleistung",GK17&gt;='Valori soglia'!$H$5,GK17&lt;'Valori soglia'!$H$6),AND(GI$12="Grundvertrag Lieferung",GK17&gt;='Valori soglia'!$L$5,GK17&lt;'Valori soglia'!$L$6),AND(GI$12="Los Lieferung",GK17&gt;='Valori soglia'!$L$5,GK17&lt;'Valori soglia'!$L$6)))),"Freihändig Tipo. 36 Abs. 2 Bst. d OAPub","")</f>
        <v/>
      </c>
      <c r="GN19" s="473"/>
      <c r="GO19" s="461"/>
      <c r="GP19" s="463"/>
      <c r="GQ19" s="465"/>
      <c r="GR19" s="162"/>
      <c r="GS19" s="466"/>
      <c r="GT19" s="429"/>
      <c r="GU19" s="455"/>
      <c r="GV19" s="457"/>
      <c r="GW19" s="472" t="str">
        <f>IF(OR(AND(GV$12="Offen",OR(AND(GS$12="Grundvertrag Dienstleistung",GU17&gt;='Valori soglia'!$H$5,GU17&lt;'Valori soglia'!$H$6),AND(GS$12="Los Dienstleistung",GU17&gt;='Valori soglia'!$H$5,GU17&lt;'Valori soglia'!$H$6),AND(GS$12="Grundvertrag Lieferung",GU17&gt;='Valori soglia'!$L$5,GU17&lt;'Valori soglia'!$L$6),AND(GS$12="Los Lieferung",GU17&gt;='Valori soglia'!$L$5,GU17&lt;'Valori soglia'!$L$6))),AND(GV$12="Einladung",OR(AND(GS$12="Grundvertrag Dienstleistung",GU17&gt;='Valori soglia'!$H$5,GU17&lt;'Valori soglia'!$H$6),AND(GS$12="Los Dienstleistung",GU17&gt;='Valori soglia'!$H$5,GU17&lt;'Valori soglia'!$H$6),AND(GS$12="Grundvertrag Lieferung",GU17&gt;='Valori soglia'!$L$5,GU17&lt;'Valori soglia'!$L$6),AND(GS$12="Los Lieferung",GU17&gt;='Valori soglia'!$L$5,GU17&lt;'Valori soglia'!$L$6)))),"Freihändig Tipo. 36 Abs. 2 Bst. d OAPub","")</f>
        <v/>
      </c>
      <c r="GX19" s="473"/>
      <c r="GY19" s="461"/>
      <c r="GZ19" s="463"/>
      <c r="HA19" s="465"/>
      <c r="HB19" s="27"/>
      <c r="HC19" s="466"/>
      <c r="HD19" s="429"/>
      <c r="HE19" s="455"/>
      <c r="HF19" s="457"/>
      <c r="HG19" s="472" t="str">
        <f>IF(OR(AND(HF$12="Offen",OR(AND(HC$12="Grundvertrag Dienstleistung",HE17&gt;='Valori soglia'!$H$5,HE17&lt;'Valori soglia'!$H$6),AND(HC$12="Los Dienstleistung",HE17&gt;='Valori soglia'!$H$5,HE17&lt;'Valori soglia'!$H$6),AND(HC$12="Grundvertrag Lieferung",HE17&gt;='Valori soglia'!$L$5,HE17&lt;'Valori soglia'!$L$6),AND(HC$12="Los Lieferung",HE17&gt;='Valori soglia'!$L$5,HE17&lt;'Valori soglia'!$L$6))),AND(HF$12="Einladung",OR(AND(HC$12="Grundvertrag Dienstleistung",HE17&gt;='Valori soglia'!$H$5,HE17&lt;'Valori soglia'!$H$6),AND(HC$12="Los Dienstleistung",HE17&gt;='Valori soglia'!$H$5,HE17&lt;'Valori soglia'!$H$6),AND(HC$12="Grundvertrag Lieferung",HE17&gt;='Valori soglia'!$L$5,HE17&lt;'Valori soglia'!$L$6),AND(HC$12="Los Lieferung",HE17&gt;='Valori soglia'!$L$5,HE17&lt;'Valori soglia'!$L$6)))),"Freihändig Tipo. 36 Abs. 2 Bst. d OAPub","")</f>
        <v/>
      </c>
      <c r="HH19" s="473"/>
      <c r="HI19" s="461"/>
      <c r="HJ19" s="463"/>
      <c r="HK19" s="465"/>
      <c r="HL19" s="27"/>
      <c r="HM19" s="466"/>
      <c r="HN19" s="429"/>
      <c r="HO19" s="455"/>
      <c r="HP19" s="457"/>
      <c r="HQ19" s="472" t="str">
        <f>IF(OR(AND(HP$12="Offen",OR(AND(HM$12="Grundvertrag Dienstleistung",HO17&gt;='Valori soglia'!$H$5,HO17&lt;'Valori soglia'!$H$6),AND(HM$12="Los Dienstleistung",HO17&gt;='Valori soglia'!$H$5,HO17&lt;'Valori soglia'!$H$6),AND(HM$12="Grundvertrag Lieferung",HO17&gt;='Valori soglia'!$L$5,HO17&lt;'Valori soglia'!$L$6),AND(HM$12="Los Lieferung",HO17&gt;='Valori soglia'!$L$5,HO17&lt;'Valori soglia'!$L$6))),AND(HP$12="Einladung",OR(AND(HM$12="Grundvertrag Dienstleistung",HO17&gt;='Valori soglia'!$H$5,HO17&lt;'Valori soglia'!$H$6),AND(HM$12="Los Dienstleistung",HO17&gt;='Valori soglia'!$H$5,HO17&lt;'Valori soglia'!$H$6),AND(HM$12="Grundvertrag Lieferung",HO17&gt;='Valori soglia'!$L$5,HO17&lt;'Valori soglia'!$L$6),AND(HM$12="Los Lieferung",HO17&gt;='Valori soglia'!$L$5,HO17&lt;'Valori soglia'!$L$6)))),"Freihändig Tipo. 36 Abs. 2 Bst. d OAPub","")</f>
        <v/>
      </c>
      <c r="HR19" s="473"/>
      <c r="HS19" s="461"/>
      <c r="HT19" s="463"/>
      <c r="HU19" s="465"/>
      <c r="HV19" s="28"/>
      <c r="HW19" s="466"/>
      <c r="HX19" s="429"/>
      <c r="HY19" s="455"/>
      <c r="HZ19" s="457"/>
      <c r="IA19" s="472" t="str">
        <f>IF(OR(AND(HZ$12="Offen",OR(AND(HW$12="Grundvertrag Dienstleistung",HY17&gt;='Valori soglia'!$H$5,HY17&lt;'Valori soglia'!$H$6),AND(HW$12="Los Dienstleistung",HY17&gt;='Valori soglia'!$H$5,HY17&lt;'Valori soglia'!$H$6),AND(HW$12="Grundvertrag Lieferung",HY17&gt;='Valori soglia'!$L$5,HY17&lt;'Valori soglia'!$L$6),AND(HW$12="Los Lieferung",HY17&gt;='Valori soglia'!$L$5,HY17&lt;'Valori soglia'!$L$6))),AND(HZ$12="Einladung",OR(AND(HW$12="Grundvertrag Dienstleistung",HY17&gt;='Valori soglia'!$H$5,HY17&lt;'Valori soglia'!$H$6),AND(HW$12="Los Dienstleistung",HY17&gt;='Valori soglia'!$H$5,HY17&lt;'Valori soglia'!$H$6),AND(HW$12="Grundvertrag Lieferung",HY17&gt;='Valori soglia'!$L$5,HY17&lt;'Valori soglia'!$L$6),AND(HW$12="Los Lieferung",HY17&gt;='Valori soglia'!$L$5,HY17&lt;'Valori soglia'!$L$6)))),"Freihändig Tipo. 36 Abs. 2 Bst. d OAPub","")</f>
        <v/>
      </c>
      <c r="IB19" s="473"/>
      <c r="IC19" s="461"/>
      <c r="ID19" s="463"/>
      <c r="IE19" s="465"/>
      <c r="IF19" s="27"/>
      <c r="IG19" s="466"/>
      <c r="IH19" s="429"/>
      <c r="II19" s="455"/>
      <c r="IJ19" s="457"/>
      <c r="IK19" s="472" t="str">
        <f>IF(OR(AND(IJ$12="Offen",OR(AND(IG$12="Grundvertrag Dienstleistung",II17&gt;='Valori soglia'!$H$5,II17&lt;'Valori soglia'!$H$6),AND(IG$12="Los Dienstleistung",II17&gt;='Valori soglia'!$H$5,II17&lt;'Valori soglia'!$H$6),AND(IG$12="Grundvertrag Lieferung",II17&gt;='Valori soglia'!$L$5,II17&lt;'Valori soglia'!$L$6),AND(IG$12="Los Lieferung",II17&gt;='Valori soglia'!$L$5,II17&lt;'Valori soglia'!$L$6))),AND(IJ$12="Einladung",OR(AND(IG$12="Grundvertrag Dienstleistung",II17&gt;='Valori soglia'!$H$5,II17&lt;'Valori soglia'!$H$6),AND(IG$12="Los Dienstleistung",II17&gt;='Valori soglia'!$H$5,II17&lt;'Valori soglia'!$H$6),AND(IG$12="Grundvertrag Lieferung",II17&gt;='Valori soglia'!$L$5,II17&lt;'Valori soglia'!$L$6),AND(IG$12="Los Lieferung",II17&gt;='Valori soglia'!$L$5,II17&lt;'Valori soglia'!$L$6)))),"Freihändig Tipo. 36 Abs. 2 Bst. d OAPub","")</f>
        <v/>
      </c>
      <c r="IL19" s="473"/>
      <c r="IM19" s="461"/>
      <c r="IN19" s="463"/>
      <c r="IO19" s="465"/>
      <c r="IP19" s="159"/>
      <c r="IQ19" s="466"/>
      <c r="IR19" s="429"/>
      <c r="IS19" s="455"/>
      <c r="IT19" s="457"/>
      <c r="IU19" s="472" t="str">
        <f>IF(OR(AND(IT$12="Offen",OR(AND(IQ$12="Grundvertrag Dienstleistung",IS17&gt;='Valori soglia'!$H$5,IS17&lt;'Valori soglia'!$H$6),AND(IQ$12="Los Dienstleistung",IS17&gt;='Valori soglia'!$H$5,IS17&lt;'Valori soglia'!$H$6),AND(IQ$12="Grundvertrag Lieferung",IS17&gt;='Valori soglia'!$L$5,IS17&lt;'Valori soglia'!$L$6),AND(IQ$12="Los Lieferung",IS17&gt;='Valori soglia'!$L$5,IS17&lt;'Valori soglia'!$L$6))),AND(IT$12="Einladung",OR(AND(IQ$12="Grundvertrag Dienstleistung",IS17&gt;='Valori soglia'!$H$5,IS17&lt;'Valori soglia'!$H$6),AND(IQ$12="Los Dienstleistung",IS17&gt;='Valori soglia'!$H$5,IS17&lt;'Valori soglia'!$H$6),AND(IQ$12="Grundvertrag Lieferung",IS17&gt;='Valori soglia'!$L$5,IS17&lt;'Valori soglia'!$L$6),AND(IQ$12="Los Lieferung",IS17&gt;='Valori soglia'!$L$5,IS17&lt;'Valori soglia'!$L$6)))),"Freihändig Tipo. 36 Abs. 2 Bst. d OAPub","")</f>
        <v/>
      </c>
      <c r="IV19" s="473"/>
      <c r="IW19" s="461"/>
      <c r="IX19" s="463"/>
      <c r="IY19" s="465"/>
      <c r="IZ19" s="159"/>
      <c r="JA19" s="466"/>
      <c r="JB19" s="429"/>
      <c r="JC19" s="455"/>
      <c r="JD19" s="457"/>
      <c r="JE19" s="472" t="str">
        <f>IF(OR(AND(JD$12="Offen",OR(AND(JA$12="Grundvertrag Dienstleistung",JC17&gt;='Valori soglia'!$H$5,JC17&lt;'Valori soglia'!$H$6),AND(JA$12="Los Dienstleistung",JC17&gt;='Valori soglia'!$H$5,JC17&lt;'Valori soglia'!$H$6),AND(JA$12="Grundvertrag Lieferung",JC17&gt;='Valori soglia'!$L$5,JC17&lt;'Valori soglia'!$L$6),AND(JA$12="Los Lieferung",JC17&gt;='Valori soglia'!$L$5,JC17&lt;'Valori soglia'!$L$6))),AND(JD$12="Einladung",OR(AND(JA$12="Grundvertrag Dienstleistung",JC17&gt;='Valori soglia'!$H$5,JC17&lt;'Valori soglia'!$H$6),AND(JA$12="Los Dienstleistung",JC17&gt;='Valori soglia'!$H$5,JC17&lt;'Valori soglia'!$H$6),AND(JA$12="Grundvertrag Lieferung",JC17&gt;='Valori soglia'!$L$5,JC17&lt;'Valori soglia'!$L$6),AND(JA$12="Los Lieferung",JC17&gt;='Valori soglia'!$L$5,JC17&lt;'Valori soglia'!$L$6)))),"Freihändig Tipo. 36 Abs. 2 Bst. d OAPub","")</f>
        <v/>
      </c>
      <c r="JF19" s="473"/>
      <c r="JG19" s="461"/>
      <c r="JH19" s="463"/>
      <c r="JI19" s="465"/>
      <c r="JJ19" s="160"/>
      <c r="JK19" s="466"/>
      <c r="JL19" s="429"/>
      <c r="JM19" s="455"/>
      <c r="JN19" s="457"/>
      <c r="JO19" s="472" t="str">
        <f>IF(OR(AND(JN$12="Offen",OR(AND(JK$12="Grundvertrag Dienstleistung",JM17&gt;='Valori soglia'!$H$5,JM17&lt;'Valori soglia'!$H$6),AND(JK$12="Los Dienstleistung",JM17&gt;='Valori soglia'!$H$5,JM17&lt;'Valori soglia'!$H$6),AND(JK$12="Grundvertrag Lieferung",JM17&gt;='Valori soglia'!$L$5,JM17&lt;'Valori soglia'!$L$6),AND(JK$12="Los Lieferung",JM17&gt;='Valori soglia'!$L$5,JM17&lt;'Valori soglia'!$L$6))),AND(JN$12="Einladung",OR(AND(JK$12="Grundvertrag Dienstleistung",JM17&gt;='Valori soglia'!$H$5,JM17&lt;'Valori soglia'!$H$6),AND(JK$12="Los Dienstleistung",JM17&gt;='Valori soglia'!$H$5,JM17&lt;'Valori soglia'!$H$6),AND(JK$12="Grundvertrag Lieferung",JM17&gt;='Valori soglia'!$L$5,JM17&lt;'Valori soglia'!$L$6),AND(JK$12="Los Lieferung",JM17&gt;='Valori soglia'!$L$5,JM17&lt;'Valori soglia'!$L$6)))),"Freihändig Tipo. 36 Abs. 2 Bst. d OAPub","")</f>
        <v/>
      </c>
      <c r="JP19" s="473"/>
      <c r="JQ19" s="461"/>
      <c r="JR19" s="463"/>
      <c r="JS19" s="465"/>
    </row>
    <row r="20" spans="2:279" ht="27" customHeight="1" x14ac:dyDescent="0.2">
      <c r="B20" s="151" t="s">
        <v>103</v>
      </c>
      <c r="C20" s="429"/>
      <c r="D20" s="378">
        <v>0</v>
      </c>
      <c r="E20" s="510" t="str">
        <f>IF(D20&gt;='Valori soglia'!H$6,"BöB","OAPub")</f>
        <v>OAPub</v>
      </c>
      <c r="F20" s="505" t="str">
        <f>IF(D20&gt;='Valori soglia'!H$6,"Offenes Procedura *","")</f>
        <v/>
      </c>
      <c r="G20" s="506"/>
      <c r="H20" s="502" t="str">
        <f>IF(E20="BöB","Ja","No")</f>
        <v>No</v>
      </c>
      <c r="I20" s="503" t="str">
        <f>IF(E20="BöB","Ja","No")</f>
        <v>No</v>
      </c>
      <c r="J20" s="495"/>
      <c r="K20" s="173" t="s">
        <v>44</v>
      </c>
      <c r="L20" s="429">
        <v>3</v>
      </c>
      <c r="M20" s="455">
        <v>0</v>
      </c>
      <c r="N20" s="457" t="str">
        <f>IF(M20&gt;='Valori soglia'!$H$6,"BöB","OAPub")</f>
        <v>OAPub</v>
      </c>
      <c r="O20" s="459" t="str">
        <f>IF(OR(AND(K$12="Grundvertrag Dienstleistung",M20&gt;='Valori soglia'!$H$5,O22=""),AND(K$12="Los Dienstleistung",M20&gt;='Valori soglia'!$H$5,O22=""),AND(K$12="Grundvertrag Lieferung",M20&gt;='Valori soglia'!$L$5,O22=""),AND(K$12="Los Lieferung",M20&gt;='Valori soglia'!$L$5,O22="")),"Freihändig Tipo. 13 OAPub","")</f>
        <v/>
      </c>
      <c r="P20" s="460"/>
      <c r="Q20" s="461" t="str">
        <f>IF(N20="BöB","Ja","No")</f>
        <v>No</v>
      </c>
      <c r="R20" s="463" t="str">
        <f>IF(N20="BöB","Ja","No")</f>
        <v>No</v>
      </c>
      <c r="S20" s="465" t="str">
        <f>IF(SUM(M14:M22)&gt;M12/2,"Ʃ Aggiunte &gt; 50% Grundauftrag","")</f>
        <v/>
      </c>
      <c r="T20" s="162"/>
      <c r="U20" s="173" t="s">
        <v>44</v>
      </c>
      <c r="V20" s="429">
        <v>3</v>
      </c>
      <c r="W20" s="455">
        <v>0</v>
      </c>
      <c r="X20" s="457" t="str">
        <f>IF(W20&gt;='Valori soglia'!$H$6,"BöB","OAPub")</f>
        <v>OAPub</v>
      </c>
      <c r="Y20" s="459" t="str">
        <f>IF(OR(AND(U$12="Grundvertrag Dienstleistung",W20&gt;='Valori soglia'!$H$5,Y22=""),AND(U$12="Los Dienstleistung",W20&gt;='Valori soglia'!$H$5,Y22=""),AND(U$12="Grundvertrag Lieferung",W20&gt;='Valori soglia'!$L$5,Y22=""),AND(U$12="Los Lieferung",W20&gt;='Valori soglia'!$L$5,Y22="")),"Freihändig Tipo. 13 OAPub","")</f>
        <v/>
      </c>
      <c r="Z20" s="460"/>
      <c r="AA20" s="461" t="str">
        <f>IF(X20="BöB","Ja","No")</f>
        <v>No</v>
      </c>
      <c r="AB20" s="463" t="str">
        <f>IF(X20="BöB","Ja","No")</f>
        <v>No</v>
      </c>
      <c r="AC20" s="465" t="str">
        <f>IF(SUM(W14:W22)&gt;W12/2,"Ʃ Aggiunte &gt; 50% Grundauftrag","")</f>
        <v/>
      </c>
      <c r="AD20" s="36"/>
      <c r="AE20" s="173" t="s">
        <v>44</v>
      </c>
      <c r="AF20" s="429">
        <v>3</v>
      </c>
      <c r="AG20" s="455">
        <v>0</v>
      </c>
      <c r="AH20" s="457" t="str">
        <f>IF(AG20&gt;='Valori soglia'!$H$6,"BöB","OAPub")</f>
        <v>OAPub</v>
      </c>
      <c r="AI20" s="459" t="str">
        <f>IF(OR(AND(AE$12="Grundvertrag Dienstleistung",AG20&gt;='Valori soglia'!$H$5,AI22=""),AND(AE$12="Los Dienstleistung",AG20&gt;='Valori soglia'!$H$5,AI22=""),AND(AE$12="Grundvertrag Lieferung",AG20&gt;='Valori soglia'!$L$5,AI22=""),AND(AE$12="Los Lieferung",AG20&gt;='Valori soglia'!$L$5,AI22="")),"Freihändig Tipo. 13 OAPub","")</f>
        <v/>
      </c>
      <c r="AJ20" s="460"/>
      <c r="AK20" s="461" t="str">
        <f>IF(AH20="BöB","Ja","No")</f>
        <v>No</v>
      </c>
      <c r="AL20" s="463" t="str">
        <f>IF(AH20="BöB","Ja","No")</f>
        <v>No</v>
      </c>
      <c r="AM20" s="465" t="str">
        <f>IF(SUM(AG14:AG22)&gt;AG12/2,"Ʃ Aggiunte &gt; 50% Grundauftrag","")</f>
        <v/>
      </c>
      <c r="AN20" s="27"/>
      <c r="AO20" s="173" t="s">
        <v>44</v>
      </c>
      <c r="AP20" s="429">
        <v>3</v>
      </c>
      <c r="AQ20" s="455">
        <v>0</v>
      </c>
      <c r="AR20" s="457" t="str">
        <f>IF(AQ20&gt;='Valori soglia'!$H$6,"BöB","OAPub")</f>
        <v>OAPub</v>
      </c>
      <c r="AS20" s="459" t="str">
        <f>IF(OR(AND(AO$12="Grundvertrag Dienstleistung",AQ20&gt;='Valori soglia'!$H$5,AS22=""),AND(AO$12="Los Dienstleistung",AQ20&gt;='Valori soglia'!$H$5,AS22=""),AND(AO$12="Grundvertrag Lieferung",AQ20&gt;='Valori soglia'!$L$5,AS22=""),AND(AO$12="Los Lieferung",AQ20&gt;='Valori soglia'!$L$5,AS22="")),"Freihändig Tipo. 13 OAPub","")</f>
        <v/>
      </c>
      <c r="AT20" s="460"/>
      <c r="AU20" s="461" t="str">
        <f>IF(AR20="BöB","Ja","No")</f>
        <v>No</v>
      </c>
      <c r="AV20" s="463" t="str">
        <f>IF(AR20="BöB","Ja","No")</f>
        <v>No</v>
      </c>
      <c r="AW20" s="465" t="str">
        <f>IF(SUM(AQ14:AQ22)&gt;AQ12/2,"Ʃ Aggiunte &gt; 50% Grundauftrag","")</f>
        <v/>
      </c>
      <c r="AX20" s="28"/>
      <c r="AY20" s="173" t="s">
        <v>44</v>
      </c>
      <c r="AZ20" s="429">
        <v>3</v>
      </c>
      <c r="BA20" s="455">
        <v>0</v>
      </c>
      <c r="BB20" s="457" t="str">
        <f>IF(BA20&gt;='Valori soglia'!$H$6,"BöB","OAPub")</f>
        <v>OAPub</v>
      </c>
      <c r="BC20" s="459" t="str">
        <f>IF(OR(AND(AY$12="Grundvertrag Dienstleistung",BA20&gt;='Valori soglia'!$H$5,BC22=""),AND(AY$12="Los Dienstleistung",BA20&gt;='Valori soglia'!$H$5,BC22=""),AND(AY$12="Grundvertrag Lieferung",BA20&gt;='Valori soglia'!$L$5,BC22=""),AND(AY$12="Los Lieferung",BA20&gt;='Valori soglia'!$L$5,BC22="")),"Freihändig Tipo. 13 OAPub","")</f>
        <v/>
      </c>
      <c r="BD20" s="460"/>
      <c r="BE20" s="461" t="str">
        <f>IF(BB20="BöB","Ja","No")</f>
        <v>No</v>
      </c>
      <c r="BF20" s="463" t="str">
        <f>IF(BB20="BöB","Ja","No")</f>
        <v>No</v>
      </c>
      <c r="BG20" s="465" t="str">
        <f>IF(SUM(BA14:BA22)&gt;BA12/2,"Ʃ Aggiunte &gt; 50% Grundauftrag","")</f>
        <v/>
      </c>
      <c r="BH20" s="27"/>
      <c r="BI20" s="173" t="s">
        <v>44</v>
      </c>
      <c r="BJ20" s="429">
        <v>3</v>
      </c>
      <c r="BK20" s="455">
        <v>0</v>
      </c>
      <c r="BL20" s="457" t="str">
        <f>IF(BK20&gt;='Valori soglia'!$H$6,"BöB","OAPub")</f>
        <v>OAPub</v>
      </c>
      <c r="BM20" s="459" t="str">
        <f>IF(OR(AND(BI$12="Grundvertrag Dienstleistung",BK20&gt;='Valori soglia'!$H$5,BM22=""),AND(BI$12="Los Dienstleistung",BK20&gt;='Valori soglia'!$H$5,BM22=""),AND(BI$12="Grundvertrag Lieferung",BK20&gt;='Valori soglia'!$L$5,BM22=""),AND(BI$12="Los Lieferung",BK20&gt;='Valori soglia'!$L$5,BM22="")),"Freihändig Tipo. 13 OAPub","")</f>
        <v/>
      </c>
      <c r="BN20" s="460"/>
      <c r="BO20" s="461" t="str">
        <f>IF(BL20="BöB","Ja","No")</f>
        <v>No</v>
      </c>
      <c r="BP20" s="463" t="str">
        <f>IF(BL20="BöB","Ja","No")</f>
        <v>No</v>
      </c>
      <c r="BQ20" s="465" t="str">
        <f>IF(SUM(BK14:BK22)&gt;BK12/2,"Ʃ Aggiunte &gt; 50% Grundauftrag","")</f>
        <v/>
      </c>
      <c r="BR20" s="159"/>
      <c r="BS20" s="173" t="s">
        <v>44</v>
      </c>
      <c r="BT20" s="429">
        <v>3</v>
      </c>
      <c r="BU20" s="455">
        <v>0</v>
      </c>
      <c r="BV20" s="457" t="str">
        <f>IF(BU20&gt;='Valori soglia'!$H$6,"BöB","OAPub")</f>
        <v>OAPub</v>
      </c>
      <c r="BW20" s="459" t="str">
        <f>IF(OR(AND(BS$12="Grundvertrag Dienstleistung",BU20&gt;='Valori soglia'!$H$5,BW22=""),AND(BS$12="Los Dienstleistung",BU20&gt;='Valori soglia'!$H$5,BW22=""),AND(BS$12="Grundvertrag Lieferung",BU20&gt;='Valori soglia'!$L$5,BW22=""),AND(BS$12="Los Lieferung",BU20&gt;='Valori soglia'!$L$5,BW22="")),"Freihändig Tipo. 13 OAPub","")</f>
        <v/>
      </c>
      <c r="BX20" s="460"/>
      <c r="BY20" s="461" t="str">
        <f>IF(BV20="BöB","Ja","No")</f>
        <v>No</v>
      </c>
      <c r="BZ20" s="463" t="str">
        <f>IF(BV20="BöB","Ja","No")</f>
        <v>No</v>
      </c>
      <c r="CA20" s="465" t="str">
        <f>IF(SUM(BU14:BU22)&gt;BU12/2,"Ʃ Aggiunte &gt; 50% Grundauftrag","")</f>
        <v/>
      </c>
      <c r="CB20" s="159"/>
      <c r="CC20" s="173" t="s">
        <v>44</v>
      </c>
      <c r="CD20" s="429">
        <v>3</v>
      </c>
      <c r="CE20" s="455">
        <v>0</v>
      </c>
      <c r="CF20" s="457" t="str">
        <f>IF(CE20&gt;='Valori soglia'!$H$6,"BöB","OAPub")</f>
        <v>OAPub</v>
      </c>
      <c r="CG20" s="459" t="str">
        <f>IF(OR(AND(CC$12="Grundvertrag Dienstleistung",CE20&gt;='Valori soglia'!$H$5,CG22=""),AND(CC$12="Los Dienstleistung",CE20&gt;='Valori soglia'!$H$5,CG22=""),AND(CC$12="Grundvertrag Lieferung",CE20&gt;='Valori soglia'!$L$5,CG22=""),AND(CC$12="Los Lieferung",CE20&gt;='Valori soglia'!$L$5,CG22="")),"Freihändig Tipo. 13 OAPub","")</f>
        <v/>
      </c>
      <c r="CH20" s="460"/>
      <c r="CI20" s="461" t="str">
        <f>IF(CF20="BöB","Ja","No")</f>
        <v>No</v>
      </c>
      <c r="CJ20" s="463" t="str">
        <f>IF(CF20="BöB","Ja","No")</f>
        <v>No</v>
      </c>
      <c r="CK20" s="465" t="str">
        <f>IF(SUM(CE14:CE22)&gt;CE12/2,"Ʃ Aggiunte &gt; 50% Grundauftrag","")</f>
        <v/>
      </c>
      <c r="CL20" s="160"/>
      <c r="CM20" s="173" t="s">
        <v>44</v>
      </c>
      <c r="CN20" s="429">
        <v>3</v>
      </c>
      <c r="CO20" s="455">
        <v>0</v>
      </c>
      <c r="CP20" s="457" t="str">
        <f>IF(CO20&gt;='Valori soglia'!$H$6,"BöB","OAPub")</f>
        <v>OAPub</v>
      </c>
      <c r="CQ20" s="459" t="str">
        <f>IF(OR(AND(CM$12="Grundvertrag Dienstleistung",CO20&gt;='Valori soglia'!$H$5,CQ22=""),AND(CM$12="Los Dienstleistung",CO20&gt;='Valori soglia'!$H$5,CQ22=""),AND(CM$12="Grundvertrag Lieferung",CO20&gt;='Valori soglia'!$L$5,CQ22=""),AND(CM$12="Los Lieferung",CO20&gt;='Valori soglia'!$L$5,CQ22="")),"Freihändig Tipo. 13 OAPub","")</f>
        <v/>
      </c>
      <c r="CR20" s="460"/>
      <c r="CS20" s="461" t="str">
        <f>IF(CP20="BöB","Ja","No")</f>
        <v>No</v>
      </c>
      <c r="CT20" s="463" t="str">
        <f>IF(CP20="BöB","Ja","No")</f>
        <v>No</v>
      </c>
      <c r="CU20" s="465" t="str">
        <f>IF(SUM(CO14:CO22)&gt;CO12/2,"Ʃ Aggiunte &gt; 50% Grundauftrag","")</f>
        <v/>
      </c>
      <c r="CV20" s="161"/>
      <c r="CW20" s="173" t="s">
        <v>44</v>
      </c>
      <c r="CX20" s="429">
        <v>3</v>
      </c>
      <c r="CY20" s="455">
        <v>0</v>
      </c>
      <c r="CZ20" s="457" t="str">
        <f>IF(CY20&gt;='Valori soglia'!$H$6,"BöB","OAPub")</f>
        <v>OAPub</v>
      </c>
      <c r="DA20" s="459" t="str">
        <f>IF(OR(AND(CW$12="Grundvertrag Dienstleistung",CY20&gt;='Valori soglia'!$H$5,DA22=""),AND(CW$12="Los Dienstleistung",CY20&gt;='Valori soglia'!$H$5,DA22=""),AND(CW$12="Grundvertrag Lieferung",CY20&gt;='Valori soglia'!$L$5,DA22=""),AND(CW$12="Los Lieferung",CY20&gt;='Valori soglia'!$L$5,DA22="")),"Freihändig Tipo. 13 OAPub","")</f>
        <v/>
      </c>
      <c r="DB20" s="460"/>
      <c r="DC20" s="461" t="str">
        <f>IF(CZ20="BöB","Ja","No")</f>
        <v>No</v>
      </c>
      <c r="DD20" s="463" t="str">
        <f>IF(CZ20="BöB","Ja","No")</f>
        <v>No</v>
      </c>
      <c r="DE20" s="465" t="str">
        <f>IF(SUM(CY14:CY22)&gt;CY12/2,"Ʃ Aggiunte &gt; 50% Grundauftrag","")</f>
        <v/>
      </c>
      <c r="DF20" s="162"/>
      <c r="DG20" s="173" t="s">
        <v>44</v>
      </c>
      <c r="DH20" s="429">
        <v>3</v>
      </c>
      <c r="DI20" s="455">
        <v>0</v>
      </c>
      <c r="DJ20" s="457" t="str">
        <f>IF(DI20&gt;='Valori soglia'!$H$6,"BöB","OAPub")</f>
        <v>OAPub</v>
      </c>
      <c r="DK20" s="459" t="str">
        <f>IF(OR(AND(DG$12="Grundvertrag Dienstleistung",DI20&gt;='Valori soglia'!$H$5,DK22=""),AND(DG$12="Los Dienstleistung",DI20&gt;='Valori soglia'!$H$5,DK22=""),AND(DG$12="Grundvertrag Lieferung",DI20&gt;='Valori soglia'!$L$5,DK22=""),AND(DG$12="Los Lieferung",DI20&gt;='Valori soglia'!$L$5,DK22="")),"Freihändig Tipo. 13 OAPub","")</f>
        <v/>
      </c>
      <c r="DL20" s="460"/>
      <c r="DM20" s="461" t="str">
        <f>IF(DJ20="BöB","Ja","No")</f>
        <v>No</v>
      </c>
      <c r="DN20" s="463" t="str">
        <f>IF(DJ20="BöB","Ja","No")</f>
        <v>No</v>
      </c>
      <c r="DO20" s="465" t="str">
        <f>IF(SUM(DI14:DI22)&gt;DI12/2,"Ʃ Aggiunte &gt; 50% Grundauftrag","")</f>
        <v/>
      </c>
      <c r="DP20" s="36"/>
      <c r="DQ20" s="173" t="s">
        <v>44</v>
      </c>
      <c r="DR20" s="429">
        <v>3</v>
      </c>
      <c r="DS20" s="455">
        <v>0</v>
      </c>
      <c r="DT20" s="457" t="str">
        <f>IF(DS20&gt;='Valori soglia'!$H$6,"BöB","OAPub")</f>
        <v>OAPub</v>
      </c>
      <c r="DU20" s="459" t="str">
        <f>IF(OR(AND(DQ$12="Grundvertrag Dienstleistung",DS20&gt;='Valori soglia'!$H$5,DU22=""),AND(DQ$12="Los Dienstleistung",DS20&gt;='Valori soglia'!$H$5,DU22=""),AND(DQ$12="Grundvertrag Lieferung",DS20&gt;='Valori soglia'!$L$5,DU22=""),AND(DQ$12="Los Lieferung",DS20&gt;='Valori soglia'!$L$5,DU22="")),"Freihändig Tipo. 13 OAPub","")</f>
        <v/>
      </c>
      <c r="DV20" s="460"/>
      <c r="DW20" s="461" t="str">
        <f>IF(DT20="BöB","Ja","No")</f>
        <v>No</v>
      </c>
      <c r="DX20" s="463" t="str">
        <f>IF(DT20="BöB","Ja","No")</f>
        <v>No</v>
      </c>
      <c r="DY20" s="465" t="str">
        <f>IF(SUM(DS14:DS22)&gt;DS12/2,"Ʃ Aggiunte &gt; 50% Grundauftrag","")</f>
        <v/>
      </c>
      <c r="DZ20" s="27"/>
      <c r="EA20" s="173" t="s">
        <v>44</v>
      </c>
      <c r="EB20" s="429">
        <v>3</v>
      </c>
      <c r="EC20" s="455">
        <v>0</v>
      </c>
      <c r="ED20" s="457" t="str">
        <f>IF(EC20&gt;='Valori soglia'!$H$6,"BöB","OAPub")</f>
        <v>OAPub</v>
      </c>
      <c r="EE20" s="459" t="str">
        <f>IF(OR(AND(EA$12="Grundvertrag Dienstleistung",EC20&gt;='Valori soglia'!$H$5,EE22=""),AND(EA$12="Los Dienstleistung",EC20&gt;='Valori soglia'!$H$5,EE22=""),AND(EA$12="Grundvertrag Lieferung",EC20&gt;='Valori soglia'!$L$5,EE22=""),AND(EA$12="Los Lieferung",EC20&gt;='Valori soglia'!$L$5,EE22="")),"Freihändig Tipo. 13 OAPub","")</f>
        <v/>
      </c>
      <c r="EF20" s="460"/>
      <c r="EG20" s="461" t="str">
        <f>IF(ED20="BöB","Ja","No")</f>
        <v>No</v>
      </c>
      <c r="EH20" s="463" t="str">
        <f>IF(ED20="BöB","Ja","No")</f>
        <v>No</v>
      </c>
      <c r="EI20" s="465" t="str">
        <f>IF(SUM(EC14:EC22)&gt;EC12/2,"Ʃ Aggiunte &gt; 50% Grundauftrag","")</f>
        <v/>
      </c>
      <c r="EJ20" s="28"/>
      <c r="EK20" s="173" t="s">
        <v>44</v>
      </c>
      <c r="EL20" s="429">
        <v>3</v>
      </c>
      <c r="EM20" s="455">
        <v>0</v>
      </c>
      <c r="EN20" s="457" t="str">
        <f>IF(EM20&gt;='Valori soglia'!$H$6,"BöB","OAPub")</f>
        <v>OAPub</v>
      </c>
      <c r="EO20" s="459" t="str">
        <f>IF(OR(AND(EK$12="Grundvertrag Dienstleistung",EM20&gt;='Valori soglia'!$H$5,EO22=""),AND(EK$12="Los Dienstleistung",EM20&gt;='Valori soglia'!$H$5,EO22=""),AND(EK$12="Grundvertrag Lieferung",EM20&gt;='Valori soglia'!$L$5,EO22=""),AND(EK$12="Los Lieferung",EM20&gt;='Valori soglia'!$L$5,EO22="")),"Freihändig Tipo. 13 OAPub","")</f>
        <v/>
      </c>
      <c r="EP20" s="460"/>
      <c r="EQ20" s="461" t="str">
        <f>IF(EN20="BöB","Ja","No")</f>
        <v>No</v>
      </c>
      <c r="ER20" s="463" t="str">
        <f>IF(EN20="BöB","Ja","No")</f>
        <v>No</v>
      </c>
      <c r="ES20" s="465" t="str">
        <f>IF(SUM(EM14:EM22)&gt;EM12/2,"Ʃ Aggiunte &gt; 50% Grundauftrag","")</f>
        <v/>
      </c>
      <c r="ET20" s="27"/>
      <c r="EU20" s="173" t="s">
        <v>44</v>
      </c>
      <c r="EV20" s="429">
        <v>3</v>
      </c>
      <c r="EW20" s="455">
        <v>0</v>
      </c>
      <c r="EX20" s="457" t="str">
        <f>IF(EW20&gt;='Valori soglia'!$H$6,"BöB","OAPub")</f>
        <v>OAPub</v>
      </c>
      <c r="EY20" s="459" t="str">
        <f>IF(OR(AND(EU$12="Grundvertrag Dienstleistung",EW20&gt;='Valori soglia'!$H$5,EY22=""),AND(EU$12="Los Dienstleistung",EW20&gt;='Valori soglia'!$H$5,EY22=""),AND(EU$12="Grundvertrag Lieferung",EW20&gt;='Valori soglia'!$L$5,EY22=""),AND(EU$12="Los Lieferung",EW20&gt;='Valori soglia'!$L$5,EY22="")),"Freihändig Tipo. 13 OAPub","")</f>
        <v/>
      </c>
      <c r="EZ20" s="460"/>
      <c r="FA20" s="461" t="str">
        <f>IF(EX20="BöB","Ja","No")</f>
        <v>No</v>
      </c>
      <c r="FB20" s="463" t="str">
        <f>IF(EX20="BöB","Ja","No")</f>
        <v>No</v>
      </c>
      <c r="FC20" s="465" t="str">
        <f>IF(SUM(EW14:EW22)&gt;EW12/2,"Ʃ Aggiunte &gt; 50% Grundauftrag","")</f>
        <v/>
      </c>
      <c r="FD20" s="159"/>
      <c r="FE20" s="173" t="s">
        <v>44</v>
      </c>
      <c r="FF20" s="429">
        <v>3</v>
      </c>
      <c r="FG20" s="455">
        <v>0</v>
      </c>
      <c r="FH20" s="457" t="str">
        <f>IF(FG20&gt;='Valori soglia'!$H$6,"BöB","OAPub")</f>
        <v>OAPub</v>
      </c>
      <c r="FI20" s="459" t="str">
        <f>IF(OR(AND(FE$12="Grundvertrag Dienstleistung",FG20&gt;='Valori soglia'!$H$5,FI22=""),AND(FE$12="Los Dienstleistung",FG20&gt;='Valori soglia'!$H$5,FI22=""),AND(FE$12="Grundvertrag Lieferung",FG20&gt;='Valori soglia'!$L$5,FI22=""),AND(FE$12="Los Lieferung",FG20&gt;='Valori soglia'!$L$5,FI22="")),"Freihändig Tipo. 13 OAPub","")</f>
        <v/>
      </c>
      <c r="FJ20" s="460"/>
      <c r="FK20" s="461" t="str">
        <f>IF(FH20="BöB","Ja","No")</f>
        <v>No</v>
      </c>
      <c r="FL20" s="463" t="str">
        <f>IF(FH20="BöB","Ja","No")</f>
        <v>No</v>
      </c>
      <c r="FM20" s="465" t="str">
        <f>IF(SUM(FG14:FG22)&gt;FG12/2,"Ʃ Aggiunte &gt; 50% Grundauftrag","")</f>
        <v/>
      </c>
      <c r="FN20" s="159"/>
      <c r="FO20" s="173" t="s">
        <v>44</v>
      </c>
      <c r="FP20" s="429">
        <v>3</v>
      </c>
      <c r="FQ20" s="455">
        <v>0</v>
      </c>
      <c r="FR20" s="457" t="str">
        <f>IF(FQ20&gt;='Valori soglia'!$H$6,"BöB","OAPub")</f>
        <v>OAPub</v>
      </c>
      <c r="FS20" s="459" t="str">
        <f>IF(OR(AND(FO$12="Grundvertrag Dienstleistung",FQ20&gt;='Valori soglia'!$H$5,FS22=""),AND(FO$12="Los Dienstleistung",FQ20&gt;='Valori soglia'!$H$5,FS22=""),AND(FO$12="Grundvertrag Lieferung",FQ20&gt;='Valori soglia'!$L$5,FS22=""),AND(FO$12="Los Lieferung",FQ20&gt;='Valori soglia'!$L$5,FS22="")),"Freihändig Tipo. 13 OAPub","")</f>
        <v/>
      </c>
      <c r="FT20" s="460"/>
      <c r="FU20" s="461" t="str">
        <f>IF(FR20="BöB","Ja","No")</f>
        <v>No</v>
      </c>
      <c r="FV20" s="463" t="str">
        <f>IF(FR20="BöB","Ja","No")</f>
        <v>No</v>
      </c>
      <c r="FW20" s="465" t="str">
        <f>IF(SUM(FQ14:FQ22)&gt;FQ12/2,"Ʃ Aggiunte &gt; 50% Grundauftrag","")</f>
        <v/>
      </c>
      <c r="FX20" s="160"/>
      <c r="FY20" s="173" t="s">
        <v>44</v>
      </c>
      <c r="FZ20" s="429">
        <v>3</v>
      </c>
      <c r="GA20" s="455">
        <v>0</v>
      </c>
      <c r="GB20" s="457" t="str">
        <f>IF(GA20&gt;='Valori soglia'!$H$6,"BöB","OAPub")</f>
        <v>OAPub</v>
      </c>
      <c r="GC20" s="459" t="str">
        <f>IF(OR(AND(FY$12="Grundvertrag Dienstleistung",GA20&gt;='Valori soglia'!$H$5,GC22=""),AND(FY$12="Los Dienstleistung",GA20&gt;='Valori soglia'!$H$5,GC22=""),AND(FY$12="Grundvertrag Lieferung",GA20&gt;='Valori soglia'!$L$5,GC22=""),AND(FY$12="Los Lieferung",GA20&gt;='Valori soglia'!$L$5,GC22="")),"Freihändig Tipo. 13 OAPub","")</f>
        <v/>
      </c>
      <c r="GD20" s="460"/>
      <c r="GE20" s="461" t="str">
        <f>IF(GB20="BöB","Ja","No")</f>
        <v>No</v>
      </c>
      <c r="GF20" s="463" t="str">
        <f>IF(GB20="BöB","Ja","No")</f>
        <v>No</v>
      </c>
      <c r="GG20" s="465" t="str">
        <f>IF(SUM(GA14:GA22)&gt;GA12/2,"Ʃ Aggiunte &gt; 50% Grundauftrag","")</f>
        <v/>
      </c>
      <c r="GH20" s="161"/>
      <c r="GI20" s="173" t="s">
        <v>44</v>
      </c>
      <c r="GJ20" s="429">
        <v>3</v>
      </c>
      <c r="GK20" s="455">
        <v>0</v>
      </c>
      <c r="GL20" s="457" t="str">
        <f>IF(GK20&gt;='Valori soglia'!$H$6,"BöB","OAPub")</f>
        <v>OAPub</v>
      </c>
      <c r="GM20" s="459" t="str">
        <f>IF(OR(AND(GI$12="Grundvertrag Dienstleistung",GK20&gt;='Valori soglia'!$H$5,GM22=""),AND(GI$12="Los Dienstleistung",GK20&gt;='Valori soglia'!$H$5,GM22=""),AND(GI$12="Grundvertrag Lieferung",GK20&gt;='Valori soglia'!$L$5,GM22=""),AND(GI$12="Los Lieferung",GK20&gt;='Valori soglia'!$L$5,GM22="")),"Freihändig Tipo. 13 OAPub","")</f>
        <v/>
      </c>
      <c r="GN20" s="460"/>
      <c r="GO20" s="461" t="str">
        <f>IF(GL20="BöB","Ja","No")</f>
        <v>No</v>
      </c>
      <c r="GP20" s="463" t="str">
        <f>IF(GL20="BöB","Ja","No")</f>
        <v>No</v>
      </c>
      <c r="GQ20" s="465" t="str">
        <f>IF(SUM(GK14:GK22)&gt;GK12/2,"Ʃ Aggiunte &gt; 50% Grundauftrag","")</f>
        <v/>
      </c>
      <c r="GR20" s="162"/>
      <c r="GS20" s="173" t="s">
        <v>44</v>
      </c>
      <c r="GT20" s="429">
        <v>3</v>
      </c>
      <c r="GU20" s="455">
        <v>0</v>
      </c>
      <c r="GV20" s="457" t="str">
        <f>IF(GU20&gt;='Valori soglia'!$H$6,"BöB","OAPub")</f>
        <v>OAPub</v>
      </c>
      <c r="GW20" s="459" t="str">
        <f>IF(OR(AND(GS$12="Grundvertrag Dienstleistung",GU20&gt;='Valori soglia'!$H$5,GW22=""),AND(GS$12="Los Dienstleistung",GU20&gt;='Valori soglia'!$H$5,GW22=""),AND(GS$12="Grundvertrag Lieferung",GU20&gt;='Valori soglia'!$L$5,GW22=""),AND(GS$12="Los Lieferung",GU20&gt;='Valori soglia'!$L$5,GW22="")),"Freihändig Tipo. 13 OAPub","")</f>
        <v/>
      </c>
      <c r="GX20" s="460"/>
      <c r="GY20" s="461" t="str">
        <f>IF(GV20="BöB","Ja","No")</f>
        <v>No</v>
      </c>
      <c r="GZ20" s="463" t="str">
        <f>IF(GV20="BöB","Ja","No")</f>
        <v>No</v>
      </c>
      <c r="HA20" s="465" t="str">
        <f>IF(SUM(GU14:GU22)&gt;GU12/2,"Ʃ Aggiunte &gt; 50% Grundauftrag","")</f>
        <v/>
      </c>
      <c r="HB20" s="36"/>
      <c r="HC20" s="173" t="s">
        <v>44</v>
      </c>
      <c r="HD20" s="429">
        <v>3</v>
      </c>
      <c r="HE20" s="455">
        <v>0</v>
      </c>
      <c r="HF20" s="457" t="str">
        <f>IF(HE20&gt;='Valori soglia'!$H$6,"BöB","OAPub")</f>
        <v>OAPub</v>
      </c>
      <c r="HG20" s="459" t="str">
        <f>IF(OR(AND(HC$12="Grundvertrag Dienstleistung",HE20&gt;='Valori soglia'!$H$5,HG22=""),AND(HC$12="Los Dienstleistung",HE20&gt;='Valori soglia'!$H$5,HG22=""),AND(HC$12="Grundvertrag Lieferung",HE20&gt;='Valori soglia'!$L$5,HG22=""),AND(HC$12="Los Lieferung",HE20&gt;='Valori soglia'!$L$5,HG22="")),"Freihändig Tipo. 13 OAPub","")</f>
        <v/>
      </c>
      <c r="HH20" s="460"/>
      <c r="HI20" s="461" t="str">
        <f>IF(HF20="BöB","Ja","No")</f>
        <v>No</v>
      </c>
      <c r="HJ20" s="463" t="str">
        <f>IF(HF20="BöB","Ja","No")</f>
        <v>No</v>
      </c>
      <c r="HK20" s="465" t="str">
        <f>IF(SUM(HE14:HE22)&gt;HE12/2,"Ʃ Aggiunte &gt; 50% Grundauftrag","")</f>
        <v/>
      </c>
      <c r="HL20" s="27"/>
      <c r="HM20" s="173" t="s">
        <v>44</v>
      </c>
      <c r="HN20" s="429">
        <v>3</v>
      </c>
      <c r="HO20" s="455">
        <v>0</v>
      </c>
      <c r="HP20" s="457" t="str">
        <f>IF(HO20&gt;='Valori soglia'!$H$6,"BöB","OAPub")</f>
        <v>OAPub</v>
      </c>
      <c r="HQ20" s="459" t="str">
        <f>IF(OR(AND(HM$12="Grundvertrag Dienstleistung",HO20&gt;='Valori soglia'!$H$5,HQ22=""),AND(HM$12="Los Dienstleistung",HO20&gt;='Valori soglia'!$H$5,HQ22=""),AND(HM$12="Grundvertrag Lieferung",HO20&gt;='Valori soglia'!$L$5,HQ22=""),AND(HM$12="Los Lieferung",HO20&gt;='Valori soglia'!$L$5,HQ22="")),"Freihändig Tipo. 13 OAPub","")</f>
        <v/>
      </c>
      <c r="HR20" s="460"/>
      <c r="HS20" s="461" t="str">
        <f>IF(HP20="BöB","Ja","No")</f>
        <v>No</v>
      </c>
      <c r="HT20" s="463" t="str">
        <f>IF(HP20="BöB","Ja","No")</f>
        <v>No</v>
      </c>
      <c r="HU20" s="465" t="str">
        <f>IF(SUM(HO14:HO22)&gt;HO12/2,"Ʃ Aggiunte &gt; 50% Grundauftrag","")</f>
        <v/>
      </c>
      <c r="HV20" s="28"/>
      <c r="HW20" s="173" t="s">
        <v>44</v>
      </c>
      <c r="HX20" s="429">
        <v>3</v>
      </c>
      <c r="HY20" s="455">
        <v>0</v>
      </c>
      <c r="HZ20" s="457" t="str">
        <f>IF(HY20&gt;='Valori soglia'!$H$6,"BöB","OAPub")</f>
        <v>OAPub</v>
      </c>
      <c r="IA20" s="459" t="str">
        <f>IF(OR(AND(HW$12="Grundvertrag Dienstleistung",HY20&gt;='Valori soglia'!$H$5,IA22=""),AND(HW$12="Los Dienstleistung",HY20&gt;='Valori soglia'!$H$5,IA22=""),AND(HW$12="Grundvertrag Lieferung",HY20&gt;='Valori soglia'!$L$5,IA22=""),AND(HW$12="Los Lieferung",HY20&gt;='Valori soglia'!$L$5,IA22="")),"Freihändig Tipo. 13 OAPub","")</f>
        <v/>
      </c>
      <c r="IB20" s="460"/>
      <c r="IC20" s="461" t="str">
        <f>IF(HZ20="BöB","Ja","No")</f>
        <v>No</v>
      </c>
      <c r="ID20" s="463" t="str">
        <f>IF(HZ20="BöB","Ja","No")</f>
        <v>No</v>
      </c>
      <c r="IE20" s="465" t="str">
        <f>IF(SUM(HY14:HY22)&gt;HY12/2,"Ʃ Aggiunte &gt; 50% Grundauftrag","")</f>
        <v/>
      </c>
      <c r="IF20" s="27"/>
      <c r="IG20" s="173" t="s">
        <v>44</v>
      </c>
      <c r="IH20" s="429">
        <v>3</v>
      </c>
      <c r="II20" s="455">
        <v>0</v>
      </c>
      <c r="IJ20" s="457" t="str">
        <f>IF(II20&gt;='Valori soglia'!$H$6,"BöB","OAPub")</f>
        <v>OAPub</v>
      </c>
      <c r="IK20" s="459" t="str">
        <f>IF(OR(AND(IG$12="Grundvertrag Dienstleistung",II20&gt;='Valori soglia'!$H$5,IK22=""),AND(IG$12="Los Dienstleistung",II20&gt;='Valori soglia'!$H$5,IK22=""),AND(IG$12="Grundvertrag Lieferung",II20&gt;='Valori soglia'!$L$5,IK22=""),AND(IG$12="Los Lieferung",II20&gt;='Valori soglia'!$L$5,IK22="")),"Freihändig Tipo. 13 OAPub","")</f>
        <v/>
      </c>
      <c r="IL20" s="460"/>
      <c r="IM20" s="461" t="str">
        <f>IF(IJ20="BöB","Ja","No")</f>
        <v>No</v>
      </c>
      <c r="IN20" s="463" t="str">
        <f>IF(IJ20="BöB","Ja","No")</f>
        <v>No</v>
      </c>
      <c r="IO20" s="465" t="str">
        <f>IF(SUM(II14:II22)&gt;II12/2,"Ʃ Aggiunte &gt; 50% Grundauftrag","")</f>
        <v/>
      </c>
      <c r="IP20" s="159"/>
      <c r="IQ20" s="173" t="s">
        <v>44</v>
      </c>
      <c r="IR20" s="429">
        <v>3</v>
      </c>
      <c r="IS20" s="455">
        <v>0</v>
      </c>
      <c r="IT20" s="457" t="str">
        <f>IF(IS20&gt;='Valori soglia'!$H$6,"BöB","OAPub")</f>
        <v>OAPub</v>
      </c>
      <c r="IU20" s="459" t="str">
        <f>IF(OR(AND(IQ$12="Grundvertrag Dienstleistung",IS20&gt;='Valori soglia'!$H$5,IU22=""),AND(IQ$12="Los Dienstleistung",IS20&gt;='Valori soglia'!$H$5,IU22=""),AND(IQ$12="Grundvertrag Lieferung",IS20&gt;='Valori soglia'!$L$5,IU22=""),AND(IQ$12="Los Lieferung",IS20&gt;='Valori soglia'!$L$5,IU22="")),"Freihändig Tipo. 13 OAPub","")</f>
        <v/>
      </c>
      <c r="IV20" s="460"/>
      <c r="IW20" s="461" t="str">
        <f>IF(IT20="BöB","Ja","No")</f>
        <v>No</v>
      </c>
      <c r="IX20" s="463" t="str">
        <f>IF(IT20="BöB","Ja","No")</f>
        <v>No</v>
      </c>
      <c r="IY20" s="465" t="str">
        <f>IF(SUM(IS14:IS22)&gt;IS12/2,"Ʃ Aggiunte &gt; 50% Grundauftrag","")</f>
        <v/>
      </c>
      <c r="IZ20" s="159"/>
      <c r="JA20" s="173" t="s">
        <v>44</v>
      </c>
      <c r="JB20" s="429">
        <v>3</v>
      </c>
      <c r="JC20" s="455">
        <v>0</v>
      </c>
      <c r="JD20" s="457" t="str">
        <f>IF(JC20&gt;='Valori soglia'!$H$6,"BöB","OAPub")</f>
        <v>OAPub</v>
      </c>
      <c r="JE20" s="459" t="str">
        <f>IF(OR(AND(JA$12="Grundvertrag Dienstleistung",JC20&gt;='Valori soglia'!$H$5,JE22=""),AND(JA$12="Los Dienstleistung",JC20&gt;='Valori soglia'!$H$5,JE22=""),AND(JA$12="Grundvertrag Lieferung",JC20&gt;='Valori soglia'!$L$5,JE22=""),AND(JA$12="Los Lieferung",JC20&gt;='Valori soglia'!$L$5,JE22="")),"Freihändig Tipo. 13 OAPub","")</f>
        <v/>
      </c>
      <c r="JF20" s="460"/>
      <c r="JG20" s="461" t="str">
        <f>IF(JD20="BöB","Ja","No")</f>
        <v>No</v>
      </c>
      <c r="JH20" s="463" t="str">
        <f>IF(JD20="BöB","Ja","No")</f>
        <v>No</v>
      </c>
      <c r="JI20" s="465" t="str">
        <f>IF(SUM(JC14:JC22)&gt;JC12/2,"Ʃ Aggiunte &gt; 50% Grundauftrag","")</f>
        <v/>
      </c>
      <c r="JJ20" s="160"/>
      <c r="JK20" s="173" t="s">
        <v>44</v>
      </c>
      <c r="JL20" s="429">
        <v>3</v>
      </c>
      <c r="JM20" s="455">
        <v>0</v>
      </c>
      <c r="JN20" s="457" t="str">
        <f>IF(JM20&gt;='Valori soglia'!$H$6,"BöB","OAPub")</f>
        <v>OAPub</v>
      </c>
      <c r="JO20" s="459" t="str">
        <f>IF(OR(AND(JK$12="Grundvertrag Dienstleistung",JM20&gt;='Valori soglia'!$H$5,JO22=""),AND(JK$12="Los Dienstleistung",JM20&gt;='Valori soglia'!$H$5,JO22=""),AND(JK$12="Grundvertrag Lieferung",JM20&gt;='Valori soglia'!$L$5,JO22=""),AND(JK$12="Los Lieferung",JM20&gt;='Valori soglia'!$L$5,JO22="")),"Freihändig Tipo. 13 OAPub","")</f>
        <v/>
      </c>
      <c r="JP20" s="460"/>
      <c r="JQ20" s="461" t="str">
        <f>IF(JN20="BöB","Ja","No")</f>
        <v>No</v>
      </c>
      <c r="JR20" s="463" t="str">
        <f>IF(JN20="BöB","Ja","No")</f>
        <v>No</v>
      </c>
      <c r="JS20" s="465" t="str">
        <f>IF(SUM(JM14:JM22)&gt;JM12/2,"Ʃ Aggiunte &gt; 50% Grundauftrag","")</f>
        <v/>
      </c>
    </row>
    <row r="21" spans="2:279" ht="27" customHeight="1" x14ac:dyDescent="0.2">
      <c r="B21" s="342" t="s">
        <v>34</v>
      </c>
      <c r="C21" s="429"/>
      <c r="D21" s="378"/>
      <c r="E21" s="510"/>
      <c r="F21" s="498" t="str">
        <f>IF(OR(AND(B20="Grundvertrag Dienstleistung",D20&gt;='Valori soglia'!H$5,D20&lt;'Valori soglia'!H$6),AND(B20="Los Dienstleistung",D20&gt;='Valori soglia'!H$5,D20&lt;'Valori soglia'!H$6),AND(B20="Grundvertrag Lieferung",D20&gt;='Valori soglia'!L$5,D20&lt;'Valori soglia'!L$6),AND(B20="Los Lieferung",D20&gt;='Valori soglia'!L$5,D20&lt;'Valori soglia'!L$6)),"Einladungsverfahren *","")</f>
        <v/>
      </c>
      <c r="G21" s="499"/>
      <c r="H21" s="502"/>
      <c r="I21" s="503"/>
      <c r="J21" s="495"/>
      <c r="K21" s="466" t="s">
        <v>45</v>
      </c>
      <c r="L21" s="429"/>
      <c r="M21" s="455"/>
      <c r="N21" s="457"/>
      <c r="O21" s="468" t="str">
        <f>IF(OR(AND(K$12="Grundvertrag Dienstleistung",M20&lt;'Valori soglia'!$H$5),AND(K$12="Los Dienstleistung",M20&lt;'Valori soglia'!$H$5),AND(K$12="Grundvertrag Lieferung",M20&lt;'Valori soglia'!$L$5),AND(K$12="Los Lieferung",M20&lt;'Valori soglia'!$L$5)),"Freihändig Tipo. 36 OAPub","")</f>
        <v/>
      </c>
      <c r="P21" s="469"/>
      <c r="Q21" s="461"/>
      <c r="R21" s="463"/>
      <c r="S21" s="465"/>
      <c r="T21" s="162"/>
      <c r="U21" s="466" t="s">
        <v>45</v>
      </c>
      <c r="V21" s="429"/>
      <c r="W21" s="455"/>
      <c r="X21" s="457"/>
      <c r="Y21" s="468" t="str">
        <f>IF(OR(AND(U$12="Grundvertrag Dienstleistung",W20&lt;'Valori soglia'!$H$5),AND(U$12="Los Dienstleistung",W20&lt;'Valori soglia'!$H$5),AND(U$12="Grundvertrag Lieferung",W20&lt;'Valori soglia'!$L$5),AND(U$12="Los Lieferung",W20&lt;'Valori soglia'!$L$5)),"Freihändig Tipo. 36 OAPub","")</f>
        <v/>
      </c>
      <c r="Z21" s="469"/>
      <c r="AA21" s="461"/>
      <c r="AB21" s="463"/>
      <c r="AC21" s="465"/>
      <c r="AD21" s="27"/>
      <c r="AE21" s="466" t="s">
        <v>45</v>
      </c>
      <c r="AF21" s="429"/>
      <c r="AG21" s="455"/>
      <c r="AH21" s="457"/>
      <c r="AI21" s="468" t="str">
        <f>IF(OR(AND(AE$12="Grundvertrag Dienstleistung",AG20&lt;'Valori soglia'!$H$5),AND(AE$12="Los Dienstleistung",AG20&lt;'Valori soglia'!$H$5),AND(AE$12="Grundvertrag Lieferung",AG20&lt;'Valori soglia'!$L$5),AND(AE$12="Los Lieferung",AG20&lt;'Valori soglia'!$L$5)),"Freihändig Tipo. 36 OAPub","")</f>
        <v/>
      </c>
      <c r="AJ21" s="469"/>
      <c r="AK21" s="461"/>
      <c r="AL21" s="463"/>
      <c r="AM21" s="465"/>
      <c r="AN21" s="27"/>
      <c r="AO21" s="466" t="s">
        <v>45</v>
      </c>
      <c r="AP21" s="429"/>
      <c r="AQ21" s="455"/>
      <c r="AR21" s="457"/>
      <c r="AS21" s="468" t="str">
        <f>IF(OR(AND(AO$12="Grundvertrag Dienstleistung",AQ20&lt;'Valori soglia'!$H$5),AND(AO$12="Los Dienstleistung",AQ20&lt;'Valori soglia'!$H$5),AND(AO$12="Grundvertrag Lieferung",AQ20&lt;'Valori soglia'!$L$5),AND(AO$12="Los Lieferung",AQ20&lt;'Valori soglia'!$L$5)),"Freihändig Tipo. 36 OAPub","")</f>
        <v/>
      </c>
      <c r="AT21" s="469"/>
      <c r="AU21" s="461"/>
      <c r="AV21" s="463"/>
      <c r="AW21" s="465"/>
      <c r="AX21" s="28"/>
      <c r="AY21" s="466" t="s">
        <v>45</v>
      </c>
      <c r="AZ21" s="429"/>
      <c r="BA21" s="455"/>
      <c r="BB21" s="457"/>
      <c r="BC21" s="468" t="str">
        <f>IF(OR(AND(AY$12="Grundvertrag Dienstleistung",BA20&lt;'Valori soglia'!$H$5),AND(AY$12="Los Dienstleistung",BA20&lt;'Valori soglia'!$H$5),AND(AY$12="Grundvertrag Lieferung",BA20&lt;'Valori soglia'!$L$5),AND(AY$12="Los Lieferung",BA20&lt;'Valori soglia'!$L$5)),"Freihändig Tipo. 36 OAPub","")</f>
        <v/>
      </c>
      <c r="BD21" s="469"/>
      <c r="BE21" s="461"/>
      <c r="BF21" s="463"/>
      <c r="BG21" s="465"/>
      <c r="BH21" s="27"/>
      <c r="BI21" s="466" t="s">
        <v>45</v>
      </c>
      <c r="BJ21" s="429"/>
      <c r="BK21" s="455"/>
      <c r="BL21" s="457"/>
      <c r="BM21" s="468" t="str">
        <f>IF(OR(AND(BI$12="Grundvertrag Dienstleistung",BK20&lt;'Valori soglia'!$H$5),AND(BI$12="Los Dienstleistung",BK20&lt;'Valori soglia'!$H$5),AND(BI$12="Grundvertrag Lieferung",BK20&lt;'Valori soglia'!$L$5),AND(BI$12="Los Lieferung",BK20&lt;'Valori soglia'!$L$5)),"Freihändig Tipo. 36 OAPub","")</f>
        <v/>
      </c>
      <c r="BN21" s="469"/>
      <c r="BO21" s="461"/>
      <c r="BP21" s="463"/>
      <c r="BQ21" s="465"/>
      <c r="BR21" s="159"/>
      <c r="BS21" s="466" t="s">
        <v>45</v>
      </c>
      <c r="BT21" s="429"/>
      <c r="BU21" s="455"/>
      <c r="BV21" s="457"/>
      <c r="BW21" s="468" t="str">
        <f>IF(OR(AND(BS$12="Grundvertrag Dienstleistung",BU20&lt;'Valori soglia'!$H$5),AND(BS$12="Los Dienstleistung",BU20&lt;'Valori soglia'!$H$5),AND(BS$12="Grundvertrag Lieferung",BU20&lt;'Valori soglia'!$L$5),AND(BS$12="Los Lieferung",BU20&lt;'Valori soglia'!$L$5)),"Freihändig Tipo. 36 OAPub","")</f>
        <v/>
      </c>
      <c r="BX21" s="469"/>
      <c r="BY21" s="461"/>
      <c r="BZ21" s="463"/>
      <c r="CA21" s="465"/>
      <c r="CB21" s="159"/>
      <c r="CC21" s="466" t="s">
        <v>45</v>
      </c>
      <c r="CD21" s="429"/>
      <c r="CE21" s="455"/>
      <c r="CF21" s="457"/>
      <c r="CG21" s="468" t="str">
        <f>IF(OR(AND(CC$12="Grundvertrag Dienstleistung",CE20&lt;'Valori soglia'!$H$5),AND(CC$12="Los Dienstleistung",CE20&lt;'Valori soglia'!$H$5),AND(CC$12="Grundvertrag Lieferung",CE20&lt;'Valori soglia'!$L$5),AND(CC$12="Los Lieferung",CE20&lt;'Valori soglia'!$L$5)),"Freihändig Tipo. 36 OAPub","")</f>
        <v/>
      </c>
      <c r="CH21" s="469"/>
      <c r="CI21" s="461"/>
      <c r="CJ21" s="463"/>
      <c r="CK21" s="465"/>
      <c r="CL21" s="160"/>
      <c r="CM21" s="466" t="s">
        <v>45</v>
      </c>
      <c r="CN21" s="429"/>
      <c r="CO21" s="455"/>
      <c r="CP21" s="457"/>
      <c r="CQ21" s="468" t="str">
        <f>IF(OR(AND(CM$12="Grundvertrag Dienstleistung",CO20&lt;'Valori soglia'!$H$5),AND(CM$12="Los Dienstleistung",CO20&lt;'Valori soglia'!$H$5),AND(CM$12="Grundvertrag Lieferung",CO20&lt;'Valori soglia'!$L$5),AND(CM$12="Los Lieferung",CO20&lt;'Valori soglia'!$L$5)),"Freihändig Tipo. 36 OAPub","")</f>
        <v/>
      </c>
      <c r="CR21" s="469"/>
      <c r="CS21" s="461"/>
      <c r="CT21" s="463"/>
      <c r="CU21" s="465"/>
      <c r="CV21" s="161"/>
      <c r="CW21" s="466" t="s">
        <v>45</v>
      </c>
      <c r="CX21" s="429"/>
      <c r="CY21" s="455"/>
      <c r="CZ21" s="457"/>
      <c r="DA21" s="468" t="str">
        <f>IF(OR(AND(CW$12="Grundvertrag Dienstleistung",CY20&lt;'Valori soglia'!$H$5),AND(CW$12="Los Dienstleistung",CY20&lt;'Valori soglia'!$H$5),AND(CW$12="Grundvertrag Lieferung",CY20&lt;'Valori soglia'!$L$5),AND(CW$12="Los Lieferung",CY20&lt;'Valori soglia'!$L$5)),"Freihändig Tipo. 36 OAPub","")</f>
        <v/>
      </c>
      <c r="DB21" s="469"/>
      <c r="DC21" s="461"/>
      <c r="DD21" s="463"/>
      <c r="DE21" s="465"/>
      <c r="DF21" s="162"/>
      <c r="DG21" s="466" t="s">
        <v>45</v>
      </c>
      <c r="DH21" s="429"/>
      <c r="DI21" s="455"/>
      <c r="DJ21" s="457"/>
      <c r="DK21" s="468" t="str">
        <f>IF(OR(AND(DG$12="Grundvertrag Dienstleistung",DI20&lt;'Valori soglia'!$H$5),AND(DG$12="Los Dienstleistung",DI20&lt;'Valori soglia'!$H$5),AND(DG$12="Grundvertrag Lieferung",DI20&lt;'Valori soglia'!$L$5),AND(DG$12="Los Lieferung",DI20&lt;'Valori soglia'!$L$5)),"Freihändig Tipo. 36 OAPub","")</f>
        <v/>
      </c>
      <c r="DL21" s="469"/>
      <c r="DM21" s="461"/>
      <c r="DN21" s="463"/>
      <c r="DO21" s="465"/>
      <c r="DP21" s="27"/>
      <c r="DQ21" s="466" t="s">
        <v>45</v>
      </c>
      <c r="DR21" s="429"/>
      <c r="DS21" s="455"/>
      <c r="DT21" s="457"/>
      <c r="DU21" s="468" t="str">
        <f>IF(OR(AND(DQ$12="Grundvertrag Dienstleistung",DS20&lt;'Valori soglia'!$H$5),AND(DQ$12="Los Dienstleistung",DS20&lt;'Valori soglia'!$H$5),AND(DQ$12="Grundvertrag Lieferung",DS20&lt;'Valori soglia'!$L$5),AND(DQ$12="Los Lieferung",DS20&lt;'Valori soglia'!$L$5)),"Freihändig Tipo. 36 OAPub","")</f>
        <v/>
      </c>
      <c r="DV21" s="469"/>
      <c r="DW21" s="461"/>
      <c r="DX21" s="463"/>
      <c r="DY21" s="465"/>
      <c r="DZ21" s="27"/>
      <c r="EA21" s="466" t="s">
        <v>45</v>
      </c>
      <c r="EB21" s="429"/>
      <c r="EC21" s="455"/>
      <c r="ED21" s="457"/>
      <c r="EE21" s="468" t="str">
        <f>IF(OR(AND(EA$12="Grundvertrag Dienstleistung",EC20&lt;'Valori soglia'!$H$5),AND(EA$12="Los Dienstleistung",EC20&lt;'Valori soglia'!$H$5),AND(EA$12="Grundvertrag Lieferung",EC20&lt;'Valori soglia'!$L$5),AND(EA$12="Los Lieferung",EC20&lt;'Valori soglia'!$L$5)),"Freihändig Tipo. 36 OAPub","")</f>
        <v/>
      </c>
      <c r="EF21" s="469"/>
      <c r="EG21" s="461"/>
      <c r="EH21" s="463"/>
      <c r="EI21" s="465"/>
      <c r="EJ21" s="28"/>
      <c r="EK21" s="466" t="s">
        <v>45</v>
      </c>
      <c r="EL21" s="429"/>
      <c r="EM21" s="455"/>
      <c r="EN21" s="457"/>
      <c r="EO21" s="468" t="str">
        <f>IF(OR(AND(EK$12="Grundvertrag Dienstleistung",EM20&lt;'Valori soglia'!$H$5),AND(EK$12="Los Dienstleistung",EM20&lt;'Valori soglia'!$H$5),AND(EK$12="Grundvertrag Lieferung",EM20&lt;'Valori soglia'!$L$5),AND(EK$12="Los Lieferung",EM20&lt;'Valori soglia'!$L$5)),"Freihändig Tipo. 36 OAPub","")</f>
        <v/>
      </c>
      <c r="EP21" s="469"/>
      <c r="EQ21" s="461"/>
      <c r="ER21" s="463"/>
      <c r="ES21" s="465"/>
      <c r="ET21" s="27"/>
      <c r="EU21" s="466" t="s">
        <v>45</v>
      </c>
      <c r="EV21" s="429"/>
      <c r="EW21" s="455"/>
      <c r="EX21" s="457"/>
      <c r="EY21" s="468" t="str">
        <f>IF(OR(AND(EU$12="Grundvertrag Dienstleistung",EW20&lt;'Valori soglia'!$H$5),AND(EU$12="Los Dienstleistung",EW20&lt;'Valori soglia'!$H$5),AND(EU$12="Grundvertrag Lieferung",EW20&lt;'Valori soglia'!$L$5),AND(EU$12="Los Lieferung",EW20&lt;'Valori soglia'!$L$5)),"Freihändig Tipo. 36 OAPub","")</f>
        <v/>
      </c>
      <c r="EZ21" s="469"/>
      <c r="FA21" s="461"/>
      <c r="FB21" s="463"/>
      <c r="FC21" s="465"/>
      <c r="FD21" s="159"/>
      <c r="FE21" s="466" t="s">
        <v>45</v>
      </c>
      <c r="FF21" s="429"/>
      <c r="FG21" s="455"/>
      <c r="FH21" s="457"/>
      <c r="FI21" s="468" t="str">
        <f>IF(OR(AND(FE$12="Grundvertrag Dienstleistung",FG20&lt;'Valori soglia'!$H$5),AND(FE$12="Los Dienstleistung",FG20&lt;'Valori soglia'!$H$5),AND(FE$12="Grundvertrag Lieferung",FG20&lt;'Valori soglia'!$L$5),AND(FE$12="Los Lieferung",FG20&lt;'Valori soglia'!$L$5)),"Freihändig Tipo. 36 OAPub","")</f>
        <v/>
      </c>
      <c r="FJ21" s="469"/>
      <c r="FK21" s="461"/>
      <c r="FL21" s="463"/>
      <c r="FM21" s="465"/>
      <c r="FN21" s="159"/>
      <c r="FO21" s="466" t="s">
        <v>45</v>
      </c>
      <c r="FP21" s="429"/>
      <c r="FQ21" s="455"/>
      <c r="FR21" s="457"/>
      <c r="FS21" s="468" t="str">
        <f>IF(OR(AND(FO$12="Grundvertrag Dienstleistung",FQ20&lt;'Valori soglia'!$H$5),AND(FO$12="Los Dienstleistung",FQ20&lt;'Valori soglia'!$H$5),AND(FO$12="Grundvertrag Lieferung",FQ20&lt;'Valori soglia'!$L$5),AND(FO$12="Los Lieferung",FQ20&lt;'Valori soglia'!$L$5)),"Freihändig Tipo. 36 OAPub","")</f>
        <v/>
      </c>
      <c r="FT21" s="469"/>
      <c r="FU21" s="461"/>
      <c r="FV21" s="463"/>
      <c r="FW21" s="465"/>
      <c r="FX21" s="160"/>
      <c r="FY21" s="466" t="s">
        <v>45</v>
      </c>
      <c r="FZ21" s="429"/>
      <c r="GA21" s="455"/>
      <c r="GB21" s="457"/>
      <c r="GC21" s="468" t="str">
        <f>IF(OR(AND(FY$12="Grundvertrag Dienstleistung",GA20&lt;'Valori soglia'!$H$5),AND(FY$12="Los Dienstleistung",GA20&lt;'Valori soglia'!$H$5),AND(FY$12="Grundvertrag Lieferung",GA20&lt;'Valori soglia'!$L$5),AND(FY$12="Los Lieferung",GA20&lt;'Valori soglia'!$L$5)),"Freihändig Tipo. 36 OAPub","")</f>
        <v/>
      </c>
      <c r="GD21" s="469"/>
      <c r="GE21" s="461"/>
      <c r="GF21" s="463"/>
      <c r="GG21" s="465"/>
      <c r="GH21" s="161"/>
      <c r="GI21" s="466" t="s">
        <v>45</v>
      </c>
      <c r="GJ21" s="429"/>
      <c r="GK21" s="455"/>
      <c r="GL21" s="457"/>
      <c r="GM21" s="468" t="str">
        <f>IF(OR(AND(GI$12="Grundvertrag Dienstleistung",GK20&lt;'Valori soglia'!$H$5),AND(GI$12="Los Dienstleistung",GK20&lt;'Valori soglia'!$H$5),AND(GI$12="Grundvertrag Lieferung",GK20&lt;'Valori soglia'!$L$5),AND(GI$12="Los Lieferung",GK20&lt;'Valori soglia'!$L$5)),"Freihändig Tipo. 36 OAPub","")</f>
        <v/>
      </c>
      <c r="GN21" s="469"/>
      <c r="GO21" s="461"/>
      <c r="GP21" s="463"/>
      <c r="GQ21" s="465"/>
      <c r="GR21" s="162"/>
      <c r="GS21" s="466" t="s">
        <v>45</v>
      </c>
      <c r="GT21" s="429"/>
      <c r="GU21" s="455"/>
      <c r="GV21" s="457"/>
      <c r="GW21" s="468" t="str">
        <f>IF(OR(AND(GS$12="Grundvertrag Dienstleistung",GU20&lt;'Valori soglia'!$H$5),AND(GS$12="Los Dienstleistung",GU20&lt;'Valori soglia'!$H$5),AND(GS$12="Grundvertrag Lieferung",GU20&lt;'Valori soglia'!$L$5),AND(GS$12="Los Lieferung",GU20&lt;'Valori soglia'!$L$5)),"Freihändig Tipo. 36 OAPub","")</f>
        <v/>
      </c>
      <c r="GX21" s="469"/>
      <c r="GY21" s="461"/>
      <c r="GZ21" s="463"/>
      <c r="HA21" s="465"/>
      <c r="HB21" s="27"/>
      <c r="HC21" s="466" t="s">
        <v>45</v>
      </c>
      <c r="HD21" s="429"/>
      <c r="HE21" s="455"/>
      <c r="HF21" s="457"/>
      <c r="HG21" s="468" t="str">
        <f>IF(OR(AND(HC$12="Grundvertrag Dienstleistung",HE20&lt;'Valori soglia'!$H$5),AND(HC$12="Los Dienstleistung",HE20&lt;'Valori soglia'!$H$5),AND(HC$12="Grundvertrag Lieferung",HE20&lt;'Valori soglia'!$L$5),AND(HC$12="Los Lieferung",HE20&lt;'Valori soglia'!$L$5)),"Freihändig Tipo. 36 OAPub","")</f>
        <v/>
      </c>
      <c r="HH21" s="469"/>
      <c r="HI21" s="461"/>
      <c r="HJ21" s="463"/>
      <c r="HK21" s="465"/>
      <c r="HL21" s="27"/>
      <c r="HM21" s="466" t="s">
        <v>45</v>
      </c>
      <c r="HN21" s="429"/>
      <c r="HO21" s="455"/>
      <c r="HP21" s="457"/>
      <c r="HQ21" s="468" t="str">
        <f>IF(OR(AND(HM$12="Grundvertrag Dienstleistung",HO20&lt;'Valori soglia'!$H$5),AND(HM$12="Los Dienstleistung",HO20&lt;'Valori soglia'!$H$5),AND(HM$12="Grundvertrag Lieferung",HO20&lt;'Valori soglia'!$L$5),AND(HM$12="Los Lieferung",HO20&lt;'Valori soglia'!$L$5)),"Freihändig Tipo. 36 OAPub","")</f>
        <v/>
      </c>
      <c r="HR21" s="469"/>
      <c r="HS21" s="461"/>
      <c r="HT21" s="463"/>
      <c r="HU21" s="465"/>
      <c r="HV21" s="28"/>
      <c r="HW21" s="466" t="s">
        <v>45</v>
      </c>
      <c r="HX21" s="429"/>
      <c r="HY21" s="455"/>
      <c r="HZ21" s="457"/>
      <c r="IA21" s="468" t="str">
        <f>IF(OR(AND(HW$12="Grundvertrag Dienstleistung",HY20&lt;'Valori soglia'!$H$5),AND(HW$12="Los Dienstleistung",HY20&lt;'Valori soglia'!$H$5),AND(HW$12="Grundvertrag Lieferung",HY20&lt;'Valori soglia'!$L$5),AND(HW$12="Los Lieferung",HY20&lt;'Valori soglia'!$L$5)),"Freihändig Tipo. 36 OAPub","")</f>
        <v/>
      </c>
      <c r="IB21" s="469"/>
      <c r="IC21" s="461"/>
      <c r="ID21" s="463"/>
      <c r="IE21" s="465"/>
      <c r="IF21" s="27"/>
      <c r="IG21" s="466" t="s">
        <v>45</v>
      </c>
      <c r="IH21" s="429"/>
      <c r="II21" s="455"/>
      <c r="IJ21" s="457"/>
      <c r="IK21" s="468" t="str">
        <f>IF(OR(AND(IG$12="Grundvertrag Dienstleistung",II20&lt;'Valori soglia'!$H$5),AND(IG$12="Los Dienstleistung",II20&lt;'Valori soglia'!$H$5),AND(IG$12="Grundvertrag Lieferung",II20&lt;'Valori soglia'!$L$5),AND(IG$12="Los Lieferung",II20&lt;'Valori soglia'!$L$5)),"Freihändig Tipo. 36 OAPub","")</f>
        <v/>
      </c>
      <c r="IL21" s="469"/>
      <c r="IM21" s="461"/>
      <c r="IN21" s="463"/>
      <c r="IO21" s="465"/>
      <c r="IP21" s="159"/>
      <c r="IQ21" s="466" t="s">
        <v>45</v>
      </c>
      <c r="IR21" s="429"/>
      <c r="IS21" s="455"/>
      <c r="IT21" s="457"/>
      <c r="IU21" s="468" t="str">
        <f>IF(OR(AND(IQ$12="Grundvertrag Dienstleistung",IS20&lt;'Valori soglia'!$H$5),AND(IQ$12="Los Dienstleistung",IS20&lt;'Valori soglia'!$H$5),AND(IQ$12="Grundvertrag Lieferung",IS20&lt;'Valori soglia'!$L$5),AND(IQ$12="Los Lieferung",IS20&lt;'Valori soglia'!$L$5)),"Freihändig Tipo. 36 OAPub","")</f>
        <v/>
      </c>
      <c r="IV21" s="469"/>
      <c r="IW21" s="461"/>
      <c r="IX21" s="463"/>
      <c r="IY21" s="465"/>
      <c r="IZ21" s="159"/>
      <c r="JA21" s="466" t="s">
        <v>45</v>
      </c>
      <c r="JB21" s="429"/>
      <c r="JC21" s="455"/>
      <c r="JD21" s="457"/>
      <c r="JE21" s="468" t="str">
        <f>IF(OR(AND(JA$12="Grundvertrag Dienstleistung",JC20&lt;'Valori soglia'!$H$5),AND(JA$12="Los Dienstleistung",JC20&lt;'Valori soglia'!$H$5),AND(JA$12="Grundvertrag Lieferung",JC20&lt;'Valori soglia'!$L$5),AND(JA$12="Los Lieferung",JC20&lt;'Valori soglia'!$L$5)),"Freihändig Tipo. 36 OAPub","")</f>
        <v/>
      </c>
      <c r="JF21" s="469"/>
      <c r="JG21" s="461"/>
      <c r="JH21" s="463"/>
      <c r="JI21" s="465"/>
      <c r="JJ21" s="160"/>
      <c r="JK21" s="466" t="s">
        <v>45</v>
      </c>
      <c r="JL21" s="429"/>
      <c r="JM21" s="455"/>
      <c r="JN21" s="457"/>
      <c r="JO21" s="468" t="str">
        <f>IF(OR(AND(JK$12="Grundvertrag Dienstleistung",JM20&lt;'Valori soglia'!$H$5),AND(JK$12="Los Dienstleistung",JM20&lt;'Valori soglia'!$H$5),AND(JK$12="Grundvertrag Lieferung",JM20&lt;'Valori soglia'!$L$5),AND(JK$12="Los Lieferung",JM20&lt;'Valori soglia'!$L$5)),"Freihändig Tipo. 36 OAPub","")</f>
        <v/>
      </c>
      <c r="JP21" s="469"/>
      <c r="JQ21" s="461"/>
      <c r="JR21" s="463"/>
      <c r="JS21" s="465"/>
    </row>
    <row r="22" spans="2:279" ht="27" customHeight="1" x14ac:dyDescent="0.2">
      <c r="B22" s="343"/>
      <c r="C22" s="429"/>
      <c r="D22" s="378"/>
      <c r="E22" s="510"/>
      <c r="F22" s="507" t="str">
        <f>IF(OR(AND(B20="Grundvertrag Dienstleistung",D20&lt;'Valori soglia'!H$5),AND(B20="Los Dienstleistung",D20&lt;'Valori soglia'!H$5),AND(B20="Grundvertrag Lieferung",D20&lt;'Valori soglia'!L$5),AND(B20="Los Lieferung",D20&lt;'Valori soglia'!L$5)),"Freihändig Tipo. 36 OAPub","")</f>
        <v/>
      </c>
      <c r="G22" s="508"/>
      <c r="H22" s="502"/>
      <c r="I22" s="503"/>
      <c r="J22" s="495"/>
      <c r="K22" s="466"/>
      <c r="L22" s="429"/>
      <c r="M22" s="455"/>
      <c r="N22" s="457"/>
      <c r="O22" s="472" t="str">
        <f>IF(OR(AND(N$12="Offen",OR(AND(K$12="Grundvertrag Dienstleistung",M20&gt;='Valori soglia'!$H$5,M20&lt;'Valori soglia'!$H$6),AND(K$12="Los Dienstleistung",M20&gt;='Valori soglia'!$H$5,M20&lt;'Valori soglia'!$H$6),AND(K$12="Grundvertrag Lieferung",M20&gt;='Valori soglia'!$L$5,M20&lt;'Valori soglia'!$L$6),AND(K$12="Los Lieferung",M20&gt;='Valori soglia'!$L$5,M20&lt;'Valori soglia'!$L$6))),AND(N$12="Einladung",OR(AND(K$12="Grundvertrag Dienstleistung",M20&gt;='Valori soglia'!$H$5,M20&lt;'Valori soglia'!$H$6),AND(K$12="Los Dienstleistung",M20&gt;='Valori soglia'!$H$5,M20&lt;'Valori soglia'!$H$6),AND(K$12="Grundvertrag Lieferung",M20&gt;='Valori soglia'!$L$5,M20&lt;'Valori soglia'!$L$6),AND(K$12="Los Lieferung",M20&gt;='Valori soglia'!$L$5,M20&lt;'Valori soglia'!$L$6)))),"Freihändig Tipo. 36 Abs. 2 Bst. d OAPub","")</f>
        <v/>
      </c>
      <c r="P22" s="473"/>
      <c r="Q22" s="461"/>
      <c r="R22" s="463"/>
      <c r="S22" s="465"/>
      <c r="T22" s="162"/>
      <c r="U22" s="466"/>
      <c r="V22" s="429"/>
      <c r="W22" s="455"/>
      <c r="X22" s="457"/>
      <c r="Y22" s="472" t="str">
        <f>IF(OR(AND(X$12="Offen",OR(AND(U$12="Grundvertrag Dienstleistung",W20&gt;='Valori soglia'!$H$5,W20&lt;'Valori soglia'!$H$6),AND(U$12="Los Dienstleistung",W20&gt;='Valori soglia'!$H$5,W20&lt;'Valori soglia'!$H$6),AND(U$12="Grundvertrag Lieferung",W20&gt;='Valori soglia'!$L$5,W20&lt;'Valori soglia'!$L$6),AND(U$12="Los Lieferung",W20&gt;='Valori soglia'!$L$5,W20&lt;'Valori soglia'!$L$6))),AND(X$12="Einladung",OR(AND(U$12="Grundvertrag Dienstleistung",W20&gt;='Valori soglia'!$H$5,W20&lt;'Valori soglia'!$H$6),AND(U$12="Los Dienstleistung",W20&gt;='Valori soglia'!$H$5,W20&lt;'Valori soglia'!$H$6),AND(U$12="Grundvertrag Lieferung",W20&gt;='Valori soglia'!$L$5,W20&lt;'Valori soglia'!$L$6),AND(U$12="Los Lieferung",W20&gt;='Valori soglia'!$L$5,W20&lt;'Valori soglia'!$L$6)))),"Freihändig Tipo. 36 Abs. 2 Bst. d OAPub","")</f>
        <v/>
      </c>
      <c r="Z22" s="473"/>
      <c r="AA22" s="461"/>
      <c r="AB22" s="463"/>
      <c r="AC22" s="465"/>
      <c r="AD22" s="36"/>
      <c r="AE22" s="466"/>
      <c r="AF22" s="429"/>
      <c r="AG22" s="455"/>
      <c r="AH22" s="457"/>
      <c r="AI22" s="472" t="str">
        <f>IF(OR(AND(AH$12="Offen",OR(AND(AE$12="Grundvertrag Dienstleistung",AG20&gt;='Valori soglia'!$H$5,AG20&lt;'Valori soglia'!$H$6),AND(AE$12="Los Dienstleistung",AG20&gt;='Valori soglia'!$H$5,AG20&lt;'Valori soglia'!$H$6),AND(AE$12="Grundvertrag Lieferung",AG20&gt;='Valori soglia'!$L$5,AG20&lt;'Valori soglia'!$L$6),AND(AE$12="Los Lieferung",AG20&gt;='Valori soglia'!$L$5,AG20&lt;'Valori soglia'!$L$6))),AND(AH$12="Einladung",OR(AND(AE$12="Grundvertrag Dienstleistung",AG20&gt;='Valori soglia'!$H$5,AG20&lt;'Valori soglia'!$H$6),AND(AE$12="Los Dienstleistung",AG20&gt;='Valori soglia'!$H$5,AG20&lt;'Valori soglia'!$H$6),AND(AE$12="Grundvertrag Lieferung",AG20&gt;='Valori soglia'!$L$5,AG20&lt;'Valori soglia'!$L$6),AND(AE$12="Los Lieferung",AG20&gt;='Valori soglia'!$L$5,AG20&lt;'Valori soglia'!$L$6)))),"Freihändig Tipo. 36 Abs. 2 Bst. d OAPub","")</f>
        <v/>
      </c>
      <c r="AJ22" s="473"/>
      <c r="AK22" s="461"/>
      <c r="AL22" s="463"/>
      <c r="AM22" s="465"/>
      <c r="AN22" s="27"/>
      <c r="AO22" s="466"/>
      <c r="AP22" s="429"/>
      <c r="AQ22" s="455"/>
      <c r="AR22" s="457"/>
      <c r="AS22" s="472" t="str">
        <f>IF(OR(AND(AR$12="Offen",OR(AND(AO$12="Grundvertrag Dienstleistung",AQ20&gt;='Valori soglia'!$H$5,AQ20&lt;'Valori soglia'!$H$6),AND(AO$12="Los Dienstleistung",AQ20&gt;='Valori soglia'!$H$5,AQ20&lt;'Valori soglia'!$H$6),AND(AO$12="Grundvertrag Lieferung",AQ20&gt;='Valori soglia'!$L$5,AQ20&lt;'Valori soglia'!$L$6),AND(AO$12="Los Lieferung",AQ20&gt;='Valori soglia'!$L$5,AQ20&lt;'Valori soglia'!$L$6))),AND(AR$12="Einladung",OR(AND(AO$12="Grundvertrag Dienstleistung",AQ20&gt;='Valori soglia'!$H$5,AQ20&lt;'Valori soglia'!$H$6),AND(AO$12="Los Dienstleistung",AQ20&gt;='Valori soglia'!$H$5,AQ20&lt;'Valori soglia'!$H$6),AND(AO$12="Grundvertrag Lieferung",AQ20&gt;='Valori soglia'!$L$5,AQ20&lt;'Valori soglia'!$L$6),AND(AO$12="Los Lieferung",AQ20&gt;='Valori soglia'!$L$5,AQ20&lt;'Valori soglia'!$L$6)))),"Freihändig Tipo. 36 Abs. 2 Bst. d OAPub","")</f>
        <v/>
      </c>
      <c r="AT22" s="473"/>
      <c r="AU22" s="461"/>
      <c r="AV22" s="463"/>
      <c r="AW22" s="465"/>
      <c r="AX22" s="28"/>
      <c r="AY22" s="466"/>
      <c r="AZ22" s="429"/>
      <c r="BA22" s="455"/>
      <c r="BB22" s="457"/>
      <c r="BC22" s="472" t="str">
        <f>IF(OR(AND(BB$12="Offen",OR(AND(AY$12="Grundvertrag Dienstleistung",BA20&gt;='Valori soglia'!$H$5,BA20&lt;'Valori soglia'!$H$6),AND(AY$12="Los Dienstleistung",BA20&gt;='Valori soglia'!$H$5,BA20&lt;'Valori soglia'!$H$6),AND(AY$12="Grundvertrag Lieferung",BA20&gt;='Valori soglia'!$L$5,BA20&lt;'Valori soglia'!$L$6),AND(AY$12="Los Lieferung",BA20&gt;='Valori soglia'!$L$5,BA20&lt;'Valori soglia'!$L$6))),AND(BB$12="Einladung",OR(AND(AY$12="Grundvertrag Dienstleistung",BA20&gt;='Valori soglia'!$H$5,BA20&lt;'Valori soglia'!$H$6),AND(AY$12="Los Dienstleistung",BA20&gt;='Valori soglia'!$H$5,BA20&lt;'Valori soglia'!$H$6),AND(AY$12="Grundvertrag Lieferung",BA20&gt;='Valori soglia'!$L$5,BA20&lt;'Valori soglia'!$L$6),AND(AY$12="Los Lieferung",BA20&gt;='Valori soglia'!$L$5,BA20&lt;'Valori soglia'!$L$6)))),"Freihändig Tipo. 36 Abs. 2 Bst. d OAPub","")</f>
        <v/>
      </c>
      <c r="BD22" s="473"/>
      <c r="BE22" s="461"/>
      <c r="BF22" s="463"/>
      <c r="BG22" s="465"/>
      <c r="BH22" s="27"/>
      <c r="BI22" s="466"/>
      <c r="BJ22" s="429"/>
      <c r="BK22" s="455"/>
      <c r="BL22" s="457"/>
      <c r="BM22" s="472" t="str">
        <f>IF(OR(AND(BL$12="Offen",OR(AND(BI$12="Grundvertrag Dienstleistung",BK20&gt;='Valori soglia'!$H$5,BK20&lt;'Valori soglia'!$H$6),AND(BI$12="Los Dienstleistung",BK20&gt;='Valori soglia'!$H$5,BK20&lt;'Valori soglia'!$H$6),AND(BI$12="Grundvertrag Lieferung",BK20&gt;='Valori soglia'!$L$5,BK20&lt;'Valori soglia'!$L$6),AND(BI$12="Los Lieferung",BK20&gt;='Valori soglia'!$L$5,BK20&lt;'Valori soglia'!$L$6))),AND(BL$12="Einladung",OR(AND(BI$12="Grundvertrag Dienstleistung",BK20&gt;='Valori soglia'!$H$5,BK20&lt;'Valori soglia'!$H$6),AND(BI$12="Los Dienstleistung",BK20&gt;='Valori soglia'!$H$5,BK20&lt;'Valori soglia'!$H$6),AND(BI$12="Grundvertrag Lieferung",BK20&gt;='Valori soglia'!$L$5,BK20&lt;'Valori soglia'!$L$6),AND(BI$12="Los Lieferung",BK20&gt;='Valori soglia'!$L$5,BK20&lt;'Valori soglia'!$L$6)))),"Freihändig Tipo. 36 Abs. 2 Bst. d OAPub","")</f>
        <v/>
      </c>
      <c r="BN22" s="473"/>
      <c r="BO22" s="461"/>
      <c r="BP22" s="463"/>
      <c r="BQ22" s="465"/>
      <c r="BR22" s="159"/>
      <c r="BS22" s="466"/>
      <c r="BT22" s="429"/>
      <c r="BU22" s="455"/>
      <c r="BV22" s="457"/>
      <c r="BW22" s="472" t="str">
        <f>IF(OR(AND(BV$12="Offen",OR(AND(BS$12="Grundvertrag Dienstleistung",BU20&gt;='Valori soglia'!$H$5,BU20&lt;'Valori soglia'!$H$6),AND(BS$12="Los Dienstleistung",BU20&gt;='Valori soglia'!$H$5,BU20&lt;'Valori soglia'!$H$6),AND(BS$12="Grundvertrag Lieferung",BU20&gt;='Valori soglia'!$L$5,BU20&lt;'Valori soglia'!$L$6),AND(BS$12="Los Lieferung",BU20&gt;='Valori soglia'!$L$5,BU20&lt;'Valori soglia'!$L$6))),AND(BV$12="Einladung",OR(AND(BS$12="Grundvertrag Dienstleistung",BU20&gt;='Valori soglia'!$H$5,BU20&lt;'Valori soglia'!$H$6),AND(BS$12="Los Dienstleistung",BU20&gt;='Valori soglia'!$H$5,BU20&lt;'Valori soglia'!$H$6),AND(BS$12="Grundvertrag Lieferung",BU20&gt;='Valori soglia'!$L$5,BU20&lt;'Valori soglia'!$L$6),AND(BS$12="Los Lieferung",BU20&gt;='Valori soglia'!$L$5,BU20&lt;'Valori soglia'!$L$6)))),"Freihändig Tipo. 36 Abs. 2 Bst. d OAPub","")</f>
        <v/>
      </c>
      <c r="BX22" s="473"/>
      <c r="BY22" s="461"/>
      <c r="BZ22" s="463"/>
      <c r="CA22" s="465"/>
      <c r="CB22" s="159"/>
      <c r="CC22" s="466"/>
      <c r="CD22" s="429"/>
      <c r="CE22" s="455"/>
      <c r="CF22" s="457"/>
      <c r="CG22" s="472" t="str">
        <f>IF(OR(AND(CF$12="Offen",OR(AND(CC$12="Grundvertrag Dienstleistung",CE20&gt;='Valori soglia'!$H$5,CE20&lt;'Valori soglia'!$H$6),AND(CC$12="Los Dienstleistung",CE20&gt;='Valori soglia'!$H$5,CE20&lt;'Valori soglia'!$H$6),AND(CC$12="Grundvertrag Lieferung",CE20&gt;='Valori soglia'!$L$5,CE20&lt;'Valori soglia'!$L$6),AND(CC$12="Los Lieferung",CE20&gt;='Valori soglia'!$L$5,CE20&lt;'Valori soglia'!$L$6))),AND(CF$12="Einladung",OR(AND(CC$12="Grundvertrag Dienstleistung",CE20&gt;='Valori soglia'!$H$5,CE20&lt;'Valori soglia'!$H$6),AND(CC$12="Los Dienstleistung",CE20&gt;='Valori soglia'!$H$5,CE20&lt;'Valori soglia'!$H$6),AND(CC$12="Grundvertrag Lieferung",CE20&gt;='Valori soglia'!$L$5,CE20&lt;'Valori soglia'!$L$6),AND(CC$12="Los Lieferung",CE20&gt;='Valori soglia'!$L$5,CE20&lt;'Valori soglia'!$L$6)))),"Freihändig Tipo. 36 Abs. 2 Bst. d OAPub","")</f>
        <v/>
      </c>
      <c r="CH22" s="473"/>
      <c r="CI22" s="461"/>
      <c r="CJ22" s="463"/>
      <c r="CK22" s="465"/>
      <c r="CL22" s="160"/>
      <c r="CM22" s="466"/>
      <c r="CN22" s="429"/>
      <c r="CO22" s="455"/>
      <c r="CP22" s="457"/>
      <c r="CQ22" s="472" t="str">
        <f>IF(OR(AND(CP$12="Offen",OR(AND(CM$12="Grundvertrag Dienstleistung",CO20&gt;='Valori soglia'!$H$5,CO20&lt;'Valori soglia'!$H$6),AND(CM$12="Los Dienstleistung",CO20&gt;='Valori soglia'!$H$5,CO20&lt;'Valori soglia'!$H$6),AND(CM$12="Grundvertrag Lieferung",CO20&gt;='Valori soglia'!$L$5,CO20&lt;'Valori soglia'!$L$6),AND(CM$12="Los Lieferung",CO20&gt;='Valori soglia'!$L$5,CO20&lt;'Valori soglia'!$L$6))),AND(CP$12="Einladung",OR(AND(CM$12="Grundvertrag Dienstleistung",CO20&gt;='Valori soglia'!$H$5,CO20&lt;'Valori soglia'!$H$6),AND(CM$12="Los Dienstleistung",CO20&gt;='Valori soglia'!$H$5,CO20&lt;'Valori soglia'!$H$6),AND(CM$12="Grundvertrag Lieferung",CO20&gt;='Valori soglia'!$L$5,CO20&lt;'Valori soglia'!$L$6),AND(CM$12="Los Lieferung",CO20&gt;='Valori soglia'!$L$5,CO20&lt;'Valori soglia'!$L$6)))),"Freihändig Tipo. 36 Abs. 2 Bst. d OAPub","")</f>
        <v/>
      </c>
      <c r="CR22" s="473"/>
      <c r="CS22" s="461"/>
      <c r="CT22" s="463"/>
      <c r="CU22" s="465"/>
      <c r="CV22" s="161"/>
      <c r="CW22" s="466"/>
      <c r="CX22" s="429"/>
      <c r="CY22" s="455"/>
      <c r="CZ22" s="457"/>
      <c r="DA22" s="472" t="str">
        <f>IF(OR(AND(CZ$12="Offen",OR(AND(CW$12="Grundvertrag Dienstleistung",CY20&gt;='Valori soglia'!$H$5,CY20&lt;'Valori soglia'!$H$6),AND(CW$12="Los Dienstleistung",CY20&gt;='Valori soglia'!$H$5,CY20&lt;'Valori soglia'!$H$6),AND(CW$12="Grundvertrag Lieferung",CY20&gt;='Valori soglia'!$L$5,CY20&lt;'Valori soglia'!$L$6),AND(CW$12="Los Lieferung",CY20&gt;='Valori soglia'!$L$5,CY20&lt;'Valori soglia'!$L$6))),AND(CZ$12="Einladung",OR(AND(CW$12="Grundvertrag Dienstleistung",CY20&gt;='Valori soglia'!$H$5,CY20&lt;'Valori soglia'!$H$6),AND(CW$12="Los Dienstleistung",CY20&gt;='Valori soglia'!$H$5,CY20&lt;'Valori soglia'!$H$6),AND(CW$12="Grundvertrag Lieferung",CY20&gt;='Valori soglia'!$L$5,CY20&lt;'Valori soglia'!$L$6),AND(CW$12="Los Lieferung",CY20&gt;='Valori soglia'!$L$5,CY20&lt;'Valori soglia'!$L$6)))),"Freihändig Tipo. 36 Abs. 2 Bst. d OAPub","")</f>
        <v/>
      </c>
      <c r="DB22" s="473"/>
      <c r="DC22" s="461"/>
      <c r="DD22" s="463"/>
      <c r="DE22" s="465"/>
      <c r="DF22" s="162"/>
      <c r="DG22" s="466"/>
      <c r="DH22" s="429"/>
      <c r="DI22" s="455"/>
      <c r="DJ22" s="457"/>
      <c r="DK22" s="472" t="str">
        <f>IF(OR(AND(DJ$12="Offen",OR(AND(DG$12="Grundvertrag Dienstleistung",DI20&gt;='Valori soglia'!$H$5,DI20&lt;'Valori soglia'!$H$6),AND(DG$12="Los Dienstleistung",DI20&gt;='Valori soglia'!$H$5,DI20&lt;'Valori soglia'!$H$6),AND(DG$12="Grundvertrag Lieferung",DI20&gt;='Valori soglia'!$L$5,DI20&lt;'Valori soglia'!$L$6),AND(DG$12="Los Lieferung",DI20&gt;='Valori soglia'!$L$5,DI20&lt;'Valori soglia'!$L$6))),AND(DJ$12="Einladung",OR(AND(DG$12="Grundvertrag Dienstleistung",DI20&gt;='Valori soglia'!$H$5,DI20&lt;'Valori soglia'!$H$6),AND(DG$12="Los Dienstleistung",DI20&gt;='Valori soglia'!$H$5,DI20&lt;'Valori soglia'!$H$6),AND(DG$12="Grundvertrag Lieferung",DI20&gt;='Valori soglia'!$L$5,DI20&lt;'Valori soglia'!$L$6),AND(DG$12="Los Lieferung",DI20&gt;='Valori soglia'!$L$5,DI20&lt;'Valori soglia'!$L$6)))),"Freihändig Tipo. 36 Abs. 2 Bst. d OAPub","")</f>
        <v/>
      </c>
      <c r="DL22" s="473"/>
      <c r="DM22" s="461"/>
      <c r="DN22" s="463"/>
      <c r="DO22" s="465"/>
      <c r="DP22" s="36"/>
      <c r="DQ22" s="466"/>
      <c r="DR22" s="429"/>
      <c r="DS22" s="455"/>
      <c r="DT22" s="457"/>
      <c r="DU22" s="472" t="str">
        <f>IF(OR(AND(DT$12="Offen",OR(AND(DQ$12="Grundvertrag Dienstleistung",DS20&gt;='Valori soglia'!$H$5,DS20&lt;'Valori soglia'!$H$6),AND(DQ$12="Los Dienstleistung",DS20&gt;='Valori soglia'!$H$5,DS20&lt;'Valori soglia'!$H$6),AND(DQ$12="Grundvertrag Lieferung",DS20&gt;='Valori soglia'!$L$5,DS20&lt;'Valori soglia'!$L$6),AND(DQ$12="Los Lieferung",DS20&gt;='Valori soglia'!$L$5,DS20&lt;'Valori soglia'!$L$6))),AND(DT$12="Einladung",OR(AND(DQ$12="Grundvertrag Dienstleistung",DS20&gt;='Valori soglia'!$H$5,DS20&lt;'Valori soglia'!$H$6),AND(DQ$12="Los Dienstleistung",DS20&gt;='Valori soglia'!$H$5,DS20&lt;'Valori soglia'!$H$6),AND(DQ$12="Grundvertrag Lieferung",DS20&gt;='Valori soglia'!$L$5,DS20&lt;'Valori soglia'!$L$6),AND(DQ$12="Los Lieferung",DS20&gt;='Valori soglia'!$L$5,DS20&lt;'Valori soglia'!$L$6)))),"Freihändig Tipo. 36 Abs. 2 Bst. d OAPub","")</f>
        <v/>
      </c>
      <c r="DV22" s="473"/>
      <c r="DW22" s="461"/>
      <c r="DX22" s="463"/>
      <c r="DY22" s="465"/>
      <c r="DZ22" s="27"/>
      <c r="EA22" s="466"/>
      <c r="EB22" s="429"/>
      <c r="EC22" s="455"/>
      <c r="ED22" s="457"/>
      <c r="EE22" s="472" t="str">
        <f>IF(OR(AND(ED$12="Offen",OR(AND(EA$12="Grundvertrag Dienstleistung",EC20&gt;='Valori soglia'!$H$5,EC20&lt;'Valori soglia'!$H$6),AND(EA$12="Los Dienstleistung",EC20&gt;='Valori soglia'!$H$5,EC20&lt;'Valori soglia'!$H$6),AND(EA$12="Grundvertrag Lieferung",EC20&gt;='Valori soglia'!$L$5,EC20&lt;'Valori soglia'!$L$6),AND(EA$12="Los Lieferung",EC20&gt;='Valori soglia'!$L$5,EC20&lt;'Valori soglia'!$L$6))),AND(ED$12="Einladung",OR(AND(EA$12="Grundvertrag Dienstleistung",EC20&gt;='Valori soglia'!$H$5,EC20&lt;'Valori soglia'!$H$6),AND(EA$12="Los Dienstleistung",EC20&gt;='Valori soglia'!$H$5,EC20&lt;'Valori soglia'!$H$6),AND(EA$12="Grundvertrag Lieferung",EC20&gt;='Valori soglia'!$L$5,EC20&lt;'Valori soglia'!$L$6),AND(EA$12="Los Lieferung",EC20&gt;='Valori soglia'!$L$5,EC20&lt;'Valori soglia'!$L$6)))),"Freihändig Tipo. 36 Abs. 2 Bst. d OAPub","")</f>
        <v/>
      </c>
      <c r="EF22" s="473"/>
      <c r="EG22" s="461"/>
      <c r="EH22" s="463"/>
      <c r="EI22" s="465"/>
      <c r="EJ22" s="28"/>
      <c r="EK22" s="466"/>
      <c r="EL22" s="429"/>
      <c r="EM22" s="455"/>
      <c r="EN22" s="457"/>
      <c r="EO22" s="472" t="str">
        <f>IF(OR(AND(EN$12="Offen",OR(AND(EK$12="Grundvertrag Dienstleistung",EM20&gt;='Valori soglia'!$H$5,EM20&lt;'Valori soglia'!$H$6),AND(EK$12="Los Dienstleistung",EM20&gt;='Valori soglia'!$H$5,EM20&lt;'Valori soglia'!$H$6),AND(EK$12="Grundvertrag Lieferung",EM20&gt;='Valori soglia'!$L$5,EM20&lt;'Valori soglia'!$L$6),AND(EK$12="Los Lieferung",EM20&gt;='Valori soglia'!$L$5,EM20&lt;'Valori soglia'!$L$6))),AND(EN$12="Einladung",OR(AND(EK$12="Grundvertrag Dienstleistung",EM20&gt;='Valori soglia'!$H$5,EM20&lt;'Valori soglia'!$H$6),AND(EK$12="Los Dienstleistung",EM20&gt;='Valori soglia'!$H$5,EM20&lt;'Valori soglia'!$H$6),AND(EK$12="Grundvertrag Lieferung",EM20&gt;='Valori soglia'!$L$5,EM20&lt;'Valori soglia'!$L$6),AND(EK$12="Los Lieferung",EM20&gt;='Valori soglia'!$L$5,EM20&lt;'Valori soglia'!$L$6)))),"Freihändig Tipo. 36 Abs. 2 Bst. d OAPub","")</f>
        <v/>
      </c>
      <c r="EP22" s="473"/>
      <c r="EQ22" s="461"/>
      <c r="ER22" s="463"/>
      <c r="ES22" s="465"/>
      <c r="ET22" s="27"/>
      <c r="EU22" s="466"/>
      <c r="EV22" s="429"/>
      <c r="EW22" s="455"/>
      <c r="EX22" s="457"/>
      <c r="EY22" s="472" t="str">
        <f>IF(OR(AND(EX$12="Offen",OR(AND(EU$12="Grundvertrag Dienstleistung",EW20&gt;='Valori soglia'!$H$5,EW20&lt;'Valori soglia'!$H$6),AND(EU$12="Los Dienstleistung",EW20&gt;='Valori soglia'!$H$5,EW20&lt;'Valori soglia'!$H$6),AND(EU$12="Grundvertrag Lieferung",EW20&gt;='Valori soglia'!$L$5,EW20&lt;'Valori soglia'!$L$6),AND(EU$12="Los Lieferung",EW20&gt;='Valori soglia'!$L$5,EW20&lt;'Valori soglia'!$L$6))),AND(EX$12="Einladung",OR(AND(EU$12="Grundvertrag Dienstleistung",EW20&gt;='Valori soglia'!$H$5,EW20&lt;'Valori soglia'!$H$6),AND(EU$12="Los Dienstleistung",EW20&gt;='Valori soglia'!$H$5,EW20&lt;'Valori soglia'!$H$6),AND(EU$12="Grundvertrag Lieferung",EW20&gt;='Valori soglia'!$L$5,EW20&lt;'Valori soglia'!$L$6),AND(EU$12="Los Lieferung",EW20&gt;='Valori soglia'!$L$5,EW20&lt;'Valori soglia'!$L$6)))),"Freihändig Tipo. 36 Abs. 2 Bst. d OAPub","")</f>
        <v/>
      </c>
      <c r="EZ22" s="473"/>
      <c r="FA22" s="461"/>
      <c r="FB22" s="463"/>
      <c r="FC22" s="465"/>
      <c r="FD22" s="159"/>
      <c r="FE22" s="466"/>
      <c r="FF22" s="429"/>
      <c r="FG22" s="455"/>
      <c r="FH22" s="457"/>
      <c r="FI22" s="472" t="str">
        <f>IF(OR(AND(FH$12="Offen",OR(AND(FE$12="Grundvertrag Dienstleistung",FG20&gt;='Valori soglia'!$H$5,FG20&lt;'Valori soglia'!$H$6),AND(FE$12="Los Dienstleistung",FG20&gt;='Valori soglia'!$H$5,FG20&lt;'Valori soglia'!$H$6),AND(FE$12="Grundvertrag Lieferung",FG20&gt;='Valori soglia'!$L$5,FG20&lt;'Valori soglia'!$L$6),AND(FE$12="Los Lieferung",FG20&gt;='Valori soglia'!$L$5,FG20&lt;'Valori soglia'!$L$6))),AND(FH$12="Einladung",OR(AND(FE$12="Grundvertrag Dienstleistung",FG20&gt;='Valori soglia'!$H$5,FG20&lt;'Valori soglia'!$H$6),AND(FE$12="Los Dienstleistung",FG20&gt;='Valori soglia'!$H$5,FG20&lt;'Valori soglia'!$H$6),AND(FE$12="Grundvertrag Lieferung",FG20&gt;='Valori soglia'!$L$5,FG20&lt;'Valori soglia'!$L$6),AND(FE$12="Los Lieferung",FG20&gt;='Valori soglia'!$L$5,FG20&lt;'Valori soglia'!$L$6)))),"Freihändig Tipo. 36 Abs. 2 Bst. d OAPub","")</f>
        <v/>
      </c>
      <c r="FJ22" s="473"/>
      <c r="FK22" s="461"/>
      <c r="FL22" s="463"/>
      <c r="FM22" s="465"/>
      <c r="FN22" s="159"/>
      <c r="FO22" s="466"/>
      <c r="FP22" s="429"/>
      <c r="FQ22" s="455"/>
      <c r="FR22" s="457"/>
      <c r="FS22" s="472" t="str">
        <f>IF(OR(AND(FR$12="Offen",OR(AND(FO$12="Grundvertrag Dienstleistung",FQ20&gt;='Valori soglia'!$H$5,FQ20&lt;'Valori soglia'!$H$6),AND(FO$12="Los Dienstleistung",FQ20&gt;='Valori soglia'!$H$5,FQ20&lt;'Valori soglia'!$H$6),AND(FO$12="Grundvertrag Lieferung",FQ20&gt;='Valori soglia'!$L$5,FQ20&lt;'Valori soglia'!$L$6),AND(FO$12="Los Lieferung",FQ20&gt;='Valori soglia'!$L$5,FQ20&lt;'Valori soglia'!$L$6))),AND(FR$12="Einladung",OR(AND(FO$12="Grundvertrag Dienstleistung",FQ20&gt;='Valori soglia'!$H$5,FQ20&lt;'Valori soglia'!$H$6),AND(FO$12="Los Dienstleistung",FQ20&gt;='Valori soglia'!$H$5,FQ20&lt;'Valori soglia'!$H$6),AND(FO$12="Grundvertrag Lieferung",FQ20&gt;='Valori soglia'!$L$5,FQ20&lt;'Valori soglia'!$L$6),AND(FO$12="Los Lieferung",FQ20&gt;='Valori soglia'!$L$5,FQ20&lt;'Valori soglia'!$L$6)))),"Freihändig Tipo. 36 Abs. 2 Bst. d OAPub","")</f>
        <v/>
      </c>
      <c r="FT22" s="473"/>
      <c r="FU22" s="461"/>
      <c r="FV22" s="463"/>
      <c r="FW22" s="465"/>
      <c r="FX22" s="160"/>
      <c r="FY22" s="466"/>
      <c r="FZ22" s="429"/>
      <c r="GA22" s="455"/>
      <c r="GB22" s="457"/>
      <c r="GC22" s="472" t="str">
        <f>IF(OR(AND(GB$12="Offen",OR(AND(FY$12="Grundvertrag Dienstleistung",GA20&gt;='Valori soglia'!$H$5,GA20&lt;'Valori soglia'!$H$6),AND(FY$12="Los Dienstleistung",GA20&gt;='Valori soglia'!$H$5,GA20&lt;'Valori soglia'!$H$6),AND(FY$12="Grundvertrag Lieferung",GA20&gt;='Valori soglia'!$L$5,GA20&lt;'Valori soglia'!$L$6),AND(FY$12="Los Lieferung",GA20&gt;='Valori soglia'!$L$5,GA20&lt;'Valori soglia'!$L$6))),AND(GB$12="Einladung",OR(AND(FY$12="Grundvertrag Dienstleistung",GA20&gt;='Valori soglia'!$H$5,GA20&lt;'Valori soglia'!$H$6),AND(FY$12="Los Dienstleistung",GA20&gt;='Valori soglia'!$H$5,GA20&lt;'Valori soglia'!$H$6),AND(FY$12="Grundvertrag Lieferung",GA20&gt;='Valori soglia'!$L$5,GA20&lt;'Valori soglia'!$L$6),AND(FY$12="Los Lieferung",GA20&gt;='Valori soglia'!$L$5,GA20&lt;'Valori soglia'!$L$6)))),"Freihändig Tipo. 36 Abs. 2 Bst. d OAPub","")</f>
        <v/>
      </c>
      <c r="GD22" s="473"/>
      <c r="GE22" s="461"/>
      <c r="GF22" s="463"/>
      <c r="GG22" s="465"/>
      <c r="GH22" s="161"/>
      <c r="GI22" s="466"/>
      <c r="GJ22" s="429"/>
      <c r="GK22" s="455"/>
      <c r="GL22" s="457"/>
      <c r="GM22" s="472" t="str">
        <f>IF(OR(AND(GL$12="Offen",OR(AND(GI$12="Grundvertrag Dienstleistung",GK20&gt;='Valori soglia'!$H$5,GK20&lt;'Valori soglia'!$H$6),AND(GI$12="Los Dienstleistung",GK20&gt;='Valori soglia'!$H$5,GK20&lt;'Valori soglia'!$H$6),AND(GI$12="Grundvertrag Lieferung",GK20&gt;='Valori soglia'!$L$5,GK20&lt;'Valori soglia'!$L$6),AND(GI$12="Los Lieferung",GK20&gt;='Valori soglia'!$L$5,GK20&lt;'Valori soglia'!$L$6))),AND(GL$12="Einladung",OR(AND(GI$12="Grundvertrag Dienstleistung",GK20&gt;='Valori soglia'!$H$5,GK20&lt;'Valori soglia'!$H$6),AND(GI$12="Los Dienstleistung",GK20&gt;='Valori soglia'!$H$5,GK20&lt;'Valori soglia'!$H$6),AND(GI$12="Grundvertrag Lieferung",GK20&gt;='Valori soglia'!$L$5,GK20&lt;'Valori soglia'!$L$6),AND(GI$12="Los Lieferung",GK20&gt;='Valori soglia'!$L$5,GK20&lt;'Valori soglia'!$L$6)))),"Freihändig Tipo. 36 Abs. 2 Bst. d OAPub","")</f>
        <v/>
      </c>
      <c r="GN22" s="473"/>
      <c r="GO22" s="461"/>
      <c r="GP22" s="463"/>
      <c r="GQ22" s="465"/>
      <c r="GR22" s="162"/>
      <c r="GS22" s="466"/>
      <c r="GT22" s="429"/>
      <c r="GU22" s="455"/>
      <c r="GV22" s="457"/>
      <c r="GW22" s="472" t="str">
        <f>IF(OR(AND(GV$12="Offen",OR(AND(GS$12="Grundvertrag Dienstleistung",GU20&gt;='Valori soglia'!$H$5,GU20&lt;'Valori soglia'!$H$6),AND(GS$12="Los Dienstleistung",GU20&gt;='Valori soglia'!$H$5,GU20&lt;'Valori soglia'!$H$6),AND(GS$12="Grundvertrag Lieferung",GU20&gt;='Valori soglia'!$L$5,GU20&lt;'Valori soglia'!$L$6),AND(GS$12="Los Lieferung",GU20&gt;='Valori soglia'!$L$5,GU20&lt;'Valori soglia'!$L$6))),AND(GV$12="Einladung",OR(AND(GS$12="Grundvertrag Dienstleistung",GU20&gt;='Valori soglia'!$H$5,GU20&lt;'Valori soglia'!$H$6),AND(GS$12="Los Dienstleistung",GU20&gt;='Valori soglia'!$H$5,GU20&lt;'Valori soglia'!$H$6),AND(GS$12="Grundvertrag Lieferung",GU20&gt;='Valori soglia'!$L$5,GU20&lt;'Valori soglia'!$L$6),AND(GS$12="Los Lieferung",GU20&gt;='Valori soglia'!$L$5,GU20&lt;'Valori soglia'!$L$6)))),"Freihändig Tipo. 36 Abs. 2 Bst. d OAPub","")</f>
        <v/>
      </c>
      <c r="GX22" s="473"/>
      <c r="GY22" s="461"/>
      <c r="GZ22" s="463"/>
      <c r="HA22" s="465"/>
      <c r="HB22" s="36"/>
      <c r="HC22" s="466"/>
      <c r="HD22" s="429"/>
      <c r="HE22" s="455"/>
      <c r="HF22" s="457"/>
      <c r="HG22" s="472" t="str">
        <f>IF(OR(AND(HF$12="Offen",OR(AND(HC$12="Grundvertrag Dienstleistung",HE20&gt;='Valori soglia'!$H$5,HE20&lt;'Valori soglia'!$H$6),AND(HC$12="Los Dienstleistung",HE20&gt;='Valori soglia'!$H$5,HE20&lt;'Valori soglia'!$H$6),AND(HC$12="Grundvertrag Lieferung",HE20&gt;='Valori soglia'!$L$5,HE20&lt;'Valori soglia'!$L$6),AND(HC$12="Los Lieferung",HE20&gt;='Valori soglia'!$L$5,HE20&lt;'Valori soglia'!$L$6))),AND(HF$12="Einladung",OR(AND(HC$12="Grundvertrag Dienstleistung",HE20&gt;='Valori soglia'!$H$5,HE20&lt;'Valori soglia'!$H$6),AND(HC$12="Los Dienstleistung",HE20&gt;='Valori soglia'!$H$5,HE20&lt;'Valori soglia'!$H$6),AND(HC$12="Grundvertrag Lieferung",HE20&gt;='Valori soglia'!$L$5,HE20&lt;'Valori soglia'!$L$6),AND(HC$12="Los Lieferung",HE20&gt;='Valori soglia'!$L$5,HE20&lt;'Valori soglia'!$L$6)))),"Freihändig Tipo. 36 Abs. 2 Bst. d OAPub","")</f>
        <v/>
      </c>
      <c r="HH22" s="473"/>
      <c r="HI22" s="461"/>
      <c r="HJ22" s="463"/>
      <c r="HK22" s="465"/>
      <c r="HL22" s="27"/>
      <c r="HM22" s="466"/>
      <c r="HN22" s="429"/>
      <c r="HO22" s="455"/>
      <c r="HP22" s="457"/>
      <c r="HQ22" s="472" t="str">
        <f>IF(OR(AND(HP$12="Offen",OR(AND(HM$12="Grundvertrag Dienstleistung",HO20&gt;='Valori soglia'!$H$5,HO20&lt;'Valori soglia'!$H$6),AND(HM$12="Los Dienstleistung",HO20&gt;='Valori soglia'!$H$5,HO20&lt;'Valori soglia'!$H$6),AND(HM$12="Grundvertrag Lieferung",HO20&gt;='Valori soglia'!$L$5,HO20&lt;'Valori soglia'!$L$6),AND(HM$12="Los Lieferung",HO20&gt;='Valori soglia'!$L$5,HO20&lt;'Valori soglia'!$L$6))),AND(HP$12="Einladung",OR(AND(HM$12="Grundvertrag Dienstleistung",HO20&gt;='Valori soglia'!$H$5,HO20&lt;'Valori soglia'!$H$6),AND(HM$12="Los Dienstleistung",HO20&gt;='Valori soglia'!$H$5,HO20&lt;'Valori soglia'!$H$6),AND(HM$12="Grundvertrag Lieferung",HO20&gt;='Valori soglia'!$L$5,HO20&lt;'Valori soglia'!$L$6),AND(HM$12="Los Lieferung",HO20&gt;='Valori soglia'!$L$5,HO20&lt;'Valori soglia'!$L$6)))),"Freihändig Tipo. 36 Abs. 2 Bst. d OAPub","")</f>
        <v/>
      </c>
      <c r="HR22" s="473"/>
      <c r="HS22" s="461"/>
      <c r="HT22" s="463"/>
      <c r="HU22" s="465"/>
      <c r="HV22" s="28"/>
      <c r="HW22" s="466"/>
      <c r="HX22" s="429"/>
      <c r="HY22" s="455"/>
      <c r="HZ22" s="457"/>
      <c r="IA22" s="472" t="str">
        <f>IF(OR(AND(HZ$12="Offen",OR(AND(HW$12="Grundvertrag Dienstleistung",HY20&gt;='Valori soglia'!$H$5,HY20&lt;'Valori soglia'!$H$6),AND(HW$12="Los Dienstleistung",HY20&gt;='Valori soglia'!$H$5,HY20&lt;'Valori soglia'!$H$6),AND(HW$12="Grundvertrag Lieferung",HY20&gt;='Valori soglia'!$L$5,HY20&lt;'Valori soglia'!$L$6),AND(HW$12="Los Lieferung",HY20&gt;='Valori soglia'!$L$5,HY20&lt;'Valori soglia'!$L$6))),AND(HZ$12="Einladung",OR(AND(HW$12="Grundvertrag Dienstleistung",HY20&gt;='Valori soglia'!$H$5,HY20&lt;'Valori soglia'!$H$6),AND(HW$12="Los Dienstleistung",HY20&gt;='Valori soglia'!$H$5,HY20&lt;'Valori soglia'!$H$6),AND(HW$12="Grundvertrag Lieferung",HY20&gt;='Valori soglia'!$L$5,HY20&lt;'Valori soglia'!$L$6),AND(HW$12="Los Lieferung",HY20&gt;='Valori soglia'!$L$5,HY20&lt;'Valori soglia'!$L$6)))),"Freihändig Tipo. 36 Abs. 2 Bst. d OAPub","")</f>
        <v/>
      </c>
      <c r="IB22" s="473"/>
      <c r="IC22" s="461"/>
      <c r="ID22" s="463"/>
      <c r="IE22" s="465"/>
      <c r="IF22" s="27"/>
      <c r="IG22" s="466"/>
      <c r="IH22" s="429"/>
      <c r="II22" s="455"/>
      <c r="IJ22" s="457"/>
      <c r="IK22" s="472" t="str">
        <f>IF(OR(AND(IJ$12="Offen",OR(AND(IG$12="Grundvertrag Dienstleistung",II20&gt;='Valori soglia'!$H$5,II20&lt;'Valori soglia'!$H$6),AND(IG$12="Los Dienstleistung",II20&gt;='Valori soglia'!$H$5,II20&lt;'Valori soglia'!$H$6),AND(IG$12="Grundvertrag Lieferung",II20&gt;='Valori soglia'!$L$5,II20&lt;'Valori soglia'!$L$6),AND(IG$12="Los Lieferung",II20&gt;='Valori soglia'!$L$5,II20&lt;'Valori soglia'!$L$6))),AND(IJ$12="Einladung",OR(AND(IG$12="Grundvertrag Dienstleistung",II20&gt;='Valori soglia'!$H$5,II20&lt;'Valori soglia'!$H$6),AND(IG$12="Los Dienstleistung",II20&gt;='Valori soglia'!$H$5,II20&lt;'Valori soglia'!$H$6),AND(IG$12="Grundvertrag Lieferung",II20&gt;='Valori soglia'!$L$5,II20&lt;'Valori soglia'!$L$6),AND(IG$12="Los Lieferung",II20&gt;='Valori soglia'!$L$5,II20&lt;'Valori soglia'!$L$6)))),"Freihändig Tipo. 36 Abs. 2 Bst. d OAPub","")</f>
        <v/>
      </c>
      <c r="IL22" s="473"/>
      <c r="IM22" s="461"/>
      <c r="IN22" s="463"/>
      <c r="IO22" s="465"/>
      <c r="IP22" s="159"/>
      <c r="IQ22" s="466"/>
      <c r="IR22" s="429"/>
      <c r="IS22" s="455"/>
      <c r="IT22" s="457"/>
      <c r="IU22" s="472" t="str">
        <f>IF(OR(AND(IT$12="Offen",OR(AND(IQ$12="Grundvertrag Dienstleistung",IS20&gt;='Valori soglia'!$H$5,IS20&lt;'Valori soglia'!$H$6),AND(IQ$12="Los Dienstleistung",IS20&gt;='Valori soglia'!$H$5,IS20&lt;'Valori soglia'!$H$6),AND(IQ$12="Grundvertrag Lieferung",IS20&gt;='Valori soglia'!$L$5,IS20&lt;'Valori soglia'!$L$6),AND(IQ$12="Los Lieferung",IS20&gt;='Valori soglia'!$L$5,IS20&lt;'Valori soglia'!$L$6))),AND(IT$12="Einladung",OR(AND(IQ$12="Grundvertrag Dienstleistung",IS20&gt;='Valori soglia'!$H$5,IS20&lt;'Valori soglia'!$H$6),AND(IQ$12="Los Dienstleistung",IS20&gt;='Valori soglia'!$H$5,IS20&lt;'Valori soglia'!$H$6),AND(IQ$12="Grundvertrag Lieferung",IS20&gt;='Valori soglia'!$L$5,IS20&lt;'Valori soglia'!$L$6),AND(IQ$12="Los Lieferung",IS20&gt;='Valori soglia'!$L$5,IS20&lt;'Valori soglia'!$L$6)))),"Freihändig Tipo. 36 Abs. 2 Bst. d OAPub","")</f>
        <v/>
      </c>
      <c r="IV22" s="473"/>
      <c r="IW22" s="461"/>
      <c r="IX22" s="463"/>
      <c r="IY22" s="465"/>
      <c r="IZ22" s="159"/>
      <c r="JA22" s="466"/>
      <c r="JB22" s="429"/>
      <c r="JC22" s="455"/>
      <c r="JD22" s="457"/>
      <c r="JE22" s="472" t="str">
        <f>IF(OR(AND(JD$12="Offen",OR(AND(JA$12="Grundvertrag Dienstleistung",JC20&gt;='Valori soglia'!$H$5,JC20&lt;'Valori soglia'!$H$6),AND(JA$12="Los Dienstleistung",JC20&gt;='Valori soglia'!$H$5,JC20&lt;'Valori soglia'!$H$6),AND(JA$12="Grundvertrag Lieferung",JC20&gt;='Valori soglia'!$L$5,JC20&lt;'Valori soglia'!$L$6),AND(JA$12="Los Lieferung",JC20&gt;='Valori soglia'!$L$5,JC20&lt;'Valori soglia'!$L$6))),AND(JD$12="Einladung",OR(AND(JA$12="Grundvertrag Dienstleistung",JC20&gt;='Valori soglia'!$H$5,JC20&lt;'Valori soglia'!$H$6),AND(JA$12="Los Dienstleistung",JC20&gt;='Valori soglia'!$H$5,JC20&lt;'Valori soglia'!$H$6),AND(JA$12="Grundvertrag Lieferung",JC20&gt;='Valori soglia'!$L$5,JC20&lt;'Valori soglia'!$L$6),AND(JA$12="Los Lieferung",JC20&gt;='Valori soglia'!$L$5,JC20&lt;'Valori soglia'!$L$6)))),"Freihändig Tipo. 36 Abs. 2 Bst. d OAPub","")</f>
        <v/>
      </c>
      <c r="JF22" s="473"/>
      <c r="JG22" s="461"/>
      <c r="JH22" s="463"/>
      <c r="JI22" s="465"/>
      <c r="JJ22" s="160"/>
      <c r="JK22" s="466"/>
      <c r="JL22" s="429"/>
      <c r="JM22" s="455"/>
      <c r="JN22" s="457"/>
      <c r="JO22" s="472" t="str">
        <f>IF(OR(AND(JN$12="Offen",OR(AND(JK$12="Grundvertrag Dienstleistung",JM20&gt;='Valori soglia'!$H$5,JM20&lt;'Valori soglia'!$H$6),AND(JK$12="Los Dienstleistung",JM20&gt;='Valori soglia'!$H$5,JM20&lt;'Valori soglia'!$H$6),AND(JK$12="Grundvertrag Lieferung",JM20&gt;='Valori soglia'!$L$5,JM20&lt;'Valori soglia'!$L$6),AND(JK$12="Los Lieferung",JM20&gt;='Valori soglia'!$L$5,JM20&lt;'Valori soglia'!$L$6))),AND(JN$12="Einladung",OR(AND(JK$12="Grundvertrag Dienstleistung",JM20&gt;='Valori soglia'!$H$5,JM20&lt;'Valori soglia'!$H$6),AND(JK$12="Los Dienstleistung",JM20&gt;='Valori soglia'!$H$5,JM20&lt;'Valori soglia'!$H$6),AND(JK$12="Grundvertrag Lieferung",JM20&gt;='Valori soglia'!$L$5,JM20&lt;'Valori soglia'!$L$6),AND(JK$12="Los Lieferung",JM20&gt;='Valori soglia'!$L$5,JM20&lt;'Valori soglia'!$L$6)))),"Freihändig Tipo. 36 Abs. 2 Bst. d OAPub","")</f>
        <v/>
      </c>
      <c r="JP22" s="473"/>
      <c r="JQ22" s="461"/>
      <c r="JR22" s="463"/>
      <c r="JS22" s="465"/>
    </row>
    <row r="23" spans="2:279" ht="27" customHeight="1" x14ac:dyDescent="0.2">
      <c r="B23" s="151" t="s">
        <v>103</v>
      </c>
      <c r="C23" s="429"/>
      <c r="D23" s="378">
        <v>0</v>
      </c>
      <c r="E23" s="510" t="str">
        <f>IF(D23&gt;='Valori soglia'!H$6,"BöB","OAPub")</f>
        <v>OAPub</v>
      </c>
      <c r="F23" s="505" t="str">
        <f>IF(D23&gt;='Valori soglia'!H$6,"Offenes Procedura *","")</f>
        <v/>
      </c>
      <c r="G23" s="506"/>
      <c r="H23" s="502" t="str">
        <f>IF(E23="BöB","Ja","No")</f>
        <v>No</v>
      </c>
      <c r="I23" s="503" t="str">
        <f>IF(E23="BöB","Ja","No")</f>
        <v>No</v>
      </c>
      <c r="J23" s="495"/>
      <c r="K23" s="173" t="s">
        <v>44</v>
      </c>
      <c r="L23" s="429">
        <v>4</v>
      </c>
      <c r="M23" s="455">
        <v>0</v>
      </c>
      <c r="N23" s="457" t="str">
        <f>IF(M23&gt;='Valori soglia'!$H$6,"BöB","OAPub")</f>
        <v>OAPub</v>
      </c>
      <c r="O23" s="459" t="str">
        <f>IF(OR(AND(K$12="Grundvertrag Dienstleistung",M23&gt;='Valori soglia'!$H$5,O25=""),AND(K$12="Los Dienstleistung",M23&gt;='Valori soglia'!$H$5,O25=""),AND(K$12="Grundvertrag Lieferung",M23&gt;='Valori soglia'!$L$5,O25=""),AND(K$12="Los Lieferung",M23&gt;='Valori soglia'!$L$5,O25="")),"Freihändig Tipo. 13 OAPub","")</f>
        <v/>
      </c>
      <c r="P23" s="460"/>
      <c r="Q23" s="461" t="str">
        <f>IF(N23="BöB","Ja","No")</f>
        <v>No</v>
      </c>
      <c r="R23" s="463" t="str">
        <f>IF(N23="BöB","Ja","No")</f>
        <v>No</v>
      </c>
      <c r="S23" s="465" t="str">
        <f>IF(SUM(M14:M25)&gt;M12/2,"Ʃ Aggiunte &gt; 50% Grundauftrag","")</f>
        <v/>
      </c>
      <c r="T23" s="162"/>
      <c r="U23" s="173" t="s">
        <v>44</v>
      </c>
      <c r="V23" s="429">
        <v>4</v>
      </c>
      <c r="W23" s="455">
        <v>0</v>
      </c>
      <c r="X23" s="457" t="str">
        <f>IF(W23&gt;='Valori soglia'!$H$6,"BöB","OAPub")</f>
        <v>OAPub</v>
      </c>
      <c r="Y23" s="459" t="str">
        <f>IF(OR(AND(U$12="Grundvertrag Dienstleistung",W23&gt;='Valori soglia'!$H$5,Y25=""),AND(U$12="Los Dienstleistung",W23&gt;='Valori soglia'!$H$5,Y25=""),AND(U$12="Grundvertrag Lieferung",W23&gt;='Valori soglia'!$L$5,Y25=""),AND(U$12="Los Lieferung",W23&gt;='Valori soglia'!$L$5,Y25="")),"Freihändig Tipo. 13 OAPub","")</f>
        <v/>
      </c>
      <c r="Z23" s="460"/>
      <c r="AA23" s="461" t="str">
        <f>IF(X23="BöB","Ja","No")</f>
        <v>No</v>
      </c>
      <c r="AB23" s="463" t="str">
        <f>IF(X23="BöB","Ja","No")</f>
        <v>No</v>
      </c>
      <c r="AC23" s="465" t="str">
        <f>IF(SUM(W14:W25)&gt;W12/2,"Ʃ Aggiunte &gt; 50% Grundauftrag","")</f>
        <v/>
      </c>
      <c r="AD23" s="27"/>
      <c r="AE23" s="173" t="s">
        <v>44</v>
      </c>
      <c r="AF23" s="429">
        <v>4</v>
      </c>
      <c r="AG23" s="455">
        <v>0</v>
      </c>
      <c r="AH23" s="457" t="str">
        <f>IF(AG23&gt;='Valori soglia'!$H$6,"BöB","OAPub")</f>
        <v>OAPub</v>
      </c>
      <c r="AI23" s="459" t="str">
        <f>IF(OR(AND(AE$12="Grundvertrag Dienstleistung",AG23&gt;='Valori soglia'!$H$5,AI25=""),AND(AE$12="Los Dienstleistung",AG23&gt;='Valori soglia'!$H$5,AI25=""),AND(AE$12="Grundvertrag Lieferung",AG23&gt;='Valori soglia'!$L$5,AI25=""),AND(AE$12="Los Lieferung",AG23&gt;='Valori soglia'!$L$5,AI25="")),"Freihändig Tipo. 13 OAPub","")</f>
        <v/>
      </c>
      <c r="AJ23" s="460"/>
      <c r="AK23" s="461" t="str">
        <f>IF(AH23="BöB","Ja","No")</f>
        <v>No</v>
      </c>
      <c r="AL23" s="463" t="str">
        <f>IF(AH23="BöB","Ja","No")</f>
        <v>No</v>
      </c>
      <c r="AM23" s="465" t="str">
        <f>IF(SUM(AG14:AG25)&gt;AG12/2,"Ʃ Aggiunte &gt; 50% Grundauftrag","")</f>
        <v/>
      </c>
      <c r="AN23" s="27"/>
      <c r="AO23" s="173" t="s">
        <v>44</v>
      </c>
      <c r="AP23" s="429">
        <v>4</v>
      </c>
      <c r="AQ23" s="455">
        <v>0</v>
      </c>
      <c r="AR23" s="457" t="str">
        <f>IF(AQ23&gt;='Valori soglia'!$H$6,"BöB","OAPub")</f>
        <v>OAPub</v>
      </c>
      <c r="AS23" s="459" t="str">
        <f>IF(OR(AND(AO$12="Grundvertrag Dienstleistung",AQ23&gt;='Valori soglia'!$H$5,AS25=""),AND(AO$12="Los Dienstleistung",AQ23&gt;='Valori soglia'!$H$5,AS25=""),AND(AO$12="Grundvertrag Lieferung",AQ23&gt;='Valori soglia'!$L$5,AS25=""),AND(AO$12="Los Lieferung",AQ23&gt;='Valori soglia'!$L$5,AS25="")),"Freihändig Tipo. 13 OAPub","")</f>
        <v/>
      </c>
      <c r="AT23" s="460"/>
      <c r="AU23" s="461" t="str">
        <f>IF(AR23="BöB","Ja","No")</f>
        <v>No</v>
      </c>
      <c r="AV23" s="463" t="str">
        <f>IF(AR23="BöB","Ja","No")</f>
        <v>No</v>
      </c>
      <c r="AW23" s="465" t="str">
        <f>IF(SUM(AQ14:AQ25)&gt;AQ12/2,"Ʃ Aggiunte &gt; 50% Grundauftrag","")</f>
        <v/>
      </c>
      <c r="AX23" s="28"/>
      <c r="AY23" s="173" t="s">
        <v>44</v>
      </c>
      <c r="AZ23" s="429">
        <v>4</v>
      </c>
      <c r="BA23" s="455">
        <v>0</v>
      </c>
      <c r="BB23" s="457" t="str">
        <f>IF(BA23&gt;='Valori soglia'!$H$6,"BöB","OAPub")</f>
        <v>OAPub</v>
      </c>
      <c r="BC23" s="459" t="str">
        <f>IF(OR(AND(AY$12="Grundvertrag Dienstleistung",BA23&gt;='Valori soglia'!$H$5,BC25=""),AND(AY$12="Los Dienstleistung",BA23&gt;='Valori soglia'!$H$5,BC25=""),AND(AY$12="Grundvertrag Lieferung",BA23&gt;='Valori soglia'!$L$5,BC25=""),AND(AY$12="Los Lieferung",BA23&gt;='Valori soglia'!$L$5,BC25="")),"Freihändig Tipo. 13 OAPub","")</f>
        <v/>
      </c>
      <c r="BD23" s="460"/>
      <c r="BE23" s="461" t="str">
        <f>IF(BB23="BöB","Ja","No")</f>
        <v>No</v>
      </c>
      <c r="BF23" s="463" t="str">
        <f>IF(BB23="BöB","Ja","No")</f>
        <v>No</v>
      </c>
      <c r="BG23" s="465" t="str">
        <f>IF(SUM(BA14:BA25)&gt;BA12/2,"Ʃ Aggiunte &gt; 50% Grundauftrag","")</f>
        <v/>
      </c>
      <c r="BH23" s="27"/>
      <c r="BI23" s="173" t="s">
        <v>44</v>
      </c>
      <c r="BJ23" s="429">
        <v>4</v>
      </c>
      <c r="BK23" s="455">
        <v>0</v>
      </c>
      <c r="BL23" s="457" t="str">
        <f>IF(BK23&gt;='Valori soglia'!$H$6,"BöB","OAPub")</f>
        <v>OAPub</v>
      </c>
      <c r="BM23" s="459" t="str">
        <f>IF(OR(AND(BI$12="Grundvertrag Dienstleistung",BK23&gt;='Valori soglia'!$H$5,BM25=""),AND(BI$12="Los Dienstleistung",BK23&gt;='Valori soglia'!$H$5,BM25=""),AND(BI$12="Grundvertrag Lieferung",BK23&gt;='Valori soglia'!$L$5,BM25=""),AND(BI$12="Los Lieferung",BK23&gt;='Valori soglia'!$L$5,BM25="")),"Freihändig Tipo. 13 OAPub","")</f>
        <v/>
      </c>
      <c r="BN23" s="460"/>
      <c r="BO23" s="461" t="str">
        <f>IF(BL23="BöB","Ja","No")</f>
        <v>No</v>
      </c>
      <c r="BP23" s="463" t="str">
        <f>IF(BL23="BöB","Ja","No")</f>
        <v>No</v>
      </c>
      <c r="BQ23" s="465" t="str">
        <f>IF(SUM(BK14:BK25)&gt;BK12/2,"Ʃ Aggiunte &gt; 50% Grundauftrag","")</f>
        <v/>
      </c>
      <c r="BR23" s="159"/>
      <c r="BS23" s="173" t="s">
        <v>44</v>
      </c>
      <c r="BT23" s="429">
        <v>4</v>
      </c>
      <c r="BU23" s="455">
        <v>0</v>
      </c>
      <c r="BV23" s="457" t="str">
        <f>IF(BU23&gt;='Valori soglia'!$H$6,"BöB","OAPub")</f>
        <v>OAPub</v>
      </c>
      <c r="BW23" s="459" t="str">
        <f>IF(OR(AND(BS$12="Grundvertrag Dienstleistung",BU23&gt;='Valori soglia'!$H$5,BW25=""),AND(BS$12="Los Dienstleistung",BU23&gt;='Valori soglia'!$H$5,BW25=""),AND(BS$12="Grundvertrag Lieferung",BU23&gt;='Valori soglia'!$L$5,BW25=""),AND(BS$12="Los Lieferung",BU23&gt;='Valori soglia'!$L$5,BW25="")),"Freihändig Tipo. 13 OAPub","")</f>
        <v/>
      </c>
      <c r="BX23" s="460"/>
      <c r="BY23" s="461" t="str">
        <f>IF(BV23="BöB","Ja","No")</f>
        <v>No</v>
      </c>
      <c r="BZ23" s="463" t="str">
        <f>IF(BV23="BöB","Ja","No")</f>
        <v>No</v>
      </c>
      <c r="CA23" s="465" t="str">
        <f>IF(SUM(BU14:BU25)&gt;BU12/2,"Ʃ Aggiunte &gt; 50% Grundauftrag","")</f>
        <v/>
      </c>
      <c r="CB23" s="159"/>
      <c r="CC23" s="173" t="s">
        <v>44</v>
      </c>
      <c r="CD23" s="429">
        <v>4</v>
      </c>
      <c r="CE23" s="455">
        <v>0</v>
      </c>
      <c r="CF23" s="457" t="str">
        <f>IF(CE23&gt;='Valori soglia'!$H$6,"BöB","OAPub")</f>
        <v>OAPub</v>
      </c>
      <c r="CG23" s="459" t="str">
        <f>IF(OR(AND(CC$12="Grundvertrag Dienstleistung",CE23&gt;='Valori soglia'!$H$5,CG25=""),AND(CC$12="Los Dienstleistung",CE23&gt;='Valori soglia'!$H$5,CG25=""),AND(CC$12="Grundvertrag Lieferung",CE23&gt;='Valori soglia'!$L$5,CG25=""),AND(CC$12="Los Lieferung",CE23&gt;='Valori soglia'!$L$5,CG25="")),"Freihändig Tipo. 13 OAPub","")</f>
        <v/>
      </c>
      <c r="CH23" s="460"/>
      <c r="CI23" s="461" t="str">
        <f>IF(CF23="BöB","Ja","No")</f>
        <v>No</v>
      </c>
      <c r="CJ23" s="463" t="str">
        <f>IF(CF23="BöB","Ja","No")</f>
        <v>No</v>
      </c>
      <c r="CK23" s="465" t="str">
        <f>IF(SUM(CE14:CE25)&gt;CE12/2,"Ʃ Aggiunte &gt; 50% Grundauftrag","")</f>
        <v/>
      </c>
      <c r="CL23" s="160"/>
      <c r="CM23" s="173" t="s">
        <v>44</v>
      </c>
      <c r="CN23" s="429">
        <v>4</v>
      </c>
      <c r="CO23" s="455">
        <v>0</v>
      </c>
      <c r="CP23" s="457" t="str">
        <f>IF(CO23&gt;='Valori soglia'!$H$6,"BöB","OAPub")</f>
        <v>OAPub</v>
      </c>
      <c r="CQ23" s="459" t="str">
        <f>IF(OR(AND(CM$12="Grundvertrag Dienstleistung",CO23&gt;='Valori soglia'!$H$5,CQ25=""),AND(CM$12="Los Dienstleistung",CO23&gt;='Valori soglia'!$H$5,CQ25=""),AND(CM$12="Grundvertrag Lieferung",CO23&gt;='Valori soglia'!$L$5,CQ25=""),AND(CM$12="Los Lieferung",CO23&gt;='Valori soglia'!$L$5,CQ25="")),"Freihändig Tipo. 13 OAPub","")</f>
        <v/>
      </c>
      <c r="CR23" s="460"/>
      <c r="CS23" s="461" t="str">
        <f>IF(CP23="BöB","Ja","No")</f>
        <v>No</v>
      </c>
      <c r="CT23" s="463" t="str">
        <f>IF(CP23="BöB","Ja","No")</f>
        <v>No</v>
      </c>
      <c r="CU23" s="465" t="str">
        <f>IF(SUM(CO14:CO25)&gt;CO12/2,"Ʃ Aggiunte &gt; 50% Grundauftrag","")</f>
        <v/>
      </c>
      <c r="CV23" s="161"/>
      <c r="CW23" s="173" t="s">
        <v>44</v>
      </c>
      <c r="CX23" s="429">
        <v>4</v>
      </c>
      <c r="CY23" s="455">
        <v>0</v>
      </c>
      <c r="CZ23" s="457" t="str">
        <f>IF(CY23&gt;='Valori soglia'!$H$6,"BöB","OAPub")</f>
        <v>OAPub</v>
      </c>
      <c r="DA23" s="459" t="str">
        <f>IF(OR(AND(CW$12="Grundvertrag Dienstleistung",CY23&gt;='Valori soglia'!$H$5,DA25=""),AND(CW$12="Los Dienstleistung",CY23&gt;='Valori soglia'!$H$5,DA25=""),AND(CW$12="Grundvertrag Lieferung",CY23&gt;='Valori soglia'!$L$5,DA25=""),AND(CW$12="Los Lieferung",CY23&gt;='Valori soglia'!$L$5,DA25="")),"Freihändig Tipo. 13 OAPub","")</f>
        <v/>
      </c>
      <c r="DB23" s="460"/>
      <c r="DC23" s="461" t="str">
        <f>IF(CZ23="BöB","Ja","No")</f>
        <v>No</v>
      </c>
      <c r="DD23" s="463" t="str">
        <f>IF(CZ23="BöB","Ja","No")</f>
        <v>No</v>
      </c>
      <c r="DE23" s="465" t="str">
        <f>IF(SUM(CY14:CY25)&gt;CY12/2,"Ʃ Aggiunte &gt; 50% Grundauftrag","")</f>
        <v/>
      </c>
      <c r="DF23" s="162"/>
      <c r="DG23" s="173" t="s">
        <v>44</v>
      </c>
      <c r="DH23" s="429">
        <v>4</v>
      </c>
      <c r="DI23" s="455">
        <v>0</v>
      </c>
      <c r="DJ23" s="457" t="str">
        <f>IF(DI23&gt;='Valori soglia'!$H$6,"BöB","OAPub")</f>
        <v>OAPub</v>
      </c>
      <c r="DK23" s="459" t="str">
        <f>IF(OR(AND(DG$12="Grundvertrag Dienstleistung",DI23&gt;='Valori soglia'!$H$5,DK25=""),AND(DG$12="Los Dienstleistung",DI23&gt;='Valori soglia'!$H$5,DK25=""),AND(DG$12="Grundvertrag Lieferung",DI23&gt;='Valori soglia'!$L$5,DK25=""),AND(DG$12="Los Lieferung",DI23&gt;='Valori soglia'!$L$5,DK25="")),"Freihändig Tipo. 13 OAPub","")</f>
        <v/>
      </c>
      <c r="DL23" s="460"/>
      <c r="DM23" s="461" t="str">
        <f>IF(DJ23="BöB","Ja","No")</f>
        <v>No</v>
      </c>
      <c r="DN23" s="463" t="str">
        <f>IF(DJ23="BöB","Ja","No")</f>
        <v>No</v>
      </c>
      <c r="DO23" s="465" t="str">
        <f>IF(SUM(DI14:DI25)&gt;DI12/2,"Ʃ Aggiunte &gt; 50% Grundauftrag","")</f>
        <v/>
      </c>
      <c r="DP23" s="27"/>
      <c r="DQ23" s="173" t="s">
        <v>44</v>
      </c>
      <c r="DR23" s="429">
        <v>4</v>
      </c>
      <c r="DS23" s="455">
        <v>0</v>
      </c>
      <c r="DT23" s="457" t="str">
        <f>IF(DS23&gt;='Valori soglia'!$H$6,"BöB","OAPub")</f>
        <v>OAPub</v>
      </c>
      <c r="DU23" s="459" t="str">
        <f>IF(OR(AND(DQ$12="Grundvertrag Dienstleistung",DS23&gt;='Valori soglia'!$H$5,DU25=""),AND(DQ$12="Los Dienstleistung",DS23&gt;='Valori soglia'!$H$5,DU25=""),AND(DQ$12="Grundvertrag Lieferung",DS23&gt;='Valori soglia'!$L$5,DU25=""),AND(DQ$12="Los Lieferung",DS23&gt;='Valori soglia'!$L$5,DU25="")),"Freihändig Tipo. 13 OAPub","")</f>
        <v/>
      </c>
      <c r="DV23" s="460"/>
      <c r="DW23" s="461" t="str">
        <f>IF(DT23="BöB","Ja","No")</f>
        <v>No</v>
      </c>
      <c r="DX23" s="463" t="str">
        <f>IF(DT23="BöB","Ja","No")</f>
        <v>No</v>
      </c>
      <c r="DY23" s="465" t="str">
        <f>IF(SUM(DS14:DS25)&gt;DS12/2,"Ʃ Aggiunte &gt; 50% Grundauftrag","")</f>
        <v/>
      </c>
      <c r="DZ23" s="27"/>
      <c r="EA23" s="173" t="s">
        <v>44</v>
      </c>
      <c r="EB23" s="429">
        <v>4</v>
      </c>
      <c r="EC23" s="455">
        <v>0</v>
      </c>
      <c r="ED23" s="457" t="str">
        <f>IF(EC23&gt;='Valori soglia'!$H$6,"BöB","OAPub")</f>
        <v>OAPub</v>
      </c>
      <c r="EE23" s="459" t="str">
        <f>IF(OR(AND(EA$12="Grundvertrag Dienstleistung",EC23&gt;='Valori soglia'!$H$5,EE25=""),AND(EA$12="Los Dienstleistung",EC23&gt;='Valori soglia'!$H$5,EE25=""),AND(EA$12="Grundvertrag Lieferung",EC23&gt;='Valori soglia'!$L$5,EE25=""),AND(EA$12="Los Lieferung",EC23&gt;='Valori soglia'!$L$5,EE25="")),"Freihändig Tipo. 13 OAPub","")</f>
        <v/>
      </c>
      <c r="EF23" s="460"/>
      <c r="EG23" s="461" t="str">
        <f>IF(ED23="BöB","Ja","No")</f>
        <v>No</v>
      </c>
      <c r="EH23" s="463" t="str">
        <f>IF(ED23="BöB","Ja","No")</f>
        <v>No</v>
      </c>
      <c r="EI23" s="465" t="str">
        <f>IF(SUM(EC14:EC25)&gt;EC12/2,"Ʃ Aggiunte &gt; 50% Grundauftrag","")</f>
        <v/>
      </c>
      <c r="EJ23" s="28"/>
      <c r="EK23" s="173" t="s">
        <v>44</v>
      </c>
      <c r="EL23" s="429">
        <v>4</v>
      </c>
      <c r="EM23" s="455">
        <v>0</v>
      </c>
      <c r="EN23" s="457" t="str">
        <f>IF(EM23&gt;='Valori soglia'!$H$6,"BöB","OAPub")</f>
        <v>OAPub</v>
      </c>
      <c r="EO23" s="459" t="str">
        <f>IF(OR(AND(EK$12="Grundvertrag Dienstleistung",EM23&gt;='Valori soglia'!$H$5,EO25=""),AND(EK$12="Los Dienstleistung",EM23&gt;='Valori soglia'!$H$5,EO25=""),AND(EK$12="Grundvertrag Lieferung",EM23&gt;='Valori soglia'!$L$5,EO25=""),AND(EK$12="Los Lieferung",EM23&gt;='Valori soglia'!$L$5,EO25="")),"Freihändig Tipo. 13 OAPub","")</f>
        <v/>
      </c>
      <c r="EP23" s="460"/>
      <c r="EQ23" s="461" t="str">
        <f>IF(EN23="BöB","Ja","No")</f>
        <v>No</v>
      </c>
      <c r="ER23" s="463" t="str">
        <f>IF(EN23="BöB","Ja","No")</f>
        <v>No</v>
      </c>
      <c r="ES23" s="465" t="str">
        <f>IF(SUM(EM14:EM25)&gt;EM12/2,"Ʃ Aggiunte &gt; 50% Grundauftrag","")</f>
        <v/>
      </c>
      <c r="ET23" s="27"/>
      <c r="EU23" s="173" t="s">
        <v>44</v>
      </c>
      <c r="EV23" s="429">
        <v>4</v>
      </c>
      <c r="EW23" s="455">
        <v>0</v>
      </c>
      <c r="EX23" s="457" t="str">
        <f>IF(EW23&gt;='Valori soglia'!$H$6,"BöB","OAPub")</f>
        <v>OAPub</v>
      </c>
      <c r="EY23" s="459" t="str">
        <f>IF(OR(AND(EU$12="Grundvertrag Dienstleistung",EW23&gt;='Valori soglia'!$H$5,EY25=""),AND(EU$12="Los Dienstleistung",EW23&gt;='Valori soglia'!$H$5,EY25=""),AND(EU$12="Grundvertrag Lieferung",EW23&gt;='Valori soglia'!$L$5,EY25=""),AND(EU$12="Los Lieferung",EW23&gt;='Valori soglia'!$L$5,EY25="")),"Freihändig Tipo. 13 OAPub","")</f>
        <v/>
      </c>
      <c r="EZ23" s="460"/>
      <c r="FA23" s="461" t="str">
        <f>IF(EX23="BöB","Ja","No")</f>
        <v>No</v>
      </c>
      <c r="FB23" s="463" t="str">
        <f>IF(EX23="BöB","Ja","No")</f>
        <v>No</v>
      </c>
      <c r="FC23" s="465" t="str">
        <f>IF(SUM(EW14:EW25)&gt;EW12/2,"Ʃ Aggiunte &gt; 50% Grundauftrag","")</f>
        <v/>
      </c>
      <c r="FD23" s="159"/>
      <c r="FE23" s="173" t="s">
        <v>44</v>
      </c>
      <c r="FF23" s="429">
        <v>4</v>
      </c>
      <c r="FG23" s="455">
        <v>0</v>
      </c>
      <c r="FH23" s="457" t="str">
        <f>IF(FG23&gt;='Valori soglia'!$H$6,"BöB","OAPub")</f>
        <v>OAPub</v>
      </c>
      <c r="FI23" s="459" t="str">
        <f>IF(OR(AND(FE$12="Grundvertrag Dienstleistung",FG23&gt;='Valori soglia'!$H$5,FI25=""),AND(FE$12="Los Dienstleistung",FG23&gt;='Valori soglia'!$H$5,FI25=""),AND(FE$12="Grundvertrag Lieferung",FG23&gt;='Valori soglia'!$L$5,FI25=""),AND(FE$12="Los Lieferung",FG23&gt;='Valori soglia'!$L$5,FI25="")),"Freihändig Tipo. 13 OAPub","")</f>
        <v/>
      </c>
      <c r="FJ23" s="460"/>
      <c r="FK23" s="461" t="str">
        <f>IF(FH23="BöB","Ja","No")</f>
        <v>No</v>
      </c>
      <c r="FL23" s="463" t="str">
        <f>IF(FH23="BöB","Ja","No")</f>
        <v>No</v>
      </c>
      <c r="FM23" s="465" t="str">
        <f>IF(SUM(FG14:FG25)&gt;FG12/2,"Ʃ Aggiunte &gt; 50% Grundauftrag","")</f>
        <v/>
      </c>
      <c r="FN23" s="159"/>
      <c r="FO23" s="173" t="s">
        <v>44</v>
      </c>
      <c r="FP23" s="429">
        <v>4</v>
      </c>
      <c r="FQ23" s="455">
        <v>0</v>
      </c>
      <c r="FR23" s="457" t="str">
        <f>IF(FQ23&gt;='Valori soglia'!$H$6,"BöB","OAPub")</f>
        <v>OAPub</v>
      </c>
      <c r="FS23" s="459" t="str">
        <f>IF(OR(AND(FO$12="Grundvertrag Dienstleistung",FQ23&gt;='Valori soglia'!$H$5,FS25=""),AND(FO$12="Los Dienstleistung",FQ23&gt;='Valori soglia'!$H$5,FS25=""),AND(FO$12="Grundvertrag Lieferung",FQ23&gt;='Valori soglia'!$L$5,FS25=""),AND(FO$12="Los Lieferung",FQ23&gt;='Valori soglia'!$L$5,FS25="")),"Freihändig Tipo. 13 OAPub","")</f>
        <v/>
      </c>
      <c r="FT23" s="460"/>
      <c r="FU23" s="461" t="str">
        <f>IF(FR23="BöB","Ja","No")</f>
        <v>No</v>
      </c>
      <c r="FV23" s="463" t="str">
        <f>IF(FR23="BöB","Ja","No")</f>
        <v>No</v>
      </c>
      <c r="FW23" s="465" t="str">
        <f>IF(SUM(FQ14:FQ25)&gt;FQ12/2,"Ʃ Aggiunte &gt; 50% Grundauftrag","")</f>
        <v/>
      </c>
      <c r="FX23" s="160"/>
      <c r="FY23" s="173" t="s">
        <v>44</v>
      </c>
      <c r="FZ23" s="429">
        <v>4</v>
      </c>
      <c r="GA23" s="455">
        <v>0</v>
      </c>
      <c r="GB23" s="457" t="str">
        <f>IF(GA23&gt;='Valori soglia'!$H$6,"BöB","OAPub")</f>
        <v>OAPub</v>
      </c>
      <c r="GC23" s="459" t="str">
        <f>IF(OR(AND(FY$12="Grundvertrag Dienstleistung",GA23&gt;='Valori soglia'!$H$5,GC25=""),AND(FY$12="Los Dienstleistung",GA23&gt;='Valori soglia'!$H$5,GC25=""),AND(FY$12="Grundvertrag Lieferung",GA23&gt;='Valori soglia'!$L$5,GC25=""),AND(FY$12="Los Lieferung",GA23&gt;='Valori soglia'!$L$5,GC25="")),"Freihändig Tipo. 13 OAPub","")</f>
        <v/>
      </c>
      <c r="GD23" s="460"/>
      <c r="GE23" s="461" t="str">
        <f>IF(GB23="BöB","Ja","No")</f>
        <v>No</v>
      </c>
      <c r="GF23" s="463" t="str">
        <f>IF(GB23="BöB","Ja","No")</f>
        <v>No</v>
      </c>
      <c r="GG23" s="465" t="str">
        <f>IF(SUM(GA14:GA25)&gt;GA12/2,"Ʃ Aggiunte &gt; 50% Grundauftrag","")</f>
        <v/>
      </c>
      <c r="GH23" s="161"/>
      <c r="GI23" s="173" t="s">
        <v>44</v>
      </c>
      <c r="GJ23" s="429">
        <v>4</v>
      </c>
      <c r="GK23" s="455">
        <v>0</v>
      </c>
      <c r="GL23" s="457" t="str">
        <f>IF(GK23&gt;='Valori soglia'!$H$6,"BöB","OAPub")</f>
        <v>OAPub</v>
      </c>
      <c r="GM23" s="459" t="str">
        <f>IF(OR(AND(GI$12="Grundvertrag Dienstleistung",GK23&gt;='Valori soglia'!$H$5,GM25=""),AND(GI$12="Los Dienstleistung",GK23&gt;='Valori soglia'!$H$5,GM25=""),AND(GI$12="Grundvertrag Lieferung",GK23&gt;='Valori soglia'!$L$5,GM25=""),AND(GI$12="Los Lieferung",GK23&gt;='Valori soglia'!$L$5,GM25="")),"Freihändig Tipo. 13 OAPub","")</f>
        <v/>
      </c>
      <c r="GN23" s="460"/>
      <c r="GO23" s="461" t="str">
        <f>IF(GL23="BöB","Ja","No")</f>
        <v>No</v>
      </c>
      <c r="GP23" s="463" t="str">
        <f>IF(GL23="BöB","Ja","No")</f>
        <v>No</v>
      </c>
      <c r="GQ23" s="465" t="str">
        <f>IF(SUM(GK14:GK25)&gt;GK12/2,"Ʃ Aggiunte &gt; 50% Grundauftrag","")</f>
        <v/>
      </c>
      <c r="GR23" s="162"/>
      <c r="GS23" s="173" t="s">
        <v>44</v>
      </c>
      <c r="GT23" s="429">
        <v>4</v>
      </c>
      <c r="GU23" s="455">
        <v>0</v>
      </c>
      <c r="GV23" s="457" t="str">
        <f>IF(GU23&gt;='Valori soglia'!$H$6,"BöB","OAPub")</f>
        <v>OAPub</v>
      </c>
      <c r="GW23" s="459" t="str">
        <f>IF(OR(AND(GS$12="Grundvertrag Dienstleistung",GU23&gt;='Valori soglia'!$H$5,GW25=""),AND(GS$12="Los Dienstleistung",GU23&gt;='Valori soglia'!$H$5,GW25=""),AND(GS$12="Grundvertrag Lieferung",GU23&gt;='Valori soglia'!$L$5,GW25=""),AND(GS$12="Los Lieferung",GU23&gt;='Valori soglia'!$L$5,GW25="")),"Freihändig Tipo. 13 OAPub","")</f>
        <v/>
      </c>
      <c r="GX23" s="460"/>
      <c r="GY23" s="461" t="str">
        <f>IF(GV23="BöB","Ja","No")</f>
        <v>No</v>
      </c>
      <c r="GZ23" s="463" t="str">
        <f>IF(GV23="BöB","Ja","No")</f>
        <v>No</v>
      </c>
      <c r="HA23" s="465" t="str">
        <f>IF(SUM(GU14:GU25)&gt;GU12/2,"Ʃ Aggiunte &gt; 50% Grundauftrag","")</f>
        <v/>
      </c>
      <c r="HB23" s="27"/>
      <c r="HC23" s="173" t="s">
        <v>44</v>
      </c>
      <c r="HD23" s="429">
        <v>4</v>
      </c>
      <c r="HE23" s="455">
        <v>0</v>
      </c>
      <c r="HF23" s="457" t="str">
        <f>IF(HE23&gt;='Valori soglia'!$H$6,"BöB","OAPub")</f>
        <v>OAPub</v>
      </c>
      <c r="HG23" s="459" t="str">
        <f>IF(OR(AND(HC$12="Grundvertrag Dienstleistung",HE23&gt;='Valori soglia'!$H$5,HG25=""),AND(HC$12="Los Dienstleistung",HE23&gt;='Valori soglia'!$H$5,HG25=""),AND(HC$12="Grundvertrag Lieferung",HE23&gt;='Valori soglia'!$L$5,HG25=""),AND(HC$12="Los Lieferung",HE23&gt;='Valori soglia'!$L$5,HG25="")),"Freihändig Tipo. 13 OAPub","")</f>
        <v/>
      </c>
      <c r="HH23" s="460"/>
      <c r="HI23" s="461" t="str">
        <f>IF(HF23="BöB","Ja","No")</f>
        <v>No</v>
      </c>
      <c r="HJ23" s="463" t="str">
        <f>IF(HF23="BöB","Ja","No")</f>
        <v>No</v>
      </c>
      <c r="HK23" s="465" t="str">
        <f>IF(SUM(HE14:HE25)&gt;HE12/2,"Ʃ Aggiunte &gt; 50% Grundauftrag","")</f>
        <v/>
      </c>
      <c r="HL23" s="27"/>
      <c r="HM23" s="173" t="s">
        <v>44</v>
      </c>
      <c r="HN23" s="429">
        <v>4</v>
      </c>
      <c r="HO23" s="455">
        <v>0</v>
      </c>
      <c r="HP23" s="457" t="str">
        <f>IF(HO23&gt;='Valori soglia'!$H$6,"BöB","OAPub")</f>
        <v>OAPub</v>
      </c>
      <c r="HQ23" s="459" t="str">
        <f>IF(OR(AND(HM$12="Grundvertrag Dienstleistung",HO23&gt;='Valori soglia'!$H$5,HQ25=""),AND(HM$12="Los Dienstleistung",HO23&gt;='Valori soglia'!$H$5,HQ25=""),AND(HM$12="Grundvertrag Lieferung",HO23&gt;='Valori soglia'!$L$5,HQ25=""),AND(HM$12="Los Lieferung",HO23&gt;='Valori soglia'!$L$5,HQ25="")),"Freihändig Tipo. 13 OAPub","")</f>
        <v/>
      </c>
      <c r="HR23" s="460"/>
      <c r="HS23" s="461" t="str">
        <f>IF(HP23="BöB","Ja","No")</f>
        <v>No</v>
      </c>
      <c r="HT23" s="463" t="str">
        <f>IF(HP23="BöB","Ja","No")</f>
        <v>No</v>
      </c>
      <c r="HU23" s="465" t="str">
        <f>IF(SUM(HO14:HO25)&gt;HO12/2,"Ʃ Aggiunte &gt; 50% Grundauftrag","")</f>
        <v/>
      </c>
      <c r="HV23" s="28"/>
      <c r="HW23" s="173" t="s">
        <v>44</v>
      </c>
      <c r="HX23" s="429">
        <v>4</v>
      </c>
      <c r="HY23" s="455">
        <v>0</v>
      </c>
      <c r="HZ23" s="457" t="str">
        <f>IF(HY23&gt;='Valori soglia'!$H$6,"BöB","OAPub")</f>
        <v>OAPub</v>
      </c>
      <c r="IA23" s="459" t="str">
        <f>IF(OR(AND(HW$12="Grundvertrag Dienstleistung",HY23&gt;='Valori soglia'!$H$5,IA25=""),AND(HW$12="Los Dienstleistung",HY23&gt;='Valori soglia'!$H$5,IA25=""),AND(HW$12="Grundvertrag Lieferung",HY23&gt;='Valori soglia'!$L$5,IA25=""),AND(HW$12="Los Lieferung",HY23&gt;='Valori soglia'!$L$5,IA25="")),"Freihändig Tipo. 13 OAPub","")</f>
        <v/>
      </c>
      <c r="IB23" s="460"/>
      <c r="IC23" s="461" t="str">
        <f>IF(HZ23="BöB","Ja","No")</f>
        <v>No</v>
      </c>
      <c r="ID23" s="463" t="str">
        <f>IF(HZ23="BöB","Ja","No")</f>
        <v>No</v>
      </c>
      <c r="IE23" s="465" t="str">
        <f>IF(SUM(HY14:HY25)&gt;HY12/2,"Ʃ Aggiunte &gt; 50% Grundauftrag","")</f>
        <v/>
      </c>
      <c r="IF23" s="27"/>
      <c r="IG23" s="173" t="s">
        <v>44</v>
      </c>
      <c r="IH23" s="429">
        <v>4</v>
      </c>
      <c r="II23" s="455">
        <v>0</v>
      </c>
      <c r="IJ23" s="457" t="str">
        <f>IF(II23&gt;='Valori soglia'!$H$6,"BöB","OAPub")</f>
        <v>OAPub</v>
      </c>
      <c r="IK23" s="459" t="str">
        <f>IF(OR(AND(IG$12="Grundvertrag Dienstleistung",II23&gt;='Valori soglia'!$H$5,IK25=""),AND(IG$12="Los Dienstleistung",II23&gt;='Valori soglia'!$H$5,IK25=""),AND(IG$12="Grundvertrag Lieferung",II23&gt;='Valori soglia'!$L$5,IK25=""),AND(IG$12="Los Lieferung",II23&gt;='Valori soglia'!$L$5,IK25="")),"Freihändig Tipo. 13 OAPub","")</f>
        <v/>
      </c>
      <c r="IL23" s="460"/>
      <c r="IM23" s="461" t="str">
        <f>IF(IJ23="BöB","Ja","No")</f>
        <v>No</v>
      </c>
      <c r="IN23" s="463" t="str">
        <f>IF(IJ23="BöB","Ja","No")</f>
        <v>No</v>
      </c>
      <c r="IO23" s="465" t="str">
        <f>IF(SUM(II14:II25)&gt;II12/2,"Ʃ Aggiunte &gt; 50% Grundauftrag","")</f>
        <v/>
      </c>
      <c r="IP23" s="159"/>
      <c r="IQ23" s="173" t="s">
        <v>44</v>
      </c>
      <c r="IR23" s="429">
        <v>4</v>
      </c>
      <c r="IS23" s="455">
        <v>0</v>
      </c>
      <c r="IT23" s="457" t="str">
        <f>IF(IS23&gt;='Valori soglia'!$H$6,"BöB","OAPub")</f>
        <v>OAPub</v>
      </c>
      <c r="IU23" s="459" t="str">
        <f>IF(OR(AND(IQ$12="Grundvertrag Dienstleistung",IS23&gt;='Valori soglia'!$H$5,IU25=""),AND(IQ$12="Los Dienstleistung",IS23&gt;='Valori soglia'!$H$5,IU25=""),AND(IQ$12="Grundvertrag Lieferung",IS23&gt;='Valori soglia'!$L$5,IU25=""),AND(IQ$12="Los Lieferung",IS23&gt;='Valori soglia'!$L$5,IU25="")),"Freihändig Tipo. 13 OAPub","")</f>
        <v/>
      </c>
      <c r="IV23" s="460"/>
      <c r="IW23" s="461" t="str">
        <f>IF(IT23="BöB","Ja","No")</f>
        <v>No</v>
      </c>
      <c r="IX23" s="463" t="str">
        <f>IF(IT23="BöB","Ja","No")</f>
        <v>No</v>
      </c>
      <c r="IY23" s="465" t="str">
        <f>IF(SUM(IS14:IS25)&gt;IS12/2,"Ʃ Aggiunte &gt; 50% Grundauftrag","")</f>
        <v/>
      </c>
      <c r="IZ23" s="159"/>
      <c r="JA23" s="173" t="s">
        <v>44</v>
      </c>
      <c r="JB23" s="429">
        <v>4</v>
      </c>
      <c r="JC23" s="455">
        <v>0</v>
      </c>
      <c r="JD23" s="457" t="str">
        <f>IF(JC23&gt;='Valori soglia'!$H$6,"BöB","OAPub")</f>
        <v>OAPub</v>
      </c>
      <c r="JE23" s="459" t="str">
        <f>IF(OR(AND(JA$12="Grundvertrag Dienstleistung",JC23&gt;='Valori soglia'!$H$5,JE25=""),AND(JA$12="Los Dienstleistung",JC23&gt;='Valori soglia'!$H$5,JE25=""),AND(JA$12="Grundvertrag Lieferung",JC23&gt;='Valori soglia'!$L$5,JE25=""),AND(JA$12="Los Lieferung",JC23&gt;='Valori soglia'!$L$5,JE25="")),"Freihändig Tipo. 13 OAPub","")</f>
        <v/>
      </c>
      <c r="JF23" s="460"/>
      <c r="JG23" s="461" t="str">
        <f>IF(JD23="BöB","Ja","No")</f>
        <v>No</v>
      </c>
      <c r="JH23" s="463" t="str">
        <f>IF(JD23="BöB","Ja","No")</f>
        <v>No</v>
      </c>
      <c r="JI23" s="465" t="str">
        <f>IF(SUM(JC14:JC25)&gt;JC12/2,"Ʃ Aggiunte &gt; 50% Grundauftrag","")</f>
        <v/>
      </c>
      <c r="JJ23" s="160"/>
      <c r="JK23" s="173" t="s">
        <v>44</v>
      </c>
      <c r="JL23" s="429">
        <v>4</v>
      </c>
      <c r="JM23" s="455">
        <v>0</v>
      </c>
      <c r="JN23" s="457" t="str">
        <f>IF(JM23&gt;='Valori soglia'!$H$6,"BöB","OAPub")</f>
        <v>OAPub</v>
      </c>
      <c r="JO23" s="459" t="str">
        <f>IF(OR(AND(JK$12="Grundvertrag Dienstleistung",JM23&gt;='Valori soglia'!$H$5,JO25=""),AND(JK$12="Los Dienstleistung",JM23&gt;='Valori soglia'!$H$5,JO25=""),AND(JK$12="Grundvertrag Lieferung",JM23&gt;='Valori soglia'!$L$5,JO25=""),AND(JK$12="Los Lieferung",JM23&gt;='Valori soglia'!$L$5,JO25="")),"Freihändig Tipo. 13 OAPub","")</f>
        <v/>
      </c>
      <c r="JP23" s="460"/>
      <c r="JQ23" s="461" t="str">
        <f>IF(JN23="BöB","Ja","No")</f>
        <v>No</v>
      </c>
      <c r="JR23" s="463" t="str">
        <f>IF(JN23="BöB","Ja","No")</f>
        <v>No</v>
      </c>
      <c r="JS23" s="465" t="str">
        <f>IF(SUM(JM14:JM25)&gt;JM12/2,"Ʃ Aggiunte &gt; 50% Grundauftrag","")</f>
        <v/>
      </c>
    </row>
    <row r="24" spans="2:279" ht="27" customHeight="1" x14ac:dyDescent="0.2">
      <c r="B24" s="342" t="s">
        <v>34</v>
      </c>
      <c r="C24" s="429"/>
      <c r="D24" s="378"/>
      <c r="E24" s="510"/>
      <c r="F24" s="498" t="str">
        <f>IF(OR(AND(B23="Grundvertrag Dienstleistung",D23&gt;='Valori soglia'!H$5,D23&lt;'Valori soglia'!H$6),AND(B23="Los Dienstleistung",D23&gt;='Valori soglia'!H$5,D23&lt;'Valori soglia'!H$6),AND(B23="Grundvertrag Lieferung",D23&gt;='Valori soglia'!L$5,D23&lt;'Valori soglia'!L$6),AND(B23="Los Lieferung",D23&gt;='Valori soglia'!L$5,D23&lt;'Valori soglia'!L$6)),"Einladungsverfahren *","")</f>
        <v/>
      </c>
      <c r="G24" s="499"/>
      <c r="H24" s="502"/>
      <c r="I24" s="503"/>
      <c r="J24" s="495"/>
      <c r="K24" s="466" t="s">
        <v>45</v>
      </c>
      <c r="L24" s="429"/>
      <c r="M24" s="455"/>
      <c r="N24" s="457"/>
      <c r="O24" s="468" t="str">
        <f>IF(OR(AND(K$12="Grundvertrag Dienstleistung",M23&lt;'Valori soglia'!$H$5),AND(K$12="Los Dienstleistung",M23&lt;'Valori soglia'!$H$5),AND(K$12="Grundvertrag Lieferung",M23&lt;'Valori soglia'!$L$5),AND(K$12="Los Lieferung",M23&lt;'Valori soglia'!$L$5)),"Freihändig Tipo. 36 OAPub","")</f>
        <v/>
      </c>
      <c r="P24" s="469"/>
      <c r="Q24" s="461"/>
      <c r="R24" s="463"/>
      <c r="S24" s="465"/>
      <c r="T24" s="162"/>
      <c r="U24" s="466" t="s">
        <v>45</v>
      </c>
      <c r="V24" s="429"/>
      <c r="W24" s="455"/>
      <c r="X24" s="457"/>
      <c r="Y24" s="468" t="str">
        <f>IF(OR(AND(U$12="Grundvertrag Dienstleistung",W23&lt;'Valori soglia'!$H$5),AND(U$12="Los Dienstleistung",W23&lt;'Valori soglia'!$H$5),AND(U$12="Grundvertrag Lieferung",W23&lt;'Valori soglia'!$L$5),AND(U$12="Los Lieferung",W23&lt;'Valori soglia'!$L$5)),"Freihändig Tipo. 36 OAPub","")</f>
        <v/>
      </c>
      <c r="Z24" s="469"/>
      <c r="AA24" s="461"/>
      <c r="AB24" s="463"/>
      <c r="AC24" s="465"/>
      <c r="AD24" s="36"/>
      <c r="AE24" s="466" t="s">
        <v>45</v>
      </c>
      <c r="AF24" s="429"/>
      <c r="AG24" s="455"/>
      <c r="AH24" s="457"/>
      <c r="AI24" s="468" t="str">
        <f>IF(OR(AND(AE$12="Grundvertrag Dienstleistung",AG23&lt;'Valori soglia'!$H$5),AND(AE$12="Los Dienstleistung",AG23&lt;'Valori soglia'!$H$5),AND(AE$12="Grundvertrag Lieferung",AG23&lt;'Valori soglia'!$L$5),AND(AE$12="Los Lieferung",AG23&lt;'Valori soglia'!$L$5)),"Freihändig Tipo. 36 OAPub","")</f>
        <v/>
      </c>
      <c r="AJ24" s="469"/>
      <c r="AK24" s="461"/>
      <c r="AL24" s="463"/>
      <c r="AM24" s="465"/>
      <c r="AN24" s="27"/>
      <c r="AO24" s="466" t="s">
        <v>45</v>
      </c>
      <c r="AP24" s="429"/>
      <c r="AQ24" s="455"/>
      <c r="AR24" s="457"/>
      <c r="AS24" s="468" t="str">
        <f>IF(OR(AND(AO$12="Grundvertrag Dienstleistung",AQ23&lt;'Valori soglia'!$H$5),AND(AO$12="Los Dienstleistung",AQ23&lt;'Valori soglia'!$H$5),AND(AO$12="Grundvertrag Lieferung",AQ23&lt;'Valori soglia'!$L$5),AND(AO$12="Los Lieferung",AQ23&lt;'Valori soglia'!$L$5)),"Freihändig Tipo. 36 OAPub","")</f>
        <v/>
      </c>
      <c r="AT24" s="469"/>
      <c r="AU24" s="461"/>
      <c r="AV24" s="463"/>
      <c r="AW24" s="465"/>
      <c r="AX24" s="28"/>
      <c r="AY24" s="466" t="s">
        <v>45</v>
      </c>
      <c r="AZ24" s="429"/>
      <c r="BA24" s="455"/>
      <c r="BB24" s="457"/>
      <c r="BC24" s="468" t="str">
        <f>IF(OR(AND(AY$12="Grundvertrag Dienstleistung",BA23&lt;'Valori soglia'!$H$5),AND(AY$12="Los Dienstleistung",BA23&lt;'Valori soglia'!$H$5),AND(AY$12="Grundvertrag Lieferung",BA23&lt;'Valori soglia'!$L$5),AND(AY$12="Los Lieferung",BA23&lt;'Valori soglia'!$L$5)),"Freihändig Tipo. 36 OAPub","")</f>
        <v/>
      </c>
      <c r="BD24" s="469"/>
      <c r="BE24" s="461"/>
      <c r="BF24" s="463"/>
      <c r="BG24" s="465"/>
      <c r="BH24" s="27"/>
      <c r="BI24" s="466" t="s">
        <v>45</v>
      </c>
      <c r="BJ24" s="429"/>
      <c r="BK24" s="455"/>
      <c r="BL24" s="457"/>
      <c r="BM24" s="468" t="str">
        <f>IF(OR(AND(BI$12="Grundvertrag Dienstleistung",BK23&lt;'Valori soglia'!$H$5),AND(BI$12="Los Dienstleistung",BK23&lt;'Valori soglia'!$H$5),AND(BI$12="Grundvertrag Lieferung",BK23&lt;'Valori soglia'!$L$5),AND(BI$12="Los Lieferung",BK23&lt;'Valori soglia'!$L$5)),"Freihändig Tipo. 36 OAPub","")</f>
        <v/>
      </c>
      <c r="BN24" s="469"/>
      <c r="BO24" s="461"/>
      <c r="BP24" s="463"/>
      <c r="BQ24" s="465"/>
      <c r="BR24" s="159"/>
      <c r="BS24" s="466" t="s">
        <v>45</v>
      </c>
      <c r="BT24" s="429"/>
      <c r="BU24" s="455"/>
      <c r="BV24" s="457"/>
      <c r="BW24" s="468" t="str">
        <f>IF(OR(AND(BS$12="Grundvertrag Dienstleistung",BU23&lt;'Valori soglia'!$H$5),AND(BS$12="Los Dienstleistung",BU23&lt;'Valori soglia'!$H$5),AND(BS$12="Grundvertrag Lieferung",BU23&lt;'Valori soglia'!$L$5),AND(BS$12="Los Lieferung",BU23&lt;'Valori soglia'!$L$5)),"Freihändig Tipo. 36 OAPub","")</f>
        <v/>
      </c>
      <c r="BX24" s="469"/>
      <c r="BY24" s="461"/>
      <c r="BZ24" s="463"/>
      <c r="CA24" s="465"/>
      <c r="CB24" s="159"/>
      <c r="CC24" s="466" t="s">
        <v>45</v>
      </c>
      <c r="CD24" s="429"/>
      <c r="CE24" s="455"/>
      <c r="CF24" s="457"/>
      <c r="CG24" s="468" t="str">
        <f>IF(OR(AND(CC$12="Grundvertrag Dienstleistung",CE23&lt;'Valori soglia'!$H$5),AND(CC$12="Los Dienstleistung",CE23&lt;'Valori soglia'!$H$5),AND(CC$12="Grundvertrag Lieferung",CE23&lt;'Valori soglia'!$L$5),AND(CC$12="Los Lieferung",CE23&lt;'Valori soglia'!$L$5)),"Freihändig Tipo. 36 OAPub","")</f>
        <v/>
      </c>
      <c r="CH24" s="469"/>
      <c r="CI24" s="461"/>
      <c r="CJ24" s="463"/>
      <c r="CK24" s="465"/>
      <c r="CL24" s="160"/>
      <c r="CM24" s="466" t="s">
        <v>45</v>
      </c>
      <c r="CN24" s="429"/>
      <c r="CO24" s="455"/>
      <c r="CP24" s="457"/>
      <c r="CQ24" s="468" t="str">
        <f>IF(OR(AND(CM$12="Grundvertrag Dienstleistung",CO23&lt;'Valori soglia'!$H$5),AND(CM$12="Los Dienstleistung",CO23&lt;'Valori soglia'!$H$5),AND(CM$12="Grundvertrag Lieferung",CO23&lt;'Valori soglia'!$L$5),AND(CM$12="Los Lieferung",CO23&lt;'Valori soglia'!$L$5)),"Freihändig Tipo. 36 OAPub","")</f>
        <v/>
      </c>
      <c r="CR24" s="469"/>
      <c r="CS24" s="461"/>
      <c r="CT24" s="463"/>
      <c r="CU24" s="465"/>
      <c r="CV24" s="161"/>
      <c r="CW24" s="466" t="s">
        <v>45</v>
      </c>
      <c r="CX24" s="429"/>
      <c r="CY24" s="455"/>
      <c r="CZ24" s="457"/>
      <c r="DA24" s="468" t="str">
        <f>IF(OR(AND(CW$12="Grundvertrag Dienstleistung",CY23&lt;'Valori soglia'!$H$5),AND(CW$12="Los Dienstleistung",CY23&lt;'Valori soglia'!$H$5),AND(CW$12="Grundvertrag Lieferung",CY23&lt;'Valori soglia'!$L$5),AND(CW$12="Los Lieferung",CY23&lt;'Valori soglia'!$L$5)),"Freihändig Tipo. 36 OAPub","")</f>
        <v/>
      </c>
      <c r="DB24" s="469"/>
      <c r="DC24" s="461"/>
      <c r="DD24" s="463"/>
      <c r="DE24" s="465"/>
      <c r="DF24" s="162"/>
      <c r="DG24" s="466" t="s">
        <v>45</v>
      </c>
      <c r="DH24" s="429"/>
      <c r="DI24" s="455"/>
      <c r="DJ24" s="457"/>
      <c r="DK24" s="468" t="str">
        <f>IF(OR(AND(DG$12="Grundvertrag Dienstleistung",DI23&lt;'Valori soglia'!$H$5),AND(DG$12="Los Dienstleistung",DI23&lt;'Valori soglia'!$H$5),AND(DG$12="Grundvertrag Lieferung",DI23&lt;'Valori soglia'!$L$5),AND(DG$12="Los Lieferung",DI23&lt;'Valori soglia'!$L$5)),"Freihändig Tipo. 36 OAPub","")</f>
        <v/>
      </c>
      <c r="DL24" s="469"/>
      <c r="DM24" s="461"/>
      <c r="DN24" s="463"/>
      <c r="DO24" s="465"/>
      <c r="DP24" s="36"/>
      <c r="DQ24" s="466" t="s">
        <v>45</v>
      </c>
      <c r="DR24" s="429"/>
      <c r="DS24" s="455"/>
      <c r="DT24" s="457"/>
      <c r="DU24" s="468" t="str">
        <f>IF(OR(AND(DQ$12="Grundvertrag Dienstleistung",DS23&lt;'Valori soglia'!$H$5),AND(DQ$12="Los Dienstleistung",DS23&lt;'Valori soglia'!$H$5),AND(DQ$12="Grundvertrag Lieferung",DS23&lt;'Valori soglia'!$L$5),AND(DQ$12="Los Lieferung",DS23&lt;'Valori soglia'!$L$5)),"Freihändig Tipo. 36 OAPub","")</f>
        <v/>
      </c>
      <c r="DV24" s="469"/>
      <c r="DW24" s="461"/>
      <c r="DX24" s="463"/>
      <c r="DY24" s="465"/>
      <c r="DZ24" s="27"/>
      <c r="EA24" s="466" t="s">
        <v>45</v>
      </c>
      <c r="EB24" s="429"/>
      <c r="EC24" s="455"/>
      <c r="ED24" s="457"/>
      <c r="EE24" s="468" t="str">
        <f>IF(OR(AND(EA$12="Grundvertrag Dienstleistung",EC23&lt;'Valori soglia'!$H$5),AND(EA$12="Los Dienstleistung",EC23&lt;'Valori soglia'!$H$5),AND(EA$12="Grundvertrag Lieferung",EC23&lt;'Valori soglia'!$L$5),AND(EA$12="Los Lieferung",EC23&lt;'Valori soglia'!$L$5)),"Freihändig Tipo. 36 OAPub","")</f>
        <v/>
      </c>
      <c r="EF24" s="469"/>
      <c r="EG24" s="461"/>
      <c r="EH24" s="463"/>
      <c r="EI24" s="465"/>
      <c r="EJ24" s="28"/>
      <c r="EK24" s="466" t="s">
        <v>45</v>
      </c>
      <c r="EL24" s="429"/>
      <c r="EM24" s="455"/>
      <c r="EN24" s="457"/>
      <c r="EO24" s="468" t="str">
        <f>IF(OR(AND(EK$12="Grundvertrag Dienstleistung",EM23&lt;'Valori soglia'!$H$5),AND(EK$12="Los Dienstleistung",EM23&lt;'Valori soglia'!$H$5),AND(EK$12="Grundvertrag Lieferung",EM23&lt;'Valori soglia'!$L$5),AND(EK$12="Los Lieferung",EM23&lt;'Valori soglia'!$L$5)),"Freihändig Tipo. 36 OAPub","")</f>
        <v/>
      </c>
      <c r="EP24" s="469"/>
      <c r="EQ24" s="461"/>
      <c r="ER24" s="463"/>
      <c r="ES24" s="465"/>
      <c r="ET24" s="27"/>
      <c r="EU24" s="466" t="s">
        <v>45</v>
      </c>
      <c r="EV24" s="429"/>
      <c r="EW24" s="455"/>
      <c r="EX24" s="457"/>
      <c r="EY24" s="468" t="str">
        <f>IF(OR(AND(EU$12="Grundvertrag Dienstleistung",EW23&lt;'Valori soglia'!$H$5),AND(EU$12="Los Dienstleistung",EW23&lt;'Valori soglia'!$H$5),AND(EU$12="Grundvertrag Lieferung",EW23&lt;'Valori soglia'!$L$5),AND(EU$12="Los Lieferung",EW23&lt;'Valori soglia'!$L$5)),"Freihändig Tipo. 36 OAPub","")</f>
        <v/>
      </c>
      <c r="EZ24" s="469"/>
      <c r="FA24" s="461"/>
      <c r="FB24" s="463"/>
      <c r="FC24" s="465"/>
      <c r="FD24" s="159"/>
      <c r="FE24" s="466" t="s">
        <v>45</v>
      </c>
      <c r="FF24" s="429"/>
      <c r="FG24" s="455"/>
      <c r="FH24" s="457"/>
      <c r="FI24" s="468" t="str">
        <f>IF(OR(AND(FE$12="Grundvertrag Dienstleistung",FG23&lt;'Valori soglia'!$H$5),AND(FE$12="Los Dienstleistung",FG23&lt;'Valori soglia'!$H$5),AND(FE$12="Grundvertrag Lieferung",FG23&lt;'Valori soglia'!$L$5),AND(FE$12="Los Lieferung",FG23&lt;'Valori soglia'!$L$5)),"Freihändig Tipo. 36 OAPub","")</f>
        <v/>
      </c>
      <c r="FJ24" s="469"/>
      <c r="FK24" s="461"/>
      <c r="FL24" s="463"/>
      <c r="FM24" s="465"/>
      <c r="FN24" s="159"/>
      <c r="FO24" s="466" t="s">
        <v>45</v>
      </c>
      <c r="FP24" s="429"/>
      <c r="FQ24" s="455"/>
      <c r="FR24" s="457"/>
      <c r="FS24" s="468" t="str">
        <f>IF(OR(AND(FO$12="Grundvertrag Dienstleistung",FQ23&lt;'Valori soglia'!$H$5),AND(FO$12="Los Dienstleistung",FQ23&lt;'Valori soglia'!$H$5),AND(FO$12="Grundvertrag Lieferung",FQ23&lt;'Valori soglia'!$L$5),AND(FO$12="Los Lieferung",FQ23&lt;'Valori soglia'!$L$5)),"Freihändig Tipo. 36 OAPub","")</f>
        <v/>
      </c>
      <c r="FT24" s="469"/>
      <c r="FU24" s="461"/>
      <c r="FV24" s="463"/>
      <c r="FW24" s="465"/>
      <c r="FX24" s="160"/>
      <c r="FY24" s="466" t="s">
        <v>45</v>
      </c>
      <c r="FZ24" s="429"/>
      <c r="GA24" s="455"/>
      <c r="GB24" s="457"/>
      <c r="GC24" s="468" t="str">
        <f>IF(OR(AND(FY$12="Grundvertrag Dienstleistung",GA23&lt;'Valori soglia'!$H$5),AND(FY$12="Los Dienstleistung",GA23&lt;'Valori soglia'!$H$5),AND(FY$12="Grundvertrag Lieferung",GA23&lt;'Valori soglia'!$L$5),AND(FY$12="Los Lieferung",GA23&lt;'Valori soglia'!$L$5)),"Freihändig Tipo. 36 OAPub","")</f>
        <v/>
      </c>
      <c r="GD24" s="469"/>
      <c r="GE24" s="461"/>
      <c r="GF24" s="463"/>
      <c r="GG24" s="465"/>
      <c r="GH24" s="161"/>
      <c r="GI24" s="466" t="s">
        <v>45</v>
      </c>
      <c r="GJ24" s="429"/>
      <c r="GK24" s="455"/>
      <c r="GL24" s="457"/>
      <c r="GM24" s="468" t="str">
        <f>IF(OR(AND(GI$12="Grundvertrag Dienstleistung",GK23&lt;'Valori soglia'!$H$5),AND(GI$12="Los Dienstleistung",GK23&lt;'Valori soglia'!$H$5),AND(GI$12="Grundvertrag Lieferung",GK23&lt;'Valori soglia'!$L$5),AND(GI$12="Los Lieferung",GK23&lt;'Valori soglia'!$L$5)),"Freihändig Tipo. 36 OAPub","")</f>
        <v/>
      </c>
      <c r="GN24" s="469"/>
      <c r="GO24" s="461"/>
      <c r="GP24" s="463"/>
      <c r="GQ24" s="465"/>
      <c r="GR24" s="162"/>
      <c r="GS24" s="466" t="s">
        <v>45</v>
      </c>
      <c r="GT24" s="429"/>
      <c r="GU24" s="455"/>
      <c r="GV24" s="457"/>
      <c r="GW24" s="468" t="str">
        <f>IF(OR(AND(GS$12="Grundvertrag Dienstleistung",GU23&lt;'Valori soglia'!$H$5),AND(GS$12="Los Dienstleistung",GU23&lt;'Valori soglia'!$H$5),AND(GS$12="Grundvertrag Lieferung",GU23&lt;'Valori soglia'!$L$5),AND(GS$12="Los Lieferung",GU23&lt;'Valori soglia'!$L$5)),"Freihändig Tipo. 36 OAPub","")</f>
        <v/>
      </c>
      <c r="GX24" s="469"/>
      <c r="GY24" s="461"/>
      <c r="GZ24" s="463"/>
      <c r="HA24" s="465"/>
      <c r="HB24" s="36"/>
      <c r="HC24" s="466" t="s">
        <v>45</v>
      </c>
      <c r="HD24" s="429"/>
      <c r="HE24" s="455"/>
      <c r="HF24" s="457"/>
      <c r="HG24" s="468" t="str">
        <f>IF(OR(AND(HC$12="Grundvertrag Dienstleistung",HE23&lt;'Valori soglia'!$H$5),AND(HC$12="Los Dienstleistung",HE23&lt;'Valori soglia'!$H$5),AND(HC$12="Grundvertrag Lieferung",HE23&lt;'Valori soglia'!$L$5),AND(HC$12="Los Lieferung",HE23&lt;'Valori soglia'!$L$5)),"Freihändig Tipo. 36 OAPub","")</f>
        <v/>
      </c>
      <c r="HH24" s="469"/>
      <c r="HI24" s="461"/>
      <c r="HJ24" s="463"/>
      <c r="HK24" s="465"/>
      <c r="HL24" s="27"/>
      <c r="HM24" s="466" t="s">
        <v>45</v>
      </c>
      <c r="HN24" s="429"/>
      <c r="HO24" s="455"/>
      <c r="HP24" s="457"/>
      <c r="HQ24" s="468" t="str">
        <f>IF(OR(AND(HM$12="Grundvertrag Dienstleistung",HO23&lt;'Valori soglia'!$H$5),AND(HM$12="Los Dienstleistung",HO23&lt;'Valori soglia'!$H$5),AND(HM$12="Grundvertrag Lieferung",HO23&lt;'Valori soglia'!$L$5),AND(HM$12="Los Lieferung",HO23&lt;'Valori soglia'!$L$5)),"Freihändig Tipo. 36 OAPub","")</f>
        <v/>
      </c>
      <c r="HR24" s="469"/>
      <c r="HS24" s="461"/>
      <c r="HT24" s="463"/>
      <c r="HU24" s="465"/>
      <c r="HV24" s="28"/>
      <c r="HW24" s="466" t="s">
        <v>45</v>
      </c>
      <c r="HX24" s="429"/>
      <c r="HY24" s="455"/>
      <c r="HZ24" s="457"/>
      <c r="IA24" s="468" t="str">
        <f>IF(OR(AND(HW$12="Grundvertrag Dienstleistung",HY23&lt;'Valori soglia'!$H$5),AND(HW$12="Los Dienstleistung",HY23&lt;'Valori soglia'!$H$5),AND(HW$12="Grundvertrag Lieferung",HY23&lt;'Valori soglia'!$L$5),AND(HW$12="Los Lieferung",HY23&lt;'Valori soglia'!$L$5)),"Freihändig Tipo. 36 OAPub","")</f>
        <v/>
      </c>
      <c r="IB24" s="469"/>
      <c r="IC24" s="461"/>
      <c r="ID24" s="463"/>
      <c r="IE24" s="465"/>
      <c r="IF24" s="27"/>
      <c r="IG24" s="466" t="s">
        <v>45</v>
      </c>
      <c r="IH24" s="429"/>
      <c r="II24" s="455"/>
      <c r="IJ24" s="457"/>
      <c r="IK24" s="468" t="str">
        <f>IF(OR(AND(IG$12="Grundvertrag Dienstleistung",II23&lt;'Valori soglia'!$H$5),AND(IG$12="Los Dienstleistung",II23&lt;'Valori soglia'!$H$5),AND(IG$12="Grundvertrag Lieferung",II23&lt;'Valori soglia'!$L$5),AND(IG$12="Los Lieferung",II23&lt;'Valori soglia'!$L$5)),"Freihändig Tipo. 36 OAPub","")</f>
        <v/>
      </c>
      <c r="IL24" s="469"/>
      <c r="IM24" s="461"/>
      <c r="IN24" s="463"/>
      <c r="IO24" s="465"/>
      <c r="IP24" s="159"/>
      <c r="IQ24" s="466" t="s">
        <v>45</v>
      </c>
      <c r="IR24" s="429"/>
      <c r="IS24" s="455"/>
      <c r="IT24" s="457"/>
      <c r="IU24" s="468" t="str">
        <f>IF(OR(AND(IQ$12="Grundvertrag Dienstleistung",IS23&lt;'Valori soglia'!$H$5),AND(IQ$12="Los Dienstleistung",IS23&lt;'Valori soglia'!$H$5),AND(IQ$12="Grundvertrag Lieferung",IS23&lt;'Valori soglia'!$L$5),AND(IQ$12="Los Lieferung",IS23&lt;'Valori soglia'!$L$5)),"Freihändig Tipo. 36 OAPub","")</f>
        <v/>
      </c>
      <c r="IV24" s="469"/>
      <c r="IW24" s="461"/>
      <c r="IX24" s="463"/>
      <c r="IY24" s="465"/>
      <c r="IZ24" s="159"/>
      <c r="JA24" s="466" t="s">
        <v>45</v>
      </c>
      <c r="JB24" s="429"/>
      <c r="JC24" s="455"/>
      <c r="JD24" s="457"/>
      <c r="JE24" s="468" t="str">
        <f>IF(OR(AND(JA$12="Grundvertrag Dienstleistung",JC23&lt;'Valori soglia'!$H$5),AND(JA$12="Los Dienstleistung",JC23&lt;'Valori soglia'!$H$5),AND(JA$12="Grundvertrag Lieferung",JC23&lt;'Valori soglia'!$L$5),AND(JA$12="Los Lieferung",JC23&lt;'Valori soglia'!$L$5)),"Freihändig Tipo. 36 OAPub","")</f>
        <v/>
      </c>
      <c r="JF24" s="469"/>
      <c r="JG24" s="461"/>
      <c r="JH24" s="463"/>
      <c r="JI24" s="465"/>
      <c r="JJ24" s="160"/>
      <c r="JK24" s="466" t="s">
        <v>45</v>
      </c>
      <c r="JL24" s="429"/>
      <c r="JM24" s="455"/>
      <c r="JN24" s="457"/>
      <c r="JO24" s="468" t="str">
        <f>IF(OR(AND(JK$12="Grundvertrag Dienstleistung",JM23&lt;'Valori soglia'!$H$5),AND(JK$12="Los Dienstleistung",JM23&lt;'Valori soglia'!$H$5),AND(JK$12="Grundvertrag Lieferung",JM23&lt;'Valori soglia'!$L$5),AND(JK$12="Los Lieferung",JM23&lt;'Valori soglia'!$L$5)),"Freihändig Tipo. 36 OAPub","")</f>
        <v/>
      </c>
      <c r="JP24" s="469"/>
      <c r="JQ24" s="461"/>
      <c r="JR24" s="463"/>
      <c r="JS24" s="465"/>
    </row>
    <row r="25" spans="2:279" ht="27" customHeight="1" x14ac:dyDescent="0.2">
      <c r="B25" s="343"/>
      <c r="C25" s="429"/>
      <c r="D25" s="378"/>
      <c r="E25" s="510"/>
      <c r="F25" s="507" t="str">
        <f>IF(OR(AND(B23="Grundvertrag Dienstleistung",D23&lt;'Valori soglia'!H$5),AND(B23="Los Dienstleistung",D23&lt;'Valori soglia'!H$5),AND(B23="Grundvertrag Lieferung",D23&lt;'Valori soglia'!L$5),AND(B23="Los Lieferung",D23&lt;'Valori soglia'!L$5)),"Freihändig Tipo. 36 OAPub","")</f>
        <v/>
      </c>
      <c r="G25" s="508"/>
      <c r="H25" s="502"/>
      <c r="I25" s="503"/>
      <c r="J25" s="495"/>
      <c r="K25" s="466"/>
      <c r="L25" s="429"/>
      <c r="M25" s="455"/>
      <c r="N25" s="457"/>
      <c r="O25" s="472" t="str">
        <f>IF(OR(AND(N$12="Offen",OR(AND(K$12="Grundvertrag Dienstleistung",M23&gt;='Valori soglia'!$H$5,M23&lt;'Valori soglia'!$H$6),AND(K$12="Los Dienstleistung",M23&gt;='Valori soglia'!$H$5,M23&lt;'Valori soglia'!$H$6),AND(K$12="Grundvertrag Lieferung",M23&gt;='Valori soglia'!$L$5,M23&lt;'Valori soglia'!$L$6),AND(K$12="Los Lieferung",M23&gt;='Valori soglia'!$L$5,M23&lt;'Valori soglia'!$L$6))),AND(N$12="Einladung",OR(AND(K$12="Grundvertrag Dienstleistung",M23&gt;='Valori soglia'!$H$5,M23&lt;'Valori soglia'!$H$6),AND(K$12="Los Dienstleistung",M23&gt;='Valori soglia'!$H$5,M23&lt;'Valori soglia'!$H$6),AND(K$12="Grundvertrag Lieferung",M23&gt;='Valori soglia'!$L$5,M23&lt;'Valori soglia'!$L$6),AND(K$12="Los Lieferung",M23&gt;='Valori soglia'!$L$5,M23&lt;'Valori soglia'!$L$6)))),"Freihändig Tipo. 36 Abs. 2 Bst. d OAPub","")</f>
        <v/>
      </c>
      <c r="P25" s="473"/>
      <c r="Q25" s="461"/>
      <c r="R25" s="463"/>
      <c r="S25" s="465"/>
      <c r="T25" s="162"/>
      <c r="U25" s="466"/>
      <c r="V25" s="429"/>
      <c r="W25" s="455"/>
      <c r="X25" s="457"/>
      <c r="Y25" s="472" t="str">
        <f>IF(OR(AND(X$12="Offen",OR(AND(U$12="Grundvertrag Dienstleistung",W23&gt;='Valori soglia'!$H$5,W23&lt;'Valori soglia'!$H$6),AND(U$12="Los Dienstleistung",W23&gt;='Valori soglia'!$H$5,W23&lt;'Valori soglia'!$H$6),AND(U$12="Grundvertrag Lieferung",W23&gt;='Valori soglia'!$L$5,W23&lt;'Valori soglia'!$L$6),AND(U$12="Los Lieferung",W23&gt;='Valori soglia'!$L$5,W23&lt;'Valori soglia'!$L$6))),AND(X$12="Einladung",OR(AND(U$12="Grundvertrag Dienstleistung",W23&gt;='Valori soglia'!$H$5,W23&lt;'Valori soglia'!$H$6),AND(U$12="Los Dienstleistung",W23&gt;='Valori soglia'!$H$5,W23&lt;'Valori soglia'!$H$6),AND(U$12="Grundvertrag Lieferung",W23&gt;='Valori soglia'!$L$5,W23&lt;'Valori soglia'!$L$6),AND(U$12="Los Lieferung",W23&gt;='Valori soglia'!$L$5,W23&lt;'Valori soglia'!$L$6)))),"Freihändig Tipo. 36 Abs. 2 Bst. d OAPub","")</f>
        <v/>
      </c>
      <c r="Z25" s="473"/>
      <c r="AA25" s="461"/>
      <c r="AB25" s="463"/>
      <c r="AC25" s="465"/>
      <c r="AD25" s="27"/>
      <c r="AE25" s="466"/>
      <c r="AF25" s="429"/>
      <c r="AG25" s="455"/>
      <c r="AH25" s="457"/>
      <c r="AI25" s="472" t="str">
        <f>IF(OR(AND(AH$12="Offen",OR(AND(AE$12="Grundvertrag Dienstleistung",AG23&gt;='Valori soglia'!$H$5,AG23&lt;'Valori soglia'!$H$6),AND(AE$12="Los Dienstleistung",AG23&gt;='Valori soglia'!$H$5,AG23&lt;'Valori soglia'!$H$6),AND(AE$12="Grundvertrag Lieferung",AG23&gt;='Valori soglia'!$L$5,AG23&lt;'Valori soglia'!$L$6),AND(AE$12="Los Lieferung",AG23&gt;='Valori soglia'!$L$5,AG23&lt;'Valori soglia'!$L$6))),AND(AH$12="Einladung",OR(AND(AE$12="Grundvertrag Dienstleistung",AG23&gt;='Valori soglia'!$H$5,AG23&lt;'Valori soglia'!$H$6),AND(AE$12="Los Dienstleistung",AG23&gt;='Valori soglia'!$H$5,AG23&lt;'Valori soglia'!$H$6),AND(AE$12="Grundvertrag Lieferung",AG23&gt;='Valori soglia'!$L$5,AG23&lt;'Valori soglia'!$L$6),AND(AE$12="Los Lieferung",AG23&gt;='Valori soglia'!$L$5,AG23&lt;'Valori soglia'!$L$6)))),"Freihändig Tipo. 36 Abs. 2 Bst. d OAPub","")</f>
        <v/>
      </c>
      <c r="AJ25" s="473"/>
      <c r="AK25" s="461"/>
      <c r="AL25" s="463"/>
      <c r="AM25" s="465"/>
      <c r="AN25" s="27"/>
      <c r="AO25" s="466"/>
      <c r="AP25" s="429"/>
      <c r="AQ25" s="455"/>
      <c r="AR25" s="457"/>
      <c r="AS25" s="472" t="str">
        <f>IF(OR(AND(AR$12="Offen",OR(AND(AO$12="Grundvertrag Dienstleistung",AQ23&gt;='Valori soglia'!$H$5,AQ23&lt;'Valori soglia'!$H$6),AND(AO$12="Los Dienstleistung",AQ23&gt;='Valori soglia'!$H$5,AQ23&lt;'Valori soglia'!$H$6),AND(AO$12="Grundvertrag Lieferung",AQ23&gt;='Valori soglia'!$L$5,AQ23&lt;'Valori soglia'!$L$6),AND(AO$12="Los Lieferung",AQ23&gt;='Valori soglia'!$L$5,AQ23&lt;'Valori soglia'!$L$6))),AND(AR$12="Einladung",OR(AND(AO$12="Grundvertrag Dienstleistung",AQ23&gt;='Valori soglia'!$H$5,AQ23&lt;'Valori soglia'!$H$6),AND(AO$12="Los Dienstleistung",AQ23&gt;='Valori soglia'!$H$5,AQ23&lt;'Valori soglia'!$H$6),AND(AO$12="Grundvertrag Lieferung",AQ23&gt;='Valori soglia'!$L$5,AQ23&lt;'Valori soglia'!$L$6),AND(AO$12="Los Lieferung",AQ23&gt;='Valori soglia'!$L$5,AQ23&lt;'Valori soglia'!$L$6)))),"Freihändig Tipo. 36 Abs. 2 Bst. d OAPub","")</f>
        <v/>
      </c>
      <c r="AT25" s="473"/>
      <c r="AU25" s="461"/>
      <c r="AV25" s="463"/>
      <c r="AW25" s="465"/>
      <c r="AX25" s="28"/>
      <c r="AY25" s="466"/>
      <c r="AZ25" s="429"/>
      <c r="BA25" s="455"/>
      <c r="BB25" s="457"/>
      <c r="BC25" s="472" t="str">
        <f>IF(OR(AND(BB$12="Offen",OR(AND(AY$12="Grundvertrag Dienstleistung",BA23&gt;='Valori soglia'!$H$5,BA23&lt;'Valori soglia'!$H$6),AND(AY$12="Los Dienstleistung",BA23&gt;='Valori soglia'!$H$5,BA23&lt;'Valori soglia'!$H$6),AND(AY$12="Grundvertrag Lieferung",BA23&gt;='Valori soglia'!$L$5,BA23&lt;'Valori soglia'!$L$6),AND(AY$12="Los Lieferung",BA23&gt;='Valori soglia'!$L$5,BA23&lt;'Valori soglia'!$L$6))),AND(BB$12="Einladung",OR(AND(AY$12="Grundvertrag Dienstleistung",BA23&gt;='Valori soglia'!$H$5,BA23&lt;'Valori soglia'!$H$6),AND(AY$12="Los Dienstleistung",BA23&gt;='Valori soglia'!$H$5,BA23&lt;'Valori soglia'!$H$6),AND(AY$12="Grundvertrag Lieferung",BA23&gt;='Valori soglia'!$L$5,BA23&lt;'Valori soglia'!$L$6),AND(AY$12="Los Lieferung",BA23&gt;='Valori soglia'!$L$5,BA23&lt;'Valori soglia'!$L$6)))),"Freihändig Tipo. 36 Abs. 2 Bst. d OAPub","")</f>
        <v/>
      </c>
      <c r="BD25" s="473"/>
      <c r="BE25" s="461"/>
      <c r="BF25" s="463"/>
      <c r="BG25" s="465"/>
      <c r="BH25" s="27"/>
      <c r="BI25" s="466"/>
      <c r="BJ25" s="429"/>
      <c r="BK25" s="455"/>
      <c r="BL25" s="457"/>
      <c r="BM25" s="472" t="str">
        <f>IF(OR(AND(BL$12="Offen",OR(AND(BI$12="Grundvertrag Dienstleistung",BK23&gt;='Valori soglia'!$H$5,BK23&lt;'Valori soglia'!$H$6),AND(BI$12="Los Dienstleistung",BK23&gt;='Valori soglia'!$H$5,BK23&lt;'Valori soglia'!$H$6),AND(BI$12="Grundvertrag Lieferung",BK23&gt;='Valori soglia'!$L$5,BK23&lt;'Valori soglia'!$L$6),AND(BI$12="Los Lieferung",BK23&gt;='Valori soglia'!$L$5,BK23&lt;'Valori soglia'!$L$6))),AND(BL$12="Einladung",OR(AND(BI$12="Grundvertrag Dienstleistung",BK23&gt;='Valori soglia'!$H$5,BK23&lt;'Valori soglia'!$H$6),AND(BI$12="Los Dienstleistung",BK23&gt;='Valori soglia'!$H$5,BK23&lt;'Valori soglia'!$H$6),AND(BI$12="Grundvertrag Lieferung",BK23&gt;='Valori soglia'!$L$5,BK23&lt;'Valori soglia'!$L$6),AND(BI$12="Los Lieferung",BK23&gt;='Valori soglia'!$L$5,BK23&lt;'Valori soglia'!$L$6)))),"Freihändig Tipo. 36 Abs. 2 Bst. d OAPub","")</f>
        <v/>
      </c>
      <c r="BN25" s="473"/>
      <c r="BO25" s="461"/>
      <c r="BP25" s="463"/>
      <c r="BQ25" s="465"/>
      <c r="BR25" s="159"/>
      <c r="BS25" s="466"/>
      <c r="BT25" s="429"/>
      <c r="BU25" s="455"/>
      <c r="BV25" s="457"/>
      <c r="BW25" s="472" t="str">
        <f>IF(OR(AND(BV$12="Offen",OR(AND(BS$12="Grundvertrag Dienstleistung",BU23&gt;='Valori soglia'!$H$5,BU23&lt;'Valori soglia'!$H$6),AND(BS$12="Los Dienstleistung",BU23&gt;='Valori soglia'!$H$5,BU23&lt;'Valori soglia'!$H$6),AND(BS$12="Grundvertrag Lieferung",BU23&gt;='Valori soglia'!$L$5,BU23&lt;'Valori soglia'!$L$6),AND(BS$12="Los Lieferung",BU23&gt;='Valori soglia'!$L$5,BU23&lt;'Valori soglia'!$L$6))),AND(BV$12="Einladung",OR(AND(BS$12="Grundvertrag Dienstleistung",BU23&gt;='Valori soglia'!$H$5,BU23&lt;'Valori soglia'!$H$6),AND(BS$12="Los Dienstleistung",BU23&gt;='Valori soglia'!$H$5,BU23&lt;'Valori soglia'!$H$6),AND(BS$12="Grundvertrag Lieferung",BU23&gt;='Valori soglia'!$L$5,BU23&lt;'Valori soglia'!$L$6),AND(BS$12="Los Lieferung",BU23&gt;='Valori soglia'!$L$5,BU23&lt;'Valori soglia'!$L$6)))),"Freihändig Tipo. 36 Abs. 2 Bst. d OAPub","")</f>
        <v/>
      </c>
      <c r="BX25" s="473"/>
      <c r="BY25" s="461"/>
      <c r="BZ25" s="463"/>
      <c r="CA25" s="465"/>
      <c r="CB25" s="159"/>
      <c r="CC25" s="466"/>
      <c r="CD25" s="429"/>
      <c r="CE25" s="455"/>
      <c r="CF25" s="457"/>
      <c r="CG25" s="472" t="str">
        <f>IF(OR(AND(CF$12="Offen",OR(AND(CC$12="Grundvertrag Dienstleistung",CE23&gt;='Valori soglia'!$H$5,CE23&lt;'Valori soglia'!$H$6),AND(CC$12="Los Dienstleistung",CE23&gt;='Valori soglia'!$H$5,CE23&lt;'Valori soglia'!$H$6),AND(CC$12="Grundvertrag Lieferung",CE23&gt;='Valori soglia'!$L$5,CE23&lt;'Valori soglia'!$L$6),AND(CC$12="Los Lieferung",CE23&gt;='Valori soglia'!$L$5,CE23&lt;'Valori soglia'!$L$6))),AND(CF$12="Einladung",OR(AND(CC$12="Grundvertrag Dienstleistung",CE23&gt;='Valori soglia'!$H$5,CE23&lt;'Valori soglia'!$H$6),AND(CC$12="Los Dienstleistung",CE23&gt;='Valori soglia'!$H$5,CE23&lt;'Valori soglia'!$H$6),AND(CC$12="Grundvertrag Lieferung",CE23&gt;='Valori soglia'!$L$5,CE23&lt;'Valori soglia'!$L$6),AND(CC$12="Los Lieferung",CE23&gt;='Valori soglia'!$L$5,CE23&lt;'Valori soglia'!$L$6)))),"Freihändig Tipo. 36 Abs. 2 Bst. d OAPub","")</f>
        <v/>
      </c>
      <c r="CH25" s="473"/>
      <c r="CI25" s="461"/>
      <c r="CJ25" s="463"/>
      <c r="CK25" s="465"/>
      <c r="CL25" s="160"/>
      <c r="CM25" s="466"/>
      <c r="CN25" s="429"/>
      <c r="CO25" s="455"/>
      <c r="CP25" s="457"/>
      <c r="CQ25" s="472" t="str">
        <f>IF(OR(AND(CP$12="Offen",OR(AND(CM$12="Grundvertrag Dienstleistung",CO23&gt;='Valori soglia'!$H$5,CO23&lt;'Valori soglia'!$H$6),AND(CM$12="Los Dienstleistung",CO23&gt;='Valori soglia'!$H$5,CO23&lt;'Valori soglia'!$H$6),AND(CM$12="Grundvertrag Lieferung",CO23&gt;='Valori soglia'!$L$5,CO23&lt;'Valori soglia'!$L$6),AND(CM$12="Los Lieferung",CO23&gt;='Valori soglia'!$L$5,CO23&lt;'Valori soglia'!$L$6))),AND(CP$12="Einladung",OR(AND(CM$12="Grundvertrag Dienstleistung",CO23&gt;='Valori soglia'!$H$5,CO23&lt;'Valori soglia'!$H$6),AND(CM$12="Los Dienstleistung",CO23&gt;='Valori soglia'!$H$5,CO23&lt;'Valori soglia'!$H$6),AND(CM$12="Grundvertrag Lieferung",CO23&gt;='Valori soglia'!$L$5,CO23&lt;'Valori soglia'!$L$6),AND(CM$12="Los Lieferung",CO23&gt;='Valori soglia'!$L$5,CO23&lt;'Valori soglia'!$L$6)))),"Freihändig Tipo. 36 Abs. 2 Bst. d OAPub","")</f>
        <v/>
      </c>
      <c r="CR25" s="473"/>
      <c r="CS25" s="461"/>
      <c r="CT25" s="463"/>
      <c r="CU25" s="465"/>
      <c r="CV25" s="161"/>
      <c r="CW25" s="466"/>
      <c r="CX25" s="429"/>
      <c r="CY25" s="455"/>
      <c r="CZ25" s="457"/>
      <c r="DA25" s="472" t="str">
        <f>IF(OR(AND(CZ$12="Offen",OR(AND(CW$12="Grundvertrag Dienstleistung",CY23&gt;='Valori soglia'!$H$5,CY23&lt;'Valori soglia'!$H$6),AND(CW$12="Los Dienstleistung",CY23&gt;='Valori soglia'!$H$5,CY23&lt;'Valori soglia'!$H$6),AND(CW$12="Grundvertrag Lieferung",CY23&gt;='Valori soglia'!$L$5,CY23&lt;'Valori soglia'!$L$6),AND(CW$12="Los Lieferung",CY23&gt;='Valori soglia'!$L$5,CY23&lt;'Valori soglia'!$L$6))),AND(CZ$12="Einladung",OR(AND(CW$12="Grundvertrag Dienstleistung",CY23&gt;='Valori soglia'!$H$5,CY23&lt;'Valori soglia'!$H$6),AND(CW$12="Los Dienstleistung",CY23&gt;='Valori soglia'!$H$5,CY23&lt;'Valori soglia'!$H$6),AND(CW$12="Grundvertrag Lieferung",CY23&gt;='Valori soglia'!$L$5,CY23&lt;'Valori soglia'!$L$6),AND(CW$12="Los Lieferung",CY23&gt;='Valori soglia'!$L$5,CY23&lt;'Valori soglia'!$L$6)))),"Freihändig Tipo. 36 Abs. 2 Bst. d OAPub","")</f>
        <v/>
      </c>
      <c r="DB25" s="473"/>
      <c r="DC25" s="461"/>
      <c r="DD25" s="463"/>
      <c r="DE25" s="465"/>
      <c r="DF25" s="162"/>
      <c r="DG25" s="466"/>
      <c r="DH25" s="429"/>
      <c r="DI25" s="455"/>
      <c r="DJ25" s="457"/>
      <c r="DK25" s="472" t="str">
        <f>IF(OR(AND(DJ$12="Offen",OR(AND(DG$12="Grundvertrag Dienstleistung",DI23&gt;='Valori soglia'!$H$5,DI23&lt;'Valori soglia'!$H$6),AND(DG$12="Los Dienstleistung",DI23&gt;='Valori soglia'!$H$5,DI23&lt;'Valori soglia'!$H$6),AND(DG$12="Grundvertrag Lieferung",DI23&gt;='Valori soglia'!$L$5,DI23&lt;'Valori soglia'!$L$6),AND(DG$12="Los Lieferung",DI23&gt;='Valori soglia'!$L$5,DI23&lt;'Valori soglia'!$L$6))),AND(DJ$12="Einladung",OR(AND(DG$12="Grundvertrag Dienstleistung",DI23&gt;='Valori soglia'!$H$5,DI23&lt;'Valori soglia'!$H$6),AND(DG$12="Los Dienstleistung",DI23&gt;='Valori soglia'!$H$5,DI23&lt;'Valori soglia'!$H$6),AND(DG$12="Grundvertrag Lieferung",DI23&gt;='Valori soglia'!$L$5,DI23&lt;'Valori soglia'!$L$6),AND(DG$12="Los Lieferung",DI23&gt;='Valori soglia'!$L$5,DI23&lt;'Valori soglia'!$L$6)))),"Freihändig Tipo. 36 Abs. 2 Bst. d OAPub","")</f>
        <v/>
      </c>
      <c r="DL25" s="473"/>
      <c r="DM25" s="461"/>
      <c r="DN25" s="463"/>
      <c r="DO25" s="465"/>
      <c r="DP25" s="27"/>
      <c r="DQ25" s="466"/>
      <c r="DR25" s="429"/>
      <c r="DS25" s="455"/>
      <c r="DT25" s="457"/>
      <c r="DU25" s="472" t="str">
        <f>IF(OR(AND(DT$12="Offen",OR(AND(DQ$12="Grundvertrag Dienstleistung",DS23&gt;='Valori soglia'!$H$5,DS23&lt;'Valori soglia'!$H$6),AND(DQ$12="Los Dienstleistung",DS23&gt;='Valori soglia'!$H$5,DS23&lt;'Valori soglia'!$H$6),AND(DQ$12="Grundvertrag Lieferung",DS23&gt;='Valori soglia'!$L$5,DS23&lt;'Valori soglia'!$L$6),AND(DQ$12="Los Lieferung",DS23&gt;='Valori soglia'!$L$5,DS23&lt;'Valori soglia'!$L$6))),AND(DT$12="Einladung",OR(AND(DQ$12="Grundvertrag Dienstleistung",DS23&gt;='Valori soglia'!$H$5,DS23&lt;'Valori soglia'!$H$6),AND(DQ$12="Los Dienstleistung",DS23&gt;='Valori soglia'!$H$5,DS23&lt;'Valori soglia'!$H$6),AND(DQ$12="Grundvertrag Lieferung",DS23&gt;='Valori soglia'!$L$5,DS23&lt;'Valori soglia'!$L$6),AND(DQ$12="Los Lieferung",DS23&gt;='Valori soglia'!$L$5,DS23&lt;'Valori soglia'!$L$6)))),"Freihändig Tipo. 36 Abs. 2 Bst. d OAPub","")</f>
        <v/>
      </c>
      <c r="DV25" s="473"/>
      <c r="DW25" s="461"/>
      <c r="DX25" s="463"/>
      <c r="DY25" s="465"/>
      <c r="DZ25" s="27"/>
      <c r="EA25" s="466"/>
      <c r="EB25" s="429"/>
      <c r="EC25" s="455"/>
      <c r="ED25" s="457"/>
      <c r="EE25" s="472" t="str">
        <f>IF(OR(AND(ED$12="Offen",OR(AND(EA$12="Grundvertrag Dienstleistung",EC23&gt;='Valori soglia'!$H$5,EC23&lt;'Valori soglia'!$H$6),AND(EA$12="Los Dienstleistung",EC23&gt;='Valori soglia'!$H$5,EC23&lt;'Valori soglia'!$H$6),AND(EA$12="Grundvertrag Lieferung",EC23&gt;='Valori soglia'!$L$5,EC23&lt;'Valori soglia'!$L$6),AND(EA$12="Los Lieferung",EC23&gt;='Valori soglia'!$L$5,EC23&lt;'Valori soglia'!$L$6))),AND(ED$12="Einladung",OR(AND(EA$12="Grundvertrag Dienstleistung",EC23&gt;='Valori soglia'!$H$5,EC23&lt;'Valori soglia'!$H$6),AND(EA$12="Los Dienstleistung",EC23&gt;='Valori soglia'!$H$5,EC23&lt;'Valori soglia'!$H$6),AND(EA$12="Grundvertrag Lieferung",EC23&gt;='Valori soglia'!$L$5,EC23&lt;'Valori soglia'!$L$6),AND(EA$12="Los Lieferung",EC23&gt;='Valori soglia'!$L$5,EC23&lt;'Valori soglia'!$L$6)))),"Freihändig Tipo. 36 Abs. 2 Bst. d OAPub","")</f>
        <v/>
      </c>
      <c r="EF25" s="473"/>
      <c r="EG25" s="461"/>
      <c r="EH25" s="463"/>
      <c r="EI25" s="465"/>
      <c r="EJ25" s="28"/>
      <c r="EK25" s="466"/>
      <c r="EL25" s="429"/>
      <c r="EM25" s="455"/>
      <c r="EN25" s="457"/>
      <c r="EO25" s="472" t="str">
        <f>IF(OR(AND(EN$12="Offen",OR(AND(EK$12="Grundvertrag Dienstleistung",EM23&gt;='Valori soglia'!$H$5,EM23&lt;'Valori soglia'!$H$6),AND(EK$12="Los Dienstleistung",EM23&gt;='Valori soglia'!$H$5,EM23&lt;'Valori soglia'!$H$6),AND(EK$12="Grundvertrag Lieferung",EM23&gt;='Valori soglia'!$L$5,EM23&lt;'Valori soglia'!$L$6),AND(EK$12="Los Lieferung",EM23&gt;='Valori soglia'!$L$5,EM23&lt;'Valori soglia'!$L$6))),AND(EN$12="Einladung",OR(AND(EK$12="Grundvertrag Dienstleistung",EM23&gt;='Valori soglia'!$H$5,EM23&lt;'Valori soglia'!$H$6),AND(EK$12="Los Dienstleistung",EM23&gt;='Valori soglia'!$H$5,EM23&lt;'Valori soglia'!$H$6),AND(EK$12="Grundvertrag Lieferung",EM23&gt;='Valori soglia'!$L$5,EM23&lt;'Valori soglia'!$L$6),AND(EK$12="Los Lieferung",EM23&gt;='Valori soglia'!$L$5,EM23&lt;'Valori soglia'!$L$6)))),"Freihändig Tipo. 36 Abs. 2 Bst. d OAPub","")</f>
        <v/>
      </c>
      <c r="EP25" s="473"/>
      <c r="EQ25" s="461"/>
      <c r="ER25" s="463"/>
      <c r="ES25" s="465"/>
      <c r="ET25" s="27"/>
      <c r="EU25" s="466"/>
      <c r="EV25" s="429"/>
      <c r="EW25" s="455"/>
      <c r="EX25" s="457"/>
      <c r="EY25" s="472" t="str">
        <f>IF(OR(AND(EX$12="Offen",OR(AND(EU$12="Grundvertrag Dienstleistung",EW23&gt;='Valori soglia'!$H$5,EW23&lt;'Valori soglia'!$H$6),AND(EU$12="Los Dienstleistung",EW23&gt;='Valori soglia'!$H$5,EW23&lt;'Valori soglia'!$H$6),AND(EU$12="Grundvertrag Lieferung",EW23&gt;='Valori soglia'!$L$5,EW23&lt;'Valori soglia'!$L$6),AND(EU$12="Los Lieferung",EW23&gt;='Valori soglia'!$L$5,EW23&lt;'Valori soglia'!$L$6))),AND(EX$12="Einladung",OR(AND(EU$12="Grundvertrag Dienstleistung",EW23&gt;='Valori soglia'!$H$5,EW23&lt;'Valori soglia'!$H$6),AND(EU$12="Los Dienstleistung",EW23&gt;='Valori soglia'!$H$5,EW23&lt;'Valori soglia'!$H$6),AND(EU$12="Grundvertrag Lieferung",EW23&gt;='Valori soglia'!$L$5,EW23&lt;'Valori soglia'!$L$6),AND(EU$12="Los Lieferung",EW23&gt;='Valori soglia'!$L$5,EW23&lt;'Valori soglia'!$L$6)))),"Freihändig Tipo. 36 Abs. 2 Bst. d OAPub","")</f>
        <v/>
      </c>
      <c r="EZ25" s="473"/>
      <c r="FA25" s="461"/>
      <c r="FB25" s="463"/>
      <c r="FC25" s="465"/>
      <c r="FD25" s="159"/>
      <c r="FE25" s="466"/>
      <c r="FF25" s="429"/>
      <c r="FG25" s="455"/>
      <c r="FH25" s="457"/>
      <c r="FI25" s="472" t="str">
        <f>IF(OR(AND(FH$12="Offen",OR(AND(FE$12="Grundvertrag Dienstleistung",FG23&gt;='Valori soglia'!$H$5,FG23&lt;'Valori soglia'!$H$6),AND(FE$12="Los Dienstleistung",FG23&gt;='Valori soglia'!$H$5,FG23&lt;'Valori soglia'!$H$6),AND(FE$12="Grundvertrag Lieferung",FG23&gt;='Valori soglia'!$L$5,FG23&lt;'Valori soglia'!$L$6),AND(FE$12="Los Lieferung",FG23&gt;='Valori soglia'!$L$5,FG23&lt;'Valori soglia'!$L$6))),AND(FH$12="Einladung",OR(AND(FE$12="Grundvertrag Dienstleistung",FG23&gt;='Valori soglia'!$H$5,FG23&lt;'Valori soglia'!$H$6),AND(FE$12="Los Dienstleistung",FG23&gt;='Valori soglia'!$H$5,FG23&lt;'Valori soglia'!$H$6),AND(FE$12="Grundvertrag Lieferung",FG23&gt;='Valori soglia'!$L$5,FG23&lt;'Valori soglia'!$L$6),AND(FE$12="Los Lieferung",FG23&gt;='Valori soglia'!$L$5,FG23&lt;'Valori soglia'!$L$6)))),"Freihändig Tipo. 36 Abs. 2 Bst. d OAPub","")</f>
        <v/>
      </c>
      <c r="FJ25" s="473"/>
      <c r="FK25" s="461"/>
      <c r="FL25" s="463"/>
      <c r="FM25" s="465"/>
      <c r="FN25" s="159"/>
      <c r="FO25" s="466"/>
      <c r="FP25" s="429"/>
      <c r="FQ25" s="455"/>
      <c r="FR25" s="457"/>
      <c r="FS25" s="472" t="str">
        <f>IF(OR(AND(FR$12="Offen",OR(AND(FO$12="Grundvertrag Dienstleistung",FQ23&gt;='Valori soglia'!$H$5,FQ23&lt;'Valori soglia'!$H$6),AND(FO$12="Los Dienstleistung",FQ23&gt;='Valori soglia'!$H$5,FQ23&lt;'Valori soglia'!$H$6),AND(FO$12="Grundvertrag Lieferung",FQ23&gt;='Valori soglia'!$L$5,FQ23&lt;'Valori soglia'!$L$6),AND(FO$12="Los Lieferung",FQ23&gt;='Valori soglia'!$L$5,FQ23&lt;'Valori soglia'!$L$6))),AND(FR$12="Einladung",OR(AND(FO$12="Grundvertrag Dienstleistung",FQ23&gt;='Valori soglia'!$H$5,FQ23&lt;'Valori soglia'!$H$6),AND(FO$12="Los Dienstleistung",FQ23&gt;='Valori soglia'!$H$5,FQ23&lt;'Valori soglia'!$H$6),AND(FO$12="Grundvertrag Lieferung",FQ23&gt;='Valori soglia'!$L$5,FQ23&lt;'Valori soglia'!$L$6),AND(FO$12="Los Lieferung",FQ23&gt;='Valori soglia'!$L$5,FQ23&lt;'Valori soglia'!$L$6)))),"Freihändig Tipo. 36 Abs. 2 Bst. d OAPub","")</f>
        <v/>
      </c>
      <c r="FT25" s="473"/>
      <c r="FU25" s="461"/>
      <c r="FV25" s="463"/>
      <c r="FW25" s="465"/>
      <c r="FX25" s="160"/>
      <c r="FY25" s="466"/>
      <c r="FZ25" s="429"/>
      <c r="GA25" s="455"/>
      <c r="GB25" s="457"/>
      <c r="GC25" s="472" t="str">
        <f>IF(OR(AND(GB$12="Offen",OR(AND(FY$12="Grundvertrag Dienstleistung",GA23&gt;='Valori soglia'!$H$5,GA23&lt;'Valori soglia'!$H$6),AND(FY$12="Los Dienstleistung",GA23&gt;='Valori soglia'!$H$5,GA23&lt;'Valori soglia'!$H$6),AND(FY$12="Grundvertrag Lieferung",GA23&gt;='Valori soglia'!$L$5,GA23&lt;'Valori soglia'!$L$6),AND(FY$12="Los Lieferung",GA23&gt;='Valori soglia'!$L$5,GA23&lt;'Valori soglia'!$L$6))),AND(GB$12="Einladung",OR(AND(FY$12="Grundvertrag Dienstleistung",GA23&gt;='Valori soglia'!$H$5,GA23&lt;'Valori soglia'!$H$6),AND(FY$12="Los Dienstleistung",GA23&gt;='Valori soglia'!$H$5,GA23&lt;'Valori soglia'!$H$6),AND(FY$12="Grundvertrag Lieferung",GA23&gt;='Valori soglia'!$L$5,GA23&lt;'Valori soglia'!$L$6),AND(FY$12="Los Lieferung",GA23&gt;='Valori soglia'!$L$5,GA23&lt;'Valori soglia'!$L$6)))),"Freihändig Tipo. 36 Abs. 2 Bst. d OAPub","")</f>
        <v/>
      </c>
      <c r="GD25" s="473"/>
      <c r="GE25" s="461"/>
      <c r="GF25" s="463"/>
      <c r="GG25" s="465"/>
      <c r="GH25" s="161"/>
      <c r="GI25" s="466"/>
      <c r="GJ25" s="429"/>
      <c r="GK25" s="455"/>
      <c r="GL25" s="457"/>
      <c r="GM25" s="472" t="str">
        <f>IF(OR(AND(GL$12="Offen",OR(AND(GI$12="Grundvertrag Dienstleistung",GK23&gt;='Valori soglia'!$H$5,GK23&lt;'Valori soglia'!$H$6),AND(GI$12="Los Dienstleistung",GK23&gt;='Valori soglia'!$H$5,GK23&lt;'Valori soglia'!$H$6),AND(GI$12="Grundvertrag Lieferung",GK23&gt;='Valori soglia'!$L$5,GK23&lt;'Valori soglia'!$L$6),AND(GI$12="Los Lieferung",GK23&gt;='Valori soglia'!$L$5,GK23&lt;'Valori soglia'!$L$6))),AND(GL$12="Einladung",OR(AND(GI$12="Grundvertrag Dienstleistung",GK23&gt;='Valori soglia'!$H$5,GK23&lt;'Valori soglia'!$H$6),AND(GI$12="Los Dienstleistung",GK23&gt;='Valori soglia'!$H$5,GK23&lt;'Valori soglia'!$H$6),AND(GI$12="Grundvertrag Lieferung",GK23&gt;='Valori soglia'!$L$5,GK23&lt;'Valori soglia'!$L$6),AND(GI$12="Los Lieferung",GK23&gt;='Valori soglia'!$L$5,GK23&lt;'Valori soglia'!$L$6)))),"Freihändig Tipo. 36 Abs. 2 Bst. d OAPub","")</f>
        <v/>
      </c>
      <c r="GN25" s="473"/>
      <c r="GO25" s="461"/>
      <c r="GP25" s="463"/>
      <c r="GQ25" s="465"/>
      <c r="GR25" s="162"/>
      <c r="GS25" s="466"/>
      <c r="GT25" s="429"/>
      <c r="GU25" s="455"/>
      <c r="GV25" s="457"/>
      <c r="GW25" s="472" t="str">
        <f>IF(OR(AND(GV$12="Offen",OR(AND(GS$12="Grundvertrag Dienstleistung",GU23&gt;='Valori soglia'!$H$5,GU23&lt;'Valori soglia'!$H$6),AND(GS$12="Los Dienstleistung",GU23&gt;='Valori soglia'!$H$5,GU23&lt;'Valori soglia'!$H$6),AND(GS$12="Grundvertrag Lieferung",GU23&gt;='Valori soglia'!$L$5,GU23&lt;'Valori soglia'!$L$6),AND(GS$12="Los Lieferung",GU23&gt;='Valori soglia'!$L$5,GU23&lt;'Valori soglia'!$L$6))),AND(GV$12="Einladung",OR(AND(GS$12="Grundvertrag Dienstleistung",GU23&gt;='Valori soglia'!$H$5,GU23&lt;'Valori soglia'!$H$6),AND(GS$12="Los Dienstleistung",GU23&gt;='Valori soglia'!$H$5,GU23&lt;'Valori soglia'!$H$6),AND(GS$12="Grundvertrag Lieferung",GU23&gt;='Valori soglia'!$L$5,GU23&lt;'Valori soglia'!$L$6),AND(GS$12="Los Lieferung",GU23&gt;='Valori soglia'!$L$5,GU23&lt;'Valori soglia'!$L$6)))),"Freihändig Tipo. 36 Abs. 2 Bst. d OAPub","")</f>
        <v/>
      </c>
      <c r="GX25" s="473"/>
      <c r="GY25" s="461"/>
      <c r="GZ25" s="463"/>
      <c r="HA25" s="465"/>
      <c r="HB25" s="27"/>
      <c r="HC25" s="466"/>
      <c r="HD25" s="429"/>
      <c r="HE25" s="455"/>
      <c r="HF25" s="457"/>
      <c r="HG25" s="472" t="str">
        <f>IF(OR(AND(HF$12="Offen",OR(AND(HC$12="Grundvertrag Dienstleistung",HE23&gt;='Valori soglia'!$H$5,HE23&lt;'Valori soglia'!$H$6),AND(HC$12="Los Dienstleistung",HE23&gt;='Valori soglia'!$H$5,HE23&lt;'Valori soglia'!$H$6),AND(HC$12="Grundvertrag Lieferung",HE23&gt;='Valori soglia'!$L$5,HE23&lt;'Valori soglia'!$L$6),AND(HC$12="Los Lieferung",HE23&gt;='Valori soglia'!$L$5,HE23&lt;'Valori soglia'!$L$6))),AND(HF$12="Einladung",OR(AND(HC$12="Grundvertrag Dienstleistung",HE23&gt;='Valori soglia'!$H$5,HE23&lt;'Valori soglia'!$H$6),AND(HC$12="Los Dienstleistung",HE23&gt;='Valori soglia'!$H$5,HE23&lt;'Valori soglia'!$H$6),AND(HC$12="Grundvertrag Lieferung",HE23&gt;='Valori soglia'!$L$5,HE23&lt;'Valori soglia'!$L$6),AND(HC$12="Los Lieferung",HE23&gt;='Valori soglia'!$L$5,HE23&lt;'Valori soglia'!$L$6)))),"Freihändig Tipo. 36 Abs. 2 Bst. d OAPub","")</f>
        <v/>
      </c>
      <c r="HH25" s="473"/>
      <c r="HI25" s="461"/>
      <c r="HJ25" s="463"/>
      <c r="HK25" s="465"/>
      <c r="HL25" s="27"/>
      <c r="HM25" s="466"/>
      <c r="HN25" s="429"/>
      <c r="HO25" s="455"/>
      <c r="HP25" s="457"/>
      <c r="HQ25" s="472" t="str">
        <f>IF(OR(AND(HP$12="Offen",OR(AND(HM$12="Grundvertrag Dienstleistung",HO23&gt;='Valori soglia'!$H$5,HO23&lt;'Valori soglia'!$H$6),AND(HM$12="Los Dienstleistung",HO23&gt;='Valori soglia'!$H$5,HO23&lt;'Valori soglia'!$H$6),AND(HM$12="Grundvertrag Lieferung",HO23&gt;='Valori soglia'!$L$5,HO23&lt;'Valori soglia'!$L$6),AND(HM$12="Los Lieferung",HO23&gt;='Valori soglia'!$L$5,HO23&lt;'Valori soglia'!$L$6))),AND(HP$12="Einladung",OR(AND(HM$12="Grundvertrag Dienstleistung",HO23&gt;='Valori soglia'!$H$5,HO23&lt;'Valori soglia'!$H$6),AND(HM$12="Los Dienstleistung",HO23&gt;='Valori soglia'!$H$5,HO23&lt;'Valori soglia'!$H$6),AND(HM$12="Grundvertrag Lieferung",HO23&gt;='Valori soglia'!$L$5,HO23&lt;'Valori soglia'!$L$6),AND(HM$12="Los Lieferung",HO23&gt;='Valori soglia'!$L$5,HO23&lt;'Valori soglia'!$L$6)))),"Freihändig Tipo. 36 Abs. 2 Bst. d OAPub","")</f>
        <v/>
      </c>
      <c r="HR25" s="473"/>
      <c r="HS25" s="461"/>
      <c r="HT25" s="463"/>
      <c r="HU25" s="465"/>
      <c r="HV25" s="28"/>
      <c r="HW25" s="466"/>
      <c r="HX25" s="429"/>
      <c r="HY25" s="455"/>
      <c r="HZ25" s="457"/>
      <c r="IA25" s="472" t="str">
        <f>IF(OR(AND(HZ$12="Offen",OR(AND(HW$12="Grundvertrag Dienstleistung",HY23&gt;='Valori soglia'!$H$5,HY23&lt;'Valori soglia'!$H$6),AND(HW$12="Los Dienstleistung",HY23&gt;='Valori soglia'!$H$5,HY23&lt;'Valori soglia'!$H$6),AND(HW$12="Grundvertrag Lieferung",HY23&gt;='Valori soglia'!$L$5,HY23&lt;'Valori soglia'!$L$6),AND(HW$12="Los Lieferung",HY23&gt;='Valori soglia'!$L$5,HY23&lt;'Valori soglia'!$L$6))),AND(HZ$12="Einladung",OR(AND(HW$12="Grundvertrag Dienstleistung",HY23&gt;='Valori soglia'!$H$5,HY23&lt;'Valori soglia'!$H$6),AND(HW$12="Los Dienstleistung",HY23&gt;='Valori soglia'!$H$5,HY23&lt;'Valori soglia'!$H$6),AND(HW$12="Grundvertrag Lieferung",HY23&gt;='Valori soglia'!$L$5,HY23&lt;'Valori soglia'!$L$6),AND(HW$12="Los Lieferung",HY23&gt;='Valori soglia'!$L$5,HY23&lt;'Valori soglia'!$L$6)))),"Freihändig Tipo. 36 Abs. 2 Bst. d OAPub","")</f>
        <v/>
      </c>
      <c r="IB25" s="473"/>
      <c r="IC25" s="461"/>
      <c r="ID25" s="463"/>
      <c r="IE25" s="465"/>
      <c r="IF25" s="27"/>
      <c r="IG25" s="466"/>
      <c r="IH25" s="429"/>
      <c r="II25" s="455"/>
      <c r="IJ25" s="457"/>
      <c r="IK25" s="472" t="str">
        <f>IF(OR(AND(IJ$12="Offen",OR(AND(IG$12="Grundvertrag Dienstleistung",II23&gt;='Valori soglia'!$H$5,II23&lt;'Valori soglia'!$H$6),AND(IG$12="Los Dienstleistung",II23&gt;='Valori soglia'!$H$5,II23&lt;'Valori soglia'!$H$6),AND(IG$12="Grundvertrag Lieferung",II23&gt;='Valori soglia'!$L$5,II23&lt;'Valori soglia'!$L$6),AND(IG$12="Los Lieferung",II23&gt;='Valori soglia'!$L$5,II23&lt;'Valori soglia'!$L$6))),AND(IJ$12="Einladung",OR(AND(IG$12="Grundvertrag Dienstleistung",II23&gt;='Valori soglia'!$H$5,II23&lt;'Valori soglia'!$H$6),AND(IG$12="Los Dienstleistung",II23&gt;='Valori soglia'!$H$5,II23&lt;'Valori soglia'!$H$6),AND(IG$12="Grundvertrag Lieferung",II23&gt;='Valori soglia'!$L$5,II23&lt;'Valori soglia'!$L$6),AND(IG$12="Los Lieferung",II23&gt;='Valori soglia'!$L$5,II23&lt;'Valori soglia'!$L$6)))),"Freihändig Tipo. 36 Abs. 2 Bst. d OAPub","")</f>
        <v/>
      </c>
      <c r="IL25" s="473"/>
      <c r="IM25" s="461"/>
      <c r="IN25" s="463"/>
      <c r="IO25" s="465"/>
      <c r="IP25" s="159"/>
      <c r="IQ25" s="466"/>
      <c r="IR25" s="429"/>
      <c r="IS25" s="455"/>
      <c r="IT25" s="457"/>
      <c r="IU25" s="472" t="str">
        <f>IF(OR(AND(IT$12="Offen",OR(AND(IQ$12="Grundvertrag Dienstleistung",IS23&gt;='Valori soglia'!$H$5,IS23&lt;'Valori soglia'!$H$6),AND(IQ$12="Los Dienstleistung",IS23&gt;='Valori soglia'!$H$5,IS23&lt;'Valori soglia'!$H$6),AND(IQ$12="Grundvertrag Lieferung",IS23&gt;='Valori soglia'!$L$5,IS23&lt;'Valori soglia'!$L$6),AND(IQ$12="Los Lieferung",IS23&gt;='Valori soglia'!$L$5,IS23&lt;'Valori soglia'!$L$6))),AND(IT$12="Einladung",OR(AND(IQ$12="Grundvertrag Dienstleistung",IS23&gt;='Valori soglia'!$H$5,IS23&lt;'Valori soglia'!$H$6),AND(IQ$12="Los Dienstleistung",IS23&gt;='Valori soglia'!$H$5,IS23&lt;'Valori soglia'!$H$6),AND(IQ$12="Grundvertrag Lieferung",IS23&gt;='Valori soglia'!$L$5,IS23&lt;'Valori soglia'!$L$6),AND(IQ$12="Los Lieferung",IS23&gt;='Valori soglia'!$L$5,IS23&lt;'Valori soglia'!$L$6)))),"Freihändig Tipo. 36 Abs. 2 Bst. d OAPub","")</f>
        <v/>
      </c>
      <c r="IV25" s="473"/>
      <c r="IW25" s="461"/>
      <c r="IX25" s="463"/>
      <c r="IY25" s="465"/>
      <c r="IZ25" s="159"/>
      <c r="JA25" s="466"/>
      <c r="JB25" s="429"/>
      <c r="JC25" s="455"/>
      <c r="JD25" s="457"/>
      <c r="JE25" s="472" t="str">
        <f>IF(OR(AND(JD$12="Offen",OR(AND(JA$12="Grundvertrag Dienstleistung",JC23&gt;='Valori soglia'!$H$5,JC23&lt;'Valori soglia'!$H$6),AND(JA$12="Los Dienstleistung",JC23&gt;='Valori soglia'!$H$5,JC23&lt;'Valori soglia'!$H$6),AND(JA$12="Grundvertrag Lieferung",JC23&gt;='Valori soglia'!$L$5,JC23&lt;'Valori soglia'!$L$6),AND(JA$12="Los Lieferung",JC23&gt;='Valori soglia'!$L$5,JC23&lt;'Valori soglia'!$L$6))),AND(JD$12="Einladung",OR(AND(JA$12="Grundvertrag Dienstleistung",JC23&gt;='Valori soglia'!$H$5,JC23&lt;'Valori soglia'!$H$6),AND(JA$12="Los Dienstleistung",JC23&gt;='Valori soglia'!$H$5,JC23&lt;'Valori soglia'!$H$6),AND(JA$12="Grundvertrag Lieferung",JC23&gt;='Valori soglia'!$L$5,JC23&lt;'Valori soglia'!$L$6),AND(JA$12="Los Lieferung",JC23&gt;='Valori soglia'!$L$5,JC23&lt;'Valori soglia'!$L$6)))),"Freihändig Tipo. 36 Abs. 2 Bst. d OAPub","")</f>
        <v/>
      </c>
      <c r="JF25" s="473"/>
      <c r="JG25" s="461"/>
      <c r="JH25" s="463"/>
      <c r="JI25" s="465"/>
      <c r="JJ25" s="160"/>
      <c r="JK25" s="466"/>
      <c r="JL25" s="429"/>
      <c r="JM25" s="455"/>
      <c r="JN25" s="457"/>
      <c r="JO25" s="472" t="str">
        <f>IF(OR(AND(JN$12="Offen",OR(AND(JK$12="Grundvertrag Dienstleistung",JM23&gt;='Valori soglia'!$H$5,JM23&lt;'Valori soglia'!$H$6),AND(JK$12="Los Dienstleistung",JM23&gt;='Valori soglia'!$H$5,JM23&lt;'Valori soglia'!$H$6),AND(JK$12="Grundvertrag Lieferung",JM23&gt;='Valori soglia'!$L$5,JM23&lt;'Valori soglia'!$L$6),AND(JK$12="Los Lieferung",JM23&gt;='Valori soglia'!$L$5,JM23&lt;'Valori soglia'!$L$6))),AND(JN$12="Einladung",OR(AND(JK$12="Grundvertrag Dienstleistung",JM23&gt;='Valori soglia'!$H$5,JM23&lt;'Valori soglia'!$H$6),AND(JK$12="Los Dienstleistung",JM23&gt;='Valori soglia'!$H$5,JM23&lt;'Valori soglia'!$H$6),AND(JK$12="Grundvertrag Lieferung",JM23&gt;='Valori soglia'!$L$5,JM23&lt;'Valori soglia'!$L$6),AND(JK$12="Los Lieferung",JM23&gt;='Valori soglia'!$L$5,JM23&lt;'Valori soglia'!$L$6)))),"Freihändig Tipo. 36 Abs. 2 Bst. d OAPub","")</f>
        <v/>
      </c>
      <c r="JP25" s="473"/>
      <c r="JQ25" s="461"/>
      <c r="JR25" s="463"/>
      <c r="JS25" s="465"/>
    </row>
    <row r="26" spans="2:279" ht="27" customHeight="1" x14ac:dyDescent="0.2">
      <c r="B26" s="151" t="s">
        <v>103</v>
      </c>
      <c r="C26" s="429"/>
      <c r="D26" s="378">
        <v>0</v>
      </c>
      <c r="E26" s="510" t="str">
        <f>IF(D26&gt;='Valori soglia'!H$6,"BöB","OAPub")</f>
        <v>OAPub</v>
      </c>
      <c r="F26" s="505" t="str">
        <f>IF(D26&gt;='Valori soglia'!H$6,"Offenes Procedura *","")</f>
        <v/>
      </c>
      <c r="G26" s="506"/>
      <c r="H26" s="502" t="str">
        <f>IF(E26="BöB","Ja","No")</f>
        <v>No</v>
      </c>
      <c r="I26" s="503" t="str">
        <f>IF(E26="BöB","Ja","No")</f>
        <v>No</v>
      </c>
      <c r="J26" s="495"/>
      <c r="K26" s="173" t="s">
        <v>44</v>
      </c>
      <c r="L26" s="429">
        <v>5</v>
      </c>
      <c r="M26" s="455">
        <v>0</v>
      </c>
      <c r="N26" s="457" t="str">
        <f>IF(M26&gt;='Valori soglia'!$H$6,"BöB","OAPub")</f>
        <v>OAPub</v>
      </c>
      <c r="O26" s="459" t="str">
        <f>IF(OR(AND(K$12="Grundvertrag Dienstleistung",M26&gt;='Valori soglia'!$H$5,O28=""),AND(K$12="Los Dienstleistung",M26&gt;='Valori soglia'!$H$5,O28=""),AND(K$12="Grundvertrag Lieferung",M26&gt;='Valori soglia'!$L$5,O28=""),AND(K$12="Los Lieferung",M26&gt;='Valori soglia'!$L$5,O28="")),"Freihändig Tipo. 13 OAPub","")</f>
        <v/>
      </c>
      <c r="P26" s="460"/>
      <c r="Q26" s="461" t="str">
        <f>IF(N26="BöB","Ja","No")</f>
        <v>No</v>
      </c>
      <c r="R26" s="463" t="str">
        <f>IF(N26="BöB","Ja","No")</f>
        <v>No</v>
      </c>
      <c r="S26" s="465" t="str">
        <f>IF(SUM(M14:M28)&gt;M12/2,"Ʃ Aggiunte &gt; 50% Grundauftrag","")</f>
        <v/>
      </c>
      <c r="T26" s="162"/>
      <c r="U26" s="173" t="s">
        <v>44</v>
      </c>
      <c r="V26" s="429">
        <v>5</v>
      </c>
      <c r="W26" s="455">
        <v>0</v>
      </c>
      <c r="X26" s="457" t="str">
        <f>IF(W26&gt;='Valori soglia'!$H$6,"BöB","OAPub")</f>
        <v>OAPub</v>
      </c>
      <c r="Y26" s="459" t="str">
        <f>IF(OR(AND(U$12="Grundvertrag Dienstleistung",W26&gt;='Valori soglia'!$H$5,Y28=""),AND(U$12="Los Dienstleistung",W26&gt;='Valori soglia'!$H$5,Y28=""),AND(U$12="Grundvertrag Lieferung",W26&gt;='Valori soglia'!$L$5,Y28=""),AND(U$12="Los Lieferung",W26&gt;='Valori soglia'!$L$5,Y28="")),"Freihändig Tipo. 13 OAPub","")</f>
        <v/>
      </c>
      <c r="Z26" s="460"/>
      <c r="AA26" s="461" t="str">
        <f>IF(X26="BöB","Ja","No")</f>
        <v>No</v>
      </c>
      <c r="AB26" s="463" t="str">
        <f>IF(X26="BöB","Ja","No")</f>
        <v>No</v>
      </c>
      <c r="AC26" s="465" t="str">
        <f>IF(SUM(W14:W28)&gt;W12/2,"Ʃ Aggiunte &gt; 50% Grundauftrag","")</f>
        <v/>
      </c>
      <c r="AD26" s="36"/>
      <c r="AE26" s="173" t="s">
        <v>44</v>
      </c>
      <c r="AF26" s="429">
        <v>5</v>
      </c>
      <c r="AG26" s="455">
        <v>0</v>
      </c>
      <c r="AH26" s="457" t="str">
        <f>IF(AG26&gt;='Valori soglia'!$H$6,"BöB","OAPub")</f>
        <v>OAPub</v>
      </c>
      <c r="AI26" s="459" t="str">
        <f>IF(OR(AND(AE$12="Grundvertrag Dienstleistung",AG26&gt;='Valori soglia'!$H$5,AI28=""),AND(AE$12="Los Dienstleistung",AG26&gt;='Valori soglia'!$H$5,AI28=""),AND(AE$12="Grundvertrag Lieferung",AG26&gt;='Valori soglia'!$L$5,AI28=""),AND(AE$12="Los Lieferung",AG26&gt;='Valori soglia'!$L$5,AI28="")),"Freihändig Tipo. 13 OAPub","")</f>
        <v/>
      </c>
      <c r="AJ26" s="460"/>
      <c r="AK26" s="461" t="str">
        <f>IF(AH26="BöB","Ja","No")</f>
        <v>No</v>
      </c>
      <c r="AL26" s="463" t="str">
        <f>IF(AH26="BöB","Ja","No")</f>
        <v>No</v>
      </c>
      <c r="AM26" s="465" t="str">
        <f>IF(SUM(AG14:AG28)&gt;AG12/2,"Ʃ Aggiunte &gt; 50% Grundauftrag","")</f>
        <v/>
      </c>
      <c r="AN26" s="27"/>
      <c r="AO26" s="173" t="s">
        <v>44</v>
      </c>
      <c r="AP26" s="429">
        <v>5</v>
      </c>
      <c r="AQ26" s="455">
        <v>0</v>
      </c>
      <c r="AR26" s="457" t="str">
        <f>IF(AQ26&gt;='Valori soglia'!$H$6,"BöB","OAPub")</f>
        <v>OAPub</v>
      </c>
      <c r="AS26" s="459" t="str">
        <f>IF(OR(AND(AO$12="Grundvertrag Dienstleistung",AQ26&gt;='Valori soglia'!$H$5,AS28=""),AND(AO$12="Los Dienstleistung",AQ26&gt;='Valori soglia'!$H$5,AS28=""),AND(AO$12="Grundvertrag Lieferung",AQ26&gt;='Valori soglia'!$L$5,AS28=""),AND(AO$12="Los Lieferung",AQ26&gt;='Valori soglia'!$L$5,AS28="")),"Freihändig Tipo. 13 OAPub","")</f>
        <v/>
      </c>
      <c r="AT26" s="460"/>
      <c r="AU26" s="461" t="str">
        <f>IF(AR26="BöB","Ja","No")</f>
        <v>No</v>
      </c>
      <c r="AV26" s="463" t="str">
        <f>IF(AR26="BöB","Ja","No")</f>
        <v>No</v>
      </c>
      <c r="AW26" s="465" t="str">
        <f>IF(SUM(AQ14:AQ28)&gt;AQ12/2,"Ʃ Aggiunte &gt; 50% Grundauftrag","")</f>
        <v/>
      </c>
      <c r="AX26" s="28"/>
      <c r="AY26" s="173" t="s">
        <v>44</v>
      </c>
      <c r="AZ26" s="429">
        <v>5</v>
      </c>
      <c r="BA26" s="455">
        <v>0</v>
      </c>
      <c r="BB26" s="457" t="str">
        <f>IF(BA26&gt;='Valori soglia'!$H$6,"BöB","OAPub")</f>
        <v>OAPub</v>
      </c>
      <c r="BC26" s="459" t="str">
        <f>IF(OR(AND(AY$12="Grundvertrag Dienstleistung",BA26&gt;='Valori soglia'!$H$5,BC28=""),AND(AY$12="Los Dienstleistung",BA26&gt;='Valori soglia'!$H$5,BC28=""),AND(AY$12="Grundvertrag Lieferung",BA26&gt;='Valori soglia'!$L$5,BC28=""),AND(AY$12="Los Lieferung",BA26&gt;='Valori soglia'!$L$5,BC28="")),"Freihändig Tipo. 13 OAPub","")</f>
        <v/>
      </c>
      <c r="BD26" s="460"/>
      <c r="BE26" s="461" t="str">
        <f>IF(BB26="BöB","Ja","No")</f>
        <v>No</v>
      </c>
      <c r="BF26" s="463" t="str">
        <f>IF(BB26="BöB","Ja","No")</f>
        <v>No</v>
      </c>
      <c r="BG26" s="465" t="str">
        <f>IF(SUM(BA14:BA28)&gt;BA12/2,"Ʃ Aggiunte &gt; 50% Grundauftrag","")</f>
        <v/>
      </c>
      <c r="BH26" s="27"/>
      <c r="BI26" s="173" t="s">
        <v>44</v>
      </c>
      <c r="BJ26" s="429">
        <v>5</v>
      </c>
      <c r="BK26" s="455">
        <v>0</v>
      </c>
      <c r="BL26" s="457" t="str">
        <f>IF(BK26&gt;='Valori soglia'!$H$6,"BöB","OAPub")</f>
        <v>OAPub</v>
      </c>
      <c r="BM26" s="459" t="str">
        <f>IF(OR(AND(BI$12="Grundvertrag Dienstleistung",BK26&gt;='Valori soglia'!$H$5,BM28=""),AND(BI$12="Los Dienstleistung",BK26&gt;='Valori soglia'!$H$5,BM28=""),AND(BI$12="Grundvertrag Lieferung",BK26&gt;='Valori soglia'!$L$5,BM28=""),AND(BI$12="Los Lieferung",BK26&gt;='Valori soglia'!$L$5,BM28="")),"Freihändig Tipo. 13 OAPub","")</f>
        <v/>
      </c>
      <c r="BN26" s="460"/>
      <c r="BO26" s="461" t="str">
        <f>IF(BL26="BöB","Ja","No")</f>
        <v>No</v>
      </c>
      <c r="BP26" s="463" t="str">
        <f>IF(BL26="BöB","Ja","No")</f>
        <v>No</v>
      </c>
      <c r="BQ26" s="465" t="str">
        <f>IF(SUM(BK14:BK28)&gt;BK12/2,"Ʃ Aggiunte &gt; 50% Grundauftrag","")</f>
        <v/>
      </c>
      <c r="BR26" s="159"/>
      <c r="BS26" s="173" t="s">
        <v>44</v>
      </c>
      <c r="BT26" s="429">
        <v>5</v>
      </c>
      <c r="BU26" s="455">
        <v>0</v>
      </c>
      <c r="BV26" s="457" t="str">
        <f>IF(BU26&gt;='Valori soglia'!$H$6,"BöB","OAPub")</f>
        <v>OAPub</v>
      </c>
      <c r="BW26" s="459" t="str">
        <f>IF(OR(AND(BS$12="Grundvertrag Dienstleistung",BU26&gt;='Valori soglia'!$H$5,BW28=""),AND(BS$12="Los Dienstleistung",BU26&gt;='Valori soglia'!$H$5,BW28=""),AND(BS$12="Grundvertrag Lieferung",BU26&gt;='Valori soglia'!$L$5,BW28=""),AND(BS$12="Los Lieferung",BU26&gt;='Valori soglia'!$L$5,BW28="")),"Freihändig Tipo. 13 OAPub","")</f>
        <v/>
      </c>
      <c r="BX26" s="460"/>
      <c r="BY26" s="461" t="str">
        <f>IF(BV26="BöB","Ja","No")</f>
        <v>No</v>
      </c>
      <c r="BZ26" s="463" t="str">
        <f>IF(BV26="BöB","Ja","No")</f>
        <v>No</v>
      </c>
      <c r="CA26" s="465" t="str">
        <f>IF(SUM(BU14:BU28)&gt;BU12/2,"Ʃ Aggiunte &gt; 50% Grundauftrag","")</f>
        <v/>
      </c>
      <c r="CB26" s="159"/>
      <c r="CC26" s="173" t="s">
        <v>44</v>
      </c>
      <c r="CD26" s="429">
        <v>5</v>
      </c>
      <c r="CE26" s="455">
        <v>0</v>
      </c>
      <c r="CF26" s="457" t="str">
        <f>IF(CE26&gt;='Valori soglia'!$H$6,"BöB","OAPub")</f>
        <v>OAPub</v>
      </c>
      <c r="CG26" s="459" t="str">
        <f>IF(OR(AND(CC$12="Grundvertrag Dienstleistung",CE26&gt;='Valori soglia'!$H$5,CG28=""),AND(CC$12="Los Dienstleistung",CE26&gt;='Valori soglia'!$H$5,CG28=""),AND(CC$12="Grundvertrag Lieferung",CE26&gt;='Valori soglia'!$L$5,CG28=""),AND(CC$12="Los Lieferung",CE26&gt;='Valori soglia'!$L$5,CG28="")),"Freihändig Tipo. 13 OAPub","")</f>
        <v/>
      </c>
      <c r="CH26" s="460"/>
      <c r="CI26" s="461" t="str">
        <f>IF(CF26="BöB","Ja","No")</f>
        <v>No</v>
      </c>
      <c r="CJ26" s="463" t="str">
        <f>IF(CF26="BöB","Ja","No")</f>
        <v>No</v>
      </c>
      <c r="CK26" s="465" t="str">
        <f>IF(SUM(CE14:CE28)&gt;CE12/2,"Ʃ Aggiunte &gt; 50% Grundauftrag","")</f>
        <v/>
      </c>
      <c r="CL26" s="160"/>
      <c r="CM26" s="173" t="s">
        <v>44</v>
      </c>
      <c r="CN26" s="429">
        <v>5</v>
      </c>
      <c r="CO26" s="455">
        <v>0</v>
      </c>
      <c r="CP26" s="457" t="str">
        <f>IF(CO26&gt;='Valori soglia'!$H$6,"BöB","OAPub")</f>
        <v>OAPub</v>
      </c>
      <c r="CQ26" s="459" t="str">
        <f>IF(OR(AND(CM$12="Grundvertrag Dienstleistung",CO26&gt;='Valori soglia'!$H$5,CQ28=""),AND(CM$12="Los Dienstleistung",CO26&gt;='Valori soglia'!$H$5,CQ28=""),AND(CM$12="Grundvertrag Lieferung",CO26&gt;='Valori soglia'!$L$5,CQ28=""),AND(CM$12="Los Lieferung",CO26&gt;='Valori soglia'!$L$5,CQ28="")),"Freihändig Tipo. 13 OAPub","")</f>
        <v/>
      </c>
      <c r="CR26" s="460"/>
      <c r="CS26" s="461" t="str">
        <f>IF(CP26="BöB","Ja","No")</f>
        <v>No</v>
      </c>
      <c r="CT26" s="463" t="str">
        <f>IF(CP26="BöB","Ja","No")</f>
        <v>No</v>
      </c>
      <c r="CU26" s="465" t="str">
        <f>IF(SUM(CO14:CO28)&gt;CO12/2,"Ʃ Aggiunte &gt; 50% Grundauftrag","")</f>
        <v/>
      </c>
      <c r="CV26" s="161"/>
      <c r="CW26" s="173" t="s">
        <v>44</v>
      </c>
      <c r="CX26" s="429">
        <v>5</v>
      </c>
      <c r="CY26" s="455">
        <v>0</v>
      </c>
      <c r="CZ26" s="457" t="str">
        <f>IF(CY26&gt;='Valori soglia'!$H$6,"BöB","OAPub")</f>
        <v>OAPub</v>
      </c>
      <c r="DA26" s="459" t="str">
        <f>IF(OR(AND(CW$12="Grundvertrag Dienstleistung",CY26&gt;='Valori soglia'!$H$5,DA28=""),AND(CW$12="Los Dienstleistung",CY26&gt;='Valori soglia'!$H$5,DA28=""),AND(CW$12="Grundvertrag Lieferung",CY26&gt;='Valori soglia'!$L$5,DA28=""),AND(CW$12="Los Lieferung",CY26&gt;='Valori soglia'!$L$5,DA28="")),"Freihändig Tipo. 13 OAPub","")</f>
        <v/>
      </c>
      <c r="DB26" s="460"/>
      <c r="DC26" s="461" t="str">
        <f>IF(CZ26="BöB","Ja","No")</f>
        <v>No</v>
      </c>
      <c r="DD26" s="463" t="str">
        <f>IF(CZ26="BöB","Ja","No")</f>
        <v>No</v>
      </c>
      <c r="DE26" s="465" t="str">
        <f>IF(SUM(CY14:CY28)&gt;CY12/2,"Ʃ Aggiunte &gt; 50% Grundauftrag","")</f>
        <v/>
      </c>
      <c r="DF26" s="162"/>
      <c r="DG26" s="173" t="s">
        <v>44</v>
      </c>
      <c r="DH26" s="429">
        <v>5</v>
      </c>
      <c r="DI26" s="455">
        <v>0</v>
      </c>
      <c r="DJ26" s="457" t="str">
        <f>IF(DI26&gt;='Valori soglia'!$H$6,"BöB","OAPub")</f>
        <v>OAPub</v>
      </c>
      <c r="DK26" s="459" t="str">
        <f>IF(OR(AND(DG$12="Grundvertrag Dienstleistung",DI26&gt;='Valori soglia'!$H$5,DK28=""),AND(DG$12="Los Dienstleistung",DI26&gt;='Valori soglia'!$H$5,DK28=""),AND(DG$12="Grundvertrag Lieferung",DI26&gt;='Valori soglia'!$L$5,DK28=""),AND(DG$12="Los Lieferung",DI26&gt;='Valori soglia'!$L$5,DK28="")),"Freihändig Tipo. 13 OAPub","")</f>
        <v/>
      </c>
      <c r="DL26" s="460"/>
      <c r="DM26" s="461" t="str">
        <f>IF(DJ26="BöB","Ja","No")</f>
        <v>No</v>
      </c>
      <c r="DN26" s="463" t="str">
        <f>IF(DJ26="BöB","Ja","No")</f>
        <v>No</v>
      </c>
      <c r="DO26" s="465" t="str">
        <f>IF(SUM(DI14:DI28)&gt;DI12/2,"Ʃ Aggiunte &gt; 50% Grundauftrag","")</f>
        <v/>
      </c>
      <c r="DP26" s="36"/>
      <c r="DQ26" s="173" t="s">
        <v>44</v>
      </c>
      <c r="DR26" s="429">
        <v>5</v>
      </c>
      <c r="DS26" s="455">
        <v>0</v>
      </c>
      <c r="DT26" s="457" t="str">
        <f>IF(DS26&gt;='Valori soglia'!$H$6,"BöB","OAPub")</f>
        <v>OAPub</v>
      </c>
      <c r="DU26" s="459" t="str">
        <f>IF(OR(AND(DQ$12="Grundvertrag Dienstleistung",DS26&gt;='Valori soglia'!$H$5,DU28=""),AND(DQ$12="Los Dienstleistung",DS26&gt;='Valori soglia'!$H$5,DU28=""),AND(DQ$12="Grundvertrag Lieferung",DS26&gt;='Valori soglia'!$L$5,DU28=""),AND(DQ$12="Los Lieferung",DS26&gt;='Valori soglia'!$L$5,DU28="")),"Freihändig Tipo. 13 OAPub","")</f>
        <v/>
      </c>
      <c r="DV26" s="460"/>
      <c r="DW26" s="461" t="str">
        <f>IF(DT26="BöB","Ja","No")</f>
        <v>No</v>
      </c>
      <c r="DX26" s="463" t="str">
        <f>IF(DT26="BöB","Ja","No")</f>
        <v>No</v>
      </c>
      <c r="DY26" s="465" t="str">
        <f>IF(SUM(DS14:DS28)&gt;DS12/2,"Ʃ Aggiunte &gt; 50% Grundauftrag","")</f>
        <v/>
      </c>
      <c r="DZ26" s="27"/>
      <c r="EA26" s="173" t="s">
        <v>44</v>
      </c>
      <c r="EB26" s="429">
        <v>5</v>
      </c>
      <c r="EC26" s="455">
        <v>0</v>
      </c>
      <c r="ED26" s="457" t="str">
        <f>IF(EC26&gt;='Valori soglia'!$H$6,"BöB","OAPub")</f>
        <v>OAPub</v>
      </c>
      <c r="EE26" s="459" t="str">
        <f>IF(OR(AND(EA$12="Grundvertrag Dienstleistung",EC26&gt;='Valori soglia'!$H$5,EE28=""),AND(EA$12="Los Dienstleistung",EC26&gt;='Valori soglia'!$H$5,EE28=""),AND(EA$12="Grundvertrag Lieferung",EC26&gt;='Valori soglia'!$L$5,EE28=""),AND(EA$12="Los Lieferung",EC26&gt;='Valori soglia'!$L$5,EE28="")),"Freihändig Tipo. 13 OAPub","")</f>
        <v/>
      </c>
      <c r="EF26" s="460"/>
      <c r="EG26" s="461" t="str">
        <f>IF(ED26="BöB","Ja","No")</f>
        <v>No</v>
      </c>
      <c r="EH26" s="463" t="str">
        <f>IF(ED26="BöB","Ja","No")</f>
        <v>No</v>
      </c>
      <c r="EI26" s="465" t="str">
        <f>IF(SUM(EC14:EC28)&gt;EC12/2,"Ʃ Aggiunte &gt; 50% Grundauftrag","")</f>
        <v/>
      </c>
      <c r="EJ26" s="28"/>
      <c r="EK26" s="173" t="s">
        <v>44</v>
      </c>
      <c r="EL26" s="429">
        <v>5</v>
      </c>
      <c r="EM26" s="455">
        <v>0</v>
      </c>
      <c r="EN26" s="457" t="str">
        <f>IF(EM26&gt;='Valori soglia'!$H$6,"BöB","OAPub")</f>
        <v>OAPub</v>
      </c>
      <c r="EO26" s="459" t="str">
        <f>IF(OR(AND(EK$12="Grundvertrag Dienstleistung",EM26&gt;='Valori soglia'!$H$5,EO28=""),AND(EK$12="Los Dienstleistung",EM26&gt;='Valori soglia'!$H$5,EO28=""),AND(EK$12="Grundvertrag Lieferung",EM26&gt;='Valori soglia'!$L$5,EO28=""),AND(EK$12="Los Lieferung",EM26&gt;='Valori soglia'!$L$5,EO28="")),"Freihändig Tipo. 13 OAPub","")</f>
        <v/>
      </c>
      <c r="EP26" s="460"/>
      <c r="EQ26" s="461" t="str">
        <f>IF(EN26="BöB","Ja","No")</f>
        <v>No</v>
      </c>
      <c r="ER26" s="463" t="str">
        <f>IF(EN26="BöB","Ja","No")</f>
        <v>No</v>
      </c>
      <c r="ES26" s="465" t="str">
        <f>IF(SUM(EM14:EM28)&gt;EM12/2,"Ʃ Aggiunte &gt; 50% Grundauftrag","")</f>
        <v/>
      </c>
      <c r="ET26" s="27"/>
      <c r="EU26" s="173" t="s">
        <v>44</v>
      </c>
      <c r="EV26" s="429">
        <v>5</v>
      </c>
      <c r="EW26" s="455">
        <v>0</v>
      </c>
      <c r="EX26" s="457" t="str">
        <f>IF(EW26&gt;='Valori soglia'!$H$6,"BöB","OAPub")</f>
        <v>OAPub</v>
      </c>
      <c r="EY26" s="459" t="str">
        <f>IF(OR(AND(EU$12="Grundvertrag Dienstleistung",EW26&gt;='Valori soglia'!$H$5,EY28=""),AND(EU$12="Los Dienstleistung",EW26&gt;='Valori soglia'!$H$5,EY28=""),AND(EU$12="Grundvertrag Lieferung",EW26&gt;='Valori soglia'!$L$5,EY28=""),AND(EU$12="Los Lieferung",EW26&gt;='Valori soglia'!$L$5,EY28="")),"Freihändig Tipo. 13 OAPub","")</f>
        <v/>
      </c>
      <c r="EZ26" s="460"/>
      <c r="FA26" s="461" t="str">
        <f>IF(EX26="BöB","Ja","No")</f>
        <v>No</v>
      </c>
      <c r="FB26" s="463" t="str">
        <f>IF(EX26="BöB","Ja","No")</f>
        <v>No</v>
      </c>
      <c r="FC26" s="465" t="str">
        <f>IF(SUM(EW14:EW28)&gt;EW12/2,"Ʃ Aggiunte &gt; 50% Grundauftrag","")</f>
        <v/>
      </c>
      <c r="FD26" s="159"/>
      <c r="FE26" s="173" t="s">
        <v>44</v>
      </c>
      <c r="FF26" s="429">
        <v>5</v>
      </c>
      <c r="FG26" s="455">
        <v>0</v>
      </c>
      <c r="FH26" s="457" t="str">
        <f>IF(FG26&gt;='Valori soglia'!$H$6,"BöB","OAPub")</f>
        <v>OAPub</v>
      </c>
      <c r="FI26" s="459" t="str">
        <f>IF(OR(AND(FE$12="Grundvertrag Dienstleistung",FG26&gt;='Valori soglia'!$H$5,FI28=""),AND(FE$12="Los Dienstleistung",FG26&gt;='Valori soglia'!$H$5,FI28=""),AND(FE$12="Grundvertrag Lieferung",FG26&gt;='Valori soglia'!$L$5,FI28=""),AND(FE$12="Los Lieferung",FG26&gt;='Valori soglia'!$L$5,FI28="")),"Freihändig Tipo. 13 OAPub","")</f>
        <v/>
      </c>
      <c r="FJ26" s="460"/>
      <c r="FK26" s="461" t="str">
        <f>IF(FH26="BöB","Ja","No")</f>
        <v>No</v>
      </c>
      <c r="FL26" s="463" t="str">
        <f>IF(FH26="BöB","Ja","No")</f>
        <v>No</v>
      </c>
      <c r="FM26" s="465" t="str">
        <f>IF(SUM(FG14:FG28)&gt;FG12/2,"Ʃ Aggiunte &gt; 50% Grundauftrag","")</f>
        <v/>
      </c>
      <c r="FN26" s="159"/>
      <c r="FO26" s="173" t="s">
        <v>44</v>
      </c>
      <c r="FP26" s="429">
        <v>5</v>
      </c>
      <c r="FQ26" s="455">
        <v>0</v>
      </c>
      <c r="FR26" s="457" t="str">
        <f>IF(FQ26&gt;='Valori soglia'!$H$6,"BöB","OAPub")</f>
        <v>OAPub</v>
      </c>
      <c r="FS26" s="459" t="str">
        <f>IF(OR(AND(FO$12="Grundvertrag Dienstleistung",FQ26&gt;='Valori soglia'!$H$5,FS28=""),AND(FO$12="Los Dienstleistung",FQ26&gt;='Valori soglia'!$H$5,FS28=""),AND(FO$12="Grundvertrag Lieferung",FQ26&gt;='Valori soglia'!$L$5,FS28=""),AND(FO$12="Los Lieferung",FQ26&gt;='Valori soglia'!$L$5,FS28="")),"Freihändig Tipo. 13 OAPub","")</f>
        <v/>
      </c>
      <c r="FT26" s="460"/>
      <c r="FU26" s="461" t="str">
        <f>IF(FR26="BöB","Ja","No")</f>
        <v>No</v>
      </c>
      <c r="FV26" s="463" t="str">
        <f>IF(FR26="BöB","Ja","No")</f>
        <v>No</v>
      </c>
      <c r="FW26" s="465" t="str">
        <f>IF(SUM(FQ14:FQ28)&gt;FQ12/2,"Ʃ Aggiunte &gt; 50% Grundauftrag","")</f>
        <v/>
      </c>
      <c r="FX26" s="160"/>
      <c r="FY26" s="173" t="s">
        <v>44</v>
      </c>
      <c r="FZ26" s="429">
        <v>5</v>
      </c>
      <c r="GA26" s="455">
        <v>0</v>
      </c>
      <c r="GB26" s="457" t="str">
        <f>IF(GA26&gt;='Valori soglia'!$H$6,"BöB","OAPub")</f>
        <v>OAPub</v>
      </c>
      <c r="GC26" s="459" t="str">
        <f>IF(OR(AND(FY$12="Grundvertrag Dienstleistung",GA26&gt;='Valori soglia'!$H$5,GC28=""),AND(FY$12="Los Dienstleistung",GA26&gt;='Valori soglia'!$H$5,GC28=""),AND(FY$12="Grundvertrag Lieferung",GA26&gt;='Valori soglia'!$L$5,GC28=""),AND(FY$12="Los Lieferung",GA26&gt;='Valori soglia'!$L$5,GC28="")),"Freihändig Tipo. 13 OAPub","")</f>
        <v/>
      </c>
      <c r="GD26" s="460"/>
      <c r="GE26" s="461" t="str">
        <f>IF(GB26="BöB","Ja","No")</f>
        <v>No</v>
      </c>
      <c r="GF26" s="463" t="str">
        <f>IF(GB26="BöB","Ja","No")</f>
        <v>No</v>
      </c>
      <c r="GG26" s="465" t="str">
        <f>IF(SUM(GA14:GA28)&gt;GA12/2,"Ʃ Aggiunte &gt; 50% Grundauftrag","")</f>
        <v/>
      </c>
      <c r="GH26" s="161"/>
      <c r="GI26" s="173" t="s">
        <v>44</v>
      </c>
      <c r="GJ26" s="429">
        <v>5</v>
      </c>
      <c r="GK26" s="455">
        <v>0</v>
      </c>
      <c r="GL26" s="457" t="str">
        <f>IF(GK26&gt;='Valori soglia'!$H$6,"BöB","OAPub")</f>
        <v>OAPub</v>
      </c>
      <c r="GM26" s="459" t="str">
        <f>IF(OR(AND(GI$12="Grundvertrag Dienstleistung",GK26&gt;='Valori soglia'!$H$5,GM28=""),AND(GI$12="Los Dienstleistung",GK26&gt;='Valori soglia'!$H$5,GM28=""),AND(GI$12="Grundvertrag Lieferung",GK26&gt;='Valori soglia'!$L$5,GM28=""),AND(GI$12="Los Lieferung",GK26&gt;='Valori soglia'!$L$5,GM28="")),"Freihändig Tipo. 13 OAPub","")</f>
        <v/>
      </c>
      <c r="GN26" s="460"/>
      <c r="GO26" s="461" t="str">
        <f>IF(GL26="BöB","Ja","No")</f>
        <v>No</v>
      </c>
      <c r="GP26" s="463" t="str">
        <f>IF(GL26="BöB","Ja","No")</f>
        <v>No</v>
      </c>
      <c r="GQ26" s="465" t="str">
        <f>IF(SUM(GK14:GK28)&gt;GK12/2,"Ʃ Aggiunte &gt; 50% Grundauftrag","")</f>
        <v/>
      </c>
      <c r="GR26" s="162"/>
      <c r="GS26" s="173" t="s">
        <v>44</v>
      </c>
      <c r="GT26" s="429">
        <v>5</v>
      </c>
      <c r="GU26" s="455">
        <v>0</v>
      </c>
      <c r="GV26" s="457" t="str">
        <f>IF(GU26&gt;='Valori soglia'!$H$6,"BöB","OAPub")</f>
        <v>OAPub</v>
      </c>
      <c r="GW26" s="459" t="str">
        <f>IF(OR(AND(GS$12="Grundvertrag Dienstleistung",GU26&gt;='Valori soglia'!$H$5,GW28=""),AND(GS$12="Los Dienstleistung",GU26&gt;='Valori soglia'!$H$5,GW28=""),AND(GS$12="Grundvertrag Lieferung",GU26&gt;='Valori soglia'!$L$5,GW28=""),AND(GS$12="Los Lieferung",GU26&gt;='Valori soglia'!$L$5,GW28="")),"Freihändig Tipo. 13 OAPub","")</f>
        <v/>
      </c>
      <c r="GX26" s="460"/>
      <c r="GY26" s="461" t="str">
        <f>IF(GV26="BöB","Ja","No")</f>
        <v>No</v>
      </c>
      <c r="GZ26" s="463" t="str">
        <f>IF(GV26="BöB","Ja","No")</f>
        <v>No</v>
      </c>
      <c r="HA26" s="465" t="str">
        <f>IF(SUM(GU14:GU28)&gt;GU12/2,"Ʃ Aggiunte &gt; 50% Grundauftrag","")</f>
        <v/>
      </c>
      <c r="HB26" s="36"/>
      <c r="HC26" s="173" t="s">
        <v>44</v>
      </c>
      <c r="HD26" s="429">
        <v>5</v>
      </c>
      <c r="HE26" s="455">
        <v>0</v>
      </c>
      <c r="HF26" s="457" t="str">
        <f>IF(HE26&gt;='Valori soglia'!$H$6,"BöB","OAPub")</f>
        <v>OAPub</v>
      </c>
      <c r="HG26" s="459" t="str">
        <f>IF(OR(AND(HC$12="Grundvertrag Dienstleistung",HE26&gt;='Valori soglia'!$H$5,HG28=""),AND(HC$12="Los Dienstleistung",HE26&gt;='Valori soglia'!$H$5,HG28=""),AND(HC$12="Grundvertrag Lieferung",HE26&gt;='Valori soglia'!$L$5,HG28=""),AND(HC$12="Los Lieferung",HE26&gt;='Valori soglia'!$L$5,HG28="")),"Freihändig Tipo. 13 OAPub","")</f>
        <v/>
      </c>
      <c r="HH26" s="460"/>
      <c r="HI26" s="461" t="str">
        <f>IF(HF26="BöB","Ja","No")</f>
        <v>No</v>
      </c>
      <c r="HJ26" s="463" t="str">
        <f>IF(HF26="BöB","Ja","No")</f>
        <v>No</v>
      </c>
      <c r="HK26" s="465" t="str">
        <f>IF(SUM(HE14:HE28)&gt;HE12/2,"Ʃ Aggiunte &gt; 50% Grundauftrag","")</f>
        <v/>
      </c>
      <c r="HL26" s="27"/>
      <c r="HM26" s="173" t="s">
        <v>44</v>
      </c>
      <c r="HN26" s="429">
        <v>5</v>
      </c>
      <c r="HO26" s="455">
        <v>0</v>
      </c>
      <c r="HP26" s="457" t="str">
        <f>IF(HO26&gt;='Valori soglia'!$H$6,"BöB","OAPub")</f>
        <v>OAPub</v>
      </c>
      <c r="HQ26" s="459" t="str">
        <f>IF(OR(AND(HM$12="Grundvertrag Dienstleistung",HO26&gt;='Valori soglia'!$H$5,HQ28=""),AND(HM$12="Los Dienstleistung",HO26&gt;='Valori soglia'!$H$5,HQ28=""),AND(HM$12="Grundvertrag Lieferung",HO26&gt;='Valori soglia'!$L$5,HQ28=""),AND(HM$12="Los Lieferung",HO26&gt;='Valori soglia'!$L$5,HQ28="")),"Freihändig Tipo. 13 OAPub","")</f>
        <v/>
      </c>
      <c r="HR26" s="460"/>
      <c r="HS26" s="461" t="str">
        <f>IF(HP26="BöB","Ja","No")</f>
        <v>No</v>
      </c>
      <c r="HT26" s="463" t="str">
        <f>IF(HP26="BöB","Ja","No")</f>
        <v>No</v>
      </c>
      <c r="HU26" s="465" t="str">
        <f>IF(SUM(HO14:HO28)&gt;HO12/2,"Ʃ Aggiunte &gt; 50% Grundauftrag","")</f>
        <v/>
      </c>
      <c r="HV26" s="28"/>
      <c r="HW26" s="173" t="s">
        <v>44</v>
      </c>
      <c r="HX26" s="429">
        <v>5</v>
      </c>
      <c r="HY26" s="455">
        <v>0</v>
      </c>
      <c r="HZ26" s="457" t="str">
        <f>IF(HY26&gt;='Valori soglia'!$H$6,"BöB","OAPub")</f>
        <v>OAPub</v>
      </c>
      <c r="IA26" s="459" t="str">
        <f>IF(OR(AND(HW$12="Grundvertrag Dienstleistung",HY26&gt;='Valori soglia'!$H$5,IA28=""),AND(HW$12="Los Dienstleistung",HY26&gt;='Valori soglia'!$H$5,IA28=""),AND(HW$12="Grundvertrag Lieferung",HY26&gt;='Valori soglia'!$L$5,IA28=""),AND(HW$12="Los Lieferung",HY26&gt;='Valori soglia'!$L$5,IA28="")),"Freihändig Tipo. 13 OAPub","")</f>
        <v/>
      </c>
      <c r="IB26" s="460"/>
      <c r="IC26" s="461" t="str">
        <f>IF(HZ26="BöB","Ja","No")</f>
        <v>No</v>
      </c>
      <c r="ID26" s="463" t="str">
        <f>IF(HZ26="BöB","Ja","No")</f>
        <v>No</v>
      </c>
      <c r="IE26" s="465" t="str">
        <f>IF(SUM(HY14:HY28)&gt;HY12/2,"Ʃ Aggiunte &gt; 50% Grundauftrag","")</f>
        <v/>
      </c>
      <c r="IF26" s="27"/>
      <c r="IG26" s="173" t="s">
        <v>44</v>
      </c>
      <c r="IH26" s="429">
        <v>5</v>
      </c>
      <c r="II26" s="455">
        <v>0</v>
      </c>
      <c r="IJ26" s="457" t="str">
        <f>IF(II26&gt;='Valori soglia'!$H$6,"BöB","OAPub")</f>
        <v>OAPub</v>
      </c>
      <c r="IK26" s="459" t="str">
        <f>IF(OR(AND(IG$12="Grundvertrag Dienstleistung",II26&gt;='Valori soglia'!$H$5,IK28=""),AND(IG$12="Los Dienstleistung",II26&gt;='Valori soglia'!$H$5,IK28=""),AND(IG$12="Grundvertrag Lieferung",II26&gt;='Valori soglia'!$L$5,IK28=""),AND(IG$12="Los Lieferung",II26&gt;='Valori soglia'!$L$5,IK28="")),"Freihändig Tipo. 13 OAPub","")</f>
        <v/>
      </c>
      <c r="IL26" s="460"/>
      <c r="IM26" s="461" t="str">
        <f>IF(IJ26="BöB","Ja","No")</f>
        <v>No</v>
      </c>
      <c r="IN26" s="463" t="str">
        <f>IF(IJ26="BöB","Ja","No")</f>
        <v>No</v>
      </c>
      <c r="IO26" s="465" t="str">
        <f>IF(SUM(II14:II28)&gt;II12/2,"Ʃ Aggiunte &gt; 50% Grundauftrag","")</f>
        <v/>
      </c>
      <c r="IP26" s="159"/>
      <c r="IQ26" s="173" t="s">
        <v>44</v>
      </c>
      <c r="IR26" s="429">
        <v>5</v>
      </c>
      <c r="IS26" s="455">
        <v>0</v>
      </c>
      <c r="IT26" s="457" t="str">
        <f>IF(IS26&gt;='Valori soglia'!$H$6,"BöB","OAPub")</f>
        <v>OAPub</v>
      </c>
      <c r="IU26" s="459" t="str">
        <f>IF(OR(AND(IQ$12="Grundvertrag Dienstleistung",IS26&gt;='Valori soglia'!$H$5,IU28=""),AND(IQ$12="Los Dienstleistung",IS26&gt;='Valori soglia'!$H$5,IU28=""),AND(IQ$12="Grundvertrag Lieferung",IS26&gt;='Valori soglia'!$L$5,IU28=""),AND(IQ$12="Los Lieferung",IS26&gt;='Valori soglia'!$L$5,IU28="")),"Freihändig Tipo. 13 OAPub","")</f>
        <v/>
      </c>
      <c r="IV26" s="460"/>
      <c r="IW26" s="461" t="str">
        <f>IF(IT26="BöB","Ja","No")</f>
        <v>No</v>
      </c>
      <c r="IX26" s="463" t="str">
        <f>IF(IT26="BöB","Ja","No")</f>
        <v>No</v>
      </c>
      <c r="IY26" s="465" t="str">
        <f>IF(SUM(IS14:IS28)&gt;IS12/2,"Ʃ Aggiunte &gt; 50% Grundauftrag","")</f>
        <v/>
      </c>
      <c r="IZ26" s="159"/>
      <c r="JA26" s="173" t="s">
        <v>44</v>
      </c>
      <c r="JB26" s="429">
        <v>5</v>
      </c>
      <c r="JC26" s="455">
        <v>0</v>
      </c>
      <c r="JD26" s="457" t="str">
        <f>IF(JC26&gt;='Valori soglia'!$H$6,"BöB","OAPub")</f>
        <v>OAPub</v>
      </c>
      <c r="JE26" s="459" t="str">
        <f>IF(OR(AND(JA$12="Grundvertrag Dienstleistung",JC26&gt;='Valori soglia'!$H$5,JE28=""),AND(JA$12="Los Dienstleistung",JC26&gt;='Valori soglia'!$H$5,JE28=""),AND(JA$12="Grundvertrag Lieferung",JC26&gt;='Valori soglia'!$L$5,JE28=""),AND(JA$12="Los Lieferung",JC26&gt;='Valori soglia'!$L$5,JE28="")),"Freihändig Tipo. 13 OAPub","")</f>
        <v/>
      </c>
      <c r="JF26" s="460"/>
      <c r="JG26" s="461" t="str">
        <f>IF(JD26="BöB","Ja","No")</f>
        <v>No</v>
      </c>
      <c r="JH26" s="463" t="str">
        <f>IF(JD26="BöB","Ja","No")</f>
        <v>No</v>
      </c>
      <c r="JI26" s="465" t="str">
        <f>IF(SUM(JC14:JC28)&gt;JC12/2,"Ʃ Aggiunte &gt; 50% Grundauftrag","")</f>
        <v/>
      </c>
      <c r="JJ26" s="160"/>
      <c r="JK26" s="173" t="s">
        <v>44</v>
      </c>
      <c r="JL26" s="429">
        <v>5</v>
      </c>
      <c r="JM26" s="455">
        <v>0</v>
      </c>
      <c r="JN26" s="457" t="str">
        <f>IF(JM26&gt;='Valori soglia'!$H$6,"BöB","OAPub")</f>
        <v>OAPub</v>
      </c>
      <c r="JO26" s="459" t="str">
        <f>IF(OR(AND(JK$12="Grundvertrag Dienstleistung",JM26&gt;='Valori soglia'!$H$5,JO28=""),AND(JK$12="Los Dienstleistung",JM26&gt;='Valori soglia'!$H$5,JO28=""),AND(JK$12="Grundvertrag Lieferung",JM26&gt;='Valori soglia'!$L$5,JO28=""),AND(JK$12="Los Lieferung",JM26&gt;='Valori soglia'!$L$5,JO28="")),"Freihändig Tipo. 13 OAPub","")</f>
        <v/>
      </c>
      <c r="JP26" s="460"/>
      <c r="JQ26" s="461" t="str">
        <f>IF(JN26="BöB","Ja","No")</f>
        <v>No</v>
      </c>
      <c r="JR26" s="463" t="str">
        <f>IF(JN26="BöB","Ja","No")</f>
        <v>No</v>
      </c>
      <c r="JS26" s="465" t="str">
        <f>IF(SUM(JM14:JM28)&gt;JM12/2,"Ʃ Aggiunte &gt; 50% Grundauftrag","")</f>
        <v/>
      </c>
    </row>
    <row r="27" spans="2:279" ht="27" customHeight="1" x14ac:dyDescent="0.2">
      <c r="B27" s="342" t="s">
        <v>34</v>
      </c>
      <c r="C27" s="429"/>
      <c r="D27" s="378"/>
      <c r="E27" s="510"/>
      <c r="F27" s="498" t="str">
        <f>IF(OR(AND(B26="Grundvertrag Dienstleistung",D26&gt;='Valori soglia'!H$5,D26&lt;'Valori soglia'!H$6),AND(B26="Los Dienstleistung",D26&gt;='Valori soglia'!H$5,D26&lt;'Valori soglia'!H$6),AND(B26="Grundvertrag Lieferung",D26&gt;='Valori soglia'!L$5,D26&lt;'Valori soglia'!L$6),AND(B26="Los Lieferung",D26&gt;='Valori soglia'!L$5,D26&lt;'Valori soglia'!L$6)),"Einladungsverfahren *","")</f>
        <v/>
      </c>
      <c r="G27" s="499"/>
      <c r="H27" s="502"/>
      <c r="I27" s="503"/>
      <c r="J27" s="495"/>
      <c r="K27" s="466" t="s">
        <v>45</v>
      </c>
      <c r="L27" s="429"/>
      <c r="M27" s="455"/>
      <c r="N27" s="457"/>
      <c r="O27" s="468" t="str">
        <f>IF(OR(AND(K$12="Grundvertrag Dienstleistung",M26&lt;'Valori soglia'!$H$5),AND(K$12="Los Dienstleistung",M26&lt;'Valori soglia'!$H$5),AND(K$12="Grundvertrag Lieferung",M26&lt;'Valori soglia'!$L$5),AND(K$12="Los Lieferung",M26&lt;'Valori soglia'!$L$5)),"Freihändig Tipo. 36 OAPub","")</f>
        <v/>
      </c>
      <c r="P27" s="469"/>
      <c r="Q27" s="461"/>
      <c r="R27" s="463"/>
      <c r="S27" s="465"/>
      <c r="T27" s="162"/>
      <c r="U27" s="466" t="s">
        <v>45</v>
      </c>
      <c r="V27" s="429"/>
      <c r="W27" s="455"/>
      <c r="X27" s="457"/>
      <c r="Y27" s="468" t="str">
        <f>IF(OR(AND(U$12="Grundvertrag Dienstleistung",W26&lt;'Valori soglia'!$H$5),AND(U$12="Los Dienstleistung",W26&lt;'Valori soglia'!$H$5),AND(U$12="Grundvertrag Lieferung",W26&lt;'Valori soglia'!$L$5),AND(U$12="Los Lieferung",W26&lt;'Valori soglia'!$L$5)),"Freihändig Tipo. 36 OAPub","")</f>
        <v/>
      </c>
      <c r="Z27" s="469"/>
      <c r="AA27" s="461"/>
      <c r="AB27" s="463"/>
      <c r="AC27" s="465"/>
      <c r="AD27" s="27"/>
      <c r="AE27" s="466" t="s">
        <v>45</v>
      </c>
      <c r="AF27" s="429"/>
      <c r="AG27" s="455"/>
      <c r="AH27" s="457"/>
      <c r="AI27" s="468" t="str">
        <f>IF(OR(AND(AE$12="Grundvertrag Dienstleistung",AG26&lt;'Valori soglia'!$H$5),AND(AE$12="Los Dienstleistung",AG26&lt;'Valori soglia'!$H$5),AND(AE$12="Grundvertrag Lieferung",AG26&lt;'Valori soglia'!$L$5),AND(AE$12="Los Lieferung",AG26&lt;'Valori soglia'!$L$5)),"Freihändig Tipo. 36 OAPub","")</f>
        <v/>
      </c>
      <c r="AJ27" s="469"/>
      <c r="AK27" s="461"/>
      <c r="AL27" s="463"/>
      <c r="AM27" s="465"/>
      <c r="AN27" s="27"/>
      <c r="AO27" s="466" t="s">
        <v>45</v>
      </c>
      <c r="AP27" s="429"/>
      <c r="AQ27" s="455"/>
      <c r="AR27" s="457"/>
      <c r="AS27" s="468" t="str">
        <f>IF(OR(AND(AO$12="Grundvertrag Dienstleistung",AQ26&lt;'Valori soglia'!$H$5),AND(AO$12="Los Dienstleistung",AQ26&lt;'Valori soglia'!$H$5),AND(AO$12="Grundvertrag Lieferung",AQ26&lt;'Valori soglia'!$L$5),AND(AO$12="Los Lieferung",AQ26&lt;'Valori soglia'!$L$5)),"Freihändig Tipo. 36 OAPub","")</f>
        <v/>
      </c>
      <c r="AT27" s="469"/>
      <c r="AU27" s="461"/>
      <c r="AV27" s="463"/>
      <c r="AW27" s="465"/>
      <c r="AX27" s="28"/>
      <c r="AY27" s="466" t="s">
        <v>45</v>
      </c>
      <c r="AZ27" s="429"/>
      <c r="BA27" s="455"/>
      <c r="BB27" s="457"/>
      <c r="BC27" s="468" t="str">
        <f>IF(OR(AND(AY$12="Grundvertrag Dienstleistung",BA26&lt;'Valori soglia'!$H$5),AND(AY$12="Los Dienstleistung",BA26&lt;'Valori soglia'!$H$5),AND(AY$12="Grundvertrag Lieferung",BA26&lt;'Valori soglia'!$L$5),AND(AY$12="Los Lieferung",BA26&lt;'Valori soglia'!$L$5)),"Freihändig Tipo. 36 OAPub","")</f>
        <v/>
      </c>
      <c r="BD27" s="469"/>
      <c r="BE27" s="461"/>
      <c r="BF27" s="463"/>
      <c r="BG27" s="465"/>
      <c r="BH27" s="27"/>
      <c r="BI27" s="466" t="s">
        <v>45</v>
      </c>
      <c r="BJ27" s="429"/>
      <c r="BK27" s="455"/>
      <c r="BL27" s="457"/>
      <c r="BM27" s="468" t="str">
        <f>IF(OR(AND(BI$12="Grundvertrag Dienstleistung",BK26&lt;'Valori soglia'!$H$5),AND(BI$12="Los Dienstleistung",BK26&lt;'Valori soglia'!$H$5),AND(BI$12="Grundvertrag Lieferung",BK26&lt;'Valori soglia'!$L$5),AND(BI$12="Los Lieferung",BK26&lt;'Valori soglia'!$L$5)),"Freihändig Tipo. 36 OAPub","")</f>
        <v/>
      </c>
      <c r="BN27" s="469"/>
      <c r="BO27" s="461"/>
      <c r="BP27" s="463"/>
      <c r="BQ27" s="465"/>
      <c r="BR27" s="159"/>
      <c r="BS27" s="466" t="s">
        <v>45</v>
      </c>
      <c r="BT27" s="429"/>
      <c r="BU27" s="455"/>
      <c r="BV27" s="457"/>
      <c r="BW27" s="468" t="str">
        <f>IF(OR(AND(BS$12="Grundvertrag Dienstleistung",BU26&lt;'Valori soglia'!$H$5),AND(BS$12="Los Dienstleistung",BU26&lt;'Valori soglia'!$H$5),AND(BS$12="Grundvertrag Lieferung",BU26&lt;'Valori soglia'!$L$5),AND(BS$12="Los Lieferung",BU26&lt;'Valori soglia'!$L$5)),"Freihändig Tipo. 36 OAPub","")</f>
        <v/>
      </c>
      <c r="BX27" s="469"/>
      <c r="BY27" s="461"/>
      <c r="BZ27" s="463"/>
      <c r="CA27" s="465"/>
      <c r="CB27" s="159"/>
      <c r="CC27" s="466" t="s">
        <v>45</v>
      </c>
      <c r="CD27" s="429"/>
      <c r="CE27" s="455"/>
      <c r="CF27" s="457"/>
      <c r="CG27" s="468" t="str">
        <f>IF(OR(AND(CC$12="Grundvertrag Dienstleistung",CE26&lt;'Valori soglia'!$H$5),AND(CC$12="Los Dienstleistung",CE26&lt;'Valori soglia'!$H$5),AND(CC$12="Grundvertrag Lieferung",CE26&lt;'Valori soglia'!$L$5),AND(CC$12="Los Lieferung",CE26&lt;'Valori soglia'!$L$5)),"Freihändig Tipo. 36 OAPub","")</f>
        <v/>
      </c>
      <c r="CH27" s="469"/>
      <c r="CI27" s="461"/>
      <c r="CJ27" s="463"/>
      <c r="CK27" s="465"/>
      <c r="CL27" s="160"/>
      <c r="CM27" s="466" t="s">
        <v>45</v>
      </c>
      <c r="CN27" s="429"/>
      <c r="CO27" s="455"/>
      <c r="CP27" s="457"/>
      <c r="CQ27" s="468" t="str">
        <f>IF(OR(AND(CM$12="Grundvertrag Dienstleistung",CO26&lt;'Valori soglia'!$H$5),AND(CM$12="Los Dienstleistung",CO26&lt;'Valori soglia'!$H$5),AND(CM$12="Grundvertrag Lieferung",CO26&lt;'Valori soglia'!$L$5),AND(CM$12="Los Lieferung",CO26&lt;'Valori soglia'!$L$5)),"Freihändig Tipo. 36 OAPub","")</f>
        <v/>
      </c>
      <c r="CR27" s="469"/>
      <c r="CS27" s="461"/>
      <c r="CT27" s="463"/>
      <c r="CU27" s="465"/>
      <c r="CV27" s="161"/>
      <c r="CW27" s="466" t="s">
        <v>45</v>
      </c>
      <c r="CX27" s="429"/>
      <c r="CY27" s="455"/>
      <c r="CZ27" s="457"/>
      <c r="DA27" s="468" t="str">
        <f>IF(OR(AND(CW$12="Grundvertrag Dienstleistung",CY26&lt;'Valori soglia'!$H$5),AND(CW$12="Los Dienstleistung",CY26&lt;'Valori soglia'!$H$5),AND(CW$12="Grundvertrag Lieferung",CY26&lt;'Valori soglia'!$L$5),AND(CW$12="Los Lieferung",CY26&lt;'Valori soglia'!$L$5)),"Freihändig Tipo. 36 OAPub","")</f>
        <v/>
      </c>
      <c r="DB27" s="469"/>
      <c r="DC27" s="461"/>
      <c r="DD27" s="463"/>
      <c r="DE27" s="465"/>
      <c r="DF27" s="162"/>
      <c r="DG27" s="466" t="s">
        <v>45</v>
      </c>
      <c r="DH27" s="429"/>
      <c r="DI27" s="455"/>
      <c r="DJ27" s="457"/>
      <c r="DK27" s="468" t="str">
        <f>IF(OR(AND(DG$12="Grundvertrag Dienstleistung",DI26&lt;'Valori soglia'!$H$5),AND(DG$12="Los Dienstleistung",DI26&lt;'Valori soglia'!$H$5),AND(DG$12="Grundvertrag Lieferung",DI26&lt;'Valori soglia'!$L$5),AND(DG$12="Los Lieferung",DI26&lt;'Valori soglia'!$L$5)),"Freihändig Tipo. 36 OAPub","")</f>
        <v/>
      </c>
      <c r="DL27" s="469"/>
      <c r="DM27" s="461"/>
      <c r="DN27" s="463"/>
      <c r="DO27" s="465"/>
      <c r="DP27" s="27"/>
      <c r="DQ27" s="466" t="s">
        <v>45</v>
      </c>
      <c r="DR27" s="429"/>
      <c r="DS27" s="455"/>
      <c r="DT27" s="457"/>
      <c r="DU27" s="468" t="str">
        <f>IF(OR(AND(DQ$12="Grundvertrag Dienstleistung",DS26&lt;'Valori soglia'!$H$5),AND(DQ$12="Los Dienstleistung",DS26&lt;'Valori soglia'!$H$5),AND(DQ$12="Grundvertrag Lieferung",DS26&lt;'Valori soglia'!$L$5),AND(DQ$12="Los Lieferung",DS26&lt;'Valori soglia'!$L$5)),"Freihändig Tipo. 36 OAPub","")</f>
        <v/>
      </c>
      <c r="DV27" s="469"/>
      <c r="DW27" s="461"/>
      <c r="DX27" s="463"/>
      <c r="DY27" s="465"/>
      <c r="DZ27" s="27"/>
      <c r="EA27" s="466" t="s">
        <v>45</v>
      </c>
      <c r="EB27" s="429"/>
      <c r="EC27" s="455"/>
      <c r="ED27" s="457"/>
      <c r="EE27" s="468" t="str">
        <f>IF(OR(AND(EA$12="Grundvertrag Dienstleistung",EC26&lt;'Valori soglia'!$H$5),AND(EA$12="Los Dienstleistung",EC26&lt;'Valori soglia'!$H$5),AND(EA$12="Grundvertrag Lieferung",EC26&lt;'Valori soglia'!$L$5),AND(EA$12="Los Lieferung",EC26&lt;'Valori soglia'!$L$5)),"Freihändig Tipo. 36 OAPub","")</f>
        <v/>
      </c>
      <c r="EF27" s="469"/>
      <c r="EG27" s="461"/>
      <c r="EH27" s="463"/>
      <c r="EI27" s="465"/>
      <c r="EJ27" s="28"/>
      <c r="EK27" s="466" t="s">
        <v>45</v>
      </c>
      <c r="EL27" s="429"/>
      <c r="EM27" s="455"/>
      <c r="EN27" s="457"/>
      <c r="EO27" s="468" t="str">
        <f>IF(OR(AND(EK$12="Grundvertrag Dienstleistung",EM26&lt;'Valori soglia'!$H$5),AND(EK$12="Los Dienstleistung",EM26&lt;'Valori soglia'!$H$5),AND(EK$12="Grundvertrag Lieferung",EM26&lt;'Valori soglia'!$L$5),AND(EK$12="Los Lieferung",EM26&lt;'Valori soglia'!$L$5)),"Freihändig Tipo. 36 OAPub","")</f>
        <v/>
      </c>
      <c r="EP27" s="469"/>
      <c r="EQ27" s="461"/>
      <c r="ER27" s="463"/>
      <c r="ES27" s="465"/>
      <c r="ET27" s="27"/>
      <c r="EU27" s="466" t="s">
        <v>45</v>
      </c>
      <c r="EV27" s="429"/>
      <c r="EW27" s="455"/>
      <c r="EX27" s="457"/>
      <c r="EY27" s="468" t="str">
        <f>IF(OR(AND(EU$12="Grundvertrag Dienstleistung",EW26&lt;'Valori soglia'!$H$5),AND(EU$12="Los Dienstleistung",EW26&lt;'Valori soglia'!$H$5),AND(EU$12="Grundvertrag Lieferung",EW26&lt;'Valori soglia'!$L$5),AND(EU$12="Los Lieferung",EW26&lt;'Valori soglia'!$L$5)),"Freihändig Tipo. 36 OAPub","")</f>
        <v/>
      </c>
      <c r="EZ27" s="469"/>
      <c r="FA27" s="461"/>
      <c r="FB27" s="463"/>
      <c r="FC27" s="465"/>
      <c r="FD27" s="159"/>
      <c r="FE27" s="466" t="s">
        <v>45</v>
      </c>
      <c r="FF27" s="429"/>
      <c r="FG27" s="455"/>
      <c r="FH27" s="457"/>
      <c r="FI27" s="468" t="str">
        <f>IF(OR(AND(FE$12="Grundvertrag Dienstleistung",FG26&lt;'Valori soglia'!$H$5),AND(FE$12="Los Dienstleistung",FG26&lt;'Valori soglia'!$H$5),AND(FE$12="Grundvertrag Lieferung",FG26&lt;'Valori soglia'!$L$5),AND(FE$12="Los Lieferung",FG26&lt;'Valori soglia'!$L$5)),"Freihändig Tipo. 36 OAPub","")</f>
        <v/>
      </c>
      <c r="FJ27" s="469"/>
      <c r="FK27" s="461"/>
      <c r="FL27" s="463"/>
      <c r="FM27" s="465"/>
      <c r="FN27" s="159"/>
      <c r="FO27" s="466" t="s">
        <v>45</v>
      </c>
      <c r="FP27" s="429"/>
      <c r="FQ27" s="455"/>
      <c r="FR27" s="457"/>
      <c r="FS27" s="468" t="str">
        <f>IF(OR(AND(FO$12="Grundvertrag Dienstleistung",FQ26&lt;'Valori soglia'!$H$5),AND(FO$12="Los Dienstleistung",FQ26&lt;'Valori soglia'!$H$5),AND(FO$12="Grundvertrag Lieferung",FQ26&lt;'Valori soglia'!$L$5),AND(FO$12="Los Lieferung",FQ26&lt;'Valori soglia'!$L$5)),"Freihändig Tipo. 36 OAPub","")</f>
        <v/>
      </c>
      <c r="FT27" s="469"/>
      <c r="FU27" s="461"/>
      <c r="FV27" s="463"/>
      <c r="FW27" s="465"/>
      <c r="FX27" s="160"/>
      <c r="FY27" s="466" t="s">
        <v>45</v>
      </c>
      <c r="FZ27" s="429"/>
      <c r="GA27" s="455"/>
      <c r="GB27" s="457"/>
      <c r="GC27" s="468" t="str">
        <f>IF(OR(AND(FY$12="Grundvertrag Dienstleistung",GA26&lt;'Valori soglia'!$H$5),AND(FY$12="Los Dienstleistung",GA26&lt;'Valori soglia'!$H$5),AND(FY$12="Grundvertrag Lieferung",GA26&lt;'Valori soglia'!$L$5),AND(FY$12="Los Lieferung",GA26&lt;'Valori soglia'!$L$5)),"Freihändig Tipo. 36 OAPub","")</f>
        <v/>
      </c>
      <c r="GD27" s="469"/>
      <c r="GE27" s="461"/>
      <c r="GF27" s="463"/>
      <c r="GG27" s="465"/>
      <c r="GH27" s="161"/>
      <c r="GI27" s="466" t="s">
        <v>45</v>
      </c>
      <c r="GJ27" s="429"/>
      <c r="GK27" s="455"/>
      <c r="GL27" s="457"/>
      <c r="GM27" s="468" t="str">
        <f>IF(OR(AND(GI$12="Grundvertrag Dienstleistung",GK26&lt;'Valori soglia'!$H$5),AND(GI$12="Los Dienstleistung",GK26&lt;'Valori soglia'!$H$5),AND(GI$12="Grundvertrag Lieferung",GK26&lt;'Valori soglia'!$L$5),AND(GI$12="Los Lieferung",GK26&lt;'Valori soglia'!$L$5)),"Freihändig Tipo. 36 OAPub","")</f>
        <v/>
      </c>
      <c r="GN27" s="469"/>
      <c r="GO27" s="461"/>
      <c r="GP27" s="463"/>
      <c r="GQ27" s="465"/>
      <c r="GR27" s="162"/>
      <c r="GS27" s="466" t="s">
        <v>45</v>
      </c>
      <c r="GT27" s="429"/>
      <c r="GU27" s="455"/>
      <c r="GV27" s="457"/>
      <c r="GW27" s="468" t="str">
        <f>IF(OR(AND(GS$12="Grundvertrag Dienstleistung",GU26&lt;'Valori soglia'!$H$5),AND(GS$12="Los Dienstleistung",GU26&lt;'Valori soglia'!$H$5),AND(GS$12="Grundvertrag Lieferung",GU26&lt;'Valori soglia'!$L$5),AND(GS$12="Los Lieferung",GU26&lt;'Valori soglia'!$L$5)),"Freihändig Tipo. 36 OAPub","")</f>
        <v/>
      </c>
      <c r="GX27" s="469"/>
      <c r="GY27" s="461"/>
      <c r="GZ27" s="463"/>
      <c r="HA27" s="465"/>
      <c r="HB27" s="27"/>
      <c r="HC27" s="466" t="s">
        <v>45</v>
      </c>
      <c r="HD27" s="429"/>
      <c r="HE27" s="455"/>
      <c r="HF27" s="457"/>
      <c r="HG27" s="468" t="str">
        <f>IF(OR(AND(HC$12="Grundvertrag Dienstleistung",HE26&lt;'Valori soglia'!$H$5),AND(HC$12="Los Dienstleistung",HE26&lt;'Valori soglia'!$H$5),AND(HC$12="Grundvertrag Lieferung",HE26&lt;'Valori soglia'!$L$5),AND(HC$12="Los Lieferung",HE26&lt;'Valori soglia'!$L$5)),"Freihändig Tipo. 36 OAPub","")</f>
        <v/>
      </c>
      <c r="HH27" s="469"/>
      <c r="HI27" s="461"/>
      <c r="HJ27" s="463"/>
      <c r="HK27" s="465"/>
      <c r="HL27" s="27"/>
      <c r="HM27" s="466" t="s">
        <v>45</v>
      </c>
      <c r="HN27" s="429"/>
      <c r="HO27" s="455"/>
      <c r="HP27" s="457"/>
      <c r="HQ27" s="468" t="str">
        <f>IF(OR(AND(HM$12="Grundvertrag Dienstleistung",HO26&lt;'Valori soglia'!$H$5),AND(HM$12="Los Dienstleistung",HO26&lt;'Valori soglia'!$H$5),AND(HM$12="Grundvertrag Lieferung",HO26&lt;'Valori soglia'!$L$5),AND(HM$12="Los Lieferung",HO26&lt;'Valori soglia'!$L$5)),"Freihändig Tipo. 36 OAPub","")</f>
        <v/>
      </c>
      <c r="HR27" s="469"/>
      <c r="HS27" s="461"/>
      <c r="HT27" s="463"/>
      <c r="HU27" s="465"/>
      <c r="HV27" s="28"/>
      <c r="HW27" s="466" t="s">
        <v>45</v>
      </c>
      <c r="HX27" s="429"/>
      <c r="HY27" s="455"/>
      <c r="HZ27" s="457"/>
      <c r="IA27" s="468" t="str">
        <f>IF(OR(AND(HW$12="Grundvertrag Dienstleistung",HY26&lt;'Valori soglia'!$H$5),AND(HW$12="Los Dienstleistung",HY26&lt;'Valori soglia'!$H$5),AND(HW$12="Grundvertrag Lieferung",HY26&lt;'Valori soglia'!$L$5),AND(HW$12="Los Lieferung",HY26&lt;'Valori soglia'!$L$5)),"Freihändig Tipo. 36 OAPub","")</f>
        <v/>
      </c>
      <c r="IB27" s="469"/>
      <c r="IC27" s="461"/>
      <c r="ID27" s="463"/>
      <c r="IE27" s="465"/>
      <c r="IF27" s="27"/>
      <c r="IG27" s="466" t="s">
        <v>45</v>
      </c>
      <c r="IH27" s="429"/>
      <c r="II27" s="455"/>
      <c r="IJ27" s="457"/>
      <c r="IK27" s="468" t="str">
        <f>IF(OR(AND(IG$12="Grundvertrag Dienstleistung",II26&lt;'Valori soglia'!$H$5),AND(IG$12="Los Dienstleistung",II26&lt;'Valori soglia'!$H$5),AND(IG$12="Grundvertrag Lieferung",II26&lt;'Valori soglia'!$L$5),AND(IG$12="Los Lieferung",II26&lt;'Valori soglia'!$L$5)),"Freihändig Tipo. 36 OAPub","")</f>
        <v/>
      </c>
      <c r="IL27" s="469"/>
      <c r="IM27" s="461"/>
      <c r="IN27" s="463"/>
      <c r="IO27" s="465"/>
      <c r="IP27" s="159"/>
      <c r="IQ27" s="466" t="s">
        <v>45</v>
      </c>
      <c r="IR27" s="429"/>
      <c r="IS27" s="455"/>
      <c r="IT27" s="457"/>
      <c r="IU27" s="468" t="str">
        <f>IF(OR(AND(IQ$12="Grundvertrag Dienstleistung",IS26&lt;'Valori soglia'!$H$5),AND(IQ$12="Los Dienstleistung",IS26&lt;'Valori soglia'!$H$5),AND(IQ$12="Grundvertrag Lieferung",IS26&lt;'Valori soglia'!$L$5),AND(IQ$12="Los Lieferung",IS26&lt;'Valori soglia'!$L$5)),"Freihändig Tipo. 36 OAPub","")</f>
        <v/>
      </c>
      <c r="IV27" s="469"/>
      <c r="IW27" s="461"/>
      <c r="IX27" s="463"/>
      <c r="IY27" s="465"/>
      <c r="IZ27" s="159"/>
      <c r="JA27" s="466" t="s">
        <v>45</v>
      </c>
      <c r="JB27" s="429"/>
      <c r="JC27" s="455"/>
      <c r="JD27" s="457"/>
      <c r="JE27" s="468" t="str">
        <f>IF(OR(AND(JA$12="Grundvertrag Dienstleistung",JC26&lt;'Valori soglia'!$H$5),AND(JA$12="Los Dienstleistung",JC26&lt;'Valori soglia'!$H$5),AND(JA$12="Grundvertrag Lieferung",JC26&lt;'Valori soglia'!$L$5),AND(JA$12="Los Lieferung",JC26&lt;'Valori soglia'!$L$5)),"Freihändig Tipo. 36 OAPub","")</f>
        <v/>
      </c>
      <c r="JF27" s="469"/>
      <c r="JG27" s="461"/>
      <c r="JH27" s="463"/>
      <c r="JI27" s="465"/>
      <c r="JJ27" s="160"/>
      <c r="JK27" s="466" t="s">
        <v>45</v>
      </c>
      <c r="JL27" s="429"/>
      <c r="JM27" s="455"/>
      <c r="JN27" s="457"/>
      <c r="JO27" s="468" t="str">
        <f>IF(OR(AND(JK$12="Grundvertrag Dienstleistung",JM26&lt;'Valori soglia'!$H$5),AND(JK$12="Los Dienstleistung",JM26&lt;'Valori soglia'!$H$5),AND(JK$12="Grundvertrag Lieferung",JM26&lt;'Valori soglia'!$L$5),AND(JK$12="Los Lieferung",JM26&lt;'Valori soglia'!$L$5)),"Freihändig Tipo. 36 OAPub","")</f>
        <v/>
      </c>
      <c r="JP27" s="469"/>
      <c r="JQ27" s="461"/>
      <c r="JR27" s="463"/>
      <c r="JS27" s="465"/>
    </row>
    <row r="28" spans="2:279" ht="27" customHeight="1" x14ac:dyDescent="0.2">
      <c r="B28" s="343"/>
      <c r="C28" s="429"/>
      <c r="D28" s="378"/>
      <c r="E28" s="510"/>
      <c r="F28" s="507" t="str">
        <f>IF(OR(AND(B26="Grundvertrag Dienstleistung",D26&lt;'Valori soglia'!H$5),AND(B26="Los Dienstleistung",D26&lt;'Valori soglia'!H$5),AND(B26="Grundvertrag Lieferung",D26&lt;'Valori soglia'!L$5),AND(B26="Los Lieferung",D26&lt;'Valori soglia'!L$5)),"Freihändig Tipo. 36 OAPub","")</f>
        <v/>
      </c>
      <c r="G28" s="508"/>
      <c r="H28" s="502"/>
      <c r="I28" s="503"/>
      <c r="J28" s="495"/>
      <c r="K28" s="466"/>
      <c r="L28" s="429"/>
      <c r="M28" s="455"/>
      <c r="N28" s="457"/>
      <c r="O28" s="472" t="str">
        <f>IF(OR(AND(N$12="Offen",OR(AND(K$12="Grundvertrag Dienstleistung",M26&gt;='Valori soglia'!$H$5,M26&lt;'Valori soglia'!$H$6),AND(K$12="Los Dienstleistung",M26&gt;='Valori soglia'!$H$5,M26&lt;'Valori soglia'!$H$6),AND(K$12="Grundvertrag Lieferung",M26&gt;='Valori soglia'!$L$5,M26&lt;'Valori soglia'!$L$6),AND(K$12="Los Lieferung",M26&gt;='Valori soglia'!$L$5,M26&lt;'Valori soglia'!$L$6))),AND(N$12="Einladung",OR(AND(K$12="Grundvertrag Dienstleistung",M26&gt;='Valori soglia'!$H$5,M26&lt;'Valori soglia'!$H$6),AND(K$12="Los Dienstleistung",M26&gt;='Valori soglia'!$H$5,M26&lt;'Valori soglia'!$H$6),AND(K$12="Grundvertrag Lieferung",M26&gt;='Valori soglia'!$L$5,M26&lt;'Valori soglia'!$L$6),AND(K$12="Los Lieferung",M26&gt;='Valori soglia'!$L$5,M26&lt;'Valori soglia'!$L$6)))),"Freihändig Tipo. 36 Abs. 2 Bst. d OAPub","")</f>
        <v/>
      </c>
      <c r="P28" s="473"/>
      <c r="Q28" s="461"/>
      <c r="R28" s="463"/>
      <c r="S28" s="465"/>
      <c r="T28" s="162"/>
      <c r="U28" s="466"/>
      <c r="V28" s="429"/>
      <c r="W28" s="455"/>
      <c r="X28" s="457"/>
      <c r="Y28" s="472" t="str">
        <f>IF(OR(AND(X$12="Offen",OR(AND(U$12="Grundvertrag Dienstleistung",W26&gt;='Valori soglia'!$H$5,W26&lt;'Valori soglia'!$H$6),AND(U$12="Los Dienstleistung",W26&gt;='Valori soglia'!$H$5,W26&lt;'Valori soglia'!$H$6),AND(U$12="Grundvertrag Lieferung",W26&gt;='Valori soglia'!$L$5,W26&lt;'Valori soglia'!$L$6),AND(U$12="Los Lieferung",W26&gt;='Valori soglia'!$L$5,W26&lt;'Valori soglia'!$L$6))),AND(X$12="Einladung",OR(AND(U$12="Grundvertrag Dienstleistung",W26&gt;='Valori soglia'!$H$5,W26&lt;'Valori soglia'!$H$6),AND(U$12="Los Dienstleistung",W26&gt;='Valori soglia'!$H$5,W26&lt;'Valori soglia'!$H$6),AND(U$12="Grundvertrag Lieferung",W26&gt;='Valori soglia'!$L$5,W26&lt;'Valori soglia'!$L$6),AND(U$12="Los Lieferung",W26&gt;='Valori soglia'!$L$5,W26&lt;'Valori soglia'!$L$6)))),"Freihändig Tipo. 36 Abs. 2 Bst. d OAPub","")</f>
        <v/>
      </c>
      <c r="Z28" s="473"/>
      <c r="AA28" s="461"/>
      <c r="AB28" s="463"/>
      <c r="AC28" s="465"/>
      <c r="AD28" s="36"/>
      <c r="AE28" s="466"/>
      <c r="AF28" s="429"/>
      <c r="AG28" s="455"/>
      <c r="AH28" s="457"/>
      <c r="AI28" s="472" t="str">
        <f>IF(OR(AND(AH$12="Offen",OR(AND(AE$12="Grundvertrag Dienstleistung",AG26&gt;='Valori soglia'!$H$5,AG26&lt;'Valori soglia'!$H$6),AND(AE$12="Los Dienstleistung",AG26&gt;='Valori soglia'!$H$5,AG26&lt;'Valori soglia'!$H$6),AND(AE$12="Grundvertrag Lieferung",AG26&gt;='Valori soglia'!$L$5,AG26&lt;'Valori soglia'!$L$6),AND(AE$12="Los Lieferung",AG26&gt;='Valori soglia'!$L$5,AG26&lt;'Valori soglia'!$L$6))),AND(AH$12="Einladung",OR(AND(AE$12="Grundvertrag Dienstleistung",AG26&gt;='Valori soglia'!$H$5,AG26&lt;'Valori soglia'!$H$6),AND(AE$12="Los Dienstleistung",AG26&gt;='Valori soglia'!$H$5,AG26&lt;'Valori soglia'!$H$6),AND(AE$12="Grundvertrag Lieferung",AG26&gt;='Valori soglia'!$L$5,AG26&lt;'Valori soglia'!$L$6),AND(AE$12="Los Lieferung",AG26&gt;='Valori soglia'!$L$5,AG26&lt;'Valori soglia'!$L$6)))),"Freihändig Tipo. 36 Abs. 2 Bst. d OAPub","")</f>
        <v/>
      </c>
      <c r="AJ28" s="473"/>
      <c r="AK28" s="461"/>
      <c r="AL28" s="463"/>
      <c r="AM28" s="465"/>
      <c r="AN28" s="27"/>
      <c r="AO28" s="466"/>
      <c r="AP28" s="429"/>
      <c r="AQ28" s="455"/>
      <c r="AR28" s="457"/>
      <c r="AS28" s="472" t="str">
        <f>IF(OR(AND(AR$12="Offen",OR(AND(AO$12="Grundvertrag Dienstleistung",AQ26&gt;='Valori soglia'!$H$5,AQ26&lt;'Valori soglia'!$H$6),AND(AO$12="Los Dienstleistung",AQ26&gt;='Valori soglia'!$H$5,AQ26&lt;'Valori soglia'!$H$6),AND(AO$12="Grundvertrag Lieferung",AQ26&gt;='Valori soglia'!$L$5,AQ26&lt;'Valori soglia'!$L$6),AND(AO$12="Los Lieferung",AQ26&gt;='Valori soglia'!$L$5,AQ26&lt;'Valori soglia'!$L$6))),AND(AR$12="Einladung",OR(AND(AO$12="Grundvertrag Dienstleistung",AQ26&gt;='Valori soglia'!$H$5,AQ26&lt;'Valori soglia'!$H$6),AND(AO$12="Los Dienstleistung",AQ26&gt;='Valori soglia'!$H$5,AQ26&lt;'Valori soglia'!$H$6),AND(AO$12="Grundvertrag Lieferung",AQ26&gt;='Valori soglia'!$L$5,AQ26&lt;'Valori soglia'!$L$6),AND(AO$12="Los Lieferung",AQ26&gt;='Valori soglia'!$L$5,AQ26&lt;'Valori soglia'!$L$6)))),"Freihändig Tipo. 36 Abs. 2 Bst. d OAPub","")</f>
        <v/>
      </c>
      <c r="AT28" s="473"/>
      <c r="AU28" s="461"/>
      <c r="AV28" s="463"/>
      <c r="AW28" s="465"/>
      <c r="AX28" s="28"/>
      <c r="AY28" s="466"/>
      <c r="AZ28" s="429"/>
      <c r="BA28" s="455"/>
      <c r="BB28" s="457"/>
      <c r="BC28" s="472" t="str">
        <f>IF(OR(AND(BB$12="Offen",OR(AND(AY$12="Grundvertrag Dienstleistung",BA26&gt;='Valori soglia'!$H$5,BA26&lt;'Valori soglia'!$H$6),AND(AY$12="Los Dienstleistung",BA26&gt;='Valori soglia'!$H$5,BA26&lt;'Valori soglia'!$H$6),AND(AY$12="Grundvertrag Lieferung",BA26&gt;='Valori soglia'!$L$5,BA26&lt;'Valori soglia'!$L$6),AND(AY$12="Los Lieferung",BA26&gt;='Valori soglia'!$L$5,BA26&lt;'Valori soglia'!$L$6))),AND(BB$12="Einladung",OR(AND(AY$12="Grundvertrag Dienstleistung",BA26&gt;='Valori soglia'!$H$5,BA26&lt;'Valori soglia'!$H$6),AND(AY$12="Los Dienstleistung",BA26&gt;='Valori soglia'!$H$5,BA26&lt;'Valori soglia'!$H$6),AND(AY$12="Grundvertrag Lieferung",BA26&gt;='Valori soglia'!$L$5,BA26&lt;'Valori soglia'!$L$6),AND(AY$12="Los Lieferung",BA26&gt;='Valori soglia'!$L$5,BA26&lt;'Valori soglia'!$L$6)))),"Freihändig Tipo. 36 Abs. 2 Bst. d OAPub","")</f>
        <v/>
      </c>
      <c r="BD28" s="473"/>
      <c r="BE28" s="461"/>
      <c r="BF28" s="463"/>
      <c r="BG28" s="465"/>
      <c r="BH28" s="27"/>
      <c r="BI28" s="466"/>
      <c r="BJ28" s="429"/>
      <c r="BK28" s="455"/>
      <c r="BL28" s="457"/>
      <c r="BM28" s="472" t="str">
        <f>IF(OR(AND(BL$12="Offen",OR(AND(BI$12="Grundvertrag Dienstleistung",BK26&gt;='Valori soglia'!$H$5,BK26&lt;'Valori soglia'!$H$6),AND(BI$12="Los Dienstleistung",BK26&gt;='Valori soglia'!$H$5,BK26&lt;'Valori soglia'!$H$6),AND(BI$12="Grundvertrag Lieferung",BK26&gt;='Valori soglia'!$L$5,BK26&lt;'Valori soglia'!$L$6),AND(BI$12="Los Lieferung",BK26&gt;='Valori soglia'!$L$5,BK26&lt;'Valori soglia'!$L$6))),AND(BL$12="Einladung",OR(AND(BI$12="Grundvertrag Dienstleistung",BK26&gt;='Valori soglia'!$H$5,BK26&lt;'Valori soglia'!$H$6),AND(BI$12="Los Dienstleistung",BK26&gt;='Valori soglia'!$H$5,BK26&lt;'Valori soglia'!$H$6),AND(BI$12="Grundvertrag Lieferung",BK26&gt;='Valori soglia'!$L$5,BK26&lt;'Valori soglia'!$L$6),AND(BI$12="Los Lieferung",BK26&gt;='Valori soglia'!$L$5,BK26&lt;'Valori soglia'!$L$6)))),"Freihändig Tipo. 36 Abs. 2 Bst. d OAPub","")</f>
        <v/>
      </c>
      <c r="BN28" s="473"/>
      <c r="BO28" s="461"/>
      <c r="BP28" s="463"/>
      <c r="BQ28" s="465"/>
      <c r="BR28" s="159"/>
      <c r="BS28" s="466"/>
      <c r="BT28" s="429"/>
      <c r="BU28" s="455"/>
      <c r="BV28" s="457"/>
      <c r="BW28" s="472" t="str">
        <f>IF(OR(AND(BV$12="Offen",OR(AND(BS$12="Grundvertrag Dienstleistung",BU26&gt;='Valori soglia'!$H$5,BU26&lt;'Valori soglia'!$H$6),AND(BS$12="Los Dienstleistung",BU26&gt;='Valori soglia'!$H$5,BU26&lt;'Valori soglia'!$H$6),AND(BS$12="Grundvertrag Lieferung",BU26&gt;='Valori soglia'!$L$5,BU26&lt;'Valori soglia'!$L$6),AND(BS$12="Los Lieferung",BU26&gt;='Valori soglia'!$L$5,BU26&lt;'Valori soglia'!$L$6))),AND(BV$12="Einladung",OR(AND(BS$12="Grundvertrag Dienstleistung",BU26&gt;='Valori soglia'!$H$5,BU26&lt;'Valori soglia'!$H$6),AND(BS$12="Los Dienstleistung",BU26&gt;='Valori soglia'!$H$5,BU26&lt;'Valori soglia'!$H$6),AND(BS$12="Grundvertrag Lieferung",BU26&gt;='Valori soglia'!$L$5,BU26&lt;'Valori soglia'!$L$6),AND(BS$12="Los Lieferung",BU26&gt;='Valori soglia'!$L$5,BU26&lt;'Valori soglia'!$L$6)))),"Freihändig Tipo. 36 Abs. 2 Bst. d OAPub","")</f>
        <v/>
      </c>
      <c r="BX28" s="473"/>
      <c r="BY28" s="461"/>
      <c r="BZ28" s="463"/>
      <c r="CA28" s="465"/>
      <c r="CB28" s="159"/>
      <c r="CC28" s="466"/>
      <c r="CD28" s="429"/>
      <c r="CE28" s="455"/>
      <c r="CF28" s="457"/>
      <c r="CG28" s="472" t="str">
        <f>IF(OR(AND(CF$12="Offen",OR(AND(CC$12="Grundvertrag Dienstleistung",CE26&gt;='Valori soglia'!$H$5,CE26&lt;'Valori soglia'!$H$6),AND(CC$12="Los Dienstleistung",CE26&gt;='Valori soglia'!$H$5,CE26&lt;'Valori soglia'!$H$6),AND(CC$12="Grundvertrag Lieferung",CE26&gt;='Valori soglia'!$L$5,CE26&lt;'Valori soglia'!$L$6),AND(CC$12="Los Lieferung",CE26&gt;='Valori soglia'!$L$5,CE26&lt;'Valori soglia'!$L$6))),AND(CF$12="Einladung",OR(AND(CC$12="Grundvertrag Dienstleistung",CE26&gt;='Valori soglia'!$H$5,CE26&lt;'Valori soglia'!$H$6),AND(CC$12="Los Dienstleistung",CE26&gt;='Valori soglia'!$H$5,CE26&lt;'Valori soglia'!$H$6),AND(CC$12="Grundvertrag Lieferung",CE26&gt;='Valori soglia'!$L$5,CE26&lt;'Valori soglia'!$L$6),AND(CC$12="Los Lieferung",CE26&gt;='Valori soglia'!$L$5,CE26&lt;'Valori soglia'!$L$6)))),"Freihändig Tipo. 36 Abs. 2 Bst. d OAPub","")</f>
        <v/>
      </c>
      <c r="CH28" s="473"/>
      <c r="CI28" s="461"/>
      <c r="CJ28" s="463"/>
      <c r="CK28" s="465"/>
      <c r="CL28" s="160"/>
      <c r="CM28" s="466"/>
      <c r="CN28" s="429"/>
      <c r="CO28" s="455"/>
      <c r="CP28" s="457"/>
      <c r="CQ28" s="472" t="str">
        <f>IF(OR(AND(CP$12="Offen",OR(AND(CM$12="Grundvertrag Dienstleistung",CO26&gt;='Valori soglia'!$H$5,CO26&lt;'Valori soglia'!$H$6),AND(CM$12="Los Dienstleistung",CO26&gt;='Valori soglia'!$H$5,CO26&lt;'Valori soglia'!$H$6),AND(CM$12="Grundvertrag Lieferung",CO26&gt;='Valori soglia'!$L$5,CO26&lt;'Valori soglia'!$L$6),AND(CM$12="Los Lieferung",CO26&gt;='Valori soglia'!$L$5,CO26&lt;'Valori soglia'!$L$6))),AND(CP$12="Einladung",OR(AND(CM$12="Grundvertrag Dienstleistung",CO26&gt;='Valori soglia'!$H$5,CO26&lt;'Valori soglia'!$H$6),AND(CM$12="Los Dienstleistung",CO26&gt;='Valori soglia'!$H$5,CO26&lt;'Valori soglia'!$H$6),AND(CM$12="Grundvertrag Lieferung",CO26&gt;='Valori soglia'!$L$5,CO26&lt;'Valori soglia'!$L$6),AND(CM$12="Los Lieferung",CO26&gt;='Valori soglia'!$L$5,CO26&lt;'Valori soglia'!$L$6)))),"Freihändig Tipo. 36 Abs. 2 Bst. d OAPub","")</f>
        <v/>
      </c>
      <c r="CR28" s="473"/>
      <c r="CS28" s="461"/>
      <c r="CT28" s="463"/>
      <c r="CU28" s="465"/>
      <c r="CV28" s="161"/>
      <c r="CW28" s="466"/>
      <c r="CX28" s="429"/>
      <c r="CY28" s="455"/>
      <c r="CZ28" s="457"/>
      <c r="DA28" s="472" t="str">
        <f>IF(OR(AND(CZ$12="Offen",OR(AND(CW$12="Grundvertrag Dienstleistung",CY26&gt;='Valori soglia'!$H$5,CY26&lt;'Valori soglia'!$H$6),AND(CW$12="Los Dienstleistung",CY26&gt;='Valori soglia'!$H$5,CY26&lt;'Valori soglia'!$H$6),AND(CW$12="Grundvertrag Lieferung",CY26&gt;='Valori soglia'!$L$5,CY26&lt;'Valori soglia'!$L$6),AND(CW$12="Los Lieferung",CY26&gt;='Valori soglia'!$L$5,CY26&lt;'Valori soglia'!$L$6))),AND(CZ$12="Einladung",OR(AND(CW$12="Grundvertrag Dienstleistung",CY26&gt;='Valori soglia'!$H$5,CY26&lt;'Valori soglia'!$H$6),AND(CW$12="Los Dienstleistung",CY26&gt;='Valori soglia'!$H$5,CY26&lt;'Valori soglia'!$H$6),AND(CW$12="Grundvertrag Lieferung",CY26&gt;='Valori soglia'!$L$5,CY26&lt;'Valori soglia'!$L$6),AND(CW$12="Los Lieferung",CY26&gt;='Valori soglia'!$L$5,CY26&lt;'Valori soglia'!$L$6)))),"Freihändig Tipo. 36 Abs. 2 Bst. d OAPub","")</f>
        <v/>
      </c>
      <c r="DB28" s="473"/>
      <c r="DC28" s="461"/>
      <c r="DD28" s="463"/>
      <c r="DE28" s="465"/>
      <c r="DF28" s="162"/>
      <c r="DG28" s="466"/>
      <c r="DH28" s="429"/>
      <c r="DI28" s="455"/>
      <c r="DJ28" s="457"/>
      <c r="DK28" s="472" t="str">
        <f>IF(OR(AND(DJ$12="Offen",OR(AND(DG$12="Grundvertrag Dienstleistung",DI26&gt;='Valori soglia'!$H$5,DI26&lt;'Valori soglia'!$H$6),AND(DG$12="Los Dienstleistung",DI26&gt;='Valori soglia'!$H$5,DI26&lt;'Valori soglia'!$H$6),AND(DG$12="Grundvertrag Lieferung",DI26&gt;='Valori soglia'!$L$5,DI26&lt;'Valori soglia'!$L$6),AND(DG$12="Los Lieferung",DI26&gt;='Valori soglia'!$L$5,DI26&lt;'Valori soglia'!$L$6))),AND(DJ$12="Einladung",OR(AND(DG$12="Grundvertrag Dienstleistung",DI26&gt;='Valori soglia'!$H$5,DI26&lt;'Valori soglia'!$H$6),AND(DG$12="Los Dienstleistung",DI26&gt;='Valori soglia'!$H$5,DI26&lt;'Valori soglia'!$H$6),AND(DG$12="Grundvertrag Lieferung",DI26&gt;='Valori soglia'!$L$5,DI26&lt;'Valori soglia'!$L$6),AND(DG$12="Los Lieferung",DI26&gt;='Valori soglia'!$L$5,DI26&lt;'Valori soglia'!$L$6)))),"Freihändig Tipo. 36 Abs. 2 Bst. d OAPub","")</f>
        <v/>
      </c>
      <c r="DL28" s="473"/>
      <c r="DM28" s="461"/>
      <c r="DN28" s="463"/>
      <c r="DO28" s="465"/>
      <c r="DP28" s="36"/>
      <c r="DQ28" s="466"/>
      <c r="DR28" s="429"/>
      <c r="DS28" s="455"/>
      <c r="DT28" s="457"/>
      <c r="DU28" s="472" t="str">
        <f>IF(OR(AND(DT$12="Offen",OR(AND(DQ$12="Grundvertrag Dienstleistung",DS26&gt;='Valori soglia'!$H$5,DS26&lt;'Valori soglia'!$H$6),AND(DQ$12="Los Dienstleistung",DS26&gt;='Valori soglia'!$H$5,DS26&lt;'Valori soglia'!$H$6),AND(DQ$12="Grundvertrag Lieferung",DS26&gt;='Valori soglia'!$L$5,DS26&lt;'Valori soglia'!$L$6),AND(DQ$12="Los Lieferung",DS26&gt;='Valori soglia'!$L$5,DS26&lt;'Valori soglia'!$L$6))),AND(DT$12="Einladung",OR(AND(DQ$12="Grundvertrag Dienstleistung",DS26&gt;='Valori soglia'!$H$5,DS26&lt;'Valori soglia'!$H$6),AND(DQ$12="Los Dienstleistung",DS26&gt;='Valori soglia'!$H$5,DS26&lt;'Valori soglia'!$H$6),AND(DQ$12="Grundvertrag Lieferung",DS26&gt;='Valori soglia'!$L$5,DS26&lt;'Valori soglia'!$L$6),AND(DQ$12="Los Lieferung",DS26&gt;='Valori soglia'!$L$5,DS26&lt;'Valori soglia'!$L$6)))),"Freihändig Tipo. 36 Abs. 2 Bst. d OAPub","")</f>
        <v/>
      </c>
      <c r="DV28" s="473"/>
      <c r="DW28" s="461"/>
      <c r="DX28" s="463"/>
      <c r="DY28" s="465"/>
      <c r="DZ28" s="27"/>
      <c r="EA28" s="466"/>
      <c r="EB28" s="429"/>
      <c r="EC28" s="455"/>
      <c r="ED28" s="457"/>
      <c r="EE28" s="472" t="str">
        <f>IF(OR(AND(ED$12="Offen",OR(AND(EA$12="Grundvertrag Dienstleistung",EC26&gt;='Valori soglia'!$H$5,EC26&lt;'Valori soglia'!$H$6),AND(EA$12="Los Dienstleistung",EC26&gt;='Valori soglia'!$H$5,EC26&lt;'Valori soglia'!$H$6),AND(EA$12="Grundvertrag Lieferung",EC26&gt;='Valori soglia'!$L$5,EC26&lt;'Valori soglia'!$L$6),AND(EA$12="Los Lieferung",EC26&gt;='Valori soglia'!$L$5,EC26&lt;'Valori soglia'!$L$6))),AND(ED$12="Einladung",OR(AND(EA$12="Grundvertrag Dienstleistung",EC26&gt;='Valori soglia'!$H$5,EC26&lt;'Valori soglia'!$H$6),AND(EA$12="Los Dienstleistung",EC26&gt;='Valori soglia'!$H$5,EC26&lt;'Valori soglia'!$H$6),AND(EA$12="Grundvertrag Lieferung",EC26&gt;='Valori soglia'!$L$5,EC26&lt;'Valori soglia'!$L$6),AND(EA$12="Los Lieferung",EC26&gt;='Valori soglia'!$L$5,EC26&lt;'Valori soglia'!$L$6)))),"Freihändig Tipo. 36 Abs. 2 Bst. d OAPub","")</f>
        <v/>
      </c>
      <c r="EF28" s="473"/>
      <c r="EG28" s="461"/>
      <c r="EH28" s="463"/>
      <c r="EI28" s="465"/>
      <c r="EJ28" s="28"/>
      <c r="EK28" s="466"/>
      <c r="EL28" s="429"/>
      <c r="EM28" s="455"/>
      <c r="EN28" s="457"/>
      <c r="EO28" s="472" t="str">
        <f>IF(OR(AND(EN$12="Offen",OR(AND(EK$12="Grundvertrag Dienstleistung",EM26&gt;='Valori soglia'!$H$5,EM26&lt;'Valori soglia'!$H$6),AND(EK$12="Los Dienstleistung",EM26&gt;='Valori soglia'!$H$5,EM26&lt;'Valori soglia'!$H$6),AND(EK$12="Grundvertrag Lieferung",EM26&gt;='Valori soglia'!$L$5,EM26&lt;'Valori soglia'!$L$6),AND(EK$12="Los Lieferung",EM26&gt;='Valori soglia'!$L$5,EM26&lt;'Valori soglia'!$L$6))),AND(EN$12="Einladung",OR(AND(EK$12="Grundvertrag Dienstleistung",EM26&gt;='Valori soglia'!$H$5,EM26&lt;'Valori soglia'!$H$6),AND(EK$12="Los Dienstleistung",EM26&gt;='Valori soglia'!$H$5,EM26&lt;'Valori soglia'!$H$6),AND(EK$12="Grundvertrag Lieferung",EM26&gt;='Valori soglia'!$L$5,EM26&lt;'Valori soglia'!$L$6),AND(EK$12="Los Lieferung",EM26&gt;='Valori soglia'!$L$5,EM26&lt;'Valori soglia'!$L$6)))),"Freihändig Tipo. 36 Abs. 2 Bst. d OAPub","")</f>
        <v/>
      </c>
      <c r="EP28" s="473"/>
      <c r="EQ28" s="461"/>
      <c r="ER28" s="463"/>
      <c r="ES28" s="465"/>
      <c r="ET28" s="27"/>
      <c r="EU28" s="466"/>
      <c r="EV28" s="429"/>
      <c r="EW28" s="455"/>
      <c r="EX28" s="457"/>
      <c r="EY28" s="472" t="str">
        <f>IF(OR(AND(EX$12="Offen",OR(AND(EU$12="Grundvertrag Dienstleistung",EW26&gt;='Valori soglia'!$H$5,EW26&lt;'Valori soglia'!$H$6),AND(EU$12="Los Dienstleistung",EW26&gt;='Valori soglia'!$H$5,EW26&lt;'Valori soglia'!$H$6),AND(EU$12="Grundvertrag Lieferung",EW26&gt;='Valori soglia'!$L$5,EW26&lt;'Valori soglia'!$L$6),AND(EU$12="Los Lieferung",EW26&gt;='Valori soglia'!$L$5,EW26&lt;'Valori soglia'!$L$6))),AND(EX$12="Einladung",OR(AND(EU$12="Grundvertrag Dienstleistung",EW26&gt;='Valori soglia'!$H$5,EW26&lt;'Valori soglia'!$H$6),AND(EU$12="Los Dienstleistung",EW26&gt;='Valori soglia'!$H$5,EW26&lt;'Valori soglia'!$H$6),AND(EU$12="Grundvertrag Lieferung",EW26&gt;='Valori soglia'!$L$5,EW26&lt;'Valori soglia'!$L$6),AND(EU$12="Los Lieferung",EW26&gt;='Valori soglia'!$L$5,EW26&lt;'Valori soglia'!$L$6)))),"Freihändig Tipo. 36 Abs. 2 Bst. d OAPub","")</f>
        <v/>
      </c>
      <c r="EZ28" s="473"/>
      <c r="FA28" s="461"/>
      <c r="FB28" s="463"/>
      <c r="FC28" s="465"/>
      <c r="FD28" s="159"/>
      <c r="FE28" s="466"/>
      <c r="FF28" s="429"/>
      <c r="FG28" s="455"/>
      <c r="FH28" s="457"/>
      <c r="FI28" s="472" t="str">
        <f>IF(OR(AND(FH$12="Offen",OR(AND(FE$12="Grundvertrag Dienstleistung",FG26&gt;='Valori soglia'!$H$5,FG26&lt;'Valori soglia'!$H$6),AND(FE$12="Los Dienstleistung",FG26&gt;='Valori soglia'!$H$5,FG26&lt;'Valori soglia'!$H$6),AND(FE$12="Grundvertrag Lieferung",FG26&gt;='Valori soglia'!$L$5,FG26&lt;'Valori soglia'!$L$6),AND(FE$12="Los Lieferung",FG26&gt;='Valori soglia'!$L$5,FG26&lt;'Valori soglia'!$L$6))),AND(FH$12="Einladung",OR(AND(FE$12="Grundvertrag Dienstleistung",FG26&gt;='Valori soglia'!$H$5,FG26&lt;'Valori soglia'!$H$6),AND(FE$12="Los Dienstleistung",FG26&gt;='Valori soglia'!$H$5,FG26&lt;'Valori soglia'!$H$6),AND(FE$12="Grundvertrag Lieferung",FG26&gt;='Valori soglia'!$L$5,FG26&lt;'Valori soglia'!$L$6),AND(FE$12="Los Lieferung",FG26&gt;='Valori soglia'!$L$5,FG26&lt;'Valori soglia'!$L$6)))),"Freihändig Tipo. 36 Abs. 2 Bst. d OAPub","")</f>
        <v/>
      </c>
      <c r="FJ28" s="473"/>
      <c r="FK28" s="461"/>
      <c r="FL28" s="463"/>
      <c r="FM28" s="465"/>
      <c r="FN28" s="159"/>
      <c r="FO28" s="466"/>
      <c r="FP28" s="429"/>
      <c r="FQ28" s="455"/>
      <c r="FR28" s="457"/>
      <c r="FS28" s="472" t="str">
        <f>IF(OR(AND(FR$12="Offen",OR(AND(FO$12="Grundvertrag Dienstleistung",FQ26&gt;='Valori soglia'!$H$5,FQ26&lt;'Valori soglia'!$H$6),AND(FO$12="Los Dienstleistung",FQ26&gt;='Valori soglia'!$H$5,FQ26&lt;'Valori soglia'!$H$6),AND(FO$12="Grundvertrag Lieferung",FQ26&gt;='Valori soglia'!$L$5,FQ26&lt;'Valori soglia'!$L$6),AND(FO$12="Los Lieferung",FQ26&gt;='Valori soglia'!$L$5,FQ26&lt;'Valori soglia'!$L$6))),AND(FR$12="Einladung",OR(AND(FO$12="Grundvertrag Dienstleistung",FQ26&gt;='Valori soglia'!$H$5,FQ26&lt;'Valori soglia'!$H$6),AND(FO$12="Los Dienstleistung",FQ26&gt;='Valori soglia'!$H$5,FQ26&lt;'Valori soglia'!$H$6),AND(FO$12="Grundvertrag Lieferung",FQ26&gt;='Valori soglia'!$L$5,FQ26&lt;'Valori soglia'!$L$6),AND(FO$12="Los Lieferung",FQ26&gt;='Valori soglia'!$L$5,FQ26&lt;'Valori soglia'!$L$6)))),"Freihändig Tipo. 36 Abs. 2 Bst. d OAPub","")</f>
        <v/>
      </c>
      <c r="FT28" s="473"/>
      <c r="FU28" s="461"/>
      <c r="FV28" s="463"/>
      <c r="FW28" s="465"/>
      <c r="FX28" s="160"/>
      <c r="FY28" s="466"/>
      <c r="FZ28" s="429"/>
      <c r="GA28" s="455"/>
      <c r="GB28" s="457"/>
      <c r="GC28" s="472" t="str">
        <f>IF(OR(AND(GB$12="Offen",OR(AND(FY$12="Grundvertrag Dienstleistung",GA26&gt;='Valori soglia'!$H$5,GA26&lt;'Valori soglia'!$H$6),AND(FY$12="Los Dienstleistung",GA26&gt;='Valori soglia'!$H$5,GA26&lt;'Valori soglia'!$H$6),AND(FY$12="Grundvertrag Lieferung",GA26&gt;='Valori soglia'!$L$5,GA26&lt;'Valori soglia'!$L$6),AND(FY$12="Los Lieferung",GA26&gt;='Valori soglia'!$L$5,GA26&lt;'Valori soglia'!$L$6))),AND(GB$12="Einladung",OR(AND(FY$12="Grundvertrag Dienstleistung",GA26&gt;='Valori soglia'!$H$5,GA26&lt;'Valori soglia'!$H$6),AND(FY$12="Los Dienstleistung",GA26&gt;='Valori soglia'!$H$5,GA26&lt;'Valori soglia'!$H$6),AND(FY$12="Grundvertrag Lieferung",GA26&gt;='Valori soglia'!$L$5,GA26&lt;'Valori soglia'!$L$6),AND(FY$12="Los Lieferung",GA26&gt;='Valori soglia'!$L$5,GA26&lt;'Valori soglia'!$L$6)))),"Freihändig Tipo. 36 Abs. 2 Bst. d OAPub","")</f>
        <v/>
      </c>
      <c r="GD28" s="473"/>
      <c r="GE28" s="461"/>
      <c r="GF28" s="463"/>
      <c r="GG28" s="465"/>
      <c r="GH28" s="161"/>
      <c r="GI28" s="466"/>
      <c r="GJ28" s="429"/>
      <c r="GK28" s="455"/>
      <c r="GL28" s="457"/>
      <c r="GM28" s="472" t="str">
        <f>IF(OR(AND(GL$12="Offen",OR(AND(GI$12="Grundvertrag Dienstleistung",GK26&gt;='Valori soglia'!$H$5,GK26&lt;'Valori soglia'!$H$6),AND(GI$12="Los Dienstleistung",GK26&gt;='Valori soglia'!$H$5,GK26&lt;'Valori soglia'!$H$6),AND(GI$12="Grundvertrag Lieferung",GK26&gt;='Valori soglia'!$L$5,GK26&lt;'Valori soglia'!$L$6),AND(GI$12="Los Lieferung",GK26&gt;='Valori soglia'!$L$5,GK26&lt;'Valori soglia'!$L$6))),AND(GL$12="Einladung",OR(AND(GI$12="Grundvertrag Dienstleistung",GK26&gt;='Valori soglia'!$H$5,GK26&lt;'Valori soglia'!$H$6),AND(GI$12="Los Dienstleistung",GK26&gt;='Valori soglia'!$H$5,GK26&lt;'Valori soglia'!$H$6),AND(GI$12="Grundvertrag Lieferung",GK26&gt;='Valori soglia'!$L$5,GK26&lt;'Valori soglia'!$L$6),AND(GI$12="Los Lieferung",GK26&gt;='Valori soglia'!$L$5,GK26&lt;'Valori soglia'!$L$6)))),"Freihändig Tipo. 36 Abs. 2 Bst. d OAPub","")</f>
        <v/>
      </c>
      <c r="GN28" s="473"/>
      <c r="GO28" s="461"/>
      <c r="GP28" s="463"/>
      <c r="GQ28" s="465"/>
      <c r="GR28" s="162"/>
      <c r="GS28" s="466"/>
      <c r="GT28" s="429"/>
      <c r="GU28" s="455"/>
      <c r="GV28" s="457"/>
      <c r="GW28" s="472" t="str">
        <f>IF(OR(AND(GV$12="Offen",OR(AND(GS$12="Grundvertrag Dienstleistung",GU26&gt;='Valori soglia'!$H$5,GU26&lt;'Valori soglia'!$H$6),AND(GS$12="Los Dienstleistung",GU26&gt;='Valori soglia'!$H$5,GU26&lt;'Valori soglia'!$H$6),AND(GS$12="Grundvertrag Lieferung",GU26&gt;='Valori soglia'!$L$5,GU26&lt;'Valori soglia'!$L$6),AND(GS$12="Los Lieferung",GU26&gt;='Valori soglia'!$L$5,GU26&lt;'Valori soglia'!$L$6))),AND(GV$12="Einladung",OR(AND(GS$12="Grundvertrag Dienstleistung",GU26&gt;='Valori soglia'!$H$5,GU26&lt;'Valori soglia'!$H$6),AND(GS$12="Los Dienstleistung",GU26&gt;='Valori soglia'!$H$5,GU26&lt;'Valori soglia'!$H$6),AND(GS$12="Grundvertrag Lieferung",GU26&gt;='Valori soglia'!$L$5,GU26&lt;'Valori soglia'!$L$6),AND(GS$12="Los Lieferung",GU26&gt;='Valori soglia'!$L$5,GU26&lt;'Valori soglia'!$L$6)))),"Freihändig Tipo. 36 Abs. 2 Bst. d OAPub","")</f>
        <v/>
      </c>
      <c r="GX28" s="473"/>
      <c r="GY28" s="461"/>
      <c r="GZ28" s="463"/>
      <c r="HA28" s="465"/>
      <c r="HB28" s="36"/>
      <c r="HC28" s="466"/>
      <c r="HD28" s="429"/>
      <c r="HE28" s="455"/>
      <c r="HF28" s="457"/>
      <c r="HG28" s="472" t="str">
        <f>IF(OR(AND(HF$12="Offen",OR(AND(HC$12="Grundvertrag Dienstleistung",HE26&gt;='Valori soglia'!$H$5,HE26&lt;'Valori soglia'!$H$6),AND(HC$12="Los Dienstleistung",HE26&gt;='Valori soglia'!$H$5,HE26&lt;'Valori soglia'!$H$6),AND(HC$12="Grundvertrag Lieferung",HE26&gt;='Valori soglia'!$L$5,HE26&lt;'Valori soglia'!$L$6),AND(HC$12="Los Lieferung",HE26&gt;='Valori soglia'!$L$5,HE26&lt;'Valori soglia'!$L$6))),AND(HF$12="Einladung",OR(AND(HC$12="Grundvertrag Dienstleistung",HE26&gt;='Valori soglia'!$H$5,HE26&lt;'Valori soglia'!$H$6),AND(HC$12="Los Dienstleistung",HE26&gt;='Valori soglia'!$H$5,HE26&lt;'Valori soglia'!$H$6),AND(HC$12="Grundvertrag Lieferung",HE26&gt;='Valori soglia'!$L$5,HE26&lt;'Valori soglia'!$L$6),AND(HC$12="Los Lieferung",HE26&gt;='Valori soglia'!$L$5,HE26&lt;'Valori soglia'!$L$6)))),"Freihändig Tipo. 36 Abs. 2 Bst. d OAPub","")</f>
        <v/>
      </c>
      <c r="HH28" s="473"/>
      <c r="HI28" s="461"/>
      <c r="HJ28" s="463"/>
      <c r="HK28" s="465"/>
      <c r="HL28" s="27"/>
      <c r="HM28" s="466"/>
      <c r="HN28" s="429"/>
      <c r="HO28" s="455"/>
      <c r="HP28" s="457"/>
      <c r="HQ28" s="472" t="str">
        <f>IF(OR(AND(HP$12="Offen",OR(AND(HM$12="Grundvertrag Dienstleistung",HO26&gt;='Valori soglia'!$H$5,HO26&lt;'Valori soglia'!$H$6),AND(HM$12="Los Dienstleistung",HO26&gt;='Valori soglia'!$H$5,HO26&lt;'Valori soglia'!$H$6),AND(HM$12="Grundvertrag Lieferung",HO26&gt;='Valori soglia'!$L$5,HO26&lt;'Valori soglia'!$L$6),AND(HM$12="Los Lieferung",HO26&gt;='Valori soglia'!$L$5,HO26&lt;'Valori soglia'!$L$6))),AND(HP$12="Einladung",OR(AND(HM$12="Grundvertrag Dienstleistung",HO26&gt;='Valori soglia'!$H$5,HO26&lt;'Valori soglia'!$H$6),AND(HM$12="Los Dienstleistung",HO26&gt;='Valori soglia'!$H$5,HO26&lt;'Valori soglia'!$H$6),AND(HM$12="Grundvertrag Lieferung",HO26&gt;='Valori soglia'!$L$5,HO26&lt;'Valori soglia'!$L$6),AND(HM$12="Los Lieferung",HO26&gt;='Valori soglia'!$L$5,HO26&lt;'Valori soglia'!$L$6)))),"Freihändig Tipo. 36 Abs. 2 Bst. d OAPub","")</f>
        <v/>
      </c>
      <c r="HR28" s="473"/>
      <c r="HS28" s="461"/>
      <c r="HT28" s="463"/>
      <c r="HU28" s="465"/>
      <c r="HV28" s="28"/>
      <c r="HW28" s="466"/>
      <c r="HX28" s="429"/>
      <c r="HY28" s="455"/>
      <c r="HZ28" s="457"/>
      <c r="IA28" s="472" t="str">
        <f>IF(OR(AND(HZ$12="Offen",OR(AND(HW$12="Grundvertrag Dienstleistung",HY26&gt;='Valori soglia'!$H$5,HY26&lt;'Valori soglia'!$H$6),AND(HW$12="Los Dienstleistung",HY26&gt;='Valori soglia'!$H$5,HY26&lt;'Valori soglia'!$H$6),AND(HW$12="Grundvertrag Lieferung",HY26&gt;='Valori soglia'!$L$5,HY26&lt;'Valori soglia'!$L$6),AND(HW$12="Los Lieferung",HY26&gt;='Valori soglia'!$L$5,HY26&lt;'Valori soglia'!$L$6))),AND(HZ$12="Einladung",OR(AND(HW$12="Grundvertrag Dienstleistung",HY26&gt;='Valori soglia'!$H$5,HY26&lt;'Valori soglia'!$H$6),AND(HW$12="Los Dienstleistung",HY26&gt;='Valori soglia'!$H$5,HY26&lt;'Valori soglia'!$H$6),AND(HW$12="Grundvertrag Lieferung",HY26&gt;='Valori soglia'!$L$5,HY26&lt;'Valori soglia'!$L$6),AND(HW$12="Los Lieferung",HY26&gt;='Valori soglia'!$L$5,HY26&lt;'Valori soglia'!$L$6)))),"Freihändig Tipo. 36 Abs. 2 Bst. d OAPub","")</f>
        <v/>
      </c>
      <c r="IB28" s="473"/>
      <c r="IC28" s="461"/>
      <c r="ID28" s="463"/>
      <c r="IE28" s="465"/>
      <c r="IF28" s="27"/>
      <c r="IG28" s="466"/>
      <c r="IH28" s="429"/>
      <c r="II28" s="455"/>
      <c r="IJ28" s="457"/>
      <c r="IK28" s="472" t="str">
        <f>IF(OR(AND(IJ$12="Offen",OR(AND(IG$12="Grundvertrag Dienstleistung",II26&gt;='Valori soglia'!$H$5,II26&lt;'Valori soglia'!$H$6),AND(IG$12="Los Dienstleistung",II26&gt;='Valori soglia'!$H$5,II26&lt;'Valori soglia'!$H$6),AND(IG$12="Grundvertrag Lieferung",II26&gt;='Valori soglia'!$L$5,II26&lt;'Valori soglia'!$L$6),AND(IG$12="Los Lieferung",II26&gt;='Valori soglia'!$L$5,II26&lt;'Valori soglia'!$L$6))),AND(IJ$12="Einladung",OR(AND(IG$12="Grundvertrag Dienstleistung",II26&gt;='Valori soglia'!$H$5,II26&lt;'Valori soglia'!$H$6),AND(IG$12="Los Dienstleistung",II26&gt;='Valori soglia'!$H$5,II26&lt;'Valori soglia'!$H$6),AND(IG$12="Grundvertrag Lieferung",II26&gt;='Valori soglia'!$L$5,II26&lt;'Valori soglia'!$L$6),AND(IG$12="Los Lieferung",II26&gt;='Valori soglia'!$L$5,II26&lt;'Valori soglia'!$L$6)))),"Freihändig Tipo. 36 Abs. 2 Bst. d OAPub","")</f>
        <v/>
      </c>
      <c r="IL28" s="473"/>
      <c r="IM28" s="461"/>
      <c r="IN28" s="463"/>
      <c r="IO28" s="465"/>
      <c r="IP28" s="159"/>
      <c r="IQ28" s="466"/>
      <c r="IR28" s="429"/>
      <c r="IS28" s="455"/>
      <c r="IT28" s="457"/>
      <c r="IU28" s="472" t="str">
        <f>IF(OR(AND(IT$12="Offen",OR(AND(IQ$12="Grundvertrag Dienstleistung",IS26&gt;='Valori soglia'!$H$5,IS26&lt;'Valori soglia'!$H$6),AND(IQ$12="Los Dienstleistung",IS26&gt;='Valori soglia'!$H$5,IS26&lt;'Valori soglia'!$H$6),AND(IQ$12="Grundvertrag Lieferung",IS26&gt;='Valori soglia'!$L$5,IS26&lt;'Valori soglia'!$L$6),AND(IQ$12="Los Lieferung",IS26&gt;='Valori soglia'!$L$5,IS26&lt;'Valori soglia'!$L$6))),AND(IT$12="Einladung",OR(AND(IQ$12="Grundvertrag Dienstleistung",IS26&gt;='Valori soglia'!$H$5,IS26&lt;'Valori soglia'!$H$6),AND(IQ$12="Los Dienstleistung",IS26&gt;='Valori soglia'!$H$5,IS26&lt;'Valori soglia'!$H$6),AND(IQ$12="Grundvertrag Lieferung",IS26&gt;='Valori soglia'!$L$5,IS26&lt;'Valori soglia'!$L$6),AND(IQ$12="Los Lieferung",IS26&gt;='Valori soglia'!$L$5,IS26&lt;'Valori soglia'!$L$6)))),"Freihändig Tipo. 36 Abs. 2 Bst. d OAPub","")</f>
        <v/>
      </c>
      <c r="IV28" s="473"/>
      <c r="IW28" s="461"/>
      <c r="IX28" s="463"/>
      <c r="IY28" s="465"/>
      <c r="IZ28" s="159"/>
      <c r="JA28" s="466"/>
      <c r="JB28" s="429"/>
      <c r="JC28" s="455"/>
      <c r="JD28" s="457"/>
      <c r="JE28" s="472" t="str">
        <f>IF(OR(AND(JD$12="Offen",OR(AND(JA$12="Grundvertrag Dienstleistung",JC26&gt;='Valori soglia'!$H$5,JC26&lt;'Valori soglia'!$H$6),AND(JA$12="Los Dienstleistung",JC26&gt;='Valori soglia'!$H$5,JC26&lt;'Valori soglia'!$H$6),AND(JA$12="Grundvertrag Lieferung",JC26&gt;='Valori soglia'!$L$5,JC26&lt;'Valori soglia'!$L$6),AND(JA$12="Los Lieferung",JC26&gt;='Valori soglia'!$L$5,JC26&lt;'Valori soglia'!$L$6))),AND(JD$12="Einladung",OR(AND(JA$12="Grundvertrag Dienstleistung",JC26&gt;='Valori soglia'!$H$5,JC26&lt;'Valori soglia'!$H$6),AND(JA$12="Los Dienstleistung",JC26&gt;='Valori soglia'!$H$5,JC26&lt;'Valori soglia'!$H$6),AND(JA$12="Grundvertrag Lieferung",JC26&gt;='Valori soglia'!$L$5,JC26&lt;'Valori soglia'!$L$6),AND(JA$12="Los Lieferung",JC26&gt;='Valori soglia'!$L$5,JC26&lt;'Valori soglia'!$L$6)))),"Freihändig Tipo. 36 Abs. 2 Bst. d OAPub","")</f>
        <v/>
      </c>
      <c r="JF28" s="473"/>
      <c r="JG28" s="461"/>
      <c r="JH28" s="463"/>
      <c r="JI28" s="465"/>
      <c r="JJ28" s="160"/>
      <c r="JK28" s="466"/>
      <c r="JL28" s="429"/>
      <c r="JM28" s="455"/>
      <c r="JN28" s="457"/>
      <c r="JO28" s="472" t="str">
        <f>IF(OR(AND(JN$12="Offen",OR(AND(JK$12="Grundvertrag Dienstleistung",JM26&gt;='Valori soglia'!$H$5,JM26&lt;'Valori soglia'!$H$6),AND(JK$12="Los Dienstleistung",JM26&gt;='Valori soglia'!$H$5,JM26&lt;'Valori soglia'!$H$6),AND(JK$12="Grundvertrag Lieferung",JM26&gt;='Valori soglia'!$L$5,JM26&lt;'Valori soglia'!$L$6),AND(JK$12="Los Lieferung",JM26&gt;='Valori soglia'!$L$5,JM26&lt;'Valori soglia'!$L$6))),AND(JN$12="Einladung",OR(AND(JK$12="Grundvertrag Dienstleistung",JM26&gt;='Valori soglia'!$H$5,JM26&lt;'Valori soglia'!$H$6),AND(JK$12="Los Dienstleistung",JM26&gt;='Valori soglia'!$H$5,JM26&lt;'Valori soglia'!$H$6),AND(JK$12="Grundvertrag Lieferung",JM26&gt;='Valori soglia'!$L$5,JM26&lt;'Valori soglia'!$L$6),AND(JK$12="Los Lieferung",JM26&gt;='Valori soglia'!$L$5,JM26&lt;'Valori soglia'!$L$6)))),"Freihändig Tipo. 36 Abs. 2 Bst. d OAPub","")</f>
        <v/>
      </c>
      <c r="JP28" s="473"/>
      <c r="JQ28" s="461"/>
      <c r="JR28" s="463"/>
      <c r="JS28" s="465"/>
    </row>
    <row r="29" spans="2:279" ht="27" customHeight="1" x14ac:dyDescent="0.2">
      <c r="B29" s="151" t="s">
        <v>103</v>
      </c>
      <c r="C29" s="429"/>
      <c r="D29" s="378">
        <v>0</v>
      </c>
      <c r="E29" s="510" t="str">
        <f>IF(D29&gt;='Valori soglia'!H$6,"BöB","OAPub")</f>
        <v>OAPub</v>
      </c>
      <c r="F29" s="505" t="str">
        <f>IF(D29&gt;='Valori soglia'!H$6,"Offenes Procedura *","")</f>
        <v/>
      </c>
      <c r="G29" s="506"/>
      <c r="H29" s="502" t="str">
        <f>IF(E29="BöB","Ja","No")</f>
        <v>No</v>
      </c>
      <c r="I29" s="503" t="str">
        <f>IF(E29="BöB","Ja","No")</f>
        <v>No</v>
      </c>
      <c r="J29" s="495"/>
      <c r="K29" s="173" t="s">
        <v>44</v>
      </c>
      <c r="L29" s="429">
        <v>6</v>
      </c>
      <c r="M29" s="455">
        <v>0</v>
      </c>
      <c r="N29" s="457" t="str">
        <f>IF(M29&gt;='Valori soglia'!$H$6,"BöB","OAPub")</f>
        <v>OAPub</v>
      </c>
      <c r="O29" s="459" t="str">
        <f>IF(OR(AND(K$12="Grundvertrag Dienstleistung",M29&gt;='Valori soglia'!$H$5,O31=""),AND(K$12="Los Dienstleistung",M29&gt;='Valori soglia'!$H$5,O31=""),AND(K$12="Grundvertrag Lieferung",M29&gt;='Valori soglia'!$L$5,O31=""),AND(K$12="Los Lieferung",M29&gt;='Valori soglia'!$L$5,O31="")),"Freihändig Tipo. 13 OAPub","")</f>
        <v/>
      </c>
      <c r="P29" s="460"/>
      <c r="Q29" s="461" t="str">
        <f>IF(N29="BöB","Ja","No")</f>
        <v>No</v>
      </c>
      <c r="R29" s="463" t="str">
        <f>IF(N29="BöB","Ja","No")</f>
        <v>No</v>
      </c>
      <c r="S29" s="465" t="str">
        <f>IF(SUM(M14:M31)&gt;M12/2,"Ʃ Aggiunte &gt; 50% Grundauftrag","")</f>
        <v/>
      </c>
      <c r="T29" s="162"/>
      <c r="U29" s="173" t="s">
        <v>44</v>
      </c>
      <c r="V29" s="429">
        <v>6</v>
      </c>
      <c r="W29" s="455">
        <v>0</v>
      </c>
      <c r="X29" s="457" t="str">
        <f>IF(W29&gt;='Valori soglia'!$H$6,"BöB","OAPub")</f>
        <v>OAPub</v>
      </c>
      <c r="Y29" s="459" t="str">
        <f>IF(OR(AND(U$12="Grundvertrag Dienstleistung",W29&gt;='Valori soglia'!$H$5,Y31=""),AND(U$12="Los Dienstleistung",W29&gt;='Valori soglia'!$H$5,Y31=""),AND(U$12="Grundvertrag Lieferung",W29&gt;='Valori soglia'!$L$5,Y31=""),AND(U$12="Los Lieferung",W29&gt;='Valori soglia'!$L$5,Y31="")),"Freihändig Tipo. 13 OAPub","")</f>
        <v/>
      </c>
      <c r="Z29" s="460"/>
      <c r="AA29" s="461" t="str">
        <f>IF(X29="BöB","Ja","No")</f>
        <v>No</v>
      </c>
      <c r="AB29" s="463" t="str">
        <f>IF(X29="BöB","Ja","No")</f>
        <v>No</v>
      </c>
      <c r="AC29" s="465" t="str">
        <f>IF(SUM(W14:W31)&gt;W12/2,"Ʃ Aggiunte &gt; 50% Grundauftrag","")</f>
        <v/>
      </c>
      <c r="AD29" s="27"/>
      <c r="AE29" s="173" t="s">
        <v>44</v>
      </c>
      <c r="AF29" s="429">
        <v>6</v>
      </c>
      <c r="AG29" s="455">
        <v>0</v>
      </c>
      <c r="AH29" s="457" t="str">
        <f>IF(AG29&gt;='Valori soglia'!$H$6,"BöB","OAPub")</f>
        <v>OAPub</v>
      </c>
      <c r="AI29" s="459" t="str">
        <f>IF(OR(AND(AE$12="Grundvertrag Dienstleistung",AG29&gt;='Valori soglia'!$H$5,AI31=""),AND(AE$12="Los Dienstleistung",AG29&gt;='Valori soglia'!$H$5,AI31=""),AND(AE$12="Grundvertrag Lieferung",AG29&gt;='Valori soglia'!$L$5,AI31=""),AND(AE$12="Los Lieferung",AG29&gt;='Valori soglia'!$L$5,AI31="")),"Freihändig Tipo. 13 OAPub","")</f>
        <v/>
      </c>
      <c r="AJ29" s="460"/>
      <c r="AK29" s="461" t="str">
        <f>IF(AH29="BöB","Ja","No")</f>
        <v>No</v>
      </c>
      <c r="AL29" s="463" t="str">
        <f>IF(AH29="BöB","Ja","No")</f>
        <v>No</v>
      </c>
      <c r="AM29" s="465" t="str">
        <f>IF(SUM(AG14:AG31)&gt;AG12/2,"Ʃ Aggiunte &gt; 50% Grundauftrag","")</f>
        <v/>
      </c>
      <c r="AN29" s="27"/>
      <c r="AO29" s="173" t="s">
        <v>44</v>
      </c>
      <c r="AP29" s="429">
        <v>6</v>
      </c>
      <c r="AQ29" s="455">
        <v>0</v>
      </c>
      <c r="AR29" s="457" t="str">
        <f>IF(AQ29&gt;='Valori soglia'!$H$6,"BöB","OAPub")</f>
        <v>OAPub</v>
      </c>
      <c r="AS29" s="459" t="str">
        <f>IF(OR(AND(AO$12="Grundvertrag Dienstleistung",AQ29&gt;='Valori soglia'!$H$5,AS31=""),AND(AO$12="Los Dienstleistung",AQ29&gt;='Valori soglia'!$H$5,AS31=""),AND(AO$12="Grundvertrag Lieferung",AQ29&gt;='Valori soglia'!$L$5,AS31=""),AND(AO$12="Los Lieferung",AQ29&gt;='Valori soglia'!$L$5,AS31="")),"Freihändig Tipo. 13 OAPub","")</f>
        <v/>
      </c>
      <c r="AT29" s="460"/>
      <c r="AU29" s="461" t="str">
        <f>IF(AR29="BöB","Ja","No")</f>
        <v>No</v>
      </c>
      <c r="AV29" s="463" t="str">
        <f>IF(AR29="BöB","Ja","No")</f>
        <v>No</v>
      </c>
      <c r="AW29" s="465" t="str">
        <f>IF(SUM(AQ14:AQ31)&gt;AQ12/2,"Ʃ Aggiunte &gt; 50% Grundauftrag","")</f>
        <v/>
      </c>
      <c r="AX29" s="28"/>
      <c r="AY29" s="173" t="s">
        <v>44</v>
      </c>
      <c r="AZ29" s="429">
        <v>6</v>
      </c>
      <c r="BA29" s="455">
        <v>0</v>
      </c>
      <c r="BB29" s="457" t="str">
        <f>IF(BA29&gt;='Valori soglia'!$H$6,"BöB","OAPub")</f>
        <v>OAPub</v>
      </c>
      <c r="BC29" s="459" t="str">
        <f>IF(OR(AND(AY$12="Grundvertrag Dienstleistung",BA29&gt;='Valori soglia'!$H$5,BC31=""),AND(AY$12="Los Dienstleistung",BA29&gt;='Valori soglia'!$H$5,BC31=""),AND(AY$12="Grundvertrag Lieferung",BA29&gt;='Valori soglia'!$L$5,BC31=""),AND(AY$12="Los Lieferung",BA29&gt;='Valori soglia'!$L$5,BC31="")),"Freihändig Tipo. 13 OAPub","")</f>
        <v/>
      </c>
      <c r="BD29" s="460"/>
      <c r="BE29" s="461" t="str">
        <f>IF(BB29="BöB","Ja","No")</f>
        <v>No</v>
      </c>
      <c r="BF29" s="463" t="str">
        <f>IF(BB29="BöB","Ja","No")</f>
        <v>No</v>
      </c>
      <c r="BG29" s="465" t="str">
        <f>IF(SUM(BA14:BA31)&gt;BA12/2,"Ʃ Aggiunte &gt; 50% Grundauftrag","")</f>
        <v/>
      </c>
      <c r="BH29" s="27"/>
      <c r="BI29" s="173" t="s">
        <v>44</v>
      </c>
      <c r="BJ29" s="429">
        <v>6</v>
      </c>
      <c r="BK29" s="455">
        <v>0</v>
      </c>
      <c r="BL29" s="457" t="str">
        <f>IF(BK29&gt;='Valori soglia'!$H$6,"BöB","OAPub")</f>
        <v>OAPub</v>
      </c>
      <c r="BM29" s="459" t="str">
        <f>IF(OR(AND(BI$12="Grundvertrag Dienstleistung",BK29&gt;='Valori soglia'!$H$5,BM31=""),AND(BI$12="Los Dienstleistung",BK29&gt;='Valori soglia'!$H$5,BM31=""),AND(BI$12="Grundvertrag Lieferung",BK29&gt;='Valori soglia'!$L$5,BM31=""),AND(BI$12="Los Lieferung",BK29&gt;='Valori soglia'!$L$5,BM31="")),"Freihändig Tipo. 13 OAPub","")</f>
        <v/>
      </c>
      <c r="BN29" s="460"/>
      <c r="BO29" s="461" t="str">
        <f>IF(BL29="BöB","Ja","No")</f>
        <v>No</v>
      </c>
      <c r="BP29" s="463" t="str">
        <f>IF(BL29="BöB","Ja","No")</f>
        <v>No</v>
      </c>
      <c r="BQ29" s="465" t="str">
        <f>IF(SUM(BK14:BK31)&gt;BK12/2,"Ʃ Aggiunte &gt; 50% Grundauftrag","")</f>
        <v/>
      </c>
      <c r="BR29" s="159"/>
      <c r="BS29" s="173" t="s">
        <v>44</v>
      </c>
      <c r="BT29" s="429">
        <v>6</v>
      </c>
      <c r="BU29" s="455">
        <v>0</v>
      </c>
      <c r="BV29" s="457" t="str">
        <f>IF(BU29&gt;='Valori soglia'!$H$6,"BöB","OAPub")</f>
        <v>OAPub</v>
      </c>
      <c r="BW29" s="459" t="str">
        <f>IF(OR(AND(BS$12="Grundvertrag Dienstleistung",BU29&gt;='Valori soglia'!$H$5,BW31=""),AND(BS$12="Los Dienstleistung",BU29&gt;='Valori soglia'!$H$5,BW31=""),AND(BS$12="Grundvertrag Lieferung",BU29&gt;='Valori soglia'!$L$5,BW31=""),AND(BS$12="Los Lieferung",BU29&gt;='Valori soglia'!$L$5,BW31="")),"Freihändig Tipo. 13 OAPub","")</f>
        <v/>
      </c>
      <c r="BX29" s="460"/>
      <c r="BY29" s="461" t="str">
        <f>IF(BV29="BöB","Ja","No")</f>
        <v>No</v>
      </c>
      <c r="BZ29" s="463" t="str">
        <f>IF(BV29="BöB","Ja","No")</f>
        <v>No</v>
      </c>
      <c r="CA29" s="465" t="str">
        <f>IF(SUM(BU14:BU31)&gt;BU12/2,"Ʃ Aggiunte &gt; 50% Grundauftrag","")</f>
        <v/>
      </c>
      <c r="CB29" s="159"/>
      <c r="CC29" s="173" t="s">
        <v>44</v>
      </c>
      <c r="CD29" s="429">
        <v>6</v>
      </c>
      <c r="CE29" s="455">
        <v>0</v>
      </c>
      <c r="CF29" s="457" t="str">
        <f>IF(CE29&gt;='Valori soglia'!$H$6,"BöB","OAPub")</f>
        <v>OAPub</v>
      </c>
      <c r="CG29" s="459" t="str">
        <f>IF(OR(AND(CC$12="Grundvertrag Dienstleistung",CE29&gt;='Valori soglia'!$H$5,CG31=""),AND(CC$12="Los Dienstleistung",CE29&gt;='Valori soglia'!$H$5,CG31=""),AND(CC$12="Grundvertrag Lieferung",CE29&gt;='Valori soglia'!$L$5,CG31=""),AND(CC$12="Los Lieferung",CE29&gt;='Valori soglia'!$L$5,CG31="")),"Freihändig Tipo. 13 OAPub","")</f>
        <v/>
      </c>
      <c r="CH29" s="460"/>
      <c r="CI29" s="461" t="str">
        <f>IF(CF29="BöB","Ja","No")</f>
        <v>No</v>
      </c>
      <c r="CJ29" s="463" t="str">
        <f>IF(CF29="BöB","Ja","No")</f>
        <v>No</v>
      </c>
      <c r="CK29" s="465" t="str">
        <f>IF(SUM(CE14:CE31)&gt;CE12/2,"Ʃ Aggiunte &gt; 50% Grundauftrag","")</f>
        <v/>
      </c>
      <c r="CL29" s="160"/>
      <c r="CM29" s="173" t="s">
        <v>44</v>
      </c>
      <c r="CN29" s="429">
        <v>6</v>
      </c>
      <c r="CO29" s="455">
        <v>0</v>
      </c>
      <c r="CP29" s="457" t="str">
        <f>IF(CO29&gt;='Valori soglia'!$H$6,"BöB","OAPub")</f>
        <v>OAPub</v>
      </c>
      <c r="CQ29" s="459" t="str">
        <f>IF(OR(AND(CM$12="Grundvertrag Dienstleistung",CO29&gt;='Valori soglia'!$H$5,CQ31=""),AND(CM$12="Los Dienstleistung",CO29&gt;='Valori soglia'!$H$5,CQ31=""),AND(CM$12="Grundvertrag Lieferung",CO29&gt;='Valori soglia'!$L$5,CQ31=""),AND(CM$12="Los Lieferung",CO29&gt;='Valori soglia'!$L$5,CQ31="")),"Freihändig Tipo. 13 OAPub","")</f>
        <v/>
      </c>
      <c r="CR29" s="460"/>
      <c r="CS29" s="461" t="str">
        <f>IF(CP29="BöB","Ja","No")</f>
        <v>No</v>
      </c>
      <c r="CT29" s="463" t="str">
        <f>IF(CP29="BöB","Ja","No")</f>
        <v>No</v>
      </c>
      <c r="CU29" s="465" t="str">
        <f>IF(SUM(CO14:CO31)&gt;CO12/2,"Ʃ Aggiunte &gt; 50% Grundauftrag","")</f>
        <v/>
      </c>
      <c r="CV29" s="161"/>
      <c r="CW29" s="173" t="s">
        <v>44</v>
      </c>
      <c r="CX29" s="429">
        <v>6</v>
      </c>
      <c r="CY29" s="455">
        <v>0</v>
      </c>
      <c r="CZ29" s="457" t="str">
        <f>IF(CY29&gt;='Valori soglia'!$H$6,"BöB","OAPub")</f>
        <v>OAPub</v>
      </c>
      <c r="DA29" s="459" t="str">
        <f>IF(OR(AND(CW$12="Grundvertrag Dienstleistung",CY29&gt;='Valori soglia'!$H$5,DA31=""),AND(CW$12="Los Dienstleistung",CY29&gt;='Valori soglia'!$H$5,DA31=""),AND(CW$12="Grundvertrag Lieferung",CY29&gt;='Valori soglia'!$L$5,DA31=""),AND(CW$12="Los Lieferung",CY29&gt;='Valori soglia'!$L$5,DA31="")),"Freihändig Tipo. 13 OAPub","")</f>
        <v/>
      </c>
      <c r="DB29" s="460"/>
      <c r="DC29" s="461" t="str">
        <f>IF(CZ29="BöB","Ja","No")</f>
        <v>No</v>
      </c>
      <c r="DD29" s="463" t="str">
        <f>IF(CZ29="BöB","Ja","No")</f>
        <v>No</v>
      </c>
      <c r="DE29" s="465" t="str">
        <f>IF(SUM(CY14:CY31)&gt;CY12/2,"Ʃ Aggiunte &gt; 50% Grundauftrag","")</f>
        <v/>
      </c>
      <c r="DF29" s="162"/>
      <c r="DG29" s="173" t="s">
        <v>44</v>
      </c>
      <c r="DH29" s="429">
        <v>6</v>
      </c>
      <c r="DI29" s="455">
        <v>0</v>
      </c>
      <c r="DJ29" s="457" t="str">
        <f>IF(DI29&gt;='Valori soglia'!$H$6,"BöB","OAPub")</f>
        <v>OAPub</v>
      </c>
      <c r="DK29" s="459" t="str">
        <f>IF(OR(AND(DG$12="Grundvertrag Dienstleistung",DI29&gt;='Valori soglia'!$H$5,DK31=""),AND(DG$12="Los Dienstleistung",DI29&gt;='Valori soglia'!$H$5,DK31=""),AND(DG$12="Grundvertrag Lieferung",DI29&gt;='Valori soglia'!$L$5,DK31=""),AND(DG$12="Los Lieferung",DI29&gt;='Valori soglia'!$L$5,DK31="")),"Freihändig Tipo. 13 OAPub","")</f>
        <v/>
      </c>
      <c r="DL29" s="460"/>
      <c r="DM29" s="461" t="str">
        <f>IF(DJ29="BöB","Ja","No")</f>
        <v>No</v>
      </c>
      <c r="DN29" s="463" t="str">
        <f>IF(DJ29="BöB","Ja","No")</f>
        <v>No</v>
      </c>
      <c r="DO29" s="465" t="str">
        <f>IF(SUM(DI14:DI31)&gt;DI12/2,"Ʃ Aggiunte &gt; 50% Grundauftrag","")</f>
        <v/>
      </c>
      <c r="DP29" s="27"/>
      <c r="DQ29" s="173" t="s">
        <v>44</v>
      </c>
      <c r="DR29" s="429">
        <v>6</v>
      </c>
      <c r="DS29" s="455">
        <v>0</v>
      </c>
      <c r="DT29" s="457" t="str">
        <f>IF(DS29&gt;='Valori soglia'!$H$6,"BöB","OAPub")</f>
        <v>OAPub</v>
      </c>
      <c r="DU29" s="459" t="str">
        <f>IF(OR(AND(DQ$12="Grundvertrag Dienstleistung",DS29&gt;='Valori soglia'!$H$5,DU31=""),AND(DQ$12="Los Dienstleistung",DS29&gt;='Valori soglia'!$H$5,DU31=""),AND(DQ$12="Grundvertrag Lieferung",DS29&gt;='Valori soglia'!$L$5,DU31=""),AND(DQ$12="Los Lieferung",DS29&gt;='Valori soglia'!$L$5,DU31="")),"Freihändig Tipo. 13 OAPub","")</f>
        <v/>
      </c>
      <c r="DV29" s="460"/>
      <c r="DW29" s="461" t="str">
        <f>IF(DT29="BöB","Ja","No")</f>
        <v>No</v>
      </c>
      <c r="DX29" s="463" t="str">
        <f>IF(DT29="BöB","Ja","No")</f>
        <v>No</v>
      </c>
      <c r="DY29" s="465" t="str">
        <f>IF(SUM(DS14:DS31)&gt;DS12/2,"Ʃ Aggiunte &gt; 50% Grundauftrag","")</f>
        <v/>
      </c>
      <c r="DZ29" s="27"/>
      <c r="EA29" s="173" t="s">
        <v>44</v>
      </c>
      <c r="EB29" s="429">
        <v>6</v>
      </c>
      <c r="EC29" s="455">
        <v>0</v>
      </c>
      <c r="ED29" s="457" t="str">
        <f>IF(EC29&gt;='Valori soglia'!$H$6,"BöB","OAPub")</f>
        <v>OAPub</v>
      </c>
      <c r="EE29" s="459" t="str">
        <f>IF(OR(AND(EA$12="Grundvertrag Dienstleistung",EC29&gt;='Valori soglia'!$H$5,EE31=""),AND(EA$12="Los Dienstleistung",EC29&gt;='Valori soglia'!$H$5,EE31=""),AND(EA$12="Grundvertrag Lieferung",EC29&gt;='Valori soglia'!$L$5,EE31=""),AND(EA$12="Los Lieferung",EC29&gt;='Valori soglia'!$L$5,EE31="")),"Freihändig Tipo. 13 OAPub","")</f>
        <v/>
      </c>
      <c r="EF29" s="460"/>
      <c r="EG29" s="461" t="str">
        <f>IF(ED29="BöB","Ja","No")</f>
        <v>No</v>
      </c>
      <c r="EH29" s="463" t="str">
        <f>IF(ED29="BöB","Ja","No")</f>
        <v>No</v>
      </c>
      <c r="EI29" s="465" t="str">
        <f>IF(SUM(EC14:EC31)&gt;EC12/2,"Ʃ Aggiunte &gt; 50% Grundauftrag","")</f>
        <v/>
      </c>
      <c r="EJ29" s="28"/>
      <c r="EK29" s="173" t="s">
        <v>44</v>
      </c>
      <c r="EL29" s="429">
        <v>6</v>
      </c>
      <c r="EM29" s="455">
        <v>0</v>
      </c>
      <c r="EN29" s="457" t="str">
        <f>IF(EM29&gt;='Valori soglia'!$H$6,"BöB","OAPub")</f>
        <v>OAPub</v>
      </c>
      <c r="EO29" s="459" t="str">
        <f>IF(OR(AND(EK$12="Grundvertrag Dienstleistung",EM29&gt;='Valori soglia'!$H$5,EO31=""),AND(EK$12="Los Dienstleistung",EM29&gt;='Valori soglia'!$H$5,EO31=""),AND(EK$12="Grundvertrag Lieferung",EM29&gt;='Valori soglia'!$L$5,EO31=""),AND(EK$12="Los Lieferung",EM29&gt;='Valori soglia'!$L$5,EO31="")),"Freihändig Tipo. 13 OAPub","")</f>
        <v/>
      </c>
      <c r="EP29" s="460"/>
      <c r="EQ29" s="461" t="str">
        <f>IF(EN29="BöB","Ja","No")</f>
        <v>No</v>
      </c>
      <c r="ER29" s="463" t="str">
        <f>IF(EN29="BöB","Ja","No")</f>
        <v>No</v>
      </c>
      <c r="ES29" s="465" t="str">
        <f>IF(SUM(EM14:EM31)&gt;EM12/2,"Ʃ Aggiunte &gt; 50% Grundauftrag","")</f>
        <v/>
      </c>
      <c r="ET29" s="27"/>
      <c r="EU29" s="173" t="s">
        <v>44</v>
      </c>
      <c r="EV29" s="429">
        <v>6</v>
      </c>
      <c r="EW29" s="455">
        <v>0</v>
      </c>
      <c r="EX29" s="457" t="str">
        <f>IF(EW29&gt;='Valori soglia'!$H$6,"BöB","OAPub")</f>
        <v>OAPub</v>
      </c>
      <c r="EY29" s="459" t="str">
        <f>IF(OR(AND(EU$12="Grundvertrag Dienstleistung",EW29&gt;='Valori soglia'!$H$5,EY31=""),AND(EU$12="Los Dienstleistung",EW29&gt;='Valori soglia'!$H$5,EY31=""),AND(EU$12="Grundvertrag Lieferung",EW29&gt;='Valori soglia'!$L$5,EY31=""),AND(EU$12="Los Lieferung",EW29&gt;='Valori soglia'!$L$5,EY31="")),"Freihändig Tipo. 13 OAPub","")</f>
        <v/>
      </c>
      <c r="EZ29" s="460"/>
      <c r="FA29" s="461" t="str">
        <f>IF(EX29="BöB","Ja","No")</f>
        <v>No</v>
      </c>
      <c r="FB29" s="463" t="str">
        <f>IF(EX29="BöB","Ja","No")</f>
        <v>No</v>
      </c>
      <c r="FC29" s="465" t="str">
        <f>IF(SUM(EW14:EW31)&gt;EW12/2,"Ʃ Aggiunte &gt; 50% Grundauftrag","")</f>
        <v/>
      </c>
      <c r="FD29" s="159"/>
      <c r="FE29" s="173" t="s">
        <v>44</v>
      </c>
      <c r="FF29" s="429">
        <v>6</v>
      </c>
      <c r="FG29" s="455">
        <v>0</v>
      </c>
      <c r="FH29" s="457" t="str">
        <f>IF(FG29&gt;='Valori soglia'!$H$6,"BöB","OAPub")</f>
        <v>OAPub</v>
      </c>
      <c r="FI29" s="459" t="str">
        <f>IF(OR(AND(FE$12="Grundvertrag Dienstleistung",FG29&gt;='Valori soglia'!$H$5,FI31=""),AND(FE$12="Los Dienstleistung",FG29&gt;='Valori soglia'!$H$5,FI31=""),AND(FE$12="Grundvertrag Lieferung",FG29&gt;='Valori soglia'!$L$5,FI31=""),AND(FE$12="Los Lieferung",FG29&gt;='Valori soglia'!$L$5,FI31="")),"Freihändig Tipo. 13 OAPub","")</f>
        <v/>
      </c>
      <c r="FJ29" s="460"/>
      <c r="FK29" s="461" t="str">
        <f>IF(FH29="BöB","Ja","No")</f>
        <v>No</v>
      </c>
      <c r="FL29" s="463" t="str">
        <f>IF(FH29="BöB","Ja","No")</f>
        <v>No</v>
      </c>
      <c r="FM29" s="465" t="str">
        <f>IF(SUM(FG14:FG31)&gt;FG12/2,"Ʃ Aggiunte &gt; 50% Grundauftrag","")</f>
        <v/>
      </c>
      <c r="FN29" s="159"/>
      <c r="FO29" s="173" t="s">
        <v>44</v>
      </c>
      <c r="FP29" s="429">
        <v>6</v>
      </c>
      <c r="FQ29" s="455">
        <v>0</v>
      </c>
      <c r="FR29" s="457" t="str">
        <f>IF(FQ29&gt;='Valori soglia'!$H$6,"BöB","OAPub")</f>
        <v>OAPub</v>
      </c>
      <c r="FS29" s="459" t="str">
        <f>IF(OR(AND(FO$12="Grundvertrag Dienstleistung",FQ29&gt;='Valori soglia'!$H$5,FS31=""),AND(FO$12="Los Dienstleistung",FQ29&gt;='Valori soglia'!$H$5,FS31=""),AND(FO$12="Grundvertrag Lieferung",FQ29&gt;='Valori soglia'!$L$5,FS31=""),AND(FO$12="Los Lieferung",FQ29&gt;='Valori soglia'!$L$5,FS31="")),"Freihändig Tipo. 13 OAPub","")</f>
        <v/>
      </c>
      <c r="FT29" s="460"/>
      <c r="FU29" s="461" t="str">
        <f>IF(FR29="BöB","Ja","No")</f>
        <v>No</v>
      </c>
      <c r="FV29" s="463" t="str">
        <f>IF(FR29="BöB","Ja","No")</f>
        <v>No</v>
      </c>
      <c r="FW29" s="465" t="str">
        <f>IF(SUM(FQ14:FQ31)&gt;FQ12/2,"Ʃ Aggiunte &gt; 50% Grundauftrag","")</f>
        <v/>
      </c>
      <c r="FX29" s="160"/>
      <c r="FY29" s="173" t="s">
        <v>44</v>
      </c>
      <c r="FZ29" s="429">
        <v>6</v>
      </c>
      <c r="GA29" s="455">
        <v>0</v>
      </c>
      <c r="GB29" s="457" t="str">
        <f>IF(GA29&gt;='Valori soglia'!$H$6,"BöB","OAPub")</f>
        <v>OAPub</v>
      </c>
      <c r="GC29" s="459" t="str">
        <f>IF(OR(AND(FY$12="Grundvertrag Dienstleistung",GA29&gt;='Valori soglia'!$H$5,GC31=""),AND(FY$12="Los Dienstleistung",GA29&gt;='Valori soglia'!$H$5,GC31=""),AND(FY$12="Grundvertrag Lieferung",GA29&gt;='Valori soglia'!$L$5,GC31=""),AND(FY$12="Los Lieferung",GA29&gt;='Valori soglia'!$L$5,GC31="")),"Freihändig Tipo. 13 OAPub","")</f>
        <v/>
      </c>
      <c r="GD29" s="460"/>
      <c r="GE29" s="461" t="str">
        <f>IF(GB29="BöB","Ja","No")</f>
        <v>No</v>
      </c>
      <c r="GF29" s="463" t="str">
        <f>IF(GB29="BöB","Ja","No")</f>
        <v>No</v>
      </c>
      <c r="GG29" s="465" t="str">
        <f>IF(SUM(GA14:GA31)&gt;GA12/2,"Ʃ Aggiunte &gt; 50% Grundauftrag","")</f>
        <v/>
      </c>
      <c r="GH29" s="161"/>
      <c r="GI29" s="173" t="s">
        <v>44</v>
      </c>
      <c r="GJ29" s="429">
        <v>6</v>
      </c>
      <c r="GK29" s="455">
        <v>0</v>
      </c>
      <c r="GL29" s="457" t="str">
        <f>IF(GK29&gt;='Valori soglia'!$H$6,"BöB","OAPub")</f>
        <v>OAPub</v>
      </c>
      <c r="GM29" s="459" t="str">
        <f>IF(OR(AND(GI$12="Grundvertrag Dienstleistung",GK29&gt;='Valori soglia'!$H$5,GM31=""),AND(GI$12="Los Dienstleistung",GK29&gt;='Valori soglia'!$H$5,GM31=""),AND(GI$12="Grundvertrag Lieferung",GK29&gt;='Valori soglia'!$L$5,GM31=""),AND(GI$12="Los Lieferung",GK29&gt;='Valori soglia'!$L$5,GM31="")),"Freihändig Tipo. 13 OAPub","")</f>
        <v/>
      </c>
      <c r="GN29" s="460"/>
      <c r="GO29" s="461" t="str">
        <f>IF(GL29="BöB","Ja","No")</f>
        <v>No</v>
      </c>
      <c r="GP29" s="463" t="str">
        <f>IF(GL29="BöB","Ja","No")</f>
        <v>No</v>
      </c>
      <c r="GQ29" s="465" t="str">
        <f>IF(SUM(GK14:GK31)&gt;GK12/2,"Ʃ Aggiunte &gt; 50% Grundauftrag","")</f>
        <v/>
      </c>
      <c r="GR29" s="162"/>
      <c r="GS29" s="173" t="s">
        <v>44</v>
      </c>
      <c r="GT29" s="429">
        <v>6</v>
      </c>
      <c r="GU29" s="455">
        <v>0</v>
      </c>
      <c r="GV29" s="457" t="str">
        <f>IF(GU29&gt;='Valori soglia'!$H$6,"BöB","OAPub")</f>
        <v>OAPub</v>
      </c>
      <c r="GW29" s="459" t="str">
        <f>IF(OR(AND(GS$12="Grundvertrag Dienstleistung",GU29&gt;='Valori soglia'!$H$5,GW31=""),AND(GS$12="Los Dienstleistung",GU29&gt;='Valori soglia'!$H$5,GW31=""),AND(GS$12="Grundvertrag Lieferung",GU29&gt;='Valori soglia'!$L$5,GW31=""),AND(GS$12="Los Lieferung",GU29&gt;='Valori soglia'!$L$5,GW31="")),"Freihändig Tipo. 13 OAPub","")</f>
        <v/>
      </c>
      <c r="GX29" s="460"/>
      <c r="GY29" s="461" t="str">
        <f>IF(GV29="BöB","Ja","No")</f>
        <v>No</v>
      </c>
      <c r="GZ29" s="463" t="str">
        <f>IF(GV29="BöB","Ja","No")</f>
        <v>No</v>
      </c>
      <c r="HA29" s="465" t="str">
        <f>IF(SUM(GU14:GU31)&gt;GU12/2,"Ʃ Aggiunte &gt; 50% Grundauftrag","")</f>
        <v/>
      </c>
      <c r="HB29" s="27"/>
      <c r="HC29" s="173" t="s">
        <v>44</v>
      </c>
      <c r="HD29" s="429">
        <v>6</v>
      </c>
      <c r="HE29" s="455">
        <v>0</v>
      </c>
      <c r="HF29" s="457" t="str">
        <f>IF(HE29&gt;='Valori soglia'!$H$6,"BöB","OAPub")</f>
        <v>OAPub</v>
      </c>
      <c r="HG29" s="459" t="str">
        <f>IF(OR(AND(HC$12="Grundvertrag Dienstleistung",HE29&gt;='Valori soglia'!$H$5,HG31=""),AND(HC$12="Los Dienstleistung",HE29&gt;='Valori soglia'!$H$5,HG31=""),AND(HC$12="Grundvertrag Lieferung",HE29&gt;='Valori soglia'!$L$5,HG31=""),AND(HC$12="Los Lieferung",HE29&gt;='Valori soglia'!$L$5,HG31="")),"Freihändig Tipo. 13 OAPub","")</f>
        <v/>
      </c>
      <c r="HH29" s="460"/>
      <c r="HI29" s="461" t="str">
        <f>IF(HF29="BöB","Ja","No")</f>
        <v>No</v>
      </c>
      <c r="HJ29" s="463" t="str">
        <f>IF(HF29="BöB","Ja","No")</f>
        <v>No</v>
      </c>
      <c r="HK29" s="465" t="str">
        <f>IF(SUM(HE14:HE31)&gt;HE12/2,"Ʃ Aggiunte &gt; 50% Grundauftrag","")</f>
        <v/>
      </c>
      <c r="HL29" s="27"/>
      <c r="HM29" s="173" t="s">
        <v>44</v>
      </c>
      <c r="HN29" s="429">
        <v>6</v>
      </c>
      <c r="HO29" s="455">
        <v>0</v>
      </c>
      <c r="HP29" s="457" t="str">
        <f>IF(HO29&gt;='Valori soglia'!$H$6,"BöB","OAPub")</f>
        <v>OAPub</v>
      </c>
      <c r="HQ29" s="459" t="str">
        <f>IF(OR(AND(HM$12="Grundvertrag Dienstleistung",HO29&gt;='Valori soglia'!$H$5,HQ31=""),AND(HM$12="Los Dienstleistung",HO29&gt;='Valori soglia'!$H$5,HQ31=""),AND(HM$12="Grundvertrag Lieferung",HO29&gt;='Valori soglia'!$L$5,HQ31=""),AND(HM$12="Los Lieferung",HO29&gt;='Valori soglia'!$L$5,HQ31="")),"Freihändig Tipo. 13 OAPub","")</f>
        <v/>
      </c>
      <c r="HR29" s="460"/>
      <c r="HS29" s="461" t="str">
        <f>IF(HP29="BöB","Ja","No")</f>
        <v>No</v>
      </c>
      <c r="HT29" s="463" t="str">
        <f>IF(HP29="BöB","Ja","No")</f>
        <v>No</v>
      </c>
      <c r="HU29" s="465" t="str">
        <f>IF(SUM(HO14:HO31)&gt;HO12/2,"Ʃ Aggiunte &gt; 50% Grundauftrag","")</f>
        <v/>
      </c>
      <c r="HV29" s="28"/>
      <c r="HW29" s="173" t="s">
        <v>44</v>
      </c>
      <c r="HX29" s="429">
        <v>6</v>
      </c>
      <c r="HY29" s="455">
        <v>0</v>
      </c>
      <c r="HZ29" s="457" t="str">
        <f>IF(HY29&gt;='Valori soglia'!$H$6,"BöB","OAPub")</f>
        <v>OAPub</v>
      </c>
      <c r="IA29" s="459" t="str">
        <f>IF(OR(AND(HW$12="Grundvertrag Dienstleistung",HY29&gt;='Valori soglia'!$H$5,IA31=""),AND(HW$12="Los Dienstleistung",HY29&gt;='Valori soglia'!$H$5,IA31=""),AND(HW$12="Grundvertrag Lieferung",HY29&gt;='Valori soglia'!$L$5,IA31=""),AND(HW$12="Los Lieferung",HY29&gt;='Valori soglia'!$L$5,IA31="")),"Freihändig Tipo. 13 OAPub","")</f>
        <v/>
      </c>
      <c r="IB29" s="460"/>
      <c r="IC29" s="461" t="str">
        <f>IF(HZ29="BöB","Ja","No")</f>
        <v>No</v>
      </c>
      <c r="ID29" s="463" t="str">
        <f>IF(HZ29="BöB","Ja","No")</f>
        <v>No</v>
      </c>
      <c r="IE29" s="465" t="str">
        <f>IF(SUM(HY14:HY31)&gt;HY12/2,"Ʃ Aggiunte &gt; 50% Grundauftrag","")</f>
        <v/>
      </c>
      <c r="IF29" s="27"/>
      <c r="IG29" s="173" t="s">
        <v>44</v>
      </c>
      <c r="IH29" s="429">
        <v>6</v>
      </c>
      <c r="II29" s="455">
        <v>0</v>
      </c>
      <c r="IJ29" s="457" t="str">
        <f>IF(II29&gt;='Valori soglia'!$H$6,"BöB","OAPub")</f>
        <v>OAPub</v>
      </c>
      <c r="IK29" s="459" t="str">
        <f>IF(OR(AND(IG$12="Grundvertrag Dienstleistung",II29&gt;='Valori soglia'!$H$5,IK31=""),AND(IG$12="Los Dienstleistung",II29&gt;='Valori soglia'!$H$5,IK31=""),AND(IG$12="Grundvertrag Lieferung",II29&gt;='Valori soglia'!$L$5,IK31=""),AND(IG$12="Los Lieferung",II29&gt;='Valori soglia'!$L$5,IK31="")),"Freihändig Tipo. 13 OAPub","")</f>
        <v/>
      </c>
      <c r="IL29" s="460"/>
      <c r="IM29" s="461" t="str">
        <f>IF(IJ29="BöB","Ja","No")</f>
        <v>No</v>
      </c>
      <c r="IN29" s="463" t="str">
        <f>IF(IJ29="BöB","Ja","No")</f>
        <v>No</v>
      </c>
      <c r="IO29" s="465" t="str">
        <f>IF(SUM(II14:II31)&gt;II12/2,"Ʃ Aggiunte &gt; 50% Grundauftrag","")</f>
        <v/>
      </c>
      <c r="IP29" s="159"/>
      <c r="IQ29" s="173" t="s">
        <v>44</v>
      </c>
      <c r="IR29" s="429">
        <v>6</v>
      </c>
      <c r="IS29" s="455">
        <v>0</v>
      </c>
      <c r="IT29" s="457" t="str">
        <f>IF(IS29&gt;='Valori soglia'!$H$6,"BöB","OAPub")</f>
        <v>OAPub</v>
      </c>
      <c r="IU29" s="459" t="str">
        <f>IF(OR(AND(IQ$12="Grundvertrag Dienstleistung",IS29&gt;='Valori soglia'!$H$5,IU31=""),AND(IQ$12="Los Dienstleistung",IS29&gt;='Valori soglia'!$H$5,IU31=""),AND(IQ$12="Grundvertrag Lieferung",IS29&gt;='Valori soglia'!$L$5,IU31=""),AND(IQ$12="Los Lieferung",IS29&gt;='Valori soglia'!$L$5,IU31="")),"Freihändig Tipo. 13 OAPub","")</f>
        <v/>
      </c>
      <c r="IV29" s="460"/>
      <c r="IW29" s="461" t="str">
        <f>IF(IT29="BöB","Ja","No")</f>
        <v>No</v>
      </c>
      <c r="IX29" s="463" t="str">
        <f>IF(IT29="BöB","Ja","No")</f>
        <v>No</v>
      </c>
      <c r="IY29" s="465" t="str">
        <f>IF(SUM(IS14:IS31)&gt;IS12/2,"Ʃ Aggiunte &gt; 50% Grundauftrag","")</f>
        <v/>
      </c>
      <c r="IZ29" s="159"/>
      <c r="JA29" s="173" t="s">
        <v>44</v>
      </c>
      <c r="JB29" s="429">
        <v>6</v>
      </c>
      <c r="JC29" s="455">
        <v>0</v>
      </c>
      <c r="JD29" s="457" t="str">
        <f>IF(JC29&gt;='Valori soglia'!$H$6,"BöB","OAPub")</f>
        <v>OAPub</v>
      </c>
      <c r="JE29" s="459" t="str">
        <f>IF(OR(AND(JA$12="Grundvertrag Dienstleistung",JC29&gt;='Valori soglia'!$H$5,JE31=""),AND(JA$12="Los Dienstleistung",JC29&gt;='Valori soglia'!$H$5,JE31=""),AND(JA$12="Grundvertrag Lieferung",JC29&gt;='Valori soglia'!$L$5,JE31=""),AND(JA$12="Los Lieferung",JC29&gt;='Valori soglia'!$L$5,JE31="")),"Freihändig Tipo. 13 OAPub","")</f>
        <v/>
      </c>
      <c r="JF29" s="460"/>
      <c r="JG29" s="461" t="str">
        <f>IF(JD29="BöB","Ja","No")</f>
        <v>No</v>
      </c>
      <c r="JH29" s="463" t="str">
        <f>IF(JD29="BöB","Ja","No")</f>
        <v>No</v>
      </c>
      <c r="JI29" s="465" t="str">
        <f>IF(SUM(JC14:JC31)&gt;JC12/2,"Ʃ Aggiunte &gt; 50% Grundauftrag","")</f>
        <v/>
      </c>
      <c r="JJ29" s="160"/>
      <c r="JK29" s="173" t="s">
        <v>44</v>
      </c>
      <c r="JL29" s="429">
        <v>6</v>
      </c>
      <c r="JM29" s="455">
        <v>0</v>
      </c>
      <c r="JN29" s="457" t="str">
        <f>IF(JM29&gt;='Valori soglia'!$H$6,"BöB","OAPub")</f>
        <v>OAPub</v>
      </c>
      <c r="JO29" s="459" t="str">
        <f>IF(OR(AND(JK$12="Grundvertrag Dienstleistung",JM29&gt;='Valori soglia'!$H$5,JO31=""),AND(JK$12="Los Dienstleistung",JM29&gt;='Valori soglia'!$H$5,JO31=""),AND(JK$12="Grundvertrag Lieferung",JM29&gt;='Valori soglia'!$L$5,JO31=""),AND(JK$12="Los Lieferung",JM29&gt;='Valori soglia'!$L$5,JO31="")),"Freihändig Tipo. 13 OAPub","")</f>
        <v/>
      </c>
      <c r="JP29" s="460"/>
      <c r="JQ29" s="461" t="str">
        <f>IF(JN29="BöB","Ja","No")</f>
        <v>No</v>
      </c>
      <c r="JR29" s="463" t="str">
        <f>IF(JN29="BöB","Ja","No")</f>
        <v>No</v>
      </c>
      <c r="JS29" s="465" t="str">
        <f>IF(SUM(JM14:JM31)&gt;JM12/2,"Ʃ Aggiunte &gt; 50% Grundauftrag","")</f>
        <v/>
      </c>
    </row>
    <row r="30" spans="2:279" ht="27" customHeight="1" x14ac:dyDescent="0.2">
      <c r="B30" s="342" t="s">
        <v>34</v>
      </c>
      <c r="C30" s="429"/>
      <c r="D30" s="378"/>
      <c r="E30" s="510"/>
      <c r="F30" s="498" t="str">
        <f>IF(OR(AND(B29="Grundvertrag Dienstleistung",D29&gt;='Valori soglia'!H$5,D29&lt;'Valori soglia'!H$6),AND(B29="Los Dienstleistung",D29&gt;='Valori soglia'!H$5,D29&lt;'Valori soglia'!H$6),AND(B29="Grundvertrag Lieferung",D29&gt;='Valori soglia'!L$5,D29&lt;'Valori soglia'!L$6),AND(B29="Los Lieferung",D29&gt;='Valori soglia'!L$5,D29&lt;'Valori soglia'!L$6)),"Einladungsverfahren *","")</f>
        <v/>
      </c>
      <c r="G30" s="499"/>
      <c r="H30" s="502"/>
      <c r="I30" s="503"/>
      <c r="J30" s="495"/>
      <c r="K30" s="466" t="s">
        <v>45</v>
      </c>
      <c r="L30" s="429"/>
      <c r="M30" s="455"/>
      <c r="N30" s="457"/>
      <c r="O30" s="468" t="str">
        <f>IF(OR(AND(K$12="Grundvertrag Dienstleistung",M29&lt;'Valori soglia'!$H$5),AND(K$12="Los Dienstleistung",M29&lt;'Valori soglia'!$H$5),AND(K$12="Grundvertrag Lieferung",M29&lt;'Valori soglia'!$L$5),AND(K$12="Los Lieferung",M29&lt;'Valori soglia'!$L$5)),"Freihändig Tipo. 36 OAPub","")</f>
        <v/>
      </c>
      <c r="P30" s="469"/>
      <c r="Q30" s="461"/>
      <c r="R30" s="463"/>
      <c r="S30" s="465"/>
      <c r="T30" s="162"/>
      <c r="U30" s="466" t="s">
        <v>45</v>
      </c>
      <c r="V30" s="429"/>
      <c r="W30" s="455"/>
      <c r="X30" s="457"/>
      <c r="Y30" s="468" t="str">
        <f>IF(OR(AND(U$12="Grundvertrag Dienstleistung",W29&lt;'Valori soglia'!$H$5),AND(U$12="Los Dienstleistung",W29&lt;'Valori soglia'!$H$5),AND(U$12="Grundvertrag Lieferung",W29&lt;'Valori soglia'!$L$5),AND(U$12="Los Lieferung",W29&lt;'Valori soglia'!$L$5)),"Freihändig Tipo. 36 OAPub","")</f>
        <v/>
      </c>
      <c r="Z30" s="469"/>
      <c r="AA30" s="461"/>
      <c r="AB30" s="463"/>
      <c r="AC30" s="465"/>
      <c r="AD30" s="36"/>
      <c r="AE30" s="466" t="s">
        <v>45</v>
      </c>
      <c r="AF30" s="429"/>
      <c r="AG30" s="455"/>
      <c r="AH30" s="457"/>
      <c r="AI30" s="468" t="str">
        <f>IF(OR(AND(AE$12="Grundvertrag Dienstleistung",AG29&lt;'Valori soglia'!$H$5),AND(AE$12="Los Dienstleistung",AG29&lt;'Valori soglia'!$H$5),AND(AE$12="Grundvertrag Lieferung",AG29&lt;'Valori soglia'!$L$5),AND(AE$12="Los Lieferung",AG29&lt;'Valori soglia'!$L$5)),"Freihändig Tipo. 36 OAPub","")</f>
        <v/>
      </c>
      <c r="AJ30" s="469"/>
      <c r="AK30" s="461"/>
      <c r="AL30" s="463"/>
      <c r="AM30" s="465"/>
      <c r="AN30" s="27"/>
      <c r="AO30" s="466" t="s">
        <v>45</v>
      </c>
      <c r="AP30" s="429"/>
      <c r="AQ30" s="455"/>
      <c r="AR30" s="457"/>
      <c r="AS30" s="468" t="str">
        <f>IF(OR(AND(AO$12="Grundvertrag Dienstleistung",AQ29&lt;'Valori soglia'!$H$5),AND(AO$12="Los Dienstleistung",AQ29&lt;'Valori soglia'!$H$5),AND(AO$12="Grundvertrag Lieferung",AQ29&lt;'Valori soglia'!$L$5),AND(AO$12="Los Lieferung",AQ29&lt;'Valori soglia'!$L$5)),"Freihändig Tipo. 36 OAPub","")</f>
        <v/>
      </c>
      <c r="AT30" s="469"/>
      <c r="AU30" s="461"/>
      <c r="AV30" s="463"/>
      <c r="AW30" s="465"/>
      <c r="AX30" s="28"/>
      <c r="AY30" s="466" t="s">
        <v>45</v>
      </c>
      <c r="AZ30" s="429"/>
      <c r="BA30" s="455"/>
      <c r="BB30" s="457"/>
      <c r="BC30" s="468" t="str">
        <f>IF(OR(AND(AY$12="Grundvertrag Dienstleistung",BA29&lt;'Valori soglia'!$H$5),AND(AY$12="Los Dienstleistung",BA29&lt;'Valori soglia'!$H$5),AND(AY$12="Grundvertrag Lieferung",BA29&lt;'Valori soglia'!$L$5),AND(AY$12="Los Lieferung",BA29&lt;'Valori soglia'!$L$5)),"Freihändig Tipo. 36 OAPub","")</f>
        <v/>
      </c>
      <c r="BD30" s="469"/>
      <c r="BE30" s="461"/>
      <c r="BF30" s="463"/>
      <c r="BG30" s="465"/>
      <c r="BH30" s="27"/>
      <c r="BI30" s="466" t="s">
        <v>45</v>
      </c>
      <c r="BJ30" s="429"/>
      <c r="BK30" s="455"/>
      <c r="BL30" s="457"/>
      <c r="BM30" s="468" t="str">
        <f>IF(OR(AND(BI$12="Grundvertrag Dienstleistung",BK29&lt;'Valori soglia'!$H$5),AND(BI$12="Los Dienstleistung",BK29&lt;'Valori soglia'!$H$5),AND(BI$12="Grundvertrag Lieferung",BK29&lt;'Valori soglia'!$L$5),AND(BI$12="Los Lieferung",BK29&lt;'Valori soglia'!$L$5)),"Freihändig Tipo. 36 OAPub","")</f>
        <v/>
      </c>
      <c r="BN30" s="469"/>
      <c r="BO30" s="461"/>
      <c r="BP30" s="463"/>
      <c r="BQ30" s="465"/>
      <c r="BR30" s="159"/>
      <c r="BS30" s="466" t="s">
        <v>45</v>
      </c>
      <c r="BT30" s="429"/>
      <c r="BU30" s="455"/>
      <c r="BV30" s="457"/>
      <c r="BW30" s="468" t="str">
        <f>IF(OR(AND(BS$12="Grundvertrag Dienstleistung",BU29&lt;'Valori soglia'!$H$5),AND(BS$12="Los Dienstleistung",BU29&lt;'Valori soglia'!$H$5),AND(BS$12="Grundvertrag Lieferung",BU29&lt;'Valori soglia'!$L$5),AND(BS$12="Los Lieferung",BU29&lt;'Valori soglia'!$L$5)),"Freihändig Tipo. 36 OAPub","")</f>
        <v/>
      </c>
      <c r="BX30" s="469"/>
      <c r="BY30" s="461"/>
      <c r="BZ30" s="463"/>
      <c r="CA30" s="465"/>
      <c r="CB30" s="159"/>
      <c r="CC30" s="466" t="s">
        <v>45</v>
      </c>
      <c r="CD30" s="429"/>
      <c r="CE30" s="455"/>
      <c r="CF30" s="457"/>
      <c r="CG30" s="468" t="str">
        <f>IF(OR(AND(CC$12="Grundvertrag Dienstleistung",CE29&lt;'Valori soglia'!$H$5),AND(CC$12="Los Dienstleistung",CE29&lt;'Valori soglia'!$H$5),AND(CC$12="Grundvertrag Lieferung",CE29&lt;'Valori soglia'!$L$5),AND(CC$12="Los Lieferung",CE29&lt;'Valori soglia'!$L$5)),"Freihändig Tipo. 36 OAPub","")</f>
        <v/>
      </c>
      <c r="CH30" s="469"/>
      <c r="CI30" s="461"/>
      <c r="CJ30" s="463"/>
      <c r="CK30" s="465"/>
      <c r="CL30" s="160"/>
      <c r="CM30" s="466" t="s">
        <v>45</v>
      </c>
      <c r="CN30" s="429"/>
      <c r="CO30" s="455"/>
      <c r="CP30" s="457"/>
      <c r="CQ30" s="468" t="str">
        <f>IF(OR(AND(CM$12="Grundvertrag Dienstleistung",CO29&lt;'Valori soglia'!$H$5),AND(CM$12="Los Dienstleistung",CO29&lt;'Valori soglia'!$H$5),AND(CM$12="Grundvertrag Lieferung",CO29&lt;'Valori soglia'!$L$5),AND(CM$12="Los Lieferung",CO29&lt;'Valori soglia'!$L$5)),"Freihändig Tipo. 36 OAPub","")</f>
        <v/>
      </c>
      <c r="CR30" s="469"/>
      <c r="CS30" s="461"/>
      <c r="CT30" s="463"/>
      <c r="CU30" s="465"/>
      <c r="CV30" s="161"/>
      <c r="CW30" s="466" t="s">
        <v>45</v>
      </c>
      <c r="CX30" s="429"/>
      <c r="CY30" s="455"/>
      <c r="CZ30" s="457"/>
      <c r="DA30" s="468" t="str">
        <f>IF(OR(AND(CW$12="Grundvertrag Dienstleistung",CY29&lt;'Valori soglia'!$H$5),AND(CW$12="Los Dienstleistung",CY29&lt;'Valori soglia'!$H$5),AND(CW$12="Grundvertrag Lieferung",CY29&lt;'Valori soglia'!$L$5),AND(CW$12="Los Lieferung",CY29&lt;'Valori soglia'!$L$5)),"Freihändig Tipo. 36 OAPub","")</f>
        <v/>
      </c>
      <c r="DB30" s="469"/>
      <c r="DC30" s="461"/>
      <c r="DD30" s="463"/>
      <c r="DE30" s="465"/>
      <c r="DF30" s="162"/>
      <c r="DG30" s="466" t="s">
        <v>45</v>
      </c>
      <c r="DH30" s="429"/>
      <c r="DI30" s="455"/>
      <c r="DJ30" s="457"/>
      <c r="DK30" s="468" t="str">
        <f>IF(OR(AND(DG$12="Grundvertrag Dienstleistung",DI29&lt;'Valori soglia'!$H$5),AND(DG$12="Los Dienstleistung",DI29&lt;'Valori soglia'!$H$5),AND(DG$12="Grundvertrag Lieferung",DI29&lt;'Valori soglia'!$L$5),AND(DG$12="Los Lieferung",DI29&lt;'Valori soglia'!$L$5)),"Freihändig Tipo. 36 OAPub","")</f>
        <v/>
      </c>
      <c r="DL30" s="469"/>
      <c r="DM30" s="461"/>
      <c r="DN30" s="463"/>
      <c r="DO30" s="465"/>
      <c r="DP30" s="36"/>
      <c r="DQ30" s="466" t="s">
        <v>45</v>
      </c>
      <c r="DR30" s="429"/>
      <c r="DS30" s="455"/>
      <c r="DT30" s="457"/>
      <c r="DU30" s="468" t="str">
        <f>IF(OR(AND(DQ$12="Grundvertrag Dienstleistung",DS29&lt;'Valori soglia'!$H$5),AND(DQ$12="Los Dienstleistung",DS29&lt;'Valori soglia'!$H$5),AND(DQ$12="Grundvertrag Lieferung",DS29&lt;'Valori soglia'!$L$5),AND(DQ$12="Los Lieferung",DS29&lt;'Valori soglia'!$L$5)),"Freihändig Tipo. 36 OAPub","")</f>
        <v/>
      </c>
      <c r="DV30" s="469"/>
      <c r="DW30" s="461"/>
      <c r="DX30" s="463"/>
      <c r="DY30" s="465"/>
      <c r="DZ30" s="27"/>
      <c r="EA30" s="466" t="s">
        <v>45</v>
      </c>
      <c r="EB30" s="429"/>
      <c r="EC30" s="455"/>
      <c r="ED30" s="457"/>
      <c r="EE30" s="468" t="str">
        <f>IF(OR(AND(EA$12="Grundvertrag Dienstleistung",EC29&lt;'Valori soglia'!$H$5),AND(EA$12="Los Dienstleistung",EC29&lt;'Valori soglia'!$H$5),AND(EA$12="Grundvertrag Lieferung",EC29&lt;'Valori soglia'!$L$5),AND(EA$12="Los Lieferung",EC29&lt;'Valori soglia'!$L$5)),"Freihändig Tipo. 36 OAPub","")</f>
        <v/>
      </c>
      <c r="EF30" s="469"/>
      <c r="EG30" s="461"/>
      <c r="EH30" s="463"/>
      <c r="EI30" s="465"/>
      <c r="EJ30" s="28"/>
      <c r="EK30" s="466" t="s">
        <v>45</v>
      </c>
      <c r="EL30" s="429"/>
      <c r="EM30" s="455"/>
      <c r="EN30" s="457"/>
      <c r="EO30" s="468" t="str">
        <f>IF(OR(AND(EK$12="Grundvertrag Dienstleistung",EM29&lt;'Valori soglia'!$H$5),AND(EK$12="Los Dienstleistung",EM29&lt;'Valori soglia'!$H$5),AND(EK$12="Grundvertrag Lieferung",EM29&lt;'Valori soglia'!$L$5),AND(EK$12="Los Lieferung",EM29&lt;'Valori soglia'!$L$5)),"Freihändig Tipo. 36 OAPub","")</f>
        <v/>
      </c>
      <c r="EP30" s="469"/>
      <c r="EQ30" s="461"/>
      <c r="ER30" s="463"/>
      <c r="ES30" s="465"/>
      <c r="ET30" s="27"/>
      <c r="EU30" s="466" t="s">
        <v>45</v>
      </c>
      <c r="EV30" s="429"/>
      <c r="EW30" s="455"/>
      <c r="EX30" s="457"/>
      <c r="EY30" s="468" t="str">
        <f>IF(OR(AND(EU$12="Grundvertrag Dienstleistung",EW29&lt;'Valori soglia'!$H$5),AND(EU$12="Los Dienstleistung",EW29&lt;'Valori soglia'!$H$5),AND(EU$12="Grundvertrag Lieferung",EW29&lt;'Valori soglia'!$L$5),AND(EU$12="Los Lieferung",EW29&lt;'Valori soglia'!$L$5)),"Freihändig Tipo. 36 OAPub","")</f>
        <v/>
      </c>
      <c r="EZ30" s="469"/>
      <c r="FA30" s="461"/>
      <c r="FB30" s="463"/>
      <c r="FC30" s="465"/>
      <c r="FD30" s="159"/>
      <c r="FE30" s="466" t="s">
        <v>45</v>
      </c>
      <c r="FF30" s="429"/>
      <c r="FG30" s="455"/>
      <c r="FH30" s="457"/>
      <c r="FI30" s="468" t="str">
        <f>IF(OR(AND(FE$12="Grundvertrag Dienstleistung",FG29&lt;'Valori soglia'!$H$5),AND(FE$12="Los Dienstleistung",FG29&lt;'Valori soglia'!$H$5),AND(FE$12="Grundvertrag Lieferung",FG29&lt;'Valori soglia'!$L$5),AND(FE$12="Los Lieferung",FG29&lt;'Valori soglia'!$L$5)),"Freihändig Tipo. 36 OAPub","")</f>
        <v/>
      </c>
      <c r="FJ30" s="469"/>
      <c r="FK30" s="461"/>
      <c r="FL30" s="463"/>
      <c r="FM30" s="465"/>
      <c r="FN30" s="159"/>
      <c r="FO30" s="466" t="s">
        <v>45</v>
      </c>
      <c r="FP30" s="429"/>
      <c r="FQ30" s="455"/>
      <c r="FR30" s="457"/>
      <c r="FS30" s="468" t="str">
        <f>IF(OR(AND(FO$12="Grundvertrag Dienstleistung",FQ29&lt;'Valori soglia'!$H$5),AND(FO$12="Los Dienstleistung",FQ29&lt;'Valori soglia'!$H$5),AND(FO$12="Grundvertrag Lieferung",FQ29&lt;'Valori soglia'!$L$5),AND(FO$12="Los Lieferung",FQ29&lt;'Valori soglia'!$L$5)),"Freihändig Tipo. 36 OAPub","")</f>
        <v/>
      </c>
      <c r="FT30" s="469"/>
      <c r="FU30" s="461"/>
      <c r="FV30" s="463"/>
      <c r="FW30" s="465"/>
      <c r="FX30" s="160"/>
      <c r="FY30" s="466" t="s">
        <v>45</v>
      </c>
      <c r="FZ30" s="429"/>
      <c r="GA30" s="455"/>
      <c r="GB30" s="457"/>
      <c r="GC30" s="468" t="str">
        <f>IF(OR(AND(FY$12="Grundvertrag Dienstleistung",GA29&lt;'Valori soglia'!$H$5),AND(FY$12="Los Dienstleistung",GA29&lt;'Valori soglia'!$H$5),AND(FY$12="Grundvertrag Lieferung",GA29&lt;'Valori soglia'!$L$5),AND(FY$12="Los Lieferung",GA29&lt;'Valori soglia'!$L$5)),"Freihändig Tipo. 36 OAPub","")</f>
        <v/>
      </c>
      <c r="GD30" s="469"/>
      <c r="GE30" s="461"/>
      <c r="GF30" s="463"/>
      <c r="GG30" s="465"/>
      <c r="GH30" s="161"/>
      <c r="GI30" s="466" t="s">
        <v>45</v>
      </c>
      <c r="GJ30" s="429"/>
      <c r="GK30" s="455"/>
      <c r="GL30" s="457"/>
      <c r="GM30" s="468" t="str">
        <f>IF(OR(AND(GI$12="Grundvertrag Dienstleistung",GK29&lt;'Valori soglia'!$H$5),AND(GI$12="Los Dienstleistung",GK29&lt;'Valori soglia'!$H$5),AND(GI$12="Grundvertrag Lieferung",GK29&lt;'Valori soglia'!$L$5),AND(GI$12="Los Lieferung",GK29&lt;'Valori soglia'!$L$5)),"Freihändig Tipo. 36 OAPub","")</f>
        <v/>
      </c>
      <c r="GN30" s="469"/>
      <c r="GO30" s="461"/>
      <c r="GP30" s="463"/>
      <c r="GQ30" s="465"/>
      <c r="GR30" s="162"/>
      <c r="GS30" s="466" t="s">
        <v>45</v>
      </c>
      <c r="GT30" s="429"/>
      <c r="GU30" s="455"/>
      <c r="GV30" s="457"/>
      <c r="GW30" s="468" t="str">
        <f>IF(OR(AND(GS$12="Grundvertrag Dienstleistung",GU29&lt;'Valori soglia'!$H$5),AND(GS$12="Los Dienstleistung",GU29&lt;'Valori soglia'!$H$5),AND(GS$12="Grundvertrag Lieferung",GU29&lt;'Valori soglia'!$L$5),AND(GS$12="Los Lieferung",GU29&lt;'Valori soglia'!$L$5)),"Freihändig Tipo. 36 OAPub","")</f>
        <v/>
      </c>
      <c r="GX30" s="469"/>
      <c r="GY30" s="461"/>
      <c r="GZ30" s="463"/>
      <c r="HA30" s="465"/>
      <c r="HB30" s="36"/>
      <c r="HC30" s="466" t="s">
        <v>45</v>
      </c>
      <c r="HD30" s="429"/>
      <c r="HE30" s="455"/>
      <c r="HF30" s="457"/>
      <c r="HG30" s="468" t="str">
        <f>IF(OR(AND(HC$12="Grundvertrag Dienstleistung",HE29&lt;'Valori soglia'!$H$5),AND(HC$12="Los Dienstleistung",HE29&lt;'Valori soglia'!$H$5),AND(HC$12="Grundvertrag Lieferung",HE29&lt;'Valori soglia'!$L$5),AND(HC$12="Los Lieferung",HE29&lt;'Valori soglia'!$L$5)),"Freihändig Tipo. 36 OAPub","")</f>
        <v/>
      </c>
      <c r="HH30" s="469"/>
      <c r="HI30" s="461"/>
      <c r="HJ30" s="463"/>
      <c r="HK30" s="465"/>
      <c r="HL30" s="27"/>
      <c r="HM30" s="466" t="s">
        <v>45</v>
      </c>
      <c r="HN30" s="429"/>
      <c r="HO30" s="455"/>
      <c r="HP30" s="457"/>
      <c r="HQ30" s="468" t="str">
        <f>IF(OR(AND(HM$12="Grundvertrag Dienstleistung",HO29&lt;'Valori soglia'!$H$5),AND(HM$12="Los Dienstleistung",HO29&lt;'Valori soglia'!$H$5),AND(HM$12="Grundvertrag Lieferung",HO29&lt;'Valori soglia'!$L$5),AND(HM$12="Los Lieferung",HO29&lt;'Valori soglia'!$L$5)),"Freihändig Tipo. 36 OAPub","")</f>
        <v/>
      </c>
      <c r="HR30" s="469"/>
      <c r="HS30" s="461"/>
      <c r="HT30" s="463"/>
      <c r="HU30" s="465"/>
      <c r="HV30" s="28"/>
      <c r="HW30" s="466" t="s">
        <v>45</v>
      </c>
      <c r="HX30" s="429"/>
      <c r="HY30" s="455"/>
      <c r="HZ30" s="457"/>
      <c r="IA30" s="468" t="str">
        <f>IF(OR(AND(HW$12="Grundvertrag Dienstleistung",HY29&lt;'Valori soglia'!$H$5),AND(HW$12="Los Dienstleistung",HY29&lt;'Valori soglia'!$H$5),AND(HW$12="Grundvertrag Lieferung",HY29&lt;'Valori soglia'!$L$5),AND(HW$12="Los Lieferung",HY29&lt;'Valori soglia'!$L$5)),"Freihändig Tipo. 36 OAPub","")</f>
        <v/>
      </c>
      <c r="IB30" s="469"/>
      <c r="IC30" s="461"/>
      <c r="ID30" s="463"/>
      <c r="IE30" s="465"/>
      <c r="IF30" s="27"/>
      <c r="IG30" s="466" t="s">
        <v>45</v>
      </c>
      <c r="IH30" s="429"/>
      <c r="II30" s="455"/>
      <c r="IJ30" s="457"/>
      <c r="IK30" s="468" t="str">
        <f>IF(OR(AND(IG$12="Grundvertrag Dienstleistung",II29&lt;'Valori soglia'!$H$5),AND(IG$12="Los Dienstleistung",II29&lt;'Valori soglia'!$H$5),AND(IG$12="Grundvertrag Lieferung",II29&lt;'Valori soglia'!$L$5),AND(IG$12="Los Lieferung",II29&lt;'Valori soglia'!$L$5)),"Freihändig Tipo. 36 OAPub","")</f>
        <v/>
      </c>
      <c r="IL30" s="469"/>
      <c r="IM30" s="461"/>
      <c r="IN30" s="463"/>
      <c r="IO30" s="465"/>
      <c r="IP30" s="159"/>
      <c r="IQ30" s="466" t="s">
        <v>45</v>
      </c>
      <c r="IR30" s="429"/>
      <c r="IS30" s="455"/>
      <c r="IT30" s="457"/>
      <c r="IU30" s="468" t="str">
        <f>IF(OR(AND(IQ$12="Grundvertrag Dienstleistung",IS29&lt;'Valori soglia'!$H$5),AND(IQ$12="Los Dienstleistung",IS29&lt;'Valori soglia'!$H$5),AND(IQ$12="Grundvertrag Lieferung",IS29&lt;'Valori soglia'!$L$5),AND(IQ$12="Los Lieferung",IS29&lt;'Valori soglia'!$L$5)),"Freihändig Tipo. 36 OAPub","")</f>
        <v/>
      </c>
      <c r="IV30" s="469"/>
      <c r="IW30" s="461"/>
      <c r="IX30" s="463"/>
      <c r="IY30" s="465"/>
      <c r="IZ30" s="159"/>
      <c r="JA30" s="466" t="s">
        <v>45</v>
      </c>
      <c r="JB30" s="429"/>
      <c r="JC30" s="455"/>
      <c r="JD30" s="457"/>
      <c r="JE30" s="468" t="str">
        <f>IF(OR(AND(JA$12="Grundvertrag Dienstleistung",JC29&lt;'Valori soglia'!$H$5),AND(JA$12="Los Dienstleistung",JC29&lt;'Valori soglia'!$H$5),AND(JA$12="Grundvertrag Lieferung",JC29&lt;'Valori soglia'!$L$5),AND(JA$12="Los Lieferung",JC29&lt;'Valori soglia'!$L$5)),"Freihändig Tipo. 36 OAPub","")</f>
        <v/>
      </c>
      <c r="JF30" s="469"/>
      <c r="JG30" s="461"/>
      <c r="JH30" s="463"/>
      <c r="JI30" s="465"/>
      <c r="JJ30" s="160"/>
      <c r="JK30" s="466" t="s">
        <v>45</v>
      </c>
      <c r="JL30" s="429"/>
      <c r="JM30" s="455"/>
      <c r="JN30" s="457"/>
      <c r="JO30" s="468" t="str">
        <f>IF(OR(AND(JK$12="Grundvertrag Dienstleistung",JM29&lt;'Valori soglia'!$H$5),AND(JK$12="Los Dienstleistung",JM29&lt;'Valori soglia'!$H$5),AND(JK$12="Grundvertrag Lieferung",JM29&lt;'Valori soglia'!$L$5),AND(JK$12="Los Lieferung",JM29&lt;'Valori soglia'!$L$5)),"Freihändig Tipo. 36 OAPub","")</f>
        <v/>
      </c>
      <c r="JP30" s="469"/>
      <c r="JQ30" s="461"/>
      <c r="JR30" s="463"/>
      <c r="JS30" s="465"/>
    </row>
    <row r="31" spans="2:279" ht="27" customHeight="1" x14ac:dyDescent="0.2">
      <c r="B31" s="343"/>
      <c r="C31" s="429"/>
      <c r="D31" s="378"/>
      <c r="E31" s="510"/>
      <c r="F31" s="507" t="str">
        <f>IF(OR(AND(B29="Grundvertrag Dienstleistung",D29&lt;'Valori soglia'!H$5),AND(B29="Los Dienstleistung",D29&lt;'Valori soglia'!H$5),AND(B29="Grundvertrag Lieferung",D29&lt;'Valori soglia'!L$5),AND(B29="Los Lieferung",D29&lt;'Valori soglia'!L$5)),"Freihändig Tipo. 36 OAPub","")</f>
        <v/>
      </c>
      <c r="G31" s="508"/>
      <c r="H31" s="502"/>
      <c r="I31" s="503"/>
      <c r="J31" s="495"/>
      <c r="K31" s="466"/>
      <c r="L31" s="429"/>
      <c r="M31" s="455"/>
      <c r="N31" s="457"/>
      <c r="O31" s="472" t="str">
        <f>IF(OR(AND(N$12="Offen",OR(AND(K$12="Grundvertrag Dienstleistung",M29&gt;='Valori soglia'!$H$5,M29&lt;'Valori soglia'!$H$6),AND(K$12="Los Dienstleistung",M29&gt;='Valori soglia'!$H$5,M29&lt;'Valori soglia'!$H$6),AND(K$12="Grundvertrag Lieferung",M29&gt;='Valori soglia'!$L$5,M29&lt;'Valori soglia'!$L$6),AND(K$12="Los Lieferung",M29&gt;='Valori soglia'!$L$5,M29&lt;'Valori soglia'!$L$6))),AND(N$12="Einladung",OR(AND(K$12="Grundvertrag Dienstleistung",M29&gt;='Valori soglia'!$H$5,M29&lt;'Valori soglia'!$H$6),AND(K$12="Los Dienstleistung",M29&gt;='Valori soglia'!$H$5,M29&lt;'Valori soglia'!$H$6),AND(K$12="Grundvertrag Lieferung",M29&gt;='Valori soglia'!$L$5,M29&lt;'Valori soglia'!$L$6),AND(K$12="Los Lieferung",M29&gt;='Valori soglia'!$L$5,M29&lt;'Valori soglia'!$L$6)))),"Freihändig Tipo. 36 Abs. 2 Bst. d OAPub","")</f>
        <v/>
      </c>
      <c r="P31" s="473"/>
      <c r="Q31" s="461"/>
      <c r="R31" s="463"/>
      <c r="S31" s="465"/>
      <c r="T31" s="162"/>
      <c r="U31" s="466"/>
      <c r="V31" s="429"/>
      <c r="W31" s="455"/>
      <c r="X31" s="457"/>
      <c r="Y31" s="472" t="str">
        <f>IF(OR(AND(X$12="Offen",OR(AND(U$12="Grundvertrag Dienstleistung",W29&gt;='Valori soglia'!$H$5,W29&lt;'Valori soglia'!$H$6),AND(U$12="Los Dienstleistung",W29&gt;='Valori soglia'!$H$5,W29&lt;'Valori soglia'!$H$6),AND(U$12="Grundvertrag Lieferung",W29&gt;='Valori soglia'!$L$5,W29&lt;'Valori soglia'!$L$6),AND(U$12="Los Lieferung",W29&gt;='Valori soglia'!$L$5,W29&lt;'Valori soglia'!$L$6))),AND(X$12="Einladung",OR(AND(U$12="Grundvertrag Dienstleistung",W29&gt;='Valori soglia'!$H$5,W29&lt;'Valori soglia'!$H$6),AND(U$12="Los Dienstleistung",W29&gt;='Valori soglia'!$H$5,W29&lt;'Valori soglia'!$H$6),AND(U$12="Grundvertrag Lieferung",W29&gt;='Valori soglia'!$L$5,W29&lt;'Valori soglia'!$L$6),AND(U$12="Los Lieferung",W29&gt;='Valori soglia'!$L$5,W29&lt;'Valori soglia'!$L$6)))),"Freihändig Tipo. 36 Abs. 2 Bst. d OAPub","")</f>
        <v/>
      </c>
      <c r="Z31" s="473"/>
      <c r="AA31" s="461"/>
      <c r="AB31" s="463"/>
      <c r="AC31" s="465"/>
      <c r="AD31" s="27"/>
      <c r="AE31" s="466"/>
      <c r="AF31" s="429"/>
      <c r="AG31" s="455"/>
      <c r="AH31" s="457"/>
      <c r="AI31" s="472" t="str">
        <f>IF(OR(AND(AH$12="Offen",OR(AND(AE$12="Grundvertrag Dienstleistung",AG29&gt;='Valori soglia'!$H$5,AG29&lt;'Valori soglia'!$H$6),AND(AE$12="Los Dienstleistung",AG29&gt;='Valori soglia'!$H$5,AG29&lt;'Valori soglia'!$H$6),AND(AE$12="Grundvertrag Lieferung",AG29&gt;='Valori soglia'!$L$5,AG29&lt;'Valori soglia'!$L$6),AND(AE$12="Los Lieferung",AG29&gt;='Valori soglia'!$L$5,AG29&lt;'Valori soglia'!$L$6))),AND(AH$12="Einladung",OR(AND(AE$12="Grundvertrag Dienstleistung",AG29&gt;='Valori soglia'!$H$5,AG29&lt;'Valori soglia'!$H$6),AND(AE$12="Los Dienstleistung",AG29&gt;='Valori soglia'!$H$5,AG29&lt;'Valori soglia'!$H$6),AND(AE$12="Grundvertrag Lieferung",AG29&gt;='Valori soglia'!$L$5,AG29&lt;'Valori soglia'!$L$6),AND(AE$12="Los Lieferung",AG29&gt;='Valori soglia'!$L$5,AG29&lt;'Valori soglia'!$L$6)))),"Freihändig Tipo. 36 Abs. 2 Bst. d OAPub","")</f>
        <v/>
      </c>
      <c r="AJ31" s="473"/>
      <c r="AK31" s="461"/>
      <c r="AL31" s="463"/>
      <c r="AM31" s="465"/>
      <c r="AN31" s="27"/>
      <c r="AO31" s="466"/>
      <c r="AP31" s="429"/>
      <c r="AQ31" s="455"/>
      <c r="AR31" s="457"/>
      <c r="AS31" s="472" t="str">
        <f>IF(OR(AND(AR$12="Offen",OR(AND(AO$12="Grundvertrag Dienstleistung",AQ29&gt;='Valori soglia'!$H$5,AQ29&lt;'Valori soglia'!$H$6),AND(AO$12="Los Dienstleistung",AQ29&gt;='Valori soglia'!$H$5,AQ29&lt;'Valori soglia'!$H$6),AND(AO$12="Grundvertrag Lieferung",AQ29&gt;='Valori soglia'!$L$5,AQ29&lt;'Valori soglia'!$L$6),AND(AO$12="Los Lieferung",AQ29&gt;='Valori soglia'!$L$5,AQ29&lt;'Valori soglia'!$L$6))),AND(AR$12="Einladung",OR(AND(AO$12="Grundvertrag Dienstleistung",AQ29&gt;='Valori soglia'!$H$5,AQ29&lt;'Valori soglia'!$H$6),AND(AO$12="Los Dienstleistung",AQ29&gt;='Valori soglia'!$H$5,AQ29&lt;'Valori soglia'!$H$6),AND(AO$12="Grundvertrag Lieferung",AQ29&gt;='Valori soglia'!$L$5,AQ29&lt;'Valori soglia'!$L$6),AND(AO$12="Los Lieferung",AQ29&gt;='Valori soglia'!$L$5,AQ29&lt;'Valori soglia'!$L$6)))),"Freihändig Tipo. 36 Abs. 2 Bst. d OAPub","")</f>
        <v/>
      </c>
      <c r="AT31" s="473"/>
      <c r="AU31" s="461"/>
      <c r="AV31" s="463"/>
      <c r="AW31" s="465"/>
      <c r="AX31" s="28"/>
      <c r="AY31" s="466"/>
      <c r="AZ31" s="429"/>
      <c r="BA31" s="455"/>
      <c r="BB31" s="457"/>
      <c r="BC31" s="472" t="str">
        <f>IF(OR(AND(BB$12="Offen",OR(AND(AY$12="Grundvertrag Dienstleistung",BA29&gt;='Valori soglia'!$H$5,BA29&lt;'Valori soglia'!$H$6),AND(AY$12="Los Dienstleistung",BA29&gt;='Valori soglia'!$H$5,BA29&lt;'Valori soglia'!$H$6),AND(AY$12="Grundvertrag Lieferung",BA29&gt;='Valori soglia'!$L$5,BA29&lt;'Valori soglia'!$L$6),AND(AY$12="Los Lieferung",BA29&gt;='Valori soglia'!$L$5,BA29&lt;'Valori soglia'!$L$6))),AND(BB$12="Einladung",OR(AND(AY$12="Grundvertrag Dienstleistung",BA29&gt;='Valori soglia'!$H$5,BA29&lt;'Valori soglia'!$H$6),AND(AY$12="Los Dienstleistung",BA29&gt;='Valori soglia'!$H$5,BA29&lt;'Valori soglia'!$H$6),AND(AY$12="Grundvertrag Lieferung",BA29&gt;='Valori soglia'!$L$5,BA29&lt;'Valori soglia'!$L$6),AND(AY$12="Los Lieferung",BA29&gt;='Valori soglia'!$L$5,BA29&lt;'Valori soglia'!$L$6)))),"Freihändig Tipo. 36 Abs. 2 Bst. d OAPub","")</f>
        <v/>
      </c>
      <c r="BD31" s="473"/>
      <c r="BE31" s="461"/>
      <c r="BF31" s="463"/>
      <c r="BG31" s="465"/>
      <c r="BH31" s="27"/>
      <c r="BI31" s="466"/>
      <c r="BJ31" s="429"/>
      <c r="BK31" s="455"/>
      <c r="BL31" s="457"/>
      <c r="BM31" s="472" t="str">
        <f>IF(OR(AND(BL$12="Offen",OR(AND(BI$12="Grundvertrag Dienstleistung",BK29&gt;='Valori soglia'!$H$5,BK29&lt;'Valori soglia'!$H$6),AND(BI$12="Los Dienstleistung",BK29&gt;='Valori soglia'!$H$5,BK29&lt;'Valori soglia'!$H$6),AND(BI$12="Grundvertrag Lieferung",BK29&gt;='Valori soglia'!$L$5,BK29&lt;'Valori soglia'!$L$6),AND(BI$12="Los Lieferung",BK29&gt;='Valori soglia'!$L$5,BK29&lt;'Valori soglia'!$L$6))),AND(BL$12="Einladung",OR(AND(BI$12="Grundvertrag Dienstleistung",BK29&gt;='Valori soglia'!$H$5,BK29&lt;'Valori soglia'!$H$6),AND(BI$12="Los Dienstleistung",BK29&gt;='Valori soglia'!$H$5,BK29&lt;'Valori soglia'!$H$6),AND(BI$12="Grundvertrag Lieferung",BK29&gt;='Valori soglia'!$L$5,BK29&lt;'Valori soglia'!$L$6),AND(BI$12="Los Lieferung",BK29&gt;='Valori soglia'!$L$5,BK29&lt;'Valori soglia'!$L$6)))),"Freihändig Tipo. 36 Abs. 2 Bst. d OAPub","")</f>
        <v/>
      </c>
      <c r="BN31" s="473"/>
      <c r="BO31" s="461"/>
      <c r="BP31" s="463"/>
      <c r="BQ31" s="465"/>
      <c r="BR31" s="159"/>
      <c r="BS31" s="466"/>
      <c r="BT31" s="429"/>
      <c r="BU31" s="455"/>
      <c r="BV31" s="457"/>
      <c r="BW31" s="472" t="str">
        <f>IF(OR(AND(BV$12="Offen",OR(AND(BS$12="Grundvertrag Dienstleistung",BU29&gt;='Valori soglia'!$H$5,BU29&lt;'Valori soglia'!$H$6),AND(BS$12="Los Dienstleistung",BU29&gt;='Valori soglia'!$H$5,BU29&lt;'Valori soglia'!$H$6),AND(BS$12="Grundvertrag Lieferung",BU29&gt;='Valori soglia'!$L$5,BU29&lt;'Valori soglia'!$L$6),AND(BS$12="Los Lieferung",BU29&gt;='Valori soglia'!$L$5,BU29&lt;'Valori soglia'!$L$6))),AND(BV$12="Einladung",OR(AND(BS$12="Grundvertrag Dienstleistung",BU29&gt;='Valori soglia'!$H$5,BU29&lt;'Valori soglia'!$H$6),AND(BS$12="Los Dienstleistung",BU29&gt;='Valori soglia'!$H$5,BU29&lt;'Valori soglia'!$H$6),AND(BS$12="Grundvertrag Lieferung",BU29&gt;='Valori soglia'!$L$5,BU29&lt;'Valori soglia'!$L$6),AND(BS$12="Los Lieferung",BU29&gt;='Valori soglia'!$L$5,BU29&lt;'Valori soglia'!$L$6)))),"Freihändig Tipo. 36 Abs. 2 Bst. d OAPub","")</f>
        <v/>
      </c>
      <c r="BX31" s="473"/>
      <c r="BY31" s="461"/>
      <c r="BZ31" s="463"/>
      <c r="CA31" s="465"/>
      <c r="CB31" s="159"/>
      <c r="CC31" s="466"/>
      <c r="CD31" s="429"/>
      <c r="CE31" s="455"/>
      <c r="CF31" s="457"/>
      <c r="CG31" s="472" t="str">
        <f>IF(OR(AND(CF$12="Offen",OR(AND(CC$12="Grundvertrag Dienstleistung",CE29&gt;='Valori soglia'!$H$5,CE29&lt;'Valori soglia'!$H$6),AND(CC$12="Los Dienstleistung",CE29&gt;='Valori soglia'!$H$5,CE29&lt;'Valori soglia'!$H$6),AND(CC$12="Grundvertrag Lieferung",CE29&gt;='Valori soglia'!$L$5,CE29&lt;'Valori soglia'!$L$6),AND(CC$12="Los Lieferung",CE29&gt;='Valori soglia'!$L$5,CE29&lt;'Valori soglia'!$L$6))),AND(CF$12="Einladung",OR(AND(CC$12="Grundvertrag Dienstleistung",CE29&gt;='Valori soglia'!$H$5,CE29&lt;'Valori soglia'!$H$6),AND(CC$12="Los Dienstleistung",CE29&gt;='Valori soglia'!$H$5,CE29&lt;'Valori soglia'!$H$6),AND(CC$12="Grundvertrag Lieferung",CE29&gt;='Valori soglia'!$L$5,CE29&lt;'Valori soglia'!$L$6),AND(CC$12="Los Lieferung",CE29&gt;='Valori soglia'!$L$5,CE29&lt;'Valori soglia'!$L$6)))),"Freihändig Tipo. 36 Abs. 2 Bst. d OAPub","")</f>
        <v/>
      </c>
      <c r="CH31" s="473"/>
      <c r="CI31" s="461"/>
      <c r="CJ31" s="463"/>
      <c r="CK31" s="465"/>
      <c r="CL31" s="160"/>
      <c r="CM31" s="466"/>
      <c r="CN31" s="429"/>
      <c r="CO31" s="455"/>
      <c r="CP31" s="457"/>
      <c r="CQ31" s="472" t="str">
        <f>IF(OR(AND(CP$12="Offen",OR(AND(CM$12="Grundvertrag Dienstleistung",CO29&gt;='Valori soglia'!$H$5,CO29&lt;'Valori soglia'!$H$6),AND(CM$12="Los Dienstleistung",CO29&gt;='Valori soglia'!$H$5,CO29&lt;'Valori soglia'!$H$6),AND(CM$12="Grundvertrag Lieferung",CO29&gt;='Valori soglia'!$L$5,CO29&lt;'Valori soglia'!$L$6),AND(CM$12="Los Lieferung",CO29&gt;='Valori soglia'!$L$5,CO29&lt;'Valori soglia'!$L$6))),AND(CP$12="Einladung",OR(AND(CM$12="Grundvertrag Dienstleistung",CO29&gt;='Valori soglia'!$H$5,CO29&lt;'Valori soglia'!$H$6),AND(CM$12="Los Dienstleistung",CO29&gt;='Valori soglia'!$H$5,CO29&lt;'Valori soglia'!$H$6),AND(CM$12="Grundvertrag Lieferung",CO29&gt;='Valori soglia'!$L$5,CO29&lt;'Valori soglia'!$L$6),AND(CM$12="Los Lieferung",CO29&gt;='Valori soglia'!$L$5,CO29&lt;'Valori soglia'!$L$6)))),"Freihändig Tipo. 36 Abs. 2 Bst. d OAPub","")</f>
        <v/>
      </c>
      <c r="CR31" s="473"/>
      <c r="CS31" s="461"/>
      <c r="CT31" s="463"/>
      <c r="CU31" s="465"/>
      <c r="CV31" s="161"/>
      <c r="CW31" s="466"/>
      <c r="CX31" s="429"/>
      <c r="CY31" s="455"/>
      <c r="CZ31" s="457"/>
      <c r="DA31" s="472" t="str">
        <f>IF(OR(AND(CZ$12="Offen",OR(AND(CW$12="Grundvertrag Dienstleistung",CY29&gt;='Valori soglia'!$H$5,CY29&lt;'Valori soglia'!$H$6),AND(CW$12="Los Dienstleistung",CY29&gt;='Valori soglia'!$H$5,CY29&lt;'Valori soglia'!$H$6),AND(CW$12="Grundvertrag Lieferung",CY29&gt;='Valori soglia'!$L$5,CY29&lt;'Valori soglia'!$L$6),AND(CW$12="Los Lieferung",CY29&gt;='Valori soglia'!$L$5,CY29&lt;'Valori soglia'!$L$6))),AND(CZ$12="Einladung",OR(AND(CW$12="Grundvertrag Dienstleistung",CY29&gt;='Valori soglia'!$H$5,CY29&lt;'Valori soglia'!$H$6),AND(CW$12="Los Dienstleistung",CY29&gt;='Valori soglia'!$H$5,CY29&lt;'Valori soglia'!$H$6),AND(CW$12="Grundvertrag Lieferung",CY29&gt;='Valori soglia'!$L$5,CY29&lt;'Valori soglia'!$L$6),AND(CW$12="Los Lieferung",CY29&gt;='Valori soglia'!$L$5,CY29&lt;'Valori soglia'!$L$6)))),"Freihändig Tipo. 36 Abs. 2 Bst. d OAPub","")</f>
        <v/>
      </c>
      <c r="DB31" s="473"/>
      <c r="DC31" s="461"/>
      <c r="DD31" s="463"/>
      <c r="DE31" s="465"/>
      <c r="DF31" s="162"/>
      <c r="DG31" s="466"/>
      <c r="DH31" s="429"/>
      <c r="DI31" s="455"/>
      <c r="DJ31" s="457"/>
      <c r="DK31" s="472" t="str">
        <f>IF(OR(AND(DJ$12="Offen",OR(AND(DG$12="Grundvertrag Dienstleistung",DI29&gt;='Valori soglia'!$H$5,DI29&lt;'Valori soglia'!$H$6),AND(DG$12="Los Dienstleistung",DI29&gt;='Valori soglia'!$H$5,DI29&lt;'Valori soglia'!$H$6),AND(DG$12="Grundvertrag Lieferung",DI29&gt;='Valori soglia'!$L$5,DI29&lt;'Valori soglia'!$L$6),AND(DG$12="Los Lieferung",DI29&gt;='Valori soglia'!$L$5,DI29&lt;'Valori soglia'!$L$6))),AND(DJ$12="Einladung",OR(AND(DG$12="Grundvertrag Dienstleistung",DI29&gt;='Valori soglia'!$H$5,DI29&lt;'Valori soglia'!$H$6),AND(DG$12="Los Dienstleistung",DI29&gt;='Valori soglia'!$H$5,DI29&lt;'Valori soglia'!$H$6),AND(DG$12="Grundvertrag Lieferung",DI29&gt;='Valori soglia'!$L$5,DI29&lt;'Valori soglia'!$L$6),AND(DG$12="Los Lieferung",DI29&gt;='Valori soglia'!$L$5,DI29&lt;'Valori soglia'!$L$6)))),"Freihändig Tipo. 36 Abs. 2 Bst. d OAPub","")</f>
        <v/>
      </c>
      <c r="DL31" s="473"/>
      <c r="DM31" s="461"/>
      <c r="DN31" s="463"/>
      <c r="DO31" s="465"/>
      <c r="DP31" s="27"/>
      <c r="DQ31" s="466"/>
      <c r="DR31" s="429"/>
      <c r="DS31" s="455"/>
      <c r="DT31" s="457"/>
      <c r="DU31" s="472" t="str">
        <f>IF(OR(AND(DT$12="Offen",OR(AND(DQ$12="Grundvertrag Dienstleistung",DS29&gt;='Valori soglia'!$H$5,DS29&lt;'Valori soglia'!$H$6),AND(DQ$12="Los Dienstleistung",DS29&gt;='Valori soglia'!$H$5,DS29&lt;'Valori soglia'!$H$6),AND(DQ$12="Grundvertrag Lieferung",DS29&gt;='Valori soglia'!$L$5,DS29&lt;'Valori soglia'!$L$6),AND(DQ$12="Los Lieferung",DS29&gt;='Valori soglia'!$L$5,DS29&lt;'Valori soglia'!$L$6))),AND(DT$12="Einladung",OR(AND(DQ$12="Grundvertrag Dienstleistung",DS29&gt;='Valori soglia'!$H$5,DS29&lt;'Valori soglia'!$H$6),AND(DQ$12="Los Dienstleistung",DS29&gt;='Valori soglia'!$H$5,DS29&lt;'Valori soglia'!$H$6),AND(DQ$12="Grundvertrag Lieferung",DS29&gt;='Valori soglia'!$L$5,DS29&lt;'Valori soglia'!$L$6),AND(DQ$12="Los Lieferung",DS29&gt;='Valori soglia'!$L$5,DS29&lt;'Valori soglia'!$L$6)))),"Freihändig Tipo. 36 Abs. 2 Bst. d OAPub","")</f>
        <v/>
      </c>
      <c r="DV31" s="473"/>
      <c r="DW31" s="461"/>
      <c r="DX31" s="463"/>
      <c r="DY31" s="465"/>
      <c r="DZ31" s="27"/>
      <c r="EA31" s="466"/>
      <c r="EB31" s="429"/>
      <c r="EC31" s="455"/>
      <c r="ED31" s="457"/>
      <c r="EE31" s="472" t="str">
        <f>IF(OR(AND(ED$12="Offen",OR(AND(EA$12="Grundvertrag Dienstleistung",EC29&gt;='Valori soglia'!$H$5,EC29&lt;'Valori soglia'!$H$6),AND(EA$12="Los Dienstleistung",EC29&gt;='Valori soglia'!$H$5,EC29&lt;'Valori soglia'!$H$6),AND(EA$12="Grundvertrag Lieferung",EC29&gt;='Valori soglia'!$L$5,EC29&lt;'Valori soglia'!$L$6),AND(EA$12="Los Lieferung",EC29&gt;='Valori soglia'!$L$5,EC29&lt;'Valori soglia'!$L$6))),AND(ED$12="Einladung",OR(AND(EA$12="Grundvertrag Dienstleistung",EC29&gt;='Valori soglia'!$H$5,EC29&lt;'Valori soglia'!$H$6),AND(EA$12="Los Dienstleistung",EC29&gt;='Valori soglia'!$H$5,EC29&lt;'Valori soglia'!$H$6),AND(EA$12="Grundvertrag Lieferung",EC29&gt;='Valori soglia'!$L$5,EC29&lt;'Valori soglia'!$L$6),AND(EA$12="Los Lieferung",EC29&gt;='Valori soglia'!$L$5,EC29&lt;'Valori soglia'!$L$6)))),"Freihändig Tipo. 36 Abs. 2 Bst. d OAPub","")</f>
        <v/>
      </c>
      <c r="EF31" s="473"/>
      <c r="EG31" s="461"/>
      <c r="EH31" s="463"/>
      <c r="EI31" s="465"/>
      <c r="EJ31" s="28"/>
      <c r="EK31" s="466"/>
      <c r="EL31" s="429"/>
      <c r="EM31" s="455"/>
      <c r="EN31" s="457"/>
      <c r="EO31" s="472" t="str">
        <f>IF(OR(AND(EN$12="Offen",OR(AND(EK$12="Grundvertrag Dienstleistung",EM29&gt;='Valori soglia'!$H$5,EM29&lt;'Valori soglia'!$H$6),AND(EK$12="Los Dienstleistung",EM29&gt;='Valori soglia'!$H$5,EM29&lt;'Valori soglia'!$H$6),AND(EK$12="Grundvertrag Lieferung",EM29&gt;='Valori soglia'!$L$5,EM29&lt;'Valori soglia'!$L$6),AND(EK$12="Los Lieferung",EM29&gt;='Valori soglia'!$L$5,EM29&lt;'Valori soglia'!$L$6))),AND(EN$12="Einladung",OR(AND(EK$12="Grundvertrag Dienstleistung",EM29&gt;='Valori soglia'!$H$5,EM29&lt;'Valori soglia'!$H$6),AND(EK$12="Los Dienstleistung",EM29&gt;='Valori soglia'!$H$5,EM29&lt;'Valori soglia'!$H$6),AND(EK$12="Grundvertrag Lieferung",EM29&gt;='Valori soglia'!$L$5,EM29&lt;'Valori soglia'!$L$6),AND(EK$12="Los Lieferung",EM29&gt;='Valori soglia'!$L$5,EM29&lt;'Valori soglia'!$L$6)))),"Freihändig Tipo. 36 Abs. 2 Bst. d OAPub","")</f>
        <v/>
      </c>
      <c r="EP31" s="473"/>
      <c r="EQ31" s="461"/>
      <c r="ER31" s="463"/>
      <c r="ES31" s="465"/>
      <c r="ET31" s="27"/>
      <c r="EU31" s="466"/>
      <c r="EV31" s="429"/>
      <c r="EW31" s="455"/>
      <c r="EX31" s="457"/>
      <c r="EY31" s="472" t="str">
        <f>IF(OR(AND(EX$12="Offen",OR(AND(EU$12="Grundvertrag Dienstleistung",EW29&gt;='Valori soglia'!$H$5,EW29&lt;'Valori soglia'!$H$6),AND(EU$12="Los Dienstleistung",EW29&gt;='Valori soglia'!$H$5,EW29&lt;'Valori soglia'!$H$6),AND(EU$12="Grundvertrag Lieferung",EW29&gt;='Valori soglia'!$L$5,EW29&lt;'Valori soglia'!$L$6),AND(EU$12="Los Lieferung",EW29&gt;='Valori soglia'!$L$5,EW29&lt;'Valori soglia'!$L$6))),AND(EX$12="Einladung",OR(AND(EU$12="Grundvertrag Dienstleistung",EW29&gt;='Valori soglia'!$H$5,EW29&lt;'Valori soglia'!$H$6),AND(EU$12="Los Dienstleistung",EW29&gt;='Valori soglia'!$H$5,EW29&lt;'Valori soglia'!$H$6),AND(EU$12="Grundvertrag Lieferung",EW29&gt;='Valori soglia'!$L$5,EW29&lt;'Valori soglia'!$L$6),AND(EU$12="Los Lieferung",EW29&gt;='Valori soglia'!$L$5,EW29&lt;'Valori soglia'!$L$6)))),"Freihändig Tipo. 36 Abs. 2 Bst. d OAPub","")</f>
        <v/>
      </c>
      <c r="EZ31" s="473"/>
      <c r="FA31" s="461"/>
      <c r="FB31" s="463"/>
      <c r="FC31" s="465"/>
      <c r="FD31" s="159"/>
      <c r="FE31" s="466"/>
      <c r="FF31" s="429"/>
      <c r="FG31" s="455"/>
      <c r="FH31" s="457"/>
      <c r="FI31" s="472" t="str">
        <f>IF(OR(AND(FH$12="Offen",OR(AND(FE$12="Grundvertrag Dienstleistung",FG29&gt;='Valori soglia'!$H$5,FG29&lt;'Valori soglia'!$H$6),AND(FE$12="Los Dienstleistung",FG29&gt;='Valori soglia'!$H$5,FG29&lt;'Valori soglia'!$H$6),AND(FE$12="Grundvertrag Lieferung",FG29&gt;='Valori soglia'!$L$5,FG29&lt;'Valori soglia'!$L$6),AND(FE$12="Los Lieferung",FG29&gt;='Valori soglia'!$L$5,FG29&lt;'Valori soglia'!$L$6))),AND(FH$12="Einladung",OR(AND(FE$12="Grundvertrag Dienstleistung",FG29&gt;='Valori soglia'!$H$5,FG29&lt;'Valori soglia'!$H$6),AND(FE$12="Los Dienstleistung",FG29&gt;='Valori soglia'!$H$5,FG29&lt;'Valori soglia'!$H$6),AND(FE$12="Grundvertrag Lieferung",FG29&gt;='Valori soglia'!$L$5,FG29&lt;'Valori soglia'!$L$6),AND(FE$12="Los Lieferung",FG29&gt;='Valori soglia'!$L$5,FG29&lt;'Valori soglia'!$L$6)))),"Freihändig Tipo. 36 Abs. 2 Bst. d OAPub","")</f>
        <v/>
      </c>
      <c r="FJ31" s="473"/>
      <c r="FK31" s="461"/>
      <c r="FL31" s="463"/>
      <c r="FM31" s="465"/>
      <c r="FN31" s="159"/>
      <c r="FO31" s="466"/>
      <c r="FP31" s="429"/>
      <c r="FQ31" s="455"/>
      <c r="FR31" s="457"/>
      <c r="FS31" s="472" t="str">
        <f>IF(OR(AND(FR$12="Offen",OR(AND(FO$12="Grundvertrag Dienstleistung",FQ29&gt;='Valori soglia'!$H$5,FQ29&lt;'Valori soglia'!$H$6),AND(FO$12="Los Dienstleistung",FQ29&gt;='Valori soglia'!$H$5,FQ29&lt;'Valori soglia'!$H$6),AND(FO$12="Grundvertrag Lieferung",FQ29&gt;='Valori soglia'!$L$5,FQ29&lt;'Valori soglia'!$L$6),AND(FO$12="Los Lieferung",FQ29&gt;='Valori soglia'!$L$5,FQ29&lt;'Valori soglia'!$L$6))),AND(FR$12="Einladung",OR(AND(FO$12="Grundvertrag Dienstleistung",FQ29&gt;='Valori soglia'!$H$5,FQ29&lt;'Valori soglia'!$H$6),AND(FO$12="Los Dienstleistung",FQ29&gt;='Valori soglia'!$H$5,FQ29&lt;'Valori soglia'!$H$6),AND(FO$12="Grundvertrag Lieferung",FQ29&gt;='Valori soglia'!$L$5,FQ29&lt;'Valori soglia'!$L$6),AND(FO$12="Los Lieferung",FQ29&gt;='Valori soglia'!$L$5,FQ29&lt;'Valori soglia'!$L$6)))),"Freihändig Tipo. 36 Abs. 2 Bst. d OAPub","")</f>
        <v/>
      </c>
      <c r="FT31" s="473"/>
      <c r="FU31" s="461"/>
      <c r="FV31" s="463"/>
      <c r="FW31" s="465"/>
      <c r="FX31" s="160"/>
      <c r="FY31" s="466"/>
      <c r="FZ31" s="429"/>
      <c r="GA31" s="455"/>
      <c r="GB31" s="457"/>
      <c r="GC31" s="472" t="str">
        <f>IF(OR(AND(GB$12="Offen",OR(AND(FY$12="Grundvertrag Dienstleistung",GA29&gt;='Valori soglia'!$H$5,GA29&lt;'Valori soglia'!$H$6),AND(FY$12="Los Dienstleistung",GA29&gt;='Valori soglia'!$H$5,GA29&lt;'Valori soglia'!$H$6),AND(FY$12="Grundvertrag Lieferung",GA29&gt;='Valori soglia'!$L$5,GA29&lt;'Valori soglia'!$L$6),AND(FY$12="Los Lieferung",GA29&gt;='Valori soglia'!$L$5,GA29&lt;'Valori soglia'!$L$6))),AND(GB$12="Einladung",OR(AND(FY$12="Grundvertrag Dienstleistung",GA29&gt;='Valori soglia'!$H$5,GA29&lt;'Valori soglia'!$H$6),AND(FY$12="Los Dienstleistung",GA29&gt;='Valori soglia'!$H$5,GA29&lt;'Valori soglia'!$H$6),AND(FY$12="Grundvertrag Lieferung",GA29&gt;='Valori soglia'!$L$5,GA29&lt;'Valori soglia'!$L$6),AND(FY$12="Los Lieferung",GA29&gt;='Valori soglia'!$L$5,GA29&lt;'Valori soglia'!$L$6)))),"Freihändig Tipo. 36 Abs. 2 Bst. d OAPub","")</f>
        <v/>
      </c>
      <c r="GD31" s="473"/>
      <c r="GE31" s="461"/>
      <c r="GF31" s="463"/>
      <c r="GG31" s="465"/>
      <c r="GH31" s="161"/>
      <c r="GI31" s="466"/>
      <c r="GJ31" s="429"/>
      <c r="GK31" s="455"/>
      <c r="GL31" s="457"/>
      <c r="GM31" s="472" t="str">
        <f>IF(OR(AND(GL$12="Offen",OR(AND(GI$12="Grundvertrag Dienstleistung",GK29&gt;='Valori soglia'!$H$5,GK29&lt;'Valori soglia'!$H$6),AND(GI$12="Los Dienstleistung",GK29&gt;='Valori soglia'!$H$5,GK29&lt;'Valori soglia'!$H$6),AND(GI$12="Grundvertrag Lieferung",GK29&gt;='Valori soglia'!$L$5,GK29&lt;'Valori soglia'!$L$6),AND(GI$12="Los Lieferung",GK29&gt;='Valori soglia'!$L$5,GK29&lt;'Valori soglia'!$L$6))),AND(GL$12="Einladung",OR(AND(GI$12="Grundvertrag Dienstleistung",GK29&gt;='Valori soglia'!$H$5,GK29&lt;'Valori soglia'!$H$6),AND(GI$12="Los Dienstleistung",GK29&gt;='Valori soglia'!$H$5,GK29&lt;'Valori soglia'!$H$6),AND(GI$12="Grundvertrag Lieferung",GK29&gt;='Valori soglia'!$L$5,GK29&lt;'Valori soglia'!$L$6),AND(GI$12="Los Lieferung",GK29&gt;='Valori soglia'!$L$5,GK29&lt;'Valori soglia'!$L$6)))),"Freihändig Tipo. 36 Abs. 2 Bst. d OAPub","")</f>
        <v/>
      </c>
      <c r="GN31" s="473"/>
      <c r="GO31" s="461"/>
      <c r="GP31" s="463"/>
      <c r="GQ31" s="465"/>
      <c r="GR31" s="162"/>
      <c r="GS31" s="466"/>
      <c r="GT31" s="429"/>
      <c r="GU31" s="455"/>
      <c r="GV31" s="457"/>
      <c r="GW31" s="472" t="str">
        <f>IF(OR(AND(GV$12="Offen",OR(AND(GS$12="Grundvertrag Dienstleistung",GU29&gt;='Valori soglia'!$H$5,GU29&lt;'Valori soglia'!$H$6),AND(GS$12="Los Dienstleistung",GU29&gt;='Valori soglia'!$H$5,GU29&lt;'Valori soglia'!$H$6),AND(GS$12="Grundvertrag Lieferung",GU29&gt;='Valori soglia'!$L$5,GU29&lt;'Valori soglia'!$L$6),AND(GS$12="Los Lieferung",GU29&gt;='Valori soglia'!$L$5,GU29&lt;'Valori soglia'!$L$6))),AND(GV$12="Einladung",OR(AND(GS$12="Grundvertrag Dienstleistung",GU29&gt;='Valori soglia'!$H$5,GU29&lt;'Valori soglia'!$H$6),AND(GS$12="Los Dienstleistung",GU29&gt;='Valori soglia'!$H$5,GU29&lt;'Valori soglia'!$H$6),AND(GS$12="Grundvertrag Lieferung",GU29&gt;='Valori soglia'!$L$5,GU29&lt;'Valori soglia'!$L$6),AND(GS$12="Los Lieferung",GU29&gt;='Valori soglia'!$L$5,GU29&lt;'Valori soglia'!$L$6)))),"Freihändig Tipo. 36 Abs. 2 Bst. d OAPub","")</f>
        <v/>
      </c>
      <c r="GX31" s="473"/>
      <c r="GY31" s="461"/>
      <c r="GZ31" s="463"/>
      <c r="HA31" s="465"/>
      <c r="HB31" s="27"/>
      <c r="HC31" s="466"/>
      <c r="HD31" s="429"/>
      <c r="HE31" s="455"/>
      <c r="HF31" s="457"/>
      <c r="HG31" s="472" t="str">
        <f>IF(OR(AND(HF$12="Offen",OR(AND(HC$12="Grundvertrag Dienstleistung",HE29&gt;='Valori soglia'!$H$5,HE29&lt;'Valori soglia'!$H$6),AND(HC$12="Los Dienstleistung",HE29&gt;='Valori soglia'!$H$5,HE29&lt;'Valori soglia'!$H$6),AND(HC$12="Grundvertrag Lieferung",HE29&gt;='Valori soglia'!$L$5,HE29&lt;'Valori soglia'!$L$6),AND(HC$12="Los Lieferung",HE29&gt;='Valori soglia'!$L$5,HE29&lt;'Valori soglia'!$L$6))),AND(HF$12="Einladung",OR(AND(HC$12="Grundvertrag Dienstleistung",HE29&gt;='Valori soglia'!$H$5,HE29&lt;'Valori soglia'!$H$6),AND(HC$12="Los Dienstleistung",HE29&gt;='Valori soglia'!$H$5,HE29&lt;'Valori soglia'!$H$6),AND(HC$12="Grundvertrag Lieferung",HE29&gt;='Valori soglia'!$L$5,HE29&lt;'Valori soglia'!$L$6),AND(HC$12="Los Lieferung",HE29&gt;='Valori soglia'!$L$5,HE29&lt;'Valori soglia'!$L$6)))),"Freihändig Tipo. 36 Abs. 2 Bst. d OAPub","")</f>
        <v/>
      </c>
      <c r="HH31" s="473"/>
      <c r="HI31" s="461"/>
      <c r="HJ31" s="463"/>
      <c r="HK31" s="465"/>
      <c r="HL31" s="27"/>
      <c r="HM31" s="466"/>
      <c r="HN31" s="429"/>
      <c r="HO31" s="455"/>
      <c r="HP31" s="457"/>
      <c r="HQ31" s="472" t="str">
        <f>IF(OR(AND(HP$12="Offen",OR(AND(HM$12="Grundvertrag Dienstleistung",HO29&gt;='Valori soglia'!$H$5,HO29&lt;'Valori soglia'!$H$6),AND(HM$12="Los Dienstleistung",HO29&gt;='Valori soglia'!$H$5,HO29&lt;'Valori soglia'!$H$6),AND(HM$12="Grundvertrag Lieferung",HO29&gt;='Valori soglia'!$L$5,HO29&lt;'Valori soglia'!$L$6),AND(HM$12="Los Lieferung",HO29&gt;='Valori soglia'!$L$5,HO29&lt;'Valori soglia'!$L$6))),AND(HP$12="Einladung",OR(AND(HM$12="Grundvertrag Dienstleistung",HO29&gt;='Valori soglia'!$H$5,HO29&lt;'Valori soglia'!$H$6),AND(HM$12="Los Dienstleistung",HO29&gt;='Valori soglia'!$H$5,HO29&lt;'Valori soglia'!$H$6),AND(HM$12="Grundvertrag Lieferung",HO29&gt;='Valori soglia'!$L$5,HO29&lt;'Valori soglia'!$L$6),AND(HM$12="Los Lieferung",HO29&gt;='Valori soglia'!$L$5,HO29&lt;'Valori soglia'!$L$6)))),"Freihändig Tipo. 36 Abs. 2 Bst. d OAPub","")</f>
        <v/>
      </c>
      <c r="HR31" s="473"/>
      <c r="HS31" s="461"/>
      <c r="HT31" s="463"/>
      <c r="HU31" s="465"/>
      <c r="HV31" s="28"/>
      <c r="HW31" s="466"/>
      <c r="HX31" s="429"/>
      <c r="HY31" s="455"/>
      <c r="HZ31" s="457"/>
      <c r="IA31" s="472" t="str">
        <f>IF(OR(AND(HZ$12="Offen",OR(AND(HW$12="Grundvertrag Dienstleistung",HY29&gt;='Valori soglia'!$H$5,HY29&lt;'Valori soglia'!$H$6),AND(HW$12="Los Dienstleistung",HY29&gt;='Valori soglia'!$H$5,HY29&lt;'Valori soglia'!$H$6),AND(HW$12="Grundvertrag Lieferung",HY29&gt;='Valori soglia'!$L$5,HY29&lt;'Valori soglia'!$L$6),AND(HW$12="Los Lieferung",HY29&gt;='Valori soglia'!$L$5,HY29&lt;'Valori soglia'!$L$6))),AND(HZ$12="Einladung",OR(AND(HW$12="Grundvertrag Dienstleistung",HY29&gt;='Valori soglia'!$H$5,HY29&lt;'Valori soglia'!$H$6),AND(HW$12="Los Dienstleistung",HY29&gt;='Valori soglia'!$H$5,HY29&lt;'Valori soglia'!$H$6),AND(HW$12="Grundvertrag Lieferung",HY29&gt;='Valori soglia'!$L$5,HY29&lt;'Valori soglia'!$L$6),AND(HW$12="Los Lieferung",HY29&gt;='Valori soglia'!$L$5,HY29&lt;'Valori soglia'!$L$6)))),"Freihändig Tipo. 36 Abs. 2 Bst. d OAPub","")</f>
        <v/>
      </c>
      <c r="IB31" s="473"/>
      <c r="IC31" s="461"/>
      <c r="ID31" s="463"/>
      <c r="IE31" s="465"/>
      <c r="IF31" s="27"/>
      <c r="IG31" s="466"/>
      <c r="IH31" s="429"/>
      <c r="II31" s="455"/>
      <c r="IJ31" s="457"/>
      <c r="IK31" s="472" t="str">
        <f>IF(OR(AND(IJ$12="Offen",OR(AND(IG$12="Grundvertrag Dienstleistung",II29&gt;='Valori soglia'!$H$5,II29&lt;'Valori soglia'!$H$6),AND(IG$12="Los Dienstleistung",II29&gt;='Valori soglia'!$H$5,II29&lt;'Valori soglia'!$H$6),AND(IG$12="Grundvertrag Lieferung",II29&gt;='Valori soglia'!$L$5,II29&lt;'Valori soglia'!$L$6),AND(IG$12="Los Lieferung",II29&gt;='Valori soglia'!$L$5,II29&lt;'Valori soglia'!$L$6))),AND(IJ$12="Einladung",OR(AND(IG$12="Grundvertrag Dienstleistung",II29&gt;='Valori soglia'!$H$5,II29&lt;'Valori soglia'!$H$6),AND(IG$12="Los Dienstleistung",II29&gt;='Valori soglia'!$H$5,II29&lt;'Valori soglia'!$H$6),AND(IG$12="Grundvertrag Lieferung",II29&gt;='Valori soglia'!$L$5,II29&lt;'Valori soglia'!$L$6),AND(IG$12="Los Lieferung",II29&gt;='Valori soglia'!$L$5,II29&lt;'Valori soglia'!$L$6)))),"Freihändig Tipo. 36 Abs. 2 Bst. d OAPub","")</f>
        <v/>
      </c>
      <c r="IL31" s="473"/>
      <c r="IM31" s="461"/>
      <c r="IN31" s="463"/>
      <c r="IO31" s="465"/>
      <c r="IP31" s="159"/>
      <c r="IQ31" s="466"/>
      <c r="IR31" s="429"/>
      <c r="IS31" s="455"/>
      <c r="IT31" s="457"/>
      <c r="IU31" s="472" t="str">
        <f>IF(OR(AND(IT$12="Offen",OR(AND(IQ$12="Grundvertrag Dienstleistung",IS29&gt;='Valori soglia'!$H$5,IS29&lt;'Valori soglia'!$H$6),AND(IQ$12="Los Dienstleistung",IS29&gt;='Valori soglia'!$H$5,IS29&lt;'Valori soglia'!$H$6),AND(IQ$12="Grundvertrag Lieferung",IS29&gt;='Valori soglia'!$L$5,IS29&lt;'Valori soglia'!$L$6),AND(IQ$12="Los Lieferung",IS29&gt;='Valori soglia'!$L$5,IS29&lt;'Valori soglia'!$L$6))),AND(IT$12="Einladung",OR(AND(IQ$12="Grundvertrag Dienstleistung",IS29&gt;='Valori soglia'!$H$5,IS29&lt;'Valori soglia'!$H$6),AND(IQ$12="Los Dienstleistung",IS29&gt;='Valori soglia'!$H$5,IS29&lt;'Valori soglia'!$H$6),AND(IQ$12="Grundvertrag Lieferung",IS29&gt;='Valori soglia'!$L$5,IS29&lt;'Valori soglia'!$L$6),AND(IQ$12="Los Lieferung",IS29&gt;='Valori soglia'!$L$5,IS29&lt;'Valori soglia'!$L$6)))),"Freihändig Tipo. 36 Abs. 2 Bst. d OAPub","")</f>
        <v/>
      </c>
      <c r="IV31" s="473"/>
      <c r="IW31" s="461"/>
      <c r="IX31" s="463"/>
      <c r="IY31" s="465"/>
      <c r="IZ31" s="159"/>
      <c r="JA31" s="466"/>
      <c r="JB31" s="429"/>
      <c r="JC31" s="455"/>
      <c r="JD31" s="457"/>
      <c r="JE31" s="472" t="str">
        <f>IF(OR(AND(JD$12="Offen",OR(AND(JA$12="Grundvertrag Dienstleistung",JC29&gt;='Valori soglia'!$H$5,JC29&lt;'Valori soglia'!$H$6),AND(JA$12="Los Dienstleistung",JC29&gt;='Valori soglia'!$H$5,JC29&lt;'Valori soglia'!$H$6),AND(JA$12="Grundvertrag Lieferung",JC29&gt;='Valori soglia'!$L$5,JC29&lt;'Valori soglia'!$L$6),AND(JA$12="Los Lieferung",JC29&gt;='Valori soglia'!$L$5,JC29&lt;'Valori soglia'!$L$6))),AND(JD$12="Einladung",OR(AND(JA$12="Grundvertrag Dienstleistung",JC29&gt;='Valori soglia'!$H$5,JC29&lt;'Valori soglia'!$H$6),AND(JA$12="Los Dienstleistung",JC29&gt;='Valori soglia'!$H$5,JC29&lt;'Valori soglia'!$H$6),AND(JA$12="Grundvertrag Lieferung",JC29&gt;='Valori soglia'!$L$5,JC29&lt;'Valori soglia'!$L$6),AND(JA$12="Los Lieferung",JC29&gt;='Valori soglia'!$L$5,JC29&lt;'Valori soglia'!$L$6)))),"Freihändig Tipo. 36 Abs. 2 Bst. d OAPub","")</f>
        <v/>
      </c>
      <c r="JF31" s="473"/>
      <c r="JG31" s="461"/>
      <c r="JH31" s="463"/>
      <c r="JI31" s="465"/>
      <c r="JJ31" s="160"/>
      <c r="JK31" s="466"/>
      <c r="JL31" s="429"/>
      <c r="JM31" s="455"/>
      <c r="JN31" s="457"/>
      <c r="JO31" s="472" t="str">
        <f>IF(OR(AND(JN$12="Offen",OR(AND(JK$12="Grundvertrag Dienstleistung",JM29&gt;='Valori soglia'!$H$5,JM29&lt;'Valori soglia'!$H$6),AND(JK$12="Los Dienstleistung",JM29&gt;='Valori soglia'!$H$5,JM29&lt;'Valori soglia'!$H$6),AND(JK$12="Grundvertrag Lieferung",JM29&gt;='Valori soglia'!$L$5,JM29&lt;'Valori soglia'!$L$6),AND(JK$12="Los Lieferung",JM29&gt;='Valori soglia'!$L$5,JM29&lt;'Valori soglia'!$L$6))),AND(JN$12="Einladung",OR(AND(JK$12="Grundvertrag Dienstleistung",JM29&gt;='Valori soglia'!$H$5,JM29&lt;'Valori soglia'!$H$6),AND(JK$12="Los Dienstleistung",JM29&gt;='Valori soglia'!$H$5,JM29&lt;'Valori soglia'!$H$6),AND(JK$12="Grundvertrag Lieferung",JM29&gt;='Valori soglia'!$L$5,JM29&lt;'Valori soglia'!$L$6),AND(JK$12="Los Lieferung",JM29&gt;='Valori soglia'!$L$5,JM29&lt;'Valori soglia'!$L$6)))),"Freihändig Tipo. 36 Abs. 2 Bst. d OAPub","")</f>
        <v/>
      </c>
      <c r="JP31" s="473"/>
      <c r="JQ31" s="461"/>
      <c r="JR31" s="463"/>
      <c r="JS31" s="465"/>
    </row>
    <row r="32" spans="2:279" ht="27" customHeight="1" x14ac:dyDescent="0.2">
      <c r="B32" s="151" t="s">
        <v>103</v>
      </c>
      <c r="C32" s="429"/>
      <c r="D32" s="378">
        <v>0</v>
      </c>
      <c r="E32" s="510" t="str">
        <f>IF(D32&gt;='Valori soglia'!H$6,"BöB","OAPub")</f>
        <v>OAPub</v>
      </c>
      <c r="F32" s="505" t="str">
        <f>IF(D32&gt;='Valori soglia'!H$6,"Offenes Procedura *","")</f>
        <v/>
      </c>
      <c r="G32" s="506"/>
      <c r="H32" s="502" t="str">
        <f>IF(E32="BöB","Ja","No")</f>
        <v>No</v>
      </c>
      <c r="I32" s="503" t="str">
        <f>IF(E32="BöB","Ja","No")</f>
        <v>No</v>
      </c>
      <c r="J32" s="495"/>
      <c r="K32" s="173" t="s">
        <v>44</v>
      </c>
      <c r="L32" s="429">
        <v>7</v>
      </c>
      <c r="M32" s="455">
        <v>0</v>
      </c>
      <c r="N32" s="457" t="str">
        <f>IF(M32&gt;='Valori soglia'!$H$6,"BöB","OAPub")</f>
        <v>OAPub</v>
      </c>
      <c r="O32" s="459" t="str">
        <f>IF(OR(AND(K$12="Grundvertrag Dienstleistung",M32&gt;='Valori soglia'!$H$5,O34=""),AND(K$12="Los Dienstleistung",M32&gt;='Valori soglia'!$H$5,O34=""),AND(K$12="Grundvertrag Lieferung",M32&gt;='Valori soglia'!$L$5,O34=""),AND(K$12="Los Lieferung",M32&gt;='Valori soglia'!$L$5,O34="")),"Freihändig Tipo. 13 OAPub","")</f>
        <v/>
      </c>
      <c r="P32" s="460"/>
      <c r="Q32" s="461" t="str">
        <f>IF(N32="BöB","Ja","No")</f>
        <v>No</v>
      </c>
      <c r="R32" s="463" t="str">
        <f>IF(N32="BöB","Ja","No")</f>
        <v>No</v>
      </c>
      <c r="S32" s="465" t="str">
        <f>IF(SUM(M14:M34)&gt;M12/2,"Ʃ Aggiunte &gt; 50% Grundauftrag","")</f>
        <v/>
      </c>
      <c r="T32" s="162"/>
      <c r="U32" s="173" t="s">
        <v>44</v>
      </c>
      <c r="V32" s="429">
        <v>7</v>
      </c>
      <c r="W32" s="455">
        <v>0</v>
      </c>
      <c r="X32" s="457" t="str">
        <f>IF(W32&gt;='Valori soglia'!$H$6,"BöB","OAPub")</f>
        <v>OAPub</v>
      </c>
      <c r="Y32" s="459" t="str">
        <f>IF(OR(AND(U$12="Grundvertrag Dienstleistung",W32&gt;='Valori soglia'!$H$5,Y34=""),AND(U$12="Los Dienstleistung",W32&gt;='Valori soglia'!$H$5,Y34=""),AND(U$12="Grundvertrag Lieferung",W32&gt;='Valori soglia'!$L$5,Y34=""),AND(U$12="Los Lieferung",W32&gt;='Valori soglia'!$L$5,Y34="")),"Freihändig Tipo. 13 OAPub","")</f>
        <v/>
      </c>
      <c r="Z32" s="460"/>
      <c r="AA32" s="461" t="str">
        <f>IF(X32="BöB","Ja","No")</f>
        <v>No</v>
      </c>
      <c r="AB32" s="463" t="str">
        <f>IF(X32="BöB","Ja","No")</f>
        <v>No</v>
      </c>
      <c r="AC32" s="465" t="str">
        <f>IF(SUM(W14:W34)&gt;W12/2,"Ʃ Aggiunte &gt; 50% Grundauftrag","")</f>
        <v/>
      </c>
      <c r="AD32" s="36"/>
      <c r="AE32" s="173" t="s">
        <v>44</v>
      </c>
      <c r="AF32" s="429">
        <v>7</v>
      </c>
      <c r="AG32" s="455">
        <v>0</v>
      </c>
      <c r="AH32" s="457" t="str">
        <f>IF(AG32&gt;='Valori soglia'!$H$6,"BöB","OAPub")</f>
        <v>OAPub</v>
      </c>
      <c r="AI32" s="459" t="str">
        <f>IF(OR(AND(AE$12="Grundvertrag Dienstleistung",AG32&gt;='Valori soglia'!$H$5,AI34=""),AND(AE$12="Los Dienstleistung",AG32&gt;='Valori soglia'!$H$5,AI34=""),AND(AE$12="Grundvertrag Lieferung",AG32&gt;='Valori soglia'!$L$5,AI34=""),AND(AE$12="Los Lieferung",AG32&gt;='Valori soglia'!$L$5,AI34="")),"Freihändig Tipo. 13 OAPub","")</f>
        <v/>
      </c>
      <c r="AJ32" s="460"/>
      <c r="AK32" s="461" t="str">
        <f>IF(AH32="BöB","Ja","No")</f>
        <v>No</v>
      </c>
      <c r="AL32" s="463" t="str">
        <f>IF(AH32="BöB","Ja","No")</f>
        <v>No</v>
      </c>
      <c r="AM32" s="465" t="str">
        <f>IF(SUM(AG14:AG34)&gt;AG12/2,"Ʃ Aggiunte &gt; 50% Grundauftrag","")</f>
        <v/>
      </c>
      <c r="AN32" s="27"/>
      <c r="AO32" s="173" t="s">
        <v>44</v>
      </c>
      <c r="AP32" s="429">
        <v>7</v>
      </c>
      <c r="AQ32" s="455">
        <v>0</v>
      </c>
      <c r="AR32" s="457" t="str">
        <f>IF(AQ32&gt;='Valori soglia'!$H$6,"BöB","OAPub")</f>
        <v>OAPub</v>
      </c>
      <c r="AS32" s="459" t="str">
        <f>IF(OR(AND(AO$12="Grundvertrag Dienstleistung",AQ32&gt;='Valori soglia'!$H$5,AS34=""),AND(AO$12="Los Dienstleistung",AQ32&gt;='Valori soglia'!$H$5,AS34=""),AND(AO$12="Grundvertrag Lieferung",AQ32&gt;='Valori soglia'!$L$5,AS34=""),AND(AO$12="Los Lieferung",AQ32&gt;='Valori soglia'!$L$5,AS34="")),"Freihändig Tipo. 13 OAPub","")</f>
        <v/>
      </c>
      <c r="AT32" s="460"/>
      <c r="AU32" s="461" t="str">
        <f>IF(AR32="BöB","Ja","No")</f>
        <v>No</v>
      </c>
      <c r="AV32" s="463" t="str">
        <f>IF(AR32="BöB","Ja","No")</f>
        <v>No</v>
      </c>
      <c r="AW32" s="465" t="str">
        <f>IF(SUM(AQ14:AQ34)&gt;AQ12/2,"Ʃ Aggiunte &gt; 50% Grundauftrag","")</f>
        <v/>
      </c>
      <c r="AX32" s="28"/>
      <c r="AY32" s="173" t="s">
        <v>44</v>
      </c>
      <c r="AZ32" s="429">
        <v>7</v>
      </c>
      <c r="BA32" s="455">
        <v>0</v>
      </c>
      <c r="BB32" s="457" t="str">
        <f>IF(BA32&gt;='Valori soglia'!$H$6,"BöB","OAPub")</f>
        <v>OAPub</v>
      </c>
      <c r="BC32" s="459" t="str">
        <f>IF(OR(AND(AY$12="Grundvertrag Dienstleistung",BA32&gt;='Valori soglia'!$H$5,BC34=""),AND(AY$12="Los Dienstleistung",BA32&gt;='Valori soglia'!$H$5,BC34=""),AND(AY$12="Grundvertrag Lieferung",BA32&gt;='Valori soglia'!$L$5,BC34=""),AND(AY$12="Los Lieferung",BA32&gt;='Valori soglia'!$L$5,BC34="")),"Freihändig Tipo. 13 OAPub","")</f>
        <v/>
      </c>
      <c r="BD32" s="460"/>
      <c r="BE32" s="461" t="str">
        <f>IF(BB32="BöB","Ja","No")</f>
        <v>No</v>
      </c>
      <c r="BF32" s="463" t="str">
        <f>IF(BB32="BöB","Ja","No")</f>
        <v>No</v>
      </c>
      <c r="BG32" s="465" t="str">
        <f>IF(SUM(BA14:BA34)&gt;BA12/2,"Ʃ Aggiunte &gt; 50% Grundauftrag","")</f>
        <v/>
      </c>
      <c r="BH32" s="27"/>
      <c r="BI32" s="173" t="s">
        <v>44</v>
      </c>
      <c r="BJ32" s="429">
        <v>7</v>
      </c>
      <c r="BK32" s="455">
        <v>0</v>
      </c>
      <c r="BL32" s="457" t="str">
        <f>IF(BK32&gt;='Valori soglia'!$H$6,"BöB","OAPub")</f>
        <v>OAPub</v>
      </c>
      <c r="BM32" s="459" t="str">
        <f>IF(OR(AND(BI$12="Grundvertrag Dienstleistung",BK32&gt;='Valori soglia'!$H$5,BM34=""),AND(BI$12="Los Dienstleistung",BK32&gt;='Valori soglia'!$H$5,BM34=""),AND(BI$12="Grundvertrag Lieferung",BK32&gt;='Valori soglia'!$L$5,BM34=""),AND(BI$12="Los Lieferung",BK32&gt;='Valori soglia'!$L$5,BM34="")),"Freihändig Tipo. 13 OAPub","")</f>
        <v/>
      </c>
      <c r="BN32" s="460"/>
      <c r="BO32" s="461" t="str">
        <f>IF(BL32="BöB","Ja","No")</f>
        <v>No</v>
      </c>
      <c r="BP32" s="463" t="str">
        <f>IF(BL32="BöB","Ja","No")</f>
        <v>No</v>
      </c>
      <c r="BQ32" s="465" t="str">
        <f>IF(SUM(BK14:BK34)&gt;BK12/2,"Ʃ Aggiunte &gt; 50% Grundauftrag","")</f>
        <v/>
      </c>
      <c r="BR32" s="159"/>
      <c r="BS32" s="173" t="s">
        <v>44</v>
      </c>
      <c r="BT32" s="429">
        <v>7</v>
      </c>
      <c r="BU32" s="455">
        <v>0</v>
      </c>
      <c r="BV32" s="457" t="str">
        <f>IF(BU32&gt;='Valori soglia'!$H$6,"BöB","OAPub")</f>
        <v>OAPub</v>
      </c>
      <c r="BW32" s="459" t="str">
        <f>IF(OR(AND(BS$12="Grundvertrag Dienstleistung",BU32&gt;='Valori soglia'!$H$5,BW34=""),AND(BS$12="Los Dienstleistung",BU32&gt;='Valori soglia'!$H$5,BW34=""),AND(BS$12="Grundvertrag Lieferung",BU32&gt;='Valori soglia'!$L$5,BW34=""),AND(BS$12="Los Lieferung",BU32&gt;='Valori soglia'!$L$5,BW34="")),"Freihändig Tipo. 13 OAPub","")</f>
        <v/>
      </c>
      <c r="BX32" s="460"/>
      <c r="BY32" s="461" t="str">
        <f>IF(BV32="BöB","Ja","No")</f>
        <v>No</v>
      </c>
      <c r="BZ32" s="463" t="str">
        <f>IF(BV32="BöB","Ja","No")</f>
        <v>No</v>
      </c>
      <c r="CA32" s="465" t="str">
        <f>IF(SUM(BU14:BU34)&gt;BU12/2,"Ʃ Aggiunte &gt; 50% Grundauftrag","")</f>
        <v/>
      </c>
      <c r="CB32" s="159"/>
      <c r="CC32" s="173" t="s">
        <v>44</v>
      </c>
      <c r="CD32" s="429">
        <v>7</v>
      </c>
      <c r="CE32" s="455">
        <v>0</v>
      </c>
      <c r="CF32" s="457" t="str">
        <f>IF(CE32&gt;='Valori soglia'!$H$6,"BöB","OAPub")</f>
        <v>OAPub</v>
      </c>
      <c r="CG32" s="459" t="str">
        <f>IF(OR(AND(CC$12="Grundvertrag Dienstleistung",CE32&gt;='Valori soglia'!$H$5,CG34=""),AND(CC$12="Los Dienstleistung",CE32&gt;='Valori soglia'!$H$5,CG34=""),AND(CC$12="Grundvertrag Lieferung",CE32&gt;='Valori soglia'!$L$5,CG34=""),AND(CC$12="Los Lieferung",CE32&gt;='Valori soglia'!$L$5,CG34="")),"Freihändig Tipo. 13 OAPub","")</f>
        <v/>
      </c>
      <c r="CH32" s="460"/>
      <c r="CI32" s="461" t="str">
        <f>IF(CF32="BöB","Ja","No")</f>
        <v>No</v>
      </c>
      <c r="CJ32" s="463" t="str">
        <f>IF(CF32="BöB","Ja","No")</f>
        <v>No</v>
      </c>
      <c r="CK32" s="465" t="str">
        <f>IF(SUM(CE14:CE34)&gt;CE12/2,"Ʃ Aggiunte &gt; 50% Grundauftrag","")</f>
        <v/>
      </c>
      <c r="CL32" s="160"/>
      <c r="CM32" s="173" t="s">
        <v>44</v>
      </c>
      <c r="CN32" s="429">
        <v>7</v>
      </c>
      <c r="CO32" s="455">
        <v>0</v>
      </c>
      <c r="CP32" s="457" t="str">
        <f>IF(CO32&gt;='Valori soglia'!$H$6,"BöB","OAPub")</f>
        <v>OAPub</v>
      </c>
      <c r="CQ32" s="459" t="str">
        <f>IF(OR(AND(CM$12="Grundvertrag Dienstleistung",CO32&gt;='Valori soglia'!$H$5,CQ34=""),AND(CM$12="Los Dienstleistung",CO32&gt;='Valori soglia'!$H$5,CQ34=""),AND(CM$12="Grundvertrag Lieferung",CO32&gt;='Valori soglia'!$L$5,CQ34=""),AND(CM$12="Los Lieferung",CO32&gt;='Valori soglia'!$L$5,CQ34="")),"Freihändig Tipo. 13 OAPub","")</f>
        <v/>
      </c>
      <c r="CR32" s="460"/>
      <c r="CS32" s="461" t="str">
        <f>IF(CP32="BöB","Ja","No")</f>
        <v>No</v>
      </c>
      <c r="CT32" s="463" t="str">
        <f>IF(CP32="BöB","Ja","No")</f>
        <v>No</v>
      </c>
      <c r="CU32" s="465" t="str">
        <f>IF(SUM(CO14:CO34)&gt;CO12/2,"Ʃ Aggiunte &gt; 50% Grundauftrag","")</f>
        <v/>
      </c>
      <c r="CV32" s="161"/>
      <c r="CW32" s="173" t="s">
        <v>44</v>
      </c>
      <c r="CX32" s="429">
        <v>7</v>
      </c>
      <c r="CY32" s="455">
        <v>0</v>
      </c>
      <c r="CZ32" s="457" t="str">
        <f>IF(CY32&gt;='Valori soglia'!$H$6,"BöB","OAPub")</f>
        <v>OAPub</v>
      </c>
      <c r="DA32" s="459" t="str">
        <f>IF(OR(AND(CW$12="Grundvertrag Dienstleistung",CY32&gt;='Valori soglia'!$H$5,DA34=""),AND(CW$12="Los Dienstleistung",CY32&gt;='Valori soglia'!$H$5,DA34=""),AND(CW$12="Grundvertrag Lieferung",CY32&gt;='Valori soglia'!$L$5,DA34=""),AND(CW$12="Los Lieferung",CY32&gt;='Valori soglia'!$L$5,DA34="")),"Freihändig Tipo. 13 OAPub","")</f>
        <v/>
      </c>
      <c r="DB32" s="460"/>
      <c r="DC32" s="461" t="str">
        <f>IF(CZ32="BöB","Ja","No")</f>
        <v>No</v>
      </c>
      <c r="DD32" s="463" t="str">
        <f>IF(CZ32="BöB","Ja","No")</f>
        <v>No</v>
      </c>
      <c r="DE32" s="465" t="str">
        <f>IF(SUM(CY14:CY34)&gt;CY12/2,"Ʃ Aggiunte &gt; 50% Grundauftrag","")</f>
        <v/>
      </c>
      <c r="DF32" s="162"/>
      <c r="DG32" s="173" t="s">
        <v>44</v>
      </c>
      <c r="DH32" s="429">
        <v>7</v>
      </c>
      <c r="DI32" s="455">
        <v>0</v>
      </c>
      <c r="DJ32" s="457" t="str">
        <f>IF(DI32&gt;='Valori soglia'!$H$6,"BöB","OAPub")</f>
        <v>OAPub</v>
      </c>
      <c r="DK32" s="459" t="str">
        <f>IF(OR(AND(DG$12="Grundvertrag Dienstleistung",DI32&gt;='Valori soglia'!$H$5,DK34=""),AND(DG$12="Los Dienstleistung",DI32&gt;='Valori soglia'!$H$5,DK34=""),AND(DG$12="Grundvertrag Lieferung",DI32&gt;='Valori soglia'!$L$5,DK34=""),AND(DG$12="Los Lieferung",DI32&gt;='Valori soglia'!$L$5,DK34="")),"Freihändig Tipo. 13 OAPub","")</f>
        <v/>
      </c>
      <c r="DL32" s="460"/>
      <c r="DM32" s="461" t="str">
        <f>IF(DJ32="BöB","Ja","No")</f>
        <v>No</v>
      </c>
      <c r="DN32" s="463" t="str">
        <f>IF(DJ32="BöB","Ja","No")</f>
        <v>No</v>
      </c>
      <c r="DO32" s="465" t="str">
        <f>IF(SUM(DI14:DI34)&gt;DI12/2,"Ʃ Aggiunte &gt; 50% Grundauftrag","")</f>
        <v/>
      </c>
      <c r="DP32" s="36"/>
      <c r="DQ32" s="173" t="s">
        <v>44</v>
      </c>
      <c r="DR32" s="429">
        <v>7</v>
      </c>
      <c r="DS32" s="455">
        <v>0</v>
      </c>
      <c r="DT32" s="457" t="str">
        <f>IF(DS32&gt;='Valori soglia'!$H$6,"BöB","OAPub")</f>
        <v>OAPub</v>
      </c>
      <c r="DU32" s="459" t="str">
        <f>IF(OR(AND(DQ$12="Grundvertrag Dienstleistung",DS32&gt;='Valori soglia'!$H$5,DU34=""),AND(DQ$12="Los Dienstleistung",DS32&gt;='Valori soglia'!$H$5,DU34=""),AND(DQ$12="Grundvertrag Lieferung",DS32&gt;='Valori soglia'!$L$5,DU34=""),AND(DQ$12="Los Lieferung",DS32&gt;='Valori soglia'!$L$5,DU34="")),"Freihändig Tipo. 13 OAPub","")</f>
        <v/>
      </c>
      <c r="DV32" s="460"/>
      <c r="DW32" s="461" t="str">
        <f>IF(DT32="BöB","Ja","No")</f>
        <v>No</v>
      </c>
      <c r="DX32" s="463" t="str">
        <f>IF(DT32="BöB","Ja","No")</f>
        <v>No</v>
      </c>
      <c r="DY32" s="465" t="str">
        <f>IF(SUM(DS14:DS34)&gt;DS12/2,"Ʃ Aggiunte &gt; 50% Grundauftrag","")</f>
        <v/>
      </c>
      <c r="DZ32" s="27"/>
      <c r="EA32" s="173" t="s">
        <v>44</v>
      </c>
      <c r="EB32" s="429">
        <v>7</v>
      </c>
      <c r="EC32" s="455">
        <v>0</v>
      </c>
      <c r="ED32" s="457" t="str">
        <f>IF(EC32&gt;='Valori soglia'!$H$6,"BöB","OAPub")</f>
        <v>OAPub</v>
      </c>
      <c r="EE32" s="459" t="str">
        <f>IF(OR(AND(EA$12="Grundvertrag Dienstleistung",EC32&gt;='Valori soglia'!$H$5,EE34=""),AND(EA$12="Los Dienstleistung",EC32&gt;='Valori soglia'!$H$5,EE34=""),AND(EA$12="Grundvertrag Lieferung",EC32&gt;='Valori soglia'!$L$5,EE34=""),AND(EA$12="Los Lieferung",EC32&gt;='Valori soglia'!$L$5,EE34="")),"Freihändig Tipo. 13 OAPub","")</f>
        <v/>
      </c>
      <c r="EF32" s="460"/>
      <c r="EG32" s="461" t="str">
        <f>IF(ED32="BöB","Ja","No")</f>
        <v>No</v>
      </c>
      <c r="EH32" s="463" t="str">
        <f>IF(ED32="BöB","Ja","No")</f>
        <v>No</v>
      </c>
      <c r="EI32" s="465" t="str">
        <f>IF(SUM(EC14:EC34)&gt;EC12/2,"Ʃ Aggiunte &gt; 50% Grundauftrag","")</f>
        <v/>
      </c>
      <c r="EJ32" s="28"/>
      <c r="EK32" s="173" t="s">
        <v>44</v>
      </c>
      <c r="EL32" s="429">
        <v>7</v>
      </c>
      <c r="EM32" s="455">
        <v>0</v>
      </c>
      <c r="EN32" s="457" t="str">
        <f>IF(EM32&gt;='Valori soglia'!$H$6,"BöB","OAPub")</f>
        <v>OAPub</v>
      </c>
      <c r="EO32" s="459" t="str">
        <f>IF(OR(AND(EK$12="Grundvertrag Dienstleistung",EM32&gt;='Valori soglia'!$H$5,EO34=""),AND(EK$12="Los Dienstleistung",EM32&gt;='Valori soglia'!$H$5,EO34=""),AND(EK$12="Grundvertrag Lieferung",EM32&gt;='Valori soglia'!$L$5,EO34=""),AND(EK$12="Los Lieferung",EM32&gt;='Valori soglia'!$L$5,EO34="")),"Freihändig Tipo. 13 OAPub","")</f>
        <v/>
      </c>
      <c r="EP32" s="460"/>
      <c r="EQ32" s="461" t="str">
        <f>IF(EN32="BöB","Ja","No")</f>
        <v>No</v>
      </c>
      <c r="ER32" s="463" t="str">
        <f>IF(EN32="BöB","Ja","No")</f>
        <v>No</v>
      </c>
      <c r="ES32" s="465" t="str">
        <f>IF(SUM(EM14:EM34)&gt;EM12/2,"Ʃ Aggiunte &gt; 50% Grundauftrag","")</f>
        <v/>
      </c>
      <c r="ET32" s="27"/>
      <c r="EU32" s="173" t="s">
        <v>44</v>
      </c>
      <c r="EV32" s="429">
        <v>7</v>
      </c>
      <c r="EW32" s="455">
        <v>0</v>
      </c>
      <c r="EX32" s="457" t="str">
        <f>IF(EW32&gt;='Valori soglia'!$H$6,"BöB","OAPub")</f>
        <v>OAPub</v>
      </c>
      <c r="EY32" s="459" t="str">
        <f>IF(OR(AND(EU$12="Grundvertrag Dienstleistung",EW32&gt;='Valori soglia'!$H$5,EY34=""),AND(EU$12="Los Dienstleistung",EW32&gt;='Valori soglia'!$H$5,EY34=""),AND(EU$12="Grundvertrag Lieferung",EW32&gt;='Valori soglia'!$L$5,EY34=""),AND(EU$12="Los Lieferung",EW32&gt;='Valori soglia'!$L$5,EY34="")),"Freihändig Tipo. 13 OAPub","")</f>
        <v/>
      </c>
      <c r="EZ32" s="460"/>
      <c r="FA32" s="461" t="str">
        <f>IF(EX32="BöB","Ja","No")</f>
        <v>No</v>
      </c>
      <c r="FB32" s="463" t="str">
        <f>IF(EX32="BöB","Ja","No")</f>
        <v>No</v>
      </c>
      <c r="FC32" s="465" t="str">
        <f>IF(SUM(EW14:EW34)&gt;EW12/2,"Ʃ Aggiunte &gt; 50% Grundauftrag","")</f>
        <v/>
      </c>
      <c r="FD32" s="159"/>
      <c r="FE32" s="173" t="s">
        <v>44</v>
      </c>
      <c r="FF32" s="429">
        <v>7</v>
      </c>
      <c r="FG32" s="455">
        <v>0</v>
      </c>
      <c r="FH32" s="457" t="str">
        <f>IF(FG32&gt;='Valori soglia'!$H$6,"BöB","OAPub")</f>
        <v>OAPub</v>
      </c>
      <c r="FI32" s="459" t="str">
        <f>IF(OR(AND(FE$12="Grundvertrag Dienstleistung",FG32&gt;='Valori soglia'!$H$5,FI34=""),AND(FE$12="Los Dienstleistung",FG32&gt;='Valori soglia'!$H$5,FI34=""),AND(FE$12="Grundvertrag Lieferung",FG32&gt;='Valori soglia'!$L$5,FI34=""),AND(FE$12="Los Lieferung",FG32&gt;='Valori soglia'!$L$5,FI34="")),"Freihändig Tipo. 13 OAPub","")</f>
        <v/>
      </c>
      <c r="FJ32" s="460"/>
      <c r="FK32" s="461" t="str">
        <f>IF(FH32="BöB","Ja","No")</f>
        <v>No</v>
      </c>
      <c r="FL32" s="463" t="str">
        <f>IF(FH32="BöB","Ja","No")</f>
        <v>No</v>
      </c>
      <c r="FM32" s="465" t="str">
        <f>IF(SUM(FG14:FG34)&gt;FG12/2,"Ʃ Aggiunte &gt; 50% Grundauftrag","")</f>
        <v/>
      </c>
      <c r="FN32" s="159"/>
      <c r="FO32" s="173" t="s">
        <v>44</v>
      </c>
      <c r="FP32" s="429">
        <v>7</v>
      </c>
      <c r="FQ32" s="455">
        <v>0</v>
      </c>
      <c r="FR32" s="457" t="str">
        <f>IF(FQ32&gt;='Valori soglia'!$H$6,"BöB","OAPub")</f>
        <v>OAPub</v>
      </c>
      <c r="FS32" s="459" t="str">
        <f>IF(OR(AND(FO$12="Grundvertrag Dienstleistung",FQ32&gt;='Valori soglia'!$H$5,FS34=""),AND(FO$12="Los Dienstleistung",FQ32&gt;='Valori soglia'!$H$5,FS34=""),AND(FO$12="Grundvertrag Lieferung",FQ32&gt;='Valori soglia'!$L$5,FS34=""),AND(FO$12="Los Lieferung",FQ32&gt;='Valori soglia'!$L$5,FS34="")),"Freihändig Tipo. 13 OAPub","")</f>
        <v/>
      </c>
      <c r="FT32" s="460"/>
      <c r="FU32" s="461" t="str">
        <f>IF(FR32="BöB","Ja","No")</f>
        <v>No</v>
      </c>
      <c r="FV32" s="463" t="str">
        <f>IF(FR32="BöB","Ja","No")</f>
        <v>No</v>
      </c>
      <c r="FW32" s="465" t="str">
        <f>IF(SUM(FQ14:FQ34)&gt;FQ12/2,"Ʃ Aggiunte &gt; 50% Grundauftrag","")</f>
        <v/>
      </c>
      <c r="FX32" s="160"/>
      <c r="FY32" s="173" t="s">
        <v>44</v>
      </c>
      <c r="FZ32" s="429">
        <v>7</v>
      </c>
      <c r="GA32" s="455">
        <v>0</v>
      </c>
      <c r="GB32" s="457" t="str">
        <f>IF(GA32&gt;='Valori soglia'!$H$6,"BöB","OAPub")</f>
        <v>OAPub</v>
      </c>
      <c r="GC32" s="459" t="str">
        <f>IF(OR(AND(FY$12="Grundvertrag Dienstleistung",GA32&gt;='Valori soglia'!$H$5,GC34=""),AND(FY$12="Los Dienstleistung",GA32&gt;='Valori soglia'!$H$5,GC34=""),AND(FY$12="Grundvertrag Lieferung",GA32&gt;='Valori soglia'!$L$5,GC34=""),AND(FY$12="Los Lieferung",GA32&gt;='Valori soglia'!$L$5,GC34="")),"Freihändig Tipo. 13 OAPub","")</f>
        <v/>
      </c>
      <c r="GD32" s="460"/>
      <c r="GE32" s="461" t="str">
        <f>IF(GB32="BöB","Ja","No")</f>
        <v>No</v>
      </c>
      <c r="GF32" s="463" t="str">
        <f>IF(GB32="BöB","Ja","No")</f>
        <v>No</v>
      </c>
      <c r="GG32" s="465" t="str">
        <f>IF(SUM(GA14:GA34)&gt;GA12/2,"Ʃ Aggiunte &gt; 50% Grundauftrag","")</f>
        <v/>
      </c>
      <c r="GH32" s="161"/>
      <c r="GI32" s="173" t="s">
        <v>44</v>
      </c>
      <c r="GJ32" s="429">
        <v>7</v>
      </c>
      <c r="GK32" s="455">
        <v>0</v>
      </c>
      <c r="GL32" s="457" t="str">
        <f>IF(GK32&gt;='Valori soglia'!$H$6,"BöB","OAPub")</f>
        <v>OAPub</v>
      </c>
      <c r="GM32" s="459" t="str">
        <f>IF(OR(AND(GI$12="Grundvertrag Dienstleistung",GK32&gt;='Valori soglia'!$H$5,GM34=""),AND(GI$12="Los Dienstleistung",GK32&gt;='Valori soglia'!$H$5,GM34=""),AND(GI$12="Grundvertrag Lieferung",GK32&gt;='Valori soglia'!$L$5,GM34=""),AND(GI$12="Los Lieferung",GK32&gt;='Valori soglia'!$L$5,GM34="")),"Freihändig Tipo. 13 OAPub","")</f>
        <v/>
      </c>
      <c r="GN32" s="460"/>
      <c r="GO32" s="461" t="str">
        <f>IF(GL32="BöB","Ja","No")</f>
        <v>No</v>
      </c>
      <c r="GP32" s="463" t="str">
        <f>IF(GL32="BöB","Ja","No")</f>
        <v>No</v>
      </c>
      <c r="GQ32" s="465" t="str">
        <f>IF(SUM(GK14:GK34)&gt;GK12/2,"Ʃ Aggiunte &gt; 50% Grundauftrag","")</f>
        <v/>
      </c>
      <c r="GR32" s="162"/>
      <c r="GS32" s="173" t="s">
        <v>44</v>
      </c>
      <c r="GT32" s="429">
        <v>7</v>
      </c>
      <c r="GU32" s="455">
        <v>0</v>
      </c>
      <c r="GV32" s="457" t="str">
        <f>IF(GU32&gt;='Valori soglia'!$H$6,"BöB","OAPub")</f>
        <v>OAPub</v>
      </c>
      <c r="GW32" s="459" t="str">
        <f>IF(OR(AND(GS$12="Grundvertrag Dienstleistung",GU32&gt;='Valori soglia'!$H$5,GW34=""),AND(GS$12="Los Dienstleistung",GU32&gt;='Valori soglia'!$H$5,GW34=""),AND(GS$12="Grundvertrag Lieferung",GU32&gt;='Valori soglia'!$L$5,GW34=""),AND(GS$12="Los Lieferung",GU32&gt;='Valori soglia'!$L$5,GW34="")),"Freihändig Tipo. 13 OAPub","")</f>
        <v/>
      </c>
      <c r="GX32" s="460"/>
      <c r="GY32" s="461" t="str">
        <f>IF(GV32="BöB","Ja","No")</f>
        <v>No</v>
      </c>
      <c r="GZ32" s="463" t="str">
        <f>IF(GV32="BöB","Ja","No")</f>
        <v>No</v>
      </c>
      <c r="HA32" s="465" t="str">
        <f>IF(SUM(GU14:GU34)&gt;GU12/2,"Ʃ Aggiunte &gt; 50% Grundauftrag","")</f>
        <v/>
      </c>
      <c r="HB32" s="36"/>
      <c r="HC32" s="173" t="s">
        <v>44</v>
      </c>
      <c r="HD32" s="429">
        <v>7</v>
      </c>
      <c r="HE32" s="455">
        <v>0</v>
      </c>
      <c r="HF32" s="457" t="str">
        <f>IF(HE32&gt;='Valori soglia'!$H$6,"BöB","OAPub")</f>
        <v>OAPub</v>
      </c>
      <c r="HG32" s="459" t="str">
        <f>IF(OR(AND(HC$12="Grundvertrag Dienstleistung",HE32&gt;='Valori soglia'!$H$5,HG34=""),AND(HC$12="Los Dienstleistung",HE32&gt;='Valori soglia'!$H$5,HG34=""),AND(HC$12="Grundvertrag Lieferung",HE32&gt;='Valori soglia'!$L$5,HG34=""),AND(HC$12="Los Lieferung",HE32&gt;='Valori soglia'!$L$5,HG34="")),"Freihändig Tipo. 13 OAPub","")</f>
        <v/>
      </c>
      <c r="HH32" s="460"/>
      <c r="HI32" s="461" t="str">
        <f>IF(HF32="BöB","Ja","No")</f>
        <v>No</v>
      </c>
      <c r="HJ32" s="463" t="str">
        <f>IF(HF32="BöB","Ja","No")</f>
        <v>No</v>
      </c>
      <c r="HK32" s="465" t="str">
        <f>IF(SUM(HE14:HE34)&gt;HE12/2,"Ʃ Aggiunte &gt; 50% Grundauftrag","")</f>
        <v/>
      </c>
      <c r="HL32" s="27"/>
      <c r="HM32" s="173" t="s">
        <v>44</v>
      </c>
      <c r="HN32" s="429">
        <v>7</v>
      </c>
      <c r="HO32" s="455">
        <v>0</v>
      </c>
      <c r="HP32" s="457" t="str">
        <f>IF(HO32&gt;='Valori soglia'!$H$6,"BöB","OAPub")</f>
        <v>OAPub</v>
      </c>
      <c r="HQ32" s="459" t="str">
        <f>IF(OR(AND(HM$12="Grundvertrag Dienstleistung",HO32&gt;='Valori soglia'!$H$5,HQ34=""),AND(HM$12="Los Dienstleistung",HO32&gt;='Valori soglia'!$H$5,HQ34=""),AND(HM$12="Grundvertrag Lieferung",HO32&gt;='Valori soglia'!$L$5,HQ34=""),AND(HM$12="Los Lieferung",HO32&gt;='Valori soglia'!$L$5,HQ34="")),"Freihändig Tipo. 13 OAPub","")</f>
        <v/>
      </c>
      <c r="HR32" s="460"/>
      <c r="HS32" s="461" t="str">
        <f>IF(HP32="BöB","Ja","No")</f>
        <v>No</v>
      </c>
      <c r="HT32" s="463" t="str">
        <f>IF(HP32="BöB","Ja","No")</f>
        <v>No</v>
      </c>
      <c r="HU32" s="465" t="str">
        <f>IF(SUM(HO14:HO34)&gt;HO12/2,"Ʃ Aggiunte &gt; 50% Grundauftrag","")</f>
        <v/>
      </c>
      <c r="HV32" s="28"/>
      <c r="HW32" s="173" t="s">
        <v>44</v>
      </c>
      <c r="HX32" s="429">
        <v>7</v>
      </c>
      <c r="HY32" s="455">
        <v>0</v>
      </c>
      <c r="HZ32" s="457" t="str">
        <f>IF(HY32&gt;='Valori soglia'!$H$6,"BöB","OAPub")</f>
        <v>OAPub</v>
      </c>
      <c r="IA32" s="459" t="str">
        <f>IF(OR(AND(HW$12="Grundvertrag Dienstleistung",HY32&gt;='Valori soglia'!$H$5,IA34=""),AND(HW$12="Los Dienstleistung",HY32&gt;='Valori soglia'!$H$5,IA34=""),AND(HW$12="Grundvertrag Lieferung",HY32&gt;='Valori soglia'!$L$5,IA34=""),AND(HW$12="Los Lieferung",HY32&gt;='Valori soglia'!$L$5,IA34="")),"Freihändig Tipo. 13 OAPub","")</f>
        <v/>
      </c>
      <c r="IB32" s="460"/>
      <c r="IC32" s="461" t="str">
        <f>IF(HZ32="BöB","Ja","No")</f>
        <v>No</v>
      </c>
      <c r="ID32" s="463" t="str">
        <f>IF(HZ32="BöB","Ja","No")</f>
        <v>No</v>
      </c>
      <c r="IE32" s="465" t="str">
        <f>IF(SUM(HY14:HY34)&gt;HY12/2,"Ʃ Aggiunte &gt; 50% Grundauftrag","")</f>
        <v/>
      </c>
      <c r="IF32" s="27"/>
      <c r="IG32" s="173" t="s">
        <v>44</v>
      </c>
      <c r="IH32" s="429">
        <v>7</v>
      </c>
      <c r="II32" s="455">
        <v>0</v>
      </c>
      <c r="IJ32" s="457" t="str">
        <f>IF(II32&gt;='Valori soglia'!$H$6,"BöB","OAPub")</f>
        <v>OAPub</v>
      </c>
      <c r="IK32" s="459" t="str">
        <f>IF(OR(AND(IG$12="Grundvertrag Dienstleistung",II32&gt;='Valori soglia'!$H$5,IK34=""),AND(IG$12="Los Dienstleistung",II32&gt;='Valori soglia'!$H$5,IK34=""),AND(IG$12="Grundvertrag Lieferung",II32&gt;='Valori soglia'!$L$5,IK34=""),AND(IG$12="Los Lieferung",II32&gt;='Valori soglia'!$L$5,IK34="")),"Freihändig Tipo. 13 OAPub","")</f>
        <v/>
      </c>
      <c r="IL32" s="460"/>
      <c r="IM32" s="461" t="str">
        <f>IF(IJ32="BöB","Ja","No")</f>
        <v>No</v>
      </c>
      <c r="IN32" s="463" t="str">
        <f>IF(IJ32="BöB","Ja","No")</f>
        <v>No</v>
      </c>
      <c r="IO32" s="465" t="str">
        <f>IF(SUM(II14:II34)&gt;II12/2,"Ʃ Aggiunte &gt; 50% Grundauftrag","")</f>
        <v/>
      </c>
      <c r="IP32" s="159"/>
      <c r="IQ32" s="173" t="s">
        <v>44</v>
      </c>
      <c r="IR32" s="429">
        <v>7</v>
      </c>
      <c r="IS32" s="455">
        <v>0</v>
      </c>
      <c r="IT32" s="457" t="str">
        <f>IF(IS32&gt;='Valori soglia'!$H$6,"BöB","OAPub")</f>
        <v>OAPub</v>
      </c>
      <c r="IU32" s="459" t="str">
        <f>IF(OR(AND(IQ$12="Grundvertrag Dienstleistung",IS32&gt;='Valori soglia'!$H$5,IU34=""),AND(IQ$12="Los Dienstleistung",IS32&gt;='Valori soglia'!$H$5,IU34=""),AND(IQ$12="Grundvertrag Lieferung",IS32&gt;='Valori soglia'!$L$5,IU34=""),AND(IQ$12="Los Lieferung",IS32&gt;='Valori soglia'!$L$5,IU34="")),"Freihändig Tipo. 13 OAPub","")</f>
        <v/>
      </c>
      <c r="IV32" s="460"/>
      <c r="IW32" s="461" t="str">
        <f>IF(IT32="BöB","Ja","No")</f>
        <v>No</v>
      </c>
      <c r="IX32" s="463" t="str">
        <f>IF(IT32="BöB","Ja","No")</f>
        <v>No</v>
      </c>
      <c r="IY32" s="465" t="str">
        <f>IF(SUM(IS14:IS34)&gt;IS12/2,"Ʃ Aggiunte &gt; 50% Grundauftrag","")</f>
        <v/>
      </c>
      <c r="IZ32" s="159"/>
      <c r="JA32" s="173" t="s">
        <v>44</v>
      </c>
      <c r="JB32" s="429">
        <v>7</v>
      </c>
      <c r="JC32" s="455">
        <v>0</v>
      </c>
      <c r="JD32" s="457" t="str">
        <f>IF(JC32&gt;='Valori soglia'!$H$6,"BöB","OAPub")</f>
        <v>OAPub</v>
      </c>
      <c r="JE32" s="459" t="str">
        <f>IF(OR(AND(JA$12="Grundvertrag Dienstleistung",JC32&gt;='Valori soglia'!$H$5,JE34=""),AND(JA$12="Los Dienstleistung",JC32&gt;='Valori soglia'!$H$5,JE34=""),AND(JA$12="Grundvertrag Lieferung",JC32&gt;='Valori soglia'!$L$5,JE34=""),AND(JA$12="Los Lieferung",JC32&gt;='Valori soglia'!$L$5,JE34="")),"Freihändig Tipo. 13 OAPub","")</f>
        <v/>
      </c>
      <c r="JF32" s="460"/>
      <c r="JG32" s="461" t="str">
        <f>IF(JD32="BöB","Ja","No")</f>
        <v>No</v>
      </c>
      <c r="JH32" s="463" t="str">
        <f>IF(JD32="BöB","Ja","No")</f>
        <v>No</v>
      </c>
      <c r="JI32" s="465" t="str">
        <f>IF(SUM(JC14:JC34)&gt;JC12/2,"Ʃ Aggiunte &gt; 50% Grundauftrag","")</f>
        <v/>
      </c>
      <c r="JJ32" s="160"/>
      <c r="JK32" s="173" t="s">
        <v>44</v>
      </c>
      <c r="JL32" s="429">
        <v>7</v>
      </c>
      <c r="JM32" s="455">
        <v>0</v>
      </c>
      <c r="JN32" s="457" t="str">
        <f>IF(JM32&gt;='Valori soglia'!$H$6,"BöB","OAPub")</f>
        <v>OAPub</v>
      </c>
      <c r="JO32" s="459" t="str">
        <f>IF(OR(AND(JK$12="Grundvertrag Dienstleistung",JM32&gt;='Valori soglia'!$H$5,JO34=""),AND(JK$12="Los Dienstleistung",JM32&gt;='Valori soglia'!$H$5,JO34=""),AND(JK$12="Grundvertrag Lieferung",JM32&gt;='Valori soglia'!$L$5,JO34=""),AND(JK$12="Los Lieferung",JM32&gt;='Valori soglia'!$L$5,JO34="")),"Freihändig Tipo. 13 OAPub","")</f>
        <v/>
      </c>
      <c r="JP32" s="460"/>
      <c r="JQ32" s="461" t="str">
        <f>IF(JN32="BöB","Ja","No")</f>
        <v>No</v>
      </c>
      <c r="JR32" s="463" t="str">
        <f>IF(JN32="BöB","Ja","No")</f>
        <v>No</v>
      </c>
      <c r="JS32" s="465" t="str">
        <f>IF(SUM(JM14:JM34)&gt;JM12/2,"Ʃ Aggiunte &gt; 50% Grundauftrag","")</f>
        <v/>
      </c>
    </row>
    <row r="33" spans="2:279" ht="27" customHeight="1" x14ac:dyDescent="0.2">
      <c r="B33" s="342" t="s">
        <v>34</v>
      </c>
      <c r="C33" s="429"/>
      <c r="D33" s="378"/>
      <c r="E33" s="510"/>
      <c r="F33" s="498" t="str">
        <f>IF(OR(AND(B32="Grundvertrag Dienstleistung",D32&gt;='Valori soglia'!H$5,D32&lt;'Valori soglia'!H$6),AND(B32="Los Dienstleistung",D32&gt;='Valori soglia'!H$5,D32&lt;'Valori soglia'!H$6),AND(B32="Grundvertrag Lieferung",D32&gt;='Valori soglia'!L$5,D32&lt;'Valori soglia'!L$6),AND(B32="Los Lieferung",D32&gt;='Valori soglia'!L$5,D32&lt;'Valori soglia'!L$6)),"Einladungsverfahren *","")</f>
        <v/>
      </c>
      <c r="G33" s="499"/>
      <c r="H33" s="502"/>
      <c r="I33" s="503"/>
      <c r="J33" s="495"/>
      <c r="K33" s="466" t="s">
        <v>45</v>
      </c>
      <c r="L33" s="429"/>
      <c r="M33" s="455"/>
      <c r="N33" s="457"/>
      <c r="O33" s="468" t="str">
        <f>IF(OR(AND(K$12="Grundvertrag Dienstleistung",M32&lt;'Valori soglia'!$H$5),AND(K$12="Los Dienstleistung",M32&lt;'Valori soglia'!$H$5),AND(K$12="Grundvertrag Lieferung",M32&lt;'Valori soglia'!$L$5),AND(K$12="Los Lieferung",M32&lt;'Valori soglia'!$L$5)),"Freihändig Tipo. 36 OAPub","")</f>
        <v/>
      </c>
      <c r="P33" s="469"/>
      <c r="Q33" s="461"/>
      <c r="R33" s="463"/>
      <c r="S33" s="465"/>
      <c r="T33" s="162"/>
      <c r="U33" s="466" t="s">
        <v>45</v>
      </c>
      <c r="V33" s="429"/>
      <c r="W33" s="455"/>
      <c r="X33" s="457"/>
      <c r="Y33" s="468" t="str">
        <f>IF(OR(AND(U$12="Grundvertrag Dienstleistung",W32&lt;'Valori soglia'!$H$5),AND(U$12="Los Dienstleistung",W32&lt;'Valori soglia'!$H$5),AND(U$12="Grundvertrag Lieferung",W32&lt;'Valori soglia'!$L$5),AND(U$12="Los Lieferung",W32&lt;'Valori soglia'!$L$5)),"Freihändig Tipo. 36 OAPub","")</f>
        <v/>
      </c>
      <c r="Z33" s="469"/>
      <c r="AA33" s="461"/>
      <c r="AB33" s="463"/>
      <c r="AC33" s="465"/>
      <c r="AD33" s="27"/>
      <c r="AE33" s="466" t="s">
        <v>45</v>
      </c>
      <c r="AF33" s="429"/>
      <c r="AG33" s="455"/>
      <c r="AH33" s="457"/>
      <c r="AI33" s="468" t="str">
        <f>IF(OR(AND(AE$12="Grundvertrag Dienstleistung",AG32&lt;'Valori soglia'!$H$5),AND(AE$12="Los Dienstleistung",AG32&lt;'Valori soglia'!$H$5),AND(AE$12="Grundvertrag Lieferung",AG32&lt;'Valori soglia'!$L$5),AND(AE$12="Los Lieferung",AG32&lt;'Valori soglia'!$L$5)),"Freihändig Tipo. 36 OAPub","")</f>
        <v/>
      </c>
      <c r="AJ33" s="469"/>
      <c r="AK33" s="461"/>
      <c r="AL33" s="463"/>
      <c r="AM33" s="465"/>
      <c r="AN33" s="27"/>
      <c r="AO33" s="466" t="s">
        <v>45</v>
      </c>
      <c r="AP33" s="429"/>
      <c r="AQ33" s="455"/>
      <c r="AR33" s="457"/>
      <c r="AS33" s="468" t="str">
        <f>IF(OR(AND(AO$12="Grundvertrag Dienstleistung",AQ32&lt;'Valori soglia'!$H$5),AND(AO$12="Los Dienstleistung",AQ32&lt;'Valori soglia'!$H$5),AND(AO$12="Grundvertrag Lieferung",AQ32&lt;'Valori soglia'!$L$5),AND(AO$12="Los Lieferung",AQ32&lt;'Valori soglia'!$L$5)),"Freihändig Tipo. 36 OAPub","")</f>
        <v/>
      </c>
      <c r="AT33" s="469"/>
      <c r="AU33" s="461"/>
      <c r="AV33" s="463"/>
      <c r="AW33" s="465"/>
      <c r="AX33" s="28"/>
      <c r="AY33" s="466" t="s">
        <v>45</v>
      </c>
      <c r="AZ33" s="429"/>
      <c r="BA33" s="455"/>
      <c r="BB33" s="457"/>
      <c r="BC33" s="468" t="str">
        <f>IF(OR(AND(AY$12="Grundvertrag Dienstleistung",BA32&lt;'Valori soglia'!$H$5),AND(AY$12="Los Dienstleistung",BA32&lt;'Valori soglia'!$H$5),AND(AY$12="Grundvertrag Lieferung",BA32&lt;'Valori soglia'!$L$5),AND(AY$12="Los Lieferung",BA32&lt;'Valori soglia'!$L$5)),"Freihändig Tipo. 36 OAPub","")</f>
        <v/>
      </c>
      <c r="BD33" s="469"/>
      <c r="BE33" s="461"/>
      <c r="BF33" s="463"/>
      <c r="BG33" s="465"/>
      <c r="BH33" s="27"/>
      <c r="BI33" s="466" t="s">
        <v>45</v>
      </c>
      <c r="BJ33" s="429"/>
      <c r="BK33" s="455"/>
      <c r="BL33" s="457"/>
      <c r="BM33" s="468" t="str">
        <f>IF(OR(AND(BI$12="Grundvertrag Dienstleistung",BK32&lt;'Valori soglia'!$H$5),AND(BI$12="Los Dienstleistung",BK32&lt;'Valori soglia'!$H$5),AND(BI$12="Grundvertrag Lieferung",BK32&lt;'Valori soglia'!$L$5),AND(BI$12="Los Lieferung",BK32&lt;'Valori soglia'!$L$5)),"Freihändig Tipo. 36 OAPub","")</f>
        <v/>
      </c>
      <c r="BN33" s="469"/>
      <c r="BO33" s="461"/>
      <c r="BP33" s="463"/>
      <c r="BQ33" s="465"/>
      <c r="BR33" s="159"/>
      <c r="BS33" s="466" t="s">
        <v>45</v>
      </c>
      <c r="BT33" s="429"/>
      <c r="BU33" s="455"/>
      <c r="BV33" s="457"/>
      <c r="BW33" s="468" t="str">
        <f>IF(OR(AND(BS$12="Grundvertrag Dienstleistung",BU32&lt;'Valori soglia'!$H$5),AND(BS$12="Los Dienstleistung",BU32&lt;'Valori soglia'!$H$5),AND(BS$12="Grundvertrag Lieferung",BU32&lt;'Valori soglia'!$L$5),AND(BS$12="Los Lieferung",BU32&lt;'Valori soglia'!$L$5)),"Freihändig Tipo. 36 OAPub","")</f>
        <v/>
      </c>
      <c r="BX33" s="469"/>
      <c r="BY33" s="461"/>
      <c r="BZ33" s="463"/>
      <c r="CA33" s="465"/>
      <c r="CB33" s="159"/>
      <c r="CC33" s="466" t="s">
        <v>45</v>
      </c>
      <c r="CD33" s="429"/>
      <c r="CE33" s="455"/>
      <c r="CF33" s="457"/>
      <c r="CG33" s="468" t="str">
        <f>IF(OR(AND(CC$12="Grundvertrag Dienstleistung",CE32&lt;'Valori soglia'!$H$5),AND(CC$12="Los Dienstleistung",CE32&lt;'Valori soglia'!$H$5),AND(CC$12="Grundvertrag Lieferung",CE32&lt;'Valori soglia'!$L$5),AND(CC$12="Los Lieferung",CE32&lt;'Valori soglia'!$L$5)),"Freihändig Tipo. 36 OAPub","")</f>
        <v/>
      </c>
      <c r="CH33" s="469"/>
      <c r="CI33" s="461"/>
      <c r="CJ33" s="463"/>
      <c r="CK33" s="465"/>
      <c r="CL33" s="160"/>
      <c r="CM33" s="466" t="s">
        <v>45</v>
      </c>
      <c r="CN33" s="429"/>
      <c r="CO33" s="455"/>
      <c r="CP33" s="457"/>
      <c r="CQ33" s="468" t="str">
        <f>IF(OR(AND(CM$12="Grundvertrag Dienstleistung",CO32&lt;'Valori soglia'!$H$5),AND(CM$12="Los Dienstleistung",CO32&lt;'Valori soglia'!$H$5),AND(CM$12="Grundvertrag Lieferung",CO32&lt;'Valori soglia'!$L$5),AND(CM$12="Los Lieferung",CO32&lt;'Valori soglia'!$L$5)),"Freihändig Tipo. 36 OAPub","")</f>
        <v/>
      </c>
      <c r="CR33" s="469"/>
      <c r="CS33" s="461"/>
      <c r="CT33" s="463"/>
      <c r="CU33" s="465"/>
      <c r="CV33" s="161"/>
      <c r="CW33" s="466" t="s">
        <v>45</v>
      </c>
      <c r="CX33" s="429"/>
      <c r="CY33" s="455"/>
      <c r="CZ33" s="457"/>
      <c r="DA33" s="468" t="str">
        <f>IF(OR(AND(CW$12="Grundvertrag Dienstleistung",CY32&lt;'Valori soglia'!$H$5),AND(CW$12="Los Dienstleistung",CY32&lt;'Valori soglia'!$H$5),AND(CW$12="Grundvertrag Lieferung",CY32&lt;'Valori soglia'!$L$5),AND(CW$12="Los Lieferung",CY32&lt;'Valori soglia'!$L$5)),"Freihändig Tipo. 36 OAPub","")</f>
        <v/>
      </c>
      <c r="DB33" s="469"/>
      <c r="DC33" s="461"/>
      <c r="DD33" s="463"/>
      <c r="DE33" s="465"/>
      <c r="DF33" s="162"/>
      <c r="DG33" s="466" t="s">
        <v>45</v>
      </c>
      <c r="DH33" s="429"/>
      <c r="DI33" s="455"/>
      <c r="DJ33" s="457"/>
      <c r="DK33" s="468" t="str">
        <f>IF(OR(AND(DG$12="Grundvertrag Dienstleistung",DI32&lt;'Valori soglia'!$H$5),AND(DG$12="Los Dienstleistung",DI32&lt;'Valori soglia'!$H$5),AND(DG$12="Grundvertrag Lieferung",DI32&lt;'Valori soglia'!$L$5),AND(DG$12="Los Lieferung",DI32&lt;'Valori soglia'!$L$5)),"Freihändig Tipo. 36 OAPub","")</f>
        <v/>
      </c>
      <c r="DL33" s="469"/>
      <c r="DM33" s="461"/>
      <c r="DN33" s="463"/>
      <c r="DO33" s="465"/>
      <c r="DP33" s="27"/>
      <c r="DQ33" s="466" t="s">
        <v>45</v>
      </c>
      <c r="DR33" s="429"/>
      <c r="DS33" s="455"/>
      <c r="DT33" s="457"/>
      <c r="DU33" s="468" t="str">
        <f>IF(OR(AND(DQ$12="Grundvertrag Dienstleistung",DS32&lt;'Valori soglia'!$H$5),AND(DQ$12="Los Dienstleistung",DS32&lt;'Valori soglia'!$H$5),AND(DQ$12="Grundvertrag Lieferung",DS32&lt;'Valori soglia'!$L$5),AND(DQ$12="Los Lieferung",DS32&lt;'Valori soglia'!$L$5)),"Freihändig Tipo. 36 OAPub","")</f>
        <v/>
      </c>
      <c r="DV33" s="469"/>
      <c r="DW33" s="461"/>
      <c r="DX33" s="463"/>
      <c r="DY33" s="465"/>
      <c r="DZ33" s="27"/>
      <c r="EA33" s="466" t="s">
        <v>45</v>
      </c>
      <c r="EB33" s="429"/>
      <c r="EC33" s="455"/>
      <c r="ED33" s="457"/>
      <c r="EE33" s="468" t="str">
        <f>IF(OR(AND(EA$12="Grundvertrag Dienstleistung",EC32&lt;'Valori soglia'!$H$5),AND(EA$12="Los Dienstleistung",EC32&lt;'Valori soglia'!$H$5),AND(EA$12="Grundvertrag Lieferung",EC32&lt;'Valori soglia'!$L$5),AND(EA$12="Los Lieferung",EC32&lt;'Valori soglia'!$L$5)),"Freihändig Tipo. 36 OAPub","")</f>
        <v/>
      </c>
      <c r="EF33" s="469"/>
      <c r="EG33" s="461"/>
      <c r="EH33" s="463"/>
      <c r="EI33" s="465"/>
      <c r="EJ33" s="28"/>
      <c r="EK33" s="466" t="s">
        <v>45</v>
      </c>
      <c r="EL33" s="429"/>
      <c r="EM33" s="455"/>
      <c r="EN33" s="457"/>
      <c r="EO33" s="468" t="str">
        <f>IF(OR(AND(EK$12="Grundvertrag Dienstleistung",EM32&lt;'Valori soglia'!$H$5),AND(EK$12="Los Dienstleistung",EM32&lt;'Valori soglia'!$H$5),AND(EK$12="Grundvertrag Lieferung",EM32&lt;'Valori soglia'!$L$5),AND(EK$12="Los Lieferung",EM32&lt;'Valori soglia'!$L$5)),"Freihändig Tipo. 36 OAPub","")</f>
        <v/>
      </c>
      <c r="EP33" s="469"/>
      <c r="EQ33" s="461"/>
      <c r="ER33" s="463"/>
      <c r="ES33" s="465"/>
      <c r="ET33" s="27"/>
      <c r="EU33" s="466" t="s">
        <v>45</v>
      </c>
      <c r="EV33" s="429"/>
      <c r="EW33" s="455"/>
      <c r="EX33" s="457"/>
      <c r="EY33" s="468" t="str">
        <f>IF(OR(AND(EU$12="Grundvertrag Dienstleistung",EW32&lt;'Valori soglia'!$H$5),AND(EU$12="Los Dienstleistung",EW32&lt;'Valori soglia'!$H$5),AND(EU$12="Grundvertrag Lieferung",EW32&lt;'Valori soglia'!$L$5),AND(EU$12="Los Lieferung",EW32&lt;'Valori soglia'!$L$5)),"Freihändig Tipo. 36 OAPub","")</f>
        <v/>
      </c>
      <c r="EZ33" s="469"/>
      <c r="FA33" s="461"/>
      <c r="FB33" s="463"/>
      <c r="FC33" s="465"/>
      <c r="FD33" s="159"/>
      <c r="FE33" s="466" t="s">
        <v>45</v>
      </c>
      <c r="FF33" s="429"/>
      <c r="FG33" s="455"/>
      <c r="FH33" s="457"/>
      <c r="FI33" s="468" t="str">
        <f>IF(OR(AND(FE$12="Grundvertrag Dienstleistung",FG32&lt;'Valori soglia'!$H$5),AND(FE$12="Los Dienstleistung",FG32&lt;'Valori soglia'!$H$5),AND(FE$12="Grundvertrag Lieferung",FG32&lt;'Valori soglia'!$L$5),AND(FE$12="Los Lieferung",FG32&lt;'Valori soglia'!$L$5)),"Freihändig Tipo. 36 OAPub","")</f>
        <v/>
      </c>
      <c r="FJ33" s="469"/>
      <c r="FK33" s="461"/>
      <c r="FL33" s="463"/>
      <c r="FM33" s="465"/>
      <c r="FN33" s="159"/>
      <c r="FO33" s="466" t="s">
        <v>45</v>
      </c>
      <c r="FP33" s="429"/>
      <c r="FQ33" s="455"/>
      <c r="FR33" s="457"/>
      <c r="FS33" s="468" t="str">
        <f>IF(OR(AND(FO$12="Grundvertrag Dienstleistung",FQ32&lt;'Valori soglia'!$H$5),AND(FO$12="Los Dienstleistung",FQ32&lt;'Valori soglia'!$H$5),AND(FO$12="Grundvertrag Lieferung",FQ32&lt;'Valori soglia'!$L$5),AND(FO$12="Los Lieferung",FQ32&lt;'Valori soglia'!$L$5)),"Freihändig Tipo. 36 OAPub","")</f>
        <v/>
      </c>
      <c r="FT33" s="469"/>
      <c r="FU33" s="461"/>
      <c r="FV33" s="463"/>
      <c r="FW33" s="465"/>
      <c r="FX33" s="160"/>
      <c r="FY33" s="466" t="s">
        <v>45</v>
      </c>
      <c r="FZ33" s="429"/>
      <c r="GA33" s="455"/>
      <c r="GB33" s="457"/>
      <c r="GC33" s="468" t="str">
        <f>IF(OR(AND(FY$12="Grundvertrag Dienstleistung",GA32&lt;'Valori soglia'!$H$5),AND(FY$12="Los Dienstleistung",GA32&lt;'Valori soglia'!$H$5),AND(FY$12="Grundvertrag Lieferung",GA32&lt;'Valori soglia'!$L$5),AND(FY$12="Los Lieferung",GA32&lt;'Valori soglia'!$L$5)),"Freihändig Tipo. 36 OAPub","")</f>
        <v/>
      </c>
      <c r="GD33" s="469"/>
      <c r="GE33" s="461"/>
      <c r="GF33" s="463"/>
      <c r="GG33" s="465"/>
      <c r="GH33" s="161"/>
      <c r="GI33" s="466" t="s">
        <v>45</v>
      </c>
      <c r="GJ33" s="429"/>
      <c r="GK33" s="455"/>
      <c r="GL33" s="457"/>
      <c r="GM33" s="468" t="str">
        <f>IF(OR(AND(GI$12="Grundvertrag Dienstleistung",GK32&lt;'Valori soglia'!$H$5),AND(GI$12="Los Dienstleistung",GK32&lt;'Valori soglia'!$H$5),AND(GI$12="Grundvertrag Lieferung",GK32&lt;'Valori soglia'!$L$5),AND(GI$12="Los Lieferung",GK32&lt;'Valori soglia'!$L$5)),"Freihändig Tipo. 36 OAPub","")</f>
        <v/>
      </c>
      <c r="GN33" s="469"/>
      <c r="GO33" s="461"/>
      <c r="GP33" s="463"/>
      <c r="GQ33" s="465"/>
      <c r="GR33" s="162"/>
      <c r="GS33" s="466" t="s">
        <v>45</v>
      </c>
      <c r="GT33" s="429"/>
      <c r="GU33" s="455"/>
      <c r="GV33" s="457"/>
      <c r="GW33" s="468" t="str">
        <f>IF(OR(AND(GS$12="Grundvertrag Dienstleistung",GU32&lt;'Valori soglia'!$H$5),AND(GS$12="Los Dienstleistung",GU32&lt;'Valori soglia'!$H$5),AND(GS$12="Grundvertrag Lieferung",GU32&lt;'Valori soglia'!$L$5),AND(GS$12="Los Lieferung",GU32&lt;'Valori soglia'!$L$5)),"Freihändig Tipo. 36 OAPub","")</f>
        <v/>
      </c>
      <c r="GX33" s="469"/>
      <c r="GY33" s="461"/>
      <c r="GZ33" s="463"/>
      <c r="HA33" s="465"/>
      <c r="HB33" s="27"/>
      <c r="HC33" s="466" t="s">
        <v>45</v>
      </c>
      <c r="HD33" s="429"/>
      <c r="HE33" s="455"/>
      <c r="HF33" s="457"/>
      <c r="HG33" s="468" t="str">
        <f>IF(OR(AND(HC$12="Grundvertrag Dienstleistung",HE32&lt;'Valori soglia'!$H$5),AND(HC$12="Los Dienstleistung",HE32&lt;'Valori soglia'!$H$5),AND(HC$12="Grundvertrag Lieferung",HE32&lt;'Valori soglia'!$L$5),AND(HC$12="Los Lieferung",HE32&lt;'Valori soglia'!$L$5)),"Freihändig Tipo. 36 OAPub","")</f>
        <v/>
      </c>
      <c r="HH33" s="469"/>
      <c r="HI33" s="461"/>
      <c r="HJ33" s="463"/>
      <c r="HK33" s="465"/>
      <c r="HL33" s="27"/>
      <c r="HM33" s="466" t="s">
        <v>45</v>
      </c>
      <c r="HN33" s="429"/>
      <c r="HO33" s="455"/>
      <c r="HP33" s="457"/>
      <c r="HQ33" s="468" t="str">
        <f>IF(OR(AND(HM$12="Grundvertrag Dienstleistung",HO32&lt;'Valori soglia'!$H$5),AND(HM$12="Los Dienstleistung",HO32&lt;'Valori soglia'!$H$5),AND(HM$12="Grundvertrag Lieferung",HO32&lt;'Valori soglia'!$L$5),AND(HM$12="Los Lieferung",HO32&lt;'Valori soglia'!$L$5)),"Freihändig Tipo. 36 OAPub","")</f>
        <v/>
      </c>
      <c r="HR33" s="469"/>
      <c r="HS33" s="461"/>
      <c r="HT33" s="463"/>
      <c r="HU33" s="465"/>
      <c r="HV33" s="28"/>
      <c r="HW33" s="466" t="s">
        <v>45</v>
      </c>
      <c r="HX33" s="429"/>
      <c r="HY33" s="455"/>
      <c r="HZ33" s="457"/>
      <c r="IA33" s="468" t="str">
        <f>IF(OR(AND(HW$12="Grundvertrag Dienstleistung",HY32&lt;'Valori soglia'!$H$5),AND(HW$12="Los Dienstleistung",HY32&lt;'Valori soglia'!$H$5),AND(HW$12="Grundvertrag Lieferung",HY32&lt;'Valori soglia'!$L$5),AND(HW$12="Los Lieferung",HY32&lt;'Valori soglia'!$L$5)),"Freihändig Tipo. 36 OAPub","")</f>
        <v/>
      </c>
      <c r="IB33" s="469"/>
      <c r="IC33" s="461"/>
      <c r="ID33" s="463"/>
      <c r="IE33" s="465"/>
      <c r="IF33" s="27"/>
      <c r="IG33" s="466" t="s">
        <v>45</v>
      </c>
      <c r="IH33" s="429"/>
      <c r="II33" s="455"/>
      <c r="IJ33" s="457"/>
      <c r="IK33" s="468" t="str">
        <f>IF(OR(AND(IG$12="Grundvertrag Dienstleistung",II32&lt;'Valori soglia'!$H$5),AND(IG$12="Los Dienstleistung",II32&lt;'Valori soglia'!$H$5),AND(IG$12="Grundvertrag Lieferung",II32&lt;'Valori soglia'!$L$5),AND(IG$12="Los Lieferung",II32&lt;'Valori soglia'!$L$5)),"Freihändig Tipo. 36 OAPub","")</f>
        <v/>
      </c>
      <c r="IL33" s="469"/>
      <c r="IM33" s="461"/>
      <c r="IN33" s="463"/>
      <c r="IO33" s="465"/>
      <c r="IP33" s="159"/>
      <c r="IQ33" s="466" t="s">
        <v>45</v>
      </c>
      <c r="IR33" s="429"/>
      <c r="IS33" s="455"/>
      <c r="IT33" s="457"/>
      <c r="IU33" s="468" t="str">
        <f>IF(OR(AND(IQ$12="Grundvertrag Dienstleistung",IS32&lt;'Valori soglia'!$H$5),AND(IQ$12="Los Dienstleistung",IS32&lt;'Valori soglia'!$H$5),AND(IQ$12="Grundvertrag Lieferung",IS32&lt;'Valori soglia'!$L$5),AND(IQ$12="Los Lieferung",IS32&lt;'Valori soglia'!$L$5)),"Freihändig Tipo. 36 OAPub","")</f>
        <v/>
      </c>
      <c r="IV33" s="469"/>
      <c r="IW33" s="461"/>
      <c r="IX33" s="463"/>
      <c r="IY33" s="465"/>
      <c r="IZ33" s="159"/>
      <c r="JA33" s="466" t="s">
        <v>45</v>
      </c>
      <c r="JB33" s="429"/>
      <c r="JC33" s="455"/>
      <c r="JD33" s="457"/>
      <c r="JE33" s="468" t="str">
        <f>IF(OR(AND(JA$12="Grundvertrag Dienstleistung",JC32&lt;'Valori soglia'!$H$5),AND(JA$12="Los Dienstleistung",JC32&lt;'Valori soglia'!$H$5),AND(JA$12="Grundvertrag Lieferung",JC32&lt;'Valori soglia'!$L$5),AND(JA$12="Los Lieferung",JC32&lt;'Valori soglia'!$L$5)),"Freihändig Tipo. 36 OAPub","")</f>
        <v/>
      </c>
      <c r="JF33" s="469"/>
      <c r="JG33" s="461"/>
      <c r="JH33" s="463"/>
      <c r="JI33" s="465"/>
      <c r="JJ33" s="160"/>
      <c r="JK33" s="466" t="s">
        <v>45</v>
      </c>
      <c r="JL33" s="429"/>
      <c r="JM33" s="455"/>
      <c r="JN33" s="457"/>
      <c r="JO33" s="468" t="str">
        <f>IF(OR(AND(JK$12="Grundvertrag Dienstleistung",JM32&lt;'Valori soglia'!$H$5),AND(JK$12="Los Dienstleistung",JM32&lt;'Valori soglia'!$H$5),AND(JK$12="Grundvertrag Lieferung",JM32&lt;'Valori soglia'!$L$5),AND(JK$12="Los Lieferung",JM32&lt;'Valori soglia'!$L$5)),"Freihändig Tipo. 36 OAPub","")</f>
        <v/>
      </c>
      <c r="JP33" s="469"/>
      <c r="JQ33" s="461"/>
      <c r="JR33" s="463"/>
      <c r="JS33" s="465"/>
    </row>
    <row r="34" spans="2:279" ht="27" customHeight="1" x14ac:dyDescent="0.2">
      <c r="B34" s="343"/>
      <c r="C34" s="429"/>
      <c r="D34" s="378"/>
      <c r="E34" s="510"/>
      <c r="F34" s="507" t="str">
        <f>IF(OR(AND(B32="Grundvertrag Dienstleistung",D32&lt;'Valori soglia'!H$5),AND(B32="Los Dienstleistung",D32&lt;'Valori soglia'!H$5),AND(B32="Grundvertrag Lieferung",D32&lt;'Valori soglia'!L$5),AND(B32="Los Lieferung",D32&lt;'Valori soglia'!L$5)),"Freihändig Tipo. 36 OAPub","")</f>
        <v/>
      </c>
      <c r="G34" s="508"/>
      <c r="H34" s="502"/>
      <c r="I34" s="503"/>
      <c r="J34" s="495"/>
      <c r="K34" s="466"/>
      <c r="L34" s="429"/>
      <c r="M34" s="455"/>
      <c r="N34" s="457"/>
      <c r="O34" s="472" t="str">
        <f>IF(OR(AND(N$12="Offen",OR(AND(K$12="Grundvertrag Dienstleistung",M32&gt;='Valori soglia'!$H$5,M32&lt;'Valori soglia'!$H$6),AND(K$12="Los Dienstleistung",M32&gt;='Valori soglia'!$H$5,M32&lt;'Valori soglia'!$H$6),AND(K$12="Grundvertrag Lieferung",M32&gt;='Valori soglia'!$L$5,M32&lt;'Valori soglia'!$L$6),AND(K$12="Los Lieferung",M32&gt;='Valori soglia'!$L$5,M32&lt;'Valori soglia'!$L$6))),AND(N$12="Einladung",OR(AND(K$12="Grundvertrag Dienstleistung",M32&gt;='Valori soglia'!$H$5,M32&lt;'Valori soglia'!$H$6),AND(K$12="Los Dienstleistung",M32&gt;='Valori soglia'!$H$5,M32&lt;'Valori soglia'!$H$6),AND(K$12="Grundvertrag Lieferung",M32&gt;='Valori soglia'!$L$5,M32&lt;'Valori soglia'!$L$6),AND(K$12="Los Lieferung",M32&gt;='Valori soglia'!$L$5,M32&lt;'Valori soglia'!$L$6)))),"Freihändig Tipo. 36 Abs. 2 Bst. d OAPub","")</f>
        <v/>
      </c>
      <c r="P34" s="473"/>
      <c r="Q34" s="461"/>
      <c r="R34" s="463"/>
      <c r="S34" s="465"/>
      <c r="T34" s="162"/>
      <c r="U34" s="466"/>
      <c r="V34" s="429"/>
      <c r="W34" s="455"/>
      <c r="X34" s="457"/>
      <c r="Y34" s="472" t="str">
        <f>IF(OR(AND(X$12="Offen",OR(AND(U$12="Grundvertrag Dienstleistung",W32&gt;='Valori soglia'!$H$5,W32&lt;'Valori soglia'!$H$6),AND(U$12="Los Dienstleistung",W32&gt;='Valori soglia'!$H$5,W32&lt;'Valori soglia'!$H$6),AND(U$12="Grundvertrag Lieferung",W32&gt;='Valori soglia'!$L$5,W32&lt;'Valori soglia'!$L$6),AND(U$12="Los Lieferung",W32&gt;='Valori soglia'!$L$5,W32&lt;'Valori soglia'!$L$6))),AND(X$12="Einladung",OR(AND(U$12="Grundvertrag Dienstleistung",W32&gt;='Valori soglia'!$H$5,W32&lt;'Valori soglia'!$H$6),AND(U$12="Los Dienstleistung",W32&gt;='Valori soglia'!$H$5,W32&lt;'Valori soglia'!$H$6),AND(U$12="Grundvertrag Lieferung",W32&gt;='Valori soglia'!$L$5,W32&lt;'Valori soglia'!$L$6),AND(U$12="Los Lieferung",W32&gt;='Valori soglia'!$L$5,W32&lt;'Valori soglia'!$L$6)))),"Freihändig Tipo. 36 Abs. 2 Bst. d OAPub","")</f>
        <v/>
      </c>
      <c r="Z34" s="473"/>
      <c r="AA34" s="461"/>
      <c r="AB34" s="463"/>
      <c r="AC34" s="465"/>
      <c r="AD34" s="36"/>
      <c r="AE34" s="466"/>
      <c r="AF34" s="429"/>
      <c r="AG34" s="455"/>
      <c r="AH34" s="457"/>
      <c r="AI34" s="472" t="str">
        <f>IF(OR(AND(AH$12="Offen",OR(AND(AE$12="Grundvertrag Dienstleistung",AG32&gt;='Valori soglia'!$H$5,AG32&lt;'Valori soglia'!$H$6),AND(AE$12="Los Dienstleistung",AG32&gt;='Valori soglia'!$H$5,AG32&lt;'Valori soglia'!$H$6),AND(AE$12="Grundvertrag Lieferung",AG32&gt;='Valori soglia'!$L$5,AG32&lt;'Valori soglia'!$L$6),AND(AE$12="Los Lieferung",AG32&gt;='Valori soglia'!$L$5,AG32&lt;'Valori soglia'!$L$6))),AND(AH$12="Einladung",OR(AND(AE$12="Grundvertrag Dienstleistung",AG32&gt;='Valori soglia'!$H$5,AG32&lt;'Valori soglia'!$H$6),AND(AE$12="Los Dienstleistung",AG32&gt;='Valori soglia'!$H$5,AG32&lt;'Valori soglia'!$H$6),AND(AE$12="Grundvertrag Lieferung",AG32&gt;='Valori soglia'!$L$5,AG32&lt;'Valori soglia'!$L$6),AND(AE$12="Los Lieferung",AG32&gt;='Valori soglia'!$L$5,AG32&lt;'Valori soglia'!$L$6)))),"Freihändig Tipo. 36 Abs. 2 Bst. d OAPub","")</f>
        <v/>
      </c>
      <c r="AJ34" s="473"/>
      <c r="AK34" s="461"/>
      <c r="AL34" s="463"/>
      <c r="AM34" s="465"/>
      <c r="AN34" s="27"/>
      <c r="AO34" s="466"/>
      <c r="AP34" s="429"/>
      <c r="AQ34" s="455"/>
      <c r="AR34" s="457"/>
      <c r="AS34" s="472" t="str">
        <f>IF(OR(AND(AR$12="Offen",OR(AND(AO$12="Grundvertrag Dienstleistung",AQ32&gt;='Valori soglia'!$H$5,AQ32&lt;'Valori soglia'!$H$6),AND(AO$12="Los Dienstleistung",AQ32&gt;='Valori soglia'!$H$5,AQ32&lt;'Valori soglia'!$H$6),AND(AO$12="Grundvertrag Lieferung",AQ32&gt;='Valori soglia'!$L$5,AQ32&lt;'Valori soglia'!$L$6),AND(AO$12="Los Lieferung",AQ32&gt;='Valori soglia'!$L$5,AQ32&lt;'Valori soglia'!$L$6))),AND(AR$12="Einladung",OR(AND(AO$12="Grundvertrag Dienstleistung",AQ32&gt;='Valori soglia'!$H$5,AQ32&lt;'Valori soglia'!$H$6),AND(AO$12="Los Dienstleistung",AQ32&gt;='Valori soglia'!$H$5,AQ32&lt;'Valori soglia'!$H$6),AND(AO$12="Grundvertrag Lieferung",AQ32&gt;='Valori soglia'!$L$5,AQ32&lt;'Valori soglia'!$L$6),AND(AO$12="Los Lieferung",AQ32&gt;='Valori soglia'!$L$5,AQ32&lt;'Valori soglia'!$L$6)))),"Freihändig Tipo. 36 Abs. 2 Bst. d OAPub","")</f>
        <v/>
      </c>
      <c r="AT34" s="473"/>
      <c r="AU34" s="461"/>
      <c r="AV34" s="463"/>
      <c r="AW34" s="465"/>
      <c r="AX34" s="28"/>
      <c r="AY34" s="466"/>
      <c r="AZ34" s="429"/>
      <c r="BA34" s="455"/>
      <c r="BB34" s="457"/>
      <c r="BC34" s="472" t="str">
        <f>IF(OR(AND(BB$12="Offen",OR(AND(AY$12="Grundvertrag Dienstleistung",BA32&gt;='Valori soglia'!$H$5,BA32&lt;'Valori soglia'!$H$6),AND(AY$12="Los Dienstleistung",BA32&gt;='Valori soglia'!$H$5,BA32&lt;'Valori soglia'!$H$6),AND(AY$12="Grundvertrag Lieferung",BA32&gt;='Valori soglia'!$L$5,BA32&lt;'Valori soglia'!$L$6),AND(AY$12="Los Lieferung",BA32&gt;='Valori soglia'!$L$5,BA32&lt;'Valori soglia'!$L$6))),AND(BB$12="Einladung",OR(AND(AY$12="Grundvertrag Dienstleistung",BA32&gt;='Valori soglia'!$H$5,BA32&lt;'Valori soglia'!$H$6),AND(AY$12="Los Dienstleistung",BA32&gt;='Valori soglia'!$H$5,BA32&lt;'Valori soglia'!$H$6),AND(AY$12="Grundvertrag Lieferung",BA32&gt;='Valori soglia'!$L$5,BA32&lt;'Valori soglia'!$L$6),AND(AY$12="Los Lieferung",BA32&gt;='Valori soglia'!$L$5,BA32&lt;'Valori soglia'!$L$6)))),"Freihändig Tipo. 36 Abs. 2 Bst. d OAPub","")</f>
        <v/>
      </c>
      <c r="BD34" s="473"/>
      <c r="BE34" s="461"/>
      <c r="BF34" s="463"/>
      <c r="BG34" s="465"/>
      <c r="BH34" s="27"/>
      <c r="BI34" s="466"/>
      <c r="BJ34" s="429"/>
      <c r="BK34" s="455"/>
      <c r="BL34" s="457"/>
      <c r="BM34" s="472" t="str">
        <f>IF(OR(AND(BL$12="Offen",OR(AND(BI$12="Grundvertrag Dienstleistung",BK32&gt;='Valori soglia'!$H$5,BK32&lt;'Valori soglia'!$H$6),AND(BI$12="Los Dienstleistung",BK32&gt;='Valori soglia'!$H$5,BK32&lt;'Valori soglia'!$H$6),AND(BI$12="Grundvertrag Lieferung",BK32&gt;='Valori soglia'!$L$5,BK32&lt;'Valori soglia'!$L$6),AND(BI$12="Los Lieferung",BK32&gt;='Valori soglia'!$L$5,BK32&lt;'Valori soglia'!$L$6))),AND(BL$12="Einladung",OR(AND(BI$12="Grundvertrag Dienstleistung",BK32&gt;='Valori soglia'!$H$5,BK32&lt;'Valori soglia'!$H$6),AND(BI$12="Los Dienstleistung",BK32&gt;='Valori soglia'!$H$5,BK32&lt;'Valori soglia'!$H$6),AND(BI$12="Grundvertrag Lieferung",BK32&gt;='Valori soglia'!$L$5,BK32&lt;'Valori soglia'!$L$6),AND(BI$12="Los Lieferung",BK32&gt;='Valori soglia'!$L$5,BK32&lt;'Valori soglia'!$L$6)))),"Freihändig Tipo. 36 Abs. 2 Bst. d OAPub","")</f>
        <v/>
      </c>
      <c r="BN34" s="473"/>
      <c r="BO34" s="461"/>
      <c r="BP34" s="463"/>
      <c r="BQ34" s="465"/>
      <c r="BR34" s="159"/>
      <c r="BS34" s="466"/>
      <c r="BT34" s="429"/>
      <c r="BU34" s="455"/>
      <c r="BV34" s="457"/>
      <c r="BW34" s="472" t="str">
        <f>IF(OR(AND(BV$12="Offen",OR(AND(BS$12="Grundvertrag Dienstleistung",BU32&gt;='Valori soglia'!$H$5,BU32&lt;'Valori soglia'!$H$6),AND(BS$12="Los Dienstleistung",BU32&gt;='Valori soglia'!$H$5,BU32&lt;'Valori soglia'!$H$6),AND(BS$12="Grundvertrag Lieferung",BU32&gt;='Valori soglia'!$L$5,BU32&lt;'Valori soglia'!$L$6),AND(BS$12="Los Lieferung",BU32&gt;='Valori soglia'!$L$5,BU32&lt;'Valori soglia'!$L$6))),AND(BV$12="Einladung",OR(AND(BS$12="Grundvertrag Dienstleistung",BU32&gt;='Valori soglia'!$H$5,BU32&lt;'Valori soglia'!$H$6),AND(BS$12="Los Dienstleistung",BU32&gt;='Valori soglia'!$H$5,BU32&lt;'Valori soglia'!$H$6),AND(BS$12="Grundvertrag Lieferung",BU32&gt;='Valori soglia'!$L$5,BU32&lt;'Valori soglia'!$L$6),AND(BS$12="Los Lieferung",BU32&gt;='Valori soglia'!$L$5,BU32&lt;'Valori soglia'!$L$6)))),"Freihändig Tipo. 36 Abs. 2 Bst. d OAPub","")</f>
        <v/>
      </c>
      <c r="BX34" s="473"/>
      <c r="BY34" s="461"/>
      <c r="BZ34" s="463"/>
      <c r="CA34" s="465"/>
      <c r="CB34" s="159"/>
      <c r="CC34" s="466"/>
      <c r="CD34" s="429"/>
      <c r="CE34" s="455"/>
      <c r="CF34" s="457"/>
      <c r="CG34" s="472" t="str">
        <f>IF(OR(AND(CF$12="Offen",OR(AND(CC$12="Grundvertrag Dienstleistung",CE32&gt;='Valori soglia'!$H$5,CE32&lt;'Valori soglia'!$H$6),AND(CC$12="Los Dienstleistung",CE32&gt;='Valori soglia'!$H$5,CE32&lt;'Valori soglia'!$H$6),AND(CC$12="Grundvertrag Lieferung",CE32&gt;='Valori soglia'!$L$5,CE32&lt;'Valori soglia'!$L$6),AND(CC$12="Los Lieferung",CE32&gt;='Valori soglia'!$L$5,CE32&lt;'Valori soglia'!$L$6))),AND(CF$12="Einladung",OR(AND(CC$12="Grundvertrag Dienstleistung",CE32&gt;='Valori soglia'!$H$5,CE32&lt;'Valori soglia'!$H$6),AND(CC$12="Los Dienstleistung",CE32&gt;='Valori soglia'!$H$5,CE32&lt;'Valori soglia'!$H$6),AND(CC$12="Grundvertrag Lieferung",CE32&gt;='Valori soglia'!$L$5,CE32&lt;'Valori soglia'!$L$6),AND(CC$12="Los Lieferung",CE32&gt;='Valori soglia'!$L$5,CE32&lt;'Valori soglia'!$L$6)))),"Freihändig Tipo. 36 Abs. 2 Bst. d OAPub","")</f>
        <v/>
      </c>
      <c r="CH34" s="473"/>
      <c r="CI34" s="461"/>
      <c r="CJ34" s="463"/>
      <c r="CK34" s="465"/>
      <c r="CL34" s="160"/>
      <c r="CM34" s="466"/>
      <c r="CN34" s="429"/>
      <c r="CO34" s="455"/>
      <c r="CP34" s="457"/>
      <c r="CQ34" s="472" t="str">
        <f>IF(OR(AND(CP$12="Offen",OR(AND(CM$12="Grundvertrag Dienstleistung",CO32&gt;='Valori soglia'!$H$5,CO32&lt;'Valori soglia'!$H$6),AND(CM$12="Los Dienstleistung",CO32&gt;='Valori soglia'!$H$5,CO32&lt;'Valori soglia'!$H$6),AND(CM$12="Grundvertrag Lieferung",CO32&gt;='Valori soglia'!$L$5,CO32&lt;'Valori soglia'!$L$6),AND(CM$12="Los Lieferung",CO32&gt;='Valori soglia'!$L$5,CO32&lt;'Valori soglia'!$L$6))),AND(CP$12="Einladung",OR(AND(CM$12="Grundvertrag Dienstleistung",CO32&gt;='Valori soglia'!$H$5,CO32&lt;'Valori soglia'!$H$6),AND(CM$12="Los Dienstleistung",CO32&gt;='Valori soglia'!$H$5,CO32&lt;'Valori soglia'!$H$6),AND(CM$12="Grundvertrag Lieferung",CO32&gt;='Valori soglia'!$L$5,CO32&lt;'Valori soglia'!$L$6),AND(CM$12="Los Lieferung",CO32&gt;='Valori soglia'!$L$5,CO32&lt;'Valori soglia'!$L$6)))),"Freihändig Tipo. 36 Abs. 2 Bst. d OAPub","")</f>
        <v/>
      </c>
      <c r="CR34" s="473"/>
      <c r="CS34" s="461"/>
      <c r="CT34" s="463"/>
      <c r="CU34" s="465"/>
      <c r="CV34" s="161"/>
      <c r="CW34" s="466"/>
      <c r="CX34" s="429"/>
      <c r="CY34" s="455"/>
      <c r="CZ34" s="457"/>
      <c r="DA34" s="472" t="str">
        <f>IF(OR(AND(CZ$12="Offen",OR(AND(CW$12="Grundvertrag Dienstleistung",CY32&gt;='Valori soglia'!$H$5,CY32&lt;'Valori soglia'!$H$6),AND(CW$12="Los Dienstleistung",CY32&gt;='Valori soglia'!$H$5,CY32&lt;'Valori soglia'!$H$6),AND(CW$12="Grundvertrag Lieferung",CY32&gt;='Valori soglia'!$L$5,CY32&lt;'Valori soglia'!$L$6),AND(CW$12="Los Lieferung",CY32&gt;='Valori soglia'!$L$5,CY32&lt;'Valori soglia'!$L$6))),AND(CZ$12="Einladung",OR(AND(CW$12="Grundvertrag Dienstleistung",CY32&gt;='Valori soglia'!$H$5,CY32&lt;'Valori soglia'!$H$6),AND(CW$12="Los Dienstleistung",CY32&gt;='Valori soglia'!$H$5,CY32&lt;'Valori soglia'!$H$6),AND(CW$12="Grundvertrag Lieferung",CY32&gt;='Valori soglia'!$L$5,CY32&lt;'Valori soglia'!$L$6),AND(CW$12="Los Lieferung",CY32&gt;='Valori soglia'!$L$5,CY32&lt;'Valori soglia'!$L$6)))),"Freihändig Tipo. 36 Abs. 2 Bst. d OAPub","")</f>
        <v/>
      </c>
      <c r="DB34" s="473"/>
      <c r="DC34" s="461"/>
      <c r="DD34" s="463"/>
      <c r="DE34" s="465"/>
      <c r="DF34" s="162"/>
      <c r="DG34" s="466"/>
      <c r="DH34" s="429"/>
      <c r="DI34" s="455"/>
      <c r="DJ34" s="457"/>
      <c r="DK34" s="472" t="str">
        <f>IF(OR(AND(DJ$12="Offen",OR(AND(DG$12="Grundvertrag Dienstleistung",DI32&gt;='Valori soglia'!$H$5,DI32&lt;'Valori soglia'!$H$6),AND(DG$12="Los Dienstleistung",DI32&gt;='Valori soglia'!$H$5,DI32&lt;'Valori soglia'!$H$6),AND(DG$12="Grundvertrag Lieferung",DI32&gt;='Valori soglia'!$L$5,DI32&lt;'Valori soglia'!$L$6),AND(DG$12="Los Lieferung",DI32&gt;='Valori soglia'!$L$5,DI32&lt;'Valori soglia'!$L$6))),AND(DJ$12="Einladung",OR(AND(DG$12="Grundvertrag Dienstleistung",DI32&gt;='Valori soglia'!$H$5,DI32&lt;'Valori soglia'!$H$6),AND(DG$12="Los Dienstleistung",DI32&gt;='Valori soglia'!$H$5,DI32&lt;'Valori soglia'!$H$6),AND(DG$12="Grundvertrag Lieferung",DI32&gt;='Valori soglia'!$L$5,DI32&lt;'Valori soglia'!$L$6),AND(DG$12="Los Lieferung",DI32&gt;='Valori soglia'!$L$5,DI32&lt;'Valori soglia'!$L$6)))),"Freihändig Tipo. 36 Abs. 2 Bst. d OAPub","")</f>
        <v/>
      </c>
      <c r="DL34" s="473"/>
      <c r="DM34" s="461"/>
      <c r="DN34" s="463"/>
      <c r="DO34" s="465"/>
      <c r="DP34" s="36"/>
      <c r="DQ34" s="466"/>
      <c r="DR34" s="429"/>
      <c r="DS34" s="455"/>
      <c r="DT34" s="457"/>
      <c r="DU34" s="472" t="str">
        <f>IF(OR(AND(DT$12="Offen",OR(AND(DQ$12="Grundvertrag Dienstleistung",DS32&gt;='Valori soglia'!$H$5,DS32&lt;'Valori soglia'!$H$6),AND(DQ$12="Los Dienstleistung",DS32&gt;='Valori soglia'!$H$5,DS32&lt;'Valori soglia'!$H$6),AND(DQ$12="Grundvertrag Lieferung",DS32&gt;='Valori soglia'!$L$5,DS32&lt;'Valori soglia'!$L$6),AND(DQ$12="Los Lieferung",DS32&gt;='Valori soglia'!$L$5,DS32&lt;'Valori soglia'!$L$6))),AND(DT$12="Einladung",OR(AND(DQ$12="Grundvertrag Dienstleistung",DS32&gt;='Valori soglia'!$H$5,DS32&lt;'Valori soglia'!$H$6),AND(DQ$12="Los Dienstleistung",DS32&gt;='Valori soglia'!$H$5,DS32&lt;'Valori soglia'!$H$6),AND(DQ$12="Grundvertrag Lieferung",DS32&gt;='Valori soglia'!$L$5,DS32&lt;'Valori soglia'!$L$6),AND(DQ$12="Los Lieferung",DS32&gt;='Valori soglia'!$L$5,DS32&lt;'Valori soglia'!$L$6)))),"Freihändig Tipo. 36 Abs. 2 Bst. d OAPub","")</f>
        <v/>
      </c>
      <c r="DV34" s="473"/>
      <c r="DW34" s="461"/>
      <c r="DX34" s="463"/>
      <c r="DY34" s="465"/>
      <c r="DZ34" s="27"/>
      <c r="EA34" s="466"/>
      <c r="EB34" s="429"/>
      <c r="EC34" s="455"/>
      <c r="ED34" s="457"/>
      <c r="EE34" s="472" t="str">
        <f>IF(OR(AND(ED$12="Offen",OR(AND(EA$12="Grundvertrag Dienstleistung",EC32&gt;='Valori soglia'!$H$5,EC32&lt;'Valori soglia'!$H$6),AND(EA$12="Los Dienstleistung",EC32&gt;='Valori soglia'!$H$5,EC32&lt;'Valori soglia'!$H$6),AND(EA$12="Grundvertrag Lieferung",EC32&gt;='Valori soglia'!$L$5,EC32&lt;'Valori soglia'!$L$6),AND(EA$12="Los Lieferung",EC32&gt;='Valori soglia'!$L$5,EC32&lt;'Valori soglia'!$L$6))),AND(ED$12="Einladung",OR(AND(EA$12="Grundvertrag Dienstleistung",EC32&gt;='Valori soglia'!$H$5,EC32&lt;'Valori soglia'!$H$6),AND(EA$12="Los Dienstleistung",EC32&gt;='Valori soglia'!$H$5,EC32&lt;'Valori soglia'!$H$6),AND(EA$12="Grundvertrag Lieferung",EC32&gt;='Valori soglia'!$L$5,EC32&lt;'Valori soglia'!$L$6),AND(EA$12="Los Lieferung",EC32&gt;='Valori soglia'!$L$5,EC32&lt;'Valori soglia'!$L$6)))),"Freihändig Tipo. 36 Abs. 2 Bst. d OAPub","")</f>
        <v/>
      </c>
      <c r="EF34" s="473"/>
      <c r="EG34" s="461"/>
      <c r="EH34" s="463"/>
      <c r="EI34" s="465"/>
      <c r="EJ34" s="28"/>
      <c r="EK34" s="466"/>
      <c r="EL34" s="429"/>
      <c r="EM34" s="455"/>
      <c r="EN34" s="457"/>
      <c r="EO34" s="472" t="str">
        <f>IF(OR(AND(EN$12="Offen",OR(AND(EK$12="Grundvertrag Dienstleistung",EM32&gt;='Valori soglia'!$H$5,EM32&lt;'Valori soglia'!$H$6),AND(EK$12="Los Dienstleistung",EM32&gt;='Valori soglia'!$H$5,EM32&lt;'Valori soglia'!$H$6),AND(EK$12="Grundvertrag Lieferung",EM32&gt;='Valori soglia'!$L$5,EM32&lt;'Valori soglia'!$L$6),AND(EK$12="Los Lieferung",EM32&gt;='Valori soglia'!$L$5,EM32&lt;'Valori soglia'!$L$6))),AND(EN$12="Einladung",OR(AND(EK$12="Grundvertrag Dienstleistung",EM32&gt;='Valori soglia'!$H$5,EM32&lt;'Valori soglia'!$H$6),AND(EK$12="Los Dienstleistung",EM32&gt;='Valori soglia'!$H$5,EM32&lt;'Valori soglia'!$H$6),AND(EK$12="Grundvertrag Lieferung",EM32&gt;='Valori soglia'!$L$5,EM32&lt;'Valori soglia'!$L$6),AND(EK$12="Los Lieferung",EM32&gt;='Valori soglia'!$L$5,EM32&lt;'Valori soglia'!$L$6)))),"Freihändig Tipo. 36 Abs. 2 Bst. d OAPub","")</f>
        <v/>
      </c>
      <c r="EP34" s="473"/>
      <c r="EQ34" s="461"/>
      <c r="ER34" s="463"/>
      <c r="ES34" s="465"/>
      <c r="ET34" s="27"/>
      <c r="EU34" s="466"/>
      <c r="EV34" s="429"/>
      <c r="EW34" s="455"/>
      <c r="EX34" s="457"/>
      <c r="EY34" s="472" t="str">
        <f>IF(OR(AND(EX$12="Offen",OR(AND(EU$12="Grundvertrag Dienstleistung",EW32&gt;='Valori soglia'!$H$5,EW32&lt;'Valori soglia'!$H$6),AND(EU$12="Los Dienstleistung",EW32&gt;='Valori soglia'!$H$5,EW32&lt;'Valori soglia'!$H$6),AND(EU$12="Grundvertrag Lieferung",EW32&gt;='Valori soglia'!$L$5,EW32&lt;'Valori soglia'!$L$6),AND(EU$12="Los Lieferung",EW32&gt;='Valori soglia'!$L$5,EW32&lt;'Valori soglia'!$L$6))),AND(EX$12="Einladung",OR(AND(EU$12="Grundvertrag Dienstleistung",EW32&gt;='Valori soglia'!$H$5,EW32&lt;'Valori soglia'!$H$6),AND(EU$12="Los Dienstleistung",EW32&gt;='Valori soglia'!$H$5,EW32&lt;'Valori soglia'!$H$6),AND(EU$12="Grundvertrag Lieferung",EW32&gt;='Valori soglia'!$L$5,EW32&lt;'Valori soglia'!$L$6),AND(EU$12="Los Lieferung",EW32&gt;='Valori soglia'!$L$5,EW32&lt;'Valori soglia'!$L$6)))),"Freihändig Tipo. 36 Abs. 2 Bst. d OAPub","")</f>
        <v/>
      </c>
      <c r="EZ34" s="473"/>
      <c r="FA34" s="461"/>
      <c r="FB34" s="463"/>
      <c r="FC34" s="465"/>
      <c r="FD34" s="159"/>
      <c r="FE34" s="466"/>
      <c r="FF34" s="429"/>
      <c r="FG34" s="455"/>
      <c r="FH34" s="457"/>
      <c r="FI34" s="472" t="str">
        <f>IF(OR(AND(FH$12="Offen",OR(AND(FE$12="Grundvertrag Dienstleistung",FG32&gt;='Valori soglia'!$H$5,FG32&lt;'Valori soglia'!$H$6),AND(FE$12="Los Dienstleistung",FG32&gt;='Valori soglia'!$H$5,FG32&lt;'Valori soglia'!$H$6),AND(FE$12="Grundvertrag Lieferung",FG32&gt;='Valori soglia'!$L$5,FG32&lt;'Valori soglia'!$L$6),AND(FE$12="Los Lieferung",FG32&gt;='Valori soglia'!$L$5,FG32&lt;'Valori soglia'!$L$6))),AND(FH$12="Einladung",OR(AND(FE$12="Grundvertrag Dienstleistung",FG32&gt;='Valori soglia'!$H$5,FG32&lt;'Valori soglia'!$H$6),AND(FE$12="Los Dienstleistung",FG32&gt;='Valori soglia'!$H$5,FG32&lt;'Valori soglia'!$H$6),AND(FE$12="Grundvertrag Lieferung",FG32&gt;='Valori soglia'!$L$5,FG32&lt;'Valori soglia'!$L$6),AND(FE$12="Los Lieferung",FG32&gt;='Valori soglia'!$L$5,FG32&lt;'Valori soglia'!$L$6)))),"Freihändig Tipo. 36 Abs. 2 Bst. d OAPub","")</f>
        <v/>
      </c>
      <c r="FJ34" s="473"/>
      <c r="FK34" s="461"/>
      <c r="FL34" s="463"/>
      <c r="FM34" s="465"/>
      <c r="FN34" s="159"/>
      <c r="FO34" s="466"/>
      <c r="FP34" s="429"/>
      <c r="FQ34" s="455"/>
      <c r="FR34" s="457"/>
      <c r="FS34" s="472" t="str">
        <f>IF(OR(AND(FR$12="Offen",OR(AND(FO$12="Grundvertrag Dienstleistung",FQ32&gt;='Valori soglia'!$H$5,FQ32&lt;'Valori soglia'!$H$6),AND(FO$12="Los Dienstleistung",FQ32&gt;='Valori soglia'!$H$5,FQ32&lt;'Valori soglia'!$H$6),AND(FO$12="Grundvertrag Lieferung",FQ32&gt;='Valori soglia'!$L$5,FQ32&lt;'Valori soglia'!$L$6),AND(FO$12="Los Lieferung",FQ32&gt;='Valori soglia'!$L$5,FQ32&lt;'Valori soglia'!$L$6))),AND(FR$12="Einladung",OR(AND(FO$12="Grundvertrag Dienstleistung",FQ32&gt;='Valori soglia'!$H$5,FQ32&lt;'Valori soglia'!$H$6),AND(FO$12="Los Dienstleistung",FQ32&gt;='Valori soglia'!$H$5,FQ32&lt;'Valori soglia'!$H$6),AND(FO$12="Grundvertrag Lieferung",FQ32&gt;='Valori soglia'!$L$5,FQ32&lt;'Valori soglia'!$L$6),AND(FO$12="Los Lieferung",FQ32&gt;='Valori soglia'!$L$5,FQ32&lt;'Valori soglia'!$L$6)))),"Freihändig Tipo. 36 Abs. 2 Bst. d OAPub","")</f>
        <v/>
      </c>
      <c r="FT34" s="473"/>
      <c r="FU34" s="461"/>
      <c r="FV34" s="463"/>
      <c r="FW34" s="465"/>
      <c r="FX34" s="160"/>
      <c r="FY34" s="466"/>
      <c r="FZ34" s="429"/>
      <c r="GA34" s="455"/>
      <c r="GB34" s="457"/>
      <c r="GC34" s="472" t="str">
        <f>IF(OR(AND(GB$12="Offen",OR(AND(FY$12="Grundvertrag Dienstleistung",GA32&gt;='Valori soglia'!$H$5,GA32&lt;'Valori soglia'!$H$6),AND(FY$12="Los Dienstleistung",GA32&gt;='Valori soglia'!$H$5,GA32&lt;'Valori soglia'!$H$6),AND(FY$12="Grundvertrag Lieferung",GA32&gt;='Valori soglia'!$L$5,GA32&lt;'Valori soglia'!$L$6),AND(FY$12="Los Lieferung",GA32&gt;='Valori soglia'!$L$5,GA32&lt;'Valori soglia'!$L$6))),AND(GB$12="Einladung",OR(AND(FY$12="Grundvertrag Dienstleistung",GA32&gt;='Valori soglia'!$H$5,GA32&lt;'Valori soglia'!$H$6),AND(FY$12="Los Dienstleistung",GA32&gt;='Valori soglia'!$H$5,GA32&lt;'Valori soglia'!$H$6),AND(FY$12="Grundvertrag Lieferung",GA32&gt;='Valori soglia'!$L$5,GA32&lt;'Valori soglia'!$L$6),AND(FY$12="Los Lieferung",GA32&gt;='Valori soglia'!$L$5,GA32&lt;'Valori soglia'!$L$6)))),"Freihändig Tipo. 36 Abs. 2 Bst. d OAPub","")</f>
        <v/>
      </c>
      <c r="GD34" s="473"/>
      <c r="GE34" s="461"/>
      <c r="GF34" s="463"/>
      <c r="GG34" s="465"/>
      <c r="GH34" s="161"/>
      <c r="GI34" s="466"/>
      <c r="GJ34" s="429"/>
      <c r="GK34" s="455"/>
      <c r="GL34" s="457"/>
      <c r="GM34" s="472" t="str">
        <f>IF(OR(AND(GL$12="Offen",OR(AND(GI$12="Grundvertrag Dienstleistung",GK32&gt;='Valori soglia'!$H$5,GK32&lt;'Valori soglia'!$H$6),AND(GI$12="Los Dienstleistung",GK32&gt;='Valori soglia'!$H$5,GK32&lt;'Valori soglia'!$H$6),AND(GI$12="Grundvertrag Lieferung",GK32&gt;='Valori soglia'!$L$5,GK32&lt;'Valori soglia'!$L$6),AND(GI$12="Los Lieferung",GK32&gt;='Valori soglia'!$L$5,GK32&lt;'Valori soglia'!$L$6))),AND(GL$12="Einladung",OR(AND(GI$12="Grundvertrag Dienstleistung",GK32&gt;='Valori soglia'!$H$5,GK32&lt;'Valori soglia'!$H$6),AND(GI$12="Los Dienstleistung",GK32&gt;='Valori soglia'!$H$5,GK32&lt;'Valori soglia'!$H$6),AND(GI$12="Grundvertrag Lieferung",GK32&gt;='Valori soglia'!$L$5,GK32&lt;'Valori soglia'!$L$6),AND(GI$12="Los Lieferung",GK32&gt;='Valori soglia'!$L$5,GK32&lt;'Valori soglia'!$L$6)))),"Freihändig Tipo. 36 Abs. 2 Bst. d OAPub","")</f>
        <v/>
      </c>
      <c r="GN34" s="473"/>
      <c r="GO34" s="461"/>
      <c r="GP34" s="463"/>
      <c r="GQ34" s="465"/>
      <c r="GR34" s="162"/>
      <c r="GS34" s="466"/>
      <c r="GT34" s="429"/>
      <c r="GU34" s="455"/>
      <c r="GV34" s="457"/>
      <c r="GW34" s="472" t="str">
        <f>IF(OR(AND(GV$12="Offen",OR(AND(GS$12="Grundvertrag Dienstleistung",GU32&gt;='Valori soglia'!$H$5,GU32&lt;'Valori soglia'!$H$6),AND(GS$12="Los Dienstleistung",GU32&gt;='Valori soglia'!$H$5,GU32&lt;'Valori soglia'!$H$6),AND(GS$12="Grundvertrag Lieferung",GU32&gt;='Valori soglia'!$L$5,GU32&lt;'Valori soglia'!$L$6),AND(GS$12="Los Lieferung",GU32&gt;='Valori soglia'!$L$5,GU32&lt;'Valori soglia'!$L$6))),AND(GV$12="Einladung",OR(AND(GS$12="Grundvertrag Dienstleistung",GU32&gt;='Valori soglia'!$H$5,GU32&lt;'Valori soglia'!$H$6),AND(GS$12="Los Dienstleistung",GU32&gt;='Valori soglia'!$H$5,GU32&lt;'Valori soglia'!$H$6),AND(GS$12="Grundvertrag Lieferung",GU32&gt;='Valori soglia'!$L$5,GU32&lt;'Valori soglia'!$L$6),AND(GS$12="Los Lieferung",GU32&gt;='Valori soglia'!$L$5,GU32&lt;'Valori soglia'!$L$6)))),"Freihändig Tipo. 36 Abs. 2 Bst. d OAPub","")</f>
        <v/>
      </c>
      <c r="GX34" s="473"/>
      <c r="GY34" s="461"/>
      <c r="GZ34" s="463"/>
      <c r="HA34" s="465"/>
      <c r="HB34" s="36"/>
      <c r="HC34" s="466"/>
      <c r="HD34" s="429"/>
      <c r="HE34" s="455"/>
      <c r="HF34" s="457"/>
      <c r="HG34" s="472" t="str">
        <f>IF(OR(AND(HF$12="Offen",OR(AND(HC$12="Grundvertrag Dienstleistung",HE32&gt;='Valori soglia'!$H$5,HE32&lt;'Valori soglia'!$H$6),AND(HC$12="Los Dienstleistung",HE32&gt;='Valori soglia'!$H$5,HE32&lt;'Valori soglia'!$H$6),AND(HC$12="Grundvertrag Lieferung",HE32&gt;='Valori soglia'!$L$5,HE32&lt;'Valori soglia'!$L$6),AND(HC$12="Los Lieferung",HE32&gt;='Valori soglia'!$L$5,HE32&lt;'Valori soglia'!$L$6))),AND(HF$12="Einladung",OR(AND(HC$12="Grundvertrag Dienstleistung",HE32&gt;='Valori soglia'!$H$5,HE32&lt;'Valori soglia'!$H$6),AND(HC$12="Los Dienstleistung",HE32&gt;='Valori soglia'!$H$5,HE32&lt;'Valori soglia'!$H$6),AND(HC$12="Grundvertrag Lieferung",HE32&gt;='Valori soglia'!$L$5,HE32&lt;'Valori soglia'!$L$6),AND(HC$12="Los Lieferung",HE32&gt;='Valori soglia'!$L$5,HE32&lt;'Valori soglia'!$L$6)))),"Freihändig Tipo. 36 Abs. 2 Bst. d OAPub","")</f>
        <v/>
      </c>
      <c r="HH34" s="473"/>
      <c r="HI34" s="461"/>
      <c r="HJ34" s="463"/>
      <c r="HK34" s="465"/>
      <c r="HL34" s="27"/>
      <c r="HM34" s="466"/>
      <c r="HN34" s="429"/>
      <c r="HO34" s="455"/>
      <c r="HP34" s="457"/>
      <c r="HQ34" s="472" t="str">
        <f>IF(OR(AND(HP$12="Offen",OR(AND(HM$12="Grundvertrag Dienstleistung",HO32&gt;='Valori soglia'!$H$5,HO32&lt;'Valori soglia'!$H$6),AND(HM$12="Los Dienstleistung",HO32&gt;='Valori soglia'!$H$5,HO32&lt;'Valori soglia'!$H$6),AND(HM$12="Grundvertrag Lieferung",HO32&gt;='Valori soglia'!$L$5,HO32&lt;'Valori soglia'!$L$6),AND(HM$12="Los Lieferung",HO32&gt;='Valori soglia'!$L$5,HO32&lt;'Valori soglia'!$L$6))),AND(HP$12="Einladung",OR(AND(HM$12="Grundvertrag Dienstleistung",HO32&gt;='Valori soglia'!$H$5,HO32&lt;'Valori soglia'!$H$6),AND(HM$12="Los Dienstleistung",HO32&gt;='Valori soglia'!$H$5,HO32&lt;'Valori soglia'!$H$6),AND(HM$12="Grundvertrag Lieferung",HO32&gt;='Valori soglia'!$L$5,HO32&lt;'Valori soglia'!$L$6),AND(HM$12="Los Lieferung",HO32&gt;='Valori soglia'!$L$5,HO32&lt;'Valori soglia'!$L$6)))),"Freihändig Tipo. 36 Abs. 2 Bst. d OAPub","")</f>
        <v/>
      </c>
      <c r="HR34" s="473"/>
      <c r="HS34" s="461"/>
      <c r="HT34" s="463"/>
      <c r="HU34" s="465"/>
      <c r="HV34" s="28"/>
      <c r="HW34" s="466"/>
      <c r="HX34" s="429"/>
      <c r="HY34" s="455"/>
      <c r="HZ34" s="457"/>
      <c r="IA34" s="472" t="str">
        <f>IF(OR(AND(HZ$12="Offen",OR(AND(HW$12="Grundvertrag Dienstleistung",HY32&gt;='Valori soglia'!$H$5,HY32&lt;'Valori soglia'!$H$6),AND(HW$12="Los Dienstleistung",HY32&gt;='Valori soglia'!$H$5,HY32&lt;'Valori soglia'!$H$6),AND(HW$12="Grundvertrag Lieferung",HY32&gt;='Valori soglia'!$L$5,HY32&lt;'Valori soglia'!$L$6),AND(HW$12="Los Lieferung",HY32&gt;='Valori soglia'!$L$5,HY32&lt;'Valori soglia'!$L$6))),AND(HZ$12="Einladung",OR(AND(HW$12="Grundvertrag Dienstleistung",HY32&gt;='Valori soglia'!$H$5,HY32&lt;'Valori soglia'!$H$6),AND(HW$12="Los Dienstleistung",HY32&gt;='Valori soglia'!$H$5,HY32&lt;'Valori soglia'!$H$6),AND(HW$12="Grundvertrag Lieferung",HY32&gt;='Valori soglia'!$L$5,HY32&lt;'Valori soglia'!$L$6),AND(HW$12="Los Lieferung",HY32&gt;='Valori soglia'!$L$5,HY32&lt;'Valori soglia'!$L$6)))),"Freihändig Tipo. 36 Abs. 2 Bst. d OAPub","")</f>
        <v/>
      </c>
      <c r="IB34" s="473"/>
      <c r="IC34" s="461"/>
      <c r="ID34" s="463"/>
      <c r="IE34" s="465"/>
      <c r="IF34" s="27"/>
      <c r="IG34" s="466"/>
      <c r="IH34" s="429"/>
      <c r="II34" s="455"/>
      <c r="IJ34" s="457"/>
      <c r="IK34" s="472" t="str">
        <f>IF(OR(AND(IJ$12="Offen",OR(AND(IG$12="Grundvertrag Dienstleistung",II32&gt;='Valori soglia'!$H$5,II32&lt;'Valori soglia'!$H$6),AND(IG$12="Los Dienstleistung",II32&gt;='Valori soglia'!$H$5,II32&lt;'Valori soglia'!$H$6),AND(IG$12="Grundvertrag Lieferung",II32&gt;='Valori soglia'!$L$5,II32&lt;'Valori soglia'!$L$6),AND(IG$12="Los Lieferung",II32&gt;='Valori soglia'!$L$5,II32&lt;'Valori soglia'!$L$6))),AND(IJ$12="Einladung",OR(AND(IG$12="Grundvertrag Dienstleistung",II32&gt;='Valori soglia'!$H$5,II32&lt;'Valori soglia'!$H$6),AND(IG$12="Los Dienstleistung",II32&gt;='Valori soglia'!$H$5,II32&lt;'Valori soglia'!$H$6),AND(IG$12="Grundvertrag Lieferung",II32&gt;='Valori soglia'!$L$5,II32&lt;'Valori soglia'!$L$6),AND(IG$12="Los Lieferung",II32&gt;='Valori soglia'!$L$5,II32&lt;'Valori soglia'!$L$6)))),"Freihändig Tipo. 36 Abs. 2 Bst. d OAPub","")</f>
        <v/>
      </c>
      <c r="IL34" s="473"/>
      <c r="IM34" s="461"/>
      <c r="IN34" s="463"/>
      <c r="IO34" s="465"/>
      <c r="IP34" s="159"/>
      <c r="IQ34" s="466"/>
      <c r="IR34" s="429"/>
      <c r="IS34" s="455"/>
      <c r="IT34" s="457"/>
      <c r="IU34" s="472" t="str">
        <f>IF(OR(AND(IT$12="Offen",OR(AND(IQ$12="Grundvertrag Dienstleistung",IS32&gt;='Valori soglia'!$H$5,IS32&lt;'Valori soglia'!$H$6),AND(IQ$12="Los Dienstleistung",IS32&gt;='Valori soglia'!$H$5,IS32&lt;'Valori soglia'!$H$6),AND(IQ$12="Grundvertrag Lieferung",IS32&gt;='Valori soglia'!$L$5,IS32&lt;'Valori soglia'!$L$6),AND(IQ$12="Los Lieferung",IS32&gt;='Valori soglia'!$L$5,IS32&lt;'Valori soglia'!$L$6))),AND(IT$12="Einladung",OR(AND(IQ$12="Grundvertrag Dienstleistung",IS32&gt;='Valori soglia'!$H$5,IS32&lt;'Valori soglia'!$H$6),AND(IQ$12="Los Dienstleistung",IS32&gt;='Valori soglia'!$H$5,IS32&lt;'Valori soglia'!$H$6),AND(IQ$12="Grundvertrag Lieferung",IS32&gt;='Valori soglia'!$L$5,IS32&lt;'Valori soglia'!$L$6),AND(IQ$12="Los Lieferung",IS32&gt;='Valori soglia'!$L$5,IS32&lt;'Valori soglia'!$L$6)))),"Freihändig Tipo. 36 Abs. 2 Bst. d OAPub","")</f>
        <v/>
      </c>
      <c r="IV34" s="473"/>
      <c r="IW34" s="461"/>
      <c r="IX34" s="463"/>
      <c r="IY34" s="465"/>
      <c r="IZ34" s="159"/>
      <c r="JA34" s="466"/>
      <c r="JB34" s="429"/>
      <c r="JC34" s="455"/>
      <c r="JD34" s="457"/>
      <c r="JE34" s="472" t="str">
        <f>IF(OR(AND(JD$12="Offen",OR(AND(JA$12="Grundvertrag Dienstleistung",JC32&gt;='Valori soglia'!$H$5,JC32&lt;'Valori soglia'!$H$6),AND(JA$12="Los Dienstleistung",JC32&gt;='Valori soglia'!$H$5,JC32&lt;'Valori soglia'!$H$6),AND(JA$12="Grundvertrag Lieferung",JC32&gt;='Valori soglia'!$L$5,JC32&lt;'Valori soglia'!$L$6),AND(JA$12="Los Lieferung",JC32&gt;='Valori soglia'!$L$5,JC32&lt;'Valori soglia'!$L$6))),AND(JD$12="Einladung",OR(AND(JA$12="Grundvertrag Dienstleistung",JC32&gt;='Valori soglia'!$H$5,JC32&lt;'Valori soglia'!$H$6),AND(JA$12="Los Dienstleistung",JC32&gt;='Valori soglia'!$H$5,JC32&lt;'Valori soglia'!$H$6),AND(JA$12="Grundvertrag Lieferung",JC32&gt;='Valori soglia'!$L$5,JC32&lt;'Valori soglia'!$L$6),AND(JA$12="Los Lieferung",JC32&gt;='Valori soglia'!$L$5,JC32&lt;'Valori soglia'!$L$6)))),"Freihändig Tipo. 36 Abs. 2 Bst. d OAPub","")</f>
        <v/>
      </c>
      <c r="JF34" s="473"/>
      <c r="JG34" s="461"/>
      <c r="JH34" s="463"/>
      <c r="JI34" s="465"/>
      <c r="JJ34" s="160"/>
      <c r="JK34" s="466"/>
      <c r="JL34" s="429"/>
      <c r="JM34" s="455"/>
      <c r="JN34" s="457"/>
      <c r="JO34" s="472" t="str">
        <f>IF(OR(AND(JN$12="Offen",OR(AND(JK$12="Grundvertrag Dienstleistung",JM32&gt;='Valori soglia'!$H$5,JM32&lt;'Valori soglia'!$H$6),AND(JK$12="Los Dienstleistung",JM32&gt;='Valori soglia'!$H$5,JM32&lt;'Valori soglia'!$H$6),AND(JK$12="Grundvertrag Lieferung",JM32&gt;='Valori soglia'!$L$5,JM32&lt;'Valori soglia'!$L$6),AND(JK$12="Los Lieferung",JM32&gt;='Valori soglia'!$L$5,JM32&lt;'Valori soglia'!$L$6))),AND(JN$12="Einladung",OR(AND(JK$12="Grundvertrag Dienstleistung",JM32&gt;='Valori soglia'!$H$5,JM32&lt;'Valori soglia'!$H$6),AND(JK$12="Los Dienstleistung",JM32&gt;='Valori soglia'!$H$5,JM32&lt;'Valori soglia'!$H$6),AND(JK$12="Grundvertrag Lieferung",JM32&gt;='Valori soglia'!$L$5,JM32&lt;'Valori soglia'!$L$6),AND(JK$12="Los Lieferung",JM32&gt;='Valori soglia'!$L$5,JM32&lt;'Valori soglia'!$L$6)))),"Freihändig Tipo. 36 Abs. 2 Bst. d OAPub","")</f>
        <v/>
      </c>
      <c r="JP34" s="473"/>
      <c r="JQ34" s="461"/>
      <c r="JR34" s="463"/>
      <c r="JS34" s="465"/>
    </row>
    <row r="35" spans="2:279" ht="27" customHeight="1" x14ac:dyDescent="0.2">
      <c r="B35" s="151" t="s">
        <v>103</v>
      </c>
      <c r="C35" s="429"/>
      <c r="D35" s="378">
        <v>0</v>
      </c>
      <c r="E35" s="510" t="str">
        <f>IF(D35&gt;='Valori soglia'!H$6,"BöB","OAPub")</f>
        <v>OAPub</v>
      </c>
      <c r="F35" s="505" t="str">
        <f>IF(D35&gt;='Valori soglia'!H$6,"Offenes Procedura *","")</f>
        <v/>
      </c>
      <c r="G35" s="506"/>
      <c r="H35" s="502" t="str">
        <f>IF(E35="BöB","Ja","No")</f>
        <v>No</v>
      </c>
      <c r="I35" s="503" t="str">
        <f>IF(E35="BöB","Ja","No")</f>
        <v>No</v>
      </c>
      <c r="J35" s="495"/>
      <c r="K35" s="173" t="s">
        <v>44</v>
      </c>
      <c r="L35" s="429">
        <v>8</v>
      </c>
      <c r="M35" s="455">
        <v>0</v>
      </c>
      <c r="N35" s="457" t="str">
        <f>IF(M35&gt;='Valori soglia'!$H$6,"BöB","OAPub")</f>
        <v>OAPub</v>
      </c>
      <c r="O35" s="459" t="str">
        <f>IF(OR(AND(K$12="Grundvertrag Dienstleistung",M35&gt;='Valori soglia'!$H$5,O37=""),AND(K$12="Los Dienstleistung",M35&gt;='Valori soglia'!$H$5,O37=""),AND(K$12="Grundvertrag Lieferung",M35&gt;='Valori soglia'!$L$5,O37=""),AND(K$12="Los Lieferung",M35&gt;='Valori soglia'!$L$5,O37="")),"Freihändig Tipo. 13 OAPub","")</f>
        <v/>
      </c>
      <c r="P35" s="460"/>
      <c r="Q35" s="461" t="str">
        <f>IF(N35="BöB","Ja","No")</f>
        <v>No</v>
      </c>
      <c r="R35" s="463" t="str">
        <f>IF(N35="BöB","Ja","No")</f>
        <v>No</v>
      </c>
      <c r="S35" s="465" t="str">
        <f>IF(SUM(M14:M37)&gt;M12/2,"Ʃ Aggiunte &gt; 50% Grundauftrag","")</f>
        <v/>
      </c>
      <c r="T35" s="162"/>
      <c r="U35" s="173" t="s">
        <v>44</v>
      </c>
      <c r="V35" s="429">
        <v>8</v>
      </c>
      <c r="W35" s="455">
        <v>0</v>
      </c>
      <c r="X35" s="457" t="str">
        <f>IF(W35&gt;='Valori soglia'!$H$6,"BöB","OAPub")</f>
        <v>OAPub</v>
      </c>
      <c r="Y35" s="459" t="str">
        <f>IF(OR(AND(U$12="Grundvertrag Dienstleistung",W35&gt;='Valori soglia'!$H$5,Y37=""),AND(U$12="Los Dienstleistung",W35&gt;='Valori soglia'!$H$5,Y37=""),AND(U$12="Grundvertrag Lieferung",W35&gt;='Valori soglia'!$L$5,Y37=""),AND(U$12="Los Lieferung",W35&gt;='Valori soglia'!$L$5,Y37="")),"Freihändig Tipo. 13 OAPub","")</f>
        <v/>
      </c>
      <c r="Z35" s="460"/>
      <c r="AA35" s="461" t="str">
        <f>IF(X35="BöB","Ja","No")</f>
        <v>No</v>
      </c>
      <c r="AB35" s="463" t="str">
        <f>IF(X35="BöB","Ja","No")</f>
        <v>No</v>
      </c>
      <c r="AC35" s="465" t="str">
        <f>IF(SUM(W14:W37)&gt;W12/2,"Ʃ Aggiunte &gt; 50% Grundauftrag","")</f>
        <v/>
      </c>
      <c r="AD35" s="27"/>
      <c r="AE35" s="173" t="s">
        <v>44</v>
      </c>
      <c r="AF35" s="429">
        <v>8</v>
      </c>
      <c r="AG35" s="455">
        <v>0</v>
      </c>
      <c r="AH35" s="457" t="str">
        <f>IF(AG35&gt;='Valori soglia'!$H$6,"BöB","OAPub")</f>
        <v>OAPub</v>
      </c>
      <c r="AI35" s="459" t="str">
        <f>IF(OR(AND(AE$12="Grundvertrag Dienstleistung",AG35&gt;='Valori soglia'!$H$5,AI37=""),AND(AE$12="Los Dienstleistung",AG35&gt;='Valori soglia'!$H$5,AI37=""),AND(AE$12="Grundvertrag Lieferung",AG35&gt;='Valori soglia'!$L$5,AI37=""),AND(AE$12="Los Lieferung",AG35&gt;='Valori soglia'!$L$5,AI37="")),"Freihändig Tipo. 13 OAPub","")</f>
        <v/>
      </c>
      <c r="AJ35" s="460"/>
      <c r="AK35" s="461" t="str">
        <f>IF(AH35="BöB","Ja","No")</f>
        <v>No</v>
      </c>
      <c r="AL35" s="463" t="str">
        <f>IF(AH35="BöB","Ja","No")</f>
        <v>No</v>
      </c>
      <c r="AM35" s="465" t="str">
        <f>IF(SUM(AG14:AG37)&gt;AG12/2,"Ʃ Aggiunte &gt; 50% Grundauftrag","")</f>
        <v/>
      </c>
      <c r="AN35" s="27"/>
      <c r="AO35" s="173" t="s">
        <v>44</v>
      </c>
      <c r="AP35" s="429">
        <v>8</v>
      </c>
      <c r="AQ35" s="455">
        <v>0</v>
      </c>
      <c r="AR35" s="457" t="str">
        <f>IF(AQ35&gt;='Valori soglia'!$H$6,"BöB","OAPub")</f>
        <v>OAPub</v>
      </c>
      <c r="AS35" s="459" t="str">
        <f>IF(OR(AND(AO$12="Grundvertrag Dienstleistung",AQ35&gt;='Valori soglia'!$H$5,AS37=""),AND(AO$12="Los Dienstleistung",AQ35&gt;='Valori soglia'!$H$5,AS37=""),AND(AO$12="Grundvertrag Lieferung",AQ35&gt;='Valori soglia'!$L$5,AS37=""),AND(AO$12="Los Lieferung",AQ35&gt;='Valori soglia'!$L$5,AS37="")),"Freihändig Tipo. 13 OAPub","")</f>
        <v/>
      </c>
      <c r="AT35" s="460"/>
      <c r="AU35" s="461" t="str">
        <f>IF(AR35="BöB","Ja","No")</f>
        <v>No</v>
      </c>
      <c r="AV35" s="463" t="str">
        <f>IF(AR35="BöB","Ja","No")</f>
        <v>No</v>
      </c>
      <c r="AW35" s="465" t="str">
        <f>IF(SUM(AQ14:AQ37)&gt;AQ12/2,"Ʃ Aggiunte &gt; 50% Grundauftrag","")</f>
        <v/>
      </c>
      <c r="AX35" s="28"/>
      <c r="AY35" s="173" t="s">
        <v>44</v>
      </c>
      <c r="AZ35" s="429">
        <v>8</v>
      </c>
      <c r="BA35" s="455">
        <v>0</v>
      </c>
      <c r="BB35" s="457" t="str">
        <f>IF(BA35&gt;='Valori soglia'!$H$6,"BöB","OAPub")</f>
        <v>OAPub</v>
      </c>
      <c r="BC35" s="459" t="str">
        <f>IF(OR(AND(AY$12="Grundvertrag Dienstleistung",BA35&gt;='Valori soglia'!$H$5,BC37=""),AND(AY$12="Los Dienstleistung",BA35&gt;='Valori soglia'!$H$5,BC37=""),AND(AY$12="Grundvertrag Lieferung",BA35&gt;='Valori soglia'!$L$5,BC37=""),AND(AY$12="Los Lieferung",BA35&gt;='Valori soglia'!$L$5,BC37="")),"Freihändig Tipo. 13 OAPub","")</f>
        <v/>
      </c>
      <c r="BD35" s="460"/>
      <c r="BE35" s="461" t="str">
        <f>IF(BB35="BöB","Ja","No")</f>
        <v>No</v>
      </c>
      <c r="BF35" s="463" t="str">
        <f>IF(BB35="BöB","Ja","No")</f>
        <v>No</v>
      </c>
      <c r="BG35" s="465" t="str">
        <f>IF(SUM(BA14:BA37)&gt;BA12/2,"Ʃ Aggiunte &gt; 50% Grundauftrag","")</f>
        <v/>
      </c>
      <c r="BH35" s="27"/>
      <c r="BI35" s="173" t="s">
        <v>44</v>
      </c>
      <c r="BJ35" s="429">
        <v>8</v>
      </c>
      <c r="BK35" s="455">
        <v>0</v>
      </c>
      <c r="BL35" s="457" t="str">
        <f>IF(BK35&gt;='Valori soglia'!$H$6,"BöB","OAPub")</f>
        <v>OAPub</v>
      </c>
      <c r="BM35" s="459" t="str">
        <f>IF(OR(AND(BI$12="Grundvertrag Dienstleistung",BK35&gt;='Valori soglia'!$H$5,BM37=""),AND(BI$12="Los Dienstleistung",BK35&gt;='Valori soglia'!$H$5,BM37=""),AND(BI$12="Grundvertrag Lieferung",BK35&gt;='Valori soglia'!$L$5,BM37=""),AND(BI$12="Los Lieferung",BK35&gt;='Valori soglia'!$L$5,BM37="")),"Freihändig Tipo. 13 OAPub","")</f>
        <v/>
      </c>
      <c r="BN35" s="460"/>
      <c r="BO35" s="461" t="str">
        <f>IF(BL35="BöB","Ja","No")</f>
        <v>No</v>
      </c>
      <c r="BP35" s="463" t="str">
        <f>IF(BL35="BöB","Ja","No")</f>
        <v>No</v>
      </c>
      <c r="BQ35" s="465" t="str">
        <f>IF(SUM(BK14:BK37)&gt;BK12/2,"Ʃ Aggiunte &gt; 50% Grundauftrag","")</f>
        <v/>
      </c>
      <c r="BR35" s="159"/>
      <c r="BS35" s="173" t="s">
        <v>44</v>
      </c>
      <c r="BT35" s="429">
        <v>8</v>
      </c>
      <c r="BU35" s="455">
        <v>0</v>
      </c>
      <c r="BV35" s="457" t="str">
        <f>IF(BU35&gt;='Valori soglia'!$H$6,"BöB","OAPub")</f>
        <v>OAPub</v>
      </c>
      <c r="BW35" s="459" t="str">
        <f>IF(OR(AND(BS$12="Grundvertrag Dienstleistung",BU35&gt;='Valori soglia'!$H$5,BW37=""),AND(BS$12="Los Dienstleistung",BU35&gt;='Valori soglia'!$H$5,BW37=""),AND(BS$12="Grundvertrag Lieferung",BU35&gt;='Valori soglia'!$L$5,BW37=""),AND(BS$12="Los Lieferung",BU35&gt;='Valori soglia'!$L$5,BW37="")),"Freihändig Tipo. 13 OAPub","")</f>
        <v/>
      </c>
      <c r="BX35" s="460"/>
      <c r="BY35" s="461" t="str">
        <f>IF(BV35="BöB","Ja","No")</f>
        <v>No</v>
      </c>
      <c r="BZ35" s="463" t="str">
        <f>IF(BV35="BöB","Ja","No")</f>
        <v>No</v>
      </c>
      <c r="CA35" s="465" t="str">
        <f>IF(SUM(BU14:BU37)&gt;BU12/2,"Ʃ Aggiunte &gt; 50% Grundauftrag","")</f>
        <v/>
      </c>
      <c r="CB35" s="159"/>
      <c r="CC35" s="173" t="s">
        <v>44</v>
      </c>
      <c r="CD35" s="429">
        <v>8</v>
      </c>
      <c r="CE35" s="455">
        <v>0</v>
      </c>
      <c r="CF35" s="457" t="str">
        <f>IF(CE35&gt;='Valori soglia'!$H$6,"BöB","OAPub")</f>
        <v>OAPub</v>
      </c>
      <c r="CG35" s="459" t="str">
        <f>IF(OR(AND(CC$12="Grundvertrag Dienstleistung",CE35&gt;='Valori soglia'!$H$5,CG37=""),AND(CC$12="Los Dienstleistung",CE35&gt;='Valori soglia'!$H$5,CG37=""),AND(CC$12="Grundvertrag Lieferung",CE35&gt;='Valori soglia'!$L$5,CG37=""),AND(CC$12="Los Lieferung",CE35&gt;='Valori soglia'!$L$5,CG37="")),"Freihändig Tipo. 13 OAPub","")</f>
        <v/>
      </c>
      <c r="CH35" s="460"/>
      <c r="CI35" s="461" t="str">
        <f>IF(CF35="BöB","Ja","No")</f>
        <v>No</v>
      </c>
      <c r="CJ35" s="463" t="str">
        <f>IF(CF35="BöB","Ja","No")</f>
        <v>No</v>
      </c>
      <c r="CK35" s="465" t="str">
        <f>IF(SUM(CE14:CE37)&gt;CE12/2,"Ʃ Aggiunte &gt; 50% Grundauftrag","")</f>
        <v/>
      </c>
      <c r="CL35" s="160"/>
      <c r="CM35" s="173" t="s">
        <v>44</v>
      </c>
      <c r="CN35" s="429">
        <v>8</v>
      </c>
      <c r="CO35" s="455">
        <v>0</v>
      </c>
      <c r="CP35" s="457" t="str">
        <f>IF(CO35&gt;='Valori soglia'!$H$6,"BöB","OAPub")</f>
        <v>OAPub</v>
      </c>
      <c r="CQ35" s="459" t="str">
        <f>IF(OR(AND(CM$12="Grundvertrag Dienstleistung",CO35&gt;='Valori soglia'!$H$5,CQ37=""),AND(CM$12="Los Dienstleistung",CO35&gt;='Valori soglia'!$H$5,CQ37=""),AND(CM$12="Grundvertrag Lieferung",CO35&gt;='Valori soglia'!$L$5,CQ37=""),AND(CM$12="Los Lieferung",CO35&gt;='Valori soglia'!$L$5,CQ37="")),"Freihändig Tipo. 13 OAPub","")</f>
        <v/>
      </c>
      <c r="CR35" s="460"/>
      <c r="CS35" s="461" t="str">
        <f>IF(CP35="BöB","Ja","No")</f>
        <v>No</v>
      </c>
      <c r="CT35" s="463" t="str">
        <f>IF(CP35="BöB","Ja","No")</f>
        <v>No</v>
      </c>
      <c r="CU35" s="465" t="str">
        <f>IF(SUM(CO14:CO37)&gt;CO12/2,"Ʃ Aggiunte &gt; 50% Grundauftrag","")</f>
        <v/>
      </c>
      <c r="CV35" s="161"/>
      <c r="CW35" s="173" t="s">
        <v>44</v>
      </c>
      <c r="CX35" s="429">
        <v>8</v>
      </c>
      <c r="CY35" s="455">
        <v>0</v>
      </c>
      <c r="CZ35" s="457" t="str">
        <f>IF(CY35&gt;='Valori soglia'!$H$6,"BöB","OAPub")</f>
        <v>OAPub</v>
      </c>
      <c r="DA35" s="459" t="str">
        <f>IF(OR(AND(CW$12="Grundvertrag Dienstleistung",CY35&gt;='Valori soglia'!$H$5,DA37=""),AND(CW$12="Los Dienstleistung",CY35&gt;='Valori soglia'!$H$5,DA37=""),AND(CW$12="Grundvertrag Lieferung",CY35&gt;='Valori soglia'!$L$5,DA37=""),AND(CW$12="Los Lieferung",CY35&gt;='Valori soglia'!$L$5,DA37="")),"Freihändig Tipo. 13 OAPub","")</f>
        <v/>
      </c>
      <c r="DB35" s="460"/>
      <c r="DC35" s="461" t="str">
        <f>IF(CZ35="BöB","Ja","No")</f>
        <v>No</v>
      </c>
      <c r="DD35" s="463" t="str">
        <f>IF(CZ35="BöB","Ja","No")</f>
        <v>No</v>
      </c>
      <c r="DE35" s="465" t="str">
        <f>IF(SUM(CY14:CY37)&gt;CY12/2,"Ʃ Aggiunte &gt; 50% Grundauftrag","")</f>
        <v/>
      </c>
      <c r="DF35" s="162"/>
      <c r="DG35" s="173" t="s">
        <v>44</v>
      </c>
      <c r="DH35" s="429">
        <v>8</v>
      </c>
      <c r="DI35" s="455">
        <v>0</v>
      </c>
      <c r="DJ35" s="457" t="str">
        <f>IF(DI35&gt;='Valori soglia'!$H$6,"BöB","OAPub")</f>
        <v>OAPub</v>
      </c>
      <c r="DK35" s="459" t="str">
        <f>IF(OR(AND(DG$12="Grundvertrag Dienstleistung",DI35&gt;='Valori soglia'!$H$5,DK37=""),AND(DG$12="Los Dienstleistung",DI35&gt;='Valori soglia'!$H$5,DK37=""),AND(DG$12="Grundvertrag Lieferung",DI35&gt;='Valori soglia'!$L$5,DK37=""),AND(DG$12="Los Lieferung",DI35&gt;='Valori soglia'!$L$5,DK37="")),"Freihändig Tipo. 13 OAPub","")</f>
        <v/>
      </c>
      <c r="DL35" s="460"/>
      <c r="DM35" s="461" t="str">
        <f>IF(DJ35="BöB","Ja","No")</f>
        <v>No</v>
      </c>
      <c r="DN35" s="463" t="str">
        <f>IF(DJ35="BöB","Ja","No")</f>
        <v>No</v>
      </c>
      <c r="DO35" s="465" t="str">
        <f>IF(SUM(DI14:DI37)&gt;DI12/2,"Ʃ Aggiunte &gt; 50% Grundauftrag","")</f>
        <v/>
      </c>
      <c r="DP35" s="27"/>
      <c r="DQ35" s="173" t="s">
        <v>44</v>
      </c>
      <c r="DR35" s="429">
        <v>8</v>
      </c>
      <c r="DS35" s="455">
        <v>0</v>
      </c>
      <c r="DT35" s="457" t="str">
        <f>IF(DS35&gt;='Valori soglia'!$H$6,"BöB","OAPub")</f>
        <v>OAPub</v>
      </c>
      <c r="DU35" s="459" t="str">
        <f>IF(OR(AND(DQ$12="Grundvertrag Dienstleistung",DS35&gt;='Valori soglia'!$H$5,DU37=""),AND(DQ$12="Los Dienstleistung",DS35&gt;='Valori soglia'!$H$5,DU37=""),AND(DQ$12="Grundvertrag Lieferung",DS35&gt;='Valori soglia'!$L$5,DU37=""),AND(DQ$12="Los Lieferung",DS35&gt;='Valori soglia'!$L$5,DU37="")),"Freihändig Tipo. 13 OAPub","")</f>
        <v/>
      </c>
      <c r="DV35" s="460"/>
      <c r="DW35" s="461" t="str">
        <f>IF(DT35="BöB","Ja","No")</f>
        <v>No</v>
      </c>
      <c r="DX35" s="463" t="str">
        <f>IF(DT35="BöB","Ja","No")</f>
        <v>No</v>
      </c>
      <c r="DY35" s="465" t="str">
        <f>IF(SUM(DS14:DS37)&gt;DS12/2,"Ʃ Aggiunte &gt; 50% Grundauftrag","")</f>
        <v/>
      </c>
      <c r="DZ35" s="27"/>
      <c r="EA35" s="173" t="s">
        <v>44</v>
      </c>
      <c r="EB35" s="429">
        <v>8</v>
      </c>
      <c r="EC35" s="455">
        <v>0</v>
      </c>
      <c r="ED35" s="457" t="str">
        <f>IF(EC35&gt;='Valori soglia'!$H$6,"BöB","OAPub")</f>
        <v>OAPub</v>
      </c>
      <c r="EE35" s="459" t="str">
        <f>IF(OR(AND(EA$12="Grundvertrag Dienstleistung",EC35&gt;='Valori soglia'!$H$5,EE37=""),AND(EA$12="Los Dienstleistung",EC35&gt;='Valori soglia'!$H$5,EE37=""),AND(EA$12="Grundvertrag Lieferung",EC35&gt;='Valori soglia'!$L$5,EE37=""),AND(EA$12="Los Lieferung",EC35&gt;='Valori soglia'!$L$5,EE37="")),"Freihändig Tipo. 13 OAPub","")</f>
        <v/>
      </c>
      <c r="EF35" s="460"/>
      <c r="EG35" s="461" t="str">
        <f>IF(ED35="BöB","Ja","No")</f>
        <v>No</v>
      </c>
      <c r="EH35" s="463" t="str">
        <f>IF(ED35="BöB","Ja","No")</f>
        <v>No</v>
      </c>
      <c r="EI35" s="465" t="str">
        <f>IF(SUM(EC14:EC37)&gt;EC12/2,"Ʃ Aggiunte &gt; 50% Grundauftrag","")</f>
        <v/>
      </c>
      <c r="EJ35" s="28"/>
      <c r="EK35" s="173" t="s">
        <v>44</v>
      </c>
      <c r="EL35" s="429">
        <v>8</v>
      </c>
      <c r="EM35" s="455">
        <v>0</v>
      </c>
      <c r="EN35" s="457" t="str">
        <f>IF(EM35&gt;='Valori soglia'!$H$6,"BöB","OAPub")</f>
        <v>OAPub</v>
      </c>
      <c r="EO35" s="459" t="str">
        <f>IF(OR(AND(EK$12="Grundvertrag Dienstleistung",EM35&gt;='Valori soglia'!$H$5,EO37=""),AND(EK$12="Los Dienstleistung",EM35&gt;='Valori soglia'!$H$5,EO37=""),AND(EK$12="Grundvertrag Lieferung",EM35&gt;='Valori soglia'!$L$5,EO37=""),AND(EK$12="Los Lieferung",EM35&gt;='Valori soglia'!$L$5,EO37="")),"Freihändig Tipo. 13 OAPub","")</f>
        <v/>
      </c>
      <c r="EP35" s="460"/>
      <c r="EQ35" s="461" t="str">
        <f>IF(EN35="BöB","Ja","No")</f>
        <v>No</v>
      </c>
      <c r="ER35" s="463" t="str">
        <f>IF(EN35="BöB","Ja","No")</f>
        <v>No</v>
      </c>
      <c r="ES35" s="465" t="str">
        <f>IF(SUM(EM14:EM37)&gt;EM12/2,"Ʃ Aggiunte &gt; 50% Grundauftrag","")</f>
        <v/>
      </c>
      <c r="ET35" s="27"/>
      <c r="EU35" s="173" t="s">
        <v>44</v>
      </c>
      <c r="EV35" s="429">
        <v>8</v>
      </c>
      <c r="EW35" s="455">
        <v>0</v>
      </c>
      <c r="EX35" s="457" t="str">
        <f>IF(EW35&gt;='Valori soglia'!$H$6,"BöB","OAPub")</f>
        <v>OAPub</v>
      </c>
      <c r="EY35" s="459" t="str">
        <f>IF(OR(AND(EU$12="Grundvertrag Dienstleistung",EW35&gt;='Valori soglia'!$H$5,EY37=""),AND(EU$12="Los Dienstleistung",EW35&gt;='Valori soglia'!$H$5,EY37=""),AND(EU$12="Grundvertrag Lieferung",EW35&gt;='Valori soglia'!$L$5,EY37=""),AND(EU$12="Los Lieferung",EW35&gt;='Valori soglia'!$L$5,EY37="")),"Freihändig Tipo. 13 OAPub","")</f>
        <v/>
      </c>
      <c r="EZ35" s="460"/>
      <c r="FA35" s="461" t="str">
        <f>IF(EX35="BöB","Ja","No")</f>
        <v>No</v>
      </c>
      <c r="FB35" s="463" t="str">
        <f>IF(EX35="BöB","Ja","No")</f>
        <v>No</v>
      </c>
      <c r="FC35" s="465" t="str">
        <f>IF(SUM(EW14:EW37)&gt;EW12/2,"Ʃ Aggiunte &gt; 50% Grundauftrag","")</f>
        <v/>
      </c>
      <c r="FD35" s="159"/>
      <c r="FE35" s="173" t="s">
        <v>44</v>
      </c>
      <c r="FF35" s="429">
        <v>8</v>
      </c>
      <c r="FG35" s="455">
        <v>0</v>
      </c>
      <c r="FH35" s="457" t="str">
        <f>IF(FG35&gt;='Valori soglia'!$H$6,"BöB","OAPub")</f>
        <v>OAPub</v>
      </c>
      <c r="FI35" s="459" t="str">
        <f>IF(OR(AND(FE$12="Grundvertrag Dienstleistung",FG35&gt;='Valori soglia'!$H$5,FI37=""),AND(FE$12="Los Dienstleistung",FG35&gt;='Valori soglia'!$H$5,FI37=""),AND(FE$12="Grundvertrag Lieferung",FG35&gt;='Valori soglia'!$L$5,FI37=""),AND(FE$12="Los Lieferung",FG35&gt;='Valori soglia'!$L$5,FI37="")),"Freihändig Tipo. 13 OAPub","")</f>
        <v/>
      </c>
      <c r="FJ35" s="460"/>
      <c r="FK35" s="461" t="str">
        <f>IF(FH35="BöB","Ja","No")</f>
        <v>No</v>
      </c>
      <c r="FL35" s="463" t="str">
        <f>IF(FH35="BöB","Ja","No")</f>
        <v>No</v>
      </c>
      <c r="FM35" s="465" t="str">
        <f>IF(SUM(FG14:FG37)&gt;FG12/2,"Ʃ Aggiunte &gt; 50% Grundauftrag","")</f>
        <v/>
      </c>
      <c r="FN35" s="159"/>
      <c r="FO35" s="173" t="s">
        <v>44</v>
      </c>
      <c r="FP35" s="429">
        <v>8</v>
      </c>
      <c r="FQ35" s="455">
        <v>0</v>
      </c>
      <c r="FR35" s="457" t="str">
        <f>IF(FQ35&gt;='Valori soglia'!$H$6,"BöB","OAPub")</f>
        <v>OAPub</v>
      </c>
      <c r="FS35" s="459" t="str">
        <f>IF(OR(AND(FO$12="Grundvertrag Dienstleistung",FQ35&gt;='Valori soglia'!$H$5,FS37=""),AND(FO$12="Los Dienstleistung",FQ35&gt;='Valori soglia'!$H$5,FS37=""),AND(FO$12="Grundvertrag Lieferung",FQ35&gt;='Valori soglia'!$L$5,FS37=""),AND(FO$12="Los Lieferung",FQ35&gt;='Valori soglia'!$L$5,FS37="")),"Freihändig Tipo. 13 OAPub","")</f>
        <v/>
      </c>
      <c r="FT35" s="460"/>
      <c r="FU35" s="461" t="str">
        <f>IF(FR35="BöB","Ja","No")</f>
        <v>No</v>
      </c>
      <c r="FV35" s="463" t="str">
        <f>IF(FR35="BöB","Ja","No")</f>
        <v>No</v>
      </c>
      <c r="FW35" s="465" t="str">
        <f>IF(SUM(FQ14:FQ37)&gt;FQ12/2,"Ʃ Aggiunte &gt; 50% Grundauftrag","")</f>
        <v/>
      </c>
      <c r="FX35" s="160"/>
      <c r="FY35" s="173" t="s">
        <v>44</v>
      </c>
      <c r="FZ35" s="429">
        <v>8</v>
      </c>
      <c r="GA35" s="455">
        <v>0</v>
      </c>
      <c r="GB35" s="457" t="str">
        <f>IF(GA35&gt;='Valori soglia'!$H$6,"BöB","OAPub")</f>
        <v>OAPub</v>
      </c>
      <c r="GC35" s="459" t="str">
        <f>IF(OR(AND(FY$12="Grundvertrag Dienstleistung",GA35&gt;='Valori soglia'!$H$5,GC37=""),AND(FY$12="Los Dienstleistung",GA35&gt;='Valori soglia'!$H$5,GC37=""),AND(FY$12="Grundvertrag Lieferung",GA35&gt;='Valori soglia'!$L$5,GC37=""),AND(FY$12="Los Lieferung",GA35&gt;='Valori soglia'!$L$5,GC37="")),"Freihändig Tipo. 13 OAPub","")</f>
        <v/>
      </c>
      <c r="GD35" s="460"/>
      <c r="GE35" s="461" t="str">
        <f>IF(GB35="BöB","Ja","No")</f>
        <v>No</v>
      </c>
      <c r="GF35" s="463" t="str">
        <f>IF(GB35="BöB","Ja","No")</f>
        <v>No</v>
      </c>
      <c r="GG35" s="465" t="str">
        <f>IF(SUM(GA14:GA37)&gt;GA12/2,"Ʃ Aggiunte &gt; 50% Grundauftrag","")</f>
        <v/>
      </c>
      <c r="GH35" s="161"/>
      <c r="GI35" s="173" t="s">
        <v>44</v>
      </c>
      <c r="GJ35" s="429">
        <v>8</v>
      </c>
      <c r="GK35" s="455">
        <v>0</v>
      </c>
      <c r="GL35" s="457" t="str">
        <f>IF(GK35&gt;='Valori soglia'!$H$6,"BöB","OAPub")</f>
        <v>OAPub</v>
      </c>
      <c r="GM35" s="459" t="str">
        <f>IF(OR(AND(GI$12="Grundvertrag Dienstleistung",GK35&gt;='Valori soglia'!$H$5,GM37=""),AND(GI$12="Los Dienstleistung",GK35&gt;='Valori soglia'!$H$5,GM37=""),AND(GI$12="Grundvertrag Lieferung",GK35&gt;='Valori soglia'!$L$5,GM37=""),AND(GI$12="Los Lieferung",GK35&gt;='Valori soglia'!$L$5,GM37="")),"Freihändig Tipo. 13 OAPub","")</f>
        <v/>
      </c>
      <c r="GN35" s="460"/>
      <c r="GO35" s="461" t="str">
        <f>IF(GL35="BöB","Ja","No")</f>
        <v>No</v>
      </c>
      <c r="GP35" s="463" t="str">
        <f>IF(GL35="BöB","Ja","No")</f>
        <v>No</v>
      </c>
      <c r="GQ35" s="465" t="str">
        <f>IF(SUM(GK14:GK37)&gt;GK12/2,"Ʃ Aggiunte &gt; 50% Grundauftrag","")</f>
        <v/>
      </c>
      <c r="GR35" s="162"/>
      <c r="GS35" s="173" t="s">
        <v>44</v>
      </c>
      <c r="GT35" s="429">
        <v>8</v>
      </c>
      <c r="GU35" s="455">
        <v>0</v>
      </c>
      <c r="GV35" s="457" t="str">
        <f>IF(GU35&gt;='Valori soglia'!$H$6,"BöB","OAPub")</f>
        <v>OAPub</v>
      </c>
      <c r="GW35" s="459" t="str">
        <f>IF(OR(AND(GS$12="Grundvertrag Dienstleistung",GU35&gt;='Valori soglia'!$H$5,GW37=""),AND(GS$12="Los Dienstleistung",GU35&gt;='Valori soglia'!$H$5,GW37=""),AND(GS$12="Grundvertrag Lieferung",GU35&gt;='Valori soglia'!$L$5,GW37=""),AND(GS$12="Los Lieferung",GU35&gt;='Valori soglia'!$L$5,GW37="")),"Freihändig Tipo. 13 OAPub","")</f>
        <v/>
      </c>
      <c r="GX35" s="460"/>
      <c r="GY35" s="461" t="str">
        <f>IF(GV35="BöB","Ja","No")</f>
        <v>No</v>
      </c>
      <c r="GZ35" s="463" t="str">
        <f>IF(GV35="BöB","Ja","No")</f>
        <v>No</v>
      </c>
      <c r="HA35" s="465" t="str">
        <f>IF(SUM(GU14:GU37)&gt;GU12/2,"Ʃ Aggiunte &gt; 50% Grundauftrag","")</f>
        <v/>
      </c>
      <c r="HB35" s="27"/>
      <c r="HC35" s="173" t="s">
        <v>44</v>
      </c>
      <c r="HD35" s="429">
        <v>8</v>
      </c>
      <c r="HE35" s="455">
        <v>0</v>
      </c>
      <c r="HF35" s="457" t="str">
        <f>IF(HE35&gt;='Valori soglia'!$H$6,"BöB","OAPub")</f>
        <v>OAPub</v>
      </c>
      <c r="HG35" s="459" t="str">
        <f>IF(OR(AND(HC$12="Grundvertrag Dienstleistung",HE35&gt;='Valori soglia'!$H$5,HG37=""),AND(HC$12="Los Dienstleistung",HE35&gt;='Valori soglia'!$H$5,HG37=""),AND(HC$12="Grundvertrag Lieferung",HE35&gt;='Valori soglia'!$L$5,HG37=""),AND(HC$12="Los Lieferung",HE35&gt;='Valori soglia'!$L$5,HG37="")),"Freihändig Tipo. 13 OAPub","")</f>
        <v/>
      </c>
      <c r="HH35" s="460"/>
      <c r="HI35" s="461" t="str">
        <f>IF(HF35="BöB","Ja","No")</f>
        <v>No</v>
      </c>
      <c r="HJ35" s="463" t="str">
        <f>IF(HF35="BöB","Ja","No")</f>
        <v>No</v>
      </c>
      <c r="HK35" s="465" t="str">
        <f>IF(SUM(HE14:HE37)&gt;HE12/2,"Ʃ Aggiunte &gt; 50% Grundauftrag","")</f>
        <v/>
      </c>
      <c r="HL35" s="27"/>
      <c r="HM35" s="173" t="s">
        <v>44</v>
      </c>
      <c r="HN35" s="429">
        <v>8</v>
      </c>
      <c r="HO35" s="455">
        <v>0</v>
      </c>
      <c r="HP35" s="457" t="str">
        <f>IF(HO35&gt;='Valori soglia'!$H$6,"BöB","OAPub")</f>
        <v>OAPub</v>
      </c>
      <c r="HQ35" s="459" t="str">
        <f>IF(OR(AND(HM$12="Grundvertrag Dienstleistung",HO35&gt;='Valori soglia'!$H$5,HQ37=""),AND(HM$12="Los Dienstleistung",HO35&gt;='Valori soglia'!$H$5,HQ37=""),AND(HM$12="Grundvertrag Lieferung",HO35&gt;='Valori soglia'!$L$5,HQ37=""),AND(HM$12="Los Lieferung",HO35&gt;='Valori soglia'!$L$5,HQ37="")),"Freihändig Tipo. 13 OAPub","")</f>
        <v/>
      </c>
      <c r="HR35" s="460"/>
      <c r="HS35" s="461" t="str">
        <f>IF(HP35="BöB","Ja","No")</f>
        <v>No</v>
      </c>
      <c r="HT35" s="463" t="str">
        <f>IF(HP35="BöB","Ja","No")</f>
        <v>No</v>
      </c>
      <c r="HU35" s="465" t="str">
        <f>IF(SUM(HO14:HO37)&gt;HO12/2,"Ʃ Aggiunte &gt; 50% Grundauftrag","")</f>
        <v/>
      </c>
      <c r="HV35" s="28"/>
      <c r="HW35" s="173" t="s">
        <v>44</v>
      </c>
      <c r="HX35" s="429">
        <v>8</v>
      </c>
      <c r="HY35" s="455">
        <v>0</v>
      </c>
      <c r="HZ35" s="457" t="str">
        <f>IF(HY35&gt;='Valori soglia'!$H$6,"BöB","OAPub")</f>
        <v>OAPub</v>
      </c>
      <c r="IA35" s="459" t="str">
        <f>IF(OR(AND(HW$12="Grundvertrag Dienstleistung",HY35&gt;='Valori soglia'!$H$5,IA37=""),AND(HW$12="Los Dienstleistung",HY35&gt;='Valori soglia'!$H$5,IA37=""),AND(HW$12="Grundvertrag Lieferung",HY35&gt;='Valori soglia'!$L$5,IA37=""),AND(HW$12="Los Lieferung",HY35&gt;='Valori soglia'!$L$5,IA37="")),"Freihändig Tipo. 13 OAPub","")</f>
        <v/>
      </c>
      <c r="IB35" s="460"/>
      <c r="IC35" s="461" t="str">
        <f>IF(HZ35="BöB","Ja","No")</f>
        <v>No</v>
      </c>
      <c r="ID35" s="463" t="str">
        <f>IF(HZ35="BöB","Ja","No")</f>
        <v>No</v>
      </c>
      <c r="IE35" s="465" t="str">
        <f>IF(SUM(HY14:HY37)&gt;HY12/2,"Ʃ Aggiunte &gt; 50% Grundauftrag","")</f>
        <v/>
      </c>
      <c r="IF35" s="27"/>
      <c r="IG35" s="173" t="s">
        <v>44</v>
      </c>
      <c r="IH35" s="429">
        <v>8</v>
      </c>
      <c r="II35" s="455">
        <v>0</v>
      </c>
      <c r="IJ35" s="457" t="str">
        <f>IF(II35&gt;='Valori soglia'!$H$6,"BöB","OAPub")</f>
        <v>OAPub</v>
      </c>
      <c r="IK35" s="459" t="str">
        <f>IF(OR(AND(IG$12="Grundvertrag Dienstleistung",II35&gt;='Valori soglia'!$H$5,IK37=""),AND(IG$12="Los Dienstleistung",II35&gt;='Valori soglia'!$H$5,IK37=""),AND(IG$12="Grundvertrag Lieferung",II35&gt;='Valori soglia'!$L$5,IK37=""),AND(IG$12="Los Lieferung",II35&gt;='Valori soglia'!$L$5,IK37="")),"Freihändig Tipo. 13 OAPub","")</f>
        <v/>
      </c>
      <c r="IL35" s="460"/>
      <c r="IM35" s="461" t="str">
        <f>IF(IJ35="BöB","Ja","No")</f>
        <v>No</v>
      </c>
      <c r="IN35" s="463" t="str">
        <f>IF(IJ35="BöB","Ja","No")</f>
        <v>No</v>
      </c>
      <c r="IO35" s="465" t="str">
        <f>IF(SUM(II14:II37)&gt;II12/2,"Ʃ Aggiunte &gt; 50% Grundauftrag","")</f>
        <v/>
      </c>
      <c r="IP35" s="159"/>
      <c r="IQ35" s="173" t="s">
        <v>44</v>
      </c>
      <c r="IR35" s="429">
        <v>8</v>
      </c>
      <c r="IS35" s="455">
        <v>0</v>
      </c>
      <c r="IT35" s="457" t="str">
        <f>IF(IS35&gt;='Valori soglia'!$H$6,"BöB","OAPub")</f>
        <v>OAPub</v>
      </c>
      <c r="IU35" s="459" t="str">
        <f>IF(OR(AND(IQ$12="Grundvertrag Dienstleistung",IS35&gt;='Valori soglia'!$H$5,IU37=""),AND(IQ$12="Los Dienstleistung",IS35&gt;='Valori soglia'!$H$5,IU37=""),AND(IQ$12="Grundvertrag Lieferung",IS35&gt;='Valori soglia'!$L$5,IU37=""),AND(IQ$12="Los Lieferung",IS35&gt;='Valori soglia'!$L$5,IU37="")),"Freihändig Tipo. 13 OAPub","")</f>
        <v/>
      </c>
      <c r="IV35" s="460"/>
      <c r="IW35" s="461" t="str">
        <f>IF(IT35="BöB","Ja","No")</f>
        <v>No</v>
      </c>
      <c r="IX35" s="463" t="str">
        <f>IF(IT35="BöB","Ja","No")</f>
        <v>No</v>
      </c>
      <c r="IY35" s="465" t="str">
        <f>IF(SUM(IS14:IS37)&gt;IS12/2,"Ʃ Aggiunte &gt; 50% Grundauftrag","")</f>
        <v/>
      </c>
      <c r="IZ35" s="159"/>
      <c r="JA35" s="173" t="s">
        <v>44</v>
      </c>
      <c r="JB35" s="429">
        <v>8</v>
      </c>
      <c r="JC35" s="455">
        <v>0</v>
      </c>
      <c r="JD35" s="457" t="str">
        <f>IF(JC35&gt;='Valori soglia'!$H$6,"BöB","OAPub")</f>
        <v>OAPub</v>
      </c>
      <c r="JE35" s="459" t="str">
        <f>IF(OR(AND(JA$12="Grundvertrag Dienstleistung",JC35&gt;='Valori soglia'!$H$5,JE37=""),AND(JA$12="Los Dienstleistung",JC35&gt;='Valori soglia'!$H$5,JE37=""),AND(JA$12="Grundvertrag Lieferung",JC35&gt;='Valori soglia'!$L$5,JE37=""),AND(JA$12="Los Lieferung",JC35&gt;='Valori soglia'!$L$5,JE37="")),"Freihändig Tipo. 13 OAPub","")</f>
        <v/>
      </c>
      <c r="JF35" s="460"/>
      <c r="JG35" s="461" t="str">
        <f>IF(JD35="BöB","Ja","No")</f>
        <v>No</v>
      </c>
      <c r="JH35" s="463" t="str">
        <f>IF(JD35="BöB","Ja","No")</f>
        <v>No</v>
      </c>
      <c r="JI35" s="465" t="str">
        <f>IF(SUM(JC14:JC37)&gt;JC12/2,"Ʃ Aggiunte &gt; 50% Grundauftrag","")</f>
        <v/>
      </c>
      <c r="JJ35" s="160"/>
      <c r="JK35" s="173" t="s">
        <v>44</v>
      </c>
      <c r="JL35" s="429">
        <v>8</v>
      </c>
      <c r="JM35" s="455">
        <v>0</v>
      </c>
      <c r="JN35" s="457" t="str">
        <f>IF(JM35&gt;='Valori soglia'!$H$6,"BöB","OAPub")</f>
        <v>OAPub</v>
      </c>
      <c r="JO35" s="459" t="str">
        <f>IF(OR(AND(JK$12="Grundvertrag Dienstleistung",JM35&gt;='Valori soglia'!$H$5,JO37=""),AND(JK$12="Los Dienstleistung",JM35&gt;='Valori soglia'!$H$5,JO37=""),AND(JK$12="Grundvertrag Lieferung",JM35&gt;='Valori soglia'!$L$5,JO37=""),AND(JK$12="Los Lieferung",JM35&gt;='Valori soglia'!$L$5,JO37="")),"Freihändig Tipo. 13 OAPub","")</f>
        <v/>
      </c>
      <c r="JP35" s="460"/>
      <c r="JQ35" s="461" t="str">
        <f>IF(JN35="BöB","Ja","No")</f>
        <v>No</v>
      </c>
      <c r="JR35" s="463" t="str">
        <f>IF(JN35="BöB","Ja","No")</f>
        <v>No</v>
      </c>
      <c r="JS35" s="465" t="str">
        <f>IF(SUM(JM14:JM37)&gt;JM12/2,"Ʃ Aggiunte &gt; 50% Grundauftrag","")</f>
        <v/>
      </c>
    </row>
    <row r="36" spans="2:279" ht="27" customHeight="1" x14ac:dyDescent="0.2">
      <c r="B36" s="342" t="s">
        <v>34</v>
      </c>
      <c r="C36" s="429"/>
      <c r="D36" s="378"/>
      <c r="E36" s="510"/>
      <c r="F36" s="498" t="str">
        <f>IF(OR(AND(B35="Grundvertrag Dienstleistung",D35&gt;='Valori soglia'!H$5,D35&lt;'Valori soglia'!H$6),AND(B35="Los Dienstleistung",D35&gt;='Valori soglia'!H$5,D35&lt;'Valori soglia'!H$6),AND(B35="Grundvertrag Lieferung",D35&gt;='Valori soglia'!L$5,D35&lt;'Valori soglia'!L$6),AND(B35="Los Lieferung",D35&gt;='Valori soglia'!L$5,D35&lt;'Valori soglia'!L$6)),"Einladungsverfahren *","")</f>
        <v/>
      </c>
      <c r="G36" s="499"/>
      <c r="H36" s="502"/>
      <c r="I36" s="503"/>
      <c r="J36" s="495"/>
      <c r="K36" s="466" t="s">
        <v>45</v>
      </c>
      <c r="L36" s="429"/>
      <c r="M36" s="455"/>
      <c r="N36" s="457"/>
      <c r="O36" s="468" t="str">
        <f>IF(OR(AND(K$12="Grundvertrag Dienstleistung",M35&lt;'Valori soglia'!$H$5),AND(K$12="Los Dienstleistung",M35&lt;'Valori soglia'!$H$5),AND(K$12="Grundvertrag Lieferung",M35&lt;'Valori soglia'!$L$5),AND(K$12="Los Lieferung",M35&lt;'Valori soglia'!$L$5)),"Freihändig Tipo. 36 OAPub","")</f>
        <v/>
      </c>
      <c r="P36" s="469"/>
      <c r="Q36" s="461"/>
      <c r="R36" s="463"/>
      <c r="S36" s="465"/>
      <c r="T36" s="162"/>
      <c r="U36" s="466" t="s">
        <v>45</v>
      </c>
      <c r="V36" s="429"/>
      <c r="W36" s="455"/>
      <c r="X36" s="457"/>
      <c r="Y36" s="468" t="str">
        <f>IF(OR(AND(U$12="Grundvertrag Dienstleistung",W35&lt;'Valori soglia'!$H$5),AND(U$12="Los Dienstleistung",W35&lt;'Valori soglia'!$H$5),AND(U$12="Grundvertrag Lieferung",W35&lt;'Valori soglia'!$L$5),AND(U$12="Los Lieferung",W35&lt;'Valori soglia'!$L$5)),"Freihändig Tipo. 36 OAPub","")</f>
        <v/>
      </c>
      <c r="Z36" s="469"/>
      <c r="AA36" s="461"/>
      <c r="AB36" s="463"/>
      <c r="AC36" s="465"/>
      <c r="AD36" s="36"/>
      <c r="AE36" s="466" t="s">
        <v>45</v>
      </c>
      <c r="AF36" s="429"/>
      <c r="AG36" s="455"/>
      <c r="AH36" s="457"/>
      <c r="AI36" s="468" t="str">
        <f>IF(OR(AND(AE$12="Grundvertrag Dienstleistung",AG35&lt;'Valori soglia'!$H$5),AND(AE$12="Los Dienstleistung",AG35&lt;'Valori soglia'!$H$5),AND(AE$12="Grundvertrag Lieferung",AG35&lt;'Valori soglia'!$L$5),AND(AE$12="Los Lieferung",AG35&lt;'Valori soglia'!$L$5)),"Freihändig Tipo. 36 OAPub","")</f>
        <v/>
      </c>
      <c r="AJ36" s="469"/>
      <c r="AK36" s="461"/>
      <c r="AL36" s="463"/>
      <c r="AM36" s="465"/>
      <c r="AN36" s="27"/>
      <c r="AO36" s="466" t="s">
        <v>45</v>
      </c>
      <c r="AP36" s="429"/>
      <c r="AQ36" s="455"/>
      <c r="AR36" s="457"/>
      <c r="AS36" s="468" t="str">
        <f>IF(OR(AND(AO$12="Grundvertrag Dienstleistung",AQ35&lt;'Valori soglia'!$H$5),AND(AO$12="Los Dienstleistung",AQ35&lt;'Valori soglia'!$H$5),AND(AO$12="Grundvertrag Lieferung",AQ35&lt;'Valori soglia'!$L$5),AND(AO$12="Los Lieferung",AQ35&lt;'Valori soglia'!$L$5)),"Freihändig Tipo. 36 OAPub","")</f>
        <v/>
      </c>
      <c r="AT36" s="469"/>
      <c r="AU36" s="461"/>
      <c r="AV36" s="463"/>
      <c r="AW36" s="465"/>
      <c r="AX36" s="28"/>
      <c r="AY36" s="466" t="s">
        <v>45</v>
      </c>
      <c r="AZ36" s="429"/>
      <c r="BA36" s="455"/>
      <c r="BB36" s="457"/>
      <c r="BC36" s="468" t="str">
        <f>IF(OR(AND(AY$12="Grundvertrag Dienstleistung",BA35&lt;'Valori soglia'!$H$5),AND(AY$12="Los Dienstleistung",BA35&lt;'Valori soglia'!$H$5),AND(AY$12="Grundvertrag Lieferung",BA35&lt;'Valori soglia'!$L$5),AND(AY$12="Los Lieferung",BA35&lt;'Valori soglia'!$L$5)),"Freihändig Tipo. 36 OAPub","")</f>
        <v/>
      </c>
      <c r="BD36" s="469"/>
      <c r="BE36" s="461"/>
      <c r="BF36" s="463"/>
      <c r="BG36" s="465"/>
      <c r="BH36" s="27"/>
      <c r="BI36" s="466" t="s">
        <v>45</v>
      </c>
      <c r="BJ36" s="429"/>
      <c r="BK36" s="455"/>
      <c r="BL36" s="457"/>
      <c r="BM36" s="468" t="str">
        <f>IF(OR(AND(BI$12="Grundvertrag Dienstleistung",BK35&lt;'Valori soglia'!$H$5),AND(BI$12="Los Dienstleistung",BK35&lt;'Valori soglia'!$H$5),AND(BI$12="Grundvertrag Lieferung",BK35&lt;'Valori soglia'!$L$5),AND(BI$12="Los Lieferung",BK35&lt;'Valori soglia'!$L$5)),"Freihändig Tipo. 36 OAPub","")</f>
        <v/>
      </c>
      <c r="BN36" s="469"/>
      <c r="BO36" s="461"/>
      <c r="BP36" s="463"/>
      <c r="BQ36" s="465"/>
      <c r="BR36" s="159"/>
      <c r="BS36" s="466" t="s">
        <v>45</v>
      </c>
      <c r="BT36" s="429"/>
      <c r="BU36" s="455"/>
      <c r="BV36" s="457"/>
      <c r="BW36" s="468" t="str">
        <f>IF(OR(AND(BS$12="Grundvertrag Dienstleistung",BU35&lt;'Valori soglia'!$H$5),AND(BS$12="Los Dienstleistung",BU35&lt;'Valori soglia'!$H$5),AND(BS$12="Grundvertrag Lieferung",BU35&lt;'Valori soglia'!$L$5),AND(BS$12="Los Lieferung",BU35&lt;'Valori soglia'!$L$5)),"Freihändig Tipo. 36 OAPub","")</f>
        <v/>
      </c>
      <c r="BX36" s="469"/>
      <c r="BY36" s="461"/>
      <c r="BZ36" s="463"/>
      <c r="CA36" s="465"/>
      <c r="CB36" s="159"/>
      <c r="CC36" s="466" t="s">
        <v>45</v>
      </c>
      <c r="CD36" s="429"/>
      <c r="CE36" s="455"/>
      <c r="CF36" s="457"/>
      <c r="CG36" s="468" t="str">
        <f>IF(OR(AND(CC$12="Grundvertrag Dienstleistung",CE35&lt;'Valori soglia'!$H$5),AND(CC$12="Los Dienstleistung",CE35&lt;'Valori soglia'!$H$5),AND(CC$12="Grundvertrag Lieferung",CE35&lt;'Valori soglia'!$L$5),AND(CC$12="Los Lieferung",CE35&lt;'Valori soglia'!$L$5)),"Freihändig Tipo. 36 OAPub","")</f>
        <v/>
      </c>
      <c r="CH36" s="469"/>
      <c r="CI36" s="461"/>
      <c r="CJ36" s="463"/>
      <c r="CK36" s="465"/>
      <c r="CL36" s="160"/>
      <c r="CM36" s="466" t="s">
        <v>45</v>
      </c>
      <c r="CN36" s="429"/>
      <c r="CO36" s="455"/>
      <c r="CP36" s="457"/>
      <c r="CQ36" s="468" t="str">
        <f>IF(OR(AND(CM$12="Grundvertrag Dienstleistung",CO35&lt;'Valori soglia'!$H$5),AND(CM$12="Los Dienstleistung",CO35&lt;'Valori soglia'!$H$5),AND(CM$12="Grundvertrag Lieferung",CO35&lt;'Valori soglia'!$L$5),AND(CM$12="Los Lieferung",CO35&lt;'Valori soglia'!$L$5)),"Freihändig Tipo. 36 OAPub","")</f>
        <v/>
      </c>
      <c r="CR36" s="469"/>
      <c r="CS36" s="461"/>
      <c r="CT36" s="463"/>
      <c r="CU36" s="465"/>
      <c r="CV36" s="161"/>
      <c r="CW36" s="466" t="s">
        <v>45</v>
      </c>
      <c r="CX36" s="429"/>
      <c r="CY36" s="455"/>
      <c r="CZ36" s="457"/>
      <c r="DA36" s="468" t="str">
        <f>IF(OR(AND(CW$12="Grundvertrag Dienstleistung",CY35&lt;'Valori soglia'!$H$5),AND(CW$12="Los Dienstleistung",CY35&lt;'Valori soglia'!$H$5),AND(CW$12="Grundvertrag Lieferung",CY35&lt;'Valori soglia'!$L$5),AND(CW$12="Los Lieferung",CY35&lt;'Valori soglia'!$L$5)),"Freihändig Tipo. 36 OAPub","")</f>
        <v/>
      </c>
      <c r="DB36" s="469"/>
      <c r="DC36" s="461"/>
      <c r="DD36" s="463"/>
      <c r="DE36" s="465"/>
      <c r="DF36" s="162"/>
      <c r="DG36" s="466" t="s">
        <v>45</v>
      </c>
      <c r="DH36" s="429"/>
      <c r="DI36" s="455"/>
      <c r="DJ36" s="457"/>
      <c r="DK36" s="468" t="str">
        <f>IF(OR(AND(DG$12="Grundvertrag Dienstleistung",DI35&lt;'Valori soglia'!$H$5),AND(DG$12="Los Dienstleistung",DI35&lt;'Valori soglia'!$H$5),AND(DG$12="Grundvertrag Lieferung",DI35&lt;'Valori soglia'!$L$5),AND(DG$12="Los Lieferung",DI35&lt;'Valori soglia'!$L$5)),"Freihändig Tipo. 36 OAPub","")</f>
        <v/>
      </c>
      <c r="DL36" s="469"/>
      <c r="DM36" s="461"/>
      <c r="DN36" s="463"/>
      <c r="DO36" s="465"/>
      <c r="DP36" s="36"/>
      <c r="DQ36" s="466" t="s">
        <v>45</v>
      </c>
      <c r="DR36" s="429"/>
      <c r="DS36" s="455"/>
      <c r="DT36" s="457"/>
      <c r="DU36" s="468" t="str">
        <f>IF(OR(AND(DQ$12="Grundvertrag Dienstleistung",DS35&lt;'Valori soglia'!$H$5),AND(DQ$12="Los Dienstleistung",DS35&lt;'Valori soglia'!$H$5),AND(DQ$12="Grundvertrag Lieferung",DS35&lt;'Valori soglia'!$L$5),AND(DQ$12="Los Lieferung",DS35&lt;'Valori soglia'!$L$5)),"Freihändig Tipo. 36 OAPub","")</f>
        <v/>
      </c>
      <c r="DV36" s="469"/>
      <c r="DW36" s="461"/>
      <c r="DX36" s="463"/>
      <c r="DY36" s="465"/>
      <c r="DZ36" s="27"/>
      <c r="EA36" s="466" t="s">
        <v>45</v>
      </c>
      <c r="EB36" s="429"/>
      <c r="EC36" s="455"/>
      <c r="ED36" s="457"/>
      <c r="EE36" s="468" t="str">
        <f>IF(OR(AND(EA$12="Grundvertrag Dienstleistung",EC35&lt;'Valori soglia'!$H$5),AND(EA$12="Los Dienstleistung",EC35&lt;'Valori soglia'!$H$5),AND(EA$12="Grundvertrag Lieferung",EC35&lt;'Valori soglia'!$L$5),AND(EA$12="Los Lieferung",EC35&lt;'Valori soglia'!$L$5)),"Freihändig Tipo. 36 OAPub","")</f>
        <v/>
      </c>
      <c r="EF36" s="469"/>
      <c r="EG36" s="461"/>
      <c r="EH36" s="463"/>
      <c r="EI36" s="465"/>
      <c r="EJ36" s="28"/>
      <c r="EK36" s="466" t="s">
        <v>45</v>
      </c>
      <c r="EL36" s="429"/>
      <c r="EM36" s="455"/>
      <c r="EN36" s="457"/>
      <c r="EO36" s="468" t="str">
        <f>IF(OR(AND(EK$12="Grundvertrag Dienstleistung",EM35&lt;'Valori soglia'!$H$5),AND(EK$12="Los Dienstleistung",EM35&lt;'Valori soglia'!$H$5),AND(EK$12="Grundvertrag Lieferung",EM35&lt;'Valori soglia'!$L$5),AND(EK$12="Los Lieferung",EM35&lt;'Valori soglia'!$L$5)),"Freihändig Tipo. 36 OAPub","")</f>
        <v/>
      </c>
      <c r="EP36" s="469"/>
      <c r="EQ36" s="461"/>
      <c r="ER36" s="463"/>
      <c r="ES36" s="465"/>
      <c r="ET36" s="27"/>
      <c r="EU36" s="466" t="s">
        <v>45</v>
      </c>
      <c r="EV36" s="429"/>
      <c r="EW36" s="455"/>
      <c r="EX36" s="457"/>
      <c r="EY36" s="468" t="str">
        <f>IF(OR(AND(EU$12="Grundvertrag Dienstleistung",EW35&lt;'Valori soglia'!$H$5),AND(EU$12="Los Dienstleistung",EW35&lt;'Valori soglia'!$H$5),AND(EU$12="Grundvertrag Lieferung",EW35&lt;'Valori soglia'!$L$5),AND(EU$12="Los Lieferung",EW35&lt;'Valori soglia'!$L$5)),"Freihändig Tipo. 36 OAPub","")</f>
        <v/>
      </c>
      <c r="EZ36" s="469"/>
      <c r="FA36" s="461"/>
      <c r="FB36" s="463"/>
      <c r="FC36" s="465"/>
      <c r="FD36" s="159"/>
      <c r="FE36" s="466" t="s">
        <v>45</v>
      </c>
      <c r="FF36" s="429"/>
      <c r="FG36" s="455"/>
      <c r="FH36" s="457"/>
      <c r="FI36" s="468" t="str">
        <f>IF(OR(AND(FE$12="Grundvertrag Dienstleistung",FG35&lt;'Valori soglia'!$H$5),AND(FE$12="Los Dienstleistung",FG35&lt;'Valori soglia'!$H$5),AND(FE$12="Grundvertrag Lieferung",FG35&lt;'Valori soglia'!$L$5),AND(FE$12="Los Lieferung",FG35&lt;'Valori soglia'!$L$5)),"Freihändig Tipo. 36 OAPub","")</f>
        <v/>
      </c>
      <c r="FJ36" s="469"/>
      <c r="FK36" s="461"/>
      <c r="FL36" s="463"/>
      <c r="FM36" s="465"/>
      <c r="FN36" s="159"/>
      <c r="FO36" s="466" t="s">
        <v>45</v>
      </c>
      <c r="FP36" s="429"/>
      <c r="FQ36" s="455"/>
      <c r="FR36" s="457"/>
      <c r="FS36" s="468" t="str">
        <f>IF(OR(AND(FO$12="Grundvertrag Dienstleistung",FQ35&lt;'Valori soglia'!$H$5),AND(FO$12="Los Dienstleistung",FQ35&lt;'Valori soglia'!$H$5),AND(FO$12="Grundvertrag Lieferung",FQ35&lt;'Valori soglia'!$L$5),AND(FO$12="Los Lieferung",FQ35&lt;'Valori soglia'!$L$5)),"Freihändig Tipo. 36 OAPub","")</f>
        <v/>
      </c>
      <c r="FT36" s="469"/>
      <c r="FU36" s="461"/>
      <c r="FV36" s="463"/>
      <c r="FW36" s="465"/>
      <c r="FX36" s="160"/>
      <c r="FY36" s="466" t="s">
        <v>45</v>
      </c>
      <c r="FZ36" s="429"/>
      <c r="GA36" s="455"/>
      <c r="GB36" s="457"/>
      <c r="GC36" s="468" t="str">
        <f>IF(OR(AND(FY$12="Grundvertrag Dienstleistung",GA35&lt;'Valori soglia'!$H$5),AND(FY$12="Los Dienstleistung",GA35&lt;'Valori soglia'!$H$5),AND(FY$12="Grundvertrag Lieferung",GA35&lt;'Valori soglia'!$L$5),AND(FY$12="Los Lieferung",GA35&lt;'Valori soglia'!$L$5)),"Freihändig Tipo. 36 OAPub","")</f>
        <v/>
      </c>
      <c r="GD36" s="469"/>
      <c r="GE36" s="461"/>
      <c r="GF36" s="463"/>
      <c r="GG36" s="465"/>
      <c r="GH36" s="161"/>
      <c r="GI36" s="466" t="s">
        <v>45</v>
      </c>
      <c r="GJ36" s="429"/>
      <c r="GK36" s="455"/>
      <c r="GL36" s="457"/>
      <c r="GM36" s="468" t="str">
        <f>IF(OR(AND(GI$12="Grundvertrag Dienstleistung",GK35&lt;'Valori soglia'!$H$5),AND(GI$12="Los Dienstleistung",GK35&lt;'Valori soglia'!$H$5),AND(GI$12="Grundvertrag Lieferung",GK35&lt;'Valori soglia'!$L$5),AND(GI$12="Los Lieferung",GK35&lt;'Valori soglia'!$L$5)),"Freihändig Tipo. 36 OAPub","")</f>
        <v/>
      </c>
      <c r="GN36" s="469"/>
      <c r="GO36" s="461"/>
      <c r="GP36" s="463"/>
      <c r="GQ36" s="465"/>
      <c r="GR36" s="162"/>
      <c r="GS36" s="466" t="s">
        <v>45</v>
      </c>
      <c r="GT36" s="429"/>
      <c r="GU36" s="455"/>
      <c r="GV36" s="457"/>
      <c r="GW36" s="468" t="str">
        <f>IF(OR(AND(GS$12="Grundvertrag Dienstleistung",GU35&lt;'Valori soglia'!$H$5),AND(GS$12="Los Dienstleistung",GU35&lt;'Valori soglia'!$H$5),AND(GS$12="Grundvertrag Lieferung",GU35&lt;'Valori soglia'!$L$5),AND(GS$12="Los Lieferung",GU35&lt;'Valori soglia'!$L$5)),"Freihändig Tipo. 36 OAPub","")</f>
        <v/>
      </c>
      <c r="GX36" s="469"/>
      <c r="GY36" s="461"/>
      <c r="GZ36" s="463"/>
      <c r="HA36" s="465"/>
      <c r="HB36" s="36"/>
      <c r="HC36" s="466" t="s">
        <v>45</v>
      </c>
      <c r="HD36" s="429"/>
      <c r="HE36" s="455"/>
      <c r="HF36" s="457"/>
      <c r="HG36" s="468" t="str">
        <f>IF(OR(AND(HC$12="Grundvertrag Dienstleistung",HE35&lt;'Valori soglia'!$H$5),AND(HC$12="Los Dienstleistung",HE35&lt;'Valori soglia'!$H$5),AND(HC$12="Grundvertrag Lieferung",HE35&lt;'Valori soglia'!$L$5),AND(HC$12="Los Lieferung",HE35&lt;'Valori soglia'!$L$5)),"Freihändig Tipo. 36 OAPub","")</f>
        <v/>
      </c>
      <c r="HH36" s="469"/>
      <c r="HI36" s="461"/>
      <c r="HJ36" s="463"/>
      <c r="HK36" s="465"/>
      <c r="HL36" s="27"/>
      <c r="HM36" s="466" t="s">
        <v>45</v>
      </c>
      <c r="HN36" s="429"/>
      <c r="HO36" s="455"/>
      <c r="HP36" s="457"/>
      <c r="HQ36" s="468" t="str">
        <f>IF(OR(AND(HM$12="Grundvertrag Dienstleistung",HO35&lt;'Valori soglia'!$H$5),AND(HM$12="Los Dienstleistung",HO35&lt;'Valori soglia'!$H$5),AND(HM$12="Grundvertrag Lieferung",HO35&lt;'Valori soglia'!$L$5),AND(HM$12="Los Lieferung",HO35&lt;'Valori soglia'!$L$5)),"Freihändig Tipo. 36 OAPub","")</f>
        <v/>
      </c>
      <c r="HR36" s="469"/>
      <c r="HS36" s="461"/>
      <c r="HT36" s="463"/>
      <c r="HU36" s="465"/>
      <c r="HV36" s="28"/>
      <c r="HW36" s="466" t="s">
        <v>45</v>
      </c>
      <c r="HX36" s="429"/>
      <c r="HY36" s="455"/>
      <c r="HZ36" s="457"/>
      <c r="IA36" s="468" t="str">
        <f>IF(OR(AND(HW$12="Grundvertrag Dienstleistung",HY35&lt;'Valori soglia'!$H$5),AND(HW$12="Los Dienstleistung",HY35&lt;'Valori soglia'!$H$5),AND(HW$12="Grundvertrag Lieferung",HY35&lt;'Valori soglia'!$L$5),AND(HW$12="Los Lieferung",HY35&lt;'Valori soglia'!$L$5)),"Freihändig Tipo. 36 OAPub","")</f>
        <v/>
      </c>
      <c r="IB36" s="469"/>
      <c r="IC36" s="461"/>
      <c r="ID36" s="463"/>
      <c r="IE36" s="465"/>
      <c r="IF36" s="27"/>
      <c r="IG36" s="466" t="s">
        <v>45</v>
      </c>
      <c r="IH36" s="429"/>
      <c r="II36" s="455"/>
      <c r="IJ36" s="457"/>
      <c r="IK36" s="468" t="str">
        <f>IF(OR(AND(IG$12="Grundvertrag Dienstleistung",II35&lt;'Valori soglia'!$H$5),AND(IG$12="Los Dienstleistung",II35&lt;'Valori soglia'!$H$5),AND(IG$12="Grundvertrag Lieferung",II35&lt;'Valori soglia'!$L$5),AND(IG$12="Los Lieferung",II35&lt;'Valori soglia'!$L$5)),"Freihändig Tipo. 36 OAPub","")</f>
        <v/>
      </c>
      <c r="IL36" s="469"/>
      <c r="IM36" s="461"/>
      <c r="IN36" s="463"/>
      <c r="IO36" s="465"/>
      <c r="IP36" s="159"/>
      <c r="IQ36" s="466" t="s">
        <v>45</v>
      </c>
      <c r="IR36" s="429"/>
      <c r="IS36" s="455"/>
      <c r="IT36" s="457"/>
      <c r="IU36" s="468" t="str">
        <f>IF(OR(AND(IQ$12="Grundvertrag Dienstleistung",IS35&lt;'Valori soglia'!$H$5),AND(IQ$12="Los Dienstleistung",IS35&lt;'Valori soglia'!$H$5),AND(IQ$12="Grundvertrag Lieferung",IS35&lt;'Valori soglia'!$L$5),AND(IQ$12="Los Lieferung",IS35&lt;'Valori soglia'!$L$5)),"Freihändig Tipo. 36 OAPub","")</f>
        <v/>
      </c>
      <c r="IV36" s="469"/>
      <c r="IW36" s="461"/>
      <c r="IX36" s="463"/>
      <c r="IY36" s="465"/>
      <c r="IZ36" s="159"/>
      <c r="JA36" s="466" t="s">
        <v>45</v>
      </c>
      <c r="JB36" s="429"/>
      <c r="JC36" s="455"/>
      <c r="JD36" s="457"/>
      <c r="JE36" s="468" t="str">
        <f>IF(OR(AND(JA$12="Grundvertrag Dienstleistung",JC35&lt;'Valori soglia'!$H$5),AND(JA$12="Los Dienstleistung",JC35&lt;'Valori soglia'!$H$5),AND(JA$12="Grundvertrag Lieferung",JC35&lt;'Valori soglia'!$L$5),AND(JA$12="Los Lieferung",JC35&lt;'Valori soglia'!$L$5)),"Freihändig Tipo. 36 OAPub","")</f>
        <v/>
      </c>
      <c r="JF36" s="469"/>
      <c r="JG36" s="461"/>
      <c r="JH36" s="463"/>
      <c r="JI36" s="465"/>
      <c r="JJ36" s="160"/>
      <c r="JK36" s="466" t="s">
        <v>45</v>
      </c>
      <c r="JL36" s="429"/>
      <c r="JM36" s="455"/>
      <c r="JN36" s="457"/>
      <c r="JO36" s="468" t="str">
        <f>IF(OR(AND(JK$12="Grundvertrag Dienstleistung",JM35&lt;'Valori soglia'!$H$5),AND(JK$12="Los Dienstleistung",JM35&lt;'Valori soglia'!$H$5),AND(JK$12="Grundvertrag Lieferung",JM35&lt;'Valori soglia'!$L$5),AND(JK$12="Los Lieferung",JM35&lt;'Valori soglia'!$L$5)),"Freihändig Tipo. 36 OAPub","")</f>
        <v/>
      </c>
      <c r="JP36" s="469"/>
      <c r="JQ36" s="461"/>
      <c r="JR36" s="463"/>
      <c r="JS36" s="465"/>
    </row>
    <row r="37" spans="2:279" ht="27" customHeight="1" x14ac:dyDescent="0.2">
      <c r="B37" s="343"/>
      <c r="C37" s="429"/>
      <c r="D37" s="378"/>
      <c r="E37" s="510"/>
      <c r="F37" s="507" t="str">
        <f>IF(OR(AND(B35="Grundvertrag Dienstleistung",D35&lt;'Valori soglia'!H$5),AND(B35="Los Dienstleistung",D35&lt;'Valori soglia'!H$5),AND(B35="Grundvertrag Lieferung",D35&lt;'Valori soglia'!L$5),AND(B35="Los Lieferung",D35&lt;'Valori soglia'!L$5)),"Freihändig Tipo. 36 OAPub","")</f>
        <v/>
      </c>
      <c r="G37" s="508"/>
      <c r="H37" s="502"/>
      <c r="I37" s="503"/>
      <c r="J37" s="495"/>
      <c r="K37" s="466"/>
      <c r="L37" s="429"/>
      <c r="M37" s="455"/>
      <c r="N37" s="457"/>
      <c r="O37" s="472" t="str">
        <f>IF(OR(AND(N$12="Offen",OR(AND(K$12="Grundvertrag Dienstleistung",M35&gt;='Valori soglia'!$H$5,M35&lt;'Valori soglia'!$H$6),AND(K$12="Los Dienstleistung",M35&gt;='Valori soglia'!$H$5,M35&lt;'Valori soglia'!$H$6),AND(K$12="Grundvertrag Lieferung",M35&gt;='Valori soglia'!$L$5,M35&lt;'Valori soglia'!$L$6),AND(K$12="Los Lieferung",M35&gt;='Valori soglia'!$L$5,M35&lt;'Valori soglia'!$L$6))),AND(N$12="Einladung",OR(AND(K$12="Grundvertrag Dienstleistung",M35&gt;='Valori soglia'!$H$5,M35&lt;'Valori soglia'!$H$6),AND(K$12="Los Dienstleistung",M35&gt;='Valori soglia'!$H$5,M35&lt;'Valori soglia'!$H$6),AND(K$12="Grundvertrag Lieferung",M35&gt;='Valori soglia'!$L$5,M35&lt;'Valori soglia'!$L$6),AND(K$12="Los Lieferung",M35&gt;='Valori soglia'!$L$5,M35&lt;'Valori soglia'!$L$6)))),"Freihändig Tipo. 36 Abs. 2 Bst. d OAPub","")</f>
        <v/>
      </c>
      <c r="P37" s="473"/>
      <c r="Q37" s="461"/>
      <c r="R37" s="463"/>
      <c r="S37" s="465"/>
      <c r="T37" s="162"/>
      <c r="U37" s="466"/>
      <c r="V37" s="429"/>
      <c r="W37" s="455"/>
      <c r="X37" s="457"/>
      <c r="Y37" s="472" t="str">
        <f>IF(OR(AND(X$12="Offen",OR(AND(U$12="Grundvertrag Dienstleistung",W35&gt;='Valori soglia'!$H$5,W35&lt;'Valori soglia'!$H$6),AND(U$12="Los Dienstleistung",W35&gt;='Valori soglia'!$H$5,W35&lt;'Valori soglia'!$H$6),AND(U$12="Grundvertrag Lieferung",W35&gt;='Valori soglia'!$L$5,W35&lt;'Valori soglia'!$L$6),AND(U$12="Los Lieferung",W35&gt;='Valori soglia'!$L$5,W35&lt;'Valori soglia'!$L$6))),AND(X$12="Einladung",OR(AND(U$12="Grundvertrag Dienstleistung",W35&gt;='Valori soglia'!$H$5,W35&lt;'Valori soglia'!$H$6),AND(U$12="Los Dienstleistung",W35&gt;='Valori soglia'!$H$5,W35&lt;'Valori soglia'!$H$6),AND(U$12="Grundvertrag Lieferung",W35&gt;='Valori soglia'!$L$5,W35&lt;'Valori soglia'!$L$6),AND(U$12="Los Lieferung",W35&gt;='Valori soglia'!$L$5,W35&lt;'Valori soglia'!$L$6)))),"Freihändig Tipo. 36 Abs. 2 Bst. d OAPub","")</f>
        <v/>
      </c>
      <c r="Z37" s="473"/>
      <c r="AA37" s="461"/>
      <c r="AB37" s="463"/>
      <c r="AC37" s="465"/>
      <c r="AD37" s="27"/>
      <c r="AE37" s="466"/>
      <c r="AF37" s="429"/>
      <c r="AG37" s="455"/>
      <c r="AH37" s="457"/>
      <c r="AI37" s="472" t="str">
        <f>IF(OR(AND(AH$12="Offen",OR(AND(AE$12="Grundvertrag Dienstleistung",AG35&gt;='Valori soglia'!$H$5,AG35&lt;'Valori soglia'!$H$6),AND(AE$12="Los Dienstleistung",AG35&gt;='Valori soglia'!$H$5,AG35&lt;'Valori soglia'!$H$6),AND(AE$12="Grundvertrag Lieferung",AG35&gt;='Valori soglia'!$L$5,AG35&lt;'Valori soglia'!$L$6),AND(AE$12="Los Lieferung",AG35&gt;='Valori soglia'!$L$5,AG35&lt;'Valori soglia'!$L$6))),AND(AH$12="Einladung",OR(AND(AE$12="Grundvertrag Dienstleistung",AG35&gt;='Valori soglia'!$H$5,AG35&lt;'Valori soglia'!$H$6),AND(AE$12="Los Dienstleistung",AG35&gt;='Valori soglia'!$H$5,AG35&lt;'Valori soglia'!$H$6),AND(AE$12="Grundvertrag Lieferung",AG35&gt;='Valori soglia'!$L$5,AG35&lt;'Valori soglia'!$L$6),AND(AE$12="Los Lieferung",AG35&gt;='Valori soglia'!$L$5,AG35&lt;'Valori soglia'!$L$6)))),"Freihändig Tipo. 36 Abs. 2 Bst. d OAPub","")</f>
        <v/>
      </c>
      <c r="AJ37" s="473"/>
      <c r="AK37" s="461"/>
      <c r="AL37" s="463"/>
      <c r="AM37" s="465"/>
      <c r="AN37" s="27"/>
      <c r="AO37" s="466"/>
      <c r="AP37" s="429"/>
      <c r="AQ37" s="455"/>
      <c r="AR37" s="457"/>
      <c r="AS37" s="472" t="str">
        <f>IF(OR(AND(AR$12="Offen",OR(AND(AO$12="Grundvertrag Dienstleistung",AQ35&gt;='Valori soglia'!$H$5,AQ35&lt;'Valori soglia'!$H$6),AND(AO$12="Los Dienstleistung",AQ35&gt;='Valori soglia'!$H$5,AQ35&lt;'Valori soglia'!$H$6),AND(AO$12="Grundvertrag Lieferung",AQ35&gt;='Valori soglia'!$L$5,AQ35&lt;'Valori soglia'!$L$6),AND(AO$12="Los Lieferung",AQ35&gt;='Valori soglia'!$L$5,AQ35&lt;'Valori soglia'!$L$6))),AND(AR$12="Einladung",OR(AND(AO$12="Grundvertrag Dienstleistung",AQ35&gt;='Valori soglia'!$H$5,AQ35&lt;'Valori soglia'!$H$6),AND(AO$12="Los Dienstleistung",AQ35&gt;='Valori soglia'!$H$5,AQ35&lt;'Valori soglia'!$H$6),AND(AO$12="Grundvertrag Lieferung",AQ35&gt;='Valori soglia'!$L$5,AQ35&lt;'Valori soglia'!$L$6),AND(AO$12="Los Lieferung",AQ35&gt;='Valori soglia'!$L$5,AQ35&lt;'Valori soglia'!$L$6)))),"Freihändig Tipo. 36 Abs. 2 Bst. d OAPub","")</f>
        <v/>
      </c>
      <c r="AT37" s="473"/>
      <c r="AU37" s="461"/>
      <c r="AV37" s="463"/>
      <c r="AW37" s="465"/>
      <c r="AX37" s="28"/>
      <c r="AY37" s="466"/>
      <c r="AZ37" s="429"/>
      <c r="BA37" s="455"/>
      <c r="BB37" s="457"/>
      <c r="BC37" s="472" t="str">
        <f>IF(OR(AND(BB$12="Offen",OR(AND(AY$12="Grundvertrag Dienstleistung",BA35&gt;='Valori soglia'!$H$5,BA35&lt;'Valori soglia'!$H$6),AND(AY$12="Los Dienstleistung",BA35&gt;='Valori soglia'!$H$5,BA35&lt;'Valori soglia'!$H$6),AND(AY$12="Grundvertrag Lieferung",BA35&gt;='Valori soglia'!$L$5,BA35&lt;'Valori soglia'!$L$6),AND(AY$12="Los Lieferung",BA35&gt;='Valori soglia'!$L$5,BA35&lt;'Valori soglia'!$L$6))),AND(BB$12="Einladung",OR(AND(AY$12="Grundvertrag Dienstleistung",BA35&gt;='Valori soglia'!$H$5,BA35&lt;'Valori soglia'!$H$6),AND(AY$12="Los Dienstleistung",BA35&gt;='Valori soglia'!$H$5,BA35&lt;'Valori soglia'!$H$6),AND(AY$12="Grundvertrag Lieferung",BA35&gt;='Valori soglia'!$L$5,BA35&lt;'Valori soglia'!$L$6),AND(AY$12="Los Lieferung",BA35&gt;='Valori soglia'!$L$5,BA35&lt;'Valori soglia'!$L$6)))),"Freihändig Tipo. 36 Abs. 2 Bst. d OAPub","")</f>
        <v/>
      </c>
      <c r="BD37" s="473"/>
      <c r="BE37" s="461"/>
      <c r="BF37" s="463"/>
      <c r="BG37" s="465"/>
      <c r="BH37" s="27"/>
      <c r="BI37" s="466"/>
      <c r="BJ37" s="429"/>
      <c r="BK37" s="455"/>
      <c r="BL37" s="457"/>
      <c r="BM37" s="472" t="str">
        <f>IF(OR(AND(BL$12="Offen",OR(AND(BI$12="Grundvertrag Dienstleistung",BK35&gt;='Valori soglia'!$H$5,BK35&lt;'Valori soglia'!$H$6),AND(BI$12="Los Dienstleistung",BK35&gt;='Valori soglia'!$H$5,BK35&lt;'Valori soglia'!$H$6),AND(BI$12="Grundvertrag Lieferung",BK35&gt;='Valori soglia'!$L$5,BK35&lt;'Valori soglia'!$L$6),AND(BI$12="Los Lieferung",BK35&gt;='Valori soglia'!$L$5,BK35&lt;'Valori soglia'!$L$6))),AND(BL$12="Einladung",OR(AND(BI$12="Grundvertrag Dienstleistung",BK35&gt;='Valori soglia'!$H$5,BK35&lt;'Valori soglia'!$H$6),AND(BI$12="Los Dienstleistung",BK35&gt;='Valori soglia'!$H$5,BK35&lt;'Valori soglia'!$H$6),AND(BI$12="Grundvertrag Lieferung",BK35&gt;='Valori soglia'!$L$5,BK35&lt;'Valori soglia'!$L$6),AND(BI$12="Los Lieferung",BK35&gt;='Valori soglia'!$L$5,BK35&lt;'Valori soglia'!$L$6)))),"Freihändig Tipo. 36 Abs. 2 Bst. d OAPub","")</f>
        <v/>
      </c>
      <c r="BN37" s="473"/>
      <c r="BO37" s="461"/>
      <c r="BP37" s="463"/>
      <c r="BQ37" s="465"/>
      <c r="BR37" s="159"/>
      <c r="BS37" s="466"/>
      <c r="BT37" s="429"/>
      <c r="BU37" s="455"/>
      <c r="BV37" s="457"/>
      <c r="BW37" s="472" t="str">
        <f>IF(OR(AND(BV$12="Offen",OR(AND(BS$12="Grundvertrag Dienstleistung",BU35&gt;='Valori soglia'!$H$5,BU35&lt;'Valori soglia'!$H$6),AND(BS$12="Los Dienstleistung",BU35&gt;='Valori soglia'!$H$5,BU35&lt;'Valori soglia'!$H$6),AND(BS$12="Grundvertrag Lieferung",BU35&gt;='Valori soglia'!$L$5,BU35&lt;'Valori soglia'!$L$6),AND(BS$12="Los Lieferung",BU35&gt;='Valori soglia'!$L$5,BU35&lt;'Valori soglia'!$L$6))),AND(BV$12="Einladung",OR(AND(BS$12="Grundvertrag Dienstleistung",BU35&gt;='Valori soglia'!$H$5,BU35&lt;'Valori soglia'!$H$6),AND(BS$12="Los Dienstleistung",BU35&gt;='Valori soglia'!$H$5,BU35&lt;'Valori soglia'!$H$6),AND(BS$12="Grundvertrag Lieferung",BU35&gt;='Valori soglia'!$L$5,BU35&lt;'Valori soglia'!$L$6),AND(BS$12="Los Lieferung",BU35&gt;='Valori soglia'!$L$5,BU35&lt;'Valori soglia'!$L$6)))),"Freihändig Tipo. 36 Abs. 2 Bst. d OAPub","")</f>
        <v/>
      </c>
      <c r="BX37" s="473"/>
      <c r="BY37" s="461"/>
      <c r="BZ37" s="463"/>
      <c r="CA37" s="465"/>
      <c r="CB37" s="159"/>
      <c r="CC37" s="466"/>
      <c r="CD37" s="429"/>
      <c r="CE37" s="455"/>
      <c r="CF37" s="457"/>
      <c r="CG37" s="472" t="str">
        <f>IF(OR(AND(CF$12="Offen",OR(AND(CC$12="Grundvertrag Dienstleistung",CE35&gt;='Valori soglia'!$H$5,CE35&lt;'Valori soglia'!$H$6),AND(CC$12="Los Dienstleistung",CE35&gt;='Valori soglia'!$H$5,CE35&lt;'Valori soglia'!$H$6),AND(CC$12="Grundvertrag Lieferung",CE35&gt;='Valori soglia'!$L$5,CE35&lt;'Valori soglia'!$L$6),AND(CC$12="Los Lieferung",CE35&gt;='Valori soglia'!$L$5,CE35&lt;'Valori soglia'!$L$6))),AND(CF$12="Einladung",OR(AND(CC$12="Grundvertrag Dienstleistung",CE35&gt;='Valori soglia'!$H$5,CE35&lt;'Valori soglia'!$H$6),AND(CC$12="Los Dienstleistung",CE35&gt;='Valori soglia'!$H$5,CE35&lt;'Valori soglia'!$H$6),AND(CC$12="Grundvertrag Lieferung",CE35&gt;='Valori soglia'!$L$5,CE35&lt;'Valori soglia'!$L$6),AND(CC$12="Los Lieferung",CE35&gt;='Valori soglia'!$L$5,CE35&lt;'Valori soglia'!$L$6)))),"Freihändig Tipo. 36 Abs. 2 Bst. d OAPub","")</f>
        <v/>
      </c>
      <c r="CH37" s="473"/>
      <c r="CI37" s="461"/>
      <c r="CJ37" s="463"/>
      <c r="CK37" s="465"/>
      <c r="CL37" s="160"/>
      <c r="CM37" s="466"/>
      <c r="CN37" s="429"/>
      <c r="CO37" s="455"/>
      <c r="CP37" s="457"/>
      <c r="CQ37" s="472" t="str">
        <f>IF(OR(AND(CP$12="Offen",OR(AND(CM$12="Grundvertrag Dienstleistung",CO35&gt;='Valori soglia'!$H$5,CO35&lt;'Valori soglia'!$H$6),AND(CM$12="Los Dienstleistung",CO35&gt;='Valori soglia'!$H$5,CO35&lt;'Valori soglia'!$H$6),AND(CM$12="Grundvertrag Lieferung",CO35&gt;='Valori soglia'!$L$5,CO35&lt;'Valori soglia'!$L$6),AND(CM$12="Los Lieferung",CO35&gt;='Valori soglia'!$L$5,CO35&lt;'Valori soglia'!$L$6))),AND(CP$12="Einladung",OR(AND(CM$12="Grundvertrag Dienstleistung",CO35&gt;='Valori soglia'!$H$5,CO35&lt;'Valori soglia'!$H$6),AND(CM$12="Los Dienstleistung",CO35&gt;='Valori soglia'!$H$5,CO35&lt;'Valori soglia'!$H$6),AND(CM$12="Grundvertrag Lieferung",CO35&gt;='Valori soglia'!$L$5,CO35&lt;'Valori soglia'!$L$6),AND(CM$12="Los Lieferung",CO35&gt;='Valori soglia'!$L$5,CO35&lt;'Valori soglia'!$L$6)))),"Freihändig Tipo. 36 Abs. 2 Bst. d OAPub","")</f>
        <v/>
      </c>
      <c r="CR37" s="473"/>
      <c r="CS37" s="461"/>
      <c r="CT37" s="463"/>
      <c r="CU37" s="465"/>
      <c r="CV37" s="161"/>
      <c r="CW37" s="466"/>
      <c r="CX37" s="429"/>
      <c r="CY37" s="455"/>
      <c r="CZ37" s="457"/>
      <c r="DA37" s="472" t="str">
        <f>IF(OR(AND(CZ$12="Offen",OR(AND(CW$12="Grundvertrag Dienstleistung",CY35&gt;='Valori soglia'!$H$5,CY35&lt;'Valori soglia'!$H$6),AND(CW$12="Los Dienstleistung",CY35&gt;='Valori soglia'!$H$5,CY35&lt;'Valori soglia'!$H$6),AND(CW$12="Grundvertrag Lieferung",CY35&gt;='Valori soglia'!$L$5,CY35&lt;'Valori soglia'!$L$6),AND(CW$12="Los Lieferung",CY35&gt;='Valori soglia'!$L$5,CY35&lt;'Valori soglia'!$L$6))),AND(CZ$12="Einladung",OR(AND(CW$12="Grundvertrag Dienstleistung",CY35&gt;='Valori soglia'!$H$5,CY35&lt;'Valori soglia'!$H$6),AND(CW$12="Los Dienstleistung",CY35&gt;='Valori soglia'!$H$5,CY35&lt;'Valori soglia'!$H$6),AND(CW$12="Grundvertrag Lieferung",CY35&gt;='Valori soglia'!$L$5,CY35&lt;'Valori soglia'!$L$6),AND(CW$12="Los Lieferung",CY35&gt;='Valori soglia'!$L$5,CY35&lt;'Valori soglia'!$L$6)))),"Freihändig Tipo. 36 Abs. 2 Bst. d OAPub","")</f>
        <v/>
      </c>
      <c r="DB37" s="473"/>
      <c r="DC37" s="461"/>
      <c r="DD37" s="463"/>
      <c r="DE37" s="465"/>
      <c r="DF37" s="162"/>
      <c r="DG37" s="466"/>
      <c r="DH37" s="429"/>
      <c r="DI37" s="455"/>
      <c r="DJ37" s="457"/>
      <c r="DK37" s="472" t="str">
        <f>IF(OR(AND(DJ$12="Offen",OR(AND(DG$12="Grundvertrag Dienstleistung",DI35&gt;='Valori soglia'!$H$5,DI35&lt;'Valori soglia'!$H$6),AND(DG$12="Los Dienstleistung",DI35&gt;='Valori soglia'!$H$5,DI35&lt;'Valori soglia'!$H$6),AND(DG$12="Grundvertrag Lieferung",DI35&gt;='Valori soglia'!$L$5,DI35&lt;'Valori soglia'!$L$6),AND(DG$12="Los Lieferung",DI35&gt;='Valori soglia'!$L$5,DI35&lt;'Valori soglia'!$L$6))),AND(DJ$12="Einladung",OR(AND(DG$12="Grundvertrag Dienstleistung",DI35&gt;='Valori soglia'!$H$5,DI35&lt;'Valori soglia'!$H$6),AND(DG$12="Los Dienstleistung",DI35&gt;='Valori soglia'!$H$5,DI35&lt;'Valori soglia'!$H$6),AND(DG$12="Grundvertrag Lieferung",DI35&gt;='Valori soglia'!$L$5,DI35&lt;'Valori soglia'!$L$6),AND(DG$12="Los Lieferung",DI35&gt;='Valori soglia'!$L$5,DI35&lt;'Valori soglia'!$L$6)))),"Freihändig Tipo. 36 Abs. 2 Bst. d OAPub","")</f>
        <v/>
      </c>
      <c r="DL37" s="473"/>
      <c r="DM37" s="461"/>
      <c r="DN37" s="463"/>
      <c r="DO37" s="465"/>
      <c r="DP37" s="27"/>
      <c r="DQ37" s="466"/>
      <c r="DR37" s="429"/>
      <c r="DS37" s="455"/>
      <c r="DT37" s="457"/>
      <c r="DU37" s="472" t="str">
        <f>IF(OR(AND(DT$12="Offen",OR(AND(DQ$12="Grundvertrag Dienstleistung",DS35&gt;='Valori soglia'!$H$5,DS35&lt;'Valori soglia'!$H$6),AND(DQ$12="Los Dienstleistung",DS35&gt;='Valori soglia'!$H$5,DS35&lt;'Valori soglia'!$H$6),AND(DQ$12="Grundvertrag Lieferung",DS35&gt;='Valori soglia'!$L$5,DS35&lt;'Valori soglia'!$L$6),AND(DQ$12="Los Lieferung",DS35&gt;='Valori soglia'!$L$5,DS35&lt;'Valori soglia'!$L$6))),AND(DT$12="Einladung",OR(AND(DQ$12="Grundvertrag Dienstleistung",DS35&gt;='Valori soglia'!$H$5,DS35&lt;'Valori soglia'!$H$6),AND(DQ$12="Los Dienstleistung",DS35&gt;='Valori soglia'!$H$5,DS35&lt;'Valori soglia'!$H$6),AND(DQ$12="Grundvertrag Lieferung",DS35&gt;='Valori soglia'!$L$5,DS35&lt;'Valori soglia'!$L$6),AND(DQ$12="Los Lieferung",DS35&gt;='Valori soglia'!$L$5,DS35&lt;'Valori soglia'!$L$6)))),"Freihändig Tipo. 36 Abs. 2 Bst. d OAPub","")</f>
        <v/>
      </c>
      <c r="DV37" s="473"/>
      <c r="DW37" s="461"/>
      <c r="DX37" s="463"/>
      <c r="DY37" s="465"/>
      <c r="DZ37" s="27"/>
      <c r="EA37" s="466"/>
      <c r="EB37" s="429"/>
      <c r="EC37" s="455"/>
      <c r="ED37" s="457"/>
      <c r="EE37" s="472" t="str">
        <f>IF(OR(AND(ED$12="Offen",OR(AND(EA$12="Grundvertrag Dienstleistung",EC35&gt;='Valori soglia'!$H$5,EC35&lt;'Valori soglia'!$H$6),AND(EA$12="Los Dienstleistung",EC35&gt;='Valori soglia'!$H$5,EC35&lt;'Valori soglia'!$H$6),AND(EA$12="Grundvertrag Lieferung",EC35&gt;='Valori soglia'!$L$5,EC35&lt;'Valori soglia'!$L$6),AND(EA$12="Los Lieferung",EC35&gt;='Valori soglia'!$L$5,EC35&lt;'Valori soglia'!$L$6))),AND(ED$12="Einladung",OR(AND(EA$12="Grundvertrag Dienstleistung",EC35&gt;='Valori soglia'!$H$5,EC35&lt;'Valori soglia'!$H$6),AND(EA$12="Los Dienstleistung",EC35&gt;='Valori soglia'!$H$5,EC35&lt;'Valori soglia'!$H$6),AND(EA$12="Grundvertrag Lieferung",EC35&gt;='Valori soglia'!$L$5,EC35&lt;'Valori soglia'!$L$6),AND(EA$12="Los Lieferung",EC35&gt;='Valori soglia'!$L$5,EC35&lt;'Valori soglia'!$L$6)))),"Freihändig Tipo. 36 Abs. 2 Bst. d OAPub","")</f>
        <v/>
      </c>
      <c r="EF37" s="473"/>
      <c r="EG37" s="461"/>
      <c r="EH37" s="463"/>
      <c r="EI37" s="465"/>
      <c r="EJ37" s="28"/>
      <c r="EK37" s="466"/>
      <c r="EL37" s="429"/>
      <c r="EM37" s="455"/>
      <c r="EN37" s="457"/>
      <c r="EO37" s="472" t="str">
        <f>IF(OR(AND(EN$12="Offen",OR(AND(EK$12="Grundvertrag Dienstleistung",EM35&gt;='Valori soglia'!$H$5,EM35&lt;'Valori soglia'!$H$6),AND(EK$12="Los Dienstleistung",EM35&gt;='Valori soglia'!$H$5,EM35&lt;'Valori soglia'!$H$6),AND(EK$12="Grundvertrag Lieferung",EM35&gt;='Valori soglia'!$L$5,EM35&lt;'Valori soglia'!$L$6),AND(EK$12="Los Lieferung",EM35&gt;='Valori soglia'!$L$5,EM35&lt;'Valori soglia'!$L$6))),AND(EN$12="Einladung",OR(AND(EK$12="Grundvertrag Dienstleistung",EM35&gt;='Valori soglia'!$H$5,EM35&lt;'Valori soglia'!$H$6),AND(EK$12="Los Dienstleistung",EM35&gt;='Valori soglia'!$H$5,EM35&lt;'Valori soglia'!$H$6),AND(EK$12="Grundvertrag Lieferung",EM35&gt;='Valori soglia'!$L$5,EM35&lt;'Valori soglia'!$L$6),AND(EK$12="Los Lieferung",EM35&gt;='Valori soglia'!$L$5,EM35&lt;'Valori soglia'!$L$6)))),"Freihändig Tipo. 36 Abs. 2 Bst. d OAPub","")</f>
        <v/>
      </c>
      <c r="EP37" s="473"/>
      <c r="EQ37" s="461"/>
      <c r="ER37" s="463"/>
      <c r="ES37" s="465"/>
      <c r="ET37" s="27"/>
      <c r="EU37" s="466"/>
      <c r="EV37" s="429"/>
      <c r="EW37" s="455"/>
      <c r="EX37" s="457"/>
      <c r="EY37" s="472" t="str">
        <f>IF(OR(AND(EX$12="Offen",OR(AND(EU$12="Grundvertrag Dienstleistung",EW35&gt;='Valori soglia'!$H$5,EW35&lt;'Valori soglia'!$H$6),AND(EU$12="Los Dienstleistung",EW35&gt;='Valori soglia'!$H$5,EW35&lt;'Valori soglia'!$H$6),AND(EU$12="Grundvertrag Lieferung",EW35&gt;='Valori soglia'!$L$5,EW35&lt;'Valori soglia'!$L$6),AND(EU$12="Los Lieferung",EW35&gt;='Valori soglia'!$L$5,EW35&lt;'Valori soglia'!$L$6))),AND(EX$12="Einladung",OR(AND(EU$12="Grundvertrag Dienstleistung",EW35&gt;='Valori soglia'!$H$5,EW35&lt;'Valori soglia'!$H$6),AND(EU$12="Los Dienstleistung",EW35&gt;='Valori soglia'!$H$5,EW35&lt;'Valori soglia'!$H$6),AND(EU$12="Grundvertrag Lieferung",EW35&gt;='Valori soglia'!$L$5,EW35&lt;'Valori soglia'!$L$6),AND(EU$12="Los Lieferung",EW35&gt;='Valori soglia'!$L$5,EW35&lt;'Valori soglia'!$L$6)))),"Freihändig Tipo. 36 Abs. 2 Bst. d OAPub","")</f>
        <v/>
      </c>
      <c r="EZ37" s="473"/>
      <c r="FA37" s="461"/>
      <c r="FB37" s="463"/>
      <c r="FC37" s="465"/>
      <c r="FD37" s="159"/>
      <c r="FE37" s="466"/>
      <c r="FF37" s="429"/>
      <c r="FG37" s="455"/>
      <c r="FH37" s="457"/>
      <c r="FI37" s="472" t="str">
        <f>IF(OR(AND(FH$12="Offen",OR(AND(FE$12="Grundvertrag Dienstleistung",FG35&gt;='Valori soglia'!$H$5,FG35&lt;'Valori soglia'!$H$6),AND(FE$12="Los Dienstleistung",FG35&gt;='Valori soglia'!$H$5,FG35&lt;'Valori soglia'!$H$6),AND(FE$12="Grundvertrag Lieferung",FG35&gt;='Valori soglia'!$L$5,FG35&lt;'Valori soglia'!$L$6),AND(FE$12="Los Lieferung",FG35&gt;='Valori soglia'!$L$5,FG35&lt;'Valori soglia'!$L$6))),AND(FH$12="Einladung",OR(AND(FE$12="Grundvertrag Dienstleistung",FG35&gt;='Valori soglia'!$H$5,FG35&lt;'Valori soglia'!$H$6),AND(FE$12="Los Dienstleistung",FG35&gt;='Valori soglia'!$H$5,FG35&lt;'Valori soglia'!$H$6),AND(FE$12="Grundvertrag Lieferung",FG35&gt;='Valori soglia'!$L$5,FG35&lt;'Valori soglia'!$L$6),AND(FE$12="Los Lieferung",FG35&gt;='Valori soglia'!$L$5,FG35&lt;'Valori soglia'!$L$6)))),"Freihändig Tipo. 36 Abs. 2 Bst. d OAPub","")</f>
        <v/>
      </c>
      <c r="FJ37" s="473"/>
      <c r="FK37" s="461"/>
      <c r="FL37" s="463"/>
      <c r="FM37" s="465"/>
      <c r="FN37" s="159"/>
      <c r="FO37" s="466"/>
      <c r="FP37" s="429"/>
      <c r="FQ37" s="455"/>
      <c r="FR37" s="457"/>
      <c r="FS37" s="472" t="str">
        <f>IF(OR(AND(FR$12="Offen",OR(AND(FO$12="Grundvertrag Dienstleistung",FQ35&gt;='Valori soglia'!$H$5,FQ35&lt;'Valori soglia'!$H$6),AND(FO$12="Los Dienstleistung",FQ35&gt;='Valori soglia'!$H$5,FQ35&lt;'Valori soglia'!$H$6),AND(FO$12="Grundvertrag Lieferung",FQ35&gt;='Valori soglia'!$L$5,FQ35&lt;'Valori soglia'!$L$6),AND(FO$12="Los Lieferung",FQ35&gt;='Valori soglia'!$L$5,FQ35&lt;'Valori soglia'!$L$6))),AND(FR$12="Einladung",OR(AND(FO$12="Grundvertrag Dienstleistung",FQ35&gt;='Valori soglia'!$H$5,FQ35&lt;'Valori soglia'!$H$6),AND(FO$12="Los Dienstleistung",FQ35&gt;='Valori soglia'!$H$5,FQ35&lt;'Valori soglia'!$H$6),AND(FO$12="Grundvertrag Lieferung",FQ35&gt;='Valori soglia'!$L$5,FQ35&lt;'Valori soglia'!$L$6),AND(FO$12="Los Lieferung",FQ35&gt;='Valori soglia'!$L$5,FQ35&lt;'Valori soglia'!$L$6)))),"Freihändig Tipo. 36 Abs. 2 Bst. d OAPub","")</f>
        <v/>
      </c>
      <c r="FT37" s="473"/>
      <c r="FU37" s="461"/>
      <c r="FV37" s="463"/>
      <c r="FW37" s="465"/>
      <c r="FX37" s="160"/>
      <c r="FY37" s="466"/>
      <c r="FZ37" s="429"/>
      <c r="GA37" s="455"/>
      <c r="GB37" s="457"/>
      <c r="GC37" s="472" t="str">
        <f>IF(OR(AND(GB$12="Offen",OR(AND(FY$12="Grundvertrag Dienstleistung",GA35&gt;='Valori soglia'!$H$5,GA35&lt;'Valori soglia'!$H$6),AND(FY$12="Los Dienstleistung",GA35&gt;='Valori soglia'!$H$5,GA35&lt;'Valori soglia'!$H$6),AND(FY$12="Grundvertrag Lieferung",GA35&gt;='Valori soglia'!$L$5,GA35&lt;'Valori soglia'!$L$6),AND(FY$12="Los Lieferung",GA35&gt;='Valori soglia'!$L$5,GA35&lt;'Valori soglia'!$L$6))),AND(GB$12="Einladung",OR(AND(FY$12="Grundvertrag Dienstleistung",GA35&gt;='Valori soglia'!$H$5,GA35&lt;'Valori soglia'!$H$6),AND(FY$12="Los Dienstleistung",GA35&gt;='Valori soglia'!$H$5,GA35&lt;'Valori soglia'!$H$6),AND(FY$12="Grundvertrag Lieferung",GA35&gt;='Valori soglia'!$L$5,GA35&lt;'Valori soglia'!$L$6),AND(FY$12="Los Lieferung",GA35&gt;='Valori soglia'!$L$5,GA35&lt;'Valori soglia'!$L$6)))),"Freihändig Tipo. 36 Abs. 2 Bst. d OAPub","")</f>
        <v/>
      </c>
      <c r="GD37" s="473"/>
      <c r="GE37" s="461"/>
      <c r="GF37" s="463"/>
      <c r="GG37" s="465"/>
      <c r="GH37" s="161"/>
      <c r="GI37" s="466"/>
      <c r="GJ37" s="429"/>
      <c r="GK37" s="455"/>
      <c r="GL37" s="457"/>
      <c r="GM37" s="472" t="str">
        <f>IF(OR(AND(GL$12="Offen",OR(AND(GI$12="Grundvertrag Dienstleistung",GK35&gt;='Valori soglia'!$H$5,GK35&lt;'Valori soglia'!$H$6),AND(GI$12="Los Dienstleistung",GK35&gt;='Valori soglia'!$H$5,GK35&lt;'Valori soglia'!$H$6),AND(GI$12="Grundvertrag Lieferung",GK35&gt;='Valori soglia'!$L$5,GK35&lt;'Valori soglia'!$L$6),AND(GI$12="Los Lieferung",GK35&gt;='Valori soglia'!$L$5,GK35&lt;'Valori soglia'!$L$6))),AND(GL$12="Einladung",OR(AND(GI$12="Grundvertrag Dienstleistung",GK35&gt;='Valori soglia'!$H$5,GK35&lt;'Valori soglia'!$H$6),AND(GI$12="Los Dienstleistung",GK35&gt;='Valori soglia'!$H$5,GK35&lt;'Valori soglia'!$H$6),AND(GI$12="Grundvertrag Lieferung",GK35&gt;='Valori soglia'!$L$5,GK35&lt;'Valori soglia'!$L$6),AND(GI$12="Los Lieferung",GK35&gt;='Valori soglia'!$L$5,GK35&lt;'Valori soglia'!$L$6)))),"Freihändig Tipo. 36 Abs. 2 Bst. d OAPub","")</f>
        <v/>
      </c>
      <c r="GN37" s="473"/>
      <c r="GO37" s="461"/>
      <c r="GP37" s="463"/>
      <c r="GQ37" s="465"/>
      <c r="GR37" s="162"/>
      <c r="GS37" s="466"/>
      <c r="GT37" s="429"/>
      <c r="GU37" s="455"/>
      <c r="GV37" s="457"/>
      <c r="GW37" s="472" t="str">
        <f>IF(OR(AND(GV$12="Offen",OR(AND(GS$12="Grundvertrag Dienstleistung",GU35&gt;='Valori soglia'!$H$5,GU35&lt;'Valori soglia'!$H$6),AND(GS$12="Los Dienstleistung",GU35&gt;='Valori soglia'!$H$5,GU35&lt;'Valori soglia'!$H$6),AND(GS$12="Grundvertrag Lieferung",GU35&gt;='Valori soglia'!$L$5,GU35&lt;'Valori soglia'!$L$6),AND(GS$12="Los Lieferung",GU35&gt;='Valori soglia'!$L$5,GU35&lt;'Valori soglia'!$L$6))),AND(GV$12="Einladung",OR(AND(GS$12="Grundvertrag Dienstleistung",GU35&gt;='Valori soglia'!$H$5,GU35&lt;'Valori soglia'!$H$6),AND(GS$12="Los Dienstleistung",GU35&gt;='Valori soglia'!$H$5,GU35&lt;'Valori soglia'!$H$6),AND(GS$12="Grundvertrag Lieferung",GU35&gt;='Valori soglia'!$L$5,GU35&lt;'Valori soglia'!$L$6),AND(GS$12="Los Lieferung",GU35&gt;='Valori soglia'!$L$5,GU35&lt;'Valori soglia'!$L$6)))),"Freihändig Tipo. 36 Abs. 2 Bst. d OAPub","")</f>
        <v/>
      </c>
      <c r="GX37" s="473"/>
      <c r="GY37" s="461"/>
      <c r="GZ37" s="463"/>
      <c r="HA37" s="465"/>
      <c r="HB37" s="27"/>
      <c r="HC37" s="466"/>
      <c r="HD37" s="429"/>
      <c r="HE37" s="455"/>
      <c r="HF37" s="457"/>
      <c r="HG37" s="472" t="str">
        <f>IF(OR(AND(HF$12="Offen",OR(AND(HC$12="Grundvertrag Dienstleistung",HE35&gt;='Valori soglia'!$H$5,HE35&lt;'Valori soglia'!$H$6),AND(HC$12="Los Dienstleistung",HE35&gt;='Valori soglia'!$H$5,HE35&lt;'Valori soglia'!$H$6),AND(HC$12="Grundvertrag Lieferung",HE35&gt;='Valori soglia'!$L$5,HE35&lt;'Valori soglia'!$L$6),AND(HC$12="Los Lieferung",HE35&gt;='Valori soglia'!$L$5,HE35&lt;'Valori soglia'!$L$6))),AND(HF$12="Einladung",OR(AND(HC$12="Grundvertrag Dienstleistung",HE35&gt;='Valori soglia'!$H$5,HE35&lt;'Valori soglia'!$H$6),AND(HC$12="Los Dienstleistung",HE35&gt;='Valori soglia'!$H$5,HE35&lt;'Valori soglia'!$H$6),AND(HC$12="Grundvertrag Lieferung",HE35&gt;='Valori soglia'!$L$5,HE35&lt;'Valori soglia'!$L$6),AND(HC$12="Los Lieferung",HE35&gt;='Valori soglia'!$L$5,HE35&lt;'Valori soglia'!$L$6)))),"Freihändig Tipo. 36 Abs. 2 Bst. d OAPub","")</f>
        <v/>
      </c>
      <c r="HH37" s="473"/>
      <c r="HI37" s="461"/>
      <c r="HJ37" s="463"/>
      <c r="HK37" s="465"/>
      <c r="HL37" s="27"/>
      <c r="HM37" s="466"/>
      <c r="HN37" s="429"/>
      <c r="HO37" s="455"/>
      <c r="HP37" s="457"/>
      <c r="HQ37" s="472" t="str">
        <f>IF(OR(AND(HP$12="Offen",OR(AND(HM$12="Grundvertrag Dienstleistung",HO35&gt;='Valori soglia'!$H$5,HO35&lt;'Valori soglia'!$H$6),AND(HM$12="Los Dienstleistung",HO35&gt;='Valori soglia'!$H$5,HO35&lt;'Valori soglia'!$H$6),AND(HM$12="Grundvertrag Lieferung",HO35&gt;='Valori soglia'!$L$5,HO35&lt;'Valori soglia'!$L$6),AND(HM$12="Los Lieferung",HO35&gt;='Valori soglia'!$L$5,HO35&lt;'Valori soglia'!$L$6))),AND(HP$12="Einladung",OR(AND(HM$12="Grundvertrag Dienstleistung",HO35&gt;='Valori soglia'!$H$5,HO35&lt;'Valori soglia'!$H$6),AND(HM$12="Los Dienstleistung",HO35&gt;='Valori soglia'!$H$5,HO35&lt;'Valori soglia'!$H$6),AND(HM$12="Grundvertrag Lieferung",HO35&gt;='Valori soglia'!$L$5,HO35&lt;'Valori soglia'!$L$6),AND(HM$12="Los Lieferung",HO35&gt;='Valori soglia'!$L$5,HO35&lt;'Valori soglia'!$L$6)))),"Freihändig Tipo. 36 Abs. 2 Bst. d OAPub","")</f>
        <v/>
      </c>
      <c r="HR37" s="473"/>
      <c r="HS37" s="461"/>
      <c r="HT37" s="463"/>
      <c r="HU37" s="465"/>
      <c r="HV37" s="28"/>
      <c r="HW37" s="466"/>
      <c r="HX37" s="429"/>
      <c r="HY37" s="455"/>
      <c r="HZ37" s="457"/>
      <c r="IA37" s="472" t="str">
        <f>IF(OR(AND(HZ$12="Offen",OR(AND(HW$12="Grundvertrag Dienstleistung",HY35&gt;='Valori soglia'!$H$5,HY35&lt;'Valori soglia'!$H$6),AND(HW$12="Los Dienstleistung",HY35&gt;='Valori soglia'!$H$5,HY35&lt;'Valori soglia'!$H$6),AND(HW$12="Grundvertrag Lieferung",HY35&gt;='Valori soglia'!$L$5,HY35&lt;'Valori soglia'!$L$6),AND(HW$12="Los Lieferung",HY35&gt;='Valori soglia'!$L$5,HY35&lt;'Valori soglia'!$L$6))),AND(HZ$12="Einladung",OR(AND(HW$12="Grundvertrag Dienstleistung",HY35&gt;='Valori soglia'!$H$5,HY35&lt;'Valori soglia'!$H$6),AND(HW$12="Los Dienstleistung",HY35&gt;='Valori soglia'!$H$5,HY35&lt;'Valori soglia'!$H$6),AND(HW$12="Grundvertrag Lieferung",HY35&gt;='Valori soglia'!$L$5,HY35&lt;'Valori soglia'!$L$6),AND(HW$12="Los Lieferung",HY35&gt;='Valori soglia'!$L$5,HY35&lt;'Valori soglia'!$L$6)))),"Freihändig Tipo. 36 Abs. 2 Bst. d OAPub","")</f>
        <v/>
      </c>
      <c r="IB37" s="473"/>
      <c r="IC37" s="461"/>
      <c r="ID37" s="463"/>
      <c r="IE37" s="465"/>
      <c r="IF37" s="27"/>
      <c r="IG37" s="466"/>
      <c r="IH37" s="429"/>
      <c r="II37" s="455"/>
      <c r="IJ37" s="457"/>
      <c r="IK37" s="472" t="str">
        <f>IF(OR(AND(IJ$12="Offen",OR(AND(IG$12="Grundvertrag Dienstleistung",II35&gt;='Valori soglia'!$H$5,II35&lt;'Valori soglia'!$H$6),AND(IG$12="Los Dienstleistung",II35&gt;='Valori soglia'!$H$5,II35&lt;'Valori soglia'!$H$6),AND(IG$12="Grundvertrag Lieferung",II35&gt;='Valori soglia'!$L$5,II35&lt;'Valori soglia'!$L$6),AND(IG$12="Los Lieferung",II35&gt;='Valori soglia'!$L$5,II35&lt;'Valori soglia'!$L$6))),AND(IJ$12="Einladung",OR(AND(IG$12="Grundvertrag Dienstleistung",II35&gt;='Valori soglia'!$H$5,II35&lt;'Valori soglia'!$H$6),AND(IG$12="Los Dienstleistung",II35&gt;='Valori soglia'!$H$5,II35&lt;'Valori soglia'!$H$6),AND(IG$12="Grundvertrag Lieferung",II35&gt;='Valori soglia'!$L$5,II35&lt;'Valori soglia'!$L$6),AND(IG$12="Los Lieferung",II35&gt;='Valori soglia'!$L$5,II35&lt;'Valori soglia'!$L$6)))),"Freihändig Tipo. 36 Abs. 2 Bst. d OAPub","")</f>
        <v/>
      </c>
      <c r="IL37" s="473"/>
      <c r="IM37" s="461"/>
      <c r="IN37" s="463"/>
      <c r="IO37" s="465"/>
      <c r="IP37" s="159"/>
      <c r="IQ37" s="466"/>
      <c r="IR37" s="429"/>
      <c r="IS37" s="455"/>
      <c r="IT37" s="457"/>
      <c r="IU37" s="472" t="str">
        <f>IF(OR(AND(IT$12="Offen",OR(AND(IQ$12="Grundvertrag Dienstleistung",IS35&gt;='Valori soglia'!$H$5,IS35&lt;'Valori soglia'!$H$6),AND(IQ$12="Los Dienstleistung",IS35&gt;='Valori soglia'!$H$5,IS35&lt;'Valori soglia'!$H$6),AND(IQ$12="Grundvertrag Lieferung",IS35&gt;='Valori soglia'!$L$5,IS35&lt;'Valori soglia'!$L$6),AND(IQ$12="Los Lieferung",IS35&gt;='Valori soglia'!$L$5,IS35&lt;'Valori soglia'!$L$6))),AND(IT$12="Einladung",OR(AND(IQ$12="Grundvertrag Dienstleistung",IS35&gt;='Valori soglia'!$H$5,IS35&lt;'Valori soglia'!$H$6),AND(IQ$12="Los Dienstleistung",IS35&gt;='Valori soglia'!$H$5,IS35&lt;'Valori soglia'!$H$6),AND(IQ$12="Grundvertrag Lieferung",IS35&gt;='Valori soglia'!$L$5,IS35&lt;'Valori soglia'!$L$6),AND(IQ$12="Los Lieferung",IS35&gt;='Valori soglia'!$L$5,IS35&lt;'Valori soglia'!$L$6)))),"Freihändig Tipo. 36 Abs. 2 Bst. d OAPub","")</f>
        <v/>
      </c>
      <c r="IV37" s="473"/>
      <c r="IW37" s="461"/>
      <c r="IX37" s="463"/>
      <c r="IY37" s="465"/>
      <c r="IZ37" s="159"/>
      <c r="JA37" s="466"/>
      <c r="JB37" s="429"/>
      <c r="JC37" s="455"/>
      <c r="JD37" s="457"/>
      <c r="JE37" s="472" t="str">
        <f>IF(OR(AND(JD$12="Offen",OR(AND(JA$12="Grundvertrag Dienstleistung",JC35&gt;='Valori soglia'!$H$5,JC35&lt;'Valori soglia'!$H$6),AND(JA$12="Los Dienstleistung",JC35&gt;='Valori soglia'!$H$5,JC35&lt;'Valori soglia'!$H$6),AND(JA$12="Grundvertrag Lieferung",JC35&gt;='Valori soglia'!$L$5,JC35&lt;'Valori soglia'!$L$6),AND(JA$12="Los Lieferung",JC35&gt;='Valori soglia'!$L$5,JC35&lt;'Valori soglia'!$L$6))),AND(JD$12="Einladung",OR(AND(JA$12="Grundvertrag Dienstleistung",JC35&gt;='Valori soglia'!$H$5,JC35&lt;'Valori soglia'!$H$6),AND(JA$12="Los Dienstleistung",JC35&gt;='Valori soglia'!$H$5,JC35&lt;'Valori soglia'!$H$6),AND(JA$12="Grundvertrag Lieferung",JC35&gt;='Valori soglia'!$L$5,JC35&lt;'Valori soglia'!$L$6),AND(JA$12="Los Lieferung",JC35&gt;='Valori soglia'!$L$5,JC35&lt;'Valori soglia'!$L$6)))),"Freihändig Tipo. 36 Abs. 2 Bst. d OAPub","")</f>
        <v/>
      </c>
      <c r="JF37" s="473"/>
      <c r="JG37" s="461"/>
      <c r="JH37" s="463"/>
      <c r="JI37" s="465"/>
      <c r="JJ37" s="160"/>
      <c r="JK37" s="466"/>
      <c r="JL37" s="429"/>
      <c r="JM37" s="455"/>
      <c r="JN37" s="457"/>
      <c r="JO37" s="472" t="str">
        <f>IF(OR(AND(JN$12="Offen",OR(AND(JK$12="Grundvertrag Dienstleistung",JM35&gt;='Valori soglia'!$H$5,JM35&lt;'Valori soglia'!$H$6),AND(JK$12="Los Dienstleistung",JM35&gt;='Valori soglia'!$H$5,JM35&lt;'Valori soglia'!$H$6),AND(JK$12="Grundvertrag Lieferung",JM35&gt;='Valori soglia'!$L$5,JM35&lt;'Valori soglia'!$L$6),AND(JK$12="Los Lieferung",JM35&gt;='Valori soglia'!$L$5,JM35&lt;'Valori soglia'!$L$6))),AND(JN$12="Einladung",OR(AND(JK$12="Grundvertrag Dienstleistung",JM35&gt;='Valori soglia'!$H$5,JM35&lt;'Valori soglia'!$H$6),AND(JK$12="Los Dienstleistung",JM35&gt;='Valori soglia'!$H$5,JM35&lt;'Valori soglia'!$H$6),AND(JK$12="Grundvertrag Lieferung",JM35&gt;='Valori soglia'!$L$5,JM35&lt;'Valori soglia'!$L$6),AND(JK$12="Los Lieferung",JM35&gt;='Valori soglia'!$L$5,JM35&lt;'Valori soglia'!$L$6)))),"Freihändig Tipo. 36 Abs. 2 Bst. d OAPub","")</f>
        <v/>
      </c>
      <c r="JP37" s="473"/>
      <c r="JQ37" s="461"/>
      <c r="JR37" s="463"/>
      <c r="JS37" s="465"/>
    </row>
    <row r="38" spans="2:279" ht="27" customHeight="1" x14ac:dyDescent="0.2">
      <c r="B38" s="151" t="s">
        <v>103</v>
      </c>
      <c r="C38" s="429"/>
      <c r="D38" s="378">
        <v>0</v>
      </c>
      <c r="E38" s="510" t="str">
        <f>IF(D38&gt;='Valori soglia'!H$6,"BöB","OAPub")</f>
        <v>OAPub</v>
      </c>
      <c r="F38" s="505" t="str">
        <f>IF(D38&gt;='Valori soglia'!H$6,"Offenes Procedura *","")</f>
        <v/>
      </c>
      <c r="G38" s="506"/>
      <c r="H38" s="502" t="str">
        <f>IF(E38="BöB","Ja","No")</f>
        <v>No</v>
      </c>
      <c r="I38" s="503" t="str">
        <f>IF(E38="BöB","Ja","No")</f>
        <v>No</v>
      </c>
      <c r="J38" s="495"/>
      <c r="K38" s="173" t="s">
        <v>44</v>
      </c>
      <c r="L38" s="429">
        <v>9</v>
      </c>
      <c r="M38" s="455">
        <v>0</v>
      </c>
      <c r="N38" s="457" t="str">
        <f>IF(M38&gt;='Valori soglia'!$H$6,"BöB","OAPub")</f>
        <v>OAPub</v>
      </c>
      <c r="O38" s="459" t="str">
        <f>IF(OR(AND(K$12="Grundvertrag Dienstleistung",M38&gt;='Valori soglia'!$H$5,O40=""),AND(K$12="Los Dienstleistung",M38&gt;='Valori soglia'!$H$5,O40=""),AND(K$12="Grundvertrag Lieferung",M38&gt;='Valori soglia'!$L$5,O40=""),AND(K$12="Los Lieferung",M38&gt;='Valori soglia'!$L$5,O40="")),"Freihändig Tipo. 13 OAPub","")</f>
        <v/>
      </c>
      <c r="P38" s="460"/>
      <c r="Q38" s="461" t="str">
        <f>IF(N38="BöB","Ja","No")</f>
        <v>No</v>
      </c>
      <c r="R38" s="463" t="str">
        <f>IF(N38="BöB","Ja","No")</f>
        <v>No</v>
      </c>
      <c r="S38" s="465" t="str">
        <f>IF(SUM(M14:M40)&gt;M12/2,"Ʃ Aggiunte &gt; 50% Grundauftrag","")</f>
        <v/>
      </c>
      <c r="T38" s="162"/>
      <c r="U38" s="173" t="s">
        <v>44</v>
      </c>
      <c r="V38" s="429">
        <v>9</v>
      </c>
      <c r="W38" s="455">
        <v>0</v>
      </c>
      <c r="X38" s="457" t="str">
        <f>IF(W38&gt;='Valori soglia'!$H$6,"BöB","OAPub")</f>
        <v>OAPub</v>
      </c>
      <c r="Y38" s="459" t="str">
        <f>IF(OR(AND(U$12="Grundvertrag Dienstleistung",W38&gt;='Valori soglia'!$H$5,Y40=""),AND(U$12="Los Dienstleistung",W38&gt;='Valori soglia'!$H$5,Y40=""),AND(U$12="Grundvertrag Lieferung",W38&gt;='Valori soglia'!$L$5,Y40=""),AND(U$12="Los Lieferung",W38&gt;='Valori soglia'!$L$5,Y40="")),"Freihändig Tipo. 13 OAPub","")</f>
        <v/>
      </c>
      <c r="Z38" s="460"/>
      <c r="AA38" s="461" t="str">
        <f>IF(X38="BöB","Ja","No")</f>
        <v>No</v>
      </c>
      <c r="AB38" s="463" t="str">
        <f>IF(X38="BöB","Ja","No")</f>
        <v>No</v>
      </c>
      <c r="AC38" s="465" t="str">
        <f>IF(SUM(W14:W40)&gt;W12/2,"Ʃ Aggiunte &gt; 50% Grundauftrag","")</f>
        <v/>
      </c>
      <c r="AD38" s="36"/>
      <c r="AE38" s="173" t="s">
        <v>44</v>
      </c>
      <c r="AF38" s="429">
        <v>9</v>
      </c>
      <c r="AG38" s="455">
        <v>0</v>
      </c>
      <c r="AH38" s="457" t="str">
        <f>IF(AG38&gt;='Valori soglia'!$H$6,"BöB","OAPub")</f>
        <v>OAPub</v>
      </c>
      <c r="AI38" s="459" t="str">
        <f>IF(OR(AND(AE$12="Grundvertrag Dienstleistung",AG38&gt;='Valori soglia'!$H$5,AI40=""),AND(AE$12="Los Dienstleistung",AG38&gt;='Valori soglia'!$H$5,AI40=""),AND(AE$12="Grundvertrag Lieferung",AG38&gt;='Valori soglia'!$L$5,AI40=""),AND(AE$12="Los Lieferung",AG38&gt;='Valori soglia'!$L$5,AI40="")),"Freihändig Tipo. 13 OAPub","")</f>
        <v/>
      </c>
      <c r="AJ38" s="460"/>
      <c r="AK38" s="461" t="str">
        <f>IF(AH38="BöB","Ja","No")</f>
        <v>No</v>
      </c>
      <c r="AL38" s="463" t="str">
        <f>IF(AH38="BöB","Ja","No")</f>
        <v>No</v>
      </c>
      <c r="AM38" s="465" t="str">
        <f>IF(SUM(AG14:AG40)&gt;AG12/2,"Ʃ Aggiunte &gt; 50% Grundauftrag","")</f>
        <v/>
      </c>
      <c r="AN38" s="27"/>
      <c r="AO38" s="173" t="s">
        <v>44</v>
      </c>
      <c r="AP38" s="429">
        <v>9</v>
      </c>
      <c r="AQ38" s="455">
        <v>0</v>
      </c>
      <c r="AR38" s="457" t="str">
        <f>IF(AQ38&gt;='Valori soglia'!$H$6,"BöB","OAPub")</f>
        <v>OAPub</v>
      </c>
      <c r="AS38" s="459" t="str">
        <f>IF(OR(AND(AO$12="Grundvertrag Dienstleistung",AQ38&gt;='Valori soglia'!$H$5,AS40=""),AND(AO$12="Los Dienstleistung",AQ38&gt;='Valori soglia'!$H$5,AS40=""),AND(AO$12="Grundvertrag Lieferung",AQ38&gt;='Valori soglia'!$L$5,AS40=""),AND(AO$12="Los Lieferung",AQ38&gt;='Valori soglia'!$L$5,AS40="")),"Freihändig Tipo. 13 OAPub","")</f>
        <v/>
      </c>
      <c r="AT38" s="460"/>
      <c r="AU38" s="461" t="str">
        <f>IF(AR38="BöB","Ja","No")</f>
        <v>No</v>
      </c>
      <c r="AV38" s="463" t="str">
        <f>IF(AR38="BöB","Ja","No")</f>
        <v>No</v>
      </c>
      <c r="AW38" s="465" t="str">
        <f>IF(SUM(AQ14:AQ40)&gt;AQ12/2,"Ʃ Aggiunte &gt; 50% Grundauftrag","")</f>
        <v/>
      </c>
      <c r="AX38" s="28"/>
      <c r="AY38" s="173" t="s">
        <v>44</v>
      </c>
      <c r="AZ38" s="429">
        <v>9</v>
      </c>
      <c r="BA38" s="455">
        <v>0</v>
      </c>
      <c r="BB38" s="457" t="str">
        <f>IF(BA38&gt;='Valori soglia'!$H$6,"BöB","OAPub")</f>
        <v>OAPub</v>
      </c>
      <c r="BC38" s="459" t="str">
        <f>IF(OR(AND(AY$12="Grundvertrag Dienstleistung",BA38&gt;='Valori soglia'!$H$5,BC40=""),AND(AY$12="Los Dienstleistung",BA38&gt;='Valori soglia'!$H$5,BC40=""),AND(AY$12="Grundvertrag Lieferung",BA38&gt;='Valori soglia'!$L$5,BC40=""),AND(AY$12="Los Lieferung",BA38&gt;='Valori soglia'!$L$5,BC40="")),"Freihändig Tipo. 13 OAPub","")</f>
        <v/>
      </c>
      <c r="BD38" s="460"/>
      <c r="BE38" s="461" t="str">
        <f>IF(BB38="BöB","Ja","No")</f>
        <v>No</v>
      </c>
      <c r="BF38" s="463" t="str">
        <f>IF(BB38="BöB","Ja","No")</f>
        <v>No</v>
      </c>
      <c r="BG38" s="465" t="str">
        <f>IF(SUM(BA14:BA40)&gt;BA12/2,"Ʃ Aggiunte &gt; 50% Grundauftrag","")</f>
        <v/>
      </c>
      <c r="BH38" s="27"/>
      <c r="BI38" s="173" t="s">
        <v>44</v>
      </c>
      <c r="BJ38" s="429">
        <v>9</v>
      </c>
      <c r="BK38" s="455">
        <v>0</v>
      </c>
      <c r="BL38" s="457" t="str">
        <f>IF(BK38&gt;='Valori soglia'!$H$6,"BöB","OAPub")</f>
        <v>OAPub</v>
      </c>
      <c r="BM38" s="459" t="str">
        <f>IF(OR(AND(BI$12="Grundvertrag Dienstleistung",BK38&gt;='Valori soglia'!$H$5,BM40=""),AND(BI$12="Los Dienstleistung",BK38&gt;='Valori soglia'!$H$5,BM40=""),AND(BI$12="Grundvertrag Lieferung",BK38&gt;='Valori soglia'!$L$5,BM40=""),AND(BI$12="Los Lieferung",BK38&gt;='Valori soglia'!$L$5,BM40="")),"Freihändig Tipo. 13 OAPub","")</f>
        <v/>
      </c>
      <c r="BN38" s="460"/>
      <c r="BO38" s="461" t="str">
        <f>IF(BL38="BöB","Ja","No")</f>
        <v>No</v>
      </c>
      <c r="BP38" s="463" t="str">
        <f>IF(BL38="BöB","Ja","No")</f>
        <v>No</v>
      </c>
      <c r="BQ38" s="465" t="str">
        <f>IF(SUM(BK14:BK40)&gt;BK12/2,"Ʃ Aggiunte &gt; 50% Grundauftrag","")</f>
        <v/>
      </c>
      <c r="BR38" s="159"/>
      <c r="BS38" s="173" t="s">
        <v>44</v>
      </c>
      <c r="BT38" s="429">
        <v>9</v>
      </c>
      <c r="BU38" s="455">
        <v>0</v>
      </c>
      <c r="BV38" s="457" t="str">
        <f>IF(BU38&gt;='Valori soglia'!$H$6,"BöB","OAPub")</f>
        <v>OAPub</v>
      </c>
      <c r="BW38" s="459" t="str">
        <f>IF(OR(AND(BS$12="Grundvertrag Dienstleistung",BU38&gt;='Valori soglia'!$H$5,BW40=""),AND(BS$12="Los Dienstleistung",BU38&gt;='Valori soglia'!$H$5,BW40=""),AND(BS$12="Grundvertrag Lieferung",BU38&gt;='Valori soglia'!$L$5,BW40=""),AND(BS$12="Los Lieferung",BU38&gt;='Valori soglia'!$L$5,BW40="")),"Freihändig Tipo. 13 OAPub","")</f>
        <v/>
      </c>
      <c r="BX38" s="460"/>
      <c r="BY38" s="461" t="str">
        <f>IF(BV38="BöB","Ja","No")</f>
        <v>No</v>
      </c>
      <c r="BZ38" s="463" t="str">
        <f>IF(BV38="BöB","Ja","No")</f>
        <v>No</v>
      </c>
      <c r="CA38" s="465" t="str">
        <f>IF(SUM(BU14:BU40)&gt;BU12/2,"Ʃ Aggiunte &gt; 50% Grundauftrag","")</f>
        <v/>
      </c>
      <c r="CB38" s="159"/>
      <c r="CC38" s="173" t="s">
        <v>44</v>
      </c>
      <c r="CD38" s="429">
        <v>9</v>
      </c>
      <c r="CE38" s="455">
        <v>0</v>
      </c>
      <c r="CF38" s="457" t="str">
        <f>IF(CE38&gt;='Valori soglia'!$H$6,"BöB","OAPub")</f>
        <v>OAPub</v>
      </c>
      <c r="CG38" s="459" t="str">
        <f>IF(OR(AND(CC$12="Grundvertrag Dienstleistung",CE38&gt;='Valori soglia'!$H$5,CG40=""),AND(CC$12="Los Dienstleistung",CE38&gt;='Valori soglia'!$H$5,CG40=""),AND(CC$12="Grundvertrag Lieferung",CE38&gt;='Valori soglia'!$L$5,CG40=""),AND(CC$12="Los Lieferung",CE38&gt;='Valori soglia'!$L$5,CG40="")),"Freihändig Tipo. 13 OAPub","")</f>
        <v/>
      </c>
      <c r="CH38" s="460"/>
      <c r="CI38" s="461" t="str">
        <f>IF(CF38="BöB","Ja","No")</f>
        <v>No</v>
      </c>
      <c r="CJ38" s="463" t="str">
        <f>IF(CF38="BöB","Ja","No")</f>
        <v>No</v>
      </c>
      <c r="CK38" s="465" t="str">
        <f>IF(SUM(CE14:CE40)&gt;CE12/2,"Ʃ Aggiunte &gt; 50% Grundauftrag","")</f>
        <v/>
      </c>
      <c r="CL38" s="160"/>
      <c r="CM38" s="173" t="s">
        <v>44</v>
      </c>
      <c r="CN38" s="429">
        <v>9</v>
      </c>
      <c r="CO38" s="455">
        <v>0</v>
      </c>
      <c r="CP38" s="457" t="str">
        <f>IF(CO38&gt;='Valori soglia'!$H$6,"BöB","OAPub")</f>
        <v>OAPub</v>
      </c>
      <c r="CQ38" s="459" t="str">
        <f>IF(OR(AND(CM$12="Grundvertrag Dienstleistung",CO38&gt;='Valori soglia'!$H$5,CQ40=""),AND(CM$12="Los Dienstleistung",CO38&gt;='Valori soglia'!$H$5,CQ40=""),AND(CM$12="Grundvertrag Lieferung",CO38&gt;='Valori soglia'!$L$5,CQ40=""),AND(CM$12="Los Lieferung",CO38&gt;='Valori soglia'!$L$5,CQ40="")),"Freihändig Tipo. 13 OAPub","")</f>
        <v/>
      </c>
      <c r="CR38" s="460"/>
      <c r="CS38" s="461" t="str">
        <f>IF(CP38="BöB","Ja","No")</f>
        <v>No</v>
      </c>
      <c r="CT38" s="463" t="str">
        <f>IF(CP38="BöB","Ja","No")</f>
        <v>No</v>
      </c>
      <c r="CU38" s="465" t="str">
        <f>IF(SUM(CO14:CO40)&gt;CO12/2,"Ʃ Aggiunte &gt; 50% Grundauftrag","")</f>
        <v/>
      </c>
      <c r="CV38" s="161"/>
      <c r="CW38" s="173" t="s">
        <v>44</v>
      </c>
      <c r="CX38" s="429">
        <v>9</v>
      </c>
      <c r="CY38" s="455">
        <v>0</v>
      </c>
      <c r="CZ38" s="457" t="str">
        <f>IF(CY38&gt;='Valori soglia'!$H$6,"BöB","OAPub")</f>
        <v>OAPub</v>
      </c>
      <c r="DA38" s="459" t="str">
        <f>IF(OR(AND(CW$12="Grundvertrag Dienstleistung",CY38&gt;='Valori soglia'!$H$5,DA40=""),AND(CW$12="Los Dienstleistung",CY38&gt;='Valori soglia'!$H$5,DA40=""),AND(CW$12="Grundvertrag Lieferung",CY38&gt;='Valori soglia'!$L$5,DA40=""),AND(CW$12="Los Lieferung",CY38&gt;='Valori soglia'!$L$5,DA40="")),"Freihändig Tipo. 13 OAPub","")</f>
        <v/>
      </c>
      <c r="DB38" s="460"/>
      <c r="DC38" s="461" t="str">
        <f>IF(CZ38="BöB","Ja","No")</f>
        <v>No</v>
      </c>
      <c r="DD38" s="463" t="str">
        <f>IF(CZ38="BöB","Ja","No")</f>
        <v>No</v>
      </c>
      <c r="DE38" s="465" t="str">
        <f>IF(SUM(CY14:CY40)&gt;CY12/2,"Ʃ Aggiunte &gt; 50% Grundauftrag","")</f>
        <v/>
      </c>
      <c r="DF38" s="162"/>
      <c r="DG38" s="173" t="s">
        <v>44</v>
      </c>
      <c r="DH38" s="429">
        <v>9</v>
      </c>
      <c r="DI38" s="455">
        <v>0</v>
      </c>
      <c r="DJ38" s="457" t="str">
        <f>IF(DI38&gt;='Valori soglia'!$H$6,"BöB","OAPub")</f>
        <v>OAPub</v>
      </c>
      <c r="DK38" s="459" t="str">
        <f>IF(OR(AND(DG$12="Grundvertrag Dienstleistung",DI38&gt;='Valori soglia'!$H$5,DK40=""),AND(DG$12="Los Dienstleistung",DI38&gt;='Valori soglia'!$H$5,DK40=""),AND(DG$12="Grundvertrag Lieferung",DI38&gt;='Valori soglia'!$L$5,DK40=""),AND(DG$12="Los Lieferung",DI38&gt;='Valori soglia'!$L$5,DK40="")),"Freihändig Tipo. 13 OAPub","")</f>
        <v/>
      </c>
      <c r="DL38" s="460"/>
      <c r="DM38" s="461" t="str">
        <f>IF(DJ38="BöB","Ja","No")</f>
        <v>No</v>
      </c>
      <c r="DN38" s="463" t="str">
        <f>IF(DJ38="BöB","Ja","No")</f>
        <v>No</v>
      </c>
      <c r="DO38" s="465" t="str">
        <f>IF(SUM(DI14:DI40)&gt;DI12/2,"Ʃ Aggiunte &gt; 50% Grundauftrag","")</f>
        <v/>
      </c>
      <c r="DP38" s="36"/>
      <c r="DQ38" s="173" t="s">
        <v>44</v>
      </c>
      <c r="DR38" s="429">
        <v>9</v>
      </c>
      <c r="DS38" s="455">
        <v>0</v>
      </c>
      <c r="DT38" s="457" t="str">
        <f>IF(DS38&gt;='Valori soglia'!$H$6,"BöB","OAPub")</f>
        <v>OAPub</v>
      </c>
      <c r="DU38" s="459" t="str">
        <f>IF(OR(AND(DQ$12="Grundvertrag Dienstleistung",DS38&gt;='Valori soglia'!$H$5,DU40=""),AND(DQ$12="Los Dienstleistung",DS38&gt;='Valori soglia'!$H$5,DU40=""),AND(DQ$12="Grundvertrag Lieferung",DS38&gt;='Valori soglia'!$L$5,DU40=""),AND(DQ$12="Los Lieferung",DS38&gt;='Valori soglia'!$L$5,DU40="")),"Freihändig Tipo. 13 OAPub","")</f>
        <v/>
      </c>
      <c r="DV38" s="460"/>
      <c r="DW38" s="461" t="str">
        <f>IF(DT38="BöB","Ja","No")</f>
        <v>No</v>
      </c>
      <c r="DX38" s="463" t="str">
        <f>IF(DT38="BöB","Ja","No")</f>
        <v>No</v>
      </c>
      <c r="DY38" s="465" t="str">
        <f>IF(SUM(DS14:DS40)&gt;DS12/2,"Ʃ Aggiunte &gt; 50% Grundauftrag","")</f>
        <v/>
      </c>
      <c r="DZ38" s="27"/>
      <c r="EA38" s="173" t="s">
        <v>44</v>
      </c>
      <c r="EB38" s="429">
        <v>9</v>
      </c>
      <c r="EC38" s="455">
        <v>0</v>
      </c>
      <c r="ED38" s="457" t="str">
        <f>IF(EC38&gt;='Valori soglia'!$H$6,"BöB","OAPub")</f>
        <v>OAPub</v>
      </c>
      <c r="EE38" s="459" t="str">
        <f>IF(OR(AND(EA$12="Grundvertrag Dienstleistung",EC38&gt;='Valori soglia'!$H$5,EE40=""),AND(EA$12="Los Dienstleistung",EC38&gt;='Valori soglia'!$H$5,EE40=""),AND(EA$12="Grundvertrag Lieferung",EC38&gt;='Valori soglia'!$L$5,EE40=""),AND(EA$12="Los Lieferung",EC38&gt;='Valori soglia'!$L$5,EE40="")),"Freihändig Tipo. 13 OAPub","")</f>
        <v/>
      </c>
      <c r="EF38" s="460"/>
      <c r="EG38" s="461" t="str">
        <f>IF(ED38="BöB","Ja","No")</f>
        <v>No</v>
      </c>
      <c r="EH38" s="463" t="str">
        <f>IF(ED38="BöB","Ja","No")</f>
        <v>No</v>
      </c>
      <c r="EI38" s="465" t="str">
        <f>IF(SUM(EC14:EC40)&gt;EC12/2,"Ʃ Aggiunte &gt; 50% Grundauftrag","")</f>
        <v/>
      </c>
      <c r="EJ38" s="28"/>
      <c r="EK38" s="173" t="s">
        <v>44</v>
      </c>
      <c r="EL38" s="429">
        <v>9</v>
      </c>
      <c r="EM38" s="455">
        <v>0</v>
      </c>
      <c r="EN38" s="457" t="str">
        <f>IF(EM38&gt;='Valori soglia'!$H$6,"BöB","OAPub")</f>
        <v>OAPub</v>
      </c>
      <c r="EO38" s="459" t="str">
        <f>IF(OR(AND(EK$12="Grundvertrag Dienstleistung",EM38&gt;='Valori soglia'!$H$5,EO40=""),AND(EK$12="Los Dienstleistung",EM38&gt;='Valori soglia'!$H$5,EO40=""),AND(EK$12="Grundvertrag Lieferung",EM38&gt;='Valori soglia'!$L$5,EO40=""),AND(EK$12="Los Lieferung",EM38&gt;='Valori soglia'!$L$5,EO40="")),"Freihändig Tipo. 13 OAPub","")</f>
        <v/>
      </c>
      <c r="EP38" s="460"/>
      <c r="EQ38" s="461" t="str">
        <f>IF(EN38="BöB","Ja","No")</f>
        <v>No</v>
      </c>
      <c r="ER38" s="463" t="str">
        <f>IF(EN38="BöB","Ja","No")</f>
        <v>No</v>
      </c>
      <c r="ES38" s="465" t="str">
        <f>IF(SUM(EM14:EM40)&gt;EM12/2,"Ʃ Aggiunte &gt; 50% Grundauftrag","")</f>
        <v/>
      </c>
      <c r="ET38" s="27"/>
      <c r="EU38" s="173" t="s">
        <v>44</v>
      </c>
      <c r="EV38" s="429">
        <v>9</v>
      </c>
      <c r="EW38" s="455">
        <v>0</v>
      </c>
      <c r="EX38" s="457" t="str">
        <f>IF(EW38&gt;='Valori soglia'!$H$6,"BöB","OAPub")</f>
        <v>OAPub</v>
      </c>
      <c r="EY38" s="459" t="str">
        <f>IF(OR(AND(EU$12="Grundvertrag Dienstleistung",EW38&gt;='Valori soglia'!$H$5,EY40=""),AND(EU$12="Los Dienstleistung",EW38&gt;='Valori soglia'!$H$5,EY40=""),AND(EU$12="Grundvertrag Lieferung",EW38&gt;='Valori soglia'!$L$5,EY40=""),AND(EU$12="Los Lieferung",EW38&gt;='Valori soglia'!$L$5,EY40="")),"Freihändig Tipo. 13 OAPub","")</f>
        <v/>
      </c>
      <c r="EZ38" s="460"/>
      <c r="FA38" s="461" t="str">
        <f>IF(EX38="BöB","Ja","No")</f>
        <v>No</v>
      </c>
      <c r="FB38" s="463" t="str">
        <f>IF(EX38="BöB","Ja","No")</f>
        <v>No</v>
      </c>
      <c r="FC38" s="465" t="str">
        <f>IF(SUM(EW14:EW40)&gt;EW12/2,"Ʃ Aggiunte &gt; 50% Grundauftrag","")</f>
        <v/>
      </c>
      <c r="FD38" s="159"/>
      <c r="FE38" s="173" t="s">
        <v>44</v>
      </c>
      <c r="FF38" s="429">
        <v>9</v>
      </c>
      <c r="FG38" s="455">
        <v>0</v>
      </c>
      <c r="FH38" s="457" t="str">
        <f>IF(FG38&gt;='Valori soglia'!$H$6,"BöB","OAPub")</f>
        <v>OAPub</v>
      </c>
      <c r="FI38" s="459" t="str">
        <f>IF(OR(AND(FE$12="Grundvertrag Dienstleistung",FG38&gt;='Valori soglia'!$H$5,FI40=""),AND(FE$12="Los Dienstleistung",FG38&gt;='Valori soglia'!$H$5,FI40=""),AND(FE$12="Grundvertrag Lieferung",FG38&gt;='Valori soglia'!$L$5,FI40=""),AND(FE$12="Los Lieferung",FG38&gt;='Valori soglia'!$L$5,FI40="")),"Freihändig Tipo. 13 OAPub","")</f>
        <v/>
      </c>
      <c r="FJ38" s="460"/>
      <c r="FK38" s="461" t="str">
        <f>IF(FH38="BöB","Ja","No")</f>
        <v>No</v>
      </c>
      <c r="FL38" s="463" t="str">
        <f>IF(FH38="BöB","Ja","No")</f>
        <v>No</v>
      </c>
      <c r="FM38" s="465" t="str">
        <f>IF(SUM(FG14:FG40)&gt;FG12/2,"Ʃ Aggiunte &gt; 50% Grundauftrag","")</f>
        <v/>
      </c>
      <c r="FN38" s="159"/>
      <c r="FO38" s="173" t="s">
        <v>44</v>
      </c>
      <c r="FP38" s="429">
        <v>9</v>
      </c>
      <c r="FQ38" s="455">
        <v>0</v>
      </c>
      <c r="FR38" s="457" t="str">
        <f>IF(FQ38&gt;='Valori soglia'!$H$6,"BöB","OAPub")</f>
        <v>OAPub</v>
      </c>
      <c r="FS38" s="459" t="str">
        <f>IF(OR(AND(FO$12="Grundvertrag Dienstleistung",FQ38&gt;='Valori soglia'!$H$5,FS40=""),AND(FO$12="Los Dienstleistung",FQ38&gt;='Valori soglia'!$H$5,FS40=""),AND(FO$12="Grundvertrag Lieferung",FQ38&gt;='Valori soglia'!$L$5,FS40=""),AND(FO$12="Los Lieferung",FQ38&gt;='Valori soglia'!$L$5,FS40="")),"Freihändig Tipo. 13 OAPub","")</f>
        <v/>
      </c>
      <c r="FT38" s="460"/>
      <c r="FU38" s="461" t="str">
        <f>IF(FR38="BöB","Ja","No")</f>
        <v>No</v>
      </c>
      <c r="FV38" s="463" t="str">
        <f>IF(FR38="BöB","Ja","No")</f>
        <v>No</v>
      </c>
      <c r="FW38" s="465" t="str">
        <f>IF(SUM(FQ14:FQ40)&gt;FQ12/2,"Ʃ Aggiunte &gt; 50% Grundauftrag","")</f>
        <v/>
      </c>
      <c r="FX38" s="160"/>
      <c r="FY38" s="173" t="s">
        <v>44</v>
      </c>
      <c r="FZ38" s="429">
        <v>9</v>
      </c>
      <c r="GA38" s="455">
        <v>0</v>
      </c>
      <c r="GB38" s="457" t="str">
        <f>IF(GA38&gt;='Valori soglia'!$H$6,"BöB","OAPub")</f>
        <v>OAPub</v>
      </c>
      <c r="GC38" s="459" t="str">
        <f>IF(OR(AND(FY$12="Grundvertrag Dienstleistung",GA38&gt;='Valori soglia'!$H$5,GC40=""),AND(FY$12="Los Dienstleistung",GA38&gt;='Valori soglia'!$H$5,GC40=""),AND(FY$12="Grundvertrag Lieferung",GA38&gt;='Valori soglia'!$L$5,GC40=""),AND(FY$12="Los Lieferung",GA38&gt;='Valori soglia'!$L$5,GC40="")),"Freihändig Tipo. 13 OAPub","")</f>
        <v/>
      </c>
      <c r="GD38" s="460"/>
      <c r="GE38" s="461" t="str">
        <f>IF(GB38="BöB","Ja","No")</f>
        <v>No</v>
      </c>
      <c r="GF38" s="463" t="str">
        <f>IF(GB38="BöB","Ja","No")</f>
        <v>No</v>
      </c>
      <c r="GG38" s="465" t="str">
        <f>IF(SUM(GA14:GA40)&gt;GA12/2,"Ʃ Aggiunte &gt; 50% Grundauftrag","")</f>
        <v/>
      </c>
      <c r="GH38" s="161"/>
      <c r="GI38" s="173" t="s">
        <v>44</v>
      </c>
      <c r="GJ38" s="429">
        <v>9</v>
      </c>
      <c r="GK38" s="455">
        <v>0</v>
      </c>
      <c r="GL38" s="457" t="str">
        <f>IF(GK38&gt;='Valori soglia'!$H$6,"BöB","OAPub")</f>
        <v>OAPub</v>
      </c>
      <c r="GM38" s="459" t="str">
        <f>IF(OR(AND(GI$12="Grundvertrag Dienstleistung",GK38&gt;='Valori soglia'!$H$5,GM40=""),AND(GI$12="Los Dienstleistung",GK38&gt;='Valori soglia'!$H$5,GM40=""),AND(GI$12="Grundvertrag Lieferung",GK38&gt;='Valori soglia'!$L$5,GM40=""),AND(GI$12="Los Lieferung",GK38&gt;='Valori soglia'!$L$5,GM40="")),"Freihändig Tipo. 13 OAPub","")</f>
        <v/>
      </c>
      <c r="GN38" s="460"/>
      <c r="GO38" s="461" t="str">
        <f>IF(GL38="BöB","Ja","No")</f>
        <v>No</v>
      </c>
      <c r="GP38" s="463" t="str">
        <f>IF(GL38="BöB","Ja","No")</f>
        <v>No</v>
      </c>
      <c r="GQ38" s="465" t="str">
        <f>IF(SUM(GK14:GK40)&gt;GK12/2,"Ʃ Aggiunte &gt; 50% Grundauftrag","")</f>
        <v/>
      </c>
      <c r="GR38" s="162"/>
      <c r="GS38" s="173" t="s">
        <v>44</v>
      </c>
      <c r="GT38" s="429">
        <v>9</v>
      </c>
      <c r="GU38" s="455">
        <v>0</v>
      </c>
      <c r="GV38" s="457" t="str">
        <f>IF(GU38&gt;='Valori soglia'!$H$6,"BöB","OAPub")</f>
        <v>OAPub</v>
      </c>
      <c r="GW38" s="459" t="str">
        <f>IF(OR(AND(GS$12="Grundvertrag Dienstleistung",GU38&gt;='Valori soglia'!$H$5,GW40=""),AND(GS$12="Los Dienstleistung",GU38&gt;='Valori soglia'!$H$5,GW40=""),AND(GS$12="Grundvertrag Lieferung",GU38&gt;='Valori soglia'!$L$5,GW40=""),AND(GS$12="Los Lieferung",GU38&gt;='Valori soglia'!$L$5,GW40="")),"Freihändig Tipo. 13 OAPub","")</f>
        <v/>
      </c>
      <c r="GX38" s="460"/>
      <c r="GY38" s="461" t="str">
        <f>IF(GV38="BöB","Ja","No")</f>
        <v>No</v>
      </c>
      <c r="GZ38" s="463" t="str">
        <f>IF(GV38="BöB","Ja","No")</f>
        <v>No</v>
      </c>
      <c r="HA38" s="465" t="str">
        <f>IF(SUM(GU14:GU40)&gt;GU12/2,"Ʃ Aggiunte &gt; 50% Grundauftrag","")</f>
        <v/>
      </c>
      <c r="HB38" s="36"/>
      <c r="HC38" s="173" t="s">
        <v>44</v>
      </c>
      <c r="HD38" s="429">
        <v>9</v>
      </c>
      <c r="HE38" s="455">
        <v>0</v>
      </c>
      <c r="HF38" s="457" t="str">
        <f>IF(HE38&gt;='Valori soglia'!$H$6,"BöB","OAPub")</f>
        <v>OAPub</v>
      </c>
      <c r="HG38" s="459" t="str">
        <f>IF(OR(AND(HC$12="Grundvertrag Dienstleistung",HE38&gt;='Valori soglia'!$H$5,HG40=""),AND(HC$12="Los Dienstleistung",HE38&gt;='Valori soglia'!$H$5,HG40=""),AND(HC$12="Grundvertrag Lieferung",HE38&gt;='Valori soglia'!$L$5,HG40=""),AND(HC$12="Los Lieferung",HE38&gt;='Valori soglia'!$L$5,HG40="")),"Freihändig Tipo. 13 OAPub","")</f>
        <v/>
      </c>
      <c r="HH38" s="460"/>
      <c r="HI38" s="461" t="str">
        <f>IF(HF38="BöB","Ja","No")</f>
        <v>No</v>
      </c>
      <c r="HJ38" s="463" t="str">
        <f>IF(HF38="BöB","Ja","No")</f>
        <v>No</v>
      </c>
      <c r="HK38" s="465" t="str">
        <f>IF(SUM(HE14:HE40)&gt;HE12/2,"Ʃ Aggiunte &gt; 50% Grundauftrag","")</f>
        <v/>
      </c>
      <c r="HL38" s="27"/>
      <c r="HM38" s="173" t="s">
        <v>44</v>
      </c>
      <c r="HN38" s="429">
        <v>9</v>
      </c>
      <c r="HO38" s="455">
        <v>0</v>
      </c>
      <c r="HP38" s="457" t="str">
        <f>IF(HO38&gt;='Valori soglia'!$H$6,"BöB","OAPub")</f>
        <v>OAPub</v>
      </c>
      <c r="HQ38" s="459" t="str">
        <f>IF(OR(AND(HM$12="Grundvertrag Dienstleistung",HO38&gt;='Valori soglia'!$H$5,HQ40=""),AND(HM$12="Los Dienstleistung",HO38&gt;='Valori soglia'!$H$5,HQ40=""),AND(HM$12="Grundvertrag Lieferung",HO38&gt;='Valori soglia'!$L$5,HQ40=""),AND(HM$12="Los Lieferung",HO38&gt;='Valori soglia'!$L$5,HQ40="")),"Freihändig Tipo. 13 OAPub","")</f>
        <v/>
      </c>
      <c r="HR38" s="460"/>
      <c r="HS38" s="461" t="str">
        <f>IF(HP38="BöB","Ja","No")</f>
        <v>No</v>
      </c>
      <c r="HT38" s="463" t="str">
        <f>IF(HP38="BöB","Ja","No")</f>
        <v>No</v>
      </c>
      <c r="HU38" s="465" t="str">
        <f>IF(SUM(HO14:HO40)&gt;HO12/2,"Ʃ Aggiunte &gt; 50% Grundauftrag","")</f>
        <v/>
      </c>
      <c r="HV38" s="28"/>
      <c r="HW38" s="173" t="s">
        <v>44</v>
      </c>
      <c r="HX38" s="429">
        <v>9</v>
      </c>
      <c r="HY38" s="455">
        <v>0</v>
      </c>
      <c r="HZ38" s="457" t="str">
        <f>IF(HY38&gt;='Valori soglia'!$H$6,"BöB","OAPub")</f>
        <v>OAPub</v>
      </c>
      <c r="IA38" s="459" t="str">
        <f>IF(OR(AND(HW$12="Grundvertrag Dienstleistung",HY38&gt;='Valori soglia'!$H$5,IA40=""),AND(HW$12="Los Dienstleistung",HY38&gt;='Valori soglia'!$H$5,IA40=""),AND(HW$12="Grundvertrag Lieferung",HY38&gt;='Valori soglia'!$L$5,IA40=""),AND(HW$12="Los Lieferung",HY38&gt;='Valori soglia'!$L$5,IA40="")),"Freihändig Tipo. 13 OAPub","")</f>
        <v/>
      </c>
      <c r="IB38" s="460"/>
      <c r="IC38" s="461" t="str">
        <f>IF(HZ38="BöB","Ja","No")</f>
        <v>No</v>
      </c>
      <c r="ID38" s="463" t="str">
        <f>IF(HZ38="BöB","Ja","No")</f>
        <v>No</v>
      </c>
      <c r="IE38" s="465" t="str">
        <f>IF(SUM(HY14:HY40)&gt;HY12/2,"Ʃ Aggiunte &gt; 50% Grundauftrag","")</f>
        <v/>
      </c>
      <c r="IF38" s="27"/>
      <c r="IG38" s="173" t="s">
        <v>44</v>
      </c>
      <c r="IH38" s="429">
        <v>9</v>
      </c>
      <c r="II38" s="455">
        <v>0</v>
      </c>
      <c r="IJ38" s="457" t="str">
        <f>IF(II38&gt;='Valori soglia'!$H$6,"BöB","OAPub")</f>
        <v>OAPub</v>
      </c>
      <c r="IK38" s="459" t="str">
        <f>IF(OR(AND(IG$12="Grundvertrag Dienstleistung",II38&gt;='Valori soglia'!$H$5,IK40=""),AND(IG$12="Los Dienstleistung",II38&gt;='Valori soglia'!$H$5,IK40=""),AND(IG$12="Grundvertrag Lieferung",II38&gt;='Valori soglia'!$L$5,IK40=""),AND(IG$12="Los Lieferung",II38&gt;='Valori soglia'!$L$5,IK40="")),"Freihändig Tipo. 13 OAPub","")</f>
        <v/>
      </c>
      <c r="IL38" s="460"/>
      <c r="IM38" s="461" t="str">
        <f>IF(IJ38="BöB","Ja","No")</f>
        <v>No</v>
      </c>
      <c r="IN38" s="463" t="str">
        <f>IF(IJ38="BöB","Ja","No")</f>
        <v>No</v>
      </c>
      <c r="IO38" s="465" t="str">
        <f>IF(SUM(II14:II40)&gt;II12/2,"Ʃ Aggiunte &gt; 50% Grundauftrag","")</f>
        <v/>
      </c>
      <c r="IP38" s="159"/>
      <c r="IQ38" s="173" t="s">
        <v>44</v>
      </c>
      <c r="IR38" s="429">
        <v>9</v>
      </c>
      <c r="IS38" s="455">
        <v>0</v>
      </c>
      <c r="IT38" s="457" t="str">
        <f>IF(IS38&gt;='Valori soglia'!$H$6,"BöB","OAPub")</f>
        <v>OAPub</v>
      </c>
      <c r="IU38" s="459" t="str">
        <f>IF(OR(AND(IQ$12="Grundvertrag Dienstleistung",IS38&gt;='Valori soglia'!$H$5,IU40=""),AND(IQ$12="Los Dienstleistung",IS38&gt;='Valori soglia'!$H$5,IU40=""),AND(IQ$12="Grundvertrag Lieferung",IS38&gt;='Valori soglia'!$L$5,IU40=""),AND(IQ$12="Los Lieferung",IS38&gt;='Valori soglia'!$L$5,IU40="")),"Freihändig Tipo. 13 OAPub","")</f>
        <v/>
      </c>
      <c r="IV38" s="460"/>
      <c r="IW38" s="461" t="str">
        <f>IF(IT38="BöB","Ja","No")</f>
        <v>No</v>
      </c>
      <c r="IX38" s="463" t="str">
        <f>IF(IT38="BöB","Ja","No")</f>
        <v>No</v>
      </c>
      <c r="IY38" s="465" t="str">
        <f>IF(SUM(IS14:IS40)&gt;IS12/2,"Ʃ Aggiunte &gt; 50% Grundauftrag","")</f>
        <v/>
      </c>
      <c r="IZ38" s="159"/>
      <c r="JA38" s="173" t="s">
        <v>44</v>
      </c>
      <c r="JB38" s="429">
        <v>9</v>
      </c>
      <c r="JC38" s="455">
        <v>0</v>
      </c>
      <c r="JD38" s="457" t="str">
        <f>IF(JC38&gt;='Valori soglia'!$H$6,"BöB","OAPub")</f>
        <v>OAPub</v>
      </c>
      <c r="JE38" s="459" t="str">
        <f>IF(OR(AND(JA$12="Grundvertrag Dienstleistung",JC38&gt;='Valori soglia'!$H$5,JE40=""),AND(JA$12="Los Dienstleistung",JC38&gt;='Valori soglia'!$H$5,JE40=""),AND(JA$12="Grundvertrag Lieferung",JC38&gt;='Valori soglia'!$L$5,JE40=""),AND(JA$12="Los Lieferung",JC38&gt;='Valori soglia'!$L$5,JE40="")),"Freihändig Tipo. 13 OAPub","")</f>
        <v/>
      </c>
      <c r="JF38" s="460"/>
      <c r="JG38" s="461" t="str">
        <f>IF(JD38="BöB","Ja","No")</f>
        <v>No</v>
      </c>
      <c r="JH38" s="463" t="str">
        <f>IF(JD38="BöB","Ja","No")</f>
        <v>No</v>
      </c>
      <c r="JI38" s="465" t="str">
        <f>IF(SUM(JC14:JC40)&gt;JC12/2,"Ʃ Aggiunte &gt; 50% Grundauftrag","")</f>
        <v/>
      </c>
      <c r="JJ38" s="160"/>
      <c r="JK38" s="173" t="s">
        <v>44</v>
      </c>
      <c r="JL38" s="429">
        <v>9</v>
      </c>
      <c r="JM38" s="455">
        <v>0</v>
      </c>
      <c r="JN38" s="457" t="str">
        <f>IF(JM38&gt;='Valori soglia'!$H$6,"BöB","OAPub")</f>
        <v>OAPub</v>
      </c>
      <c r="JO38" s="459" t="str">
        <f>IF(OR(AND(JK$12="Grundvertrag Dienstleistung",JM38&gt;='Valori soglia'!$H$5,JO40=""),AND(JK$12="Los Dienstleistung",JM38&gt;='Valori soglia'!$H$5,JO40=""),AND(JK$12="Grundvertrag Lieferung",JM38&gt;='Valori soglia'!$L$5,JO40=""),AND(JK$12="Los Lieferung",JM38&gt;='Valori soglia'!$L$5,JO40="")),"Freihändig Tipo. 13 OAPub","")</f>
        <v/>
      </c>
      <c r="JP38" s="460"/>
      <c r="JQ38" s="461" t="str">
        <f>IF(JN38="BöB","Ja","No")</f>
        <v>No</v>
      </c>
      <c r="JR38" s="463" t="str">
        <f>IF(JN38="BöB","Ja","No")</f>
        <v>No</v>
      </c>
      <c r="JS38" s="465" t="str">
        <f>IF(SUM(JM14:JM40)&gt;JM12/2,"Ʃ Aggiunte &gt; 50% Grundauftrag","")</f>
        <v/>
      </c>
    </row>
    <row r="39" spans="2:279" ht="27" customHeight="1" x14ac:dyDescent="0.2">
      <c r="B39" s="342" t="s">
        <v>34</v>
      </c>
      <c r="C39" s="429"/>
      <c r="D39" s="378"/>
      <c r="E39" s="510"/>
      <c r="F39" s="498" t="str">
        <f>IF(OR(AND(B38="Grundvertrag Dienstleistung",D38&gt;='Valori soglia'!H$5,D38&lt;'Valori soglia'!H$6),AND(B38="Los Dienstleistung",D38&gt;='Valori soglia'!H$5,D38&lt;'Valori soglia'!H$6),AND(B38="Grundvertrag Lieferung",D38&gt;='Valori soglia'!L$5,D38&lt;'Valori soglia'!L$6),AND(B38="Los Lieferung",D38&gt;='Valori soglia'!L$5,D38&lt;'Valori soglia'!L$6)),"Einladungsverfahren *","")</f>
        <v/>
      </c>
      <c r="G39" s="499"/>
      <c r="H39" s="502"/>
      <c r="I39" s="503"/>
      <c r="J39" s="495"/>
      <c r="K39" s="466" t="s">
        <v>45</v>
      </c>
      <c r="L39" s="429"/>
      <c r="M39" s="455"/>
      <c r="N39" s="457"/>
      <c r="O39" s="468" t="str">
        <f>IF(OR(AND(K$12="Grundvertrag Dienstleistung",M38&lt;'Valori soglia'!$H$5),AND(K$12="Los Dienstleistung",M38&lt;'Valori soglia'!$H$5),AND(K$12="Grundvertrag Lieferung",M38&lt;'Valori soglia'!$L$5),AND(K$12="Los Lieferung",M38&lt;'Valori soglia'!$L$5)),"Freihändig Tipo. 36 OAPub","")</f>
        <v/>
      </c>
      <c r="P39" s="469"/>
      <c r="Q39" s="461"/>
      <c r="R39" s="463"/>
      <c r="S39" s="465"/>
      <c r="T39" s="162"/>
      <c r="U39" s="466" t="s">
        <v>45</v>
      </c>
      <c r="V39" s="429"/>
      <c r="W39" s="455"/>
      <c r="X39" s="457"/>
      <c r="Y39" s="468" t="str">
        <f>IF(OR(AND(U$12="Grundvertrag Dienstleistung",W38&lt;'Valori soglia'!$H$5),AND(U$12="Los Dienstleistung",W38&lt;'Valori soglia'!$H$5),AND(U$12="Grundvertrag Lieferung",W38&lt;'Valori soglia'!$L$5),AND(U$12="Los Lieferung",W38&lt;'Valori soglia'!$L$5)),"Freihändig Tipo. 36 OAPub","")</f>
        <v/>
      </c>
      <c r="Z39" s="469"/>
      <c r="AA39" s="461"/>
      <c r="AB39" s="463"/>
      <c r="AC39" s="465"/>
      <c r="AD39" s="27"/>
      <c r="AE39" s="466" t="s">
        <v>45</v>
      </c>
      <c r="AF39" s="429"/>
      <c r="AG39" s="455"/>
      <c r="AH39" s="457"/>
      <c r="AI39" s="468" t="str">
        <f>IF(OR(AND(AE$12="Grundvertrag Dienstleistung",AG38&lt;'Valori soglia'!$H$5),AND(AE$12="Los Dienstleistung",AG38&lt;'Valori soglia'!$H$5),AND(AE$12="Grundvertrag Lieferung",AG38&lt;'Valori soglia'!$L$5),AND(AE$12="Los Lieferung",AG38&lt;'Valori soglia'!$L$5)),"Freihändig Tipo. 36 OAPub","")</f>
        <v/>
      </c>
      <c r="AJ39" s="469"/>
      <c r="AK39" s="461"/>
      <c r="AL39" s="463"/>
      <c r="AM39" s="465"/>
      <c r="AN39" s="27"/>
      <c r="AO39" s="466" t="s">
        <v>45</v>
      </c>
      <c r="AP39" s="429"/>
      <c r="AQ39" s="455"/>
      <c r="AR39" s="457"/>
      <c r="AS39" s="468" t="str">
        <f>IF(OR(AND(AO$12="Grundvertrag Dienstleistung",AQ38&lt;'Valori soglia'!$H$5),AND(AO$12="Los Dienstleistung",AQ38&lt;'Valori soglia'!$H$5),AND(AO$12="Grundvertrag Lieferung",AQ38&lt;'Valori soglia'!$L$5),AND(AO$12="Los Lieferung",AQ38&lt;'Valori soglia'!$L$5)),"Freihändig Tipo. 36 OAPub","")</f>
        <v/>
      </c>
      <c r="AT39" s="469"/>
      <c r="AU39" s="461"/>
      <c r="AV39" s="463"/>
      <c r="AW39" s="465"/>
      <c r="AX39" s="28"/>
      <c r="AY39" s="466" t="s">
        <v>45</v>
      </c>
      <c r="AZ39" s="429"/>
      <c r="BA39" s="455"/>
      <c r="BB39" s="457"/>
      <c r="BC39" s="468" t="str">
        <f>IF(OR(AND(AY$12="Grundvertrag Dienstleistung",BA38&lt;'Valori soglia'!$H$5),AND(AY$12="Los Dienstleistung",BA38&lt;'Valori soglia'!$H$5),AND(AY$12="Grundvertrag Lieferung",BA38&lt;'Valori soglia'!$L$5),AND(AY$12="Los Lieferung",BA38&lt;'Valori soglia'!$L$5)),"Freihändig Tipo. 36 OAPub","")</f>
        <v/>
      </c>
      <c r="BD39" s="469"/>
      <c r="BE39" s="461"/>
      <c r="BF39" s="463"/>
      <c r="BG39" s="465"/>
      <c r="BH39" s="27"/>
      <c r="BI39" s="466" t="s">
        <v>45</v>
      </c>
      <c r="BJ39" s="429"/>
      <c r="BK39" s="455"/>
      <c r="BL39" s="457"/>
      <c r="BM39" s="468" t="str">
        <f>IF(OR(AND(BI$12="Grundvertrag Dienstleistung",BK38&lt;'Valori soglia'!$H$5),AND(BI$12="Los Dienstleistung",BK38&lt;'Valori soglia'!$H$5),AND(BI$12="Grundvertrag Lieferung",BK38&lt;'Valori soglia'!$L$5),AND(BI$12="Los Lieferung",BK38&lt;'Valori soglia'!$L$5)),"Freihändig Tipo. 36 OAPub","")</f>
        <v/>
      </c>
      <c r="BN39" s="469"/>
      <c r="BO39" s="461"/>
      <c r="BP39" s="463"/>
      <c r="BQ39" s="465"/>
      <c r="BR39" s="159"/>
      <c r="BS39" s="466" t="s">
        <v>45</v>
      </c>
      <c r="BT39" s="429"/>
      <c r="BU39" s="455"/>
      <c r="BV39" s="457"/>
      <c r="BW39" s="468" t="str">
        <f>IF(OR(AND(BS$12="Grundvertrag Dienstleistung",BU38&lt;'Valori soglia'!$H$5),AND(BS$12="Los Dienstleistung",BU38&lt;'Valori soglia'!$H$5),AND(BS$12="Grundvertrag Lieferung",BU38&lt;'Valori soglia'!$L$5),AND(BS$12="Los Lieferung",BU38&lt;'Valori soglia'!$L$5)),"Freihändig Tipo. 36 OAPub","")</f>
        <v/>
      </c>
      <c r="BX39" s="469"/>
      <c r="BY39" s="461"/>
      <c r="BZ39" s="463"/>
      <c r="CA39" s="465"/>
      <c r="CB39" s="159"/>
      <c r="CC39" s="466" t="s">
        <v>45</v>
      </c>
      <c r="CD39" s="429"/>
      <c r="CE39" s="455"/>
      <c r="CF39" s="457"/>
      <c r="CG39" s="468" t="str">
        <f>IF(OR(AND(CC$12="Grundvertrag Dienstleistung",CE38&lt;'Valori soglia'!$H$5),AND(CC$12="Los Dienstleistung",CE38&lt;'Valori soglia'!$H$5),AND(CC$12="Grundvertrag Lieferung",CE38&lt;'Valori soglia'!$L$5),AND(CC$12="Los Lieferung",CE38&lt;'Valori soglia'!$L$5)),"Freihändig Tipo. 36 OAPub","")</f>
        <v/>
      </c>
      <c r="CH39" s="469"/>
      <c r="CI39" s="461"/>
      <c r="CJ39" s="463"/>
      <c r="CK39" s="465"/>
      <c r="CL39" s="160"/>
      <c r="CM39" s="466" t="s">
        <v>45</v>
      </c>
      <c r="CN39" s="429"/>
      <c r="CO39" s="455"/>
      <c r="CP39" s="457"/>
      <c r="CQ39" s="468" t="str">
        <f>IF(OR(AND(CM$12="Grundvertrag Dienstleistung",CO38&lt;'Valori soglia'!$H$5),AND(CM$12="Los Dienstleistung",CO38&lt;'Valori soglia'!$H$5),AND(CM$12="Grundvertrag Lieferung",CO38&lt;'Valori soglia'!$L$5),AND(CM$12="Los Lieferung",CO38&lt;'Valori soglia'!$L$5)),"Freihändig Tipo. 36 OAPub","")</f>
        <v/>
      </c>
      <c r="CR39" s="469"/>
      <c r="CS39" s="461"/>
      <c r="CT39" s="463"/>
      <c r="CU39" s="465"/>
      <c r="CV39" s="161"/>
      <c r="CW39" s="466" t="s">
        <v>45</v>
      </c>
      <c r="CX39" s="429"/>
      <c r="CY39" s="455"/>
      <c r="CZ39" s="457"/>
      <c r="DA39" s="468" t="str">
        <f>IF(OR(AND(CW$12="Grundvertrag Dienstleistung",CY38&lt;'Valori soglia'!$H$5),AND(CW$12="Los Dienstleistung",CY38&lt;'Valori soglia'!$H$5),AND(CW$12="Grundvertrag Lieferung",CY38&lt;'Valori soglia'!$L$5),AND(CW$12="Los Lieferung",CY38&lt;'Valori soglia'!$L$5)),"Freihändig Tipo. 36 OAPub","")</f>
        <v/>
      </c>
      <c r="DB39" s="469"/>
      <c r="DC39" s="461"/>
      <c r="DD39" s="463"/>
      <c r="DE39" s="465"/>
      <c r="DF39" s="162"/>
      <c r="DG39" s="466" t="s">
        <v>45</v>
      </c>
      <c r="DH39" s="429"/>
      <c r="DI39" s="455"/>
      <c r="DJ39" s="457"/>
      <c r="DK39" s="468" t="str">
        <f>IF(OR(AND(DG$12="Grundvertrag Dienstleistung",DI38&lt;'Valori soglia'!$H$5),AND(DG$12="Los Dienstleistung",DI38&lt;'Valori soglia'!$H$5),AND(DG$12="Grundvertrag Lieferung",DI38&lt;'Valori soglia'!$L$5),AND(DG$12="Los Lieferung",DI38&lt;'Valori soglia'!$L$5)),"Freihändig Tipo. 36 OAPub","")</f>
        <v/>
      </c>
      <c r="DL39" s="469"/>
      <c r="DM39" s="461"/>
      <c r="DN39" s="463"/>
      <c r="DO39" s="465"/>
      <c r="DP39" s="27"/>
      <c r="DQ39" s="466" t="s">
        <v>45</v>
      </c>
      <c r="DR39" s="429"/>
      <c r="DS39" s="455"/>
      <c r="DT39" s="457"/>
      <c r="DU39" s="468" t="str">
        <f>IF(OR(AND(DQ$12="Grundvertrag Dienstleistung",DS38&lt;'Valori soglia'!$H$5),AND(DQ$12="Los Dienstleistung",DS38&lt;'Valori soglia'!$H$5),AND(DQ$12="Grundvertrag Lieferung",DS38&lt;'Valori soglia'!$L$5),AND(DQ$12="Los Lieferung",DS38&lt;'Valori soglia'!$L$5)),"Freihändig Tipo. 36 OAPub","")</f>
        <v/>
      </c>
      <c r="DV39" s="469"/>
      <c r="DW39" s="461"/>
      <c r="DX39" s="463"/>
      <c r="DY39" s="465"/>
      <c r="DZ39" s="27"/>
      <c r="EA39" s="466" t="s">
        <v>45</v>
      </c>
      <c r="EB39" s="429"/>
      <c r="EC39" s="455"/>
      <c r="ED39" s="457"/>
      <c r="EE39" s="468" t="str">
        <f>IF(OR(AND(EA$12="Grundvertrag Dienstleistung",EC38&lt;'Valori soglia'!$H$5),AND(EA$12="Los Dienstleistung",EC38&lt;'Valori soglia'!$H$5),AND(EA$12="Grundvertrag Lieferung",EC38&lt;'Valori soglia'!$L$5),AND(EA$12="Los Lieferung",EC38&lt;'Valori soglia'!$L$5)),"Freihändig Tipo. 36 OAPub","")</f>
        <v/>
      </c>
      <c r="EF39" s="469"/>
      <c r="EG39" s="461"/>
      <c r="EH39" s="463"/>
      <c r="EI39" s="465"/>
      <c r="EJ39" s="28"/>
      <c r="EK39" s="466" t="s">
        <v>45</v>
      </c>
      <c r="EL39" s="429"/>
      <c r="EM39" s="455"/>
      <c r="EN39" s="457"/>
      <c r="EO39" s="468" t="str">
        <f>IF(OR(AND(EK$12="Grundvertrag Dienstleistung",EM38&lt;'Valori soglia'!$H$5),AND(EK$12="Los Dienstleistung",EM38&lt;'Valori soglia'!$H$5),AND(EK$12="Grundvertrag Lieferung",EM38&lt;'Valori soglia'!$L$5),AND(EK$12="Los Lieferung",EM38&lt;'Valori soglia'!$L$5)),"Freihändig Tipo. 36 OAPub","")</f>
        <v/>
      </c>
      <c r="EP39" s="469"/>
      <c r="EQ39" s="461"/>
      <c r="ER39" s="463"/>
      <c r="ES39" s="465"/>
      <c r="ET39" s="27"/>
      <c r="EU39" s="466" t="s">
        <v>45</v>
      </c>
      <c r="EV39" s="429"/>
      <c r="EW39" s="455"/>
      <c r="EX39" s="457"/>
      <c r="EY39" s="468" t="str">
        <f>IF(OR(AND(EU$12="Grundvertrag Dienstleistung",EW38&lt;'Valori soglia'!$H$5),AND(EU$12="Los Dienstleistung",EW38&lt;'Valori soglia'!$H$5),AND(EU$12="Grundvertrag Lieferung",EW38&lt;'Valori soglia'!$L$5),AND(EU$12="Los Lieferung",EW38&lt;'Valori soglia'!$L$5)),"Freihändig Tipo. 36 OAPub","")</f>
        <v/>
      </c>
      <c r="EZ39" s="469"/>
      <c r="FA39" s="461"/>
      <c r="FB39" s="463"/>
      <c r="FC39" s="465"/>
      <c r="FD39" s="159"/>
      <c r="FE39" s="466" t="s">
        <v>45</v>
      </c>
      <c r="FF39" s="429"/>
      <c r="FG39" s="455"/>
      <c r="FH39" s="457"/>
      <c r="FI39" s="468" t="str">
        <f>IF(OR(AND(FE$12="Grundvertrag Dienstleistung",FG38&lt;'Valori soglia'!$H$5),AND(FE$12="Los Dienstleistung",FG38&lt;'Valori soglia'!$H$5),AND(FE$12="Grundvertrag Lieferung",FG38&lt;'Valori soglia'!$L$5),AND(FE$12="Los Lieferung",FG38&lt;'Valori soglia'!$L$5)),"Freihändig Tipo. 36 OAPub","")</f>
        <v/>
      </c>
      <c r="FJ39" s="469"/>
      <c r="FK39" s="461"/>
      <c r="FL39" s="463"/>
      <c r="FM39" s="465"/>
      <c r="FN39" s="159"/>
      <c r="FO39" s="466" t="s">
        <v>45</v>
      </c>
      <c r="FP39" s="429"/>
      <c r="FQ39" s="455"/>
      <c r="FR39" s="457"/>
      <c r="FS39" s="468" t="str">
        <f>IF(OR(AND(FO$12="Grundvertrag Dienstleistung",FQ38&lt;'Valori soglia'!$H$5),AND(FO$12="Los Dienstleistung",FQ38&lt;'Valori soglia'!$H$5),AND(FO$12="Grundvertrag Lieferung",FQ38&lt;'Valori soglia'!$L$5),AND(FO$12="Los Lieferung",FQ38&lt;'Valori soglia'!$L$5)),"Freihändig Tipo. 36 OAPub","")</f>
        <v/>
      </c>
      <c r="FT39" s="469"/>
      <c r="FU39" s="461"/>
      <c r="FV39" s="463"/>
      <c r="FW39" s="465"/>
      <c r="FX39" s="160"/>
      <c r="FY39" s="466" t="s">
        <v>45</v>
      </c>
      <c r="FZ39" s="429"/>
      <c r="GA39" s="455"/>
      <c r="GB39" s="457"/>
      <c r="GC39" s="468" t="str">
        <f>IF(OR(AND(FY$12="Grundvertrag Dienstleistung",GA38&lt;'Valori soglia'!$H$5),AND(FY$12="Los Dienstleistung",GA38&lt;'Valori soglia'!$H$5),AND(FY$12="Grundvertrag Lieferung",GA38&lt;'Valori soglia'!$L$5),AND(FY$12="Los Lieferung",GA38&lt;'Valori soglia'!$L$5)),"Freihändig Tipo. 36 OAPub","")</f>
        <v/>
      </c>
      <c r="GD39" s="469"/>
      <c r="GE39" s="461"/>
      <c r="GF39" s="463"/>
      <c r="GG39" s="465"/>
      <c r="GH39" s="161"/>
      <c r="GI39" s="466" t="s">
        <v>45</v>
      </c>
      <c r="GJ39" s="429"/>
      <c r="GK39" s="455"/>
      <c r="GL39" s="457"/>
      <c r="GM39" s="468" t="str">
        <f>IF(OR(AND(GI$12="Grundvertrag Dienstleistung",GK38&lt;'Valori soglia'!$H$5),AND(GI$12="Los Dienstleistung",GK38&lt;'Valori soglia'!$H$5),AND(GI$12="Grundvertrag Lieferung",GK38&lt;'Valori soglia'!$L$5),AND(GI$12="Los Lieferung",GK38&lt;'Valori soglia'!$L$5)),"Freihändig Tipo. 36 OAPub","")</f>
        <v/>
      </c>
      <c r="GN39" s="469"/>
      <c r="GO39" s="461"/>
      <c r="GP39" s="463"/>
      <c r="GQ39" s="465"/>
      <c r="GR39" s="162"/>
      <c r="GS39" s="466" t="s">
        <v>45</v>
      </c>
      <c r="GT39" s="429"/>
      <c r="GU39" s="455"/>
      <c r="GV39" s="457"/>
      <c r="GW39" s="468" t="str">
        <f>IF(OR(AND(GS$12="Grundvertrag Dienstleistung",GU38&lt;'Valori soglia'!$H$5),AND(GS$12="Los Dienstleistung",GU38&lt;'Valori soglia'!$H$5),AND(GS$12="Grundvertrag Lieferung",GU38&lt;'Valori soglia'!$L$5),AND(GS$12="Los Lieferung",GU38&lt;'Valori soglia'!$L$5)),"Freihändig Tipo. 36 OAPub","")</f>
        <v/>
      </c>
      <c r="GX39" s="469"/>
      <c r="GY39" s="461"/>
      <c r="GZ39" s="463"/>
      <c r="HA39" s="465"/>
      <c r="HB39" s="27"/>
      <c r="HC39" s="466" t="s">
        <v>45</v>
      </c>
      <c r="HD39" s="429"/>
      <c r="HE39" s="455"/>
      <c r="HF39" s="457"/>
      <c r="HG39" s="468" t="str">
        <f>IF(OR(AND(HC$12="Grundvertrag Dienstleistung",HE38&lt;'Valori soglia'!$H$5),AND(HC$12="Los Dienstleistung",HE38&lt;'Valori soglia'!$H$5),AND(HC$12="Grundvertrag Lieferung",HE38&lt;'Valori soglia'!$L$5),AND(HC$12="Los Lieferung",HE38&lt;'Valori soglia'!$L$5)),"Freihändig Tipo. 36 OAPub","")</f>
        <v/>
      </c>
      <c r="HH39" s="469"/>
      <c r="HI39" s="461"/>
      <c r="HJ39" s="463"/>
      <c r="HK39" s="465"/>
      <c r="HL39" s="27"/>
      <c r="HM39" s="466" t="s">
        <v>45</v>
      </c>
      <c r="HN39" s="429"/>
      <c r="HO39" s="455"/>
      <c r="HP39" s="457"/>
      <c r="HQ39" s="468" t="str">
        <f>IF(OR(AND(HM$12="Grundvertrag Dienstleistung",HO38&lt;'Valori soglia'!$H$5),AND(HM$12="Los Dienstleistung",HO38&lt;'Valori soglia'!$H$5),AND(HM$12="Grundvertrag Lieferung",HO38&lt;'Valori soglia'!$L$5),AND(HM$12="Los Lieferung",HO38&lt;'Valori soglia'!$L$5)),"Freihändig Tipo. 36 OAPub","")</f>
        <v/>
      </c>
      <c r="HR39" s="469"/>
      <c r="HS39" s="461"/>
      <c r="HT39" s="463"/>
      <c r="HU39" s="465"/>
      <c r="HV39" s="28"/>
      <c r="HW39" s="466" t="s">
        <v>45</v>
      </c>
      <c r="HX39" s="429"/>
      <c r="HY39" s="455"/>
      <c r="HZ39" s="457"/>
      <c r="IA39" s="468" t="str">
        <f>IF(OR(AND(HW$12="Grundvertrag Dienstleistung",HY38&lt;'Valori soglia'!$H$5),AND(HW$12="Los Dienstleistung",HY38&lt;'Valori soglia'!$H$5),AND(HW$12="Grundvertrag Lieferung",HY38&lt;'Valori soglia'!$L$5),AND(HW$12="Los Lieferung",HY38&lt;'Valori soglia'!$L$5)),"Freihändig Tipo. 36 OAPub","")</f>
        <v/>
      </c>
      <c r="IB39" s="469"/>
      <c r="IC39" s="461"/>
      <c r="ID39" s="463"/>
      <c r="IE39" s="465"/>
      <c r="IF39" s="27"/>
      <c r="IG39" s="466" t="s">
        <v>45</v>
      </c>
      <c r="IH39" s="429"/>
      <c r="II39" s="455"/>
      <c r="IJ39" s="457"/>
      <c r="IK39" s="468" t="str">
        <f>IF(OR(AND(IG$12="Grundvertrag Dienstleistung",II38&lt;'Valori soglia'!$H$5),AND(IG$12="Los Dienstleistung",II38&lt;'Valori soglia'!$H$5),AND(IG$12="Grundvertrag Lieferung",II38&lt;'Valori soglia'!$L$5),AND(IG$12="Los Lieferung",II38&lt;'Valori soglia'!$L$5)),"Freihändig Tipo. 36 OAPub","")</f>
        <v/>
      </c>
      <c r="IL39" s="469"/>
      <c r="IM39" s="461"/>
      <c r="IN39" s="463"/>
      <c r="IO39" s="465"/>
      <c r="IP39" s="159"/>
      <c r="IQ39" s="466" t="s">
        <v>45</v>
      </c>
      <c r="IR39" s="429"/>
      <c r="IS39" s="455"/>
      <c r="IT39" s="457"/>
      <c r="IU39" s="468" t="str">
        <f>IF(OR(AND(IQ$12="Grundvertrag Dienstleistung",IS38&lt;'Valori soglia'!$H$5),AND(IQ$12="Los Dienstleistung",IS38&lt;'Valori soglia'!$H$5),AND(IQ$12="Grundvertrag Lieferung",IS38&lt;'Valori soglia'!$L$5),AND(IQ$12="Los Lieferung",IS38&lt;'Valori soglia'!$L$5)),"Freihändig Tipo. 36 OAPub","")</f>
        <v/>
      </c>
      <c r="IV39" s="469"/>
      <c r="IW39" s="461"/>
      <c r="IX39" s="463"/>
      <c r="IY39" s="465"/>
      <c r="IZ39" s="159"/>
      <c r="JA39" s="466" t="s">
        <v>45</v>
      </c>
      <c r="JB39" s="429"/>
      <c r="JC39" s="455"/>
      <c r="JD39" s="457"/>
      <c r="JE39" s="468" t="str">
        <f>IF(OR(AND(JA$12="Grundvertrag Dienstleistung",JC38&lt;'Valori soglia'!$H$5),AND(JA$12="Los Dienstleistung",JC38&lt;'Valori soglia'!$H$5),AND(JA$12="Grundvertrag Lieferung",JC38&lt;'Valori soglia'!$L$5),AND(JA$12="Los Lieferung",JC38&lt;'Valori soglia'!$L$5)),"Freihändig Tipo. 36 OAPub","")</f>
        <v/>
      </c>
      <c r="JF39" s="469"/>
      <c r="JG39" s="461"/>
      <c r="JH39" s="463"/>
      <c r="JI39" s="465"/>
      <c r="JJ39" s="160"/>
      <c r="JK39" s="466" t="s">
        <v>45</v>
      </c>
      <c r="JL39" s="429"/>
      <c r="JM39" s="455"/>
      <c r="JN39" s="457"/>
      <c r="JO39" s="468" t="str">
        <f>IF(OR(AND(JK$12="Grundvertrag Dienstleistung",JM38&lt;'Valori soglia'!$H$5),AND(JK$12="Los Dienstleistung",JM38&lt;'Valori soglia'!$H$5),AND(JK$12="Grundvertrag Lieferung",JM38&lt;'Valori soglia'!$L$5),AND(JK$12="Los Lieferung",JM38&lt;'Valori soglia'!$L$5)),"Freihändig Tipo. 36 OAPub","")</f>
        <v/>
      </c>
      <c r="JP39" s="469"/>
      <c r="JQ39" s="461"/>
      <c r="JR39" s="463"/>
      <c r="JS39" s="465"/>
    </row>
    <row r="40" spans="2:279" ht="27" customHeight="1" x14ac:dyDescent="0.2">
      <c r="B40" s="343"/>
      <c r="C40" s="429"/>
      <c r="D40" s="378"/>
      <c r="E40" s="510"/>
      <c r="F40" s="507" t="str">
        <f>IF(OR(AND(B38="Grundvertrag Dienstleistung",D38&lt;'Valori soglia'!H$5),AND(B38="Los Dienstleistung",D38&lt;'Valori soglia'!H$5),AND(B38="Grundvertrag Lieferung",D38&lt;'Valori soglia'!L$5),AND(B38="Los Lieferung",D38&lt;'Valori soglia'!L$5)),"Freihändig Tipo. 36 OAPub","")</f>
        <v/>
      </c>
      <c r="G40" s="508"/>
      <c r="H40" s="502"/>
      <c r="I40" s="503"/>
      <c r="J40" s="495"/>
      <c r="K40" s="466"/>
      <c r="L40" s="429"/>
      <c r="M40" s="455"/>
      <c r="N40" s="457"/>
      <c r="O40" s="472" t="str">
        <f>IF(OR(AND(N$12="Offen",OR(AND(K$12="Grundvertrag Dienstleistung",M38&gt;='Valori soglia'!$H$5,M38&lt;'Valori soglia'!$H$6),AND(K$12="Los Dienstleistung",M38&gt;='Valori soglia'!$H$5,M38&lt;'Valori soglia'!$H$6),AND(K$12="Grundvertrag Lieferung",M38&gt;='Valori soglia'!$L$5,M38&lt;'Valori soglia'!$L$6),AND(K$12="Los Lieferung",M38&gt;='Valori soglia'!$L$5,M38&lt;'Valori soglia'!$L$6))),AND(N$12="Einladung",OR(AND(K$12="Grundvertrag Dienstleistung",M38&gt;='Valori soglia'!$H$5,M38&lt;'Valori soglia'!$H$6),AND(K$12="Los Dienstleistung",M38&gt;='Valori soglia'!$H$5,M38&lt;'Valori soglia'!$H$6),AND(K$12="Grundvertrag Lieferung",M38&gt;='Valori soglia'!$L$5,M38&lt;'Valori soglia'!$L$6),AND(K$12="Los Lieferung",M38&gt;='Valori soglia'!$L$5,M38&lt;'Valori soglia'!$L$6)))),"Freihändig Tipo. 36 Abs. 2 Bst. d OAPub","")</f>
        <v/>
      </c>
      <c r="P40" s="473"/>
      <c r="Q40" s="461"/>
      <c r="R40" s="463"/>
      <c r="S40" s="465"/>
      <c r="T40" s="162"/>
      <c r="U40" s="466"/>
      <c r="V40" s="429"/>
      <c r="W40" s="455"/>
      <c r="X40" s="457"/>
      <c r="Y40" s="472" t="str">
        <f>IF(OR(AND(X$12="Offen",OR(AND(U$12="Grundvertrag Dienstleistung",W38&gt;='Valori soglia'!$H$5,W38&lt;'Valori soglia'!$H$6),AND(U$12="Los Dienstleistung",W38&gt;='Valori soglia'!$H$5,W38&lt;'Valori soglia'!$H$6),AND(U$12="Grundvertrag Lieferung",W38&gt;='Valori soglia'!$L$5,W38&lt;'Valori soglia'!$L$6),AND(U$12="Los Lieferung",W38&gt;='Valori soglia'!$L$5,W38&lt;'Valori soglia'!$L$6))),AND(X$12="Einladung",OR(AND(U$12="Grundvertrag Dienstleistung",W38&gt;='Valori soglia'!$H$5,W38&lt;'Valori soglia'!$H$6),AND(U$12="Los Dienstleistung",W38&gt;='Valori soglia'!$H$5,W38&lt;'Valori soglia'!$H$6),AND(U$12="Grundvertrag Lieferung",W38&gt;='Valori soglia'!$L$5,W38&lt;'Valori soglia'!$L$6),AND(U$12="Los Lieferung",W38&gt;='Valori soglia'!$L$5,W38&lt;'Valori soglia'!$L$6)))),"Freihändig Tipo. 36 Abs. 2 Bst. d OAPub","")</f>
        <v/>
      </c>
      <c r="Z40" s="473"/>
      <c r="AA40" s="461"/>
      <c r="AB40" s="463"/>
      <c r="AC40" s="465"/>
      <c r="AD40" s="36"/>
      <c r="AE40" s="466"/>
      <c r="AF40" s="429"/>
      <c r="AG40" s="455"/>
      <c r="AH40" s="457"/>
      <c r="AI40" s="472" t="str">
        <f>IF(OR(AND(AH$12="Offen",OR(AND(AE$12="Grundvertrag Dienstleistung",AG38&gt;='Valori soglia'!$H$5,AG38&lt;'Valori soglia'!$H$6),AND(AE$12="Los Dienstleistung",AG38&gt;='Valori soglia'!$H$5,AG38&lt;'Valori soglia'!$H$6),AND(AE$12="Grundvertrag Lieferung",AG38&gt;='Valori soglia'!$L$5,AG38&lt;'Valori soglia'!$L$6),AND(AE$12="Los Lieferung",AG38&gt;='Valori soglia'!$L$5,AG38&lt;'Valori soglia'!$L$6))),AND(AH$12="Einladung",OR(AND(AE$12="Grundvertrag Dienstleistung",AG38&gt;='Valori soglia'!$H$5,AG38&lt;'Valori soglia'!$H$6),AND(AE$12="Los Dienstleistung",AG38&gt;='Valori soglia'!$H$5,AG38&lt;'Valori soglia'!$H$6),AND(AE$12="Grundvertrag Lieferung",AG38&gt;='Valori soglia'!$L$5,AG38&lt;'Valori soglia'!$L$6),AND(AE$12="Los Lieferung",AG38&gt;='Valori soglia'!$L$5,AG38&lt;'Valori soglia'!$L$6)))),"Freihändig Tipo. 36 Abs. 2 Bst. d OAPub","")</f>
        <v/>
      </c>
      <c r="AJ40" s="473"/>
      <c r="AK40" s="461"/>
      <c r="AL40" s="463"/>
      <c r="AM40" s="465"/>
      <c r="AN40" s="27"/>
      <c r="AO40" s="466"/>
      <c r="AP40" s="429"/>
      <c r="AQ40" s="455"/>
      <c r="AR40" s="457"/>
      <c r="AS40" s="472" t="str">
        <f>IF(OR(AND(AR$12="Offen",OR(AND(AO$12="Grundvertrag Dienstleistung",AQ38&gt;='Valori soglia'!$H$5,AQ38&lt;'Valori soglia'!$H$6),AND(AO$12="Los Dienstleistung",AQ38&gt;='Valori soglia'!$H$5,AQ38&lt;'Valori soglia'!$H$6),AND(AO$12="Grundvertrag Lieferung",AQ38&gt;='Valori soglia'!$L$5,AQ38&lt;'Valori soglia'!$L$6),AND(AO$12="Los Lieferung",AQ38&gt;='Valori soglia'!$L$5,AQ38&lt;'Valori soglia'!$L$6))),AND(AR$12="Einladung",OR(AND(AO$12="Grundvertrag Dienstleistung",AQ38&gt;='Valori soglia'!$H$5,AQ38&lt;'Valori soglia'!$H$6),AND(AO$12="Los Dienstleistung",AQ38&gt;='Valori soglia'!$H$5,AQ38&lt;'Valori soglia'!$H$6),AND(AO$12="Grundvertrag Lieferung",AQ38&gt;='Valori soglia'!$L$5,AQ38&lt;'Valori soglia'!$L$6),AND(AO$12="Los Lieferung",AQ38&gt;='Valori soglia'!$L$5,AQ38&lt;'Valori soglia'!$L$6)))),"Freihändig Tipo. 36 Abs. 2 Bst. d OAPub","")</f>
        <v/>
      </c>
      <c r="AT40" s="473"/>
      <c r="AU40" s="461"/>
      <c r="AV40" s="463"/>
      <c r="AW40" s="465"/>
      <c r="AX40" s="28"/>
      <c r="AY40" s="466"/>
      <c r="AZ40" s="429"/>
      <c r="BA40" s="455"/>
      <c r="BB40" s="457"/>
      <c r="BC40" s="472" t="str">
        <f>IF(OR(AND(BB$12="Offen",OR(AND(AY$12="Grundvertrag Dienstleistung",BA38&gt;='Valori soglia'!$H$5,BA38&lt;'Valori soglia'!$H$6),AND(AY$12="Los Dienstleistung",BA38&gt;='Valori soglia'!$H$5,BA38&lt;'Valori soglia'!$H$6),AND(AY$12="Grundvertrag Lieferung",BA38&gt;='Valori soglia'!$L$5,BA38&lt;'Valori soglia'!$L$6),AND(AY$12="Los Lieferung",BA38&gt;='Valori soglia'!$L$5,BA38&lt;'Valori soglia'!$L$6))),AND(BB$12="Einladung",OR(AND(AY$12="Grundvertrag Dienstleistung",BA38&gt;='Valori soglia'!$H$5,BA38&lt;'Valori soglia'!$H$6),AND(AY$12="Los Dienstleistung",BA38&gt;='Valori soglia'!$H$5,BA38&lt;'Valori soglia'!$H$6),AND(AY$12="Grundvertrag Lieferung",BA38&gt;='Valori soglia'!$L$5,BA38&lt;'Valori soglia'!$L$6),AND(AY$12="Los Lieferung",BA38&gt;='Valori soglia'!$L$5,BA38&lt;'Valori soglia'!$L$6)))),"Freihändig Tipo. 36 Abs. 2 Bst. d OAPub","")</f>
        <v/>
      </c>
      <c r="BD40" s="473"/>
      <c r="BE40" s="461"/>
      <c r="BF40" s="463"/>
      <c r="BG40" s="465"/>
      <c r="BH40" s="27"/>
      <c r="BI40" s="466"/>
      <c r="BJ40" s="429"/>
      <c r="BK40" s="455"/>
      <c r="BL40" s="457"/>
      <c r="BM40" s="472" t="str">
        <f>IF(OR(AND(BL$12="Offen",OR(AND(BI$12="Grundvertrag Dienstleistung",BK38&gt;='Valori soglia'!$H$5,BK38&lt;'Valori soglia'!$H$6),AND(BI$12="Los Dienstleistung",BK38&gt;='Valori soglia'!$H$5,BK38&lt;'Valori soglia'!$H$6),AND(BI$12="Grundvertrag Lieferung",BK38&gt;='Valori soglia'!$L$5,BK38&lt;'Valori soglia'!$L$6),AND(BI$12="Los Lieferung",BK38&gt;='Valori soglia'!$L$5,BK38&lt;'Valori soglia'!$L$6))),AND(BL$12="Einladung",OR(AND(BI$12="Grundvertrag Dienstleistung",BK38&gt;='Valori soglia'!$H$5,BK38&lt;'Valori soglia'!$H$6),AND(BI$12="Los Dienstleistung",BK38&gt;='Valori soglia'!$H$5,BK38&lt;'Valori soglia'!$H$6),AND(BI$12="Grundvertrag Lieferung",BK38&gt;='Valori soglia'!$L$5,BK38&lt;'Valori soglia'!$L$6),AND(BI$12="Los Lieferung",BK38&gt;='Valori soglia'!$L$5,BK38&lt;'Valori soglia'!$L$6)))),"Freihändig Tipo. 36 Abs. 2 Bst. d OAPub","")</f>
        <v/>
      </c>
      <c r="BN40" s="473"/>
      <c r="BO40" s="461"/>
      <c r="BP40" s="463"/>
      <c r="BQ40" s="465"/>
      <c r="BR40" s="159"/>
      <c r="BS40" s="466"/>
      <c r="BT40" s="429"/>
      <c r="BU40" s="455"/>
      <c r="BV40" s="457"/>
      <c r="BW40" s="472" t="str">
        <f>IF(OR(AND(BV$12="Offen",OR(AND(BS$12="Grundvertrag Dienstleistung",BU38&gt;='Valori soglia'!$H$5,BU38&lt;'Valori soglia'!$H$6),AND(BS$12="Los Dienstleistung",BU38&gt;='Valori soglia'!$H$5,BU38&lt;'Valori soglia'!$H$6),AND(BS$12="Grundvertrag Lieferung",BU38&gt;='Valori soglia'!$L$5,BU38&lt;'Valori soglia'!$L$6),AND(BS$12="Los Lieferung",BU38&gt;='Valori soglia'!$L$5,BU38&lt;'Valori soglia'!$L$6))),AND(BV$12="Einladung",OR(AND(BS$12="Grundvertrag Dienstleistung",BU38&gt;='Valori soglia'!$H$5,BU38&lt;'Valori soglia'!$H$6),AND(BS$12="Los Dienstleistung",BU38&gt;='Valori soglia'!$H$5,BU38&lt;'Valori soglia'!$H$6),AND(BS$12="Grundvertrag Lieferung",BU38&gt;='Valori soglia'!$L$5,BU38&lt;'Valori soglia'!$L$6),AND(BS$12="Los Lieferung",BU38&gt;='Valori soglia'!$L$5,BU38&lt;'Valori soglia'!$L$6)))),"Freihändig Tipo. 36 Abs. 2 Bst. d OAPub","")</f>
        <v/>
      </c>
      <c r="BX40" s="473"/>
      <c r="BY40" s="461"/>
      <c r="BZ40" s="463"/>
      <c r="CA40" s="465"/>
      <c r="CB40" s="159"/>
      <c r="CC40" s="466"/>
      <c r="CD40" s="429"/>
      <c r="CE40" s="455"/>
      <c r="CF40" s="457"/>
      <c r="CG40" s="472" t="str">
        <f>IF(OR(AND(CF$12="Offen",OR(AND(CC$12="Grundvertrag Dienstleistung",CE38&gt;='Valori soglia'!$H$5,CE38&lt;'Valori soglia'!$H$6),AND(CC$12="Los Dienstleistung",CE38&gt;='Valori soglia'!$H$5,CE38&lt;'Valori soglia'!$H$6),AND(CC$12="Grundvertrag Lieferung",CE38&gt;='Valori soglia'!$L$5,CE38&lt;'Valori soglia'!$L$6),AND(CC$12="Los Lieferung",CE38&gt;='Valori soglia'!$L$5,CE38&lt;'Valori soglia'!$L$6))),AND(CF$12="Einladung",OR(AND(CC$12="Grundvertrag Dienstleistung",CE38&gt;='Valori soglia'!$H$5,CE38&lt;'Valori soglia'!$H$6),AND(CC$12="Los Dienstleistung",CE38&gt;='Valori soglia'!$H$5,CE38&lt;'Valori soglia'!$H$6),AND(CC$12="Grundvertrag Lieferung",CE38&gt;='Valori soglia'!$L$5,CE38&lt;'Valori soglia'!$L$6),AND(CC$12="Los Lieferung",CE38&gt;='Valori soglia'!$L$5,CE38&lt;'Valori soglia'!$L$6)))),"Freihändig Tipo. 36 Abs. 2 Bst. d OAPub","")</f>
        <v/>
      </c>
      <c r="CH40" s="473"/>
      <c r="CI40" s="461"/>
      <c r="CJ40" s="463"/>
      <c r="CK40" s="465"/>
      <c r="CL40" s="160"/>
      <c r="CM40" s="466"/>
      <c r="CN40" s="429"/>
      <c r="CO40" s="455"/>
      <c r="CP40" s="457"/>
      <c r="CQ40" s="472" t="str">
        <f>IF(OR(AND(CP$12="Offen",OR(AND(CM$12="Grundvertrag Dienstleistung",CO38&gt;='Valori soglia'!$H$5,CO38&lt;'Valori soglia'!$H$6),AND(CM$12="Los Dienstleistung",CO38&gt;='Valori soglia'!$H$5,CO38&lt;'Valori soglia'!$H$6),AND(CM$12="Grundvertrag Lieferung",CO38&gt;='Valori soglia'!$L$5,CO38&lt;'Valori soglia'!$L$6),AND(CM$12="Los Lieferung",CO38&gt;='Valori soglia'!$L$5,CO38&lt;'Valori soglia'!$L$6))),AND(CP$12="Einladung",OR(AND(CM$12="Grundvertrag Dienstleistung",CO38&gt;='Valori soglia'!$H$5,CO38&lt;'Valori soglia'!$H$6),AND(CM$12="Los Dienstleistung",CO38&gt;='Valori soglia'!$H$5,CO38&lt;'Valori soglia'!$H$6),AND(CM$12="Grundvertrag Lieferung",CO38&gt;='Valori soglia'!$L$5,CO38&lt;'Valori soglia'!$L$6),AND(CM$12="Los Lieferung",CO38&gt;='Valori soglia'!$L$5,CO38&lt;'Valori soglia'!$L$6)))),"Freihändig Tipo. 36 Abs. 2 Bst. d OAPub","")</f>
        <v/>
      </c>
      <c r="CR40" s="473"/>
      <c r="CS40" s="461"/>
      <c r="CT40" s="463"/>
      <c r="CU40" s="465"/>
      <c r="CV40" s="161"/>
      <c r="CW40" s="466"/>
      <c r="CX40" s="429"/>
      <c r="CY40" s="455"/>
      <c r="CZ40" s="457"/>
      <c r="DA40" s="472" t="str">
        <f>IF(OR(AND(CZ$12="Offen",OR(AND(CW$12="Grundvertrag Dienstleistung",CY38&gt;='Valori soglia'!$H$5,CY38&lt;'Valori soglia'!$H$6),AND(CW$12="Los Dienstleistung",CY38&gt;='Valori soglia'!$H$5,CY38&lt;'Valori soglia'!$H$6),AND(CW$12="Grundvertrag Lieferung",CY38&gt;='Valori soglia'!$L$5,CY38&lt;'Valori soglia'!$L$6),AND(CW$12="Los Lieferung",CY38&gt;='Valori soglia'!$L$5,CY38&lt;'Valori soglia'!$L$6))),AND(CZ$12="Einladung",OR(AND(CW$12="Grundvertrag Dienstleistung",CY38&gt;='Valori soglia'!$H$5,CY38&lt;'Valori soglia'!$H$6),AND(CW$12="Los Dienstleistung",CY38&gt;='Valori soglia'!$H$5,CY38&lt;'Valori soglia'!$H$6),AND(CW$12="Grundvertrag Lieferung",CY38&gt;='Valori soglia'!$L$5,CY38&lt;'Valori soglia'!$L$6),AND(CW$12="Los Lieferung",CY38&gt;='Valori soglia'!$L$5,CY38&lt;'Valori soglia'!$L$6)))),"Freihändig Tipo. 36 Abs. 2 Bst. d OAPub","")</f>
        <v/>
      </c>
      <c r="DB40" s="473"/>
      <c r="DC40" s="461"/>
      <c r="DD40" s="463"/>
      <c r="DE40" s="465"/>
      <c r="DF40" s="162"/>
      <c r="DG40" s="466"/>
      <c r="DH40" s="429"/>
      <c r="DI40" s="455"/>
      <c r="DJ40" s="457"/>
      <c r="DK40" s="472" t="str">
        <f>IF(OR(AND(DJ$12="Offen",OR(AND(DG$12="Grundvertrag Dienstleistung",DI38&gt;='Valori soglia'!$H$5,DI38&lt;'Valori soglia'!$H$6),AND(DG$12="Los Dienstleistung",DI38&gt;='Valori soglia'!$H$5,DI38&lt;'Valori soglia'!$H$6),AND(DG$12="Grundvertrag Lieferung",DI38&gt;='Valori soglia'!$L$5,DI38&lt;'Valori soglia'!$L$6),AND(DG$12="Los Lieferung",DI38&gt;='Valori soglia'!$L$5,DI38&lt;'Valori soglia'!$L$6))),AND(DJ$12="Einladung",OR(AND(DG$12="Grundvertrag Dienstleistung",DI38&gt;='Valori soglia'!$H$5,DI38&lt;'Valori soglia'!$H$6),AND(DG$12="Los Dienstleistung",DI38&gt;='Valori soglia'!$H$5,DI38&lt;'Valori soglia'!$H$6),AND(DG$12="Grundvertrag Lieferung",DI38&gt;='Valori soglia'!$L$5,DI38&lt;'Valori soglia'!$L$6),AND(DG$12="Los Lieferung",DI38&gt;='Valori soglia'!$L$5,DI38&lt;'Valori soglia'!$L$6)))),"Freihändig Tipo. 36 Abs. 2 Bst. d OAPub","")</f>
        <v/>
      </c>
      <c r="DL40" s="473"/>
      <c r="DM40" s="461"/>
      <c r="DN40" s="463"/>
      <c r="DO40" s="465"/>
      <c r="DP40" s="36"/>
      <c r="DQ40" s="466"/>
      <c r="DR40" s="429"/>
      <c r="DS40" s="455"/>
      <c r="DT40" s="457"/>
      <c r="DU40" s="472" t="str">
        <f>IF(OR(AND(DT$12="Offen",OR(AND(DQ$12="Grundvertrag Dienstleistung",DS38&gt;='Valori soglia'!$H$5,DS38&lt;'Valori soglia'!$H$6),AND(DQ$12="Los Dienstleistung",DS38&gt;='Valori soglia'!$H$5,DS38&lt;'Valori soglia'!$H$6),AND(DQ$12="Grundvertrag Lieferung",DS38&gt;='Valori soglia'!$L$5,DS38&lt;'Valori soglia'!$L$6),AND(DQ$12="Los Lieferung",DS38&gt;='Valori soglia'!$L$5,DS38&lt;'Valori soglia'!$L$6))),AND(DT$12="Einladung",OR(AND(DQ$12="Grundvertrag Dienstleistung",DS38&gt;='Valori soglia'!$H$5,DS38&lt;'Valori soglia'!$H$6),AND(DQ$12="Los Dienstleistung",DS38&gt;='Valori soglia'!$H$5,DS38&lt;'Valori soglia'!$H$6),AND(DQ$12="Grundvertrag Lieferung",DS38&gt;='Valori soglia'!$L$5,DS38&lt;'Valori soglia'!$L$6),AND(DQ$12="Los Lieferung",DS38&gt;='Valori soglia'!$L$5,DS38&lt;'Valori soglia'!$L$6)))),"Freihändig Tipo. 36 Abs. 2 Bst. d OAPub","")</f>
        <v/>
      </c>
      <c r="DV40" s="473"/>
      <c r="DW40" s="461"/>
      <c r="DX40" s="463"/>
      <c r="DY40" s="465"/>
      <c r="DZ40" s="27"/>
      <c r="EA40" s="466"/>
      <c r="EB40" s="429"/>
      <c r="EC40" s="455"/>
      <c r="ED40" s="457"/>
      <c r="EE40" s="472" t="str">
        <f>IF(OR(AND(ED$12="Offen",OR(AND(EA$12="Grundvertrag Dienstleistung",EC38&gt;='Valori soglia'!$H$5,EC38&lt;'Valori soglia'!$H$6),AND(EA$12="Los Dienstleistung",EC38&gt;='Valori soglia'!$H$5,EC38&lt;'Valori soglia'!$H$6),AND(EA$12="Grundvertrag Lieferung",EC38&gt;='Valori soglia'!$L$5,EC38&lt;'Valori soglia'!$L$6),AND(EA$12="Los Lieferung",EC38&gt;='Valori soglia'!$L$5,EC38&lt;'Valori soglia'!$L$6))),AND(ED$12="Einladung",OR(AND(EA$12="Grundvertrag Dienstleistung",EC38&gt;='Valori soglia'!$H$5,EC38&lt;'Valori soglia'!$H$6),AND(EA$12="Los Dienstleistung",EC38&gt;='Valori soglia'!$H$5,EC38&lt;'Valori soglia'!$H$6),AND(EA$12="Grundvertrag Lieferung",EC38&gt;='Valori soglia'!$L$5,EC38&lt;'Valori soglia'!$L$6),AND(EA$12="Los Lieferung",EC38&gt;='Valori soglia'!$L$5,EC38&lt;'Valori soglia'!$L$6)))),"Freihändig Tipo. 36 Abs. 2 Bst. d OAPub","")</f>
        <v/>
      </c>
      <c r="EF40" s="473"/>
      <c r="EG40" s="461"/>
      <c r="EH40" s="463"/>
      <c r="EI40" s="465"/>
      <c r="EJ40" s="28"/>
      <c r="EK40" s="466"/>
      <c r="EL40" s="429"/>
      <c r="EM40" s="455"/>
      <c r="EN40" s="457"/>
      <c r="EO40" s="472" t="str">
        <f>IF(OR(AND(EN$12="Offen",OR(AND(EK$12="Grundvertrag Dienstleistung",EM38&gt;='Valori soglia'!$H$5,EM38&lt;'Valori soglia'!$H$6),AND(EK$12="Los Dienstleistung",EM38&gt;='Valori soglia'!$H$5,EM38&lt;'Valori soglia'!$H$6),AND(EK$12="Grundvertrag Lieferung",EM38&gt;='Valori soglia'!$L$5,EM38&lt;'Valori soglia'!$L$6),AND(EK$12="Los Lieferung",EM38&gt;='Valori soglia'!$L$5,EM38&lt;'Valori soglia'!$L$6))),AND(EN$12="Einladung",OR(AND(EK$12="Grundvertrag Dienstleistung",EM38&gt;='Valori soglia'!$H$5,EM38&lt;'Valori soglia'!$H$6),AND(EK$12="Los Dienstleistung",EM38&gt;='Valori soglia'!$H$5,EM38&lt;'Valori soglia'!$H$6),AND(EK$12="Grundvertrag Lieferung",EM38&gt;='Valori soglia'!$L$5,EM38&lt;'Valori soglia'!$L$6),AND(EK$12="Los Lieferung",EM38&gt;='Valori soglia'!$L$5,EM38&lt;'Valori soglia'!$L$6)))),"Freihändig Tipo. 36 Abs. 2 Bst. d OAPub","")</f>
        <v/>
      </c>
      <c r="EP40" s="473"/>
      <c r="EQ40" s="461"/>
      <c r="ER40" s="463"/>
      <c r="ES40" s="465"/>
      <c r="ET40" s="27"/>
      <c r="EU40" s="466"/>
      <c r="EV40" s="429"/>
      <c r="EW40" s="455"/>
      <c r="EX40" s="457"/>
      <c r="EY40" s="472" t="str">
        <f>IF(OR(AND(EX$12="Offen",OR(AND(EU$12="Grundvertrag Dienstleistung",EW38&gt;='Valori soglia'!$H$5,EW38&lt;'Valori soglia'!$H$6),AND(EU$12="Los Dienstleistung",EW38&gt;='Valori soglia'!$H$5,EW38&lt;'Valori soglia'!$H$6),AND(EU$12="Grundvertrag Lieferung",EW38&gt;='Valori soglia'!$L$5,EW38&lt;'Valori soglia'!$L$6),AND(EU$12="Los Lieferung",EW38&gt;='Valori soglia'!$L$5,EW38&lt;'Valori soglia'!$L$6))),AND(EX$12="Einladung",OR(AND(EU$12="Grundvertrag Dienstleistung",EW38&gt;='Valori soglia'!$H$5,EW38&lt;'Valori soglia'!$H$6),AND(EU$12="Los Dienstleistung",EW38&gt;='Valori soglia'!$H$5,EW38&lt;'Valori soglia'!$H$6),AND(EU$12="Grundvertrag Lieferung",EW38&gt;='Valori soglia'!$L$5,EW38&lt;'Valori soglia'!$L$6),AND(EU$12="Los Lieferung",EW38&gt;='Valori soglia'!$L$5,EW38&lt;'Valori soglia'!$L$6)))),"Freihändig Tipo. 36 Abs. 2 Bst. d OAPub","")</f>
        <v/>
      </c>
      <c r="EZ40" s="473"/>
      <c r="FA40" s="461"/>
      <c r="FB40" s="463"/>
      <c r="FC40" s="465"/>
      <c r="FD40" s="159"/>
      <c r="FE40" s="466"/>
      <c r="FF40" s="429"/>
      <c r="FG40" s="455"/>
      <c r="FH40" s="457"/>
      <c r="FI40" s="472" t="str">
        <f>IF(OR(AND(FH$12="Offen",OR(AND(FE$12="Grundvertrag Dienstleistung",FG38&gt;='Valori soglia'!$H$5,FG38&lt;'Valori soglia'!$H$6),AND(FE$12="Los Dienstleistung",FG38&gt;='Valori soglia'!$H$5,FG38&lt;'Valori soglia'!$H$6),AND(FE$12="Grundvertrag Lieferung",FG38&gt;='Valori soglia'!$L$5,FG38&lt;'Valori soglia'!$L$6),AND(FE$12="Los Lieferung",FG38&gt;='Valori soglia'!$L$5,FG38&lt;'Valori soglia'!$L$6))),AND(FH$12="Einladung",OR(AND(FE$12="Grundvertrag Dienstleistung",FG38&gt;='Valori soglia'!$H$5,FG38&lt;'Valori soglia'!$H$6),AND(FE$12="Los Dienstleistung",FG38&gt;='Valori soglia'!$H$5,FG38&lt;'Valori soglia'!$H$6),AND(FE$12="Grundvertrag Lieferung",FG38&gt;='Valori soglia'!$L$5,FG38&lt;'Valori soglia'!$L$6),AND(FE$12="Los Lieferung",FG38&gt;='Valori soglia'!$L$5,FG38&lt;'Valori soglia'!$L$6)))),"Freihändig Tipo. 36 Abs. 2 Bst. d OAPub","")</f>
        <v/>
      </c>
      <c r="FJ40" s="473"/>
      <c r="FK40" s="461"/>
      <c r="FL40" s="463"/>
      <c r="FM40" s="465"/>
      <c r="FN40" s="159"/>
      <c r="FO40" s="466"/>
      <c r="FP40" s="429"/>
      <c r="FQ40" s="455"/>
      <c r="FR40" s="457"/>
      <c r="FS40" s="472" t="str">
        <f>IF(OR(AND(FR$12="Offen",OR(AND(FO$12="Grundvertrag Dienstleistung",FQ38&gt;='Valori soglia'!$H$5,FQ38&lt;'Valori soglia'!$H$6),AND(FO$12="Los Dienstleistung",FQ38&gt;='Valori soglia'!$H$5,FQ38&lt;'Valori soglia'!$H$6),AND(FO$12="Grundvertrag Lieferung",FQ38&gt;='Valori soglia'!$L$5,FQ38&lt;'Valori soglia'!$L$6),AND(FO$12="Los Lieferung",FQ38&gt;='Valori soglia'!$L$5,FQ38&lt;'Valori soglia'!$L$6))),AND(FR$12="Einladung",OR(AND(FO$12="Grundvertrag Dienstleistung",FQ38&gt;='Valori soglia'!$H$5,FQ38&lt;'Valori soglia'!$H$6),AND(FO$12="Los Dienstleistung",FQ38&gt;='Valori soglia'!$H$5,FQ38&lt;'Valori soglia'!$H$6),AND(FO$12="Grundvertrag Lieferung",FQ38&gt;='Valori soglia'!$L$5,FQ38&lt;'Valori soglia'!$L$6),AND(FO$12="Los Lieferung",FQ38&gt;='Valori soglia'!$L$5,FQ38&lt;'Valori soglia'!$L$6)))),"Freihändig Tipo. 36 Abs. 2 Bst. d OAPub","")</f>
        <v/>
      </c>
      <c r="FT40" s="473"/>
      <c r="FU40" s="461"/>
      <c r="FV40" s="463"/>
      <c r="FW40" s="465"/>
      <c r="FX40" s="160"/>
      <c r="FY40" s="466"/>
      <c r="FZ40" s="429"/>
      <c r="GA40" s="455"/>
      <c r="GB40" s="457"/>
      <c r="GC40" s="472" t="str">
        <f>IF(OR(AND(GB$12="Offen",OR(AND(FY$12="Grundvertrag Dienstleistung",GA38&gt;='Valori soglia'!$H$5,GA38&lt;'Valori soglia'!$H$6),AND(FY$12="Los Dienstleistung",GA38&gt;='Valori soglia'!$H$5,GA38&lt;'Valori soglia'!$H$6),AND(FY$12="Grundvertrag Lieferung",GA38&gt;='Valori soglia'!$L$5,GA38&lt;'Valori soglia'!$L$6),AND(FY$12="Los Lieferung",GA38&gt;='Valori soglia'!$L$5,GA38&lt;'Valori soglia'!$L$6))),AND(GB$12="Einladung",OR(AND(FY$12="Grundvertrag Dienstleistung",GA38&gt;='Valori soglia'!$H$5,GA38&lt;'Valori soglia'!$H$6),AND(FY$12="Los Dienstleistung",GA38&gt;='Valori soglia'!$H$5,GA38&lt;'Valori soglia'!$H$6),AND(FY$12="Grundvertrag Lieferung",GA38&gt;='Valori soglia'!$L$5,GA38&lt;'Valori soglia'!$L$6),AND(FY$12="Los Lieferung",GA38&gt;='Valori soglia'!$L$5,GA38&lt;'Valori soglia'!$L$6)))),"Freihändig Tipo. 36 Abs. 2 Bst. d OAPub","")</f>
        <v/>
      </c>
      <c r="GD40" s="473"/>
      <c r="GE40" s="461"/>
      <c r="GF40" s="463"/>
      <c r="GG40" s="465"/>
      <c r="GH40" s="161"/>
      <c r="GI40" s="466"/>
      <c r="GJ40" s="429"/>
      <c r="GK40" s="455"/>
      <c r="GL40" s="457"/>
      <c r="GM40" s="472" t="str">
        <f>IF(OR(AND(GL$12="Offen",OR(AND(GI$12="Grundvertrag Dienstleistung",GK38&gt;='Valori soglia'!$H$5,GK38&lt;'Valori soglia'!$H$6),AND(GI$12="Los Dienstleistung",GK38&gt;='Valori soglia'!$H$5,GK38&lt;'Valori soglia'!$H$6),AND(GI$12="Grundvertrag Lieferung",GK38&gt;='Valori soglia'!$L$5,GK38&lt;'Valori soglia'!$L$6),AND(GI$12="Los Lieferung",GK38&gt;='Valori soglia'!$L$5,GK38&lt;'Valori soglia'!$L$6))),AND(GL$12="Einladung",OR(AND(GI$12="Grundvertrag Dienstleistung",GK38&gt;='Valori soglia'!$H$5,GK38&lt;'Valori soglia'!$H$6),AND(GI$12="Los Dienstleistung",GK38&gt;='Valori soglia'!$H$5,GK38&lt;'Valori soglia'!$H$6),AND(GI$12="Grundvertrag Lieferung",GK38&gt;='Valori soglia'!$L$5,GK38&lt;'Valori soglia'!$L$6),AND(GI$12="Los Lieferung",GK38&gt;='Valori soglia'!$L$5,GK38&lt;'Valori soglia'!$L$6)))),"Freihändig Tipo. 36 Abs. 2 Bst. d OAPub","")</f>
        <v/>
      </c>
      <c r="GN40" s="473"/>
      <c r="GO40" s="461"/>
      <c r="GP40" s="463"/>
      <c r="GQ40" s="465"/>
      <c r="GR40" s="162"/>
      <c r="GS40" s="466"/>
      <c r="GT40" s="429"/>
      <c r="GU40" s="455"/>
      <c r="GV40" s="457"/>
      <c r="GW40" s="472" t="str">
        <f>IF(OR(AND(GV$12="Offen",OR(AND(GS$12="Grundvertrag Dienstleistung",GU38&gt;='Valori soglia'!$H$5,GU38&lt;'Valori soglia'!$H$6),AND(GS$12="Los Dienstleistung",GU38&gt;='Valori soglia'!$H$5,GU38&lt;'Valori soglia'!$H$6),AND(GS$12="Grundvertrag Lieferung",GU38&gt;='Valori soglia'!$L$5,GU38&lt;'Valori soglia'!$L$6),AND(GS$12="Los Lieferung",GU38&gt;='Valori soglia'!$L$5,GU38&lt;'Valori soglia'!$L$6))),AND(GV$12="Einladung",OR(AND(GS$12="Grundvertrag Dienstleistung",GU38&gt;='Valori soglia'!$H$5,GU38&lt;'Valori soglia'!$H$6),AND(GS$12="Los Dienstleistung",GU38&gt;='Valori soglia'!$H$5,GU38&lt;'Valori soglia'!$H$6),AND(GS$12="Grundvertrag Lieferung",GU38&gt;='Valori soglia'!$L$5,GU38&lt;'Valori soglia'!$L$6),AND(GS$12="Los Lieferung",GU38&gt;='Valori soglia'!$L$5,GU38&lt;'Valori soglia'!$L$6)))),"Freihändig Tipo. 36 Abs. 2 Bst. d OAPub","")</f>
        <v/>
      </c>
      <c r="GX40" s="473"/>
      <c r="GY40" s="461"/>
      <c r="GZ40" s="463"/>
      <c r="HA40" s="465"/>
      <c r="HB40" s="36"/>
      <c r="HC40" s="466"/>
      <c r="HD40" s="429"/>
      <c r="HE40" s="455"/>
      <c r="HF40" s="457"/>
      <c r="HG40" s="472" t="str">
        <f>IF(OR(AND(HF$12="Offen",OR(AND(HC$12="Grundvertrag Dienstleistung",HE38&gt;='Valori soglia'!$H$5,HE38&lt;'Valori soglia'!$H$6),AND(HC$12="Los Dienstleistung",HE38&gt;='Valori soglia'!$H$5,HE38&lt;'Valori soglia'!$H$6),AND(HC$12="Grundvertrag Lieferung",HE38&gt;='Valori soglia'!$L$5,HE38&lt;'Valori soglia'!$L$6),AND(HC$12="Los Lieferung",HE38&gt;='Valori soglia'!$L$5,HE38&lt;'Valori soglia'!$L$6))),AND(HF$12="Einladung",OR(AND(HC$12="Grundvertrag Dienstleistung",HE38&gt;='Valori soglia'!$H$5,HE38&lt;'Valori soglia'!$H$6),AND(HC$12="Los Dienstleistung",HE38&gt;='Valori soglia'!$H$5,HE38&lt;'Valori soglia'!$H$6),AND(HC$12="Grundvertrag Lieferung",HE38&gt;='Valori soglia'!$L$5,HE38&lt;'Valori soglia'!$L$6),AND(HC$12="Los Lieferung",HE38&gt;='Valori soglia'!$L$5,HE38&lt;'Valori soglia'!$L$6)))),"Freihändig Tipo. 36 Abs. 2 Bst. d OAPub","")</f>
        <v/>
      </c>
      <c r="HH40" s="473"/>
      <c r="HI40" s="461"/>
      <c r="HJ40" s="463"/>
      <c r="HK40" s="465"/>
      <c r="HL40" s="27"/>
      <c r="HM40" s="466"/>
      <c r="HN40" s="429"/>
      <c r="HO40" s="455"/>
      <c r="HP40" s="457"/>
      <c r="HQ40" s="472" t="str">
        <f>IF(OR(AND(HP$12="Offen",OR(AND(HM$12="Grundvertrag Dienstleistung",HO38&gt;='Valori soglia'!$H$5,HO38&lt;'Valori soglia'!$H$6),AND(HM$12="Los Dienstleistung",HO38&gt;='Valori soglia'!$H$5,HO38&lt;'Valori soglia'!$H$6),AND(HM$12="Grundvertrag Lieferung",HO38&gt;='Valori soglia'!$L$5,HO38&lt;'Valori soglia'!$L$6),AND(HM$12="Los Lieferung",HO38&gt;='Valori soglia'!$L$5,HO38&lt;'Valori soglia'!$L$6))),AND(HP$12="Einladung",OR(AND(HM$12="Grundvertrag Dienstleistung",HO38&gt;='Valori soglia'!$H$5,HO38&lt;'Valori soglia'!$H$6),AND(HM$12="Los Dienstleistung",HO38&gt;='Valori soglia'!$H$5,HO38&lt;'Valori soglia'!$H$6),AND(HM$12="Grundvertrag Lieferung",HO38&gt;='Valori soglia'!$L$5,HO38&lt;'Valori soglia'!$L$6),AND(HM$12="Los Lieferung",HO38&gt;='Valori soglia'!$L$5,HO38&lt;'Valori soglia'!$L$6)))),"Freihändig Tipo. 36 Abs. 2 Bst. d OAPub","")</f>
        <v/>
      </c>
      <c r="HR40" s="473"/>
      <c r="HS40" s="461"/>
      <c r="HT40" s="463"/>
      <c r="HU40" s="465"/>
      <c r="HV40" s="28"/>
      <c r="HW40" s="466"/>
      <c r="HX40" s="429"/>
      <c r="HY40" s="455"/>
      <c r="HZ40" s="457"/>
      <c r="IA40" s="472" t="str">
        <f>IF(OR(AND(HZ$12="Offen",OR(AND(HW$12="Grundvertrag Dienstleistung",HY38&gt;='Valori soglia'!$H$5,HY38&lt;'Valori soglia'!$H$6),AND(HW$12="Los Dienstleistung",HY38&gt;='Valori soglia'!$H$5,HY38&lt;'Valori soglia'!$H$6),AND(HW$12="Grundvertrag Lieferung",HY38&gt;='Valori soglia'!$L$5,HY38&lt;'Valori soglia'!$L$6),AND(HW$12="Los Lieferung",HY38&gt;='Valori soglia'!$L$5,HY38&lt;'Valori soglia'!$L$6))),AND(HZ$12="Einladung",OR(AND(HW$12="Grundvertrag Dienstleistung",HY38&gt;='Valori soglia'!$H$5,HY38&lt;'Valori soglia'!$H$6),AND(HW$12="Los Dienstleistung",HY38&gt;='Valori soglia'!$H$5,HY38&lt;'Valori soglia'!$H$6),AND(HW$12="Grundvertrag Lieferung",HY38&gt;='Valori soglia'!$L$5,HY38&lt;'Valori soglia'!$L$6),AND(HW$12="Los Lieferung",HY38&gt;='Valori soglia'!$L$5,HY38&lt;'Valori soglia'!$L$6)))),"Freihändig Tipo. 36 Abs. 2 Bst. d OAPub","")</f>
        <v/>
      </c>
      <c r="IB40" s="473"/>
      <c r="IC40" s="461"/>
      <c r="ID40" s="463"/>
      <c r="IE40" s="465"/>
      <c r="IF40" s="27"/>
      <c r="IG40" s="466"/>
      <c r="IH40" s="429"/>
      <c r="II40" s="455"/>
      <c r="IJ40" s="457"/>
      <c r="IK40" s="472" t="str">
        <f>IF(OR(AND(IJ$12="Offen",OR(AND(IG$12="Grundvertrag Dienstleistung",II38&gt;='Valori soglia'!$H$5,II38&lt;'Valori soglia'!$H$6),AND(IG$12="Los Dienstleistung",II38&gt;='Valori soglia'!$H$5,II38&lt;'Valori soglia'!$H$6),AND(IG$12="Grundvertrag Lieferung",II38&gt;='Valori soglia'!$L$5,II38&lt;'Valori soglia'!$L$6),AND(IG$12="Los Lieferung",II38&gt;='Valori soglia'!$L$5,II38&lt;'Valori soglia'!$L$6))),AND(IJ$12="Einladung",OR(AND(IG$12="Grundvertrag Dienstleistung",II38&gt;='Valori soglia'!$H$5,II38&lt;'Valori soglia'!$H$6),AND(IG$12="Los Dienstleistung",II38&gt;='Valori soglia'!$H$5,II38&lt;'Valori soglia'!$H$6),AND(IG$12="Grundvertrag Lieferung",II38&gt;='Valori soglia'!$L$5,II38&lt;'Valori soglia'!$L$6),AND(IG$12="Los Lieferung",II38&gt;='Valori soglia'!$L$5,II38&lt;'Valori soglia'!$L$6)))),"Freihändig Tipo. 36 Abs. 2 Bst. d OAPub","")</f>
        <v/>
      </c>
      <c r="IL40" s="473"/>
      <c r="IM40" s="461"/>
      <c r="IN40" s="463"/>
      <c r="IO40" s="465"/>
      <c r="IP40" s="159"/>
      <c r="IQ40" s="466"/>
      <c r="IR40" s="429"/>
      <c r="IS40" s="455"/>
      <c r="IT40" s="457"/>
      <c r="IU40" s="472" t="str">
        <f>IF(OR(AND(IT$12="Offen",OR(AND(IQ$12="Grundvertrag Dienstleistung",IS38&gt;='Valori soglia'!$H$5,IS38&lt;'Valori soglia'!$H$6),AND(IQ$12="Los Dienstleistung",IS38&gt;='Valori soglia'!$H$5,IS38&lt;'Valori soglia'!$H$6),AND(IQ$12="Grundvertrag Lieferung",IS38&gt;='Valori soglia'!$L$5,IS38&lt;'Valori soglia'!$L$6),AND(IQ$12="Los Lieferung",IS38&gt;='Valori soglia'!$L$5,IS38&lt;'Valori soglia'!$L$6))),AND(IT$12="Einladung",OR(AND(IQ$12="Grundvertrag Dienstleistung",IS38&gt;='Valori soglia'!$H$5,IS38&lt;'Valori soglia'!$H$6),AND(IQ$12="Los Dienstleistung",IS38&gt;='Valori soglia'!$H$5,IS38&lt;'Valori soglia'!$H$6),AND(IQ$12="Grundvertrag Lieferung",IS38&gt;='Valori soglia'!$L$5,IS38&lt;'Valori soglia'!$L$6),AND(IQ$12="Los Lieferung",IS38&gt;='Valori soglia'!$L$5,IS38&lt;'Valori soglia'!$L$6)))),"Freihändig Tipo. 36 Abs. 2 Bst. d OAPub","")</f>
        <v/>
      </c>
      <c r="IV40" s="473"/>
      <c r="IW40" s="461"/>
      <c r="IX40" s="463"/>
      <c r="IY40" s="465"/>
      <c r="IZ40" s="159"/>
      <c r="JA40" s="466"/>
      <c r="JB40" s="429"/>
      <c r="JC40" s="455"/>
      <c r="JD40" s="457"/>
      <c r="JE40" s="472" t="str">
        <f>IF(OR(AND(JD$12="Offen",OR(AND(JA$12="Grundvertrag Dienstleistung",JC38&gt;='Valori soglia'!$H$5,JC38&lt;'Valori soglia'!$H$6),AND(JA$12="Los Dienstleistung",JC38&gt;='Valori soglia'!$H$5,JC38&lt;'Valori soglia'!$H$6),AND(JA$12="Grundvertrag Lieferung",JC38&gt;='Valori soglia'!$L$5,JC38&lt;'Valori soglia'!$L$6),AND(JA$12="Los Lieferung",JC38&gt;='Valori soglia'!$L$5,JC38&lt;'Valori soglia'!$L$6))),AND(JD$12="Einladung",OR(AND(JA$12="Grundvertrag Dienstleistung",JC38&gt;='Valori soglia'!$H$5,JC38&lt;'Valori soglia'!$H$6),AND(JA$12="Los Dienstleistung",JC38&gt;='Valori soglia'!$H$5,JC38&lt;'Valori soglia'!$H$6),AND(JA$12="Grundvertrag Lieferung",JC38&gt;='Valori soglia'!$L$5,JC38&lt;'Valori soglia'!$L$6),AND(JA$12="Los Lieferung",JC38&gt;='Valori soglia'!$L$5,JC38&lt;'Valori soglia'!$L$6)))),"Freihändig Tipo. 36 Abs. 2 Bst. d OAPub","")</f>
        <v/>
      </c>
      <c r="JF40" s="473"/>
      <c r="JG40" s="461"/>
      <c r="JH40" s="463"/>
      <c r="JI40" s="465"/>
      <c r="JJ40" s="160"/>
      <c r="JK40" s="466"/>
      <c r="JL40" s="429"/>
      <c r="JM40" s="455"/>
      <c r="JN40" s="457"/>
      <c r="JO40" s="472" t="str">
        <f>IF(OR(AND(JN$12="Offen",OR(AND(JK$12="Grundvertrag Dienstleistung",JM38&gt;='Valori soglia'!$H$5,JM38&lt;'Valori soglia'!$H$6),AND(JK$12="Los Dienstleistung",JM38&gt;='Valori soglia'!$H$5,JM38&lt;'Valori soglia'!$H$6),AND(JK$12="Grundvertrag Lieferung",JM38&gt;='Valori soglia'!$L$5,JM38&lt;'Valori soglia'!$L$6),AND(JK$12="Los Lieferung",JM38&gt;='Valori soglia'!$L$5,JM38&lt;'Valori soglia'!$L$6))),AND(JN$12="Einladung",OR(AND(JK$12="Grundvertrag Dienstleistung",JM38&gt;='Valori soglia'!$H$5,JM38&lt;'Valori soglia'!$H$6),AND(JK$12="Los Dienstleistung",JM38&gt;='Valori soglia'!$H$5,JM38&lt;'Valori soglia'!$H$6),AND(JK$12="Grundvertrag Lieferung",JM38&gt;='Valori soglia'!$L$5,JM38&lt;'Valori soglia'!$L$6),AND(JK$12="Los Lieferung",JM38&gt;='Valori soglia'!$L$5,JM38&lt;'Valori soglia'!$L$6)))),"Freihändig Tipo. 36 Abs. 2 Bst. d OAPub","")</f>
        <v/>
      </c>
      <c r="JP40" s="473"/>
      <c r="JQ40" s="461"/>
      <c r="JR40" s="463"/>
      <c r="JS40" s="465"/>
    </row>
    <row r="41" spans="2:279" ht="27" customHeight="1" x14ac:dyDescent="0.2">
      <c r="B41" s="151" t="s">
        <v>103</v>
      </c>
      <c r="C41" s="429"/>
      <c r="D41" s="378">
        <v>0</v>
      </c>
      <c r="E41" s="510" t="str">
        <f>IF(D41&gt;='Valori soglia'!H$6,"BöB","OAPub")</f>
        <v>OAPub</v>
      </c>
      <c r="F41" s="505" t="str">
        <f>IF(D41&gt;='Valori soglia'!H$6,"Offenes Procedura *","")</f>
        <v/>
      </c>
      <c r="G41" s="506"/>
      <c r="H41" s="502" t="str">
        <f>IF(E41="BöB","Ja","No")</f>
        <v>No</v>
      </c>
      <c r="I41" s="503" t="str">
        <f>IF(E41="BöB","Ja","No")</f>
        <v>No</v>
      </c>
      <c r="J41" s="495"/>
      <c r="K41" s="173" t="s">
        <v>44</v>
      </c>
      <c r="L41" s="429">
        <v>10</v>
      </c>
      <c r="M41" s="455">
        <v>0</v>
      </c>
      <c r="N41" s="457" t="str">
        <f>IF(M41&gt;='Valori soglia'!$H$6,"BöB","OAPub")</f>
        <v>OAPub</v>
      </c>
      <c r="O41" s="459" t="str">
        <f>IF(OR(AND(K$12="Grundvertrag Dienstleistung",M41&gt;='Valori soglia'!$H$5,O43=""),AND(K$12="Los Dienstleistung",M41&gt;='Valori soglia'!$H$5,O43=""),AND(K$12="Grundvertrag Lieferung",M41&gt;='Valori soglia'!$L$5,O43=""),AND(K$12="Los Lieferung",M41&gt;='Valori soglia'!$L$5,O43="")),"Freihändig Tipo. 13 OAPub","")</f>
        <v/>
      </c>
      <c r="P41" s="460"/>
      <c r="Q41" s="461" t="str">
        <f>IF(N41="BöB","Ja","No")</f>
        <v>No</v>
      </c>
      <c r="R41" s="463" t="str">
        <f>IF(N41="BöB","Ja","No")</f>
        <v>No</v>
      </c>
      <c r="S41" s="465" t="str">
        <f>IF(SUM(M14:M43)&gt;M12/2,"Ʃ Aggiunte &gt; 50% Grundauftrag","")</f>
        <v/>
      </c>
      <c r="T41" s="162"/>
      <c r="U41" s="173" t="s">
        <v>44</v>
      </c>
      <c r="V41" s="429">
        <v>10</v>
      </c>
      <c r="W41" s="455">
        <v>0</v>
      </c>
      <c r="X41" s="457" t="str">
        <f>IF(W41&gt;='Valori soglia'!$H$6,"BöB","OAPub")</f>
        <v>OAPub</v>
      </c>
      <c r="Y41" s="459" t="str">
        <f>IF(OR(AND(U$12="Grundvertrag Dienstleistung",W41&gt;='Valori soglia'!$H$5,Y43=""),AND(U$12="Los Dienstleistung",W41&gt;='Valori soglia'!$H$5,Y43=""),AND(U$12="Grundvertrag Lieferung",W41&gt;='Valori soglia'!$L$5,Y43=""),AND(U$12="Los Lieferung",W41&gt;='Valori soglia'!$L$5,Y43="")),"Freihändig Tipo. 13 OAPub","")</f>
        <v/>
      </c>
      <c r="Z41" s="460"/>
      <c r="AA41" s="461" t="str">
        <f>IF(X41="BöB","Ja","No")</f>
        <v>No</v>
      </c>
      <c r="AB41" s="463" t="str">
        <f>IF(X41="BöB","Ja","No")</f>
        <v>No</v>
      </c>
      <c r="AC41" s="465" t="str">
        <f>IF(SUM(W14:W43)&gt;W12/2,"Ʃ Aggiunte &gt; 50% Grundauftrag","")</f>
        <v/>
      </c>
      <c r="AD41" s="27"/>
      <c r="AE41" s="173" t="s">
        <v>44</v>
      </c>
      <c r="AF41" s="429">
        <v>10</v>
      </c>
      <c r="AG41" s="455">
        <v>0</v>
      </c>
      <c r="AH41" s="457" t="str">
        <f>IF(AG41&gt;='Valori soglia'!$H$6,"BöB","OAPub")</f>
        <v>OAPub</v>
      </c>
      <c r="AI41" s="459" t="str">
        <f>IF(OR(AND(AE$12="Grundvertrag Dienstleistung",AG41&gt;='Valori soglia'!$H$5,AI43=""),AND(AE$12="Los Dienstleistung",AG41&gt;='Valori soglia'!$H$5,AI43=""),AND(AE$12="Grundvertrag Lieferung",AG41&gt;='Valori soglia'!$L$5,AI43=""),AND(AE$12="Los Lieferung",AG41&gt;='Valori soglia'!$L$5,AI43="")),"Freihändig Tipo. 13 OAPub","")</f>
        <v/>
      </c>
      <c r="AJ41" s="460"/>
      <c r="AK41" s="461" t="str">
        <f>IF(AH41="BöB","Ja","No")</f>
        <v>No</v>
      </c>
      <c r="AL41" s="463" t="str">
        <f>IF(AH41="BöB","Ja","No")</f>
        <v>No</v>
      </c>
      <c r="AM41" s="465" t="str">
        <f>IF(SUM(AG14:AG43)&gt;AG12/2,"Ʃ Aggiunte &gt; 50% Grundauftrag","")</f>
        <v/>
      </c>
      <c r="AN41" s="27"/>
      <c r="AO41" s="173" t="s">
        <v>44</v>
      </c>
      <c r="AP41" s="429">
        <v>10</v>
      </c>
      <c r="AQ41" s="455">
        <v>0</v>
      </c>
      <c r="AR41" s="457" t="str">
        <f>IF(AQ41&gt;='Valori soglia'!$H$6,"BöB","OAPub")</f>
        <v>OAPub</v>
      </c>
      <c r="AS41" s="459" t="str">
        <f>IF(OR(AND(AO$12="Grundvertrag Dienstleistung",AQ41&gt;='Valori soglia'!$H$5,AS43=""),AND(AO$12="Los Dienstleistung",AQ41&gt;='Valori soglia'!$H$5,AS43=""),AND(AO$12="Grundvertrag Lieferung",AQ41&gt;='Valori soglia'!$L$5,AS43=""),AND(AO$12="Los Lieferung",AQ41&gt;='Valori soglia'!$L$5,AS43="")),"Freihändig Tipo. 13 OAPub","")</f>
        <v/>
      </c>
      <c r="AT41" s="460"/>
      <c r="AU41" s="461" t="str">
        <f>IF(AR41="BöB","Ja","No")</f>
        <v>No</v>
      </c>
      <c r="AV41" s="463" t="str">
        <f>IF(AR41="BöB","Ja","No")</f>
        <v>No</v>
      </c>
      <c r="AW41" s="465" t="str">
        <f>IF(SUM(AQ14:AQ43)&gt;AQ12/2,"Ʃ Aggiunte &gt; 50% Grundauftrag","")</f>
        <v/>
      </c>
      <c r="AX41" s="28"/>
      <c r="AY41" s="173" t="s">
        <v>44</v>
      </c>
      <c r="AZ41" s="429">
        <v>10</v>
      </c>
      <c r="BA41" s="455">
        <v>0</v>
      </c>
      <c r="BB41" s="457" t="str">
        <f>IF(BA41&gt;='Valori soglia'!$H$6,"BöB","OAPub")</f>
        <v>OAPub</v>
      </c>
      <c r="BC41" s="459" t="str">
        <f>IF(OR(AND(AY$12="Grundvertrag Dienstleistung",BA41&gt;='Valori soglia'!$H$5,BC43=""),AND(AY$12="Los Dienstleistung",BA41&gt;='Valori soglia'!$H$5,BC43=""),AND(AY$12="Grundvertrag Lieferung",BA41&gt;='Valori soglia'!$L$5,BC43=""),AND(AY$12="Los Lieferung",BA41&gt;='Valori soglia'!$L$5,BC43="")),"Freihändig Tipo. 13 OAPub","")</f>
        <v/>
      </c>
      <c r="BD41" s="460"/>
      <c r="BE41" s="461" t="str">
        <f>IF(BB41="BöB","Ja","No")</f>
        <v>No</v>
      </c>
      <c r="BF41" s="463" t="str">
        <f>IF(BB41="BöB","Ja","No")</f>
        <v>No</v>
      </c>
      <c r="BG41" s="465" t="str">
        <f>IF(SUM(BA14:BA43)&gt;BA12/2,"Ʃ Aggiunte &gt; 50% Grundauftrag","")</f>
        <v/>
      </c>
      <c r="BH41" s="27"/>
      <c r="BI41" s="173" t="s">
        <v>44</v>
      </c>
      <c r="BJ41" s="429">
        <v>10</v>
      </c>
      <c r="BK41" s="455">
        <v>0</v>
      </c>
      <c r="BL41" s="457" t="str">
        <f>IF(BK41&gt;='Valori soglia'!$H$6,"BöB","OAPub")</f>
        <v>OAPub</v>
      </c>
      <c r="BM41" s="459" t="str">
        <f>IF(OR(AND(BI$12="Grundvertrag Dienstleistung",BK41&gt;='Valori soglia'!$H$5,BM43=""),AND(BI$12="Los Dienstleistung",BK41&gt;='Valori soglia'!$H$5,BM43=""),AND(BI$12="Grundvertrag Lieferung",BK41&gt;='Valori soglia'!$L$5,BM43=""),AND(BI$12="Los Lieferung",BK41&gt;='Valori soglia'!$L$5,BM43="")),"Freihändig Tipo. 13 OAPub","")</f>
        <v/>
      </c>
      <c r="BN41" s="460"/>
      <c r="BO41" s="461" t="str">
        <f>IF(BL41="BöB","Ja","No")</f>
        <v>No</v>
      </c>
      <c r="BP41" s="463" t="str">
        <f>IF(BL41="BöB","Ja","No")</f>
        <v>No</v>
      </c>
      <c r="BQ41" s="465" t="str">
        <f>IF(SUM(BK14:BK43)&gt;BK12/2,"Ʃ Aggiunte &gt; 50% Grundauftrag","")</f>
        <v/>
      </c>
      <c r="BR41" s="159"/>
      <c r="BS41" s="173" t="s">
        <v>44</v>
      </c>
      <c r="BT41" s="429">
        <v>10</v>
      </c>
      <c r="BU41" s="455">
        <v>0</v>
      </c>
      <c r="BV41" s="457" t="str">
        <f>IF(BU41&gt;='Valori soglia'!$H$6,"BöB","OAPub")</f>
        <v>OAPub</v>
      </c>
      <c r="BW41" s="459" t="str">
        <f>IF(OR(AND(BS$12="Grundvertrag Dienstleistung",BU41&gt;='Valori soglia'!$H$5,BW43=""),AND(BS$12="Los Dienstleistung",BU41&gt;='Valori soglia'!$H$5,BW43=""),AND(BS$12="Grundvertrag Lieferung",BU41&gt;='Valori soglia'!$L$5,BW43=""),AND(BS$12="Los Lieferung",BU41&gt;='Valori soglia'!$L$5,BW43="")),"Freihändig Tipo. 13 OAPub","")</f>
        <v/>
      </c>
      <c r="BX41" s="460"/>
      <c r="BY41" s="461" t="str">
        <f>IF(BV41="BöB","Ja","No")</f>
        <v>No</v>
      </c>
      <c r="BZ41" s="463" t="str">
        <f>IF(BV41="BöB","Ja","No")</f>
        <v>No</v>
      </c>
      <c r="CA41" s="465" t="str">
        <f>IF(SUM(BU14:BU43)&gt;BU12/2,"Ʃ Aggiunte &gt; 50% Grundauftrag","")</f>
        <v/>
      </c>
      <c r="CB41" s="159"/>
      <c r="CC41" s="173" t="s">
        <v>44</v>
      </c>
      <c r="CD41" s="429">
        <v>10</v>
      </c>
      <c r="CE41" s="455">
        <v>0</v>
      </c>
      <c r="CF41" s="457" t="str">
        <f>IF(CE41&gt;='Valori soglia'!$H$6,"BöB","OAPub")</f>
        <v>OAPub</v>
      </c>
      <c r="CG41" s="459" t="str">
        <f>IF(OR(AND(CC$12="Grundvertrag Dienstleistung",CE41&gt;='Valori soglia'!$H$5,CG43=""),AND(CC$12="Los Dienstleistung",CE41&gt;='Valori soglia'!$H$5,CG43=""),AND(CC$12="Grundvertrag Lieferung",CE41&gt;='Valori soglia'!$L$5,CG43=""),AND(CC$12="Los Lieferung",CE41&gt;='Valori soglia'!$L$5,CG43="")),"Freihändig Tipo. 13 OAPub","")</f>
        <v/>
      </c>
      <c r="CH41" s="460"/>
      <c r="CI41" s="461" t="str">
        <f>IF(CF41="BöB","Ja","No")</f>
        <v>No</v>
      </c>
      <c r="CJ41" s="463" t="str">
        <f>IF(CF41="BöB","Ja","No")</f>
        <v>No</v>
      </c>
      <c r="CK41" s="465" t="str">
        <f>IF(SUM(CE14:CE43)&gt;CE12/2,"Ʃ Aggiunte &gt; 50% Grundauftrag","")</f>
        <v/>
      </c>
      <c r="CL41" s="160"/>
      <c r="CM41" s="173" t="s">
        <v>44</v>
      </c>
      <c r="CN41" s="429">
        <v>10</v>
      </c>
      <c r="CO41" s="455">
        <v>0</v>
      </c>
      <c r="CP41" s="457" t="str">
        <f>IF(CO41&gt;='Valori soglia'!$H$6,"BöB","OAPub")</f>
        <v>OAPub</v>
      </c>
      <c r="CQ41" s="459" t="str">
        <f>IF(OR(AND(CM$12="Grundvertrag Dienstleistung",CO41&gt;='Valori soglia'!$H$5,CQ43=""),AND(CM$12="Los Dienstleistung",CO41&gt;='Valori soglia'!$H$5,CQ43=""),AND(CM$12="Grundvertrag Lieferung",CO41&gt;='Valori soglia'!$L$5,CQ43=""),AND(CM$12="Los Lieferung",CO41&gt;='Valori soglia'!$L$5,CQ43="")),"Freihändig Tipo. 13 OAPub","")</f>
        <v/>
      </c>
      <c r="CR41" s="460"/>
      <c r="CS41" s="461" t="str">
        <f>IF(CP41="BöB","Ja","No")</f>
        <v>No</v>
      </c>
      <c r="CT41" s="463" t="str">
        <f>IF(CP41="BöB","Ja","No")</f>
        <v>No</v>
      </c>
      <c r="CU41" s="465" t="str">
        <f>IF(SUM(CO14:CO43)&gt;CO12/2,"Ʃ Aggiunte &gt; 50% Grundauftrag","")</f>
        <v/>
      </c>
      <c r="CV41" s="161"/>
      <c r="CW41" s="173" t="s">
        <v>44</v>
      </c>
      <c r="CX41" s="429">
        <v>10</v>
      </c>
      <c r="CY41" s="455">
        <v>0</v>
      </c>
      <c r="CZ41" s="457" t="str">
        <f>IF(CY41&gt;='Valori soglia'!$H$6,"BöB","OAPub")</f>
        <v>OAPub</v>
      </c>
      <c r="DA41" s="459" t="str">
        <f>IF(OR(AND(CW$12="Grundvertrag Dienstleistung",CY41&gt;='Valori soglia'!$H$5,DA43=""),AND(CW$12="Los Dienstleistung",CY41&gt;='Valori soglia'!$H$5,DA43=""),AND(CW$12="Grundvertrag Lieferung",CY41&gt;='Valori soglia'!$L$5,DA43=""),AND(CW$12="Los Lieferung",CY41&gt;='Valori soglia'!$L$5,DA43="")),"Freihändig Tipo. 13 OAPub","")</f>
        <v/>
      </c>
      <c r="DB41" s="460"/>
      <c r="DC41" s="461" t="str">
        <f>IF(CZ41="BöB","Ja","No")</f>
        <v>No</v>
      </c>
      <c r="DD41" s="463" t="str">
        <f>IF(CZ41="BöB","Ja","No")</f>
        <v>No</v>
      </c>
      <c r="DE41" s="465" t="str">
        <f>IF(SUM(CY14:CY43)&gt;CY12/2,"Ʃ Aggiunte &gt; 50% Grundauftrag","")</f>
        <v/>
      </c>
      <c r="DF41" s="162"/>
      <c r="DG41" s="173" t="s">
        <v>44</v>
      </c>
      <c r="DH41" s="429">
        <v>10</v>
      </c>
      <c r="DI41" s="455">
        <v>0</v>
      </c>
      <c r="DJ41" s="457" t="str">
        <f>IF(DI41&gt;='Valori soglia'!$H$6,"BöB","OAPub")</f>
        <v>OAPub</v>
      </c>
      <c r="DK41" s="459" t="str">
        <f>IF(OR(AND(DG$12="Grundvertrag Dienstleistung",DI41&gt;='Valori soglia'!$H$5,DK43=""),AND(DG$12="Los Dienstleistung",DI41&gt;='Valori soglia'!$H$5,DK43=""),AND(DG$12="Grundvertrag Lieferung",DI41&gt;='Valori soglia'!$L$5,DK43=""),AND(DG$12="Los Lieferung",DI41&gt;='Valori soglia'!$L$5,DK43="")),"Freihändig Tipo. 13 OAPub","")</f>
        <v/>
      </c>
      <c r="DL41" s="460"/>
      <c r="DM41" s="461" t="str">
        <f>IF(DJ41="BöB","Ja","No")</f>
        <v>No</v>
      </c>
      <c r="DN41" s="463" t="str">
        <f>IF(DJ41="BöB","Ja","No")</f>
        <v>No</v>
      </c>
      <c r="DO41" s="465" t="str">
        <f>IF(SUM(DI14:DI43)&gt;DI12/2,"Ʃ Aggiunte &gt; 50% Grundauftrag","")</f>
        <v/>
      </c>
      <c r="DP41" s="27"/>
      <c r="DQ41" s="173" t="s">
        <v>44</v>
      </c>
      <c r="DR41" s="429">
        <v>10</v>
      </c>
      <c r="DS41" s="455">
        <v>0</v>
      </c>
      <c r="DT41" s="457" t="str">
        <f>IF(DS41&gt;='Valori soglia'!$H$6,"BöB","OAPub")</f>
        <v>OAPub</v>
      </c>
      <c r="DU41" s="459" t="str">
        <f>IF(OR(AND(DQ$12="Grundvertrag Dienstleistung",DS41&gt;='Valori soglia'!$H$5,DU43=""),AND(DQ$12="Los Dienstleistung",DS41&gt;='Valori soglia'!$H$5,DU43=""),AND(DQ$12="Grundvertrag Lieferung",DS41&gt;='Valori soglia'!$L$5,DU43=""),AND(DQ$12="Los Lieferung",DS41&gt;='Valori soglia'!$L$5,DU43="")),"Freihändig Tipo. 13 OAPub","")</f>
        <v/>
      </c>
      <c r="DV41" s="460"/>
      <c r="DW41" s="461" t="str">
        <f>IF(DT41="BöB","Ja","No")</f>
        <v>No</v>
      </c>
      <c r="DX41" s="463" t="str">
        <f>IF(DT41="BöB","Ja","No")</f>
        <v>No</v>
      </c>
      <c r="DY41" s="465" t="str">
        <f>IF(SUM(DS14:DS43)&gt;DS12/2,"Ʃ Aggiunte &gt; 50% Grundauftrag","")</f>
        <v/>
      </c>
      <c r="DZ41" s="27"/>
      <c r="EA41" s="173" t="s">
        <v>44</v>
      </c>
      <c r="EB41" s="429">
        <v>10</v>
      </c>
      <c r="EC41" s="455">
        <v>0</v>
      </c>
      <c r="ED41" s="457" t="str">
        <f>IF(EC41&gt;='Valori soglia'!$H$6,"BöB","OAPub")</f>
        <v>OAPub</v>
      </c>
      <c r="EE41" s="459" t="str">
        <f>IF(OR(AND(EA$12="Grundvertrag Dienstleistung",EC41&gt;='Valori soglia'!$H$5,EE43=""),AND(EA$12="Los Dienstleistung",EC41&gt;='Valori soglia'!$H$5,EE43=""),AND(EA$12="Grundvertrag Lieferung",EC41&gt;='Valori soglia'!$L$5,EE43=""),AND(EA$12="Los Lieferung",EC41&gt;='Valori soglia'!$L$5,EE43="")),"Freihändig Tipo. 13 OAPub","")</f>
        <v/>
      </c>
      <c r="EF41" s="460"/>
      <c r="EG41" s="461" t="str">
        <f>IF(ED41="BöB","Ja","No")</f>
        <v>No</v>
      </c>
      <c r="EH41" s="463" t="str">
        <f>IF(ED41="BöB","Ja","No")</f>
        <v>No</v>
      </c>
      <c r="EI41" s="465" t="str">
        <f>IF(SUM(EC14:EC43)&gt;EC12/2,"Ʃ Aggiunte &gt; 50% Grundauftrag","")</f>
        <v/>
      </c>
      <c r="EJ41" s="28"/>
      <c r="EK41" s="173" t="s">
        <v>44</v>
      </c>
      <c r="EL41" s="429">
        <v>10</v>
      </c>
      <c r="EM41" s="455">
        <v>0</v>
      </c>
      <c r="EN41" s="457" t="str">
        <f>IF(EM41&gt;='Valori soglia'!$H$6,"BöB","OAPub")</f>
        <v>OAPub</v>
      </c>
      <c r="EO41" s="459" t="str">
        <f>IF(OR(AND(EK$12="Grundvertrag Dienstleistung",EM41&gt;='Valori soglia'!$H$5,EO43=""),AND(EK$12="Los Dienstleistung",EM41&gt;='Valori soglia'!$H$5,EO43=""),AND(EK$12="Grundvertrag Lieferung",EM41&gt;='Valori soglia'!$L$5,EO43=""),AND(EK$12="Los Lieferung",EM41&gt;='Valori soglia'!$L$5,EO43="")),"Freihändig Tipo. 13 OAPub","")</f>
        <v/>
      </c>
      <c r="EP41" s="460"/>
      <c r="EQ41" s="461" t="str">
        <f>IF(EN41="BöB","Ja","No")</f>
        <v>No</v>
      </c>
      <c r="ER41" s="463" t="str">
        <f>IF(EN41="BöB","Ja","No")</f>
        <v>No</v>
      </c>
      <c r="ES41" s="465" t="str">
        <f>IF(SUM(EM14:EM43)&gt;EM12/2,"Ʃ Aggiunte &gt; 50% Grundauftrag","")</f>
        <v/>
      </c>
      <c r="ET41" s="27"/>
      <c r="EU41" s="173" t="s">
        <v>44</v>
      </c>
      <c r="EV41" s="429">
        <v>10</v>
      </c>
      <c r="EW41" s="455">
        <v>0</v>
      </c>
      <c r="EX41" s="457" t="str">
        <f>IF(EW41&gt;='Valori soglia'!$H$6,"BöB","OAPub")</f>
        <v>OAPub</v>
      </c>
      <c r="EY41" s="459" t="str">
        <f>IF(OR(AND(EU$12="Grundvertrag Dienstleistung",EW41&gt;='Valori soglia'!$H$5,EY43=""),AND(EU$12="Los Dienstleistung",EW41&gt;='Valori soglia'!$H$5,EY43=""),AND(EU$12="Grundvertrag Lieferung",EW41&gt;='Valori soglia'!$L$5,EY43=""),AND(EU$12="Los Lieferung",EW41&gt;='Valori soglia'!$L$5,EY43="")),"Freihändig Tipo. 13 OAPub","")</f>
        <v/>
      </c>
      <c r="EZ41" s="460"/>
      <c r="FA41" s="461" t="str">
        <f>IF(EX41="BöB","Ja","No")</f>
        <v>No</v>
      </c>
      <c r="FB41" s="463" t="str">
        <f>IF(EX41="BöB","Ja","No")</f>
        <v>No</v>
      </c>
      <c r="FC41" s="465" t="str">
        <f>IF(SUM(EW14:EW43)&gt;EW12/2,"Ʃ Aggiunte &gt; 50% Grundauftrag","")</f>
        <v/>
      </c>
      <c r="FD41" s="159"/>
      <c r="FE41" s="173" t="s">
        <v>44</v>
      </c>
      <c r="FF41" s="429">
        <v>10</v>
      </c>
      <c r="FG41" s="455">
        <v>0</v>
      </c>
      <c r="FH41" s="457" t="str">
        <f>IF(FG41&gt;='Valori soglia'!$H$6,"BöB","OAPub")</f>
        <v>OAPub</v>
      </c>
      <c r="FI41" s="459" t="str">
        <f>IF(OR(AND(FE$12="Grundvertrag Dienstleistung",FG41&gt;='Valori soglia'!$H$5,FI43=""),AND(FE$12="Los Dienstleistung",FG41&gt;='Valori soglia'!$H$5,FI43=""),AND(FE$12="Grundvertrag Lieferung",FG41&gt;='Valori soglia'!$L$5,FI43=""),AND(FE$12="Los Lieferung",FG41&gt;='Valori soglia'!$L$5,FI43="")),"Freihändig Tipo. 13 OAPub","")</f>
        <v/>
      </c>
      <c r="FJ41" s="460"/>
      <c r="FK41" s="461" t="str">
        <f>IF(FH41="BöB","Ja","No")</f>
        <v>No</v>
      </c>
      <c r="FL41" s="463" t="str">
        <f>IF(FH41="BöB","Ja","No")</f>
        <v>No</v>
      </c>
      <c r="FM41" s="465" t="str">
        <f>IF(SUM(FG14:FG43)&gt;FG12/2,"Ʃ Aggiunte &gt; 50% Grundauftrag","")</f>
        <v/>
      </c>
      <c r="FN41" s="159"/>
      <c r="FO41" s="173" t="s">
        <v>44</v>
      </c>
      <c r="FP41" s="429">
        <v>10</v>
      </c>
      <c r="FQ41" s="455">
        <v>0</v>
      </c>
      <c r="FR41" s="457" t="str">
        <f>IF(FQ41&gt;='Valori soglia'!$H$6,"BöB","OAPub")</f>
        <v>OAPub</v>
      </c>
      <c r="FS41" s="459" t="str">
        <f>IF(OR(AND(FO$12="Grundvertrag Dienstleistung",FQ41&gt;='Valori soglia'!$H$5,FS43=""),AND(FO$12="Los Dienstleistung",FQ41&gt;='Valori soglia'!$H$5,FS43=""),AND(FO$12="Grundvertrag Lieferung",FQ41&gt;='Valori soglia'!$L$5,FS43=""),AND(FO$12="Los Lieferung",FQ41&gt;='Valori soglia'!$L$5,FS43="")),"Freihändig Tipo. 13 OAPub","")</f>
        <v/>
      </c>
      <c r="FT41" s="460"/>
      <c r="FU41" s="461" t="str">
        <f>IF(FR41="BöB","Ja","No")</f>
        <v>No</v>
      </c>
      <c r="FV41" s="463" t="str">
        <f>IF(FR41="BöB","Ja","No")</f>
        <v>No</v>
      </c>
      <c r="FW41" s="465" t="str">
        <f>IF(SUM(FQ14:FQ43)&gt;FQ12/2,"Ʃ Aggiunte &gt; 50% Grundauftrag","")</f>
        <v/>
      </c>
      <c r="FX41" s="160"/>
      <c r="FY41" s="173" t="s">
        <v>44</v>
      </c>
      <c r="FZ41" s="429">
        <v>10</v>
      </c>
      <c r="GA41" s="455">
        <v>0</v>
      </c>
      <c r="GB41" s="457" t="str">
        <f>IF(GA41&gt;='Valori soglia'!$H$6,"BöB","OAPub")</f>
        <v>OAPub</v>
      </c>
      <c r="GC41" s="459" t="str">
        <f>IF(OR(AND(FY$12="Grundvertrag Dienstleistung",GA41&gt;='Valori soglia'!$H$5,GC43=""),AND(FY$12="Los Dienstleistung",GA41&gt;='Valori soglia'!$H$5,GC43=""),AND(FY$12="Grundvertrag Lieferung",GA41&gt;='Valori soglia'!$L$5,GC43=""),AND(FY$12="Los Lieferung",GA41&gt;='Valori soglia'!$L$5,GC43="")),"Freihändig Tipo. 13 OAPub","")</f>
        <v/>
      </c>
      <c r="GD41" s="460"/>
      <c r="GE41" s="461" t="str">
        <f>IF(GB41="BöB","Ja","No")</f>
        <v>No</v>
      </c>
      <c r="GF41" s="463" t="str">
        <f>IF(GB41="BöB","Ja","No")</f>
        <v>No</v>
      </c>
      <c r="GG41" s="465" t="str">
        <f>IF(SUM(GA14:GA43)&gt;GA12/2,"Ʃ Aggiunte &gt; 50% Grundauftrag","")</f>
        <v/>
      </c>
      <c r="GH41" s="161"/>
      <c r="GI41" s="173" t="s">
        <v>44</v>
      </c>
      <c r="GJ41" s="429">
        <v>10</v>
      </c>
      <c r="GK41" s="455">
        <v>0</v>
      </c>
      <c r="GL41" s="457" t="str">
        <f>IF(GK41&gt;='Valori soglia'!$H$6,"BöB","OAPub")</f>
        <v>OAPub</v>
      </c>
      <c r="GM41" s="459" t="str">
        <f>IF(OR(AND(GI$12="Grundvertrag Dienstleistung",GK41&gt;='Valori soglia'!$H$5,GM43=""),AND(GI$12="Los Dienstleistung",GK41&gt;='Valori soglia'!$H$5,GM43=""),AND(GI$12="Grundvertrag Lieferung",GK41&gt;='Valori soglia'!$L$5,GM43=""),AND(GI$12="Los Lieferung",GK41&gt;='Valori soglia'!$L$5,GM43="")),"Freihändig Tipo. 13 OAPub","")</f>
        <v/>
      </c>
      <c r="GN41" s="460"/>
      <c r="GO41" s="461" t="str">
        <f>IF(GL41="BöB","Ja","No")</f>
        <v>No</v>
      </c>
      <c r="GP41" s="463" t="str">
        <f>IF(GL41="BöB","Ja","No")</f>
        <v>No</v>
      </c>
      <c r="GQ41" s="465" t="str">
        <f>IF(SUM(GK14:GK43)&gt;GK12/2,"Ʃ Aggiunte &gt; 50% Grundauftrag","")</f>
        <v/>
      </c>
      <c r="GR41" s="162"/>
      <c r="GS41" s="173" t="s">
        <v>44</v>
      </c>
      <c r="GT41" s="429">
        <v>10</v>
      </c>
      <c r="GU41" s="455">
        <v>0</v>
      </c>
      <c r="GV41" s="457" t="str">
        <f>IF(GU41&gt;='Valori soglia'!$H$6,"BöB","OAPub")</f>
        <v>OAPub</v>
      </c>
      <c r="GW41" s="459" t="str">
        <f>IF(OR(AND(GS$12="Grundvertrag Dienstleistung",GU41&gt;='Valori soglia'!$H$5,GW43=""),AND(GS$12="Los Dienstleistung",GU41&gt;='Valori soglia'!$H$5,GW43=""),AND(GS$12="Grundvertrag Lieferung",GU41&gt;='Valori soglia'!$L$5,GW43=""),AND(GS$12="Los Lieferung",GU41&gt;='Valori soglia'!$L$5,GW43="")),"Freihändig Tipo. 13 OAPub","")</f>
        <v/>
      </c>
      <c r="GX41" s="460"/>
      <c r="GY41" s="461" t="str">
        <f>IF(GV41="BöB","Ja","No")</f>
        <v>No</v>
      </c>
      <c r="GZ41" s="463" t="str">
        <f>IF(GV41="BöB","Ja","No")</f>
        <v>No</v>
      </c>
      <c r="HA41" s="465" t="str">
        <f>IF(SUM(GU14:GU43)&gt;GU12/2,"Ʃ Aggiunte &gt; 50% Grundauftrag","")</f>
        <v/>
      </c>
      <c r="HB41" s="27"/>
      <c r="HC41" s="173" t="s">
        <v>44</v>
      </c>
      <c r="HD41" s="429">
        <v>10</v>
      </c>
      <c r="HE41" s="455">
        <v>0</v>
      </c>
      <c r="HF41" s="457" t="str">
        <f>IF(HE41&gt;='Valori soglia'!$H$6,"BöB","OAPub")</f>
        <v>OAPub</v>
      </c>
      <c r="HG41" s="459" t="str">
        <f>IF(OR(AND(HC$12="Grundvertrag Dienstleistung",HE41&gt;='Valori soglia'!$H$5,HG43=""),AND(HC$12="Los Dienstleistung",HE41&gt;='Valori soglia'!$H$5,HG43=""),AND(HC$12="Grundvertrag Lieferung",HE41&gt;='Valori soglia'!$L$5,HG43=""),AND(HC$12="Los Lieferung",HE41&gt;='Valori soglia'!$L$5,HG43="")),"Freihändig Tipo. 13 OAPub","")</f>
        <v/>
      </c>
      <c r="HH41" s="460"/>
      <c r="HI41" s="461" t="str">
        <f>IF(HF41="BöB","Ja","No")</f>
        <v>No</v>
      </c>
      <c r="HJ41" s="463" t="str">
        <f>IF(HF41="BöB","Ja","No")</f>
        <v>No</v>
      </c>
      <c r="HK41" s="465" t="str">
        <f>IF(SUM(HE14:HE43)&gt;HE12/2,"Ʃ Aggiunte &gt; 50% Grundauftrag","")</f>
        <v/>
      </c>
      <c r="HL41" s="27"/>
      <c r="HM41" s="173" t="s">
        <v>44</v>
      </c>
      <c r="HN41" s="429">
        <v>10</v>
      </c>
      <c r="HO41" s="455">
        <v>0</v>
      </c>
      <c r="HP41" s="457" t="str">
        <f>IF(HO41&gt;='Valori soglia'!$H$6,"BöB","OAPub")</f>
        <v>OAPub</v>
      </c>
      <c r="HQ41" s="459" t="str">
        <f>IF(OR(AND(HM$12="Grundvertrag Dienstleistung",HO41&gt;='Valori soglia'!$H$5,HQ43=""),AND(HM$12="Los Dienstleistung",HO41&gt;='Valori soglia'!$H$5,HQ43=""),AND(HM$12="Grundvertrag Lieferung",HO41&gt;='Valori soglia'!$L$5,HQ43=""),AND(HM$12="Los Lieferung",HO41&gt;='Valori soglia'!$L$5,HQ43="")),"Freihändig Tipo. 13 OAPub","")</f>
        <v/>
      </c>
      <c r="HR41" s="460"/>
      <c r="HS41" s="461" t="str">
        <f>IF(HP41="BöB","Ja","No")</f>
        <v>No</v>
      </c>
      <c r="HT41" s="463" t="str">
        <f>IF(HP41="BöB","Ja","No")</f>
        <v>No</v>
      </c>
      <c r="HU41" s="465" t="str">
        <f>IF(SUM(HO14:HO43)&gt;HO12/2,"Ʃ Aggiunte &gt; 50% Grundauftrag","")</f>
        <v/>
      </c>
      <c r="HV41" s="28"/>
      <c r="HW41" s="173" t="s">
        <v>44</v>
      </c>
      <c r="HX41" s="429">
        <v>10</v>
      </c>
      <c r="HY41" s="455">
        <v>0</v>
      </c>
      <c r="HZ41" s="457" t="str">
        <f>IF(HY41&gt;='Valori soglia'!$H$6,"BöB","OAPub")</f>
        <v>OAPub</v>
      </c>
      <c r="IA41" s="459" t="str">
        <f>IF(OR(AND(HW$12="Grundvertrag Dienstleistung",HY41&gt;='Valori soglia'!$H$5,IA43=""),AND(HW$12="Los Dienstleistung",HY41&gt;='Valori soglia'!$H$5,IA43=""),AND(HW$12="Grundvertrag Lieferung",HY41&gt;='Valori soglia'!$L$5,IA43=""),AND(HW$12="Los Lieferung",HY41&gt;='Valori soglia'!$L$5,IA43="")),"Freihändig Tipo. 13 OAPub","")</f>
        <v/>
      </c>
      <c r="IB41" s="460"/>
      <c r="IC41" s="461" t="str">
        <f>IF(HZ41="BöB","Ja","No")</f>
        <v>No</v>
      </c>
      <c r="ID41" s="463" t="str">
        <f>IF(HZ41="BöB","Ja","No")</f>
        <v>No</v>
      </c>
      <c r="IE41" s="465" t="str">
        <f>IF(SUM(HY14:HY43)&gt;HY12/2,"Ʃ Aggiunte &gt; 50% Grundauftrag","")</f>
        <v/>
      </c>
      <c r="IF41" s="27"/>
      <c r="IG41" s="173" t="s">
        <v>44</v>
      </c>
      <c r="IH41" s="429">
        <v>10</v>
      </c>
      <c r="II41" s="455">
        <v>0</v>
      </c>
      <c r="IJ41" s="457" t="str">
        <f>IF(II41&gt;='Valori soglia'!$H$6,"BöB","OAPub")</f>
        <v>OAPub</v>
      </c>
      <c r="IK41" s="459" t="str">
        <f>IF(OR(AND(IG$12="Grundvertrag Dienstleistung",II41&gt;='Valori soglia'!$H$5,IK43=""),AND(IG$12="Los Dienstleistung",II41&gt;='Valori soglia'!$H$5,IK43=""),AND(IG$12="Grundvertrag Lieferung",II41&gt;='Valori soglia'!$L$5,IK43=""),AND(IG$12="Los Lieferung",II41&gt;='Valori soglia'!$L$5,IK43="")),"Freihändig Tipo. 13 OAPub","")</f>
        <v/>
      </c>
      <c r="IL41" s="460"/>
      <c r="IM41" s="461" t="str">
        <f>IF(IJ41="BöB","Ja","No")</f>
        <v>No</v>
      </c>
      <c r="IN41" s="463" t="str">
        <f>IF(IJ41="BöB","Ja","No")</f>
        <v>No</v>
      </c>
      <c r="IO41" s="465" t="str">
        <f>IF(SUM(II14:II43)&gt;II12/2,"Ʃ Aggiunte &gt; 50% Grundauftrag","")</f>
        <v/>
      </c>
      <c r="IP41" s="159"/>
      <c r="IQ41" s="173" t="s">
        <v>44</v>
      </c>
      <c r="IR41" s="429">
        <v>10</v>
      </c>
      <c r="IS41" s="455">
        <v>0</v>
      </c>
      <c r="IT41" s="457" t="str">
        <f>IF(IS41&gt;='Valori soglia'!$H$6,"BöB","OAPub")</f>
        <v>OAPub</v>
      </c>
      <c r="IU41" s="459" t="str">
        <f>IF(OR(AND(IQ$12="Grundvertrag Dienstleistung",IS41&gt;='Valori soglia'!$H$5,IU43=""),AND(IQ$12="Los Dienstleistung",IS41&gt;='Valori soglia'!$H$5,IU43=""),AND(IQ$12="Grundvertrag Lieferung",IS41&gt;='Valori soglia'!$L$5,IU43=""),AND(IQ$12="Los Lieferung",IS41&gt;='Valori soglia'!$L$5,IU43="")),"Freihändig Tipo. 13 OAPub","")</f>
        <v/>
      </c>
      <c r="IV41" s="460"/>
      <c r="IW41" s="461" t="str">
        <f>IF(IT41="BöB","Ja","No")</f>
        <v>No</v>
      </c>
      <c r="IX41" s="463" t="str">
        <f>IF(IT41="BöB","Ja","No")</f>
        <v>No</v>
      </c>
      <c r="IY41" s="465" t="str">
        <f>IF(SUM(IS14:IS43)&gt;IS12/2,"Ʃ Aggiunte &gt; 50% Grundauftrag","")</f>
        <v/>
      </c>
      <c r="IZ41" s="159"/>
      <c r="JA41" s="173" t="s">
        <v>44</v>
      </c>
      <c r="JB41" s="429">
        <v>10</v>
      </c>
      <c r="JC41" s="455">
        <v>0</v>
      </c>
      <c r="JD41" s="457" t="str">
        <f>IF(JC41&gt;='Valori soglia'!$H$6,"BöB","OAPub")</f>
        <v>OAPub</v>
      </c>
      <c r="JE41" s="459" t="str">
        <f>IF(OR(AND(JA$12="Grundvertrag Dienstleistung",JC41&gt;='Valori soglia'!$H$5,JE43=""),AND(JA$12="Los Dienstleistung",JC41&gt;='Valori soglia'!$H$5,JE43=""),AND(JA$12="Grundvertrag Lieferung",JC41&gt;='Valori soglia'!$L$5,JE43=""),AND(JA$12="Los Lieferung",JC41&gt;='Valori soglia'!$L$5,JE43="")),"Freihändig Tipo. 13 OAPub","")</f>
        <v/>
      </c>
      <c r="JF41" s="460"/>
      <c r="JG41" s="461" t="str">
        <f>IF(JD41="BöB","Ja","No")</f>
        <v>No</v>
      </c>
      <c r="JH41" s="463" t="str">
        <f>IF(JD41="BöB","Ja","No")</f>
        <v>No</v>
      </c>
      <c r="JI41" s="465" t="str">
        <f>IF(SUM(JC14:JC43)&gt;JC12/2,"Ʃ Aggiunte &gt; 50% Grundauftrag","")</f>
        <v/>
      </c>
      <c r="JJ41" s="160"/>
      <c r="JK41" s="173" t="s">
        <v>44</v>
      </c>
      <c r="JL41" s="429">
        <v>10</v>
      </c>
      <c r="JM41" s="455">
        <v>0</v>
      </c>
      <c r="JN41" s="457" t="str">
        <f>IF(JM41&gt;='Valori soglia'!$H$6,"BöB","OAPub")</f>
        <v>OAPub</v>
      </c>
      <c r="JO41" s="459" t="str">
        <f>IF(OR(AND(JK$12="Grundvertrag Dienstleistung",JM41&gt;='Valori soglia'!$H$5,JO43=""),AND(JK$12="Los Dienstleistung",JM41&gt;='Valori soglia'!$H$5,JO43=""),AND(JK$12="Grundvertrag Lieferung",JM41&gt;='Valori soglia'!$L$5,JO43=""),AND(JK$12="Los Lieferung",JM41&gt;='Valori soglia'!$L$5,JO43="")),"Freihändig Tipo. 13 OAPub","")</f>
        <v/>
      </c>
      <c r="JP41" s="460"/>
      <c r="JQ41" s="461" t="str">
        <f>IF(JN41="BöB","Ja","No")</f>
        <v>No</v>
      </c>
      <c r="JR41" s="463" t="str">
        <f>IF(JN41="BöB","Ja","No")</f>
        <v>No</v>
      </c>
      <c r="JS41" s="465" t="str">
        <f>IF(SUM(JM14:JM43)&gt;JM12/2,"Ʃ Aggiunte &gt; 50% Grundauftrag","")</f>
        <v/>
      </c>
    </row>
    <row r="42" spans="2:279" ht="27" customHeight="1" x14ac:dyDescent="0.2">
      <c r="B42" s="342" t="s">
        <v>34</v>
      </c>
      <c r="C42" s="429"/>
      <c r="D42" s="378"/>
      <c r="E42" s="510"/>
      <c r="F42" s="498" t="str">
        <f>IF(OR(AND(B41="Grundvertrag Dienstleistung",D41&gt;='Valori soglia'!H$5,D41&lt;'Valori soglia'!H$6),AND(B41="Los Dienstleistung",D41&gt;='Valori soglia'!H$5,D41&lt;'Valori soglia'!H$6),AND(B41="Grundvertrag Lieferung",D41&gt;='Valori soglia'!L$5,D41&lt;'Valori soglia'!L$6),AND(B41="Los Lieferung",D41&gt;='Valori soglia'!L$5,D41&lt;'Valori soglia'!L$6)),"Einladungsverfahren *","")</f>
        <v/>
      </c>
      <c r="G42" s="499"/>
      <c r="H42" s="502"/>
      <c r="I42" s="503"/>
      <c r="J42" s="495"/>
      <c r="K42" s="466" t="s">
        <v>45</v>
      </c>
      <c r="L42" s="429"/>
      <c r="M42" s="455"/>
      <c r="N42" s="457"/>
      <c r="O42" s="468" t="str">
        <f>IF(OR(AND(K$12="Grundvertrag Dienstleistung",M41&lt;'Valori soglia'!$H$5),AND(K$12="Los Dienstleistung",M41&lt;'Valori soglia'!$H$5),AND(K$12="Grundvertrag Lieferung",M41&lt;'Valori soglia'!$L$5),AND(K$12="Los Lieferung",M41&lt;'Valori soglia'!$L$5)),"Freihändig Tipo. 36 OAPub","")</f>
        <v/>
      </c>
      <c r="P42" s="469"/>
      <c r="Q42" s="461"/>
      <c r="R42" s="463"/>
      <c r="S42" s="465"/>
      <c r="T42" s="162"/>
      <c r="U42" s="466" t="s">
        <v>45</v>
      </c>
      <c r="V42" s="429"/>
      <c r="W42" s="455"/>
      <c r="X42" s="457"/>
      <c r="Y42" s="468" t="str">
        <f>IF(OR(AND(U$12="Grundvertrag Dienstleistung",W41&lt;'Valori soglia'!$H$5),AND(U$12="Los Dienstleistung",W41&lt;'Valori soglia'!$H$5),AND(U$12="Grundvertrag Lieferung",W41&lt;'Valori soglia'!$L$5),AND(U$12="Los Lieferung",W41&lt;'Valori soglia'!$L$5)),"Freihändig Tipo. 36 OAPub","")</f>
        <v/>
      </c>
      <c r="Z42" s="469"/>
      <c r="AA42" s="461"/>
      <c r="AB42" s="463"/>
      <c r="AC42" s="465"/>
      <c r="AD42" s="36"/>
      <c r="AE42" s="466" t="s">
        <v>45</v>
      </c>
      <c r="AF42" s="429"/>
      <c r="AG42" s="455"/>
      <c r="AH42" s="457"/>
      <c r="AI42" s="468" t="str">
        <f>IF(OR(AND(AE$12="Grundvertrag Dienstleistung",AG41&lt;'Valori soglia'!$H$5),AND(AE$12="Los Dienstleistung",AG41&lt;'Valori soglia'!$H$5),AND(AE$12="Grundvertrag Lieferung",AG41&lt;'Valori soglia'!$L$5),AND(AE$12="Los Lieferung",AG41&lt;'Valori soglia'!$L$5)),"Freihändig Tipo. 36 OAPub","")</f>
        <v/>
      </c>
      <c r="AJ42" s="469"/>
      <c r="AK42" s="461"/>
      <c r="AL42" s="463"/>
      <c r="AM42" s="465"/>
      <c r="AN42" s="27"/>
      <c r="AO42" s="466" t="s">
        <v>45</v>
      </c>
      <c r="AP42" s="429"/>
      <c r="AQ42" s="455"/>
      <c r="AR42" s="457"/>
      <c r="AS42" s="468" t="str">
        <f>IF(OR(AND(AO$12="Grundvertrag Dienstleistung",AQ41&lt;'Valori soglia'!$H$5),AND(AO$12="Los Dienstleistung",AQ41&lt;'Valori soglia'!$H$5),AND(AO$12="Grundvertrag Lieferung",AQ41&lt;'Valori soglia'!$L$5),AND(AO$12="Los Lieferung",AQ41&lt;'Valori soglia'!$L$5)),"Freihändig Tipo. 36 OAPub","")</f>
        <v/>
      </c>
      <c r="AT42" s="469"/>
      <c r="AU42" s="461"/>
      <c r="AV42" s="463"/>
      <c r="AW42" s="465"/>
      <c r="AX42" s="28"/>
      <c r="AY42" s="466" t="s">
        <v>45</v>
      </c>
      <c r="AZ42" s="429"/>
      <c r="BA42" s="455"/>
      <c r="BB42" s="457"/>
      <c r="BC42" s="468" t="str">
        <f>IF(OR(AND(AY$12="Grundvertrag Dienstleistung",BA41&lt;'Valori soglia'!$H$5),AND(AY$12="Los Dienstleistung",BA41&lt;'Valori soglia'!$H$5),AND(AY$12="Grundvertrag Lieferung",BA41&lt;'Valori soglia'!$L$5),AND(AY$12="Los Lieferung",BA41&lt;'Valori soglia'!$L$5)),"Freihändig Tipo. 36 OAPub","")</f>
        <v/>
      </c>
      <c r="BD42" s="469"/>
      <c r="BE42" s="461"/>
      <c r="BF42" s="463"/>
      <c r="BG42" s="465"/>
      <c r="BH42" s="27"/>
      <c r="BI42" s="466" t="s">
        <v>45</v>
      </c>
      <c r="BJ42" s="429"/>
      <c r="BK42" s="455"/>
      <c r="BL42" s="457"/>
      <c r="BM42" s="468" t="str">
        <f>IF(OR(AND(BI$12="Grundvertrag Dienstleistung",BK41&lt;'Valori soglia'!$H$5),AND(BI$12="Los Dienstleistung",BK41&lt;'Valori soglia'!$H$5),AND(BI$12="Grundvertrag Lieferung",BK41&lt;'Valori soglia'!$L$5),AND(BI$12="Los Lieferung",BK41&lt;'Valori soglia'!$L$5)),"Freihändig Tipo. 36 OAPub","")</f>
        <v/>
      </c>
      <c r="BN42" s="469"/>
      <c r="BO42" s="461"/>
      <c r="BP42" s="463"/>
      <c r="BQ42" s="465"/>
      <c r="BR42" s="159"/>
      <c r="BS42" s="466" t="s">
        <v>45</v>
      </c>
      <c r="BT42" s="429"/>
      <c r="BU42" s="455"/>
      <c r="BV42" s="457"/>
      <c r="BW42" s="468" t="str">
        <f>IF(OR(AND(BS$12="Grundvertrag Dienstleistung",BU41&lt;'Valori soglia'!$H$5),AND(BS$12="Los Dienstleistung",BU41&lt;'Valori soglia'!$H$5),AND(BS$12="Grundvertrag Lieferung",BU41&lt;'Valori soglia'!$L$5),AND(BS$12="Los Lieferung",BU41&lt;'Valori soglia'!$L$5)),"Freihändig Tipo. 36 OAPub","")</f>
        <v/>
      </c>
      <c r="BX42" s="469"/>
      <c r="BY42" s="461"/>
      <c r="BZ42" s="463"/>
      <c r="CA42" s="465"/>
      <c r="CB42" s="159"/>
      <c r="CC42" s="466" t="s">
        <v>45</v>
      </c>
      <c r="CD42" s="429"/>
      <c r="CE42" s="455"/>
      <c r="CF42" s="457"/>
      <c r="CG42" s="468" t="str">
        <f>IF(OR(AND(CC$12="Grundvertrag Dienstleistung",CE41&lt;'Valori soglia'!$H$5),AND(CC$12="Los Dienstleistung",CE41&lt;'Valori soglia'!$H$5),AND(CC$12="Grundvertrag Lieferung",CE41&lt;'Valori soglia'!$L$5),AND(CC$12="Los Lieferung",CE41&lt;'Valori soglia'!$L$5)),"Freihändig Tipo. 36 OAPub","")</f>
        <v/>
      </c>
      <c r="CH42" s="469"/>
      <c r="CI42" s="461"/>
      <c r="CJ42" s="463"/>
      <c r="CK42" s="465"/>
      <c r="CL42" s="160"/>
      <c r="CM42" s="466" t="s">
        <v>45</v>
      </c>
      <c r="CN42" s="429"/>
      <c r="CO42" s="455"/>
      <c r="CP42" s="457"/>
      <c r="CQ42" s="468" t="str">
        <f>IF(OR(AND(CM$12="Grundvertrag Dienstleistung",CO41&lt;'Valori soglia'!$H$5),AND(CM$12="Los Dienstleistung",CO41&lt;'Valori soglia'!$H$5),AND(CM$12="Grundvertrag Lieferung",CO41&lt;'Valori soglia'!$L$5),AND(CM$12="Los Lieferung",CO41&lt;'Valori soglia'!$L$5)),"Freihändig Tipo. 36 OAPub","")</f>
        <v/>
      </c>
      <c r="CR42" s="469"/>
      <c r="CS42" s="461"/>
      <c r="CT42" s="463"/>
      <c r="CU42" s="465"/>
      <c r="CV42" s="161"/>
      <c r="CW42" s="466" t="s">
        <v>45</v>
      </c>
      <c r="CX42" s="429"/>
      <c r="CY42" s="455"/>
      <c r="CZ42" s="457"/>
      <c r="DA42" s="468" t="str">
        <f>IF(OR(AND(CW$12="Grundvertrag Dienstleistung",CY41&lt;'Valori soglia'!$H$5),AND(CW$12="Los Dienstleistung",CY41&lt;'Valori soglia'!$H$5),AND(CW$12="Grundvertrag Lieferung",CY41&lt;'Valori soglia'!$L$5),AND(CW$12="Los Lieferung",CY41&lt;'Valori soglia'!$L$5)),"Freihändig Tipo. 36 OAPub","")</f>
        <v/>
      </c>
      <c r="DB42" s="469"/>
      <c r="DC42" s="461"/>
      <c r="DD42" s="463"/>
      <c r="DE42" s="465"/>
      <c r="DF42" s="162"/>
      <c r="DG42" s="466" t="s">
        <v>45</v>
      </c>
      <c r="DH42" s="429"/>
      <c r="DI42" s="455"/>
      <c r="DJ42" s="457"/>
      <c r="DK42" s="468" t="str">
        <f>IF(OR(AND(DG$12="Grundvertrag Dienstleistung",DI41&lt;'Valori soglia'!$H$5),AND(DG$12="Los Dienstleistung",DI41&lt;'Valori soglia'!$H$5),AND(DG$12="Grundvertrag Lieferung",DI41&lt;'Valori soglia'!$L$5),AND(DG$12="Los Lieferung",DI41&lt;'Valori soglia'!$L$5)),"Freihändig Tipo. 36 OAPub","")</f>
        <v/>
      </c>
      <c r="DL42" s="469"/>
      <c r="DM42" s="461"/>
      <c r="DN42" s="463"/>
      <c r="DO42" s="465"/>
      <c r="DP42" s="36"/>
      <c r="DQ42" s="466" t="s">
        <v>45</v>
      </c>
      <c r="DR42" s="429"/>
      <c r="DS42" s="455"/>
      <c r="DT42" s="457"/>
      <c r="DU42" s="468" t="str">
        <f>IF(OR(AND(DQ$12="Grundvertrag Dienstleistung",DS41&lt;'Valori soglia'!$H$5),AND(DQ$12="Los Dienstleistung",DS41&lt;'Valori soglia'!$H$5),AND(DQ$12="Grundvertrag Lieferung",DS41&lt;'Valori soglia'!$L$5),AND(DQ$12="Los Lieferung",DS41&lt;'Valori soglia'!$L$5)),"Freihändig Tipo. 36 OAPub","")</f>
        <v/>
      </c>
      <c r="DV42" s="469"/>
      <c r="DW42" s="461"/>
      <c r="DX42" s="463"/>
      <c r="DY42" s="465"/>
      <c r="DZ42" s="27"/>
      <c r="EA42" s="466" t="s">
        <v>45</v>
      </c>
      <c r="EB42" s="429"/>
      <c r="EC42" s="455"/>
      <c r="ED42" s="457"/>
      <c r="EE42" s="468" t="str">
        <f>IF(OR(AND(EA$12="Grundvertrag Dienstleistung",EC41&lt;'Valori soglia'!$H$5),AND(EA$12="Los Dienstleistung",EC41&lt;'Valori soglia'!$H$5),AND(EA$12="Grundvertrag Lieferung",EC41&lt;'Valori soglia'!$L$5),AND(EA$12="Los Lieferung",EC41&lt;'Valori soglia'!$L$5)),"Freihändig Tipo. 36 OAPub","")</f>
        <v/>
      </c>
      <c r="EF42" s="469"/>
      <c r="EG42" s="461"/>
      <c r="EH42" s="463"/>
      <c r="EI42" s="465"/>
      <c r="EJ42" s="28"/>
      <c r="EK42" s="466" t="s">
        <v>45</v>
      </c>
      <c r="EL42" s="429"/>
      <c r="EM42" s="455"/>
      <c r="EN42" s="457"/>
      <c r="EO42" s="468" t="str">
        <f>IF(OR(AND(EK$12="Grundvertrag Dienstleistung",EM41&lt;'Valori soglia'!$H$5),AND(EK$12="Los Dienstleistung",EM41&lt;'Valori soglia'!$H$5),AND(EK$12="Grundvertrag Lieferung",EM41&lt;'Valori soglia'!$L$5),AND(EK$12="Los Lieferung",EM41&lt;'Valori soglia'!$L$5)),"Freihändig Tipo. 36 OAPub","")</f>
        <v/>
      </c>
      <c r="EP42" s="469"/>
      <c r="EQ42" s="461"/>
      <c r="ER42" s="463"/>
      <c r="ES42" s="465"/>
      <c r="ET42" s="27"/>
      <c r="EU42" s="466" t="s">
        <v>45</v>
      </c>
      <c r="EV42" s="429"/>
      <c r="EW42" s="455"/>
      <c r="EX42" s="457"/>
      <c r="EY42" s="468" t="str">
        <f>IF(OR(AND(EU$12="Grundvertrag Dienstleistung",EW41&lt;'Valori soglia'!$H$5),AND(EU$12="Los Dienstleistung",EW41&lt;'Valori soglia'!$H$5),AND(EU$12="Grundvertrag Lieferung",EW41&lt;'Valori soglia'!$L$5),AND(EU$12="Los Lieferung",EW41&lt;'Valori soglia'!$L$5)),"Freihändig Tipo. 36 OAPub","")</f>
        <v/>
      </c>
      <c r="EZ42" s="469"/>
      <c r="FA42" s="461"/>
      <c r="FB42" s="463"/>
      <c r="FC42" s="465"/>
      <c r="FD42" s="159"/>
      <c r="FE42" s="466" t="s">
        <v>45</v>
      </c>
      <c r="FF42" s="429"/>
      <c r="FG42" s="455"/>
      <c r="FH42" s="457"/>
      <c r="FI42" s="468" t="str">
        <f>IF(OR(AND(FE$12="Grundvertrag Dienstleistung",FG41&lt;'Valori soglia'!$H$5),AND(FE$12="Los Dienstleistung",FG41&lt;'Valori soglia'!$H$5),AND(FE$12="Grundvertrag Lieferung",FG41&lt;'Valori soglia'!$L$5),AND(FE$12="Los Lieferung",FG41&lt;'Valori soglia'!$L$5)),"Freihändig Tipo. 36 OAPub","")</f>
        <v/>
      </c>
      <c r="FJ42" s="469"/>
      <c r="FK42" s="461"/>
      <c r="FL42" s="463"/>
      <c r="FM42" s="465"/>
      <c r="FN42" s="159"/>
      <c r="FO42" s="466" t="s">
        <v>45</v>
      </c>
      <c r="FP42" s="429"/>
      <c r="FQ42" s="455"/>
      <c r="FR42" s="457"/>
      <c r="FS42" s="468" t="str">
        <f>IF(OR(AND(FO$12="Grundvertrag Dienstleistung",FQ41&lt;'Valori soglia'!$H$5),AND(FO$12="Los Dienstleistung",FQ41&lt;'Valori soglia'!$H$5),AND(FO$12="Grundvertrag Lieferung",FQ41&lt;'Valori soglia'!$L$5),AND(FO$12="Los Lieferung",FQ41&lt;'Valori soglia'!$L$5)),"Freihändig Tipo. 36 OAPub","")</f>
        <v/>
      </c>
      <c r="FT42" s="469"/>
      <c r="FU42" s="461"/>
      <c r="FV42" s="463"/>
      <c r="FW42" s="465"/>
      <c r="FX42" s="160"/>
      <c r="FY42" s="466" t="s">
        <v>45</v>
      </c>
      <c r="FZ42" s="429"/>
      <c r="GA42" s="455"/>
      <c r="GB42" s="457"/>
      <c r="GC42" s="468" t="str">
        <f>IF(OR(AND(FY$12="Grundvertrag Dienstleistung",GA41&lt;'Valori soglia'!$H$5),AND(FY$12="Los Dienstleistung",GA41&lt;'Valori soglia'!$H$5),AND(FY$12="Grundvertrag Lieferung",GA41&lt;'Valori soglia'!$L$5),AND(FY$12="Los Lieferung",GA41&lt;'Valori soglia'!$L$5)),"Freihändig Tipo. 36 OAPub","")</f>
        <v/>
      </c>
      <c r="GD42" s="469"/>
      <c r="GE42" s="461"/>
      <c r="GF42" s="463"/>
      <c r="GG42" s="465"/>
      <c r="GH42" s="161"/>
      <c r="GI42" s="466" t="s">
        <v>45</v>
      </c>
      <c r="GJ42" s="429"/>
      <c r="GK42" s="455"/>
      <c r="GL42" s="457"/>
      <c r="GM42" s="468" t="str">
        <f>IF(OR(AND(GI$12="Grundvertrag Dienstleistung",GK41&lt;'Valori soglia'!$H$5),AND(GI$12="Los Dienstleistung",GK41&lt;'Valori soglia'!$H$5),AND(GI$12="Grundvertrag Lieferung",GK41&lt;'Valori soglia'!$L$5),AND(GI$12="Los Lieferung",GK41&lt;'Valori soglia'!$L$5)),"Freihändig Tipo. 36 OAPub","")</f>
        <v/>
      </c>
      <c r="GN42" s="469"/>
      <c r="GO42" s="461"/>
      <c r="GP42" s="463"/>
      <c r="GQ42" s="465"/>
      <c r="GR42" s="162"/>
      <c r="GS42" s="466" t="s">
        <v>45</v>
      </c>
      <c r="GT42" s="429"/>
      <c r="GU42" s="455"/>
      <c r="GV42" s="457"/>
      <c r="GW42" s="468" t="str">
        <f>IF(OR(AND(GS$12="Grundvertrag Dienstleistung",GU41&lt;'Valori soglia'!$H$5),AND(GS$12="Los Dienstleistung",GU41&lt;'Valori soglia'!$H$5),AND(GS$12="Grundvertrag Lieferung",GU41&lt;'Valori soglia'!$L$5),AND(GS$12="Los Lieferung",GU41&lt;'Valori soglia'!$L$5)),"Freihändig Tipo. 36 OAPub","")</f>
        <v/>
      </c>
      <c r="GX42" s="469"/>
      <c r="GY42" s="461"/>
      <c r="GZ42" s="463"/>
      <c r="HA42" s="465"/>
      <c r="HB42" s="36"/>
      <c r="HC42" s="466" t="s">
        <v>45</v>
      </c>
      <c r="HD42" s="429"/>
      <c r="HE42" s="455"/>
      <c r="HF42" s="457"/>
      <c r="HG42" s="468" t="str">
        <f>IF(OR(AND(HC$12="Grundvertrag Dienstleistung",HE41&lt;'Valori soglia'!$H$5),AND(HC$12="Los Dienstleistung",HE41&lt;'Valori soglia'!$H$5),AND(HC$12="Grundvertrag Lieferung",HE41&lt;'Valori soglia'!$L$5),AND(HC$12="Los Lieferung",HE41&lt;'Valori soglia'!$L$5)),"Freihändig Tipo. 36 OAPub","")</f>
        <v/>
      </c>
      <c r="HH42" s="469"/>
      <c r="HI42" s="461"/>
      <c r="HJ42" s="463"/>
      <c r="HK42" s="465"/>
      <c r="HL42" s="27"/>
      <c r="HM42" s="466" t="s">
        <v>45</v>
      </c>
      <c r="HN42" s="429"/>
      <c r="HO42" s="455"/>
      <c r="HP42" s="457"/>
      <c r="HQ42" s="468" t="str">
        <f>IF(OR(AND(HM$12="Grundvertrag Dienstleistung",HO41&lt;'Valori soglia'!$H$5),AND(HM$12="Los Dienstleistung",HO41&lt;'Valori soglia'!$H$5),AND(HM$12="Grundvertrag Lieferung",HO41&lt;'Valori soglia'!$L$5),AND(HM$12="Los Lieferung",HO41&lt;'Valori soglia'!$L$5)),"Freihändig Tipo. 36 OAPub","")</f>
        <v/>
      </c>
      <c r="HR42" s="469"/>
      <c r="HS42" s="461"/>
      <c r="HT42" s="463"/>
      <c r="HU42" s="465"/>
      <c r="HV42" s="28"/>
      <c r="HW42" s="466" t="s">
        <v>45</v>
      </c>
      <c r="HX42" s="429"/>
      <c r="HY42" s="455"/>
      <c r="HZ42" s="457"/>
      <c r="IA42" s="468" t="str">
        <f>IF(OR(AND(HW$12="Grundvertrag Dienstleistung",HY41&lt;'Valori soglia'!$H$5),AND(HW$12="Los Dienstleistung",HY41&lt;'Valori soglia'!$H$5),AND(HW$12="Grundvertrag Lieferung",HY41&lt;'Valori soglia'!$L$5),AND(HW$12="Los Lieferung",HY41&lt;'Valori soglia'!$L$5)),"Freihändig Tipo. 36 OAPub","")</f>
        <v/>
      </c>
      <c r="IB42" s="469"/>
      <c r="IC42" s="461"/>
      <c r="ID42" s="463"/>
      <c r="IE42" s="465"/>
      <c r="IF42" s="27"/>
      <c r="IG42" s="466" t="s">
        <v>45</v>
      </c>
      <c r="IH42" s="429"/>
      <c r="II42" s="455"/>
      <c r="IJ42" s="457"/>
      <c r="IK42" s="468" t="str">
        <f>IF(OR(AND(IG$12="Grundvertrag Dienstleistung",II41&lt;'Valori soglia'!$H$5),AND(IG$12="Los Dienstleistung",II41&lt;'Valori soglia'!$H$5),AND(IG$12="Grundvertrag Lieferung",II41&lt;'Valori soglia'!$L$5),AND(IG$12="Los Lieferung",II41&lt;'Valori soglia'!$L$5)),"Freihändig Tipo. 36 OAPub","")</f>
        <v/>
      </c>
      <c r="IL42" s="469"/>
      <c r="IM42" s="461"/>
      <c r="IN42" s="463"/>
      <c r="IO42" s="465"/>
      <c r="IP42" s="159"/>
      <c r="IQ42" s="466" t="s">
        <v>45</v>
      </c>
      <c r="IR42" s="429"/>
      <c r="IS42" s="455"/>
      <c r="IT42" s="457"/>
      <c r="IU42" s="468" t="str">
        <f>IF(OR(AND(IQ$12="Grundvertrag Dienstleistung",IS41&lt;'Valori soglia'!$H$5),AND(IQ$12="Los Dienstleistung",IS41&lt;'Valori soglia'!$H$5),AND(IQ$12="Grundvertrag Lieferung",IS41&lt;'Valori soglia'!$L$5),AND(IQ$12="Los Lieferung",IS41&lt;'Valori soglia'!$L$5)),"Freihändig Tipo. 36 OAPub","")</f>
        <v/>
      </c>
      <c r="IV42" s="469"/>
      <c r="IW42" s="461"/>
      <c r="IX42" s="463"/>
      <c r="IY42" s="465"/>
      <c r="IZ42" s="159"/>
      <c r="JA42" s="466" t="s">
        <v>45</v>
      </c>
      <c r="JB42" s="429"/>
      <c r="JC42" s="455"/>
      <c r="JD42" s="457"/>
      <c r="JE42" s="468" t="str">
        <f>IF(OR(AND(JA$12="Grundvertrag Dienstleistung",JC41&lt;'Valori soglia'!$H$5),AND(JA$12="Los Dienstleistung",JC41&lt;'Valori soglia'!$H$5),AND(JA$12="Grundvertrag Lieferung",JC41&lt;'Valori soglia'!$L$5),AND(JA$12="Los Lieferung",JC41&lt;'Valori soglia'!$L$5)),"Freihändig Tipo. 36 OAPub","")</f>
        <v/>
      </c>
      <c r="JF42" s="469"/>
      <c r="JG42" s="461"/>
      <c r="JH42" s="463"/>
      <c r="JI42" s="465"/>
      <c r="JJ42" s="160"/>
      <c r="JK42" s="466" t="s">
        <v>45</v>
      </c>
      <c r="JL42" s="429"/>
      <c r="JM42" s="455"/>
      <c r="JN42" s="457"/>
      <c r="JO42" s="468" t="str">
        <f>IF(OR(AND(JK$12="Grundvertrag Dienstleistung",JM41&lt;'Valori soglia'!$H$5),AND(JK$12="Los Dienstleistung",JM41&lt;'Valori soglia'!$H$5),AND(JK$12="Grundvertrag Lieferung",JM41&lt;'Valori soglia'!$L$5),AND(JK$12="Los Lieferung",JM41&lt;'Valori soglia'!$L$5)),"Freihändig Tipo. 36 OAPub","")</f>
        <v/>
      </c>
      <c r="JP42" s="469"/>
      <c r="JQ42" s="461"/>
      <c r="JR42" s="463"/>
      <c r="JS42" s="465"/>
    </row>
    <row r="43" spans="2:279" ht="27" customHeight="1" x14ac:dyDescent="0.2">
      <c r="B43" s="343"/>
      <c r="C43" s="429"/>
      <c r="D43" s="378"/>
      <c r="E43" s="510"/>
      <c r="F43" s="507" t="str">
        <f>IF(OR(AND(B41="Grundvertrag Dienstleistung",D41&lt;'Valori soglia'!H$5),AND(B41="Los Dienstleistung",D41&lt;'Valori soglia'!H$5),AND(B41="Grundvertrag Lieferung",D41&lt;'Valori soglia'!L$5),AND(B41="Los Lieferung",D41&lt;'Valori soglia'!L$5)),"Freihändig Tipo. 36 OAPub","")</f>
        <v/>
      </c>
      <c r="G43" s="508"/>
      <c r="H43" s="502"/>
      <c r="I43" s="503"/>
      <c r="J43" s="495"/>
      <c r="K43" s="466"/>
      <c r="L43" s="429"/>
      <c r="M43" s="455"/>
      <c r="N43" s="457"/>
      <c r="O43" s="472" t="str">
        <f>IF(OR(AND(N$12="Offen",OR(AND(K$12="Grundvertrag Dienstleistung",M41&gt;='Valori soglia'!$H$5,M41&lt;'Valori soglia'!$H$6),AND(K$12="Los Dienstleistung",M41&gt;='Valori soglia'!$H$5,M41&lt;'Valori soglia'!$H$6),AND(K$12="Grundvertrag Lieferung",M41&gt;='Valori soglia'!$L$5,M41&lt;'Valori soglia'!$L$6),AND(K$12="Los Lieferung",M41&gt;='Valori soglia'!$L$5,M41&lt;'Valori soglia'!$L$6))),AND(N$12="Einladung",OR(AND(K$12="Grundvertrag Dienstleistung",M41&gt;='Valori soglia'!$H$5,M41&lt;'Valori soglia'!$H$6),AND(K$12="Los Dienstleistung",M41&gt;='Valori soglia'!$H$5,M41&lt;'Valori soglia'!$H$6),AND(K$12="Grundvertrag Lieferung",M41&gt;='Valori soglia'!$L$5,M41&lt;'Valori soglia'!$L$6),AND(K$12="Los Lieferung",M41&gt;='Valori soglia'!$L$5,M41&lt;'Valori soglia'!$L$6)))),"Freihändig Tipo. 36 Abs. 2 Bst. d OAPub","")</f>
        <v/>
      </c>
      <c r="P43" s="473"/>
      <c r="Q43" s="461"/>
      <c r="R43" s="463"/>
      <c r="S43" s="465"/>
      <c r="T43" s="162"/>
      <c r="U43" s="466"/>
      <c r="V43" s="429"/>
      <c r="W43" s="455"/>
      <c r="X43" s="457"/>
      <c r="Y43" s="472" t="str">
        <f>IF(OR(AND(X$12="Offen",OR(AND(U$12="Grundvertrag Dienstleistung",W41&gt;='Valori soglia'!$H$5,W41&lt;'Valori soglia'!$H$6),AND(U$12="Los Dienstleistung",W41&gt;='Valori soglia'!$H$5,W41&lt;'Valori soglia'!$H$6),AND(U$12="Grundvertrag Lieferung",W41&gt;='Valori soglia'!$L$5,W41&lt;'Valori soglia'!$L$6),AND(U$12="Los Lieferung",W41&gt;='Valori soglia'!$L$5,W41&lt;'Valori soglia'!$L$6))),AND(X$12="Einladung",OR(AND(U$12="Grundvertrag Dienstleistung",W41&gt;='Valori soglia'!$H$5,W41&lt;'Valori soglia'!$H$6),AND(U$12="Los Dienstleistung",W41&gt;='Valori soglia'!$H$5,W41&lt;'Valori soglia'!$H$6),AND(U$12="Grundvertrag Lieferung",W41&gt;='Valori soglia'!$L$5,W41&lt;'Valori soglia'!$L$6),AND(U$12="Los Lieferung",W41&gt;='Valori soglia'!$L$5,W41&lt;'Valori soglia'!$L$6)))),"Freihändig Tipo. 36 Abs. 2 Bst. d OAPub","")</f>
        <v/>
      </c>
      <c r="Z43" s="473"/>
      <c r="AA43" s="461"/>
      <c r="AB43" s="463"/>
      <c r="AC43" s="465"/>
      <c r="AD43" s="27"/>
      <c r="AE43" s="466"/>
      <c r="AF43" s="429"/>
      <c r="AG43" s="455"/>
      <c r="AH43" s="457"/>
      <c r="AI43" s="472" t="str">
        <f>IF(OR(AND(AH$12="Offen",OR(AND(AE$12="Grundvertrag Dienstleistung",AG41&gt;='Valori soglia'!$H$5,AG41&lt;'Valori soglia'!$H$6),AND(AE$12="Los Dienstleistung",AG41&gt;='Valori soglia'!$H$5,AG41&lt;'Valori soglia'!$H$6),AND(AE$12="Grundvertrag Lieferung",AG41&gt;='Valori soglia'!$L$5,AG41&lt;'Valori soglia'!$L$6),AND(AE$12="Los Lieferung",AG41&gt;='Valori soglia'!$L$5,AG41&lt;'Valori soglia'!$L$6))),AND(AH$12="Einladung",OR(AND(AE$12="Grundvertrag Dienstleistung",AG41&gt;='Valori soglia'!$H$5,AG41&lt;'Valori soglia'!$H$6),AND(AE$12="Los Dienstleistung",AG41&gt;='Valori soglia'!$H$5,AG41&lt;'Valori soglia'!$H$6),AND(AE$12="Grundvertrag Lieferung",AG41&gt;='Valori soglia'!$L$5,AG41&lt;'Valori soglia'!$L$6),AND(AE$12="Los Lieferung",AG41&gt;='Valori soglia'!$L$5,AG41&lt;'Valori soglia'!$L$6)))),"Freihändig Tipo. 36 Abs. 2 Bst. d OAPub","")</f>
        <v/>
      </c>
      <c r="AJ43" s="473"/>
      <c r="AK43" s="461"/>
      <c r="AL43" s="463"/>
      <c r="AM43" s="465"/>
      <c r="AN43" s="27"/>
      <c r="AO43" s="466"/>
      <c r="AP43" s="429"/>
      <c r="AQ43" s="455"/>
      <c r="AR43" s="457"/>
      <c r="AS43" s="472" t="str">
        <f>IF(OR(AND(AR$12="Offen",OR(AND(AO$12="Grundvertrag Dienstleistung",AQ41&gt;='Valori soglia'!$H$5,AQ41&lt;'Valori soglia'!$H$6),AND(AO$12="Los Dienstleistung",AQ41&gt;='Valori soglia'!$H$5,AQ41&lt;'Valori soglia'!$H$6),AND(AO$12="Grundvertrag Lieferung",AQ41&gt;='Valori soglia'!$L$5,AQ41&lt;'Valori soglia'!$L$6),AND(AO$12="Los Lieferung",AQ41&gt;='Valori soglia'!$L$5,AQ41&lt;'Valori soglia'!$L$6))),AND(AR$12="Einladung",OR(AND(AO$12="Grundvertrag Dienstleistung",AQ41&gt;='Valori soglia'!$H$5,AQ41&lt;'Valori soglia'!$H$6),AND(AO$12="Los Dienstleistung",AQ41&gt;='Valori soglia'!$H$5,AQ41&lt;'Valori soglia'!$H$6),AND(AO$12="Grundvertrag Lieferung",AQ41&gt;='Valori soglia'!$L$5,AQ41&lt;'Valori soglia'!$L$6),AND(AO$12="Los Lieferung",AQ41&gt;='Valori soglia'!$L$5,AQ41&lt;'Valori soglia'!$L$6)))),"Freihändig Tipo. 36 Abs. 2 Bst. d OAPub","")</f>
        <v/>
      </c>
      <c r="AT43" s="473"/>
      <c r="AU43" s="461"/>
      <c r="AV43" s="463"/>
      <c r="AW43" s="465"/>
      <c r="AX43" s="28"/>
      <c r="AY43" s="466"/>
      <c r="AZ43" s="429"/>
      <c r="BA43" s="455"/>
      <c r="BB43" s="457"/>
      <c r="BC43" s="472" t="str">
        <f>IF(OR(AND(BB$12="Offen",OR(AND(AY$12="Grundvertrag Dienstleistung",BA41&gt;='Valori soglia'!$H$5,BA41&lt;'Valori soglia'!$H$6),AND(AY$12="Los Dienstleistung",BA41&gt;='Valori soglia'!$H$5,BA41&lt;'Valori soglia'!$H$6),AND(AY$12="Grundvertrag Lieferung",BA41&gt;='Valori soglia'!$L$5,BA41&lt;'Valori soglia'!$L$6),AND(AY$12="Los Lieferung",BA41&gt;='Valori soglia'!$L$5,BA41&lt;'Valori soglia'!$L$6))),AND(BB$12="Einladung",OR(AND(AY$12="Grundvertrag Dienstleistung",BA41&gt;='Valori soglia'!$H$5,BA41&lt;'Valori soglia'!$H$6),AND(AY$12="Los Dienstleistung",BA41&gt;='Valori soglia'!$H$5,BA41&lt;'Valori soglia'!$H$6),AND(AY$12="Grundvertrag Lieferung",BA41&gt;='Valori soglia'!$L$5,BA41&lt;'Valori soglia'!$L$6),AND(AY$12="Los Lieferung",BA41&gt;='Valori soglia'!$L$5,BA41&lt;'Valori soglia'!$L$6)))),"Freihändig Tipo. 36 Abs. 2 Bst. d OAPub","")</f>
        <v/>
      </c>
      <c r="BD43" s="473"/>
      <c r="BE43" s="461"/>
      <c r="BF43" s="463"/>
      <c r="BG43" s="465"/>
      <c r="BH43" s="27"/>
      <c r="BI43" s="466"/>
      <c r="BJ43" s="429"/>
      <c r="BK43" s="455"/>
      <c r="BL43" s="457"/>
      <c r="BM43" s="472" t="str">
        <f>IF(OR(AND(BL$12="Offen",OR(AND(BI$12="Grundvertrag Dienstleistung",BK41&gt;='Valori soglia'!$H$5,BK41&lt;'Valori soglia'!$H$6),AND(BI$12="Los Dienstleistung",BK41&gt;='Valori soglia'!$H$5,BK41&lt;'Valori soglia'!$H$6),AND(BI$12="Grundvertrag Lieferung",BK41&gt;='Valori soglia'!$L$5,BK41&lt;'Valori soglia'!$L$6),AND(BI$12="Los Lieferung",BK41&gt;='Valori soglia'!$L$5,BK41&lt;'Valori soglia'!$L$6))),AND(BL$12="Einladung",OR(AND(BI$12="Grundvertrag Dienstleistung",BK41&gt;='Valori soglia'!$H$5,BK41&lt;'Valori soglia'!$H$6),AND(BI$12="Los Dienstleistung",BK41&gt;='Valori soglia'!$H$5,BK41&lt;'Valori soglia'!$H$6),AND(BI$12="Grundvertrag Lieferung",BK41&gt;='Valori soglia'!$L$5,BK41&lt;'Valori soglia'!$L$6),AND(BI$12="Los Lieferung",BK41&gt;='Valori soglia'!$L$5,BK41&lt;'Valori soglia'!$L$6)))),"Freihändig Tipo. 36 Abs. 2 Bst. d OAPub","")</f>
        <v/>
      </c>
      <c r="BN43" s="473"/>
      <c r="BO43" s="461"/>
      <c r="BP43" s="463"/>
      <c r="BQ43" s="465"/>
      <c r="BR43" s="159"/>
      <c r="BS43" s="466"/>
      <c r="BT43" s="429"/>
      <c r="BU43" s="455"/>
      <c r="BV43" s="457"/>
      <c r="BW43" s="472" t="str">
        <f>IF(OR(AND(BV$12="Offen",OR(AND(BS$12="Grundvertrag Dienstleistung",BU41&gt;='Valori soglia'!$H$5,BU41&lt;'Valori soglia'!$H$6),AND(BS$12="Los Dienstleistung",BU41&gt;='Valori soglia'!$H$5,BU41&lt;'Valori soglia'!$H$6),AND(BS$12="Grundvertrag Lieferung",BU41&gt;='Valori soglia'!$L$5,BU41&lt;'Valori soglia'!$L$6),AND(BS$12="Los Lieferung",BU41&gt;='Valori soglia'!$L$5,BU41&lt;'Valori soglia'!$L$6))),AND(BV$12="Einladung",OR(AND(BS$12="Grundvertrag Dienstleistung",BU41&gt;='Valori soglia'!$H$5,BU41&lt;'Valori soglia'!$H$6),AND(BS$12="Los Dienstleistung",BU41&gt;='Valori soglia'!$H$5,BU41&lt;'Valori soglia'!$H$6),AND(BS$12="Grundvertrag Lieferung",BU41&gt;='Valori soglia'!$L$5,BU41&lt;'Valori soglia'!$L$6),AND(BS$12="Los Lieferung",BU41&gt;='Valori soglia'!$L$5,BU41&lt;'Valori soglia'!$L$6)))),"Freihändig Tipo. 36 Abs. 2 Bst. d OAPub","")</f>
        <v/>
      </c>
      <c r="BX43" s="473"/>
      <c r="BY43" s="461"/>
      <c r="BZ43" s="463"/>
      <c r="CA43" s="465"/>
      <c r="CB43" s="159"/>
      <c r="CC43" s="466"/>
      <c r="CD43" s="429"/>
      <c r="CE43" s="455"/>
      <c r="CF43" s="457"/>
      <c r="CG43" s="472" t="str">
        <f>IF(OR(AND(CF$12="Offen",OR(AND(CC$12="Grundvertrag Dienstleistung",CE41&gt;='Valori soglia'!$H$5,CE41&lt;'Valori soglia'!$H$6),AND(CC$12="Los Dienstleistung",CE41&gt;='Valori soglia'!$H$5,CE41&lt;'Valori soglia'!$H$6),AND(CC$12="Grundvertrag Lieferung",CE41&gt;='Valori soglia'!$L$5,CE41&lt;'Valori soglia'!$L$6),AND(CC$12="Los Lieferung",CE41&gt;='Valori soglia'!$L$5,CE41&lt;'Valori soglia'!$L$6))),AND(CF$12="Einladung",OR(AND(CC$12="Grundvertrag Dienstleistung",CE41&gt;='Valori soglia'!$H$5,CE41&lt;'Valori soglia'!$H$6),AND(CC$12="Los Dienstleistung",CE41&gt;='Valori soglia'!$H$5,CE41&lt;'Valori soglia'!$H$6),AND(CC$12="Grundvertrag Lieferung",CE41&gt;='Valori soglia'!$L$5,CE41&lt;'Valori soglia'!$L$6),AND(CC$12="Los Lieferung",CE41&gt;='Valori soglia'!$L$5,CE41&lt;'Valori soglia'!$L$6)))),"Freihändig Tipo. 36 Abs. 2 Bst. d OAPub","")</f>
        <v/>
      </c>
      <c r="CH43" s="473"/>
      <c r="CI43" s="461"/>
      <c r="CJ43" s="463"/>
      <c r="CK43" s="465"/>
      <c r="CL43" s="160"/>
      <c r="CM43" s="466"/>
      <c r="CN43" s="429"/>
      <c r="CO43" s="455"/>
      <c r="CP43" s="457"/>
      <c r="CQ43" s="472" t="str">
        <f>IF(OR(AND(CP$12="Offen",OR(AND(CM$12="Grundvertrag Dienstleistung",CO41&gt;='Valori soglia'!$H$5,CO41&lt;'Valori soglia'!$H$6),AND(CM$12="Los Dienstleistung",CO41&gt;='Valori soglia'!$H$5,CO41&lt;'Valori soglia'!$H$6),AND(CM$12="Grundvertrag Lieferung",CO41&gt;='Valori soglia'!$L$5,CO41&lt;'Valori soglia'!$L$6),AND(CM$12="Los Lieferung",CO41&gt;='Valori soglia'!$L$5,CO41&lt;'Valori soglia'!$L$6))),AND(CP$12="Einladung",OR(AND(CM$12="Grundvertrag Dienstleistung",CO41&gt;='Valori soglia'!$H$5,CO41&lt;'Valori soglia'!$H$6),AND(CM$12="Los Dienstleistung",CO41&gt;='Valori soglia'!$H$5,CO41&lt;'Valori soglia'!$H$6),AND(CM$12="Grundvertrag Lieferung",CO41&gt;='Valori soglia'!$L$5,CO41&lt;'Valori soglia'!$L$6),AND(CM$12="Los Lieferung",CO41&gt;='Valori soglia'!$L$5,CO41&lt;'Valori soglia'!$L$6)))),"Freihändig Tipo. 36 Abs. 2 Bst. d OAPub","")</f>
        <v/>
      </c>
      <c r="CR43" s="473"/>
      <c r="CS43" s="461"/>
      <c r="CT43" s="463"/>
      <c r="CU43" s="465"/>
      <c r="CV43" s="161"/>
      <c r="CW43" s="466"/>
      <c r="CX43" s="429"/>
      <c r="CY43" s="455"/>
      <c r="CZ43" s="457"/>
      <c r="DA43" s="472" t="str">
        <f>IF(OR(AND(CZ$12="Offen",OR(AND(CW$12="Grundvertrag Dienstleistung",CY41&gt;='Valori soglia'!$H$5,CY41&lt;'Valori soglia'!$H$6),AND(CW$12="Los Dienstleistung",CY41&gt;='Valori soglia'!$H$5,CY41&lt;'Valori soglia'!$H$6),AND(CW$12="Grundvertrag Lieferung",CY41&gt;='Valori soglia'!$L$5,CY41&lt;'Valori soglia'!$L$6),AND(CW$12="Los Lieferung",CY41&gt;='Valori soglia'!$L$5,CY41&lt;'Valori soglia'!$L$6))),AND(CZ$12="Einladung",OR(AND(CW$12="Grundvertrag Dienstleistung",CY41&gt;='Valori soglia'!$H$5,CY41&lt;'Valori soglia'!$H$6),AND(CW$12="Los Dienstleistung",CY41&gt;='Valori soglia'!$H$5,CY41&lt;'Valori soglia'!$H$6),AND(CW$12="Grundvertrag Lieferung",CY41&gt;='Valori soglia'!$L$5,CY41&lt;'Valori soglia'!$L$6),AND(CW$12="Los Lieferung",CY41&gt;='Valori soglia'!$L$5,CY41&lt;'Valori soglia'!$L$6)))),"Freihändig Tipo. 36 Abs. 2 Bst. d OAPub","")</f>
        <v/>
      </c>
      <c r="DB43" s="473"/>
      <c r="DC43" s="461"/>
      <c r="DD43" s="463"/>
      <c r="DE43" s="465"/>
      <c r="DF43" s="162"/>
      <c r="DG43" s="466"/>
      <c r="DH43" s="429"/>
      <c r="DI43" s="455"/>
      <c r="DJ43" s="457"/>
      <c r="DK43" s="472" t="str">
        <f>IF(OR(AND(DJ$12="Offen",OR(AND(DG$12="Grundvertrag Dienstleistung",DI41&gt;='Valori soglia'!$H$5,DI41&lt;'Valori soglia'!$H$6),AND(DG$12="Los Dienstleistung",DI41&gt;='Valori soglia'!$H$5,DI41&lt;'Valori soglia'!$H$6),AND(DG$12="Grundvertrag Lieferung",DI41&gt;='Valori soglia'!$L$5,DI41&lt;'Valori soglia'!$L$6),AND(DG$12="Los Lieferung",DI41&gt;='Valori soglia'!$L$5,DI41&lt;'Valori soglia'!$L$6))),AND(DJ$12="Einladung",OR(AND(DG$12="Grundvertrag Dienstleistung",DI41&gt;='Valori soglia'!$H$5,DI41&lt;'Valori soglia'!$H$6),AND(DG$12="Los Dienstleistung",DI41&gt;='Valori soglia'!$H$5,DI41&lt;'Valori soglia'!$H$6),AND(DG$12="Grundvertrag Lieferung",DI41&gt;='Valori soglia'!$L$5,DI41&lt;'Valori soglia'!$L$6),AND(DG$12="Los Lieferung",DI41&gt;='Valori soglia'!$L$5,DI41&lt;'Valori soglia'!$L$6)))),"Freihändig Tipo. 36 Abs. 2 Bst. d OAPub","")</f>
        <v/>
      </c>
      <c r="DL43" s="473"/>
      <c r="DM43" s="461"/>
      <c r="DN43" s="463"/>
      <c r="DO43" s="465"/>
      <c r="DP43" s="27"/>
      <c r="DQ43" s="466"/>
      <c r="DR43" s="429"/>
      <c r="DS43" s="455"/>
      <c r="DT43" s="457"/>
      <c r="DU43" s="472" t="str">
        <f>IF(OR(AND(DT$12="Offen",OR(AND(DQ$12="Grundvertrag Dienstleistung",DS41&gt;='Valori soglia'!$H$5,DS41&lt;'Valori soglia'!$H$6),AND(DQ$12="Los Dienstleistung",DS41&gt;='Valori soglia'!$H$5,DS41&lt;'Valori soglia'!$H$6),AND(DQ$12="Grundvertrag Lieferung",DS41&gt;='Valori soglia'!$L$5,DS41&lt;'Valori soglia'!$L$6),AND(DQ$12="Los Lieferung",DS41&gt;='Valori soglia'!$L$5,DS41&lt;'Valori soglia'!$L$6))),AND(DT$12="Einladung",OR(AND(DQ$12="Grundvertrag Dienstleistung",DS41&gt;='Valori soglia'!$H$5,DS41&lt;'Valori soglia'!$H$6),AND(DQ$12="Los Dienstleistung",DS41&gt;='Valori soglia'!$H$5,DS41&lt;'Valori soglia'!$H$6),AND(DQ$12="Grundvertrag Lieferung",DS41&gt;='Valori soglia'!$L$5,DS41&lt;'Valori soglia'!$L$6),AND(DQ$12="Los Lieferung",DS41&gt;='Valori soglia'!$L$5,DS41&lt;'Valori soglia'!$L$6)))),"Freihändig Tipo. 36 Abs. 2 Bst. d OAPub","")</f>
        <v/>
      </c>
      <c r="DV43" s="473"/>
      <c r="DW43" s="461"/>
      <c r="DX43" s="463"/>
      <c r="DY43" s="465"/>
      <c r="DZ43" s="27"/>
      <c r="EA43" s="466"/>
      <c r="EB43" s="429"/>
      <c r="EC43" s="455"/>
      <c r="ED43" s="457"/>
      <c r="EE43" s="472" t="str">
        <f>IF(OR(AND(ED$12="Offen",OR(AND(EA$12="Grundvertrag Dienstleistung",EC41&gt;='Valori soglia'!$H$5,EC41&lt;'Valori soglia'!$H$6),AND(EA$12="Los Dienstleistung",EC41&gt;='Valori soglia'!$H$5,EC41&lt;'Valori soglia'!$H$6),AND(EA$12="Grundvertrag Lieferung",EC41&gt;='Valori soglia'!$L$5,EC41&lt;'Valori soglia'!$L$6),AND(EA$12="Los Lieferung",EC41&gt;='Valori soglia'!$L$5,EC41&lt;'Valori soglia'!$L$6))),AND(ED$12="Einladung",OR(AND(EA$12="Grundvertrag Dienstleistung",EC41&gt;='Valori soglia'!$H$5,EC41&lt;'Valori soglia'!$H$6),AND(EA$12="Los Dienstleistung",EC41&gt;='Valori soglia'!$H$5,EC41&lt;'Valori soglia'!$H$6),AND(EA$12="Grundvertrag Lieferung",EC41&gt;='Valori soglia'!$L$5,EC41&lt;'Valori soglia'!$L$6),AND(EA$12="Los Lieferung",EC41&gt;='Valori soglia'!$L$5,EC41&lt;'Valori soglia'!$L$6)))),"Freihändig Tipo. 36 Abs. 2 Bst. d OAPub","")</f>
        <v/>
      </c>
      <c r="EF43" s="473"/>
      <c r="EG43" s="461"/>
      <c r="EH43" s="463"/>
      <c r="EI43" s="465"/>
      <c r="EJ43" s="28"/>
      <c r="EK43" s="466"/>
      <c r="EL43" s="429"/>
      <c r="EM43" s="455"/>
      <c r="EN43" s="457"/>
      <c r="EO43" s="472" t="str">
        <f>IF(OR(AND(EN$12="Offen",OR(AND(EK$12="Grundvertrag Dienstleistung",EM41&gt;='Valori soglia'!$H$5,EM41&lt;'Valori soglia'!$H$6),AND(EK$12="Los Dienstleistung",EM41&gt;='Valori soglia'!$H$5,EM41&lt;'Valori soglia'!$H$6),AND(EK$12="Grundvertrag Lieferung",EM41&gt;='Valori soglia'!$L$5,EM41&lt;'Valori soglia'!$L$6),AND(EK$12="Los Lieferung",EM41&gt;='Valori soglia'!$L$5,EM41&lt;'Valori soglia'!$L$6))),AND(EN$12="Einladung",OR(AND(EK$12="Grundvertrag Dienstleistung",EM41&gt;='Valori soglia'!$H$5,EM41&lt;'Valori soglia'!$H$6),AND(EK$12="Los Dienstleistung",EM41&gt;='Valori soglia'!$H$5,EM41&lt;'Valori soglia'!$H$6),AND(EK$12="Grundvertrag Lieferung",EM41&gt;='Valori soglia'!$L$5,EM41&lt;'Valori soglia'!$L$6),AND(EK$12="Los Lieferung",EM41&gt;='Valori soglia'!$L$5,EM41&lt;'Valori soglia'!$L$6)))),"Freihändig Tipo. 36 Abs. 2 Bst. d OAPub","")</f>
        <v/>
      </c>
      <c r="EP43" s="473"/>
      <c r="EQ43" s="461"/>
      <c r="ER43" s="463"/>
      <c r="ES43" s="465"/>
      <c r="ET43" s="27"/>
      <c r="EU43" s="466"/>
      <c r="EV43" s="429"/>
      <c r="EW43" s="455"/>
      <c r="EX43" s="457"/>
      <c r="EY43" s="472" t="str">
        <f>IF(OR(AND(EX$12="Offen",OR(AND(EU$12="Grundvertrag Dienstleistung",EW41&gt;='Valori soglia'!$H$5,EW41&lt;'Valori soglia'!$H$6),AND(EU$12="Los Dienstleistung",EW41&gt;='Valori soglia'!$H$5,EW41&lt;'Valori soglia'!$H$6),AND(EU$12="Grundvertrag Lieferung",EW41&gt;='Valori soglia'!$L$5,EW41&lt;'Valori soglia'!$L$6),AND(EU$12="Los Lieferung",EW41&gt;='Valori soglia'!$L$5,EW41&lt;'Valori soglia'!$L$6))),AND(EX$12="Einladung",OR(AND(EU$12="Grundvertrag Dienstleistung",EW41&gt;='Valori soglia'!$H$5,EW41&lt;'Valori soglia'!$H$6),AND(EU$12="Los Dienstleistung",EW41&gt;='Valori soglia'!$H$5,EW41&lt;'Valori soglia'!$H$6),AND(EU$12="Grundvertrag Lieferung",EW41&gt;='Valori soglia'!$L$5,EW41&lt;'Valori soglia'!$L$6),AND(EU$12="Los Lieferung",EW41&gt;='Valori soglia'!$L$5,EW41&lt;'Valori soglia'!$L$6)))),"Freihändig Tipo. 36 Abs. 2 Bst. d OAPub","")</f>
        <v/>
      </c>
      <c r="EZ43" s="473"/>
      <c r="FA43" s="461"/>
      <c r="FB43" s="463"/>
      <c r="FC43" s="465"/>
      <c r="FD43" s="159"/>
      <c r="FE43" s="466"/>
      <c r="FF43" s="429"/>
      <c r="FG43" s="455"/>
      <c r="FH43" s="457"/>
      <c r="FI43" s="472" t="str">
        <f>IF(OR(AND(FH$12="Offen",OR(AND(FE$12="Grundvertrag Dienstleistung",FG41&gt;='Valori soglia'!$H$5,FG41&lt;'Valori soglia'!$H$6),AND(FE$12="Los Dienstleistung",FG41&gt;='Valori soglia'!$H$5,FG41&lt;'Valori soglia'!$H$6),AND(FE$12="Grundvertrag Lieferung",FG41&gt;='Valori soglia'!$L$5,FG41&lt;'Valori soglia'!$L$6),AND(FE$12="Los Lieferung",FG41&gt;='Valori soglia'!$L$5,FG41&lt;'Valori soglia'!$L$6))),AND(FH$12="Einladung",OR(AND(FE$12="Grundvertrag Dienstleistung",FG41&gt;='Valori soglia'!$H$5,FG41&lt;'Valori soglia'!$H$6),AND(FE$12="Los Dienstleistung",FG41&gt;='Valori soglia'!$H$5,FG41&lt;'Valori soglia'!$H$6),AND(FE$12="Grundvertrag Lieferung",FG41&gt;='Valori soglia'!$L$5,FG41&lt;'Valori soglia'!$L$6),AND(FE$12="Los Lieferung",FG41&gt;='Valori soglia'!$L$5,FG41&lt;'Valori soglia'!$L$6)))),"Freihändig Tipo. 36 Abs. 2 Bst. d OAPub","")</f>
        <v/>
      </c>
      <c r="FJ43" s="473"/>
      <c r="FK43" s="461"/>
      <c r="FL43" s="463"/>
      <c r="FM43" s="465"/>
      <c r="FN43" s="159"/>
      <c r="FO43" s="466"/>
      <c r="FP43" s="429"/>
      <c r="FQ43" s="455"/>
      <c r="FR43" s="457"/>
      <c r="FS43" s="472" t="str">
        <f>IF(OR(AND(FR$12="Offen",OR(AND(FO$12="Grundvertrag Dienstleistung",FQ41&gt;='Valori soglia'!$H$5,FQ41&lt;'Valori soglia'!$H$6),AND(FO$12="Los Dienstleistung",FQ41&gt;='Valori soglia'!$H$5,FQ41&lt;'Valori soglia'!$H$6),AND(FO$12="Grundvertrag Lieferung",FQ41&gt;='Valori soglia'!$L$5,FQ41&lt;'Valori soglia'!$L$6),AND(FO$12="Los Lieferung",FQ41&gt;='Valori soglia'!$L$5,FQ41&lt;'Valori soglia'!$L$6))),AND(FR$12="Einladung",OR(AND(FO$12="Grundvertrag Dienstleistung",FQ41&gt;='Valori soglia'!$H$5,FQ41&lt;'Valori soglia'!$H$6),AND(FO$12="Los Dienstleistung",FQ41&gt;='Valori soglia'!$H$5,FQ41&lt;'Valori soglia'!$H$6),AND(FO$12="Grundvertrag Lieferung",FQ41&gt;='Valori soglia'!$L$5,FQ41&lt;'Valori soglia'!$L$6),AND(FO$12="Los Lieferung",FQ41&gt;='Valori soglia'!$L$5,FQ41&lt;'Valori soglia'!$L$6)))),"Freihändig Tipo. 36 Abs. 2 Bst. d OAPub","")</f>
        <v/>
      </c>
      <c r="FT43" s="473"/>
      <c r="FU43" s="461"/>
      <c r="FV43" s="463"/>
      <c r="FW43" s="465"/>
      <c r="FX43" s="160"/>
      <c r="FY43" s="466"/>
      <c r="FZ43" s="429"/>
      <c r="GA43" s="455"/>
      <c r="GB43" s="457"/>
      <c r="GC43" s="472" t="str">
        <f>IF(OR(AND(GB$12="Offen",OR(AND(FY$12="Grundvertrag Dienstleistung",GA41&gt;='Valori soglia'!$H$5,GA41&lt;'Valori soglia'!$H$6),AND(FY$12="Los Dienstleistung",GA41&gt;='Valori soglia'!$H$5,GA41&lt;'Valori soglia'!$H$6),AND(FY$12="Grundvertrag Lieferung",GA41&gt;='Valori soglia'!$L$5,GA41&lt;'Valori soglia'!$L$6),AND(FY$12="Los Lieferung",GA41&gt;='Valori soglia'!$L$5,GA41&lt;'Valori soglia'!$L$6))),AND(GB$12="Einladung",OR(AND(FY$12="Grundvertrag Dienstleistung",GA41&gt;='Valori soglia'!$H$5,GA41&lt;'Valori soglia'!$H$6),AND(FY$12="Los Dienstleistung",GA41&gt;='Valori soglia'!$H$5,GA41&lt;'Valori soglia'!$H$6),AND(FY$12="Grundvertrag Lieferung",GA41&gt;='Valori soglia'!$L$5,GA41&lt;'Valori soglia'!$L$6),AND(FY$12="Los Lieferung",GA41&gt;='Valori soglia'!$L$5,GA41&lt;'Valori soglia'!$L$6)))),"Freihändig Tipo. 36 Abs. 2 Bst. d OAPub","")</f>
        <v/>
      </c>
      <c r="GD43" s="473"/>
      <c r="GE43" s="461"/>
      <c r="GF43" s="463"/>
      <c r="GG43" s="465"/>
      <c r="GH43" s="161"/>
      <c r="GI43" s="466"/>
      <c r="GJ43" s="429"/>
      <c r="GK43" s="455"/>
      <c r="GL43" s="457"/>
      <c r="GM43" s="472" t="str">
        <f>IF(OR(AND(GL$12="Offen",OR(AND(GI$12="Grundvertrag Dienstleistung",GK41&gt;='Valori soglia'!$H$5,GK41&lt;'Valori soglia'!$H$6),AND(GI$12="Los Dienstleistung",GK41&gt;='Valori soglia'!$H$5,GK41&lt;'Valori soglia'!$H$6),AND(GI$12="Grundvertrag Lieferung",GK41&gt;='Valori soglia'!$L$5,GK41&lt;'Valori soglia'!$L$6),AND(GI$12="Los Lieferung",GK41&gt;='Valori soglia'!$L$5,GK41&lt;'Valori soglia'!$L$6))),AND(GL$12="Einladung",OR(AND(GI$12="Grundvertrag Dienstleistung",GK41&gt;='Valori soglia'!$H$5,GK41&lt;'Valori soglia'!$H$6),AND(GI$12="Los Dienstleistung",GK41&gt;='Valori soglia'!$H$5,GK41&lt;'Valori soglia'!$H$6),AND(GI$12="Grundvertrag Lieferung",GK41&gt;='Valori soglia'!$L$5,GK41&lt;'Valori soglia'!$L$6),AND(GI$12="Los Lieferung",GK41&gt;='Valori soglia'!$L$5,GK41&lt;'Valori soglia'!$L$6)))),"Freihändig Tipo. 36 Abs. 2 Bst. d OAPub","")</f>
        <v/>
      </c>
      <c r="GN43" s="473"/>
      <c r="GO43" s="461"/>
      <c r="GP43" s="463"/>
      <c r="GQ43" s="465"/>
      <c r="GR43" s="162"/>
      <c r="GS43" s="466"/>
      <c r="GT43" s="429"/>
      <c r="GU43" s="455"/>
      <c r="GV43" s="457"/>
      <c r="GW43" s="472" t="str">
        <f>IF(OR(AND(GV$12="Offen",OR(AND(GS$12="Grundvertrag Dienstleistung",GU41&gt;='Valori soglia'!$H$5,GU41&lt;'Valori soglia'!$H$6),AND(GS$12="Los Dienstleistung",GU41&gt;='Valori soglia'!$H$5,GU41&lt;'Valori soglia'!$H$6),AND(GS$12="Grundvertrag Lieferung",GU41&gt;='Valori soglia'!$L$5,GU41&lt;'Valori soglia'!$L$6),AND(GS$12="Los Lieferung",GU41&gt;='Valori soglia'!$L$5,GU41&lt;'Valori soglia'!$L$6))),AND(GV$12="Einladung",OR(AND(GS$12="Grundvertrag Dienstleistung",GU41&gt;='Valori soglia'!$H$5,GU41&lt;'Valori soglia'!$H$6),AND(GS$12="Los Dienstleistung",GU41&gt;='Valori soglia'!$H$5,GU41&lt;'Valori soglia'!$H$6),AND(GS$12="Grundvertrag Lieferung",GU41&gt;='Valori soglia'!$L$5,GU41&lt;'Valori soglia'!$L$6),AND(GS$12="Los Lieferung",GU41&gt;='Valori soglia'!$L$5,GU41&lt;'Valori soglia'!$L$6)))),"Freihändig Tipo. 36 Abs. 2 Bst. d OAPub","")</f>
        <v/>
      </c>
      <c r="GX43" s="473"/>
      <c r="GY43" s="461"/>
      <c r="GZ43" s="463"/>
      <c r="HA43" s="465"/>
      <c r="HB43" s="27"/>
      <c r="HC43" s="466"/>
      <c r="HD43" s="429"/>
      <c r="HE43" s="455"/>
      <c r="HF43" s="457"/>
      <c r="HG43" s="472" t="str">
        <f>IF(OR(AND(HF$12="Offen",OR(AND(HC$12="Grundvertrag Dienstleistung",HE41&gt;='Valori soglia'!$H$5,HE41&lt;'Valori soglia'!$H$6),AND(HC$12="Los Dienstleistung",HE41&gt;='Valori soglia'!$H$5,HE41&lt;'Valori soglia'!$H$6),AND(HC$12="Grundvertrag Lieferung",HE41&gt;='Valori soglia'!$L$5,HE41&lt;'Valori soglia'!$L$6),AND(HC$12="Los Lieferung",HE41&gt;='Valori soglia'!$L$5,HE41&lt;'Valori soglia'!$L$6))),AND(HF$12="Einladung",OR(AND(HC$12="Grundvertrag Dienstleistung",HE41&gt;='Valori soglia'!$H$5,HE41&lt;'Valori soglia'!$H$6),AND(HC$12="Los Dienstleistung",HE41&gt;='Valori soglia'!$H$5,HE41&lt;'Valori soglia'!$H$6),AND(HC$12="Grundvertrag Lieferung",HE41&gt;='Valori soglia'!$L$5,HE41&lt;'Valori soglia'!$L$6),AND(HC$12="Los Lieferung",HE41&gt;='Valori soglia'!$L$5,HE41&lt;'Valori soglia'!$L$6)))),"Freihändig Tipo. 36 Abs. 2 Bst. d OAPub","")</f>
        <v/>
      </c>
      <c r="HH43" s="473"/>
      <c r="HI43" s="461"/>
      <c r="HJ43" s="463"/>
      <c r="HK43" s="465"/>
      <c r="HL43" s="27"/>
      <c r="HM43" s="466"/>
      <c r="HN43" s="429"/>
      <c r="HO43" s="455"/>
      <c r="HP43" s="457"/>
      <c r="HQ43" s="472" t="str">
        <f>IF(OR(AND(HP$12="Offen",OR(AND(HM$12="Grundvertrag Dienstleistung",HO41&gt;='Valori soglia'!$H$5,HO41&lt;'Valori soglia'!$H$6),AND(HM$12="Los Dienstleistung",HO41&gt;='Valori soglia'!$H$5,HO41&lt;'Valori soglia'!$H$6),AND(HM$12="Grundvertrag Lieferung",HO41&gt;='Valori soglia'!$L$5,HO41&lt;'Valori soglia'!$L$6),AND(HM$12="Los Lieferung",HO41&gt;='Valori soglia'!$L$5,HO41&lt;'Valori soglia'!$L$6))),AND(HP$12="Einladung",OR(AND(HM$12="Grundvertrag Dienstleistung",HO41&gt;='Valori soglia'!$H$5,HO41&lt;'Valori soglia'!$H$6),AND(HM$12="Los Dienstleistung",HO41&gt;='Valori soglia'!$H$5,HO41&lt;'Valori soglia'!$H$6),AND(HM$12="Grundvertrag Lieferung",HO41&gt;='Valori soglia'!$L$5,HO41&lt;'Valori soglia'!$L$6),AND(HM$12="Los Lieferung",HO41&gt;='Valori soglia'!$L$5,HO41&lt;'Valori soglia'!$L$6)))),"Freihändig Tipo. 36 Abs. 2 Bst. d OAPub","")</f>
        <v/>
      </c>
      <c r="HR43" s="473"/>
      <c r="HS43" s="461"/>
      <c r="HT43" s="463"/>
      <c r="HU43" s="465"/>
      <c r="HV43" s="28"/>
      <c r="HW43" s="466"/>
      <c r="HX43" s="429"/>
      <c r="HY43" s="455"/>
      <c r="HZ43" s="457"/>
      <c r="IA43" s="472" t="str">
        <f>IF(OR(AND(HZ$12="Offen",OR(AND(HW$12="Grundvertrag Dienstleistung",HY41&gt;='Valori soglia'!$H$5,HY41&lt;'Valori soglia'!$H$6),AND(HW$12="Los Dienstleistung",HY41&gt;='Valori soglia'!$H$5,HY41&lt;'Valori soglia'!$H$6),AND(HW$12="Grundvertrag Lieferung",HY41&gt;='Valori soglia'!$L$5,HY41&lt;'Valori soglia'!$L$6),AND(HW$12="Los Lieferung",HY41&gt;='Valori soglia'!$L$5,HY41&lt;'Valori soglia'!$L$6))),AND(HZ$12="Einladung",OR(AND(HW$12="Grundvertrag Dienstleistung",HY41&gt;='Valori soglia'!$H$5,HY41&lt;'Valori soglia'!$H$6),AND(HW$12="Los Dienstleistung",HY41&gt;='Valori soglia'!$H$5,HY41&lt;'Valori soglia'!$H$6),AND(HW$12="Grundvertrag Lieferung",HY41&gt;='Valori soglia'!$L$5,HY41&lt;'Valori soglia'!$L$6),AND(HW$12="Los Lieferung",HY41&gt;='Valori soglia'!$L$5,HY41&lt;'Valori soglia'!$L$6)))),"Freihändig Tipo. 36 Abs. 2 Bst. d OAPub","")</f>
        <v/>
      </c>
      <c r="IB43" s="473"/>
      <c r="IC43" s="461"/>
      <c r="ID43" s="463"/>
      <c r="IE43" s="465"/>
      <c r="IF43" s="27"/>
      <c r="IG43" s="466"/>
      <c r="IH43" s="429"/>
      <c r="II43" s="455"/>
      <c r="IJ43" s="457"/>
      <c r="IK43" s="472" t="str">
        <f>IF(OR(AND(IJ$12="Offen",OR(AND(IG$12="Grundvertrag Dienstleistung",II41&gt;='Valori soglia'!$H$5,II41&lt;'Valori soglia'!$H$6),AND(IG$12="Los Dienstleistung",II41&gt;='Valori soglia'!$H$5,II41&lt;'Valori soglia'!$H$6),AND(IG$12="Grundvertrag Lieferung",II41&gt;='Valori soglia'!$L$5,II41&lt;'Valori soglia'!$L$6),AND(IG$12="Los Lieferung",II41&gt;='Valori soglia'!$L$5,II41&lt;'Valori soglia'!$L$6))),AND(IJ$12="Einladung",OR(AND(IG$12="Grundvertrag Dienstleistung",II41&gt;='Valori soglia'!$H$5,II41&lt;'Valori soglia'!$H$6),AND(IG$12="Los Dienstleistung",II41&gt;='Valori soglia'!$H$5,II41&lt;'Valori soglia'!$H$6),AND(IG$12="Grundvertrag Lieferung",II41&gt;='Valori soglia'!$L$5,II41&lt;'Valori soglia'!$L$6),AND(IG$12="Los Lieferung",II41&gt;='Valori soglia'!$L$5,II41&lt;'Valori soglia'!$L$6)))),"Freihändig Tipo. 36 Abs. 2 Bst. d OAPub","")</f>
        <v/>
      </c>
      <c r="IL43" s="473"/>
      <c r="IM43" s="461"/>
      <c r="IN43" s="463"/>
      <c r="IO43" s="465"/>
      <c r="IP43" s="159"/>
      <c r="IQ43" s="466"/>
      <c r="IR43" s="429"/>
      <c r="IS43" s="455"/>
      <c r="IT43" s="457"/>
      <c r="IU43" s="472" t="str">
        <f>IF(OR(AND(IT$12="Offen",OR(AND(IQ$12="Grundvertrag Dienstleistung",IS41&gt;='Valori soglia'!$H$5,IS41&lt;'Valori soglia'!$H$6),AND(IQ$12="Los Dienstleistung",IS41&gt;='Valori soglia'!$H$5,IS41&lt;'Valori soglia'!$H$6),AND(IQ$12="Grundvertrag Lieferung",IS41&gt;='Valori soglia'!$L$5,IS41&lt;'Valori soglia'!$L$6),AND(IQ$12="Los Lieferung",IS41&gt;='Valori soglia'!$L$5,IS41&lt;'Valori soglia'!$L$6))),AND(IT$12="Einladung",OR(AND(IQ$12="Grundvertrag Dienstleistung",IS41&gt;='Valori soglia'!$H$5,IS41&lt;'Valori soglia'!$H$6),AND(IQ$12="Los Dienstleistung",IS41&gt;='Valori soglia'!$H$5,IS41&lt;'Valori soglia'!$H$6),AND(IQ$12="Grundvertrag Lieferung",IS41&gt;='Valori soglia'!$L$5,IS41&lt;'Valori soglia'!$L$6),AND(IQ$12="Los Lieferung",IS41&gt;='Valori soglia'!$L$5,IS41&lt;'Valori soglia'!$L$6)))),"Freihändig Tipo. 36 Abs. 2 Bst. d OAPub","")</f>
        <v/>
      </c>
      <c r="IV43" s="473"/>
      <c r="IW43" s="461"/>
      <c r="IX43" s="463"/>
      <c r="IY43" s="465"/>
      <c r="IZ43" s="159"/>
      <c r="JA43" s="466"/>
      <c r="JB43" s="429"/>
      <c r="JC43" s="455"/>
      <c r="JD43" s="457"/>
      <c r="JE43" s="472" t="str">
        <f>IF(OR(AND(JD$12="Offen",OR(AND(JA$12="Grundvertrag Dienstleistung",JC41&gt;='Valori soglia'!$H$5,JC41&lt;'Valori soglia'!$H$6),AND(JA$12="Los Dienstleistung",JC41&gt;='Valori soglia'!$H$5,JC41&lt;'Valori soglia'!$H$6),AND(JA$12="Grundvertrag Lieferung",JC41&gt;='Valori soglia'!$L$5,JC41&lt;'Valori soglia'!$L$6),AND(JA$12="Los Lieferung",JC41&gt;='Valori soglia'!$L$5,JC41&lt;'Valori soglia'!$L$6))),AND(JD$12="Einladung",OR(AND(JA$12="Grundvertrag Dienstleistung",JC41&gt;='Valori soglia'!$H$5,JC41&lt;'Valori soglia'!$H$6),AND(JA$12="Los Dienstleistung",JC41&gt;='Valori soglia'!$H$5,JC41&lt;'Valori soglia'!$H$6),AND(JA$12="Grundvertrag Lieferung",JC41&gt;='Valori soglia'!$L$5,JC41&lt;'Valori soglia'!$L$6),AND(JA$12="Los Lieferung",JC41&gt;='Valori soglia'!$L$5,JC41&lt;'Valori soglia'!$L$6)))),"Freihändig Tipo. 36 Abs. 2 Bst. d OAPub","")</f>
        <v/>
      </c>
      <c r="JF43" s="473"/>
      <c r="JG43" s="461"/>
      <c r="JH43" s="463"/>
      <c r="JI43" s="465"/>
      <c r="JJ43" s="160"/>
      <c r="JK43" s="466"/>
      <c r="JL43" s="429"/>
      <c r="JM43" s="455"/>
      <c r="JN43" s="457"/>
      <c r="JO43" s="472" t="str">
        <f>IF(OR(AND(JN$12="Offen",OR(AND(JK$12="Grundvertrag Dienstleistung",JM41&gt;='Valori soglia'!$H$5,JM41&lt;'Valori soglia'!$H$6),AND(JK$12="Los Dienstleistung",JM41&gt;='Valori soglia'!$H$5,JM41&lt;'Valori soglia'!$H$6),AND(JK$12="Grundvertrag Lieferung",JM41&gt;='Valori soglia'!$L$5,JM41&lt;'Valori soglia'!$L$6),AND(JK$12="Los Lieferung",JM41&gt;='Valori soglia'!$L$5,JM41&lt;'Valori soglia'!$L$6))),AND(JN$12="Einladung",OR(AND(JK$12="Grundvertrag Dienstleistung",JM41&gt;='Valori soglia'!$H$5,JM41&lt;'Valori soglia'!$H$6),AND(JK$12="Los Dienstleistung",JM41&gt;='Valori soglia'!$H$5,JM41&lt;'Valori soglia'!$H$6),AND(JK$12="Grundvertrag Lieferung",JM41&gt;='Valori soglia'!$L$5,JM41&lt;'Valori soglia'!$L$6),AND(JK$12="Los Lieferung",JM41&gt;='Valori soglia'!$L$5,JM41&lt;'Valori soglia'!$L$6)))),"Freihändig Tipo. 36 Abs. 2 Bst. d OAPub","")</f>
        <v/>
      </c>
      <c r="JP43" s="473"/>
      <c r="JQ43" s="461"/>
      <c r="JR43" s="463"/>
      <c r="JS43" s="465"/>
    </row>
    <row r="44" spans="2:279" ht="27" customHeight="1" x14ac:dyDescent="0.2">
      <c r="B44" s="151" t="s">
        <v>103</v>
      </c>
      <c r="C44" s="429"/>
      <c r="D44" s="378">
        <v>0</v>
      </c>
      <c r="E44" s="510" t="str">
        <f>IF(D44&gt;='Valori soglia'!H$6,"BöB","OAPub")</f>
        <v>OAPub</v>
      </c>
      <c r="F44" s="505" t="str">
        <f>IF(D44&gt;='Valori soglia'!H$6,"Offenes Procedura *","")</f>
        <v/>
      </c>
      <c r="G44" s="506"/>
      <c r="H44" s="502" t="str">
        <f>IF(E44="BöB","Ja","No")</f>
        <v>No</v>
      </c>
      <c r="I44" s="503" t="str">
        <f>IF(E44="BöB","Ja","No")</f>
        <v>No</v>
      </c>
      <c r="J44" s="495"/>
      <c r="K44" s="173" t="s">
        <v>44</v>
      </c>
      <c r="L44" s="429">
        <v>11</v>
      </c>
      <c r="M44" s="455">
        <v>0</v>
      </c>
      <c r="N44" s="457" t="str">
        <f>IF(M44&gt;='Valori soglia'!$H$6,"BöB","OAPub")</f>
        <v>OAPub</v>
      </c>
      <c r="O44" s="459" t="str">
        <f>IF(OR(AND(K$12="Grundvertrag Dienstleistung",M44&gt;='Valori soglia'!$H$5,O46=""),AND(K$12="Los Dienstleistung",M44&gt;='Valori soglia'!$H$5,O46=""),AND(K$12="Grundvertrag Lieferung",M44&gt;='Valori soglia'!$L$5,O46=""),AND(K$12="Los Lieferung",M44&gt;='Valori soglia'!$L$5,O46="")),"Freihändig Tipo. 13 OAPub","")</f>
        <v/>
      </c>
      <c r="P44" s="460"/>
      <c r="Q44" s="461" t="str">
        <f>IF(N44="BöB","Ja","No")</f>
        <v>No</v>
      </c>
      <c r="R44" s="463" t="str">
        <f>IF(N44="BöB","Ja","No")</f>
        <v>No</v>
      </c>
      <c r="S44" s="465" t="str">
        <f>IF(SUM(M14:M46)&gt;M12/2,"Ʃ Aggiunte &gt; 50% Grundauftrag","")</f>
        <v/>
      </c>
      <c r="T44" s="162"/>
      <c r="U44" s="173" t="s">
        <v>44</v>
      </c>
      <c r="V44" s="429">
        <v>11</v>
      </c>
      <c r="W44" s="455">
        <v>0</v>
      </c>
      <c r="X44" s="457" t="str">
        <f>IF(W44&gt;='Valori soglia'!$H$6,"BöB","OAPub")</f>
        <v>OAPub</v>
      </c>
      <c r="Y44" s="459" t="str">
        <f>IF(OR(AND(U$12="Grundvertrag Dienstleistung",W44&gt;='Valori soglia'!$H$5,Y46=""),AND(U$12="Los Dienstleistung",W44&gt;='Valori soglia'!$H$5,Y46=""),AND(U$12="Grundvertrag Lieferung",W44&gt;='Valori soglia'!$L$5,Y46=""),AND(U$12="Los Lieferung",W44&gt;='Valori soglia'!$L$5,Y46="")),"Freihändig Tipo. 13 OAPub","")</f>
        <v/>
      </c>
      <c r="Z44" s="460"/>
      <c r="AA44" s="461" t="str">
        <f>IF(X44="BöB","Ja","No")</f>
        <v>No</v>
      </c>
      <c r="AB44" s="463" t="str">
        <f>IF(X44="BöB","Ja","No")</f>
        <v>No</v>
      </c>
      <c r="AC44" s="465" t="str">
        <f>IF(SUM(W14:W46)&gt;W12/2,"Ʃ Aggiunte &gt; 50% Grundauftrag","")</f>
        <v/>
      </c>
      <c r="AD44" s="36"/>
      <c r="AE44" s="173" t="s">
        <v>44</v>
      </c>
      <c r="AF44" s="429">
        <v>11</v>
      </c>
      <c r="AG44" s="455">
        <v>0</v>
      </c>
      <c r="AH44" s="457" t="str">
        <f>IF(AG44&gt;='Valori soglia'!$H$6,"BöB","OAPub")</f>
        <v>OAPub</v>
      </c>
      <c r="AI44" s="459" t="str">
        <f>IF(OR(AND(AE$12="Grundvertrag Dienstleistung",AG44&gt;='Valori soglia'!$H$5,AI46=""),AND(AE$12="Los Dienstleistung",AG44&gt;='Valori soglia'!$H$5,AI46=""),AND(AE$12="Grundvertrag Lieferung",AG44&gt;='Valori soglia'!$L$5,AI46=""),AND(AE$12="Los Lieferung",AG44&gt;='Valori soglia'!$L$5,AI46="")),"Freihändig Tipo. 13 OAPub","")</f>
        <v/>
      </c>
      <c r="AJ44" s="460"/>
      <c r="AK44" s="461" t="str">
        <f>IF(AH44="BöB","Ja","No")</f>
        <v>No</v>
      </c>
      <c r="AL44" s="463" t="str">
        <f>IF(AH44="BöB","Ja","No")</f>
        <v>No</v>
      </c>
      <c r="AM44" s="465" t="str">
        <f>IF(SUM(AG14:AG46)&gt;AG12/2,"Ʃ Aggiunte &gt; 50% Grundauftrag","")</f>
        <v/>
      </c>
      <c r="AN44" s="27"/>
      <c r="AO44" s="173" t="s">
        <v>44</v>
      </c>
      <c r="AP44" s="429">
        <v>11</v>
      </c>
      <c r="AQ44" s="455">
        <v>0</v>
      </c>
      <c r="AR44" s="457" t="str">
        <f>IF(AQ44&gt;='Valori soglia'!$H$6,"BöB","OAPub")</f>
        <v>OAPub</v>
      </c>
      <c r="AS44" s="459" t="str">
        <f>IF(OR(AND(AO$12="Grundvertrag Dienstleistung",AQ44&gt;='Valori soglia'!$H$5,AS46=""),AND(AO$12="Los Dienstleistung",AQ44&gt;='Valori soglia'!$H$5,AS46=""),AND(AO$12="Grundvertrag Lieferung",AQ44&gt;='Valori soglia'!$L$5,AS46=""),AND(AO$12="Los Lieferung",AQ44&gt;='Valori soglia'!$L$5,AS46="")),"Freihändig Tipo. 13 OAPub","")</f>
        <v/>
      </c>
      <c r="AT44" s="460"/>
      <c r="AU44" s="461" t="str">
        <f>IF(AR44="BöB","Ja","No")</f>
        <v>No</v>
      </c>
      <c r="AV44" s="463" t="str">
        <f>IF(AR44="BöB","Ja","No")</f>
        <v>No</v>
      </c>
      <c r="AW44" s="465" t="str">
        <f>IF(SUM(AQ14:AQ46)&gt;AQ12/2,"Ʃ Aggiunte &gt; 50% Grundauftrag","")</f>
        <v/>
      </c>
      <c r="AX44" s="28"/>
      <c r="AY44" s="173" t="s">
        <v>44</v>
      </c>
      <c r="AZ44" s="429">
        <v>11</v>
      </c>
      <c r="BA44" s="455">
        <v>0</v>
      </c>
      <c r="BB44" s="457" t="str">
        <f>IF(BA44&gt;='Valori soglia'!$H$6,"BöB","OAPub")</f>
        <v>OAPub</v>
      </c>
      <c r="BC44" s="459" t="str">
        <f>IF(OR(AND(AY$12="Grundvertrag Dienstleistung",BA44&gt;='Valori soglia'!$H$5,BC46=""),AND(AY$12="Los Dienstleistung",BA44&gt;='Valori soglia'!$H$5,BC46=""),AND(AY$12="Grundvertrag Lieferung",BA44&gt;='Valori soglia'!$L$5,BC46=""),AND(AY$12="Los Lieferung",BA44&gt;='Valori soglia'!$L$5,BC46="")),"Freihändig Tipo. 13 OAPub","")</f>
        <v/>
      </c>
      <c r="BD44" s="460"/>
      <c r="BE44" s="461" t="str">
        <f>IF(BB44="BöB","Ja","No")</f>
        <v>No</v>
      </c>
      <c r="BF44" s="463" t="str">
        <f>IF(BB44="BöB","Ja","No")</f>
        <v>No</v>
      </c>
      <c r="BG44" s="465" t="str">
        <f>IF(SUM(BA14:BA46)&gt;BA12/2,"Ʃ Aggiunte &gt; 50% Grundauftrag","")</f>
        <v/>
      </c>
      <c r="BH44" s="27"/>
      <c r="BI44" s="173" t="s">
        <v>44</v>
      </c>
      <c r="BJ44" s="429">
        <v>11</v>
      </c>
      <c r="BK44" s="455">
        <v>0</v>
      </c>
      <c r="BL44" s="457" t="str">
        <f>IF(BK44&gt;='Valori soglia'!$H$6,"BöB","OAPub")</f>
        <v>OAPub</v>
      </c>
      <c r="BM44" s="459" t="str">
        <f>IF(OR(AND(BI$12="Grundvertrag Dienstleistung",BK44&gt;='Valori soglia'!$H$5,BM46=""),AND(BI$12="Los Dienstleistung",BK44&gt;='Valori soglia'!$H$5,BM46=""),AND(BI$12="Grundvertrag Lieferung",BK44&gt;='Valori soglia'!$L$5,BM46=""),AND(BI$12="Los Lieferung",BK44&gt;='Valori soglia'!$L$5,BM46="")),"Freihändig Tipo. 13 OAPub","")</f>
        <v/>
      </c>
      <c r="BN44" s="460"/>
      <c r="BO44" s="461" t="str">
        <f>IF(BL44="BöB","Ja","No")</f>
        <v>No</v>
      </c>
      <c r="BP44" s="463" t="str">
        <f>IF(BL44="BöB","Ja","No")</f>
        <v>No</v>
      </c>
      <c r="BQ44" s="465" t="str">
        <f>IF(SUM(BK14:BK46)&gt;BK12/2,"Ʃ Aggiunte &gt; 50% Grundauftrag","")</f>
        <v/>
      </c>
      <c r="BR44" s="159"/>
      <c r="BS44" s="173" t="s">
        <v>44</v>
      </c>
      <c r="BT44" s="429">
        <v>11</v>
      </c>
      <c r="BU44" s="455">
        <v>0</v>
      </c>
      <c r="BV44" s="457" t="str">
        <f>IF(BU44&gt;='Valori soglia'!$H$6,"BöB","OAPub")</f>
        <v>OAPub</v>
      </c>
      <c r="BW44" s="459" t="str">
        <f>IF(OR(AND(BS$12="Grundvertrag Dienstleistung",BU44&gt;='Valori soglia'!$H$5,BW46=""),AND(BS$12="Los Dienstleistung",BU44&gt;='Valori soglia'!$H$5,BW46=""),AND(BS$12="Grundvertrag Lieferung",BU44&gt;='Valori soglia'!$L$5,BW46=""),AND(BS$12="Los Lieferung",BU44&gt;='Valori soglia'!$L$5,BW46="")),"Freihändig Tipo. 13 OAPub","")</f>
        <v/>
      </c>
      <c r="BX44" s="460"/>
      <c r="BY44" s="461" t="str">
        <f>IF(BV44="BöB","Ja","No")</f>
        <v>No</v>
      </c>
      <c r="BZ44" s="463" t="str">
        <f>IF(BV44="BöB","Ja","No")</f>
        <v>No</v>
      </c>
      <c r="CA44" s="465" t="str">
        <f>IF(SUM(BU14:BU46)&gt;BU12/2,"Ʃ Aggiunte &gt; 50% Grundauftrag","")</f>
        <v/>
      </c>
      <c r="CB44" s="159"/>
      <c r="CC44" s="173" t="s">
        <v>44</v>
      </c>
      <c r="CD44" s="429">
        <v>11</v>
      </c>
      <c r="CE44" s="455">
        <v>0</v>
      </c>
      <c r="CF44" s="457" t="str">
        <f>IF(CE44&gt;='Valori soglia'!$H$6,"BöB","OAPub")</f>
        <v>OAPub</v>
      </c>
      <c r="CG44" s="459" t="str">
        <f>IF(OR(AND(CC$12="Grundvertrag Dienstleistung",CE44&gt;='Valori soglia'!$H$5,CG46=""),AND(CC$12="Los Dienstleistung",CE44&gt;='Valori soglia'!$H$5,CG46=""),AND(CC$12="Grundvertrag Lieferung",CE44&gt;='Valori soglia'!$L$5,CG46=""),AND(CC$12="Los Lieferung",CE44&gt;='Valori soglia'!$L$5,CG46="")),"Freihändig Tipo. 13 OAPub","")</f>
        <v/>
      </c>
      <c r="CH44" s="460"/>
      <c r="CI44" s="461" t="str">
        <f>IF(CF44="BöB","Ja","No")</f>
        <v>No</v>
      </c>
      <c r="CJ44" s="463" t="str">
        <f>IF(CF44="BöB","Ja","No")</f>
        <v>No</v>
      </c>
      <c r="CK44" s="465" t="str">
        <f>IF(SUM(CE14:CE46)&gt;CE12/2,"Ʃ Aggiunte &gt; 50% Grundauftrag","")</f>
        <v/>
      </c>
      <c r="CL44" s="160"/>
      <c r="CM44" s="173" t="s">
        <v>44</v>
      </c>
      <c r="CN44" s="429">
        <v>11</v>
      </c>
      <c r="CO44" s="455">
        <v>0</v>
      </c>
      <c r="CP44" s="457" t="str">
        <f>IF(CO44&gt;='Valori soglia'!$H$6,"BöB","OAPub")</f>
        <v>OAPub</v>
      </c>
      <c r="CQ44" s="459" t="str">
        <f>IF(OR(AND(CM$12="Grundvertrag Dienstleistung",CO44&gt;='Valori soglia'!$H$5,CQ46=""),AND(CM$12="Los Dienstleistung",CO44&gt;='Valori soglia'!$H$5,CQ46=""),AND(CM$12="Grundvertrag Lieferung",CO44&gt;='Valori soglia'!$L$5,CQ46=""),AND(CM$12="Los Lieferung",CO44&gt;='Valori soglia'!$L$5,CQ46="")),"Freihändig Tipo. 13 OAPub","")</f>
        <v/>
      </c>
      <c r="CR44" s="460"/>
      <c r="CS44" s="461" t="str">
        <f>IF(CP44="BöB","Ja","No")</f>
        <v>No</v>
      </c>
      <c r="CT44" s="463" t="str">
        <f>IF(CP44="BöB","Ja","No")</f>
        <v>No</v>
      </c>
      <c r="CU44" s="465" t="str">
        <f>IF(SUM(CO14:CO46)&gt;CO12/2,"Ʃ Aggiunte &gt; 50% Grundauftrag","")</f>
        <v/>
      </c>
      <c r="CV44" s="161"/>
      <c r="CW44" s="173" t="s">
        <v>44</v>
      </c>
      <c r="CX44" s="429">
        <v>11</v>
      </c>
      <c r="CY44" s="455">
        <v>0</v>
      </c>
      <c r="CZ44" s="457" t="str">
        <f>IF(CY44&gt;='Valori soglia'!$H$6,"BöB","OAPub")</f>
        <v>OAPub</v>
      </c>
      <c r="DA44" s="459" t="str">
        <f>IF(OR(AND(CW$12="Grundvertrag Dienstleistung",CY44&gt;='Valori soglia'!$H$5,DA46=""),AND(CW$12="Los Dienstleistung",CY44&gt;='Valori soglia'!$H$5,DA46=""),AND(CW$12="Grundvertrag Lieferung",CY44&gt;='Valori soglia'!$L$5,DA46=""),AND(CW$12="Los Lieferung",CY44&gt;='Valori soglia'!$L$5,DA46="")),"Freihändig Tipo. 13 OAPub","")</f>
        <v/>
      </c>
      <c r="DB44" s="460"/>
      <c r="DC44" s="461" t="str">
        <f>IF(CZ44="BöB","Ja","No")</f>
        <v>No</v>
      </c>
      <c r="DD44" s="463" t="str">
        <f>IF(CZ44="BöB","Ja","No")</f>
        <v>No</v>
      </c>
      <c r="DE44" s="465" t="str">
        <f>IF(SUM(CY14:CY46)&gt;CY12/2,"Ʃ Aggiunte &gt; 50% Grundauftrag","")</f>
        <v/>
      </c>
      <c r="DF44" s="162"/>
      <c r="DG44" s="173" t="s">
        <v>44</v>
      </c>
      <c r="DH44" s="429">
        <v>11</v>
      </c>
      <c r="DI44" s="455">
        <v>0</v>
      </c>
      <c r="DJ44" s="457" t="str">
        <f>IF(DI44&gt;='Valori soglia'!$H$6,"BöB","OAPub")</f>
        <v>OAPub</v>
      </c>
      <c r="DK44" s="459" t="str">
        <f>IF(OR(AND(DG$12="Grundvertrag Dienstleistung",DI44&gt;='Valori soglia'!$H$5,DK46=""),AND(DG$12="Los Dienstleistung",DI44&gt;='Valori soglia'!$H$5,DK46=""),AND(DG$12="Grundvertrag Lieferung",DI44&gt;='Valori soglia'!$L$5,DK46=""),AND(DG$12="Los Lieferung",DI44&gt;='Valori soglia'!$L$5,DK46="")),"Freihändig Tipo. 13 OAPub","")</f>
        <v/>
      </c>
      <c r="DL44" s="460"/>
      <c r="DM44" s="461" t="str">
        <f>IF(DJ44="BöB","Ja","No")</f>
        <v>No</v>
      </c>
      <c r="DN44" s="463" t="str">
        <f>IF(DJ44="BöB","Ja","No")</f>
        <v>No</v>
      </c>
      <c r="DO44" s="465" t="str">
        <f>IF(SUM(DI14:DI46)&gt;DI12/2,"Ʃ Aggiunte &gt; 50% Grundauftrag","")</f>
        <v/>
      </c>
      <c r="DP44" s="36"/>
      <c r="DQ44" s="173" t="s">
        <v>44</v>
      </c>
      <c r="DR44" s="429">
        <v>11</v>
      </c>
      <c r="DS44" s="455">
        <v>0</v>
      </c>
      <c r="DT44" s="457" t="str">
        <f>IF(DS44&gt;='Valori soglia'!$H$6,"BöB","OAPub")</f>
        <v>OAPub</v>
      </c>
      <c r="DU44" s="459" t="str">
        <f>IF(OR(AND(DQ$12="Grundvertrag Dienstleistung",DS44&gt;='Valori soglia'!$H$5,DU46=""),AND(DQ$12="Los Dienstleistung",DS44&gt;='Valori soglia'!$H$5,DU46=""),AND(DQ$12="Grundvertrag Lieferung",DS44&gt;='Valori soglia'!$L$5,DU46=""),AND(DQ$12="Los Lieferung",DS44&gt;='Valori soglia'!$L$5,DU46="")),"Freihändig Tipo. 13 OAPub","")</f>
        <v/>
      </c>
      <c r="DV44" s="460"/>
      <c r="DW44" s="461" t="str">
        <f>IF(DT44="BöB","Ja","No")</f>
        <v>No</v>
      </c>
      <c r="DX44" s="463" t="str">
        <f>IF(DT44="BöB","Ja","No")</f>
        <v>No</v>
      </c>
      <c r="DY44" s="465" t="str">
        <f>IF(SUM(DS14:DS46)&gt;DS12/2,"Ʃ Aggiunte &gt; 50% Grundauftrag","")</f>
        <v/>
      </c>
      <c r="DZ44" s="27"/>
      <c r="EA44" s="173" t="s">
        <v>44</v>
      </c>
      <c r="EB44" s="429">
        <v>11</v>
      </c>
      <c r="EC44" s="455">
        <v>0</v>
      </c>
      <c r="ED44" s="457" t="str">
        <f>IF(EC44&gt;='Valori soglia'!$H$6,"BöB","OAPub")</f>
        <v>OAPub</v>
      </c>
      <c r="EE44" s="459" t="str">
        <f>IF(OR(AND(EA$12="Grundvertrag Dienstleistung",EC44&gt;='Valori soglia'!$H$5,EE46=""),AND(EA$12="Los Dienstleistung",EC44&gt;='Valori soglia'!$H$5,EE46=""),AND(EA$12="Grundvertrag Lieferung",EC44&gt;='Valori soglia'!$L$5,EE46=""),AND(EA$12="Los Lieferung",EC44&gt;='Valori soglia'!$L$5,EE46="")),"Freihändig Tipo. 13 OAPub","")</f>
        <v/>
      </c>
      <c r="EF44" s="460"/>
      <c r="EG44" s="461" t="str">
        <f>IF(ED44="BöB","Ja","No")</f>
        <v>No</v>
      </c>
      <c r="EH44" s="463" t="str">
        <f>IF(ED44="BöB","Ja","No")</f>
        <v>No</v>
      </c>
      <c r="EI44" s="465" t="str">
        <f>IF(SUM(EC14:EC46)&gt;EC12/2,"Ʃ Aggiunte &gt; 50% Grundauftrag","")</f>
        <v/>
      </c>
      <c r="EJ44" s="28"/>
      <c r="EK44" s="173" t="s">
        <v>44</v>
      </c>
      <c r="EL44" s="429">
        <v>11</v>
      </c>
      <c r="EM44" s="455">
        <v>0</v>
      </c>
      <c r="EN44" s="457" t="str">
        <f>IF(EM44&gt;='Valori soglia'!$H$6,"BöB","OAPub")</f>
        <v>OAPub</v>
      </c>
      <c r="EO44" s="459" t="str">
        <f>IF(OR(AND(EK$12="Grundvertrag Dienstleistung",EM44&gt;='Valori soglia'!$H$5,EO46=""),AND(EK$12="Los Dienstleistung",EM44&gt;='Valori soglia'!$H$5,EO46=""),AND(EK$12="Grundvertrag Lieferung",EM44&gt;='Valori soglia'!$L$5,EO46=""),AND(EK$12="Los Lieferung",EM44&gt;='Valori soglia'!$L$5,EO46="")),"Freihändig Tipo. 13 OAPub","")</f>
        <v/>
      </c>
      <c r="EP44" s="460"/>
      <c r="EQ44" s="461" t="str">
        <f>IF(EN44="BöB","Ja","No")</f>
        <v>No</v>
      </c>
      <c r="ER44" s="463" t="str">
        <f>IF(EN44="BöB","Ja","No")</f>
        <v>No</v>
      </c>
      <c r="ES44" s="465" t="str">
        <f>IF(SUM(EM14:EM46)&gt;EM12/2,"Ʃ Aggiunte &gt; 50% Grundauftrag","")</f>
        <v/>
      </c>
      <c r="ET44" s="27"/>
      <c r="EU44" s="173" t="s">
        <v>44</v>
      </c>
      <c r="EV44" s="429">
        <v>11</v>
      </c>
      <c r="EW44" s="455">
        <v>0</v>
      </c>
      <c r="EX44" s="457" t="str">
        <f>IF(EW44&gt;='Valori soglia'!$H$6,"BöB","OAPub")</f>
        <v>OAPub</v>
      </c>
      <c r="EY44" s="459" t="str">
        <f>IF(OR(AND(EU$12="Grundvertrag Dienstleistung",EW44&gt;='Valori soglia'!$H$5,EY46=""),AND(EU$12="Los Dienstleistung",EW44&gt;='Valori soglia'!$H$5,EY46=""),AND(EU$12="Grundvertrag Lieferung",EW44&gt;='Valori soglia'!$L$5,EY46=""),AND(EU$12="Los Lieferung",EW44&gt;='Valori soglia'!$L$5,EY46="")),"Freihändig Tipo. 13 OAPub","")</f>
        <v/>
      </c>
      <c r="EZ44" s="460"/>
      <c r="FA44" s="461" t="str">
        <f>IF(EX44="BöB","Ja","No")</f>
        <v>No</v>
      </c>
      <c r="FB44" s="463" t="str">
        <f>IF(EX44="BöB","Ja","No")</f>
        <v>No</v>
      </c>
      <c r="FC44" s="465" t="str">
        <f>IF(SUM(EW14:EW46)&gt;EW12/2,"Ʃ Aggiunte &gt; 50% Grundauftrag","")</f>
        <v/>
      </c>
      <c r="FD44" s="159"/>
      <c r="FE44" s="173" t="s">
        <v>44</v>
      </c>
      <c r="FF44" s="429">
        <v>11</v>
      </c>
      <c r="FG44" s="455">
        <v>0</v>
      </c>
      <c r="FH44" s="457" t="str">
        <f>IF(FG44&gt;='Valori soglia'!$H$6,"BöB","OAPub")</f>
        <v>OAPub</v>
      </c>
      <c r="FI44" s="459" t="str">
        <f>IF(OR(AND(FE$12="Grundvertrag Dienstleistung",FG44&gt;='Valori soglia'!$H$5,FI46=""),AND(FE$12="Los Dienstleistung",FG44&gt;='Valori soglia'!$H$5,FI46=""),AND(FE$12="Grundvertrag Lieferung",FG44&gt;='Valori soglia'!$L$5,FI46=""),AND(FE$12="Los Lieferung",FG44&gt;='Valori soglia'!$L$5,FI46="")),"Freihändig Tipo. 13 OAPub","")</f>
        <v/>
      </c>
      <c r="FJ44" s="460"/>
      <c r="FK44" s="461" t="str">
        <f>IF(FH44="BöB","Ja","No")</f>
        <v>No</v>
      </c>
      <c r="FL44" s="463" t="str">
        <f>IF(FH44="BöB","Ja","No")</f>
        <v>No</v>
      </c>
      <c r="FM44" s="465" t="str">
        <f>IF(SUM(FG14:FG46)&gt;FG12/2,"Ʃ Aggiunte &gt; 50% Grundauftrag","")</f>
        <v/>
      </c>
      <c r="FN44" s="159"/>
      <c r="FO44" s="173" t="s">
        <v>44</v>
      </c>
      <c r="FP44" s="429">
        <v>11</v>
      </c>
      <c r="FQ44" s="455">
        <v>0</v>
      </c>
      <c r="FR44" s="457" t="str">
        <f>IF(FQ44&gt;='Valori soglia'!$H$6,"BöB","OAPub")</f>
        <v>OAPub</v>
      </c>
      <c r="FS44" s="459" t="str">
        <f>IF(OR(AND(FO$12="Grundvertrag Dienstleistung",FQ44&gt;='Valori soglia'!$H$5,FS46=""),AND(FO$12="Los Dienstleistung",FQ44&gt;='Valori soglia'!$H$5,FS46=""),AND(FO$12="Grundvertrag Lieferung",FQ44&gt;='Valori soglia'!$L$5,FS46=""),AND(FO$12="Los Lieferung",FQ44&gt;='Valori soglia'!$L$5,FS46="")),"Freihändig Tipo. 13 OAPub","")</f>
        <v/>
      </c>
      <c r="FT44" s="460"/>
      <c r="FU44" s="461" t="str">
        <f>IF(FR44="BöB","Ja","No")</f>
        <v>No</v>
      </c>
      <c r="FV44" s="463" t="str">
        <f>IF(FR44="BöB","Ja","No")</f>
        <v>No</v>
      </c>
      <c r="FW44" s="465" t="str">
        <f>IF(SUM(FQ14:FQ46)&gt;FQ12/2,"Ʃ Aggiunte &gt; 50% Grundauftrag","")</f>
        <v/>
      </c>
      <c r="FX44" s="160"/>
      <c r="FY44" s="173" t="s">
        <v>44</v>
      </c>
      <c r="FZ44" s="429">
        <v>11</v>
      </c>
      <c r="GA44" s="455">
        <v>0</v>
      </c>
      <c r="GB44" s="457" t="str">
        <f>IF(GA44&gt;='Valori soglia'!$H$6,"BöB","OAPub")</f>
        <v>OAPub</v>
      </c>
      <c r="GC44" s="459" t="str">
        <f>IF(OR(AND(FY$12="Grundvertrag Dienstleistung",GA44&gt;='Valori soglia'!$H$5,GC46=""),AND(FY$12="Los Dienstleistung",GA44&gt;='Valori soglia'!$H$5,GC46=""),AND(FY$12="Grundvertrag Lieferung",GA44&gt;='Valori soglia'!$L$5,GC46=""),AND(FY$12="Los Lieferung",GA44&gt;='Valori soglia'!$L$5,GC46="")),"Freihändig Tipo. 13 OAPub","")</f>
        <v/>
      </c>
      <c r="GD44" s="460"/>
      <c r="GE44" s="461" t="str">
        <f>IF(GB44="BöB","Ja","No")</f>
        <v>No</v>
      </c>
      <c r="GF44" s="463" t="str">
        <f>IF(GB44="BöB","Ja","No")</f>
        <v>No</v>
      </c>
      <c r="GG44" s="465" t="str">
        <f>IF(SUM(GA14:GA46)&gt;GA12/2,"Ʃ Aggiunte &gt; 50% Grundauftrag","")</f>
        <v/>
      </c>
      <c r="GH44" s="161"/>
      <c r="GI44" s="173" t="s">
        <v>44</v>
      </c>
      <c r="GJ44" s="429">
        <v>11</v>
      </c>
      <c r="GK44" s="455">
        <v>0</v>
      </c>
      <c r="GL44" s="457" t="str">
        <f>IF(GK44&gt;='Valori soglia'!$H$6,"BöB","OAPub")</f>
        <v>OAPub</v>
      </c>
      <c r="GM44" s="459" t="str">
        <f>IF(OR(AND(GI$12="Grundvertrag Dienstleistung",GK44&gt;='Valori soglia'!$H$5,GM46=""),AND(GI$12="Los Dienstleistung",GK44&gt;='Valori soglia'!$H$5,GM46=""),AND(GI$12="Grundvertrag Lieferung",GK44&gt;='Valori soglia'!$L$5,GM46=""),AND(GI$12="Los Lieferung",GK44&gt;='Valori soglia'!$L$5,GM46="")),"Freihändig Tipo. 13 OAPub","")</f>
        <v/>
      </c>
      <c r="GN44" s="460"/>
      <c r="GO44" s="461" t="str">
        <f>IF(GL44="BöB","Ja","No")</f>
        <v>No</v>
      </c>
      <c r="GP44" s="463" t="str">
        <f>IF(GL44="BöB","Ja","No")</f>
        <v>No</v>
      </c>
      <c r="GQ44" s="465" t="str">
        <f>IF(SUM(GK14:GK46)&gt;GK12/2,"Ʃ Aggiunte &gt; 50% Grundauftrag","")</f>
        <v/>
      </c>
      <c r="GR44" s="162"/>
      <c r="GS44" s="173" t="s">
        <v>44</v>
      </c>
      <c r="GT44" s="429">
        <v>11</v>
      </c>
      <c r="GU44" s="455">
        <v>0</v>
      </c>
      <c r="GV44" s="457" t="str">
        <f>IF(GU44&gt;='Valori soglia'!$H$6,"BöB","OAPub")</f>
        <v>OAPub</v>
      </c>
      <c r="GW44" s="459" t="str">
        <f>IF(OR(AND(GS$12="Grundvertrag Dienstleistung",GU44&gt;='Valori soglia'!$H$5,GW46=""),AND(GS$12="Los Dienstleistung",GU44&gt;='Valori soglia'!$H$5,GW46=""),AND(GS$12="Grundvertrag Lieferung",GU44&gt;='Valori soglia'!$L$5,GW46=""),AND(GS$12="Los Lieferung",GU44&gt;='Valori soglia'!$L$5,GW46="")),"Freihändig Tipo. 13 OAPub","")</f>
        <v/>
      </c>
      <c r="GX44" s="460"/>
      <c r="GY44" s="461" t="str">
        <f>IF(GV44="BöB","Ja","No")</f>
        <v>No</v>
      </c>
      <c r="GZ44" s="463" t="str">
        <f>IF(GV44="BöB","Ja","No")</f>
        <v>No</v>
      </c>
      <c r="HA44" s="465" t="str">
        <f>IF(SUM(GU14:GU46)&gt;GU12/2,"Ʃ Aggiunte &gt; 50% Grundauftrag","")</f>
        <v/>
      </c>
      <c r="HB44" s="36"/>
      <c r="HC44" s="173" t="s">
        <v>44</v>
      </c>
      <c r="HD44" s="429">
        <v>11</v>
      </c>
      <c r="HE44" s="455">
        <v>0</v>
      </c>
      <c r="HF44" s="457" t="str">
        <f>IF(HE44&gt;='Valori soglia'!$H$6,"BöB","OAPub")</f>
        <v>OAPub</v>
      </c>
      <c r="HG44" s="459" t="str">
        <f>IF(OR(AND(HC$12="Grundvertrag Dienstleistung",HE44&gt;='Valori soglia'!$H$5,HG46=""),AND(HC$12="Los Dienstleistung",HE44&gt;='Valori soglia'!$H$5,HG46=""),AND(HC$12="Grundvertrag Lieferung",HE44&gt;='Valori soglia'!$L$5,HG46=""),AND(HC$12="Los Lieferung",HE44&gt;='Valori soglia'!$L$5,HG46="")),"Freihändig Tipo. 13 OAPub","")</f>
        <v/>
      </c>
      <c r="HH44" s="460"/>
      <c r="HI44" s="461" t="str">
        <f>IF(HF44="BöB","Ja","No")</f>
        <v>No</v>
      </c>
      <c r="HJ44" s="463" t="str">
        <f>IF(HF44="BöB","Ja","No")</f>
        <v>No</v>
      </c>
      <c r="HK44" s="465" t="str">
        <f>IF(SUM(HE14:HE46)&gt;HE12/2,"Ʃ Aggiunte &gt; 50% Grundauftrag","")</f>
        <v/>
      </c>
      <c r="HL44" s="27"/>
      <c r="HM44" s="173" t="s">
        <v>44</v>
      </c>
      <c r="HN44" s="429">
        <v>11</v>
      </c>
      <c r="HO44" s="455">
        <v>0</v>
      </c>
      <c r="HP44" s="457" t="str">
        <f>IF(HO44&gt;='Valori soglia'!$H$6,"BöB","OAPub")</f>
        <v>OAPub</v>
      </c>
      <c r="HQ44" s="459" t="str">
        <f>IF(OR(AND(HM$12="Grundvertrag Dienstleistung",HO44&gt;='Valori soglia'!$H$5,HQ46=""),AND(HM$12="Los Dienstleistung",HO44&gt;='Valori soglia'!$H$5,HQ46=""),AND(HM$12="Grundvertrag Lieferung",HO44&gt;='Valori soglia'!$L$5,HQ46=""),AND(HM$12="Los Lieferung",HO44&gt;='Valori soglia'!$L$5,HQ46="")),"Freihändig Tipo. 13 OAPub","")</f>
        <v/>
      </c>
      <c r="HR44" s="460"/>
      <c r="HS44" s="461" t="str">
        <f>IF(HP44="BöB","Ja","No")</f>
        <v>No</v>
      </c>
      <c r="HT44" s="463" t="str">
        <f>IF(HP44="BöB","Ja","No")</f>
        <v>No</v>
      </c>
      <c r="HU44" s="465" t="str">
        <f>IF(SUM(HO14:HO46)&gt;HO12/2,"Ʃ Aggiunte &gt; 50% Grundauftrag","")</f>
        <v/>
      </c>
      <c r="HV44" s="28"/>
      <c r="HW44" s="173" t="s">
        <v>44</v>
      </c>
      <c r="HX44" s="429">
        <v>11</v>
      </c>
      <c r="HY44" s="455">
        <v>0</v>
      </c>
      <c r="HZ44" s="457" t="str">
        <f>IF(HY44&gt;='Valori soglia'!$H$6,"BöB","OAPub")</f>
        <v>OAPub</v>
      </c>
      <c r="IA44" s="459" t="str">
        <f>IF(OR(AND(HW$12="Grundvertrag Dienstleistung",HY44&gt;='Valori soglia'!$H$5,IA46=""),AND(HW$12="Los Dienstleistung",HY44&gt;='Valori soglia'!$H$5,IA46=""),AND(HW$12="Grundvertrag Lieferung",HY44&gt;='Valori soglia'!$L$5,IA46=""),AND(HW$12="Los Lieferung",HY44&gt;='Valori soglia'!$L$5,IA46="")),"Freihändig Tipo. 13 OAPub","")</f>
        <v/>
      </c>
      <c r="IB44" s="460"/>
      <c r="IC44" s="461" t="str">
        <f>IF(HZ44="BöB","Ja","No")</f>
        <v>No</v>
      </c>
      <c r="ID44" s="463" t="str">
        <f>IF(HZ44="BöB","Ja","No")</f>
        <v>No</v>
      </c>
      <c r="IE44" s="465" t="str">
        <f>IF(SUM(HY14:HY46)&gt;HY12/2,"Ʃ Aggiunte &gt; 50% Grundauftrag","")</f>
        <v/>
      </c>
      <c r="IF44" s="27"/>
      <c r="IG44" s="173" t="s">
        <v>44</v>
      </c>
      <c r="IH44" s="429">
        <v>11</v>
      </c>
      <c r="II44" s="455">
        <v>0</v>
      </c>
      <c r="IJ44" s="457" t="str">
        <f>IF(II44&gt;='Valori soglia'!$H$6,"BöB","OAPub")</f>
        <v>OAPub</v>
      </c>
      <c r="IK44" s="459" t="str">
        <f>IF(OR(AND(IG$12="Grundvertrag Dienstleistung",II44&gt;='Valori soglia'!$H$5,IK46=""),AND(IG$12="Los Dienstleistung",II44&gt;='Valori soglia'!$H$5,IK46=""),AND(IG$12="Grundvertrag Lieferung",II44&gt;='Valori soglia'!$L$5,IK46=""),AND(IG$12="Los Lieferung",II44&gt;='Valori soglia'!$L$5,IK46="")),"Freihändig Tipo. 13 OAPub","")</f>
        <v/>
      </c>
      <c r="IL44" s="460"/>
      <c r="IM44" s="461" t="str">
        <f>IF(IJ44="BöB","Ja","No")</f>
        <v>No</v>
      </c>
      <c r="IN44" s="463" t="str">
        <f>IF(IJ44="BöB","Ja","No")</f>
        <v>No</v>
      </c>
      <c r="IO44" s="465" t="str">
        <f>IF(SUM(II14:II46)&gt;II12/2,"Ʃ Aggiunte &gt; 50% Grundauftrag","")</f>
        <v/>
      </c>
      <c r="IP44" s="159"/>
      <c r="IQ44" s="173" t="s">
        <v>44</v>
      </c>
      <c r="IR44" s="429">
        <v>11</v>
      </c>
      <c r="IS44" s="455">
        <v>0</v>
      </c>
      <c r="IT44" s="457" t="str">
        <f>IF(IS44&gt;='Valori soglia'!$H$6,"BöB","OAPub")</f>
        <v>OAPub</v>
      </c>
      <c r="IU44" s="459" t="str">
        <f>IF(OR(AND(IQ$12="Grundvertrag Dienstleistung",IS44&gt;='Valori soglia'!$H$5,IU46=""),AND(IQ$12="Los Dienstleistung",IS44&gt;='Valori soglia'!$H$5,IU46=""),AND(IQ$12="Grundvertrag Lieferung",IS44&gt;='Valori soglia'!$L$5,IU46=""),AND(IQ$12="Los Lieferung",IS44&gt;='Valori soglia'!$L$5,IU46="")),"Freihändig Tipo. 13 OAPub","")</f>
        <v/>
      </c>
      <c r="IV44" s="460"/>
      <c r="IW44" s="461" t="str">
        <f>IF(IT44="BöB","Ja","No")</f>
        <v>No</v>
      </c>
      <c r="IX44" s="463" t="str">
        <f>IF(IT44="BöB","Ja","No")</f>
        <v>No</v>
      </c>
      <c r="IY44" s="465" t="str">
        <f>IF(SUM(IS14:IS46)&gt;IS12/2,"Ʃ Aggiunte &gt; 50% Grundauftrag","")</f>
        <v/>
      </c>
      <c r="IZ44" s="159"/>
      <c r="JA44" s="173" t="s">
        <v>44</v>
      </c>
      <c r="JB44" s="429">
        <v>11</v>
      </c>
      <c r="JC44" s="455">
        <v>0</v>
      </c>
      <c r="JD44" s="457" t="str">
        <f>IF(JC44&gt;='Valori soglia'!$H$6,"BöB","OAPub")</f>
        <v>OAPub</v>
      </c>
      <c r="JE44" s="459" t="str">
        <f>IF(OR(AND(JA$12="Grundvertrag Dienstleistung",JC44&gt;='Valori soglia'!$H$5,JE46=""),AND(JA$12="Los Dienstleistung",JC44&gt;='Valori soglia'!$H$5,JE46=""),AND(JA$12="Grundvertrag Lieferung",JC44&gt;='Valori soglia'!$L$5,JE46=""),AND(JA$12="Los Lieferung",JC44&gt;='Valori soglia'!$L$5,JE46="")),"Freihändig Tipo. 13 OAPub","")</f>
        <v/>
      </c>
      <c r="JF44" s="460"/>
      <c r="JG44" s="461" t="str">
        <f>IF(JD44="BöB","Ja","No")</f>
        <v>No</v>
      </c>
      <c r="JH44" s="463" t="str">
        <f>IF(JD44="BöB","Ja","No")</f>
        <v>No</v>
      </c>
      <c r="JI44" s="465" t="str">
        <f>IF(SUM(JC14:JC46)&gt;JC12/2,"Ʃ Aggiunte &gt; 50% Grundauftrag","")</f>
        <v/>
      </c>
      <c r="JJ44" s="160"/>
      <c r="JK44" s="173" t="s">
        <v>44</v>
      </c>
      <c r="JL44" s="429">
        <v>11</v>
      </c>
      <c r="JM44" s="455">
        <v>0</v>
      </c>
      <c r="JN44" s="457" t="str">
        <f>IF(JM44&gt;='Valori soglia'!$H$6,"BöB","OAPub")</f>
        <v>OAPub</v>
      </c>
      <c r="JO44" s="459" t="str">
        <f>IF(OR(AND(JK$12="Grundvertrag Dienstleistung",JM44&gt;='Valori soglia'!$H$5,JO46=""),AND(JK$12="Los Dienstleistung",JM44&gt;='Valori soglia'!$H$5,JO46=""),AND(JK$12="Grundvertrag Lieferung",JM44&gt;='Valori soglia'!$L$5,JO46=""),AND(JK$12="Los Lieferung",JM44&gt;='Valori soglia'!$L$5,JO46="")),"Freihändig Tipo. 13 OAPub","")</f>
        <v/>
      </c>
      <c r="JP44" s="460"/>
      <c r="JQ44" s="461" t="str">
        <f>IF(JN44="BöB","Ja","No")</f>
        <v>No</v>
      </c>
      <c r="JR44" s="463" t="str">
        <f>IF(JN44="BöB","Ja","No")</f>
        <v>No</v>
      </c>
      <c r="JS44" s="465" t="str">
        <f>IF(SUM(JM14:JM46)&gt;JM12/2,"Ʃ Aggiunte &gt; 50% Grundauftrag","")</f>
        <v/>
      </c>
    </row>
    <row r="45" spans="2:279" ht="27" customHeight="1" x14ac:dyDescent="0.2">
      <c r="B45" s="342" t="s">
        <v>34</v>
      </c>
      <c r="C45" s="429"/>
      <c r="D45" s="378"/>
      <c r="E45" s="510"/>
      <c r="F45" s="498" t="str">
        <f>IF(OR(AND(B44="Grundvertrag Dienstleistung",D44&gt;='Valori soglia'!H$5,D44&lt;'Valori soglia'!H$6),AND(B44="Los Dienstleistung",D44&gt;='Valori soglia'!H$5,D44&lt;'Valori soglia'!H$6),AND(B44="Grundvertrag Lieferung",D44&gt;='Valori soglia'!L$5,D44&lt;'Valori soglia'!L$6),AND(B44="Los Lieferung",D44&gt;='Valori soglia'!L$5,D44&lt;'Valori soglia'!L$6)),"Einladungsverfahren *","")</f>
        <v/>
      </c>
      <c r="G45" s="499"/>
      <c r="H45" s="502"/>
      <c r="I45" s="503"/>
      <c r="J45" s="495"/>
      <c r="K45" s="466" t="s">
        <v>45</v>
      </c>
      <c r="L45" s="429"/>
      <c r="M45" s="455"/>
      <c r="N45" s="457"/>
      <c r="O45" s="468" t="str">
        <f>IF(OR(AND(K$12="Grundvertrag Dienstleistung",M44&lt;'Valori soglia'!$H$5),AND(K$12="Los Dienstleistung",M44&lt;'Valori soglia'!$H$5),AND(K$12="Grundvertrag Lieferung",M44&lt;'Valori soglia'!$L$5),AND(K$12="Los Lieferung",M44&lt;'Valori soglia'!$L$5)),"Freihändig Tipo. 36 OAPub","")</f>
        <v/>
      </c>
      <c r="P45" s="469"/>
      <c r="Q45" s="461"/>
      <c r="R45" s="463"/>
      <c r="S45" s="465"/>
      <c r="T45" s="162"/>
      <c r="U45" s="466" t="s">
        <v>45</v>
      </c>
      <c r="V45" s="429"/>
      <c r="W45" s="455"/>
      <c r="X45" s="457"/>
      <c r="Y45" s="468" t="str">
        <f>IF(OR(AND(U$12="Grundvertrag Dienstleistung",W44&lt;'Valori soglia'!$H$5),AND(U$12="Los Dienstleistung",W44&lt;'Valori soglia'!$H$5),AND(U$12="Grundvertrag Lieferung",W44&lt;'Valori soglia'!$L$5),AND(U$12="Los Lieferung",W44&lt;'Valori soglia'!$L$5)),"Freihändig Tipo. 36 OAPub","")</f>
        <v/>
      </c>
      <c r="Z45" s="469"/>
      <c r="AA45" s="461"/>
      <c r="AB45" s="463"/>
      <c r="AC45" s="465"/>
      <c r="AD45" s="27"/>
      <c r="AE45" s="466" t="s">
        <v>45</v>
      </c>
      <c r="AF45" s="429"/>
      <c r="AG45" s="455"/>
      <c r="AH45" s="457"/>
      <c r="AI45" s="468" t="str">
        <f>IF(OR(AND(AE$12="Grundvertrag Dienstleistung",AG44&lt;'Valori soglia'!$H$5),AND(AE$12="Los Dienstleistung",AG44&lt;'Valori soglia'!$H$5),AND(AE$12="Grundvertrag Lieferung",AG44&lt;'Valori soglia'!$L$5),AND(AE$12="Los Lieferung",AG44&lt;'Valori soglia'!$L$5)),"Freihändig Tipo. 36 OAPub","")</f>
        <v/>
      </c>
      <c r="AJ45" s="469"/>
      <c r="AK45" s="461"/>
      <c r="AL45" s="463"/>
      <c r="AM45" s="465"/>
      <c r="AN45" s="27"/>
      <c r="AO45" s="466" t="s">
        <v>45</v>
      </c>
      <c r="AP45" s="429"/>
      <c r="AQ45" s="455"/>
      <c r="AR45" s="457"/>
      <c r="AS45" s="468" t="str">
        <f>IF(OR(AND(AO$12="Grundvertrag Dienstleistung",AQ44&lt;'Valori soglia'!$H$5),AND(AO$12="Los Dienstleistung",AQ44&lt;'Valori soglia'!$H$5),AND(AO$12="Grundvertrag Lieferung",AQ44&lt;'Valori soglia'!$L$5),AND(AO$12="Los Lieferung",AQ44&lt;'Valori soglia'!$L$5)),"Freihändig Tipo. 36 OAPub","")</f>
        <v/>
      </c>
      <c r="AT45" s="469"/>
      <c r="AU45" s="461"/>
      <c r="AV45" s="463"/>
      <c r="AW45" s="465"/>
      <c r="AX45" s="28"/>
      <c r="AY45" s="466" t="s">
        <v>45</v>
      </c>
      <c r="AZ45" s="429"/>
      <c r="BA45" s="455"/>
      <c r="BB45" s="457"/>
      <c r="BC45" s="468" t="str">
        <f>IF(OR(AND(AY$12="Grundvertrag Dienstleistung",BA44&lt;'Valori soglia'!$H$5),AND(AY$12="Los Dienstleistung",BA44&lt;'Valori soglia'!$H$5),AND(AY$12="Grundvertrag Lieferung",BA44&lt;'Valori soglia'!$L$5),AND(AY$12="Los Lieferung",BA44&lt;'Valori soglia'!$L$5)),"Freihändig Tipo. 36 OAPub","")</f>
        <v/>
      </c>
      <c r="BD45" s="469"/>
      <c r="BE45" s="461"/>
      <c r="BF45" s="463"/>
      <c r="BG45" s="465"/>
      <c r="BH45" s="27"/>
      <c r="BI45" s="466" t="s">
        <v>45</v>
      </c>
      <c r="BJ45" s="429"/>
      <c r="BK45" s="455"/>
      <c r="BL45" s="457"/>
      <c r="BM45" s="468" t="str">
        <f>IF(OR(AND(BI$12="Grundvertrag Dienstleistung",BK44&lt;'Valori soglia'!$H$5),AND(BI$12="Los Dienstleistung",BK44&lt;'Valori soglia'!$H$5),AND(BI$12="Grundvertrag Lieferung",BK44&lt;'Valori soglia'!$L$5),AND(BI$12="Los Lieferung",BK44&lt;'Valori soglia'!$L$5)),"Freihändig Tipo. 36 OAPub","")</f>
        <v/>
      </c>
      <c r="BN45" s="469"/>
      <c r="BO45" s="461"/>
      <c r="BP45" s="463"/>
      <c r="BQ45" s="465"/>
      <c r="BR45" s="159"/>
      <c r="BS45" s="466" t="s">
        <v>45</v>
      </c>
      <c r="BT45" s="429"/>
      <c r="BU45" s="455"/>
      <c r="BV45" s="457"/>
      <c r="BW45" s="468" t="str">
        <f>IF(OR(AND(BS$12="Grundvertrag Dienstleistung",BU44&lt;'Valori soglia'!$H$5),AND(BS$12="Los Dienstleistung",BU44&lt;'Valori soglia'!$H$5),AND(BS$12="Grundvertrag Lieferung",BU44&lt;'Valori soglia'!$L$5),AND(BS$12="Los Lieferung",BU44&lt;'Valori soglia'!$L$5)),"Freihändig Tipo. 36 OAPub","")</f>
        <v/>
      </c>
      <c r="BX45" s="469"/>
      <c r="BY45" s="461"/>
      <c r="BZ45" s="463"/>
      <c r="CA45" s="465"/>
      <c r="CB45" s="159"/>
      <c r="CC45" s="466" t="s">
        <v>45</v>
      </c>
      <c r="CD45" s="429"/>
      <c r="CE45" s="455"/>
      <c r="CF45" s="457"/>
      <c r="CG45" s="468" t="str">
        <f>IF(OR(AND(CC$12="Grundvertrag Dienstleistung",CE44&lt;'Valori soglia'!$H$5),AND(CC$12="Los Dienstleistung",CE44&lt;'Valori soglia'!$H$5),AND(CC$12="Grundvertrag Lieferung",CE44&lt;'Valori soglia'!$L$5),AND(CC$12="Los Lieferung",CE44&lt;'Valori soglia'!$L$5)),"Freihändig Tipo. 36 OAPub","")</f>
        <v/>
      </c>
      <c r="CH45" s="469"/>
      <c r="CI45" s="461"/>
      <c r="CJ45" s="463"/>
      <c r="CK45" s="465"/>
      <c r="CL45" s="160"/>
      <c r="CM45" s="466" t="s">
        <v>45</v>
      </c>
      <c r="CN45" s="429"/>
      <c r="CO45" s="455"/>
      <c r="CP45" s="457"/>
      <c r="CQ45" s="468" t="str">
        <f>IF(OR(AND(CM$12="Grundvertrag Dienstleistung",CO44&lt;'Valori soglia'!$H$5),AND(CM$12="Los Dienstleistung",CO44&lt;'Valori soglia'!$H$5),AND(CM$12="Grundvertrag Lieferung",CO44&lt;'Valori soglia'!$L$5),AND(CM$12="Los Lieferung",CO44&lt;'Valori soglia'!$L$5)),"Freihändig Tipo. 36 OAPub","")</f>
        <v/>
      </c>
      <c r="CR45" s="469"/>
      <c r="CS45" s="461"/>
      <c r="CT45" s="463"/>
      <c r="CU45" s="465"/>
      <c r="CV45" s="161"/>
      <c r="CW45" s="466" t="s">
        <v>45</v>
      </c>
      <c r="CX45" s="429"/>
      <c r="CY45" s="455"/>
      <c r="CZ45" s="457"/>
      <c r="DA45" s="468" t="str">
        <f>IF(OR(AND(CW$12="Grundvertrag Dienstleistung",CY44&lt;'Valori soglia'!$H$5),AND(CW$12="Los Dienstleistung",CY44&lt;'Valori soglia'!$H$5),AND(CW$12="Grundvertrag Lieferung",CY44&lt;'Valori soglia'!$L$5),AND(CW$12="Los Lieferung",CY44&lt;'Valori soglia'!$L$5)),"Freihändig Tipo. 36 OAPub","")</f>
        <v/>
      </c>
      <c r="DB45" s="469"/>
      <c r="DC45" s="461"/>
      <c r="DD45" s="463"/>
      <c r="DE45" s="465"/>
      <c r="DF45" s="162"/>
      <c r="DG45" s="466" t="s">
        <v>45</v>
      </c>
      <c r="DH45" s="429"/>
      <c r="DI45" s="455"/>
      <c r="DJ45" s="457"/>
      <c r="DK45" s="468" t="str">
        <f>IF(OR(AND(DG$12="Grundvertrag Dienstleistung",DI44&lt;'Valori soglia'!$H$5),AND(DG$12="Los Dienstleistung",DI44&lt;'Valori soglia'!$H$5),AND(DG$12="Grundvertrag Lieferung",DI44&lt;'Valori soglia'!$L$5),AND(DG$12="Los Lieferung",DI44&lt;'Valori soglia'!$L$5)),"Freihändig Tipo. 36 OAPub","")</f>
        <v/>
      </c>
      <c r="DL45" s="469"/>
      <c r="DM45" s="461"/>
      <c r="DN45" s="463"/>
      <c r="DO45" s="465"/>
      <c r="DP45" s="27"/>
      <c r="DQ45" s="466" t="s">
        <v>45</v>
      </c>
      <c r="DR45" s="429"/>
      <c r="DS45" s="455"/>
      <c r="DT45" s="457"/>
      <c r="DU45" s="468" t="str">
        <f>IF(OR(AND(DQ$12="Grundvertrag Dienstleistung",DS44&lt;'Valori soglia'!$H$5),AND(DQ$12="Los Dienstleistung",DS44&lt;'Valori soglia'!$H$5),AND(DQ$12="Grundvertrag Lieferung",DS44&lt;'Valori soglia'!$L$5),AND(DQ$12="Los Lieferung",DS44&lt;'Valori soglia'!$L$5)),"Freihändig Tipo. 36 OAPub","")</f>
        <v/>
      </c>
      <c r="DV45" s="469"/>
      <c r="DW45" s="461"/>
      <c r="DX45" s="463"/>
      <c r="DY45" s="465"/>
      <c r="DZ45" s="27"/>
      <c r="EA45" s="466" t="s">
        <v>45</v>
      </c>
      <c r="EB45" s="429"/>
      <c r="EC45" s="455"/>
      <c r="ED45" s="457"/>
      <c r="EE45" s="468" t="str">
        <f>IF(OR(AND(EA$12="Grundvertrag Dienstleistung",EC44&lt;'Valori soglia'!$H$5),AND(EA$12="Los Dienstleistung",EC44&lt;'Valori soglia'!$H$5),AND(EA$12="Grundvertrag Lieferung",EC44&lt;'Valori soglia'!$L$5),AND(EA$12="Los Lieferung",EC44&lt;'Valori soglia'!$L$5)),"Freihändig Tipo. 36 OAPub","")</f>
        <v/>
      </c>
      <c r="EF45" s="469"/>
      <c r="EG45" s="461"/>
      <c r="EH45" s="463"/>
      <c r="EI45" s="465"/>
      <c r="EJ45" s="28"/>
      <c r="EK45" s="466" t="s">
        <v>45</v>
      </c>
      <c r="EL45" s="429"/>
      <c r="EM45" s="455"/>
      <c r="EN45" s="457"/>
      <c r="EO45" s="468" t="str">
        <f>IF(OR(AND(EK$12="Grundvertrag Dienstleistung",EM44&lt;'Valori soglia'!$H$5),AND(EK$12="Los Dienstleistung",EM44&lt;'Valori soglia'!$H$5),AND(EK$12="Grundvertrag Lieferung",EM44&lt;'Valori soglia'!$L$5),AND(EK$12="Los Lieferung",EM44&lt;'Valori soglia'!$L$5)),"Freihändig Tipo. 36 OAPub","")</f>
        <v/>
      </c>
      <c r="EP45" s="469"/>
      <c r="EQ45" s="461"/>
      <c r="ER45" s="463"/>
      <c r="ES45" s="465"/>
      <c r="ET45" s="27"/>
      <c r="EU45" s="466" t="s">
        <v>45</v>
      </c>
      <c r="EV45" s="429"/>
      <c r="EW45" s="455"/>
      <c r="EX45" s="457"/>
      <c r="EY45" s="468" t="str">
        <f>IF(OR(AND(EU$12="Grundvertrag Dienstleistung",EW44&lt;'Valori soglia'!$H$5),AND(EU$12="Los Dienstleistung",EW44&lt;'Valori soglia'!$H$5),AND(EU$12="Grundvertrag Lieferung",EW44&lt;'Valori soglia'!$L$5),AND(EU$12="Los Lieferung",EW44&lt;'Valori soglia'!$L$5)),"Freihändig Tipo. 36 OAPub","")</f>
        <v/>
      </c>
      <c r="EZ45" s="469"/>
      <c r="FA45" s="461"/>
      <c r="FB45" s="463"/>
      <c r="FC45" s="465"/>
      <c r="FD45" s="159"/>
      <c r="FE45" s="466" t="s">
        <v>45</v>
      </c>
      <c r="FF45" s="429"/>
      <c r="FG45" s="455"/>
      <c r="FH45" s="457"/>
      <c r="FI45" s="468" t="str">
        <f>IF(OR(AND(FE$12="Grundvertrag Dienstleistung",FG44&lt;'Valori soglia'!$H$5),AND(FE$12="Los Dienstleistung",FG44&lt;'Valori soglia'!$H$5),AND(FE$12="Grundvertrag Lieferung",FG44&lt;'Valori soglia'!$L$5),AND(FE$12="Los Lieferung",FG44&lt;'Valori soglia'!$L$5)),"Freihändig Tipo. 36 OAPub","")</f>
        <v/>
      </c>
      <c r="FJ45" s="469"/>
      <c r="FK45" s="461"/>
      <c r="FL45" s="463"/>
      <c r="FM45" s="465"/>
      <c r="FN45" s="159"/>
      <c r="FO45" s="466" t="s">
        <v>45</v>
      </c>
      <c r="FP45" s="429"/>
      <c r="FQ45" s="455"/>
      <c r="FR45" s="457"/>
      <c r="FS45" s="468" t="str">
        <f>IF(OR(AND(FO$12="Grundvertrag Dienstleistung",FQ44&lt;'Valori soglia'!$H$5),AND(FO$12="Los Dienstleistung",FQ44&lt;'Valori soglia'!$H$5),AND(FO$12="Grundvertrag Lieferung",FQ44&lt;'Valori soglia'!$L$5),AND(FO$12="Los Lieferung",FQ44&lt;'Valori soglia'!$L$5)),"Freihändig Tipo. 36 OAPub","")</f>
        <v/>
      </c>
      <c r="FT45" s="469"/>
      <c r="FU45" s="461"/>
      <c r="FV45" s="463"/>
      <c r="FW45" s="465"/>
      <c r="FX45" s="160"/>
      <c r="FY45" s="466" t="s">
        <v>45</v>
      </c>
      <c r="FZ45" s="429"/>
      <c r="GA45" s="455"/>
      <c r="GB45" s="457"/>
      <c r="GC45" s="468" t="str">
        <f>IF(OR(AND(FY$12="Grundvertrag Dienstleistung",GA44&lt;'Valori soglia'!$H$5),AND(FY$12="Los Dienstleistung",GA44&lt;'Valori soglia'!$H$5),AND(FY$12="Grundvertrag Lieferung",GA44&lt;'Valori soglia'!$L$5),AND(FY$12="Los Lieferung",GA44&lt;'Valori soglia'!$L$5)),"Freihändig Tipo. 36 OAPub","")</f>
        <v/>
      </c>
      <c r="GD45" s="469"/>
      <c r="GE45" s="461"/>
      <c r="GF45" s="463"/>
      <c r="GG45" s="465"/>
      <c r="GH45" s="161"/>
      <c r="GI45" s="466" t="s">
        <v>45</v>
      </c>
      <c r="GJ45" s="429"/>
      <c r="GK45" s="455"/>
      <c r="GL45" s="457"/>
      <c r="GM45" s="468" t="str">
        <f>IF(OR(AND(GI$12="Grundvertrag Dienstleistung",GK44&lt;'Valori soglia'!$H$5),AND(GI$12="Los Dienstleistung",GK44&lt;'Valori soglia'!$H$5),AND(GI$12="Grundvertrag Lieferung",GK44&lt;'Valori soglia'!$L$5),AND(GI$12="Los Lieferung",GK44&lt;'Valori soglia'!$L$5)),"Freihändig Tipo. 36 OAPub","")</f>
        <v/>
      </c>
      <c r="GN45" s="469"/>
      <c r="GO45" s="461"/>
      <c r="GP45" s="463"/>
      <c r="GQ45" s="465"/>
      <c r="GR45" s="162"/>
      <c r="GS45" s="466" t="s">
        <v>45</v>
      </c>
      <c r="GT45" s="429"/>
      <c r="GU45" s="455"/>
      <c r="GV45" s="457"/>
      <c r="GW45" s="468" t="str">
        <f>IF(OR(AND(GS$12="Grundvertrag Dienstleistung",GU44&lt;'Valori soglia'!$H$5),AND(GS$12="Los Dienstleistung",GU44&lt;'Valori soglia'!$H$5),AND(GS$12="Grundvertrag Lieferung",GU44&lt;'Valori soglia'!$L$5),AND(GS$12="Los Lieferung",GU44&lt;'Valori soglia'!$L$5)),"Freihändig Tipo. 36 OAPub","")</f>
        <v/>
      </c>
      <c r="GX45" s="469"/>
      <c r="GY45" s="461"/>
      <c r="GZ45" s="463"/>
      <c r="HA45" s="465"/>
      <c r="HB45" s="27"/>
      <c r="HC45" s="466" t="s">
        <v>45</v>
      </c>
      <c r="HD45" s="429"/>
      <c r="HE45" s="455"/>
      <c r="HF45" s="457"/>
      <c r="HG45" s="468" t="str">
        <f>IF(OR(AND(HC$12="Grundvertrag Dienstleistung",HE44&lt;'Valori soglia'!$H$5),AND(HC$12="Los Dienstleistung",HE44&lt;'Valori soglia'!$H$5),AND(HC$12="Grundvertrag Lieferung",HE44&lt;'Valori soglia'!$L$5),AND(HC$12="Los Lieferung",HE44&lt;'Valori soglia'!$L$5)),"Freihändig Tipo. 36 OAPub","")</f>
        <v/>
      </c>
      <c r="HH45" s="469"/>
      <c r="HI45" s="461"/>
      <c r="HJ45" s="463"/>
      <c r="HK45" s="465"/>
      <c r="HL45" s="27"/>
      <c r="HM45" s="466" t="s">
        <v>45</v>
      </c>
      <c r="HN45" s="429"/>
      <c r="HO45" s="455"/>
      <c r="HP45" s="457"/>
      <c r="HQ45" s="468" t="str">
        <f>IF(OR(AND(HM$12="Grundvertrag Dienstleistung",HO44&lt;'Valori soglia'!$H$5),AND(HM$12="Los Dienstleistung",HO44&lt;'Valori soglia'!$H$5),AND(HM$12="Grundvertrag Lieferung",HO44&lt;'Valori soglia'!$L$5),AND(HM$12="Los Lieferung",HO44&lt;'Valori soglia'!$L$5)),"Freihändig Tipo. 36 OAPub","")</f>
        <v/>
      </c>
      <c r="HR45" s="469"/>
      <c r="HS45" s="461"/>
      <c r="HT45" s="463"/>
      <c r="HU45" s="465"/>
      <c r="HV45" s="28"/>
      <c r="HW45" s="466" t="s">
        <v>45</v>
      </c>
      <c r="HX45" s="429"/>
      <c r="HY45" s="455"/>
      <c r="HZ45" s="457"/>
      <c r="IA45" s="468" t="str">
        <f>IF(OR(AND(HW$12="Grundvertrag Dienstleistung",HY44&lt;'Valori soglia'!$H$5),AND(HW$12="Los Dienstleistung",HY44&lt;'Valori soglia'!$H$5),AND(HW$12="Grundvertrag Lieferung",HY44&lt;'Valori soglia'!$L$5),AND(HW$12="Los Lieferung",HY44&lt;'Valori soglia'!$L$5)),"Freihändig Tipo. 36 OAPub","")</f>
        <v/>
      </c>
      <c r="IB45" s="469"/>
      <c r="IC45" s="461"/>
      <c r="ID45" s="463"/>
      <c r="IE45" s="465"/>
      <c r="IF45" s="27"/>
      <c r="IG45" s="466" t="s">
        <v>45</v>
      </c>
      <c r="IH45" s="429"/>
      <c r="II45" s="455"/>
      <c r="IJ45" s="457"/>
      <c r="IK45" s="468" t="str">
        <f>IF(OR(AND(IG$12="Grundvertrag Dienstleistung",II44&lt;'Valori soglia'!$H$5),AND(IG$12="Los Dienstleistung",II44&lt;'Valori soglia'!$H$5),AND(IG$12="Grundvertrag Lieferung",II44&lt;'Valori soglia'!$L$5),AND(IG$12="Los Lieferung",II44&lt;'Valori soglia'!$L$5)),"Freihändig Tipo. 36 OAPub","")</f>
        <v/>
      </c>
      <c r="IL45" s="469"/>
      <c r="IM45" s="461"/>
      <c r="IN45" s="463"/>
      <c r="IO45" s="465"/>
      <c r="IP45" s="159"/>
      <c r="IQ45" s="466" t="s">
        <v>45</v>
      </c>
      <c r="IR45" s="429"/>
      <c r="IS45" s="455"/>
      <c r="IT45" s="457"/>
      <c r="IU45" s="468" t="str">
        <f>IF(OR(AND(IQ$12="Grundvertrag Dienstleistung",IS44&lt;'Valori soglia'!$H$5),AND(IQ$12="Los Dienstleistung",IS44&lt;'Valori soglia'!$H$5),AND(IQ$12="Grundvertrag Lieferung",IS44&lt;'Valori soglia'!$L$5),AND(IQ$12="Los Lieferung",IS44&lt;'Valori soglia'!$L$5)),"Freihändig Tipo. 36 OAPub","")</f>
        <v/>
      </c>
      <c r="IV45" s="469"/>
      <c r="IW45" s="461"/>
      <c r="IX45" s="463"/>
      <c r="IY45" s="465"/>
      <c r="IZ45" s="159"/>
      <c r="JA45" s="466" t="s">
        <v>45</v>
      </c>
      <c r="JB45" s="429"/>
      <c r="JC45" s="455"/>
      <c r="JD45" s="457"/>
      <c r="JE45" s="468" t="str">
        <f>IF(OR(AND(JA$12="Grundvertrag Dienstleistung",JC44&lt;'Valori soglia'!$H$5),AND(JA$12="Los Dienstleistung",JC44&lt;'Valori soglia'!$H$5),AND(JA$12="Grundvertrag Lieferung",JC44&lt;'Valori soglia'!$L$5),AND(JA$12="Los Lieferung",JC44&lt;'Valori soglia'!$L$5)),"Freihändig Tipo. 36 OAPub","")</f>
        <v/>
      </c>
      <c r="JF45" s="469"/>
      <c r="JG45" s="461"/>
      <c r="JH45" s="463"/>
      <c r="JI45" s="465"/>
      <c r="JJ45" s="160"/>
      <c r="JK45" s="466" t="s">
        <v>45</v>
      </c>
      <c r="JL45" s="429"/>
      <c r="JM45" s="455"/>
      <c r="JN45" s="457"/>
      <c r="JO45" s="468" t="str">
        <f>IF(OR(AND(JK$12="Grundvertrag Dienstleistung",JM44&lt;'Valori soglia'!$H$5),AND(JK$12="Los Dienstleistung",JM44&lt;'Valori soglia'!$H$5),AND(JK$12="Grundvertrag Lieferung",JM44&lt;'Valori soglia'!$L$5),AND(JK$12="Los Lieferung",JM44&lt;'Valori soglia'!$L$5)),"Freihändig Tipo. 36 OAPub","")</f>
        <v/>
      </c>
      <c r="JP45" s="469"/>
      <c r="JQ45" s="461"/>
      <c r="JR45" s="463"/>
      <c r="JS45" s="465"/>
    </row>
    <row r="46" spans="2:279" ht="27" customHeight="1" x14ac:dyDescent="0.2">
      <c r="B46" s="343"/>
      <c r="C46" s="429"/>
      <c r="D46" s="378"/>
      <c r="E46" s="510"/>
      <c r="F46" s="507" t="str">
        <f>IF(OR(AND(B44="Grundvertrag Dienstleistung",D44&lt;'Valori soglia'!H$5),AND(B44="Los Dienstleistung",D44&lt;'Valori soglia'!H$5),AND(B44="Grundvertrag Lieferung",D44&lt;'Valori soglia'!L$5),AND(B44="Los Lieferung",D44&lt;'Valori soglia'!L$5)),"Freihändig Tipo. 36 OAPub","")</f>
        <v/>
      </c>
      <c r="G46" s="508"/>
      <c r="H46" s="502"/>
      <c r="I46" s="503"/>
      <c r="J46" s="495"/>
      <c r="K46" s="466"/>
      <c r="L46" s="429"/>
      <c r="M46" s="455"/>
      <c r="N46" s="457"/>
      <c r="O46" s="472" t="str">
        <f>IF(OR(AND(N$12="Offen",OR(AND(K$12="Grundvertrag Dienstleistung",M44&gt;='Valori soglia'!$H$5,M44&lt;'Valori soglia'!$H$6),AND(K$12="Los Dienstleistung",M44&gt;='Valori soglia'!$H$5,M44&lt;'Valori soglia'!$H$6),AND(K$12="Grundvertrag Lieferung",M44&gt;='Valori soglia'!$L$5,M44&lt;'Valori soglia'!$L$6),AND(K$12="Los Lieferung",M44&gt;='Valori soglia'!$L$5,M44&lt;'Valori soglia'!$L$6))),AND(N$12="Einladung",OR(AND(K$12="Grundvertrag Dienstleistung",M44&gt;='Valori soglia'!$H$5,M44&lt;'Valori soglia'!$H$6),AND(K$12="Los Dienstleistung",M44&gt;='Valori soglia'!$H$5,M44&lt;'Valori soglia'!$H$6),AND(K$12="Grundvertrag Lieferung",M44&gt;='Valori soglia'!$L$5,M44&lt;'Valori soglia'!$L$6),AND(K$12="Los Lieferung",M44&gt;='Valori soglia'!$L$5,M44&lt;'Valori soglia'!$L$6)))),"Freihändig Tipo. 36 Abs. 2 Bst. d OAPub","")</f>
        <v/>
      </c>
      <c r="P46" s="473"/>
      <c r="Q46" s="461"/>
      <c r="R46" s="463"/>
      <c r="S46" s="465"/>
      <c r="T46" s="162"/>
      <c r="U46" s="466"/>
      <c r="V46" s="429"/>
      <c r="W46" s="455"/>
      <c r="X46" s="457"/>
      <c r="Y46" s="472" t="str">
        <f>IF(OR(AND(X$12="Offen",OR(AND(U$12="Grundvertrag Dienstleistung",W44&gt;='Valori soglia'!$H$5,W44&lt;'Valori soglia'!$H$6),AND(U$12="Los Dienstleistung",W44&gt;='Valori soglia'!$H$5,W44&lt;'Valori soglia'!$H$6),AND(U$12="Grundvertrag Lieferung",W44&gt;='Valori soglia'!$L$5,W44&lt;'Valori soglia'!$L$6),AND(U$12="Los Lieferung",W44&gt;='Valori soglia'!$L$5,W44&lt;'Valori soglia'!$L$6))),AND(X$12="Einladung",OR(AND(U$12="Grundvertrag Dienstleistung",W44&gt;='Valori soglia'!$H$5,W44&lt;'Valori soglia'!$H$6),AND(U$12="Los Dienstleistung",W44&gt;='Valori soglia'!$H$5,W44&lt;'Valori soglia'!$H$6),AND(U$12="Grundvertrag Lieferung",W44&gt;='Valori soglia'!$L$5,W44&lt;'Valori soglia'!$L$6),AND(U$12="Los Lieferung",W44&gt;='Valori soglia'!$L$5,W44&lt;'Valori soglia'!$L$6)))),"Freihändig Tipo. 36 Abs. 2 Bst. d OAPub","")</f>
        <v/>
      </c>
      <c r="Z46" s="473"/>
      <c r="AA46" s="461"/>
      <c r="AB46" s="463"/>
      <c r="AC46" s="465"/>
      <c r="AD46" s="36"/>
      <c r="AE46" s="466"/>
      <c r="AF46" s="429"/>
      <c r="AG46" s="455"/>
      <c r="AH46" s="457"/>
      <c r="AI46" s="472" t="str">
        <f>IF(OR(AND(AH$12="Offen",OR(AND(AE$12="Grundvertrag Dienstleistung",AG44&gt;='Valori soglia'!$H$5,AG44&lt;'Valori soglia'!$H$6),AND(AE$12="Los Dienstleistung",AG44&gt;='Valori soglia'!$H$5,AG44&lt;'Valori soglia'!$H$6),AND(AE$12="Grundvertrag Lieferung",AG44&gt;='Valori soglia'!$L$5,AG44&lt;'Valori soglia'!$L$6),AND(AE$12="Los Lieferung",AG44&gt;='Valori soglia'!$L$5,AG44&lt;'Valori soglia'!$L$6))),AND(AH$12="Einladung",OR(AND(AE$12="Grundvertrag Dienstleistung",AG44&gt;='Valori soglia'!$H$5,AG44&lt;'Valori soglia'!$H$6),AND(AE$12="Los Dienstleistung",AG44&gt;='Valori soglia'!$H$5,AG44&lt;'Valori soglia'!$H$6),AND(AE$12="Grundvertrag Lieferung",AG44&gt;='Valori soglia'!$L$5,AG44&lt;'Valori soglia'!$L$6),AND(AE$12="Los Lieferung",AG44&gt;='Valori soglia'!$L$5,AG44&lt;'Valori soglia'!$L$6)))),"Freihändig Tipo. 36 Abs. 2 Bst. d OAPub","")</f>
        <v/>
      </c>
      <c r="AJ46" s="473"/>
      <c r="AK46" s="461"/>
      <c r="AL46" s="463"/>
      <c r="AM46" s="465"/>
      <c r="AN46" s="27"/>
      <c r="AO46" s="466"/>
      <c r="AP46" s="429"/>
      <c r="AQ46" s="455"/>
      <c r="AR46" s="457"/>
      <c r="AS46" s="472" t="str">
        <f>IF(OR(AND(AR$12="Offen",OR(AND(AO$12="Grundvertrag Dienstleistung",AQ44&gt;='Valori soglia'!$H$5,AQ44&lt;'Valori soglia'!$H$6),AND(AO$12="Los Dienstleistung",AQ44&gt;='Valori soglia'!$H$5,AQ44&lt;'Valori soglia'!$H$6),AND(AO$12="Grundvertrag Lieferung",AQ44&gt;='Valori soglia'!$L$5,AQ44&lt;'Valori soglia'!$L$6),AND(AO$12="Los Lieferung",AQ44&gt;='Valori soglia'!$L$5,AQ44&lt;'Valori soglia'!$L$6))),AND(AR$12="Einladung",OR(AND(AO$12="Grundvertrag Dienstleistung",AQ44&gt;='Valori soglia'!$H$5,AQ44&lt;'Valori soglia'!$H$6),AND(AO$12="Los Dienstleistung",AQ44&gt;='Valori soglia'!$H$5,AQ44&lt;'Valori soglia'!$H$6),AND(AO$12="Grundvertrag Lieferung",AQ44&gt;='Valori soglia'!$L$5,AQ44&lt;'Valori soglia'!$L$6),AND(AO$12="Los Lieferung",AQ44&gt;='Valori soglia'!$L$5,AQ44&lt;'Valori soglia'!$L$6)))),"Freihändig Tipo. 36 Abs. 2 Bst. d OAPub","")</f>
        <v/>
      </c>
      <c r="AT46" s="473"/>
      <c r="AU46" s="461"/>
      <c r="AV46" s="463"/>
      <c r="AW46" s="465"/>
      <c r="AX46" s="28"/>
      <c r="AY46" s="466"/>
      <c r="AZ46" s="429"/>
      <c r="BA46" s="455"/>
      <c r="BB46" s="457"/>
      <c r="BC46" s="472" t="str">
        <f>IF(OR(AND(BB$12="Offen",OR(AND(AY$12="Grundvertrag Dienstleistung",BA44&gt;='Valori soglia'!$H$5,BA44&lt;'Valori soglia'!$H$6),AND(AY$12="Los Dienstleistung",BA44&gt;='Valori soglia'!$H$5,BA44&lt;'Valori soglia'!$H$6),AND(AY$12="Grundvertrag Lieferung",BA44&gt;='Valori soglia'!$L$5,BA44&lt;'Valori soglia'!$L$6),AND(AY$12="Los Lieferung",BA44&gt;='Valori soglia'!$L$5,BA44&lt;'Valori soglia'!$L$6))),AND(BB$12="Einladung",OR(AND(AY$12="Grundvertrag Dienstleistung",BA44&gt;='Valori soglia'!$H$5,BA44&lt;'Valori soglia'!$H$6),AND(AY$12="Los Dienstleistung",BA44&gt;='Valori soglia'!$H$5,BA44&lt;'Valori soglia'!$H$6),AND(AY$12="Grundvertrag Lieferung",BA44&gt;='Valori soglia'!$L$5,BA44&lt;'Valori soglia'!$L$6),AND(AY$12="Los Lieferung",BA44&gt;='Valori soglia'!$L$5,BA44&lt;'Valori soglia'!$L$6)))),"Freihändig Tipo. 36 Abs. 2 Bst. d OAPub","")</f>
        <v/>
      </c>
      <c r="BD46" s="473"/>
      <c r="BE46" s="461"/>
      <c r="BF46" s="463"/>
      <c r="BG46" s="465"/>
      <c r="BH46" s="27"/>
      <c r="BI46" s="466"/>
      <c r="BJ46" s="429"/>
      <c r="BK46" s="455"/>
      <c r="BL46" s="457"/>
      <c r="BM46" s="472" t="str">
        <f>IF(OR(AND(BL$12="Offen",OR(AND(BI$12="Grundvertrag Dienstleistung",BK44&gt;='Valori soglia'!$H$5,BK44&lt;'Valori soglia'!$H$6),AND(BI$12="Los Dienstleistung",BK44&gt;='Valori soglia'!$H$5,BK44&lt;'Valori soglia'!$H$6),AND(BI$12="Grundvertrag Lieferung",BK44&gt;='Valori soglia'!$L$5,BK44&lt;'Valori soglia'!$L$6),AND(BI$12="Los Lieferung",BK44&gt;='Valori soglia'!$L$5,BK44&lt;'Valori soglia'!$L$6))),AND(BL$12="Einladung",OR(AND(BI$12="Grundvertrag Dienstleistung",BK44&gt;='Valori soglia'!$H$5,BK44&lt;'Valori soglia'!$H$6),AND(BI$12="Los Dienstleistung",BK44&gt;='Valori soglia'!$H$5,BK44&lt;'Valori soglia'!$H$6),AND(BI$12="Grundvertrag Lieferung",BK44&gt;='Valori soglia'!$L$5,BK44&lt;'Valori soglia'!$L$6),AND(BI$12="Los Lieferung",BK44&gt;='Valori soglia'!$L$5,BK44&lt;'Valori soglia'!$L$6)))),"Freihändig Tipo. 36 Abs. 2 Bst. d OAPub","")</f>
        <v/>
      </c>
      <c r="BN46" s="473"/>
      <c r="BO46" s="461"/>
      <c r="BP46" s="463"/>
      <c r="BQ46" s="465"/>
      <c r="BR46" s="159"/>
      <c r="BS46" s="466"/>
      <c r="BT46" s="429"/>
      <c r="BU46" s="455"/>
      <c r="BV46" s="457"/>
      <c r="BW46" s="472" t="str">
        <f>IF(OR(AND(BV$12="Offen",OR(AND(BS$12="Grundvertrag Dienstleistung",BU44&gt;='Valori soglia'!$H$5,BU44&lt;'Valori soglia'!$H$6),AND(BS$12="Los Dienstleistung",BU44&gt;='Valori soglia'!$H$5,BU44&lt;'Valori soglia'!$H$6),AND(BS$12="Grundvertrag Lieferung",BU44&gt;='Valori soglia'!$L$5,BU44&lt;'Valori soglia'!$L$6),AND(BS$12="Los Lieferung",BU44&gt;='Valori soglia'!$L$5,BU44&lt;'Valori soglia'!$L$6))),AND(BV$12="Einladung",OR(AND(BS$12="Grundvertrag Dienstleistung",BU44&gt;='Valori soglia'!$H$5,BU44&lt;'Valori soglia'!$H$6),AND(BS$12="Los Dienstleistung",BU44&gt;='Valori soglia'!$H$5,BU44&lt;'Valori soglia'!$H$6),AND(BS$12="Grundvertrag Lieferung",BU44&gt;='Valori soglia'!$L$5,BU44&lt;'Valori soglia'!$L$6),AND(BS$12="Los Lieferung",BU44&gt;='Valori soglia'!$L$5,BU44&lt;'Valori soglia'!$L$6)))),"Freihändig Tipo. 36 Abs. 2 Bst. d OAPub","")</f>
        <v/>
      </c>
      <c r="BX46" s="473"/>
      <c r="BY46" s="461"/>
      <c r="BZ46" s="463"/>
      <c r="CA46" s="465"/>
      <c r="CB46" s="159"/>
      <c r="CC46" s="466"/>
      <c r="CD46" s="429"/>
      <c r="CE46" s="455"/>
      <c r="CF46" s="457"/>
      <c r="CG46" s="472" t="str">
        <f>IF(OR(AND(CF$12="Offen",OR(AND(CC$12="Grundvertrag Dienstleistung",CE44&gt;='Valori soglia'!$H$5,CE44&lt;'Valori soglia'!$H$6),AND(CC$12="Los Dienstleistung",CE44&gt;='Valori soglia'!$H$5,CE44&lt;'Valori soglia'!$H$6),AND(CC$12="Grundvertrag Lieferung",CE44&gt;='Valori soglia'!$L$5,CE44&lt;'Valori soglia'!$L$6),AND(CC$12="Los Lieferung",CE44&gt;='Valori soglia'!$L$5,CE44&lt;'Valori soglia'!$L$6))),AND(CF$12="Einladung",OR(AND(CC$12="Grundvertrag Dienstleistung",CE44&gt;='Valori soglia'!$H$5,CE44&lt;'Valori soglia'!$H$6),AND(CC$12="Los Dienstleistung",CE44&gt;='Valori soglia'!$H$5,CE44&lt;'Valori soglia'!$H$6),AND(CC$12="Grundvertrag Lieferung",CE44&gt;='Valori soglia'!$L$5,CE44&lt;'Valori soglia'!$L$6),AND(CC$12="Los Lieferung",CE44&gt;='Valori soglia'!$L$5,CE44&lt;'Valori soglia'!$L$6)))),"Freihändig Tipo. 36 Abs. 2 Bst. d OAPub","")</f>
        <v/>
      </c>
      <c r="CH46" s="473"/>
      <c r="CI46" s="461"/>
      <c r="CJ46" s="463"/>
      <c r="CK46" s="465"/>
      <c r="CL46" s="160"/>
      <c r="CM46" s="466"/>
      <c r="CN46" s="429"/>
      <c r="CO46" s="455"/>
      <c r="CP46" s="457"/>
      <c r="CQ46" s="472" t="str">
        <f>IF(OR(AND(CP$12="Offen",OR(AND(CM$12="Grundvertrag Dienstleistung",CO44&gt;='Valori soglia'!$H$5,CO44&lt;'Valori soglia'!$H$6),AND(CM$12="Los Dienstleistung",CO44&gt;='Valori soglia'!$H$5,CO44&lt;'Valori soglia'!$H$6),AND(CM$12="Grundvertrag Lieferung",CO44&gt;='Valori soglia'!$L$5,CO44&lt;'Valori soglia'!$L$6),AND(CM$12="Los Lieferung",CO44&gt;='Valori soglia'!$L$5,CO44&lt;'Valori soglia'!$L$6))),AND(CP$12="Einladung",OR(AND(CM$12="Grundvertrag Dienstleistung",CO44&gt;='Valori soglia'!$H$5,CO44&lt;'Valori soglia'!$H$6),AND(CM$12="Los Dienstleistung",CO44&gt;='Valori soglia'!$H$5,CO44&lt;'Valori soglia'!$H$6),AND(CM$12="Grundvertrag Lieferung",CO44&gt;='Valori soglia'!$L$5,CO44&lt;'Valori soglia'!$L$6),AND(CM$12="Los Lieferung",CO44&gt;='Valori soglia'!$L$5,CO44&lt;'Valori soglia'!$L$6)))),"Freihändig Tipo. 36 Abs. 2 Bst. d OAPub","")</f>
        <v/>
      </c>
      <c r="CR46" s="473"/>
      <c r="CS46" s="461"/>
      <c r="CT46" s="463"/>
      <c r="CU46" s="465"/>
      <c r="CV46" s="161"/>
      <c r="CW46" s="466"/>
      <c r="CX46" s="429"/>
      <c r="CY46" s="455"/>
      <c r="CZ46" s="457"/>
      <c r="DA46" s="472" t="str">
        <f>IF(OR(AND(CZ$12="Offen",OR(AND(CW$12="Grundvertrag Dienstleistung",CY44&gt;='Valori soglia'!$H$5,CY44&lt;'Valori soglia'!$H$6),AND(CW$12="Los Dienstleistung",CY44&gt;='Valori soglia'!$H$5,CY44&lt;'Valori soglia'!$H$6),AND(CW$12="Grundvertrag Lieferung",CY44&gt;='Valori soglia'!$L$5,CY44&lt;'Valori soglia'!$L$6),AND(CW$12="Los Lieferung",CY44&gt;='Valori soglia'!$L$5,CY44&lt;'Valori soglia'!$L$6))),AND(CZ$12="Einladung",OR(AND(CW$12="Grundvertrag Dienstleistung",CY44&gt;='Valori soglia'!$H$5,CY44&lt;'Valori soglia'!$H$6),AND(CW$12="Los Dienstleistung",CY44&gt;='Valori soglia'!$H$5,CY44&lt;'Valori soglia'!$H$6),AND(CW$12="Grundvertrag Lieferung",CY44&gt;='Valori soglia'!$L$5,CY44&lt;'Valori soglia'!$L$6),AND(CW$12="Los Lieferung",CY44&gt;='Valori soglia'!$L$5,CY44&lt;'Valori soglia'!$L$6)))),"Freihändig Tipo. 36 Abs. 2 Bst. d OAPub","")</f>
        <v/>
      </c>
      <c r="DB46" s="473"/>
      <c r="DC46" s="461"/>
      <c r="DD46" s="463"/>
      <c r="DE46" s="465"/>
      <c r="DF46" s="162"/>
      <c r="DG46" s="466"/>
      <c r="DH46" s="429"/>
      <c r="DI46" s="455"/>
      <c r="DJ46" s="457"/>
      <c r="DK46" s="472" t="str">
        <f>IF(OR(AND(DJ$12="Offen",OR(AND(DG$12="Grundvertrag Dienstleistung",DI44&gt;='Valori soglia'!$H$5,DI44&lt;'Valori soglia'!$H$6),AND(DG$12="Los Dienstleistung",DI44&gt;='Valori soglia'!$H$5,DI44&lt;'Valori soglia'!$H$6),AND(DG$12="Grundvertrag Lieferung",DI44&gt;='Valori soglia'!$L$5,DI44&lt;'Valori soglia'!$L$6),AND(DG$12="Los Lieferung",DI44&gt;='Valori soglia'!$L$5,DI44&lt;'Valori soglia'!$L$6))),AND(DJ$12="Einladung",OR(AND(DG$12="Grundvertrag Dienstleistung",DI44&gt;='Valori soglia'!$H$5,DI44&lt;'Valori soglia'!$H$6),AND(DG$12="Los Dienstleistung",DI44&gt;='Valori soglia'!$H$5,DI44&lt;'Valori soglia'!$H$6),AND(DG$12="Grundvertrag Lieferung",DI44&gt;='Valori soglia'!$L$5,DI44&lt;'Valori soglia'!$L$6),AND(DG$12="Los Lieferung",DI44&gt;='Valori soglia'!$L$5,DI44&lt;'Valori soglia'!$L$6)))),"Freihändig Tipo. 36 Abs. 2 Bst. d OAPub","")</f>
        <v/>
      </c>
      <c r="DL46" s="473"/>
      <c r="DM46" s="461"/>
      <c r="DN46" s="463"/>
      <c r="DO46" s="465"/>
      <c r="DP46" s="36"/>
      <c r="DQ46" s="466"/>
      <c r="DR46" s="429"/>
      <c r="DS46" s="455"/>
      <c r="DT46" s="457"/>
      <c r="DU46" s="472" t="str">
        <f>IF(OR(AND(DT$12="Offen",OR(AND(DQ$12="Grundvertrag Dienstleistung",DS44&gt;='Valori soglia'!$H$5,DS44&lt;'Valori soglia'!$H$6),AND(DQ$12="Los Dienstleistung",DS44&gt;='Valori soglia'!$H$5,DS44&lt;'Valori soglia'!$H$6),AND(DQ$12="Grundvertrag Lieferung",DS44&gt;='Valori soglia'!$L$5,DS44&lt;'Valori soglia'!$L$6),AND(DQ$12="Los Lieferung",DS44&gt;='Valori soglia'!$L$5,DS44&lt;'Valori soglia'!$L$6))),AND(DT$12="Einladung",OR(AND(DQ$12="Grundvertrag Dienstleistung",DS44&gt;='Valori soglia'!$H$5,DS44&lt;'Valori soglia'!$H$6),AND(DQ$12="Los Dienstleistung",DS44&gt;='Valori soglia'!$H$5,DS44&lt;'Valori soglia'!$H$6),AND(DQ$12="Grundvertrag Lieferung",DS44&gt;='Valori soglia'!$L$5,DS44&lt;'Valori soglia'!$L$6),AND(DQ$12="Los Lieferung",DS44&gt;='Valori soglia'!$L$5,DS44&lt;'Valori soglia'!$L$6)))),"Freihändig Tipo. 36 Abs. 2 Bst. d OAPub","")</f>
        <v/>
      </c>
      <c r="DV46" s="473"/>
      <c r="DW46" s="461"/>
      <c r="DX46" s="463"/>
      <c r="DY46" s="465"/>
      <c r="DZ46" s="27"/>
      <c r="EA46" s="466"/>
      <c r="EB46" s="429"/>
      <c r="EC46" s="455"/>
      <c r="ED46" s="457"/>
      <c r="EE46" s="472" t="str">
        <f>IF(OR(AND(ED$12="Offen",OR(AND(EA$12="Grundvertrag Dienstleistung",EC44&gt;='Valori soglia'!$H$5,EC44&lt;'Valori soglia'!$H$6),AND(EA$12="Los Dienstleistung",EC44&gt;='Valori soglia'!$H$5,EC44&lt;'Valori soglia'!$H$6),AND(EA$12="Grundvertrag Lieferung",EC44&gt;='Valori soglia'!$L$5,EC44&lt;'Valori soglia'!$L$6),AND(EA$12="Los Lieferung",EC44&gt;='Valori soglia'!$L$5,EC44&lt;'Valori soglia'!$L$6))),AND(ED$12="Einladung",OR(AND(EA$12="Grundvertrag Dienstleistung",EC44&gt;='Valori soglia'!$H$5,EC44&lt;'Valori soglia'!$H$6),AND(EA$12="Los Dienstleistung",EC44&gt;='Valori soglia'!$H$5,EC44&lt;'Valori soglia'!$H$6),AND(EA$12="Grundvertrag Lieferung",EC44&gt;='Valori soglia'!$L$5,EC44&lt;'Valori soglia'!$L$6),AND(EA$12="Los Lieferung",EC44&gt;='Valori soglia'!$L$5,EC44&lt;'Valori soglia'!$L$6)))),"Freihändig Tipo. 36 Abs. 2 Bst. d OAPub","")</f>
        <v/>
      </c>
      <c r="EF46" s="473"/>
      <c r="EG46" s="461"/>
      <c r="EH46" s="463"/>
      <c r="EI46" s="465"/>
      <c r="EJ46" s="28"/>
      <c r="EK46" s="466"/>
      <c r="EL46" s="429"/>
      <c r="EM46" s="455"/>
      <c r="EN46" s="457"/>
      <c r="EO46" s="472" t="str">
        <f>IF(OR(AND(EN$12="Offen",OR(AND(EK$12="Grundvertrag Dienstleistung",EM44&gt;='Valori soglia'!$H$5,EM44&lt;'Valori soglia'!$H$6),AND(EK$12="Los Dienstleistung",EM44&gt;='Valori soglia'!$H$5,EM44&lt;'Valori soglia'!$H$6),AND(EK$12="Grundvertrag Lieferung",EM44&gt;='Valori soglia'!$L$5,EM44&lt;'Valori soglia'!$L$6),AND(EK$12="Los Lieferung",EM44&gt;='Valori soglia'!$L$5,EM44&lt;'Valori soglia'!$L$6))),AND(EN$12="Einladung",OR(AND(EK$12="Grundvertrag Dienstleistung",EM44&gt;='Valori soglia'!$H$5,EM44&lt;'Valori soglia'!$H$6),AND(EK$12="Los Dienstleistung",EM44&gt;='Valori soglia'!$H$5,EM44&lt;'Valori soglia'!$H$6),AND(EK$12="Grundvertrag Lieferung",EM44&gt;='Valori soglia'!$L$5,EM44&lt;'Valori soglia'!$L$6),AND(EK$12="Los Lieferung",EM44&gt;='Valori soglia'!$L$5,EM44&lt;'Valori soglia'!$L$6)))),"Freihändig Tipo. 36 Abs. 2 Bst. d OAPub","")</f>
        <v/>
      </c>
      <c r="EP46" s="473"/>
      <c r="EQ46" s="461"/>
      <c r="ER46" s="463"/>
      <c r="ES46" s="465"/>
      <c r="ET46" s="27"/>
      <c r="EU46" s="466"/>
      <c r="EV46" s="429"/>
      <c r="EW46" s="455"/>
      <c r="EX46" s="457"/>
      <c r="EY46" s="472" t="str">
        <f>IF(OR(AND(EX$12="Offen",OR(AND(EU$12="Grundvertrag Dienstleistung",EW44&gt;='Valori soglia'!$H$5,EW44&lt;'Valori soglia'!$H$6),AND(EU$12="Los Dienstleistung",EW44&gt;='Valori soglia'!$H$5,EW44&lt;'Valori soglia'!$H$6),AND(EU$12="Grundvertrag Lieferung",EW44&gt;='Valori soglia'!$L$5,EW44&lt;'Valori soglia'!$L$6),AND(EU$12="Los Lieferung",EW44&gt;='Valori soglia'!$L$5,EW44&lt;'Valori soglia'!$L$6))),AND(EX$12="Einladung",OR(AND(EU$12="Grundvertrag Dienstleistung",EW44&gt;='Valori soglia'!$H$5,EW44&lt;'Valori soglia'!$H$6),AND(EU$12="Los Dienstleistung",EW44&gt;='Valori soglia'!$H$5,EW44&lt;'Valori soglia'!$H$6),AND(EU$12="Grundvertrag Lieferung",EW44&gt;='Valori soglia'!$L$5,EW44&lt;'Valori soglia'!$L$6),AND(EU$12="Los Lieferung",EW44&gt;='Valori soglia'!$L$5,EW44&lt;'Valori soglia'!$L$6)))),"Freihändig Tipo. 36 Abs. 2 Bst. d OAPub","")</f>
        <v/>
      </c>
      <c r="EZ46" s="473"/>
      <c r="FA46" s="461"/>
      <c r="FB46" s="463"/>
      <c r="FC46" s="465"/>
      <c r="FD46" s="159"/>
      <c r="FE46" s="466"/>
      <c r="FF46" s="429"/>
      <c r="FG46" s="455"/>
      <c r="FH46" s="457"/>
      <c r="FI46" s="472" t="str">
        <f>IF(OR(AND(FH$12="Offen",OR(AND(FE$12="Grundvertrag Dienstleistung",FG44&gt;='Valori soglia'!$H$5,FG44&lt;'Valori soglia'!$H$6),AND(FE$12="Los Dienstleistung",FG44&gt;='Valori soglia'!$H$5,FG44&lt;'Valori soglia'!$H$6),AND(FE$12="Grundvertrag Lieferung",FG44&gt;='Valori soglia'!$L$5,FG44&lt;'Valori soglia'!$L$6),AND(FE$12="Los Lieferung",FG44&gt;='Valori soglia'!$L$5,FG44&lt;'Valori soglia'!$L$6))),AND(FH$12="Einladung",OR(AND(FE$12="Grundvertrag Dienstleistung",FG44&gt;='Valori soglia'!$H$5,FG44&lt;'Valori soglia'!$H$6),AND(FE$12="Los Dienstleistung",FG44&gt;='Valori soglia'!$H$5,FG44&lt;'Valori soglia'!$H$6),AND(FE$12="Grundvertrag Lieferung",FG44&gt;='Valori soglia'!$L$5,FG44&lt;'Valori soglia'!$L$6),AND(FE$12="Los Lieferung",FG44&gt;='Valori soglia'!$L$5,FG44&lt;'Valori soglia'!$L$6)))),"Freihändig Tipo. 36 Abs. 2 Bst. d OAPub","")</f>
        <v/>
      </c>
      <c r="FJ46" s="473"/>
      <c r="FK46" s="461"/>
      <c r="FL46" s="463"/>
      <c r="FM46" s="465"/>
      <c r="FN46" s="159"/>
      <c r="FO46" s="466"/>
      <c r="FP46" s="429"/>
      <c r="FQ46" s="455"/>
      <c r="FR46" s="457"/>
      <c r="FS46" s="472" t="str">
        <f>IF(OR(AND(FR$12="Offen",OR(AND(FO$12="Grundvertrag Dienstleistung",FQ44&gt;='Valori soglia'!$H$5,FQ44&lt;'Valori soglia'!$H$6),AND(FO$12="Los Dienstleistung",FQ44&gt;='Valori soglia'!$H$5,FQ44&lt;'Valori soglia'!$H$6),AND(FO$12="Grundvertrag Lieferung",FQ44&gt;='Valori soglia'!$L$5,FQ44&lt;'Valori soglia'!$L$6),AND(FO$12="Los Lieferung",FQ44&gt;='Valori soglia'!$L$5,FQ44&lt;'Valori soglia'!$L$6))),AND(FR$12="Einladung",OR(AND(FO$12="Grundvertrag Dienstleistung",FQ44&gt;='Valori soglia'!$H$5,FQ44&lt;'Valori soglia'!$H$6),AND(FO$12="Los Dienstleistung",FQ44&gt;='Valori soglia'!$H$5,FQ44&lt;'Valori soglia'!$H$6),AND(FO$12="Grundvertrag Lieferung",FQ44&gt;='Valori soglia'!$L$5,FQ44&lt;'Valori soglia'!$L$6),AND(FO$12="Los Lieferung",FQ44&gt;='Valori soglia'!$L$5,FQ44&lt;'Valori soglia'!$L$6)))),"Freihändig Tipo. 36 Abs. 2 Bst. d OAPub","")</f>
        <v/>
      </c>
      <c r="FT46" s="473"/>
      <c r="FU46" s="461"/>
      <c r="FV46" s="463"/>
      <c r="FW46" s="465"/>
      <c r="FX46" s="160"/>
      <c r="FY46" s="466"/>
      <c r="FZ46" s="429"/>
      <c r="GA46" s="455"/>
      <c r="GB46" s="457"/>
      <c r="GC46" s="472" t="str">
        <f>IF(OR(AND(GB$12="Offen",OR(AND(FY$12="Grundvertrag Dienstleistung",GA44&gt;='Valori soglia'!$H$5,GA44&lt;'Valori soglia'!$H$6),AND(FY$12="Los Dienstleistung",GA44&gt;='Valori soglia'!$H$5,GA44&lt;'Valori soglia'!$H$6),AND(FY$12="Grundvertrag Lieferung",GA44&gt;='Valori soglia'!$L$5,GA44&lt;'Valori soglia'!$L$6),AND(FY$12="Los Lieferung",GA44&gt;='Valori soglia'!$L$5,GA44&lt;'Valori soglia'!$L$6))),AND(GB$12="Einladung",OR(AND(FY$12="Grundvertrag Dienstleistung",GA44&gt;='Valori soglia'!$H$5,GA44&lt;'Valori soglia'!$H$6),AND(FY$12="Los Dienstleistung",GA44&gt;='Valori soglia'!$H$5,GA44&lt;'Valori soglia'!$H$6),AND(FY$12="Grundvertrag Lieferung",GA44&gt;='Valori soglia'!$L$5,GA44&lt;'Valori soglia'!$L$6),AND(FY$12="Los Lieferung",GA44&gt;='Valori soglia'!$L$5,GA44&lt;'Valori soglia'!$L$6)))),"Freihändig Tipo. 36 Abs. 2 Bst. d OAPub","")</f>
        <v/>
      </c>
      <c r="GD46" s="473"/>
      <c r="GE46" s="461"/>
      <c r="GF46" s="463"/>
      <c r="GG46" s="465"/>
      <c r="GH46" s="161"/>
      <c r="GI46" s="466"/>
      <c r="GJ46" s="429"/>
      <c r="GK46" s="455"/>
      <c r="GL46" s="457"/>
      <c r="GM46" s="472" t="str">
        <f>IF(OR(AND(GL$12="Offen",OR(AND(GI$12="Grundvertrag Dienstleistung",GK44&gt;='Valori soglia'!$H$5,GK44&lt;'Valori soglia'!$H$6),AND(GI$12="Los Dienstleistung",GK44&gt;='Valori soglia'!$H$5,GK44&lt;'Valori soglia'!$H$6),AND(GI$12="Grundvertrag Lieferung",GK44&gt;='Valori soglia'!$L$5,GK44&lt;'Valori soglia'!$L$6),AND(GI$12="Los Lieferung",GK44&gt;='Valori soglia'!$L$5,GK44&lt;'Valori soglia'!$L$6))),AND(GL$12="Einladung",OR(AND(GI$12="Grundvertrag Dienstleistung",GK44&gt;='Valori soglia'!$H$5,GK44&lt;'Valori soglia'!$H$6),AND(GI$12="Los Dienstleistung",GK44&gt;='Valori soglia'!$H$5,GK44&lt;'Valori soglia'!$H$6),AND(GI$12="Grundvertrag Lieferung",GK44&gt;='Valori soglia'!$L$5,GK44&lt;'Valori soglia'!$L$6),AND(GI$12="Los Lieferung",GK44&gt;='Valori soglia'!$L$5,GK44&lt;'Valori soglia'!$L$6)))),"Freihändig Tipo. 36 Abs. 2 Bst. d OAPub","")</f>
        <v/>
      </c>
      <c r="GN46" s="473"/>
      <c r="GO46" s="461"/>
      <c r="GP46" s="463"/>
      <c r="GQ46" s="465"/>
      <c r="GR46" s="162"/>
      <c r="GS46" s="466"/>
      <c r="GT46" s="429"/>
      <c r="GU46" s="455"/>
      <c r="GV46" s="457"/>
      <c r="GW46" s="472" t="str">
        <f>IF(OR(AND(GV$12="Offen",OR(AND(GS$12="Grundvertrag Dienstleistung",GU44&gt;='Valori soglia'!$H$5,GU44&lt;'Valori soglia'!$H$6),AND(GS$12="Los Dienstleistung",GU44&gt;='Valori soglia'!$H$5,GU44&lt;'Valori soglia'!$H$6),AND(GS$12="Grundvertrag Lieferung",GU44&gt;='Valori soglia'!$L$5,GU44&lt;'Valori soglia'!$L$6),AND(GS$12="Los Lieferung",GU44&gt;='Valori soglia'!$L$5,GU44&lt;'Valori soglia'!$L$6))),AND(GV$12="Einladung",OR(AND(GS$12="Grundvertrag Dienstleistung",GU44&gt;='Valori soglia'!$H$5,GU44&lt;'Valori soglia'!$H$6),AND(GS$12="Los Dienstleistung",GU44&gt;='Valori soglia'!$H$5,GU44&lt;'Valori soglia'!$H$6),AND(GS$12="Grundvertrag Lieferung",GU44&gt;='Valori soglia'!$L$5,GU44&lt;'Valori soglia'!$L$6),AND(GS$12="Los Lieferung",GU44&gt;='Valori soglia'!$L$5,GU44&lt;'Valori soglia'!$L$6)))),"Freihändig Tipo. 36 Abs. 2 Bst. d OAPub","")</f>
        <v/>
      </c>
      <c r="GX46" s="473"/>
      <c r="GY46" s="461"/>
      <c r="GZ46" s="463"/>
      <c r="HA46" s="465"/>
      <c r="HB46" s="36"/>
      <c r="HC46" s="466"/>
      <c r="HD46" s="429"/>
      <c r="HE46" s="455"/>
      <c r="HF46" s="457"/>
      <c r="HG46" s="472" t="str">
        <f>IF(OR(AND(HF$12="Offen",OR(AND(HC$12="Grundvertrag Dienstleistung",HE44&gt;='Valori soglia'!$H$5,HE44&lt;'Valori soglia'!$H$6),AND(HC$12="Los Dienstleistung",HE44&gt;='Valori soglia'!$H$5,HE44&lt;'Valori soglia'!$H$6),AND(HC$12="Grundvertrag Lieferung",HE44&gt;='Valori soglia'!$L$5,HE44&lt;'Valori soglia'!$L$6),AND(HC$12="Los Lieferung",HE44&gt;='Valori soglia'!$L$5,HE44&lt;'Valori soglia'!$L$6))),AND(HF$12="Einladung",OR(AND(HC$12="Grundvertrag Dienstleistung",HE44&gt;='Valori soglia'!$H$5,HE44&lt;'Valori soglia'!$H$6),AND(HC$12="Los Dienstleistung",HE44&gt;='Valori soglia'!$H$5,HE44&lt;'Valori soglia'!$H$6),AND(HC$12="Grundvertrag Lieferung",HE44&gt;='Valori soglia'!$L$5,HE44&lt;'Valori soglia'!$L$6),AND(HC$12="Los Lieferung",HE44&gt;='Valori soglia'!$L$5,HE44&lt;'Valori soglia'!$L$6)))),"Freihändig Tipo. 36 Abs. 2 Bst. d OAPub","")</f>
        <v/>
      </c>
      <c r="HH46" s="473"/>
      <c r="HI46" s="461"/>
      <c r="HJ46" s="463"/>
      <c r="HK46" s="465"/>
      <c r="HL46" s="27"/>
      <c r="HM46" s="466"/>
      <c r="HN46" s="429"/>
      <c r="HO46" s="455"/>
      <c r="HP46" s="457"/>
      <c r="HQ46" s="472" t="str">
        <f>IF(OR(AND(HP$12="Offen",OR(AND(HM$12="Grundvertrag Dienstleistung",HO44&gt;='Valori soglia'!$H$5,HO44&lt;'Valori soglia'!$H$6),AND(HM$12="Los Dienstleistung",HO44&gt;='Valori soglia'!$H$5,HO44&lt;'Valori soglia'!$H$6),AND(HM$12="Grundvertrag Lieferung",HO44&gt;='Valori soglia'!$L$5,HO44&lt;'Valori soglia'!$L$6),AND(HM$12="Los Lieferung",HO44&gt;='Valori soglia'!$L$5,HO44&lt;'Valori soglia'!$L$6))),AND(HP$12="Einladung",OR(AND(HM$12="Grundvertrag Dienstleistung",HO44&gt;='Valori soglia'!$H$5,HO44&lt;'Valori soglia'!$H$6),AND(HM$12="Los Dienstleistung",HO44&gt;='Valori soglia'!$H$5,HO44&lt;'Valori soglia'!$H$6),AND(HM$12="Grundvertrag Lieferung",HO44&gt;='Valori soglia'!$L$5,HO44&lt;'Valori soglia'!$L$6),AND(HM$12="Los Lieferung",HO44&gt;='Valori soglia'!$L$5,HO44&lt;'Valori soglia'!$L$6)))),"Freihändig Tipo. 36 Abs. 2 Bst. d OAPub","")</f>
        <v/>
      </c>
      <c r="HR46" s="473"/>
      <c r="HS46" s="461"/>
      <c r="HT46" s="463"/>
      <c r="HU46" s="465"/>
      <c r="HV46" s="28"/>
      <c r="HW46" s="466"/>
      <c r="HX46" s="429"/>
      <c r="HY46" s="455"/>
      <c r="HZ46" s="457"/>
      <c r="IA46" s="472" t="str">
        <f>IF(OR(AND(HZ$12="Offen",OR(AND(HW$12="Grundvertrag Dienstleistung",HY44&gt;='Valori soglia'!$H$5,HY44&lt;'Valori soglia'!$H$6),AND(HW$12="Los Dienstleistung",HY44&gt;='Valori soglia'!$H$5,HY44&lt;'Valori soglia'!$H$6),AND(HW$12="Grundvertrag Lieferung",HY44&gt;='Valori soglia'!$L$5,HY44&lt;'Valori soglia'!$L$6),AND(HW$12="Los Lieferung",HY44&gt;='Valori soglia'!$L$5,HY44&lt;'Valori soglia'!$L$6))),AND(HZ$12="Einladung",OR(AND(HW$12="Grundvertrag Dienstleistung",HY44&gt;='Valori soglia'!$H$5,HY44&lt;'Valori soglia'!$H$6),AND(HW$12="Los Dienstleistung",HY44&gt;='Valori soglia'!$H$5,HY44&lt;'Valori soglia'!$H$6),AND(HW$12="Grundvertrag Lieferung",HY44&gt;='Valori soglia'!$L$5,HY44&lt;'Valori soglia'!$L$6),AND(HW$12="Los Lieferung",HY44&gt;='Valori soglia'!$L$5,HY44&lt;'Valori soglia'!$L$6)))),"Freihändig Tipo. 36 Abs. 2 Bst. d OAPub","")</f>
        <v/>
      </c>
      <c r="IB46" s="473"/>
      <c r="IC46" s="461"/>
      <c r="ID46" s="463"/>
      <c r="IE46" s="465"/>
      <c r="IF46" s="27"/>
      <c r="IG46" s="466"/>
      <c r="IH46" s="429"/>
      <c r="II46" s="455"/>
      <c r="IJ46" s="457"/>
      <c r="IK46" s="472" t="str">
        <f>IF(OR(AND(IJ$12="Offen",OR(AND(IG$12="Grundvertrag Dienstleistung",II44&gt;='Valori soglia'!$H$5,II44&lt;'Valori soglia'!$H$6),AND(IG$12="Los Dienstleistung",II44&gt;='Valori soglia'!$H$5,II44&lt;'Valori soglia'!$H$6),AND(IG$12="Grundvertrag Lieferung",II44&gt;='Valori soglia'!$L$5,II44&lt;'Valori soglia'!$L$6),AND(IG$12="Los Lieferung",II44&gt;='Valori soglia'!$L$5,II44&lt;'Valori soglia'!$L$6))),AND(IJ$12="Einladung",OR(AND(IG$12="Grundvertrag Dienstleistung",II44&gt;='Valori soglia'!$H$5,II44&lt;'Valori soglia'!$H$6),AND(IG$12="Los Dienstleistung",II44&gt;='Valori soglia'!$H$5,II44&lt;'Valori soglia'!$H$6),AND(IG$12="Grundvertrag Lieferung",II44&gt;='Valori soglia'!$L$5,II44&lt;'Valori soglia'!$L$6),AND(IG$12="Los Lieferung",II44&gt;='Valori soglia'!$L$5,II44&lt;'Valori soglia'!$L$6)))),"Freihändig Tipo. 36 Abs. 2 Bst. d OAPub","")</f>
        <v/>
      </c>
      <c r="IL46" s="473"/>
      <c r="IM46" s="461"/>
      <c r="IN46" s="463"/>
      <c r="IO46" s="465"/>
      <c r="IP46" s="159"/>
      <c r="IQ46" s="466"/>
      <c r="IR46" s="429"/>
      <c r="IS46" s="455"/>
      <c r="IT46" s="457"/>
      <c r="IU46" s="472" t="str">
        <f>IF(OR(AND(IT$12="Offen",OR(AND(IQ$12="Grundvertrag Dienstleistung",IS44&gt;='Valori soglia'!$H$5,IS44&lt;'Valori soglia'!$H$6),AND(IQ$12="Los Dienstleistung",IS44&gt;='Valori soglia'!$H$5,IS44&lt;'Valori soglia'!$H$6),AND(IQ$12="Grundvertrag Lieferung",IS44&gt;='Valori soglia'!$L$5,IS44&lt;'Valori soglia'!$L$6),AND(IQ$12="Los Lieferung",IS44&gt;='Valori soglia'!$L$5,IS44&lt;'Valori soglia'!$L$6))),AND(IT$12="Einladung",OR(AND(IQ$12="Grundvertrag Dienstleistung",IS44&gt;='Valori soglia'!$H$5,IS44&lt;'Valori soglia'!$H$6),AND(IQ$12="Los Dienstleistung",IS44&gt;='Valori soglia'!$H$5,IS44&lt;'Valori soglia'!$H$6),AND(IQ$12="Grundvertrag Lieferung",IS44&gt;='Valori soglia'!$L$5,IS44&lt;'Valori soglia'!$L$6),AND(IQ$12="Los Lieferung",IS44&gt;='Valori soglia'!$L$5,IS44&lt;'Valori soglia'!$L$6)))),"Freihändig Tipo. 36 Abs. 2 Bst. d OAPub","")</f>
        <v/>
      </c>
      <c r="IV46" s="473"/>
      <c r="IW46" s="461"/>
      <c r="IX46" s="463"/>
      <c r="IY46" s="465"/>
      <c r="IZ46" s="159"/>
      <c r="JA46" s="466"/>
      <c r="JB46" s="429"/>
      <c r="JC46" s="455"/>
      <c r="JD46" s="457"/>
      <c r="JE46" s="472" t="str">
        <f>IF(OR(AND(JD$12="Offen",OR(AND(JA$12="Grundvertrag Dienstleistung",JC44&gt;='Valori soglia'!$H$5,JC44&lt;'Valori soglia'!$H$6),AND(JA$12="Los Dienstleistung",JC44&gt;='Valori soglia'!$H$5,JC44&lt;'Valori soglia'!$H$6),AND(JA$12="Grundvertrag Lieferung",JC44&gt;='Valori soglia'!$L$5,JC44&lt;'Valori soglia'!$L$6),AND(JA$12="Los Lieferung",JC44&gt;='Valori soglia'!$L$5,JC44&lt;'Valori soglia'!$L$6))),AND(JD$12="Einladung",OR(AND(JA$12="Grundvertrag Dienstleistung",JC44&gt;='Valori soglia'!$H$5,JC44&lt;'Valori soglia'!$H$6),AND(JA$12="Los Dienstleistung",JC44&gt;='Valori soglia'!$H$5,JC44&lt;'Valori soglia'!$H$6),AND(JA$12="Grundvertrag Lieferung",JC44&gt;='Valori soglia'!$L$5,JC44&lt;'Valori soglia'!$L$6),AND(JA$12="Los Lieferung",JC44&gt;='Valori soglia'!$L$5,JC44&lt;'Valori soglia'!$L$6)))),"Freihändig Tipo. 36 Abs. 2 Bst. d OAPub","")</f>
        <v/>
      </c>
      <c r="JF46" s="473"/>
      <c r="JG46" s="461"/>
      <c r="JH46" s="463"/>
      <c r="JI46" s="465"/>
      <c r="JJ46" s="160"/>
      <c r="JK46" s="466"/>
      <c r="JL46" s="429"/>
      <c r="JM46" s="455"/>
      <c r="JN46" s="457"/>
      <c r="JO46" s="472" t="str">
        <f>IF(OR(AND(JN$12="Offen",OR(AND(JK$12="Grundvertrag Dienstleistung",JM44&gt;='Valori soglia'!$H$5,JM44&lt;'Valori soglia'!$H$6),AND(JK$12="Los Dienstleistung",JM44&gt;='Valori soglia'!$H$5,JM44&lt;'Valori soglia'!$H$6),AND(JK$12="Grundvertrag Lieferung",JM44&gt;='Valori soglia'!$L$5,JM44&lt;'Valori soglia'!$L$6),AND(JK$12="Los Lieferung",JM44&gt;='Valori soglia'!$L$5,JM44&lt;'Valori soglia'!$L$6))),AND(JN$12="Einladung",OR(AND(JK$12="Grundvertrag Dienstleistung",JM44&gt;='Valori soglia'!$H$5,JM44&lt;'Valori soglia'!$H$6),AND(JK$12="Los Dienstleistung",JM44&gt;='Valori soglia'!$H$5,JM44&lt;'Valori soglia'!$H$6),AND(JK$12="Grundvertrag Lieferung",JM44&gt;='Valori soglia'!$L$5,JM44&lt;'Valori soglia'!$L$6),AND(JK$12="Los Lieferung",JM44&gt;='Valori soglia'!$L$5,JM44&lt;'Valori soglia'!$L$6)))),"Freihändig Tipo. 36 Abs. 2 Bst. d OAPub","")</f>
        <v/>
      </c>
      <c r="JP46" s="473"/>
      <c r="JQ46" s="461"/>
      <c r="JR46" s="463"/>
      <c r="JS46" s="465"/>
    </row>
    <row r="47" spans="2:279" ht="27" customHeight="1" x14ac:dyDescent="0.2">
      <c r="B47" s="151" t="s">
        <v>103</v>
      </c>
      <c r="C47" s="429"/>
      <c r="D47" s="378">
        <v>0</v>
      </c>
      <c r="E47" s="510" t="str">
        <f>IF(D47&gt;='Valori soglia'!H$6,"BöB","OAPub")</f>
        <v>OAPub</v>
      </c>
      <c r="F47" s="505" t="str">
        <f>IF(D47&gt;='Valori soglia'!H$6,"Offenes Procedura *","")</f>
        <v/>
      </c>
      <c r="G47" s="506"/>
      <c r="H47" s="502" t="str">
        <f>IF(E47="BöB","Ja","No")</f>
        <v>No</v>
      </c>
      <c r="I47" s="503" t="str">
        <f>IF(E47="BöB","Ja","No")</f>
        <v>No</v>
      </c>
      <c r="J47" s="495"/>
      <c r="K47" s="173" t="s">
        <v>44</v>
      </c>
      <c r="L47" s="429">
        <v>12</v>
      </c>
      <c r="M47" s="455">
        <v>0</v>
      </c>
      <c r="N47" s="457" t="str">
        <f>IF(M47&gt;='Valori soglia'!$H$6,"BöB","OAPub")</f>
        <v>OAPub</v>
      </c>
      <c r="O47" s="459" t="str">
        <f>IF(OR(AND(K$12="Grundvertrag Dienstleistung",M47&gt;='Valori soglia'!$H$5,O49=""),AND(K$12="Los Dienstleistung",M47&gt;='Valori soglia'!$H$5,O49=""),AND(K$12="Grundvertrag Lieferung",M47&gt;='Valori soglia'!$L$5,O49=""),AND(K$12="Los Lieferung",M47&gt;='Valori soglia'!$L$5,O49="")),"Freihändig Tipo. 13 OAPub","")</f>
        <v/>
      </c>
      <c r="P47" s="460"/>
      <c r="Q47" s="461" t="str">
        <f>IF(N47="BöB","Ja","No")</f>
        <v>No</v>
      </c>
      <c r="R47" s="463" t="str">
        <f>IF(N47="BöB","Ja","No")</f>
        <v>No</v>
      </c>
      <c r="S47" s="465" t="str">
        <f>IF(SUM(M14:M49)&gt;M12/2,"Ʃ Aggiunte &gt; 50% Grundauftrag","")</f>
        <v/>
      </c>
      <c r="T47" s="162"/>
      <c r="U47" s="173" t="s">
        <v>44</v>
      </c>
      <c r="V47" s="429">
        <v>12</v>
      </c>
      <c r="W47" s="455">
        <v>0</v>
      </c>
      <c r="X47" s="457" t="str">
        <f>IF(W47&gt;='Valori soglia'!$H$6,"BöB","OAPub")</f>
        <v>OAPub</v>
      </c>
      <c r="Y47" s="459" t="str">
        <f>IF(OR(AND(U$12="Grundvertrag Dienstleistung",W47&gt;='Valori soglia'!$H$5,Y49=""),AND(U$12="Los Dienstleistung",W47&gt;='Valori soglia'!$H$5,Y49=""),AND(U$12="Grundvertrag Lieferung",W47&gt;='Valori soglia'!$L$5,Y49=""),AND(U$12="Los Lieferung",W47&gt;='Valori soglia'!$L$5,Y49="")),"Freihändig Tipo. 13 OAPub","")</f>
        <v/>
      </c>
      <c r="Z47" s="460"/>
      <c r="AA47" s="461" t="str">
        <f>IF(X47="BöB","Ja","No")</f>
        <v>No</v>
      </c>
      <c r="AB47" s="463" t="str">
        <f>IF(X47="BöB","Ja","No")</f>
        <v>No</v>
      </c>
      <c r="AC47" s="465" t="str">
        <f>IF(SUM(W14:W49)&gt;W12/2,"Ʃ Aggiunte &gt; 50% Grundauftrag","")</f>
        <v/>
      </c>
      <c r="AD47" s="27"/>
      <c r="AE47" s="173" t="s">
        <v>44</v>
      </c>
      <c r="AF47" s="429">
        <v>12</v>
      </c>
      <c r="AG47" s="455">
        <v>0</v>
      </c>
      <c r="AH47" s="457" t="str">
        <f>IF(AG47&gt;='Valori soglia'!$H$6,"BöB","OAPub")</f>
        <v>OAPub</v>
      </c>
      <c r="AI47" s="459" t="str">
        <f>IF(OR(AND(AE$12="Grundvertrag Dienstleistung",AG47&gt;='Valori soglia'!$H$5,AI49=""),AND(AE$12="Los Dienstleistung",AG47&gt;='Valori soglia'!$H$5,AI49=""),AND(AE$12="Grundvertrag Lieferung",AG47&gt;='Valori soglia'!$L$5,AI49=""),AND(AE$12="Los Lieferung",AG47&gt;='Valori soglia'!$L$5,AI49="")),"Freihändig Tipo. 13 OAPub","")</f>
        <v/>
      </c>
      <c r="AJ47" s="460"/>
      <c r="AK47" s="461" t="str">
        <f>IF(AH47="BöB","Ja","No")</f>
        <v>No</v>
      </c>
      <c r="AL47" s="463" t="str">
        <f>IF(AH47="BöB","Ja","No")</f>
        <v>No</v>
      </c>
      <c r="AM47" s="465" t="str">
        <f>IF(SUM(AG14:AG49)&gt;AG12/2,"Ʃ Aggiunte &gt; 50% Grundauftrag","")</f>
        <v/>
      </c>
      <c r="AN47" s="27"/>
      <c r="AO47" s="173" t="s">
        <v>44</v>
      </c>
      <c r="AP47" s="429">
        <v>12</v>
      </c>
      <c r="AQ47" s="455">
        <v>0</v>
      </c>
      <c r="AR47" s="457" t="str">
        <f>IF(AQ47&gt;='Valori soglia'!$H$6,"BöB","OAPub")</f>
        <v>OAPub</v>
      </c>
      <c r="AS47" s="459" t="str">
        <f>IF(OR(AND(AO$12="Grundvertrag Dienstleistung",AQ47&gt;='Valori soglia'!$H$5,AS49=""),AND(AO$12="Los Dienstleistung",AQ47&gt;='Valori soglia'!$H$5,AS49=""),AND(AO$12="Grundvertrag Lieferung",AQ47&gt;='Valori soglia'!$L$5,AS49=""),AND(AO$12="Los Lieferung",AQ47&gt;='Valori soglia'!$L$5,AS49="")),"Freihändig Tipo. 13 OAPub","")</f>
        <v/>
      </c>
      <c r="AT47" s="460"/>
      <c r="AU47" s="461" t="str">
        <f>IF(AR47="BöB","Ja","No")</f>
        <v>No</v>
      </c>
      <c r="AV47" s="463" t="str">
        <f>IF(AR47="BöB","Ja","No")</f>
        <v>No</v>
      </c>
      <c r="AW47" s="465" t="str">
        <f>IF(SUM(AQ14:AQ49)&gt;AQ12/2,"Ʃ Aggiunte &gt; 50% Grundauftrag","")</f>
        <v/>
      </c>
      <c r="AX47" s="28"/>
      <c r="AY47" s="173" t="s">
        <v>44</v>
      </c>
      <c r="AZ47" s="429">
        <v>12</v>
      </c>
      <c r="BA47" s="455">
        <v>0</v>
      </c>
      <c r="BB47" s="457" t="str">
        <f>IF(BA47&gt;='Valori soglia'!$H$6,"BöB","OAPub")</f>
        <v>OAPub</v>
      </c>
      <c r="BC47" s="459" t="str">
        <f>IF(OR(AND(AY$12="Grundvertrag Dienstleistung",BA47&gt;='Valori soglia'!$H$5,BC49=""),AND(AY$12="Los Dienstleistung",BA47&gt;='Valori soglia'!$H$5,BC49=""),AND(AY$12="Grundvertrag Lieferung",BA47&gt;='Valori soglia'!$L$5,BC49=""),AND(AY$12="Los Lieferung",BA47&gt;='Valori soglia'!$L$5,BC49="")),"Freihändig Tipo. 13 OAPub","")</f>
        <v/>
      </c>
      <c r="BD47" s="460"/>
      <c r="BE47" s="461" t="str">
        <f>IF(BB47="BöB","Ja","No")</f>
        <v>No</v>
      </c>
      <c r="BF47" s="463" t="str">
        <f>IF(BB47="BöB","Ja","No")</f>
        <v>No</v>
      </c>
      <c r="BG47" s="465" t="str">
        <f>IF(SUM(BA14:BA49)&gt;BA12/2,"Ʃ Aggiunte &gt; 50% Grundauftrag","")</f>
        <v/>
      </c>
      <c r="BH47" s="27"/>
      <c r="BI47" s="173" t="s">
        <v>44</v>
      </c>
      <c r="BJ47" s="429">
        <v>12</v>
      </c>
      <c r="BK47" s="455">
        <v>0</v>
      </c>
      <c r="BL47" s="457" t="str">
        <f>IF(BK47&gt;='Valori soglia'!$H$6,"BöB","OAPub")</f>
        <v>OAPub</v>
      </c>
      <c r="BM47" s="459" t="str">
        <f>IF(OR(AND(BI$12="Grundvertrag Dienstleistung",BK47&gt;='Valori soglia'!$H$5,BM49=""),AND(BI$12="Los Dienstleistung",BK47&gt;='Valori soglia'!$H$5,BM49=""),AND(BI$12="Grundvertrag Lieferung",BK47&gt;='Valori soglia'!$L$5,BM49=""),AND(BI$12="Los Lieferung",BK47&gt;='Valori soglia'!$L$5,BM49="")),"Freihändig Tipo. 13 OAPub","")</f>
        <v/>
      </c>
      <c r="BN47" s="460"/>
      <c r="BO47" s="461" t="str">
        <f>IF(BL47="BöB","Ja","No")</f>
        <v>No</v>
      </c>
      <c r="BP47" s="463" t="str">
        <f>IF(BL47="BöB","Ja","No")</f>
        <v>No</v>
      </c>
      <c r="BQ47" s="465" t="str">
        <f>IF(SUM(BK14:BK49)&gt;BK12/2,"Ʃ Aggiunte &gt; 50% Grundauftrag","")</f>
        <v/>
      </c>
      <c r="BR47" s="159"/>
      <c r="BS47" s="173" t="s">
        <v>44</v>
      </c>
      <c r="BT47" s="429">
        <v>12</v>
      </c>
      <c r="BU47" s="455">
        <v>0</v>
      </c>
      <c r="BV47" s="457" t="str">
        <f>IF(BU47&gt;='Valori soglia'!$H$6,"BöB","OAPub")</f>
        <v>OAPub</v>
      </c>
      <c r="BW47" s="459" t="str">
        <f>IF(OR(AND(BS$12="Grundvertrag Dienstleistung",BU47&gt;='Valori soglia'!$H$5,BW49=""),AND(BS$12="Los Dienstleistung",BU47&gt;='Valori soglia'!$H$5,BW49=""),AND(BS$12="Grundvertrag Lieferung",BU47&gt;='Valori soglia'!$L$5,BW49=""),AND(BS$12="Los Lieferung",BU47&gt;='Valori soglia'!$L$5,BW49="")),"Freihändig Tipo. 13 OAPub","")</f>
        <v/>
      </c>
      <c r="BX47" s="460"/>
      <c r="BY47" s="461" t="str">
        <f>IF(BV47="BöB","Ja","No")</f>
        <v>No</v>
      </c>
      <c r="BZ47" s="463" t="str">
        <f>IF(BV47="BöB","Ja","No")</f>
        <v>No</v>
      </c>
      <c r="CA47" s="465" t="str">
        <f>IF(SUM(BU14:BU49)&gt;BU12/2,"Ʃ Aggiunte &gt; 50% Grundauftrag","")</f>
        <v/>
      </c>
      <c r="CB47" s="159"/>
      <c r="CC47" s="173" t="s">
        <v>44</v>
      </c>
      <c r="CD47" s="429">
        <v>12</v>
      </c>
      <c r="CE47" s="455">
        <v>0</v>
      </c>
      <c r="CF47" s="457" t="str">
        <f>IF(CE47&gt;='Valori soglia'!$H$6,"BöB","OAPub")</f>
        <v>OAPub</v>
      </c>
      <c r="CG47" s="459" t="str">
        <f>IF(OR(AND(CC$12="Grundvertrag Dienstleistung",CE47&gt;='Valori soglia'!$H$5,CG49=""),AND(CC$12="Los Dienstleistung",CE47&gt;='Valori soglia'!$H$5,CG49=""),AND(CC$12="Grundvertrag Lieferung",CE47&gt;='Valori soglia'!$L$5,CG49=""),AND(CC$12="Los Lieferung",CE47&gt;='Valori soglia'!$L$5,CG49="")),"Freihändig Tipo. 13 OAPub","")</f>
        <v/>
      </c>
      <c r="CH47" s="460"/>
      <c r="CI47" s="461" t="str">
        <f>IF(CF47="BöB","Ja","No")</f>
        <v>No</v>
      </c>
      <c r="CJ47" s="463" t="str">
        <f>IF(CF47="BöB","Ja","No")</f>
        <v>No</v>
      </c>
      <c r="CK47" s="465" t="str">
        <f>IF(SUM(CE14:CE49)&gt;CE12/2,"Ʃ Aggiunte &gt; 50% Grundauftrag","")</f>
        <v/>
      </c>
      <c r="CL47" s="160"/>
      <c r="CM47" s="173" t="s">
        <v>44</v>
      </c>
      <c r="CN47" s="429">
        <v>12</v>
      </c>
      <c r="CO47" s="455">
        <v>0</v>
      </c>
      <c r="CP47" s="457" t="str">
        <f>IF(CO47&gt;='Valori soglia'!$H$6,"BöB","OAPub")</f>
        <v>OAPub</v>
      </c>
      <c r="CQ47" s="459" t="str">
        <f>IF(OR(AND(CM$12="Grundvertrag Dienstleistung",CO47&gt;='Valori soglia'!$H$5,CQ49=""),AND(CM$12="Los Dienstleistung",CO47&gt;='Valori soglia'!$H$5,CQ49=""),AND(CM$12="Grundvertrag Lieferung",CO47&gt;='Valori soglia'!$L$5,CQ49=""),AND(CM$12="Los Lieferung",CO47&gt;='Valori soglia'!$L$5,CQ49="")),"Freihändig Tipo. 13 OAPub","")</f>
        <v/>
      </c>
      <c r="CR47" s="460"/>
      <c r="CS47" s="461" t="str">
        <f>IF(CP47="BöB","Ja","No")</f>
        <v>No</v>
      </c>
      <c r="CT47" s="463" t="str">
        <f>IF(CP47="BöB","Ja","No")</f>
        <v>No</v>
      </c>
      <c r="CU47" s="465" t="str">
        <f>IF(SUM(CO14:CO49)&gt;CO12/2,"Ʃ Aggiunte &gt; 50% Grundauftrag","")</f>
        <v/>
      </c>
      <c r="CV47" s="161"/>
      <c r="CW47" s="173" t="s">
        <v>44</v>
      </c>
      <c r="CX47" s="429">
        <v>12</v>
      </c>
      <c r="CY47" s="455">
        <v>0</v>
      </c>
      <c r="CZ47" s="457" t="str">
        <f>IF(CY47&gt;='Valori soglia'!$H$6,"BöB","OAPub")</f>
        <v>OAPub</v>
      </c>
      <c r="DA47" s="459" t="str">
        <f>IF(OR(AND(CW$12="Grundvertrag Dienstleistung",CY47&gt;='Valori soglia'!$H$5,DA49=""),AND(CW$12="Los Dienstleistung",CY47&gt;='Valori soglia'!$H$5,DA49=""),AND(CW$12="Grundvertrag Lieferung",CY47&gt;='Valori soglia'!$L$5,DA49=""),AND(CW$12="Los Lieferung",CY47&gt;='Valori soglia'!$L$5,DA49="")),"Freihändig Tipo. 13 OAPub","")</f>
        <v/>
      </c>
      <c r="DB47" s="460"/>
      <c r="DC47" s="461" t="str">
        <f>IF(CZ47="BöB","Ja","No")</f>
        <v>No</v>
      </c>
      <c r="DD47" s="463" t="str">
        <f>IF(CZ47="BöB","Ja","No")</f>
        <v>No</v>
      </c>
      <c r="DE47" s="465" t="str">
        <f>IF(SUM(CY14:CY49)&gt;CY12/2,"Ʃ Aggiunte &gt; 50% Grundauftrag","")</f>
        <v/>
      </c>
      <c r="DF47" s="162"/>
      <c r="DG47" s="173" t="s">
        <v>44</v>
      </c>
      <c r="DH47" s="429">
        <v>12</v>
      </c>
      <c r="DI47" s="455">
        <v>0</v>
      </c>
      <c r="DJ47" s="457" t="str">
        <f>IF(DI47&gt;='Valori soglia'!$H$6,"BöB","OAPub")</f>
        <v>OAPub</v>
      </c>
      <c r="DK47" s="459" t="str">
        <f>IF(OR(AND(DG$12="Grundvertrag Dienstleistung",DI47&gt;='Valori soglia'!$H$5,DK49=""),AND(DG$12="Los Dienstleistung",DI47&gt;='Valori soglia'!$H$5,DK49=""),AND(DG$12="Grundvertrag Lieferung",DI47&gt;='Valori soglia'!$L$5,DK49=""),AND(DG$12="Los Lieferung",DI47&gt;='Valori soglia'!$L$5,DK49="")),"Freihändig Tipo. 13 OAPub","")</f>
        <v/>
      </c>
      <c r="DL47" s="460"/>
      <c r="DM47" s="461" t="str">
        <f>IF(DJ47="BöB","Ja","No")</f>
        <v>No</v>
      </c>
      <c r="DN47" s="463" t="str">
        <f>IF(DJ47="BöB","Ja","No")</f>
        <v>No</v>
      </c>
      <c r="DO47" s="465" t="str">
        <f>IF(SUM(DI14:DI49)&gt;DI12/2,"Ʃ Aggiunte &gt; 50% Grundauftrag","")</f>
        <v/>
      </c>
      <c r="DP47" s="27"/>
      <c r="DQ47" s="173" t="s">
        <v>44</v>
      </c>
      <c r="DR47" s="429">
        <v>12</v>
      </c>
      <c r="DS47" s="455">
        <v>0</v>
      </c>
      <c r="DT47" s="457" t="str">
        <f>IF(DS47&gt;='Valori soglia'!$H$6,"BöB","OAPub")</f>
        <v>OAPub</v>
      </c>
      <c r="DU47" s="459" t="str">
        <f>IF(OR(AND(DQ$12="Grundvertrag Dienstleistung",DS47&gt;='Valori soglia'!$H$5,DU49=""),AND(DQ$12="Los Dienstleistung",DS47&gt;='Valori soglia'!$H$5,DU49=""),AND(DQ$12="Grundvertrag Lieferung",DS47&gt;='Valori soglia'!$L$5,DU49=""),AND(DQ$12="Los Lieferung",DS47&gt;='Valori soglia'!$L$5,DU49="")),"Freihändig Tipo. 13 OAPub","")</f>
        <v/>
      </c>
      <c r="DV47" s="460"/>
      <c r="DW47" s="461" t="str">
        <f>IF(DT47="BöB","Ja","No")</f>
        <v>No</v>
      </c>
      <c r="DX47" s="463" t="str">
        <f>IF(DT47="BöB","Ja","No")</f>
        <v>No</v>
      </c>
      <c r="DY47" s="465" t="str">
        <f>IF(SUM(DS14:DS49)&gt;DS12/2,"Ʃ Aggiunte &gt; 50% Grundauftrag","")</f>
        <v/>
      </c>
      <c r="DZ47" s="27"/>
      <c r="EA47" s="173" t="s">
        <v>44</v>
      </c>
      <c r="EB47" s="429">
        <v>12</v>
      </c>
      <c r="EC47" s="455">
        <v>0</v>
      </c>
      <c r="ED47" s="457" t="str">
        <f>IF(EC47&gt;='Valori soglia'!$H$6,"BöB","OAPub")</f>
        <v>OAPub</v>
      </c>
      <c r="EE47" s="459" t="str">
        <f>IF(OR(AND(EA$12="Grundvertrag Dienstleistung",EC47&gt;='Valori soglia'!$H$5,EE49=""),AND(EA$12="Los Dienstleistung",EC47&gt;='Valori soglia'!$H$5,EE49=""),AND(EA$12="Grundvertrag Lieferung",EC47&gt;='Valori soglia'!$L$5,EE49=""),AND(EA$12="Los Lieferung",EC47&gt;='Valori soglia'!$L$5,EE49="")),"Freihändig Tipo. 13 OAPub","")</f>
        <v/>
      </c>
      <c r="EF47" s="460"/>
      <c r="EG47" s="461" t="str">
        <f>IF(ED47="BöB","Ja","No")</f>
        <v>No</v>
      </c>
      <c r="EH47" s="463" t="str">
        <f>IF(ED47="BöB","Ja","No")</f>
        <v>No</v>
      </c>
      <c r="EI47" s="465" t="str">
        <f>IF(SUM(EC14:EC49)&gt;EC12/2,"Ʃ Aggiunte &gt; 50% Grundauftrag","")</f>
        <v/>
      </c>
      <c r="EJ47" s="28"/>
      <c r="EK47" s="173" t="s">
        <v>44</v>
      </c>
      <c r="EL47" s="429">
        <v>12</v>
      </c>
      <c r="EM47" s="455">
        <v>0</v>
      </c>
      <c r="EN47" s="457" t="str">
        <f>IF(EM47&gt;='Valori soglia'!$H$6,"BöB","OAPub")</f>
        <v>OAPub</v>
      </c>
      <c r="EO47" s="459" t="str">
        <f>IF(OR(AND(EK$12="Grundvertrag Dienstleistung",EM47&gt;='Valori soglia'!$H$5,EO49=""),AND(EK$12="Los Dienstleistung",EM47&gt;='Valori soglia'!$H$5,EO49=""),AND(EK$12="Grundvertrag Lieferung",EM47&gt;='Valori soglia'!$L$5,EO49=""),AND(EK$12="Los Lieferung",EM47&gt;='Valori soglia'!$L$5,EO49="")),"Freihändig Tipo. 13 OAPub","")</f>
        <v/>
      </c>
      <c r="EP47" s="460"/>
      <c r="EQ47" s="461" t="str">
        <f>IF(EN47="BöB","Ja","No")</f>
        <v>No</v>
      </c>
      <c r="ER47" s="463" t="str">
        <f>IF(EN47="BöB","Ja","No")</f>
        <v>No</v>
      </c>
      <c r="ES47" s="465" t="str">
        <f>IF(SUM(EM14:EM49)&gt;EM12/2,"Ʃ Aggiunte &gt; 50% Grundauftrag","")</f>
        <v/>
      </c>
      <c r="ET47" s="27"/>
      <c r="EU47" s="173" t="s">
        <v>44</v>
      </c>
      <c r="EV47" s="429">
        <v>12</v>
      </c>
      <c r="EW47" s="455">
        <v>0</v>
      </c>
      <c r="EX47" s="457" t="str">
        <f>IF(EW47&gt;='Valori soglia'!$H$6,"BöB","OAPub")</f>
        <v>OAPub</v>
      </c>
      <c r="EY47" s="459" t="str">
        <f>IF(OR(AND(EU$12="Grundvertrag Dienstleistung",EW47&gt;='Valori soglia'!$H$5,EY49=""),AND(EU$12="Los Dienstleistung",EW47&gt;='Valori soglia'!$H$5,EY49=""),AND(EU$12="Grundvertrag Lieferung",EW47&gt;='Valori soglia'!$L$5,EY49=""),AND(EU$12="Los Lieferung",EW47&gt;='Valori soglia'!$L$5,EY49="")),"Freihändig Tipo. 13 OAPub","")</f>
        <v/>
      </c>
      <c r="EZ47" s="460"/>
      <c r="FA47" s="461" t="str">
        <f>IF(EX47="BöB","Ja","No")</f>
        <v>No</v>
      </c>
      <c r="FB47" s="463" t="str">
        <f>IF(EX47="BöB","Ja","No")</f>
        <v>No</v>
      </c>
      <c r="FC47" s="465" t="str">
        <f>IF(SUM(EW14:EW49)&gt;EW12/2,"Ʃ Aggiunte &gt; 50% Grundauftrag","")</f>
        <v/>
      </c>
      <c r="FD47" s="159"/>
      <c r="FE47" s="173" t="s">
        <v>44</v>
      </c>
      <c r="FF47" s="429">
        <v>12</v>
      </c>
      <c r="FG47" s="455">
        <v>0</v>
      </c>
      <c r="FH47" s="457" t="str">
        <f>IF(FG47&gt;='Valori soglia'!$H$6,"BöB","OAPub")</f>
        <v>OAPub</v>
      </c>
      <c r="FI47" s="459" t="str">
        <f>IF(OR(AND(FE$12="Grundvertrag Dienstleistung",FG47&gt;='Valori soglia'!$H$5,FI49=""),AND(FE$12="Los Dienstleistung",FG47&gt;='Valori soglia'!$H$5,FI49=""),AND(FE$12="Grundvertrag Lieferung",FG47&gt;='Valori soglia'!$L$5,FI49=""),AND(FE$12="Los Lieferung",FG47&gt;='Valori soglia'!$L$5,FI49="")),"Freihändig Tipo. 13 OAPub","")</f>
        <v/>
      </c>
      <c r="FJ47" s="460"/>
      <c r="FK47" s="461" t="str">
        <f>IF(FH47="BöB","Ja","No")</f>
        <v>No</v>
      </c>
      <c r="FL47" s="463" t="str">
        <f>IF(FH47="BöB","Ja","No")</f>
        <v>No</v>
      </c>
      <c r="FM47" s="465" t="str">
        <f>IF(SUM(FG14:FG49)&gt;FG12/2,"Ʃ Aggiunte &gt; 50% Grundauftrag","")</f>
        <v/>
      </c>
      <c r="FN47" s="159"/>
      <c r="FO47" s="173" t="s">
        <v>44</v>
      </c>
      <c r="FP47" s="429">
        <v>12</v>
      </c>
      <c r="FQ47" s="455">
        <v>0</v>
      </c>
      <c r="FR47" s="457" t="str">
        <f>IF(FQ47&gt;='Valori soglia'!$H$6,"BöB","OAPub")</f>
        <v>OAPub</v>
      </c>
      <c r="FS47" s="459" t="str">
        <f>IF(OR(AND(FO$12="Grundvertrag Dienstleistung",FQ47&gt;='Valori soglia'!$H$5,FS49=""),AND(FO$12="Los Dienstleistung",FQ47&gt;='Valori soglia'!$H$5,FS49=""),AND(FO$12="Grundvertrag Lieferung",FQ47&gt;='Valori soglia'!$L$5,FS49=""),AND(FO$12="Los Lieferung",FQ47&gt;='Valori soglia'!$L$5,FS49="")),"Freihändig Tipo. 13 OAPub","")</f>
        <v/>
      </c>
      <c r="FT47" s="460"/>
      <c r="FU47" s="461" t="str">
        <f>IF(FR47="BöB","Ja","No")</f>
        <v>No</v>
      </c>
      <c r="FV47" s="463" t="str">
        <f>IF(FR47="BöB","Ja","No")</f>
        <v>No</v>
      </c>
      <c r="FW47" s="465" t="str">
        <f>IF(SUM(FQ14:FQ49)&gt;FQ12/2,"Ʃ Aggiunte &gt; 50% Grundauftrag","")</f>
        <v/>
      </c>
      <c r="FX47" s="160"/>
      <c r="FY47" s="173" t="s">
        <v>44</v>
      </c>
      <c r="FZ47" s="429">
        <v>12</v>
      </c>
      <c r="GA47" s="455">
        <v>0</v>
      </c>
      <c r="GB47" s="457" t="str">
        <f>IF(GA47&gt;='Valori soglia'!$H$6,"BöB","OAPub")</f>
        <v>OAPub</v>
      </c>
      <c r="GC47" s="459" t="str">
        <f>IF(OR(AND(FY$12="Grundvertrag Dienstleistung",GA47&gt;='Valori soglia'!$H$5,GC49=""),AND(FY$12="Los Dienstleistung",GA47&gt;='Valori soglia'!$H$5,GC49=""),AND(FY$12="Grundvertrag Lieferung",GA47&gt;='Valori soglia'!$L$5,GC49=""),AND(FY$12="Los Lieferung",GA47&gt;='Valori soglia'!$L$5,GC49="")),"Freihändig Tipo. 13 OAPub","")</f>
        <v/>
      </c>
      <c r="GD47" s="460"/>
      <c r="GE47" s="461" t="str">
        <f>IF(GB47="BöB","Ja","No")</f>
        <v>No</v>
      </c>
      <c r="GF47" s="463" t="str">
        <f>IF(GB47="BöB","Ja","No")</f>
        <v>No</v>
      </c>
      <c r="GG47" s="465" t="str">
        <f>IF(SUM(GA14:GA49)&gt;GA12/2,"Ʃ Aggiunte &gt; 50% Grundauftrag","")</f>
        <v/>
      </c>
      <c r="GH47" s="161"/>
      <c r="GI47" s="173" t="s">
        <v>44</v>
      </c>
      <c r="GJ47" s="429">
        <v>12</v>
      </c>
      <c r="GK47" s="455">
        <v>0</v>
      </c>
      <c r="GL47" s="457" t="str">
        <f>IF(GK47&gt;='Valori soglia'!$H$6,"BöB","OAPub")</f>
        <v>OAPub</v>
      </c>
      <c r="GM47" s="459" t="str">
        <f>IF(OR(AND(GI$12="Grundvertrag Dienstleistung",GK47&gt;='Valori soglia'!$H$5,GM49=""),AND(GI$12="Los Dienstleistung",GK47&gt;='Valori soglia'!$H$5,GM49=""),AND(GI$12="Grundvertrag Lieferung",GK47&gt;='Valori soglia'!$L$5,GM49=""),AND(GI$12="Los Lieferung",GK47&gt;='Valori soglia'!$L$5,GM49="")),"Freihändig Tipo. 13 OAPub","")</f>
        <v/>
      </c>
      <c r="GN47" s="460"/>
      <c r="GO47" s="461" t="str">
        <f>IF(GL47="BöB","Ja","No")</f>
        <v>No</v>
      </c>
      <c r="GP47" s="463" t="str">
        <f>IF(GL47="BöB","Ja","No")</f>
        <v>No</v>
      </c>
      <c r="GQ47" s="465" t="str">
        <f>IF(SUM(GK14:GK49)&gt;GK12/2,"Ʃ Aggiunte &gt; 50% Grundauftrag","")</f>
        <v/>
      </c>
      <c r="GR47" s="162"/>
      <c r="GS47" s="173" t="s">
        <v>44</v>
      </c>
      <c r="GT47" s="429">
        <v>12</v>
      </c>
      <c r="GU47" s="455">
        <v>0</v>
      </c>
      <c r="GV47" s="457" t="str">
        <f>IF(GU47&gt;='Valori soglia'!$H$6,"BöB","OAPub")</f>
        <v>OAPub</v>
      </c>
      <c r="GW47" s="459" t="str">
        <f>IF(OR(AND(GS$12="Grundvertrag Dienstleistung",GU47&gt;='Valori soglia'!$H$5,GW49=""),AND(GS$12="Los Dienstleistung",GU47&gt;='Valori soglia'!$H$5,GW49=""),AND(GS$12="Grundvertrag Lieferung",GU47&gt;='Valori soglia'!$L$5,GW49=""),AND(GS$12="Los Lieferung",GU47&gt;='Valori soglia'!$L$5,GW49="")),"Freihändig Tipo. 13 OAPub","")</f>
        <v/>
      </c>
      <c r="GX47" s="460"/>
      <c r="GY47" s="461" t="str">
        <f>IF(GV47="BöB","Ja","No")</f>
        <v>No</v>
      </c>
      <c r="GZ47" s="463" t="str">
        <f>IF(GV47="BöB","Ja","No")</f>
        <v>No</v>
      </c>
      <c r="HA47" s="465" t="str">
        <f>IF(SUM(GU14:GU49)&gt;GU12/2,"Ʃ Aggiunte &gt; 50% Grundauftrag","")</f>
        <v/>
      </c>
      <c r="HB47" s="27"/>
      <c r="HC47" s="173" t="s">
        <v>44</v>
      </c>
      <c r="HD47" s="429">
        <v>12</v>
      </c>
      <c r="HE47" s="455">
        <v>0</v>
      </c>
      <c r="HF47" s="457" t="str">
        <f>IF(HE47&gt;='Valori soglia'!$H$6,"BöB","OAPub")</f>
        <v>OAPub</v>
      </c>
      <c r="HG47" s="459" t="str">
        <f>IF(OR(AND(HC$12="Grundvertrag Dienstleistung",HE47&gt;='Valori soglia'!$H$5,HG49=""),AND(HC$12="Los Dienstleistung",HE47&gt;='Valori soglia'!$H$5,HG49=""),AND(HC$12="Grundvertrag Lieferung",HE47&gt;='Valori soglia'!$L$5,HG49=""),AND(HC$12="Los Lieferung",HE47&gt;='Valori soglia'!$L$5,HG49="")),"Freihändig Tipo. 13 OAPub","")</f>
        <v/>
      </c>
      <c r="HH47" s="460"/>
      <c r="HI47" s="461" t="str">
        <f>IF(HF47="BöB","Ja","No")</f>
        <v>No</v>
      </c>
      <c r="HJ47" s="463" t="str">
        <f>IF(HF47="BöB","Ja","No")</f>
        <v>No</v>
      </c>
      <c r="HK47" s="465" t="str">
        <f>IF(SUM(HE14:HE49)&gt;HE12/2,"Ʃ Aggiunte &gt; 50% Grundauftrag","")</f>
        <v/>
      </c>
      <c r="HL47" s="27"/>
      <c r="HM47" s="173" t="s">
        <v>44</v>
      </c>
      <c r="HN47" s="429">
        <v>12</v>
      </c>
      <c r="HO47" s="455">
        <v>0</v>
      </c>
      <c r="HP47" s="457" t="str">
        <f>IF(HO47&gt;='Valori soglia'!$H$6,"BöB","OAPub")</f>
        <v>OAPub</v>
      </c>
      <c r="HQ47" s="459" t="str">
        <f>IF(OR(AND(HM$12="Grundvertrag Dienstleistung",HO47&gt;='Valori soglia'!$H$5,HQ49=""),AND(HM$12="Los Dienstleistung",HO47&gt;='Valori soglia'!$H$5,HQ49=""),AND(HM$12="Grundvertrag Lieferung",HO47&gt;='Valori soglia'!$L$5,HQ49=""),AND(HM$12="Los Lieferung",HO47&gt;='Valori soglia'!$L$5,HQ49="")),"Freihändig Tipo. 13 OAPub","")</f>
        <v/>
      </c>
      <c r="HR47" s="460"/>
      <c r="HS47" s="461" t="str">
        <f>IF(HP47="BöB","Ja","No")</f>
        <v>No</v>
      </c>
      <c r="HT47" s="463" t="str">
        <f>IF(HP47="BöB","Ja","No")</f>
        <v>No</v>
      </c>
      <c r="HU47" s="465" t="str">
        <f>IF(SUM(HO14:HO49)&gt;HO12/2,"Ʃ Aggiunte &gt; 50% Grundauftrag","")</f>
        <v/>
      </c>
      <c r="HV47" s="28"/>
      <c r="HW47" s="173" t="s">
        <v>44</v>
      </c>
      <c r="HX47" s="429">
        <v>12</v>
      </c>
      <c r="HY47" s="455">
        <v>0</v>
      </c>
      <c r="HZ47" s="457" t="str">
        <f>IF(HY47&gt;='Valori soglia'!$H$6,"BöB","OAPub")</f>
        <v>OAPub</v>
      </c>
      <c r="IA47" s="459" t="str">
        <f>IF(OR(AND(HW$12="Grundvertrag Dienstleistung",HY47&gt;='Valori soglia'!$H$5,IA49=""),AND(HW$12="Los Dienstleistung",HY47&gt;='Valori soglia'!$H$5,IA49=""),AND(HW$12="Grundvertrag Lieferung",HY47&gt;='Valori soglia'!$L$5,IA49=""),AND(HW$12="Los Lieferung",HY47&gt;='Valori soglia'!$L$5,IA49="")),"Freihändig Tipo. 13 OAPub","")</f>
        <v/>
      </c>
      <c r="IB47" s="460"/>
      <c r="IC47" s="461" t="str">
        <f>IF(HZ47="BöB","Ja","No")</f>
        <v>No</v>
      </c>
      <c r="ID47" s="463" t="str">
        <f>IF(HZ47="BöB","Ja","No")</f>
        <v>No</v>
      </c>
      <c r="IE47" s="465" t="str">
        <f>IF(SUM(HY14:HY49)&gt;HY12/2,"Ʃ Aggiunte &gt; 50% Grundauftrag","")</f>
        <v/>
      </c>
      <c r="IF47" s="27"/>
      <c r="IG47" s="173" t="s">
        <v>44</v>
      </c>
      <c r="IH47" s="429">
        <v>12</v>
      </c>
      <c r="II47" s="455">
        <v>0</v>
      </c>
      <c r="IJ47" s="457" t="str">
        <f>IF(II47&gt;='Valori soglia'!$H$6,"BöB","OAPub")</f>
        <v>OAPub</v>
      </c>
      <c r="IK47" s="459" t="str">
        <f>IF(OR(AND(IG$12="Grundvertrag Dienstleistung",II47&gt;='Valori soglia'!$H$5,IK49=""),AND(IG$12="Los Dienstleistung",II47&gt;='Valori soglia'!$H$5,IK49=""),AND(IG$12="Grundvertrag Lieferung",II47&gt;='Valori soglia'!$L$5,IK49=""),AND(IG$12="Los Lieferung",II47&gt;='Valori soglia'!$L$5,IK49="")),"Freihändig Tipo. 13 OAPub","")</f>
        <v/>
      </c>
      <c r="IL47" s="460"/>
      <c r="IM47" s="461" t="str">
        <f>IF(IJ47="BöB","Ja","No")</f>
        <v>No</v>
      </c>
      <c r="IN47" s="463" t="str">
        <f>IF(IJ47="BöB","Ja","No")</f>
        <v>No</v>
      </c>
      <c r="IO47" s="465" t="str">
        <f>IF(SUM(II14:II49)&gt;II12/2,"Ʃ Aggiunte &gt; 50% Grundauftrag","")</f>
        <v/>
      </c>
      <c r="IP47" s="159"/>
      <c r="IQ47" s="173" t="s">
        <v>44</v>
      </c>
      <c r="IR47" s="429">
        <v>12</v>
      </c>
      <c r="IS47" s="455">
        <v>0</v>
      </c>
      <c r="IT47" s="457" t="str">
        <f>IF(IS47&gt;='Valori soglia'!$H$6,"BöB","OAPub")</f>
        <v>OAPub</v>
      </c>
      <c r="IU47" s="459" t="str">
        <f>IF(OR(AND(IQ$12="Grundvertrag Dienstleistung",IS47&gt;='Valori soglia'!$H$5,IU49=""),AND(IQ$12="Los Dienstleistung",IS47&gt;='Valori soglia'!$H$5,IU49=""),AND(IQ$12="Grundvertrag Lieferung",IS47&gt;='Valori soglia'!$L$5,IU49=""),AND(IQ$12="Los Lieferung",IS47&gt;='Valori soglia'!$L$5,IU49="")),"Freihändig Tipo. 13 OAPub","")</f>
        <v/>
      </c>
      <c r="IV47" s="460"/>
      <c r="IW47" s="461" t="str">
        <f>IF(IT47="BöB","Ja","No")</f>
        <v>No</v>
      </c>
      <c r="IX47" s="463" t="str">
        <f>IF(IT47="BöB","Ja","No")</f>
        <v>No</v>
      </c>
      <c r="IY47" s="465" t="str">
        <f>IF(SUM(IS14:IS49)&gt;IS12/2,"Ʃ Aggiunte &gt; 50% Grundauftrag","")</f>
        <v/>
      </c>
      <c r="IZ47" s="159"/>
      <c r="JA47" s="173" t="s">
        <v>44</v>
      </c>
      <c r="JB47" s="429">
        <v>12</v>
      </c>
      <c r="JC47" s="455">
        <v>0</v>
      </c>
      <c r="JD47" s="457" t="str">
        <f>IF(JC47&gt;='Valori soglia'!$H$6,"BöB","OAPub")</f>
        <v>OAPub</v>
      </c>
      <c r="JE47" s="459" t="str">
        <f>IF(OR(AND(JA$12="Grundvertrag Dienstleistung",JC47&gt;='Valori soglia'!$H$5,JE49=""),AND(JA$12="Los Dienstleistung",JC47&gt;='Valori soglia'!$H$5,JE49=""),AND(JA$12="Grundvertrag Lieferung",JC47&gt;='Valori soglia'!$L$5,JE49=""),AND(JA$12="Los Lieferung",JC47&gt;='Valori soglia'!$L$5,JE49="")),"Freihändig Tipo. 13 OAPub","")</f>
        <v/>
      </c>
      <c r="JF47" s="460"/>
      <c r="JG47" s="461" t="str">
        <f>IF(JD47="BöB","Ja","No")</f>
        <v>No</v>
      </c>
      <c r="JH47" s="463" t="str">
        <f>IF(JD47="BöB","Ja","No")</f>
        <v>No</v>
      </c>
      <c r="JI47" s="465" t="str">
        <f>IF(SUM(JC14:JC49)&gt;JC12/2,"Ʃ Aggiunte &gt; 50% Grundauftrag","")</f>
        <v/>
      </c>
      <c r="JJ47" s="160"/>
      <c r="JK47" s="173" t="s">
        <v>44</v>
      </c>
      <c r="JL47" s="429">
        <v>12</v>
      </c>
      <c r="JM47" s="455">
        <v>0</v>
      </c>
      <c r="JN47" s="457" t="str">
        <f>IF(JM47&gt;='Valori soglia'!$H$6,"BöB","OAPub")</f>
        <v>OAPub</v>
      </c>
      <c r="JO47" s="459" t="str">
        <f>IF(OR(AND(JK$12="Grundvertrag Dienstleistung",JM47&gt;='Valori soglia'!$H$5,JO49=""),AND(JK$12="Los Dienstleistung",JM47&gt;='Valori soglia'!$H$5,JO49=""),AND(JK$12="Grundvertrag Lieferung",JM47&gt;='Valori soglia'!$L$5,JO49=""),AND(JK$12="Los Lieferung",JM47&gt;='Valori soglia'!$L$5,JO49="")),"Freihändig Tipo. 13 OAPub","")</f>
        <v/>
      </c>
      <c r="JP47" s="460"/>
      <c r="JQ47" s="461" t="str">
        <f>IF(JN47="BöB","Ja","No")</f>
        <v>No</v>
      </c>
      <c r="JR47" s="463" t="str">
        <f>IF(JN47="BöB","Ja","No")</f>
        <v>No</v>
      </c>
      <c r="JS47" s="465" t="str">
        <f>IF(SUM(JM14:JM49)&gt;JM12/2,"Ʃ Aggiunte &gt; 50% Grundauftrag","")</f>
        <v/>
      </c>
    </row>
    <row r="48" spans="2:279" ht="27" customHeight="1" x14ac:dyDescent="0.2">
      <c r="B48" s="342" t="s">
        <v>34</v>
      </c>
      <c r="C48" s="429"/>
      <c r="D48" s="378"/>
      <c r="E48" s="510"/>
      <c r="F48" s="498" t="str">
        <f>IF(OR(AND(B47="Grundvertrag Dienstleistung",D47&gt;='Valori soglia'!H$5,D47&lt;'Valori soglia'!H$6),AND(B47="Los Dienstleistung",D47&gt;='Valori soglia'!H$5,D47&lt;'Valori soglia'!H$6),AND(B47="Grundvertrag Lieferung",D47&gt;='Valori soglia'!L$5,D47&lt;'Valori soglia'!L$6),AND(B47="Los Lieferung",D47&gt;='Valori soglia'!L$5,D47&lt;'Valori soglia'!L$6)),"Einladungsverfahren *","")</f>
        <v/>
      </c>
      <c r="G48" s="499"/>
      <c r="H48" s="502"/>
      <c r="I48" s="503"/>
      <c r="J48" s="495"/>
      <c r="K48" s="466" t="s">
        <v>45</v>
      </c>
      <c r="L48" s="429"/>
      <c r="M48" s="455"/>
      <c r="N48" s="457"/>
      <c r="O48" s="468" t="str">
        <f>IF(OR(AND(K$12="Grundvertrag Dienstleistung",M47&lt;'Valori soglia'!$H$5),AND(K$12="Los Dienstleistung",M47&lt;'Valori soglia'!$H$5),AND(K$12="Grundvertrag Lieferung",M47&lt;'Valori soglia'!$L$5),AND(K$12="Los Lieferung",M47&lt;'Valori soglia'!$L$5)),"Freihändig Tipo. 36 OAPub","")</f>
        <v/>
      </c>
      <c r="P48" s="469"/>
      <c r="Q48" s="461"/>
      <c r="R48" s="463"/>
      <c r="S48" s="465"/>
      <c r="T48" s="162"/>
      <c r="U48" s="466" t="s">
        <v>45</v>
      </c>
      <c r="V48" s="429"/>
      <c r="W48" s="455"/>
      <c r="X48" s="457"/>
      <c r="Y48" s="468" t="str">
        <f>IF(OR(AND(U$12="Grundvertrag Dienstleistung",W47&lt;'Valori soglia'!$H$5),AND(U$12="Los Dienstleistung",W47&lt;'Valori soglia'!$H$5),AND(U$12="Grundvertrag Lieferung",W47&lt;'Valori soglia'!$L$5),AND(U$12="Los Lieferung",W47&lt;'Valori soglia'!$L$5)),"Freihändig Tipo. 36 OAPub","")</f>
        <v/>
      </c>
      <c r="Z48" s="469"/>
      <c r="AA48" s="461"/>
      <c r="AB48" s="463"/>
      <c r="AC48" s="465"/>
      <c r="AD48" s="36"/>
      <c r="AE48" s="466" t="s">
        <v>45</v>
      </c>
      <c r="AF48" s="429"/>
      <c r="AG48" s="455"/>
      <c r="AH48" s="457"/>
      <c r="AI48" s="468" t="str">
        <f>IF(OR(AND(AE$12="Grundvertrag Dienstleistung",AG47&lt;'Valori soglia'!$H$5),AND(AE$12="Los Dienstleistung",AG47&lt;'Valori soglia'!$H$5),AND(AE$12="Grundvertrag Lieferung",AG47&lt;'Valori soglia'!$L$5),AND(AE$12="Los Lieferung",AG47&lt;'Valori soglia'!$L$5)),"Freihändig Tipo. 36 OAPub","")</f>
        <v/>
      </c>
      <c r="AJ48" s="469"/>
      <c r="AK48" s="461"/>
      <c r="AL48" s="463"/>
      <c r="AM48" s="465"/>
      <c r="AN48" s="27"/>
      <c r="AO48" s="466" t="s">
        <v>45</v>
      </c>
      <c r="AP48" s="429"/>
      <c r="AQ48" s="455"/>
      <c r="AR48" s="457"/>
      <c r="AS48" s="468" t="str">
        <f>IF(OR(AND(AO$12="Grundvertrag Dienstleistung",AQ47&lt;'Valori soglia'!$H$5),AND(AO$12="Los Dienstleistung",AQ47&lt;'Valori soglia'!$H$5),AND(AO$12="Grundvertrag Lieferung",AQ47&lt;'Valori soglia'!$L$5),AND(AO$12="Los Lieferung",AQ47&lt;'Valori soglia'!$L$5)),"Freihändig Tipo. 36 OAPub","")</f>
        <v/>
      </c>
      <c r="AT48" s="469"/>
      <c r="AU48" s="461"/>
      <c r="AV48" s="463"/>
      <c r="AW48" s="465"/>
      <c r="AX48" s="28"/>
      <c r="AY48" s="466" t="s">
        <v>45</v>
      </c>
      <c r="AZ48" s="429"/>
      <c r="BA48" s="455"/>
      <c r="BB48" s="457"/>
      <c r="BC48" s="468" t="str">
        <f>IF(OR(AND(AY$12="Grundvertrag Dienstleistung",BA47&lt;'Valori soglia'!$H$5),AND(AY$12="Los Dienstleistung",BA47&lt;'Valori soglia'!$H$5),AND(AY$12="Grundvertrag Lieferung",BA47&lt;'Valori soglia'!$L$5),AND(AY$12="Los Lieferung",BA47&lt;'Valori soglia'!$L$5)),"Freihändig Tipo. 36 OAPub","")</f>
        <v/>
      </c>
      <c r="BD48" s="469"/>
      <c r="BE48" s="461"/>
      <c r="BF48" s="463"/>
      <c r="BG48" s="465"/>
      <c r="BH48" s="27"/>
      <c r="BI48" s="466" t="s">
        <v>45</v>
      </c>
      <c r="BJ48" s="429"/>
      <c r="BK48" s="455"/>
      <c r="BL48" s="457"/>
      <c r="BM48" s="468" t="str">
        <f>IF(OR(AND(BI$12="Grundvertrag Dienstleistung",BK47&lt;'Valori soglia'!$H$5),AND(BI$12="Los Dienstleistung",BK47&lt;'Valori soglia'!$H$5),AND(BI$12="Grundvertrag Lieferung",BK47&lt;'Valori soglia'!$L$5),AND(BI$12="Los Lieferung",BK47&lt;'Valori soglia'!$L$5)),"Freihändig Tipo. 36 OAPub","")</f>
        <v/>
      </c>
      <c r="BN48" s="469"/>
      <c r="BO48" s="461"/>
      <c r="BP48" s="463"/>
      <c r="BQ48" s="465"/>
      <c r="BR48" s="159"/>
      <c r="BS48" s="466" t="s">
        <v>45</v>
      </c>
      <c r="BT48" s="429"/>
      <c r="BU48" s="455"/>
      <c r="BV48" s="457"/>
      <c r="BW48" s="468" t="str">
        <f>IF(OR(AND(BS$12="Grundvertrag Dienstleistung",BU47&lt;'Valori soglia'!$H$5),AND(BS$12="Los Dienstleistung",BU47&lt;'Valori soglia'!$H$5),AND(BS$12="Grundvertrag Lieferung",BU47&lt;'Valori soglia'!$L$5),AND(BS$12="Los Lieferung",BU47&lt;'Valori soglia'!$L$5)),"Freihändig Tipo. 36 OAPub","")</f>
        <v/>
      </c>
      <c r="BX48" s="469"/>
      <c r="BY48" s="461"/>
      <c r="BZ48" s="463"/>
      <c r="CA48" s="465"/>
      <c r="CB48" s="159"/>
      <c r="CC48" s="466" t="s">
        <v>45</v>
      </c>
      <c r="CD48" s="429"/>
      <c r="CE48" s="455"/>
      <c r="CF48" s="457"/>
      <c r="CG48" s="468" t="str">
        <f>IF(OR(AND(CC$12="Grundvertrag Dienstleistung",CE47&lt;'Valori soglia'!$H$5),AND(CC$12="Los Dienstleistung",CE47&lt;'Valori soglia'!$H$5),AND(CC$12="Grundvertrag Lieferung",CE47&lt;'Valori soglia'!$L$5),AND(CC$12="Los Lieferung",CE47&lt;'Valori soglia'!$L$5)),"Freihändig Tipo. 36 OAPub","")</f>
        <v/>
      </c>
      <c r="CH48" s="469"/>
      <c r="CI48" s="461"/>
      <c r="CJ48" s="463"/>
      <c r="CK48" s="465"/>
      <c r="CL48" s="160"/>
      <c r="CM48" s="466" t="s">
        <v>45</v>
      </c>
      <c r="CN48" s="429"/>
      <c r="CO48" s="455"/>
      <c r="CP48" s="457"/>
      <c r="CQ48" s="468" t="str">
        <f>IF(OR(AND(CM$12="Grundvertrag Dienstleistung",CO47&lt;'Valori soglia'!$H$5),AND(CM$12="Los Dienstleistung",CO47&lt;'Valori soglia'!$H$5),AND(CM$12="Grundvertrag Lieferung",CO47&lt;'Valori soglia'!$L$5),AND(CM$12="Los Lieferung",CO47&lt;'Valori soglia'!$L$5)),"Freihändig Tipo. 36 OAPub","")</f>
        <v/>
      </c>
      <c r="CR48" s="469"/>
      <c r="CS48" s="461"/>
      <c r="CT48" s="463"/>
      <c r="CU48" s="465"/>
      <c r="CV48" s="161"/>
      <c r="CW48" s="466" t="s">
        <v>45</v>
      </c>
      <c r="CX48" s="429"/>
      <c r="CY48" s="455"/>
      <c r="CZ48" s="457"/>
      <c r="DA48" s="468" t="str">
        <f>IF(OR(AND(CW$12="Grundvertrag Dienstleistung",CY47&lt;'Valori soglia'!$H$5),AND(CW$12="Los Dienstleistung",CY47&lt;'Valori soglia'!$H$5),AND(CW$12="Grundvertrag Lieferung",CY47&lt;'Valori soglia'!$L$5),AND(CW$12="Los Lieferung",CY47&lt;'Valori soglia'!$L$5)),"Freihändig Tipo. 36 OAPub","")</f>
        <v/>
      </c>
      <c r="DB48" s="469"/>
      <c r="DC48" s="461"/>
      <c r="DD48" s="463"/>
      <c r="DE48" s="465"/>
      <c r="DF48" s="162"/>
      <c r="DG48" s="466" t="s">
        <v>45</v>
      </c>
      <c r="DH48" s="429"/>
      <c r="DI48" s="455"/>
      <c r="DJ48" s="457"/>
      <c r="DK48" s="468" t="str">
        <f>IF(OR(AND(DG$12="Grundvertrag Dienstleistung",DI47&lt;'Valori soglia'!$H$5),AND(DG$12="Los Dienstleistung",DI47&lt;'Valori soglia'!$H$5),AND(DG$12="Grundvertrag Lieferung",DI47&lt;'Valori soglia'!$L$5),AND(DG$12="Los Lieferung",DI47&lt;'Valori soglia'!$L$5)),"Freihändig Tipo. 36 OAPub","")</f>
        <v/>
      </c>
      <c r="DL48" s="469"/>
      <c r="DM48" s="461"/>
      <c r="DN48" s="463"/>
      <c r="DO48" s="465"/>
      <c r="DP48" s="36"/>
      <c r="DQ48" s="466" t="s">
        <v>45</v>
      </c>
      <c r="DR48" s="429"/>
      <c r="DS48" s="455"/>
      <c r="DT48" s="457"/>
      <c r="DU48" s="468" t="str">
        <f>IF(OR(AND(DQ$12="Grundvertrag Dienstleistung",DS47&lt;'Valori soglia'!$H$5),AND(DQ$12="Los Dienstleistung",DS47&lt;'Valori soglia'!$H$5),AND(DQ$12="Grundvertrag Lieferung",DS47&lt;'Valori soglia'!$L$5),AND(DQ$12="Los Lieferung",DS47&lt;'Valori soglia'!$L$5)),"Freihändig Tipo. 36 OAPub","")</f>
        <v/>
      </c>
      <c r="DV48" s="469"/>
      <c r="DW48" s="461"/>
      <c r="DX48" s="463"/>
      <c r="DY48" s="465"/>
      <c r="DZ48" s="27"/>
      <c r="EA48" s="466" t="s">
        <v>45</v>
      </c>
      <c r="EB48" s="429"/>
      <c r="EC48" s="455"/>
      <c r="ED48" s="457"/>
      <c r="EE48" s="468" t="str">
        <f>IF(OR(AND(EA$12="Grundvertrag Dienstleistung",EC47&lt;'Valori soglia'!$H$5),AND(EA$12="Los Dienstleistung",EC47&lt;'Valori soglia'!$H$5),AND(EA$12="Grundvertrag Lieferung",EC47&lt;'Valori soglia'!$L$5),AND(EA$12="Los Lieferung",EC47&lt;'Valori soglia'!$L$5)),"Freihändig Tipo. 36 OAPub","")</f>
        <v/>
      </c>
      <c r="EF48" s="469"/>
      <c r="EG48" s="461"/>
      <c r="EH48" s="463"/>
      <c r="EI48" s="465"/>
      <c r="EJ48" s="28"/>
      <c r="EK48" s="466" t="s">
        <v>45</v>
      </c>
      <c r="EL48" s="429"/>
      <c r="EM48" s="455"/>
      <c r="EN48" s="457"/>
      <c r="EO48" s="468" t="str">
        <f>IF(OR(AND(EK$12="Grundvertrag Dienstleistung",EM47&lt;'Valori soglia'!$H$5),AND(EK$12="Los Dienstleistung",EM47&lt;'Valori soglia'!$H$5),AND(EK$12="Grundvertrag Lieferung",EM47&lt;'Valori soglia'!$L$5),AND(EK$12="Los Lieferung",EM47&lt;'Valori soglia'!$L$5)),"Freihändig Tipo. 36 OAPub","")</f>
        <v/>
      </c>
      <c r="EP48" s="469"/>
      <c r="EQ48" s="461"/>
      <c r="ER48" s="463"/>
      <c r="ES48" s="465"/>
      <c r="ET48" s="27"/>
      <c r="EU48" s="466" t="s">
        <v>45</v>
      </c>
      <c r="EV48" s="429"/>
      <c r="EW48" s="455"/>
      <c r="EX48" s="457"/>
      <c r="EY48" s="468" t="str">
        <f>IF(OR(AND(EU$12="Grundvertrag Dienstleistung",EW47&lt;'Valori soglia'!$H$5),AND(EU$12="Los Dienstleistung",EW47&lt;'Valori soglia'!$H$5),AND(EU$12="Grundvertrag Lieferung",EW47&lt;'Valori soglia'!$L$5),AND(EU$12="Los Lieferung",EW47&lt;'Valori soglia'!$L$5)),"Freihändig Tipo. 36 OAPub","")</f>
        <v/>
      </c>
      <c r="EZ48" s="469"/>
      <c r="FA48" s="461"/>
      <c r="FB48" s="463"/>
      <c r="FC48" s="465"/>
      <c r="FD48" s="159"/>
      <c r="FE48" s="466" t="s">
        <v>45</v>
      </c>
      <c r="FF48" s="429"/>
      <c r="FG48" s="455"/>
      <c r="FH48" s="457"/>
      <c r="FI48" s="468" t="str">
        <f>IF(OR(AND(FE$12="Grundvertrag Dienstleistung",FG47&lt;'Valori soglia'!$H$5),AND(FE$12="Los Dienstleistung",FG47&lt;'Valori soglia'!$H$5),AND(FE$12="Grundvertrag Lieferung",FG47&lt;'Valori soglia'!$L$5),AND(FE$12="Los Lieferung",FG47&lt;'Valori soglia'!$L$5)),"Freihändig Tipo. 36 OAPub","")</f>
        <v/>
      </c>
      <c r="FJ48" s="469"/>
      <c r="FK48" s="461"/>
      <c r="FL48" s="463"/>
      <c r="FM48" s="465"/>
      <c r="FN48" s="159"/>
      <c r="FO48" s="466" t="s">
        <v>45</v>
      </c>
      <c r="FP48" s="429"/>
      <c r="FQ48" s="455"/>
      <c r="FR48" s="457"/>
      <c r="FS48" s="468" t="str">
        <f>IF(OR(AND(FO$12="Grundvertrag Dienstleistung",FQ47&lt;'Valori soglia'!$H$5),AND(FO$12="Los Dienstleistung",FQ47&lt;'Valori soglia'!$H$5),AND(FO$12="Grundvertrag Lieferung",FQ47&lt;'Valori soglia'!$L$5),AND(FO$12="Los Lieferung",FQ47&lt;'Valori soglia'!$L$5)),"Freihändig Tipo. 36 OAPub","")</f>
        <v/>
      </c>
      <c r="FT48" s="469"/>
      <c r="FU48" s="461"/>
      <c r="FV48" s="463"/>
      <c r="FW48" s="465"/>
      <c r="FX48" s="160"/>
      <c r="FY48" s="466" t="s">
        <v>45</v>
      </c>
      <c r="FZ48" s="429"/>
      <c r="GA48" s="455"/>
      <c r="GB48" s="457"/>
      <c r="GC48" s="468" t="str">
        <f>IF(OR(AND(FY$12="Grundvertrag Dienstleistung",GA47&lt;'Valori soglia'!$H$5),AND(FY$12="Los Dienstleistung",GA47&lt;'Valori soglia'!$H$5),AND(FY$12="Grundvertrag Lieferung",GA47&lt;'Valori soglia'!$L$5),AND(FY$12="Los Lieferung",GA47&lt;'Valori soglia'!$L$5)),"Freihändig Tipo. 36 OAPub","")</f>
        <v/>
      </c>
      <c r="GD48" s="469"/>
      <c r="GE48" s="461"/>
      <c r="GF48" s="463"/>
      <c r="GG48" s="465"/>
      <c r="GH48" s="161"/>
      <c r="GI48" s="466" t="s">
        <v>45</v>
      </c>
      <c r="GJ48" s="429"/>
      <c r="GK48" s="455"/>
      <c r="GL48" s="457"/>
      <c r="GM48" s="468" t="str">
        <f>IF(OR(AND(GI$12="Grundvertrag Dienstleistung",GK47&lt;'Valori soglia'!$H$5),AND(GI$12="Los Dienstleistung",GK47&lt;'Valori soglia'!$H$5),AND(GI$12="Grundvertrag Lieferung",GK47&lt;'Valori soglia'!$L$5),AND(GI$12="Los Lieferung",GK47&lt;'Valori soglia'!$L$5)),"Freihändig Tipo. 36 OAPub","")</f>
        <v/>
      </c>
      <c r="GN48" s="469"/>
      <c r="GO48" s="461"/>
      <c r="GP48" s="463"/>
      <c r="GQ48" s="465"/>
      <c r="GR48" s="162"/>
      <c r="GS48" s="466" t="s">
        <v>45</v>
      </c>
      <c r="GT48" s="429"/>
      <c r="GU48" s="455"/>
      <c r="GV48" s="457"/>
      <c r="GW48" s="468" t="str">
        <f>IF(OR(AND(GS$12="Grundvertrag Dienstleistung",GU47&lt;'Valori soglia'!$H$5),AND(GS$12="Los Dienstleistung",GU47&lt;'Valori soglia'!$H$5),AND(GS$12="Grundvertrag Lieferung",GU47&lt;'Valori soglia'!$L$5),AND(GS$12="Los Lieferung",GU47&lt;'Valori soglia'!$L$5)),"Freihändig Tipo. 36 OAPub","")</f>
        <v/>
      </c>
      <c r="GX48" s="469"/>
      <c r="GY48" s="461"/>
      <c r="GZ48" s="463"/>
      <c r="HA48" s="465"/>
      <c r="HB48" s="36"/>
      <c r="HC48" s="466" t="s">
        <v>45</v>
      </c>
      <c r="HD48" s="429"/>
      <c r="HE48" s="455"/>
      <c r="HF48" s="457"/>
      <c r="HG48" s="468" t="str">
        <f>IF(OR(AND(HC$12="Grundvertrag Dienstleistung",HE47&lt;'Valori soglia'!$H$5),AND(HC$12="Los Dienstleistung",HE47&lt;'Valori soglia'!$H$5),AND(HC$12="Grundvertrag Lieferung",HE47&lt;'Valori soglia'!$L$5),AND(HC$12="Los Lieferung",HE47&lt;'Valori soglia'!$L$5)),"Freihändig Tipo. 36 OAPub","")</f>
        <v/>
      </c>
      <c r="HH48" s="469"/>
      <c r="HI48" s="461"/>
      <c r="HJ48" s="463"/>
      <c r="HK48" s="465"/>
      <c r="HL48" s="27"/>
      <c r="HM48" s="466" t="s">
        <v>45</v>
      </c>
      <c r="HN48" s="429"/>
      <c r="HO48" s="455"/>
      <c r="HP48" s="457"/>
      <c r="HQ48" s="468" t="str">
        <f>IF(OR(AND(HM$12="Grundvertrag Dienstleistung",HO47&lt;'Valori soglia'!$H$5),AND(HM$12="Los Dienstleistung",HO47&lt;'Valori soglia'!$H$5),AND(HM$12="Grundvertrag Lieferung",HO47&lt;'Valori soglia'!$L$5),AND(HM$12="Los Lieferung",HO47&lt;'Valori soglia'!$L$5)),"Freihändig Tipo. 36 OAPub","")</f>
        <v/>
      </c>
      <c r="HR48" s="469"/>
      <c r="HS48" s="461"/>
      <c r="HT48" s="463"/>
      <c r="HU48" s="465"/>
      <c r="HV48" s="28"/>
      <c r="HW48" s="466" t="s">
        <v>45</v>
      </c>
      <c r="HX48" s="429"/>
      <c r="HY48" s="455"/>
      <c r="HZ48" s="457"/>
      <c r="IA48" s="468" t="str">
        <f>IF(OR(AND(HW$12="Grundvertrag Dienstleistung",HY47&lt;'Valori soglia'!$H$5),AND(HW$12="Los Dienstleistung",HY47&lt;'Valori soglia'!$H$5),AND(HW$12="Grundvertrag Lieferung",HY47&lt;'Valori soglia'!$L$5),AND(HW$12="Los Lieferung",HY47&lt;'Valori soglia'!$L$5)),"Freihändig Tipo. 36 OAPub","")</f>
        <v/>
      </c>
      <c r="IB48" s="469"/>
      <c r="IC48" s="461"/>
      <c r="ID48" s="463"/>
      <c r="IE48" s="465"/>
      <c r="IF48" s="27"/>
      <c r="IG48" s="466" t="s">
        <v>45</v>
      </c>
      <c r="IH48" s="429"/>
      <c r="II48" s="455"/>
      <c r="IJ48" s="457"/>
      <c r="IK48" s="468" t="str">
        <f>IF(OR(AND(IG$12="Grundvertrag Dienstleistung",II47&lt;'Valori soglia'!$H$5),AND(IG$12="Los Dienstleistung",II47&lt;'Valori soglia'!$H$5),AND(IG$12="Grundvertrag Lieferung",II47&lt;'Valori soglia'!$L$5),AND(IG$12="Los Lieferung",II47&lt;'Valori soglia'!$L$5)),"Freihändig Tipo. 36 OAPub","")</f>
        <v/>
      </c>
      <c r="IL48" s="469"/>
      <c r="IM48" s="461"/>
      <c r="IN48" s="463"/>
      <c r="IO48" s="465"/>
      <c r="IP48" s="159"/>
      <c r="IQ48" s="466" t="s">
        <v>45</v>
      </c>
      <c r="IR48" s="429"/>
      <c r="IS48" s="455"/>
      <c r="IT48" s="457"/>
      <c r="IU48" s="468" t="str">
        <f>IF(OR(AND(IQ$12="Grundvertrag Dienstleistung",IS47&lt;'Valori soglia'!$H$5),AND(IQ$12="Los Dienstleistung",IS47&lt;'Valori soglia'!$H$5),AND(IQ$12="Grundvertrag Lieferung",IS47&lt;'Valori soglia'!$L$5),AND(IQ$12="Los Lieferung",IS47&lt;'Valori soglia'!$L$5)),"Freihändig Tipo. 36 OAPub","")</f>
        <v/>
      </c>
      <c r="IV48" s="469"/>
      <c r="IW48" s="461"/>
      <c r="IX48" s="463"/>
      <c r="IY48" s="465"/>
      <c r="IZ48" s="159"/>
      <c r="JA48" s="466" t="s">
        <v>45</v>
      </c>
      <c r="JB48" s="429"/>
      <c r="JC48" s="455"/>
      <c r="JD48" s="457"/>
      <c r="JE48" s="468" t="str">
        <f>IF(OR(AND(JA$12="Grundvertrag Dienstleistung",JC47&lt;'Valori soglia'!$H$5),AND(JA$12="Los Dienstleistung",JC47&lt;'Valori soglia'!$H$5),AND(JA$12="Grundvertrag Lieferung",JC47&lt;'Valori soglia'!$L$5),AND(JA$12="Los Lieferung",JC47&lt;'Valori soglia'!$L$5)),"Freihändig Tipo. 36 OAPub","")</f>
        <v/>
      </c>
      <c r="JF48" s="469"/>
      <c r="JG48" s="461"/>
      <c r="JH48" s="463"/>
      <c r="JI48" s="465"/>
      <c r="JJ48" s="160"/>
      <c r="JK48" s="466" t="s">
        <v>45</v>
      </c>
      <c r="JL48" s="429"/>
      <c r="JM48" s="455"/>
      <c r="JN48" s="457"/>
      <c r="JO48" s="468" t="str">
        <f>IF(OR(AND(JK$12="Grundvertrag Dienstleistung",JM47&lt;'Valori soglia'!$H$5),AND(JK$12="Los Dienstleistung",JM47&lt;'Valori soglia'!$H$5),AND(JK$12="Grundvertrag Lieferung",JM47&lt;'Valori soglia'!$L$5),AND(JK$12="Los Lieferung",JM47&lt;'Valori soglia'!$L$5)),"Freihändig Tipo. 36 OAPub","")</f>
        <v/>
      </c>
      <c r="JP48" s="469"/>
      <c r="JQ48" s="461"/>
      <c r="JR48" s="463"/>
      <c r="JS48" s="465"/>
    </row>
    <row r="49" spans="2:279" ht="27" customHeight="1" x14ac:dyDescent="0.2">
      <c r="B49" s="343"/>
      <c r="C49" s="429"/>
      <c r="D49" s="378"/>
      <c r="E49" s="510"/>
      <c r="F49" s="507" t="str">
        <f>IF(OR(AND(B47="Grundvertrag Dienstleistung",D47&lt;'Valori soglia'!H$5),AND(B47="Los Dienstleistung",D47&lt;'Valori soglia'!H$5),AND(B47="Grundvertrag Lieferung",D47&lt;'Valori soglia'!L$5),AND(B47="Los Lieferung",D47&lt;'Valori soglia'!L$5)),"Freihändig Tipo. 36 OAPub","")</f>
        <v/>
      </c>
      <c r="G49" s="508"/>
      <c r="H49" s="502"/>
      <c r="I49" s="503"/>
      <c r="J49" s="495"/>
      <c r="K49" s="466"/>
      <c r="L49" s="429"/>
      <c r="M49" s="455"/>
      <c r="N49" s="457"/>
      <c r="O49" s="472" t="str">
        <f>IF(OR(AND(N$12="Offen",OR(AND(K$12="Grundvertrag Dienstleistung",M47&gt;='Valori soglia'!$H$5,M47&lt;'Valori soglia'!$H$6),AND(K$12="Los Dienstleistung",M47&gt;='Valori soglia'!$H$5,M47&lt;'Valori soglia'!$H$6),AND(K$12="Grundvertrag Lieferung",M47&gt;='Valori soglia'!$L$5,M47&lt;'Valori soglia'!$L$6),AND(K$12="Los Lieferung",M47&gt;='Valori soglia'!$L$5,M47&lt;'Valori soglia'!$L$6))),AND(N$12="Einladung",OR(AND(K$12="Grundvertrag Dienstleistung",M47&gt;='Valori soglia'!$H$5,M47&lt;'Valori soglia'!$H$6),AND(K$12="Los Dienstleistung",M47&gt;='Valori soglia'!$H$5,M47&lt;'Valori soglia'!$H$6),AND(K$12="Grundvertrag Lieferung",M47&gt;='Valori soglia'!$L$5,M47&lt;'Valori soglia'!$L$6),AND(K$12="Los Lieferung",M47&gt;='Valori soglia'!$L$5,M47&lt;'Valori soglia'!$L$6)))),"Freihändig Tipo. 36 Abs. 2 Bst. d OAPub","")</f>
        <v/>
      </c>
      <c r="P49" s="473"/>
      <c r="Q49" s="461"/>
      <c r="R49" s="463"/>
      <c r="S49" s="465"/>
      <c r="T49" s="162"/>
      <c r="U49" s="466"/>
      <c r="V49" s="429"/>
      <c r="W49" s="455"/>
      <c r="X49" s="457"/>
      <c r="Y49" s="472" t="str">
        <f>IF(OR(AND(X$12="Offen",OR(AND(U$12="Grundvertrag Dienstleistung",W47&gt;='Valori soglia'!$H$5,W47&lt;'Valori soglia'!$H$6),AND(U$12="Los Dienstleistung",W47&gt;='Valori soglia'!$H$5,W47&lt;'Valori soglia'!$H$6),AND(U$12="Grundvertrag Lieferung",W47&gt;='Valori soglia'!$L$5,W47&lt;'Valori soglia'!$L$6),AND(U$12="Los Lieferung",W47&gt;='Valori soglia'!$L$5,W47&lt;'Valori soglia'!$L$6))),AND(X$12="Einladung",OR(AND(U$12="Grundvertrag Dienstleistung",W47&gt;='Valori soglia'!$H$5,W47&lt;'Valori soglia'!$H$6),AND(U$12="Los Dienstleistung",W47&gt;='Valori soglia'!$H$5,W47&lt;'Valori soglia'!$H$6),AND(U$12="Grundvertrag Lieferung",W47&gt;='Valori soglia'!$L$5,W47&lt;'Valori soglia'!$L$6),AND(U$12="Los Lieferung",W47&gt;='Valori soglia'!$L$5,W47&lt;'Valori soglia'!$L$6)))),"Freihändig Tipo. 36 Abs. 2 Bst. d OAPub","")</f>
        <v/>
      </c>
      <c r="Z49" s="473"/>
      <c r="AA49" s="461"/>
      <c r="AB49" s="463"/>
      <c r="AC49" s="465"/>
      <c r="AD49" s="27"/>
      <c r="AE49" s="466"/>
      <c r="AF49" s="429"/>
      <c r="AG49" s="455"/>
      <c r="AH49" s="457"/>
      <c r="AI49" s="472" t="str">
        <f>IF(OR(AND(AH$12="Offen",OR(AND(AE$12="Grundvertrag Dienstleistung",AG47&gt;='Valori soglia'!$H$5,AG47&lt;'Valori soglia'!$H$6),AND(AE$12="Los Dienstleistung",AG47&gt;='Valori soglia'!$H$5,AG47&lt;'Valori soglia'!$H$6),AND(AE$12="Grundvertrag Lieferung",AG47&gt;='Valori soglia'!$L$5,AG47&lt;'Valori soglia'!$L$6),AND(AE$12="Los Lieferung",AG47&gt;='Valori soglia'!$L$5,AG47&lt;'Valori soglia'!$L$6))),AND(AH$12="Einladung",OR(AND(AE$12="Grundvertrag Dienstleistung",AG47&gt;='Valori soglia'!$H$5,AG47&lt;'Valori soglia'!$H$6),AND(AE$12="Los Dienstleistung",AG47&gt;='Valori soglia'!$H$5,AG47&lt;'Valori soglia'!$H$6),AND(AE$12="Grundvertrag Lieferung",AG47&gt;='Valori soglia'!$L$5,AG47&lt;'Valori soglia'!$L$6),AND(AE$12="Los Lieferung",AG47&gt;='Valori soglia'!$L$5,AG47&lt;'Valori soglia'!$L$6)))),"Freihändig Tipo. 36 Abs. 2 Bst. d OAPub","")</f>
        <v/>
      </c>
      <c r="AJ49" s="473"/>
      <c r="AK49" s="461"/>
      <c r="AL49" s="463"/>
      <c r="AM49" s="465"/>
      <c r="AN49" s="27"/>
      <c r="AO49" s="466"/>
      <c r="AP49" s="429"/>
      <c r="AQ49" s="455"/>
      <c r="AR49" s="457"/>
      <c r="AS49" s="472" t="str">
        <f>IF(OR(AND(AR$12="Offen",OR(AND(AO$12="Grundvertrag Dienstleistung",AQ47&gt;='Valori soglia'!$H$5,AQ47&lt;'Valori soglia'!$H$6),AND(AO$12="Los Dienstleistung",AQ47&gt;='Valori soglia'!$H$5,AQ47&lt;'Valori soglia'!$H$6),AND(AO$12="Grundvertrag Lieferung",AQ47&gt;='Valori soglia'!$L$5,AQ47&lt;'Valori soglia'!$L$6),AND(AO$12="Los Lieferung",AQ47&gt;='Valori soglia'!$L$5,AQ47&lt;'Valori soglia'!$L$6))),AND(AR$12="Einladung",OR(AND(AO$12="Grundvertrag Dienstleistung",AQ47&gt;='Valori soglia'!$H$5,AQ47&lt;'Valori soglia'!$H$6),AND(AO$12="Los Dienstleistung",AQ47&gt;='Valori soglia'!$H$5,AQ47&lt;'Valori soglia'!$H$6),AND(AO$12="Grundvertrag Lieferung",AQ47&gt;='Valori soglia'!$L$5,AQ47&lt;'Valori soglia'!$L$6),AND(AO$12="Los Lieferung",AQ47&gt;='Valori soglia'!$L$5,AQ47&lt;'Valori soglia'!$L$6)))),"Freihändig Tipo. 36 Abs. 2 Bst. d OAPub","")</f>
        <v/>
      </c>
      <c r="AT49" s="473"/>
      <c r="AU49" s="461"/>
      <c r="AV49" s="463"/>
      <c r="AW49" s="465"/>
      <c r="AX49" s="28"/>
      <c r="AY49" s="466"/>
      <c r="AZ49" s="429"/>
      <c r="BA49" s="455"/>
      <c r="BB49" s="457"/>
      <c r="BC49" s="472" t="str">
        <f>IF(OR(AND(BB$12="Offen",OR(AND(AY$12="Grundvertrag Dienstleistung",BA47&gt;='Valori soglia'!$H$5,BA47&lt;'Valori soglia'!$H$6),AND(AY$12="Los Dienstleistung",BA47&gt;='Valori soglia'!$H$5,BA47&lt;'Valori soglia'!$H$6),AND(AY$12="Grundvertrag Lieferung",BA47&gt;='Valori soglia'!$L$5,BA47&lt;'Valori soglia'!$L$6),AND(AY$12="Los Lieferung",BA47&gt;='Valori soglia'!$L$5,BA47&lt;'Valori soglia'!$L$6))),AND(BB$12="Einladung",OR(AND(AY$12="Grundvertrag Dienstleistung",BA47&gt;='Valori soglia'!$H$5,BA47&lt;'Valori soglia'!$H$6),AND(AY$12="Los Dienstleistung",BA47&gt;='Valori soglia'!$H$5,BA47&lt;'Valori soglia'!$H$6),AND(AY$12="Grundvertrag Lieferung",BA47&gt;='Valori soglia'!$L$5,BA47&lt;'Valori soglia'!$L$6),AND(AY$12="Los Lieferung",BA47&gt;='Valori soglia'!$L$5,BA47&lt;'Valori soglia'!$L$6)))),"Freihändig Tipo. 36 Abs. 2 Bst. d OAPub","")</f>
        <v/>
      </c>
      <c r="BD49" s="473"/>
      <c r="BE49" s="461"/>
      <c r="BF49" s="463"/>
      <c r="BG49" s="465"/>
      <c r="BH49" s="27"/>
      <c r="BI49" s="466"/>
      <c r="BJ49" s="429"/>
      <c r="BK49" s="455"/>
      <c r="BL49" s="457"/>
      <c r="BM49" s="472" t="str">
        <f>IF(OR(AND(BL$12="Offen",OR(AND(BI$12="Grundvertrag Dienstleistung",BK47&gt;='Valori soglia'!$H$5,BK47&lt;'Valori soglia'!$H$6),AND(BI$12="Los Dienstleistung",BK47&gt;='Valori soglia'!$H$5,BK47&lt;'Valori soglia'!$H$6),AND(BI$12="Grundvertrag Lieferung",BK47&gt;='Valori soglia'!$L$5,BK47&lt;'Valori soglia'!$L$6),AND(BI$12="Los Lieferung",BK47&gt;='Valori soglia'!$L$5,BK47&lt;'Valori soglia'!$L$6))),AND(BL$12="Einladung",OR(AND(BI$12="Grundvertrag Dienstleistung",BK47&gt;='Valori soglia'!$H$5,BK47&lt;'Valori soglia'!$H$6),AND(BI$12="Los Dienstleistung",BK47&gt;='Valori soglia'!$H$5,BK47&lt;'Valori soglia'!$H$6),AND(BI$12="Grundvertrag Lieferung",BK47&gt;='Valori soglia'!$L$5,BK47&lt;'Valori soglia'!$L$6),AND(BI$12="Los Lieferung",BK47&gt;='Valori soglia'!$L$5,BK47&lt;'Valori soglia'!$L$6)))),"Freihändig Tipo. 36 Abs. 2 Bst. d OAPub","")</f>
        <v/>
      </c>
      <c r="BN49" s="473"/>
      <c r="BO49" s="461"/>
      <c r="BP49" s="463"/>
      <c r="BQ49" s="465"/>
      <c r="BR49" s="159"/>
      <c r="BS49" s="466"/>
      <c r="BT49" s="429"/>
      <c r="BU49" s="455"/>
      <c r="BV49" s="457"/>
      <c r="BW49" s="472" t="str">
        <f>IF(OR(AND(BV$12="Offen",OR(AND(BS$12="Grundvertrag Dienstleistung",BU47&gt;='Valori soglia'!$H$5,BU47&lt;'Valori soglia'!$H$6),AND(BS$12="Los Dienstleistung",BU47&gt;='Valori soglia'!$H$5,BU47&lt;'Valori soglia'!$H$6),AND(BS$12="Grundvertrag Lieferung",BU47&gt;='Valori soglia'!$L$5,BU47&lt;'Valori soglia'!$L$6),AND(BS$12="Los Lieferung",BU47&gt;='Valori soglia'!$L$5,BU47&lt;'Valori soglia'!$L$6))),AND(BV$12="Einladung",OR(AND(BS$12="Grundvertrag Dienstleistung",BU47&gt;='Valori soglia'!$H$5,BU47&lt;'Valori soglia'!$H$6),AND(BS$12="Los Dienstleistung",BU47&gt;='Valori soglia'!$H$5,BU47&lt;'Valori soglia'!$H$6),AND(BS$12="Grundvertrag Lieferung",BU47&gt;='Valori soglia'!$L$5,BU47&lt;'Valori soglia'!$L$6),AND(BS$12="Los Lieferung",BU47&gt;='Valori soglia'!$L$5,BU47&lt;'Valori soglia'!$L$6)))),"Freihändig Tipo. 36 Abs. 2 Bst. d OAPub","")</f>
        <v/>
      </c>
      <c r="BX49" s="473"/>
      <c r="BY49" s="461"/>
      <c r="BZ49" s="463"/>
      <c r="CA49" s="465"/>
      <c r="CB49" s="159"/>
      <c r="CC49" s="466"/>
      <c r="CD49" s="429"/>
      <c r="CE49" s="455"/>
      <c r="CF49" s="457"/>
      <c r="CG49" s="472" t="str">
        <f>IF(OR(AND(CF$12="Offen",OR(AND(CC$12="Grundvertrag Dienstleistung",CE47&gt;='Valori soglia'!$H$5,CE47&lt;'Valori soglia'!$H$6),AND(CC$12="Los Dienstleistung",CE47&gt;='Valori soglia'!$H$5,CE47&lt;'Valori soglia'!$H$6),AND(CC$12="Grundvertrag Lieferung",CE47&gt;='Valori soglia'!$L$5,CE47&lt;'Valori soglia'!$L$6),AND(CC$12="Los Lieferung",CE47&gt;='Valori soglia'!$L$5,CE47&lt;'Valori soglia'!$L$6))),AND(CF$12="Einladung",OR(AND(CC$12="Grundvertrag Dienstleistung",CE47&gt;='Valori soglia'!$H$5,CE47&lt;'Valori soglia'!$H$6),AND(CC$12="Los Dienstleistung",CE47&gt;='Valori soglia'!$H$5,CE47&lt;'Valori soglia'!$H$6),AND(CC$12="Grundvertrag Lieferung",CE47&gt;='Valori soglia'!$L$5,CE47&lt;'Valori soglia'!$L$6),AND(CC$12="Los Lieferung",CE47&gt;='Valori soglia'!$L$5,CE47&lt;'Valori soglia'!$L$6)))),"Freihändig Tipo. 36 Abs. 2 Bst. d OAPub","")</f>
        <v/>
      </c>
      <c r="CH49" s="473"/>
      <c r="CI49" s="461"/>
      <c r="CJ49" s="463"/>
      <c r="CK49" s="465"/>
      <c r="CL49" s="160"/>
      <c r="CM49" s="466"/>
      <c r="CN49" s="429"/>
      <c r="CO49" s="455"/>
      <c r="CP49" s="457"/>
      <c r="CQ49" s="472" t="str">
        <f>IF(OR(AND(CP$12="Offen",OR(AND(CM$12="Grundvertrag Dienstleistung",CO47&gt;='Valori soglia'!$H$5,CO47&lt;'Valori soglia'!$H$6),AND(CM$12="Los Dienstleistung",CO47&gt;='Valori soglia'!$H$5,CO47&lt;'Valori soglia'!$H$6),AND(CM$12="Grundvertrag Lieferung",CO47&gt;='Valori soglia'!$L$5,CO47&lt;'Valori soglia'!$L$6),AND(CM$12="Los Lieferung",CO47&gt;='Valori soglia'!$L$5,CO47&lt;'Valori soglia'!$L$6))),AND(CP$12="Einladung",OR(AND(CM$12="Grundvertrag Dienstleistung",CO47&gt;='Valori soglia'!$H$5,CO47&lt;'Valori soglia'!$H$6),AND(CM$12="Los Dienstleistung",CO47&gt;='Valori soglia'!$H$5,CO47&lt;'Valori soglia'!$H$6),AND(CM$12="Grundvertrag Lieferung",CO47&gt;='Valori soglia'!$L$5,CO47&lt;'Valori soglia'!$L$6),AND(CM$12="Los Lieferung",CO47&gt;='Valori soglia'!$L$5,CO47&lt;'Valori soglia'!$L$6)))),"Freihändig Tipo. 36 Abs. 2 Bst. d OAPub","")</f>
        <v/>
      </c>
      <c r="CR49" s="473"/>
      <c r="CS49" s="461"/>
      <c r="CT49" s="463"/>
      <c r="CU49" s="465"/>
      <c r="CV49" s="161"/>
      <c r="CW49" s="466"/>
      <c r="CX49" s="429"/>
      <c r="CY49" s="455"/>
      <c r="CZ49" s="457"/>
      <c r="DA49" s="472" t="str">
        <f>IF(OR(AND(CZ$12="Offen",OR(AND(CW$12="Grundvertrag Dienstleistung",CY47&gt;='Valori soglia'!$H$5,CY47&lt;'Valori soglia'!$H$6),AND(CW$12="Los Dienstleistung",CY47&gt;='Valori soglia'!$H$5,CY47&lt;'Valori soglia'!$H$6),AND(CW$12="Grundvertrag Lieferung",CY47&gt;='Valori soglia'!$L$5,CY47&lt;'Valori soglia'!$L$6),AND(CW$12="Los Lieferung",CY47&gt;='Valori soglia'!$L$5,CY47&lt;'Valori soglia'!$L$6))),AND(CZ$12="Einladung",OR(AND(CW$12="Grundvertrag Dienstleistung",CY47&gt;='Valori soglia'!$H$5,CY47&lt;'Valori soglia'!$H$6),AND(CW$12="Los Dienstleistung",CY47&gt;='Valori soglia'!$H$5,CY47&lt;'Valori soglia'!$H$6),AND(CW$12="Grundvertrag Lieferung",CY47&gt;='Valori soglia'!$L$5,CY47&lt;'Valori soglia'!$L$6),AND(CW$12="Los Lieferung",CY47&gt;='Valori soglia'!$L$5,CY47&lt;'Valori soglia'!$L$6)))),"Freihändig Tipo. 36 Abs. 2 Bst. d OAPub","")</f>
        <v/>
      </c>
      <c r="DB49" s="473"/>
      <c r="DC49" s="461"/>
      <c r="DD49" s="463"/>
      <c r="DE49" s="465"/>
      <c r="DF49" s="162"/>
      <c r="DG49" s="466"/>
      <c r="DH49" s="429"/>
      <c r="DI49" s="455"/>
      <c r="DJ49" s="457"/>
      <c r="DK49" s="472" t="str">
        <f>IF(OR(AND(DJ$12="Offen",OR(AND(DG$12="Grundvertrag Dienstleistung",DI47&gt;='Valori soglia'!$H$5,DI47&lt;'Valori soglia'!$H$6),AND(DG$12="Los Dienstleistung",DI47&gt;='Valori soglia'!$H$5,DI47&lt;'Valori soglia'!$H$6),AND(DG$12="Grundvertrag Lieferung",DI47&gt;='Valori soglia'!$L$5,DI47&lt;'Valori soglia'!$L$6),AND(DG$12="Los Lieferung",DI47&gt;='Valori soglia'!$L$5,DI47&lt;'Valori soglia'!$L$6))),AND(DJ$12="Einladung",OR(AND(DG$12="Grundvertrag Dienstleistung",DI47&gt;='Valori soglia'!$H$5,DI47&lt;'Valori soglia'!$H$6),AND(DG$12="Los Dienstleistung",DI47&gt;='Valori soglia'!$H$5,DI47&lt;'Valori soglia'!$H$6),AND(DG$12="Grundvertrag Lieferung",DI47&gt;='Valori soglia'!$L$5,DI47&lt;'Valori soglia'!$L$6),AND(DG$12="Los Lieferung",DI47&gt;='Valori soglia'!$L$5,DI47&lt;'Valori soglia'!$L$6)))),"Freihändig Tipo. 36 Abs. 2 Bst. d OAPub","")</f>
        <v/>
      </c>
      <c r="DL49" s="473"/>
      <c r="DM49" s="461"/>
      <c r="DN49" s="463"/>
      <c r="DO49" s="465"/>
      <c r="DP49" s="27"/>
      <c r="DQ49" s="466"/>
      <c r="DR49" s="429"/>
      <c r="DS49" s="455"/>
      <c r="DT49" s="457"/>
      <c r="DU49" s="472" t="str">
        <f>IF(OR(AND(DT$12="Offen",OR(AND(DQ$12="Grundvertrag Dienstleistung",DS47&gt;='Valori soglia'!$H$5,DS47&lt;'Valori soglia'!$H$6),AND(DQ$12="Los Dienstleistung",DS47&gt;='Valori soglia'!$H$5,DS47&lt;'Valori soglia'!$H$6),AND(DQ$12="Grundvertrag Lieferung",DS47&gt;='Valori soglia'!$L$5,DS47&lt;'Valori soglia'!$L$6),AND(DQ$12="Los Lieferung",DS47&gt;='Valori soglia'!$L$5,DS47&lt;'Valori soglia'!$L$6))),AND(DT$12="Einladung",OR(AND(DQ$12="Grundvertrag Dienstleistung",DS47&gt;='Valori soglia'!$H$5,DS47&lt;'Valori soglia'!$H$6),AND(DQ$12="Los Dienstleistung",DS47&gt;='Valori soglia'!$H$5,DS47&lt;'Valori soglia'!$H$6),AND(DQ$12="Grundvertrag Lieferung",DS47&gt;='Valori soglia'!$L$5,DS47&lt;'Valori soglia'!$L$6),AND(DQ$12="Los Lieferung",DS47&gt;='Valori soglia'!$L$5,DS47&lt;'Valori soglia'!$L$6)))),"Freihändig Tipo. 36 Abs. 2 Bst. d OAPub","")</f>
        <v/>
      </c>
      <c r="DV49" s="473"/>
      <c r="DW49" s="461"/>
      <c r="DX49" s="463"/>
      <c r="DY49" s="465"/>
      <c r="DZ49" s="27"/>
      <c r="EA49" s="466"/>
      <c r="EB49" s="429"/>
      <c r="EC49" s="455"/>
      <c r="ED49" s="457"/>
      <c r="EE49" s="472" t="str">
        <f>IF(OR(AND(ED$12="Offen",OR(AND(EA$12="Grundvertrag Dienstleistung",EC47&gt;='Valori soglia'!$H$5,EC47&lt;'Valori soglia'!$H$6),AND(EA$12="Los Dienstleistung",EC47&gt;='Valori soglia'!$H$5,EC47&lt;'Valori soglia'!$H$6),AND(EA$12="Grundvertrag Lieferung",EC47&gt;='Valori soglia'!$L$5,EC47&lt;'Valori soglia'!$L$6),AND(EA$12="Los Lieferung",EC47&gt;='Valori soglia'!$L$5,EC47&lt;'Valori soglia'!$L$6))),AND(ED$12="Einladung",OR(AND(EA$12="Grundvertrag Dienstleistung",EC47&gt;='Valori soglia'!$H$5,EC47&lt;'Valori soglia'!$H$6),AND(EA$12="Los Dienstleistung",EC47&gt;='Valori soglia'!$H$5,EC47&lt;'Valori soglia'!$H$6),AND(EA$12="Grundvertrag Lieferung",EC47&gt;='Valori soglia'!$L$5,EC47&lt;'Valori soglia'!$L$6),AND(EA$12="Los Lieferung",EC47&gt;='Valori soglia'!$L$5,EC47&lt;'Valori soglia'!$L$6)))),"Freihändig Tipo. 36 Abs. 2 Bst. d OAPub","")</f>
        <v/>
      </c>
      <c r="EF49" s="473"/>
      <c r="EG49" s="461"/>
      <c r="EH49" s="463"/>
      <c r="EI49" s="465"/>
      <c r="EJ49" s="28"/>
      <c r="EK49" s="466"/>
      <c r="EL49" s="429"/>
      <c r="EM49" s="455"/>
      <c r="EN49" s="457"/>
      <c r="EO49" s="472" t="str">
        <f>IF(OR(AND(EN$12="Offen",OR(AND(EK$12="Grundvertrag Dienstleistung",EM47&gt;='Valori soglia'!$H$5,EM47&lt;'Valori soglia'!$H$6),AND(EK$12="Los Dienstleistung",EM47&gt;='Valori soglia'!$H$5,EM47&lt;'Valori soglia'!$H$6),AND(EK$12="Grundvertrag Lieferung",EM47&gt;='Valori soglia'!$L$5,EM47&lt;'Valori soglia'!$L$6),AND(EK$12="Los Lieferung",EM47&gt;='Valori soglia'!$L$5,EM47&lt;'Valori soglia'!$L$6))),AND(EN$12="Einladung",OR(AND(EK$12="Grundvertrag Dienstleistung",EM47&gt;='Valori soglia'!$H$5,EM47&lt;'Valori soglia'!$H$6),AND(EK$12="Los Dienstleistung",EM47&gt;='Valori soglia'!$H$5,EM47&lt;'Valori soglia'!$H$6),AND(EK$12="Grundvertrag Lieferung",EM47&gt;='Valori soglia'!$L$5,EM47&lt;'Valori soglia'!$L$6),AND(EK$12="Los Lieferung",EM47&gt;='Valori soglia'!$L$5,EM47&lt;'Valori soglia'!$L$6)))),"Freihändig Tipo. 36 Abs. 2 Bst. d OAPub","")</f>
        <v/>
      </c>
      <c r="EP49" s="473"/>
      <c r="EQ49" s="461"/>
      <c r="ER49" s="463"/>
      <c r="ES49" s="465"/>
      <c r="ET49" s="27"/>
      <c r="EU49" s="466"/>
      <c r="EV49" s="429"/>
      <c r="EW49" s="455"/>
      <c r="EX49" s="457"/>
      <c r="EY49" s="472" t="str">
        <f>IF(OR(AND(EX$12="Offen",OR(AND(EU$12="Grundvertrag Dienstleistung",EW47&gt;='Valori soglia'!$H$5,EW47&lt;'Valori soglia'!$H$6),AND(EU$12="Los Dienstleistung",EW47&gt;='Valori soglia'!$H$5,EW47&lt;'Valori soglia'!$H$6),AND(EU$12="Grundvertrag Lieferung",EW47&gt;='Valori soglia'!$L$5,EW47&lt;'Valori soglia'!$L$6),AND(EU$12="Los Lieferung",EW47&gt;='Valori soglia'!$L$5,EW47&lt;'Valori soglia'!$L$6))),AND(EX$12="Einladung",OR(AND(EU$12="Grundvertrag Dienstleistung",EW47&gt;='Valori soglia'!$H$5,EW47&lt;'Valori soglia'!$H$6),AND(EU$12="Los Dienstleistung",EW47&gt;='Valori soglia'!$H$5,EW47&lt;'Valori soglia'!$H$6),AND(EU$12="Grundvertrag Lieferung",EW47&gt;='Valori soglia'!$L$5,EW47&lt;'Valori soglia'!$L$6),AND(EU$12="Los Lieferung",EW47&gt;='Valori soglia'!$L$5,EW47&lt;'Valori soglia'!$L$6)))),"Freihändig Tipo. 36 Abs. 2 Bst. d OAPub","")</f>
        <v/>
      </c>
      <c r="EZ49" s="473"/>
      <c r="FA49" s="461"/>
      <c r="FB49" s="463"/>
      <c r="FC49" s="465"/>
      <c r="FD49" s="159"/>
      <c r="FE49" s="466"/>
      <c r="FF49" s="429"/>
      <c r="FG49" s="455"/>
      <c r="FH49" s="457"/>
      <c r="FI49" s="472" t="str">
        <f>IF(OR(AND(FH$12="Offen",OR(AND(FE$12="Grundvertrag Dienstleistung",FG47&gt;='Valori soglia'!$H$5,FG47&lt;'Valori soglia'!$H$6),AND(FE$12="Los Dienstleistung",FG47&gt;='Valori soglia'!$H$5,FG47&lt;'Valori soglia'!$H$6),AND(FE$12="Grundvertrag Lieferung",FG47&gt;='Valori soglia'!$L$5,FG47&lt;'Valori soglia'!$L$6),AND(FE$12="Los Lieferung",FG47&gt;='Valori soglia'!$L$5,FG47&lt;'Valori soglia'!$L$6))),AND(FH$12="Einladung",OR(AND(FE$12="Grundvertrag Dienstleistung",FG47&gt;='Valori soglia'!$H$5,FG47&lt;'Valori soglia'!$H$6),AND(FE$12="Los Dienstleistung",FG47&gt;='Valori soglia'!$H$5,FG47&lt;'Valori soglia'!$H$6),AND(FE$12="Grundvertrag Lieferung",FG47&gt;='Valori soglia'!$L$5,FG47&lt;'Valori soglia'!$L$6),AND(FE$12="Los Lieferung",FG47&gt;='Valori soglia'!$L$5,FG47&lt;'Valori soglia'!$L$6)))),"Freihändig Tipo. 36 Abs. 2 Bst. d OAPub","")</f>
        <v/>
      </c>
      <c r="FJ49" s="473"/>
      <c r="FK49" s="461"/>
      <c r="FL49" s="463"/>
      <c r="FM49" s="465"/>
      <c r="FN49" s="159"/>
      <c r="FO49" s="466"/>
      <c r="FP49" s="429"/>
      <c r="FQ49" s="455"/>
      <c r="FR49" s="457"/>
      <c r="FS49" s="472" t="str">
        <f>IF(OR(AND(FR$12="Offen",OR(AND(FO$12="Grundvertrag Dienstleistung",FQ47&gt;='Valori soglia'!$H$5,FQ47&lt;'Valori soglia'!$H$6),AND(FO$12="Los Dienstleistung",FQ47&gt;='Valori soglia'!$H$5,FQ47&lt;'Valori soglia'!$H$6),AND(FO$12="Grundvertrag Lieferung",FQ47&gt;='Valori soglia'!$L$5,FQ47&lt;'Valori soglia'!$L$6),AND(FO$12="Los Lieferung",FQ47&gt;='Valori soglia'!$L$5,FQ47&lt;'Valori soglia'!$L$6))),AND(FR$12="Einladung",OR(AND(FO$12="Grundvertrag Dienstleistung",FQ47&gt;='Valori soglia'!$H$5,FQ47&lt;'Valori soglia'!$H$6),AND(FO$12="Los Dienstleistung",FQ47&gt;='Valori soglia'!$H$5,FQ47&lt;'Valori soglia'!$H$6),AND(FO$12="Grundvertrag Lieferung",FQ47&gt;='Valori soglia'!$L$5,FQ47&lt;'Valori soglia'!$L$6),AND(FO$12="Los Lieferung",FQ47&gt;='Valori soglia'!$L$5,FQ47&lt;'Valori soglia'!$L$6)))),"Freihändig Tipo. 36 Abs. 2 Bst. d OAPub","")</f>
        <v/>
      </c>
      <c r="FT49" s="473"/>
      <c r="FU49" s="461"/>
      <c r="FV49" s="463"/>
      <c r="FW49" s="465"/>
      <c r="FX49" s="160"/>
      <c r="FY49" s="466"/>
      <c r="FZ49" s="429"/>
      <c r="GA49" s="455"/>
      <c r="GB49" s="457"/>
      <c r="GC49" s="472" t="str">
        <f>IF(OR(AND(GB$12="Offen",OR(AND(FY$12="Grundvertrag Dienstleistung",GA47&gt;='Valori soglia'!$H$5,GA47&lt;'Valori soglia'!$H$6),AND(FY$12="Los Dienstleistung",GA47&gt;='Valori soglia'!$H$5,GA47&lt;'Valori soglia'!$H$6),AND(FY$12="Grundvertrag Lieferung",GA47&gt;='Valori soglia'!$L$5,GA47&lt;'Valori soglia'!$L$6),AND(FY$12="Los Lieferung",GA47&gt;='Valori soglia'!$L$5,GA47&lt;'Valori soglia'!$L$6))),AND(GB$12="Einladung",OR(AND(FY$12="Grundvertrag Dienstleistung",GA47&gt;='Valori soglia'!$H$5,GA47&lt;'Valori soglia'!$H$6),AND(FY$12="Los Dienstleistung",GA47&gt;='Valori soglia'!$H$5,GA47&lt;'Valori soglia'!$H$6),AND(FY$12="Grundvertrag Lieferung",GA47&gt;='Valori soglia'!$L$5,GA47&lt;'Valori soglia'!$L$6),AND(FY$12="Los Lieferung",GA47&gt;='Valori soglia'!$L$5,GA47&lt;'Valori soglia'!$L$6)))),"Freihändig Tipo. 36 Abs. 2 Bst. d OAPub","")</f>
        <v/>
      </c>
      <c r="GD49" s="473"/>
      <c r="GE49" s="461"/>
      <c r="GF49" s="463"/>
      <c r="GG49" s="465"/>
      <c r="GH49" s="161"/>
      <c r="GI49" s="466"/>
      <c r="GJ49" s="429"/>
      <c r="GK49" s="455"/>
      <c r="GL49" s="457"/>
      <c r="GM49" s="472" t="str">
        <f>IF(OR(AND(GL$12="Offen",OR(AND(GI$12="Grundvertrag Dienstleistung",GK47&gt;='Valori soglia'!$H$5,GK47&lt;'Valori soglia'!$H$6),AND(GI$12="Los Dienstleistung",GK47&gt;='Valori soglia'!$H$5,GK47&lt;'Valori soglia'!$H$6),AND(GI$12="Grundvertrag Lieferung",GK47&gt;='Valori soglia'!$L$5,GK47&lt;'Valori soglia'!$L$6),AND(GI$12="Los Lieferung",GK47&gt;='Valori soglia'!$L$5,GK47&lt;'Valori soglia'!$L$6))),AND(GL$12="Einladung",OR(AND(GI$12="Grundvertrag Dienstleistung",GK47&gt;='Valori soglia'!$H$5,GK47&lt;'Valori soglia'!$H$6),AND(GI$12="Los Dienstleistung",GK47&gt;='Valori soglia'!$H$5,GK47&lt;'Valori soglia'!$H$6),AND(GI$12="Grundvertrag Lieferung",GK47&gt;='Valori soglia'!$L$5,GK47&lt;'Valori soglia'!$L$6),AND(GI$12="Los Lieferung",GK47&gt;='Valori soglia'!$L$5,GK47&lt;'Valori soglia'!$L$6)))),"Freihändig Tipo. 36 Abs. 2 Bst. d OAPub","")</f>
        <v/>
      </c>
      <c r="GN49" s="473"/>
      <c r="GO49" s="461"/>
      <c r="GP49" s="463"/>
      <c r="GQ49" s="465"/>
      <c r="GR49" s="162"/>
      <c r="GS49" s="466"/>
      <c r="GT49" s="429"/>
      <c r="GU49" s="455"/>
      <c r="GV49" s="457"/>
      <c r="GW49" s="472" t="str">
        <f>IF(OR(AND(GV$12="Offen",OR(AND(GS$12="Grundvertrag Dienstleistung",GU47&gt;='Valori soglia'!$H$5,GU47&lt;'Valori soglia'!$H$6),AND(GS$12="Los Dienstleistung",GU47&gt;='Valori soglia'!$H$5,GU47&lt;'Valori soglia'!$H$6),AND(GS$12="Grundvertrag Lieferung",GU47&gt;='Valori soglia'!$L$5,GU47&lt;'Valori soglia'!$L$6),AND(GS$12="Los Lieferung",GU47&gt;='Valori soglia'!$L$5,GU47&lt;'Valori soglia'!$L$6))),AND(GV$12="Einladung",OR(AND(GS$12="Grundvertrag Dienstleistung",GU47&gt;='Valori soglia'!$H$5,GU47&lt;'Valori soglia'!$H$6),AND(GS$12="Los Dienstleistung",GU47&gt;='Valori soglia'!$H$5,GU47&lt;'Valori soglia'!$H$6),AND(GS$12="Grundvertrag Lieferung",GU47&gt;='Valori soglia'!$L$5,GU47&lt;'Valori soglia'!$L$6),AND(GS$12="Los Lieferung",GU47&gt;='Valori soglia'!$L$5,GU47&lt;'Valori soglia'!$L$6)))),"Freihändig Tipo. 36 Abs. 2 Bst. d OAPub","")</f>
        <v/>
      </c>
      <c r="GX49" s="473"/>
      <c r="GY49" s="461"/>
      <c r="GZ49" s="463"/>
      <c r="HA49" s="465"/>
      <c r="HB49" s="27"/>
      <c r="HC49" s="466"/>
      <c r="HD49" s="429"/>
      <c r="HE49" s="455"/>
      <c r="HF49" s="457"/>
      <c r="HG49" s="472" t="str">
        <f>IF(OR(AND(HF$12="Offen",OR(AND(HC$12="Grundvertrag Dienstleistung",HE47&gt;='Valori soglia'!$H$5,HE47&lt;'Valori soglia'!$H$6),AND(HC$12="Los Dienstleistung",HE47&gt;='Valori soglia'!$H$5,HE47&lt;'Valori soglia'!$H$6),AND(HC$12="Grundvertrag Lieferung",HE47&gt;='Valori soglia'!$L$5,HE47&lt;'Valori soglia'!$L$6),AND(HC$12="Los Lieferung",HE47&gt;='Valori soglia'!$L$5,HE47&lt;'Valori soglia'!$L$6))),AND(HF$12="Einladung",OR(AND(HC$12="Grundvertrag Dienstleistung",HE47&gt;='Valori soglia'!$H$5,HE47&lt;'Valori soglia'!$H$6),AND(HC$12="Los Dienstleistung",HE47&gt;='Valori soglia'!$H$5,HE47&lt;'Valori soglia'!$H$6),AND(HC$12="Grundvertrag Lieferung",HE47&gt;='Valori soglia'!$L$5,HE47&lt;'Valori soglia'!$L$6),AND(HC$12="Los Lieferung",HE47&gt;='Valori soglia'!$L$5,HE47&lt;'Valori soglia'!$L$6)))),"Freihändig Tipo. 36 Abs. 2 Bst. d OAPub","")</f>
        <v/>
      </c>
      <c r="HH49" s="473"/>
      <c r="HI49" s="461"/>
      <c r="HJ49" s="463"/>
      <c r="HK49" s="465"/>
      <c r="HL49" s="27"/>
      <c r="HM49" s="466"/>
      <c r="HN49" s="429"/>
      <c r="HO49" s="455"/>
      <c r="HP49" s="457"/>
      <c r="HQ49" s="472" t="str">
        <f>IF(OR(AND(HP$12="Offen",OR(AND(HM$12="Grundvertrag Dienstleistung",HO47&gt;='Valori soglia'!$H$5,HO47&lt;'Valori soglia'!$H$6),AND(HM$12="Los Dienstleistung",HO47&gt;='Valori soglia'!$H$5,HO47&lt;'Valori soglia'!$H$6),AND(HM$12="Grundvertrag Lieferung",HO47&gt;='Valori soglia'!$L$5,HO47&lt;'Valori soglia'!$L$6),AND(HM$12="Los Lieferung",HO47&gt;='Valori soglia'!$L$5,HO47&lt;'Valori soglia'!$L$6))),AND(HP$12="Einladung",OR(AND(HM$12="Grundvertrag Dienstleistung",HO47&gt;='Valori soglia'!$H$5,HO47&lt;'Valori soglia'!$H$6),AND(HM$12="Los Dienstleistung",HO47&gt;='Valori soglia'!$H$5,HO47&lt;'Valori soglia'!$H$6),AND(HM$12="Grundvertrag Lieferung",HO47&gt;='Valori soglia'!$L$5,HO47&lt;'Valori soglia'!$L$6),AND(HM$12="Los Lieferung",HO47&gt;='Valori soglia'!$L$5,HO47&lt;'Valori soglia'!$L$6)))),"Freihändig Tipo. 36 Abs. 2 Bst. d OAPub","")</f>
        <v/>
      </c>
      <c r="HR49" s="473"/>
      <c r="HS49" s="461"/>
      <c r="HT49" s="463"/>
      <c r="HU49" s="465"/>
      <c r="HV49" s="28"/>
      <c r="HW49" s="466"/>
      <c r="HX49" s="429"/>
      <c r="HY49" s="455"/>
      <c r="HZ49" s="457"/>
      <c r="IA49" s="472" t="str">
        <f>IF(OR(AND(HZ$12="Offen",OR(AND(HW$12="Grundvertrag Dienstleistung",HY47&gt;='Valori soglia'!$H$5,HY47&lt;'Valori soglia'!$H$6),AND(HW$12="Los Dienstleistung",HY47&gt;='Valori soglia'!$H$5,HY47&lt;'Valori soglia'!$H$6),AND(HW$12="Grundvertrag Lieferung",HY47&gt;='Valori soglia'!$L$5,HY47&lt;'Valori soglia'!$L$6),AND(HW$12="Los Lieferung",HY47&gt;='Valori soglia'!$L$5,HY47&lt;'Valori soglia'!$L$6))),AND(HZ$12="Einladung",OR(AND(HW$12="Grundvertrag Dienstleistung",HY47&gt;='Valori soglia'!$H$5,HY47&lt;'Valori soglia'!$H$6),AND(HW$12="Los Dienstleistung",HY47&gt;='Valori soglia'!$H$5,HY47&lt;'Valori soglia'!$H$6),AND(HW$12="Grundvertrag Lieferung",HY47&gt;='Valori soglia'!$L$5,HY47&lt;'Valori soglia'!$L$6),AND(HW$12="Los Lieferung",HY47&gt;='Valori soglia'!$L$5,HY47&lt;'Valori soglia'!$L$6)))),"Freihändig Tipo. 36 Abs. 2 Bst. d OAPub","")</f>
        <v/>
      </c>
      <c r="IB49" s="473"/>
      <c r="IC49" s="461"/>
      <c r="ID49" s="463"/>
      <c r="IE49" s="465"/>
      <c r="IF49" s="27"/>
      <c r="IG49" s="466"/>
      <c r="IH49" s="429"/>
      <c r="II49" s="455"/>
      <c r="IJ49" s="457"/>
      <c r="IK49" s="472" t="str">
        <f>IF(OR(AND(IJ$12="Offen",OR(AND(IG$12="Grundvertrag Dienstleistung",II47&gt;='Valori soglia'!$H$5,II47&lt;'Valori soglia'!$H$6),AND(IG$12="Los Dienstleistung",II47&gt;='Valori soglia'!$H$5,II47&lt;'Valori soglia'!$H$6),AND(IG$12="Grundvertrag Lieferung",II47&gt;='Valori soglia'!$L$5,II47&lt;'Valori soglia'!$L$6),AND(IG$12="Los Lieferung",II47&gt;='Valori soglia'!$L$5,II47&lt;'Valori soglia'!$L$6))),AND(IJ$12="Einladung",OR(AND(IG$12="Grundvertrag Dienstleistung",II47&gt;='Valori soglia'!$H$5,II47&lt;'Valori soglia'!$H$6),AND(IG$12="Los Dienstleistung",II47&gt;='Valori soglia'!$H$5,II47&lt;'Valori soglia'!$H$6),AND(IG$12="Grundvertrag Lieferung",II47&gt;='Valori soglia'!$L$5,II47&lt;'Valori soglia'!$L$6),AND(IG$12="Los Lieferung",II47&gt;='Valori soglia'!$L$5,II47&lt;'Valori soglia'!$L$6)))),"Freihändig Tipo. 36 Abs. 2 Bst. d OAPub","")</f>
        <v/>
      </c>
      <c r="IL49" s="473"/>
      <c r="IM49" s="461"/>
      <c r="IN49" s="463"/>
      <c r="IO49" s="465"/>
      <c r="IP49" s="159"/>
      <c r="IQ49" s="466"/>
      <c r="IR49" s="429"/>
      <c r="IS49" s="455"/>
      <c r="IT49" s="457"/>
      <c r="IU49" s="472" t="str">
        <f>IF(OR(AND(IT$12="Offen",OR(AND(IQ$12="Grundvertrag Dienstleistung",IS47&gt;='Valori soglia'!$H$5,IS47&lt;'Valori soglia'!$H$6),AND(IQ$12="Los Dienstleistung",IS47&gt;='Valori soglia'!$H$5,IS47&lt;'Valori soglia'!$H$6),AND(IQ$12="Grundvertrag Lieferung",IS47&gt;='Valori soglia'!$L$5,IS47&lt;'Valori soglia'!$L$6),AND(IQ$12="Los Lieferung",IS47&gt;='Valori soglia'!$L$5,IS47&lt;'Valori soglia'!$L$6))),AND(IT$12="Einladung",OR(AND(IQ$12="Grundvertrag Dienstleistung",IS47&gt;='Valori soglia'!$H$5,IS47&lt;'Valori soglia'!$H$6),AND(IQ$12="Los Dienstleistung",IS47&gt;='Valori soglia'!$H$5,IS47&lt;'Valori soglia'!$H$6),AND(IQ$12="Grundvertrag Lieferung",IS47&gt;='Valori soglia'!$L$5,IS47&lt;'Valori soglia'!$L$6),AND(IQ$12="Los Lieferung",IS47&gt;='Valori soglia'!$L$5,IS47&lt;'Valori soglia'!$L$6)))),"Freihändig Tipo. 36 Abs. 2 Bst. d OAPub","")</f>
        <v/>
      </c>
      <c r="IV49" s="473"/>
      <c r="IW49" s="461"/>
      <c r="IX49" s="463"/>
      <c r="IY49" s="465"/>
      <c r="IZ49" s="159"/>
      <c r="JA49" s="466"/>
      <c r="JB49" s="429"/>
      <c r="JC49" s="455"/>
      <c r="JD49" s="457"/>
      <c r="JE49" s="472" t="str">
        <f>IF(OR(AND(JD$12="Offen",OR(AND(JA$12="Grundvertrag Dienstleistung",JC47&gt;='Valori soglia'!$H$5,JC47&lt;'Valori soglia'!$H$6),AND(JA$12="Los Dienstleistung",JC47&gt;='Valori soglia'!$H$5,JC47&lt;'Valori soglia'!$H$6),AND(JA$12="Grundvertrag Lieferung",JC47&gt;='Valori soglia'!$L$5,JC47&lt;'Valori soglia'!$L$6),AND(JA$12="Los Lieferung",JC47&gt;='Valori soglia'!$L$5,JC47&lt;'Valori soglia'!$L$6))),AND(JD$12="Einladung",OR(AND(JA$12="Grundvertrag Dienstleistung",JC47&gt;='Valori soglia'!$H$5,JC47&lt;'Valori soglia'!$H$6),AND(JA$12="Los Dienstleistung",JC47&gt;='Valori soglia'!$H$5,JC47&lt;'Valori soglia'!$H$6),AND(JA$12="Grundvertrag Lieferung",JC47&gt;='Valori soglia'!$L$5,JC47&lt;'Valori soglia'!$L$6),AND(JA$12="Los Lieferung",JC47&gt;='Valori soglia'!$L$5,JC47&lt;'Valori soglia'!$L$6)))),"Freihändig Tipo. 36 Abs. 2 Bst. d OAPub","")</f>
        <v/>
      </c>
      <c r="JF49" s="473"/>
      <c r="JG49" s="461"/>
      <c r="JH49" s="463"/>
      <c r="JI49" s="465"/>
      <c r="JJ49" s="160"/>
      <c r="JK49" s="466"/>
      <c r="JL49" s="429"/>
      <c r="JM49" s="455"/>
      <c r="JN49" s="457"/>
      <c r="JO49" s="472" t="str">
        <f>IF(OR(AND(JN$12="Offen",OR(AND(JK$12="Grundvertrag Dienstleistung",JM47&gt;='Valori soglia'!$H$5,JM47&lt;'Valori soglia'!$H$6),AND(JK$12="Los Dienstleistung",JM47&gt;='Valori soglia'!$H$5,JM47&lt;'Valori soglia'!$H$6),AND(JK$12="Grundvertrag Lieferung",JM47&gt;='Valori soglia'!$L$5,JM47&lt;'Valori soglia'!$L$6),AND(JK$12="Los Lieferung",JM47&gt;='Valori soglia'!$L$5,JM47&lt;'Valori soglia'!$L$6))),AND(JN$12="Einladung",OR(AND(JK$12="Grundvertrag Dienstleistung",JM47&gt;='Valori soglia'!$H$5,JM47&lt;'Valori soglia'!$H$6),AND(JK$12="Los Dienstleistung",JM47&gt;='Valori soglia'!$H$5,JM47&lt;'Valori soglia'!$H$6),AND(JK$12="Grundvertrag Lieferung",JM47&gt;='Valori soglia'!$L$5,JM47&lt;'Valori soglia'!$L$6),AND(JK$12="Los Lieferung",JM47&gt;='Valori soglia'!$L$5,JM47&lt;'Valori soglia'!$L$6)))),"Freihändig Tipo. 36 Abs. 2 Bst. d OAPub","")</f>
        <v/>
      </c>
      <c r="JP49" s="473"/>
      <c r="JQ49" s="461"/>
      <c r="JR49" s="463"/>
      <c r="JS49" s="465"/>
    </row>
    <row r="50" spans="2:279" ht="27" customHeight="1" x14ac:dyDescent="0.2">
      <c r="B50" s="151" t="s">
        <v>103</v>
      </c>
      <c r="C50" s="429"/>
      <c r="D50" s="378">
        <v>0</v>
      </c>
      <c r="E50" s="510" t="str">
        <f>IF(D50&gt;='Valori soglia'!H$6,"BöB","OAPub")</f>
        <v>OAPub</v>
      </c>
      <c r="F50" s="505" t="str">
        <f>IF(D50&gt;='Valori soglia'!H$6,"Offenes Procedura *","")</f>
        <v/>
      </c>
      <c r="G50" s="506"/>
      <c r="H50" s="502" t="str">
        <f>IF(E50="BöB","Ja","No")</f>
        <v>No</v>
      </c>
      <c r="I50" s="503" t="str">
        <f>IF(E50="BöB","Ja","No")</f>
        <v>No</v>
      </c>
      <c r="J50" s="495"/>
      <c r="K50" s="173" t="s">
        <v>44</v>
      </c>
      <c r="L50" s="429">
        <v>13</v>
      </c>
      <c r="M50" s="455">
        <v>0</v>
      </c>
      <c r="N50" s="457" t="str">
        <f>IF(M50&gt;='Valori soglia'!$H$6,"BöB","OAPub")</f>
        <v>OAPub</v>
      </c>
      <c r="O50" s="459" t="str">
        <f>IF(OR(AND(K$12="Grundvertrag Dienstleistung",M50&gt;='Valori soglia'!$H$5,O52=""),AND(K$12="Los Dienstleistung",M50&gt;='Valori soglia'!$H$5,O52=""),AND(K$12="Grundvertrag Lieferung",M50&gt;='Valori soglia'!$L$5,O52=""),AND(K$12="Los Lieferung",M50&gt;='Valori soglia'!$L$5,O52="")),"Freihändig Tipo. 13 OAPub","")</f>
        <v/>
      </c>
      <c r="P50" s="460"/>
      <c r="Q50" s="461" t="str">
        <f>IF(N50="BöB","Ja","No")</f>
        <v>No</v>
      </c>
      <c r="R50" s="463" t="str">
        <f>IF(N50="BöB","Ja","No")</f>
        <v>No</v>
      </c>
      <c r="S50" s="465" t="str">
        <f>IF(SUM(M14:M52)&gt;M12/2,"Ʃ Aggiunte &gt; 50% Grundauftrag","")</f>
        <v/>
      </c>
      <c r="T50" s="162"/>
      <c r="U50" s="173" t="s">
        <v>44</v>
      </c>
      <c r="V50" s="429">
        <v>13</v>
      </c>
      <c r="W50" s="455">
        <v>0</v>
      </c>
      <c r="X50" s="457" t="str">
        <f>IF(W50&gt;='Valori soglia'!$H$6,"BöB","OAPub")</f>
        <v>OAPub</v>
      </c>
      <c r="Y50" s="459" t="str">
        <f>IF(OR(AND(U$12="Grundvertrag Dienstleistung",W50&gt;='Valori soglia'!$H$5,Y52=""),AND(U$12="Los Dienstleistung",W50&gt;='Valori soglia'!$H$5,Y52=""),AND(U$12="Grundvertrag Lieferung",W50&gt;='Valori soglia'!$L$5,Y52=""),AND(U$12="Los Lieferung",W50&gt;='Valori soglia'!$L$5,Y52="")),"Freihändig Tipo. 13 OAPub","")</f>
        <v/>
      </c>
      <c r="Z50" s="460"/>
      <c r="AA50" s="461" t="str">
        <f>IF(X50="BöB","Ja","No")</f>
        <v>No</v>
      </c>
      <c r="AB50" s="463" t="str">
        <f>IF(X50="BöB","Ja","No")</f>
        <v>No</v>
      </c>
      <c r="AC50" s="465" t="str">
        <f>IF(SUM(W14:W52)&gt;W12/2,"Ʃ Aggiunte &gt; 50% Grundauftrag","")</f>
        <v/>
      </c>
      <c r="AD50" s="36"/>
      <c r="AE50" s="173" t="s">
        <v>44</v>
      </c>
      <c r="AF50" s="429">
        <v>13</v>
      </c>
      <c r="AG50" s="455">
        <v>0</v>
      </c>
      <c r="AH50" s="457" t="str">
        <f>IF(AG50&gt;='Valori soglia'!$H$6,"BöB","OAPub")</f>
        <v>OAPub</v>
      </c>
      <c r="AI50" s="459" t="str">
        <f>IF(OR(AND(AE$12="Grundvertrag Dienstleistung",AG50&gt;='Valori soglia'!$H$5,AI52=""),AND(AE$12="Los Dienstleistung",AG50&gt;='Valori soglia'!$H$5,AI52=""),AND(AE$12="Grundvertrag Lieferung",AG50&gt;='Valori soglia'!$L$5,AI52=""),AND(AE$12="Los Lieferung",AG50&gt;='Valori soglia'!$L$5,AI52="")),"Freihändig Tipo. 13 OAPub","")</f>
        <v/>
      </c>
      <c r="AJ50" s="460"/>
      <c r="AK50" s="461" t="str">
        <f>IF(AH50="BöB","Ja","No")</f>
        <v>No</v>
      </c>
      <c r="AL50" s="463" t="str">
        <f>IF(AH50="BöB","Ja","No")</f>
        <v>No</v>
      </c>
      <c r="AM50" s="465" t="str">
        <f>IF(SUM(AG14:AG52)&gt;AG12/2,"Ʃ Aggiunte &gt; 50% Grundauftrag","")</f>
        <v/>
      </c>
      <c r="AN50" s="27"/>
      <c r="AO50" s="173" t="s">
        <v>44</v>
      </c>
      <c r="AP50" s="429">
        <v>13</v>
      </c>
      <c r="AQ50" s="455">
        <v>0</v>
      </c>
      <c r="AR50" s="457" t="str">
        <f>IF(AQ50&gt;='Valori soglia'!$H$6,"BöB","OAPub")</f>
        <v>OAPub</v>
      </c>
      <c r="AS50" s="459" t="str">
        <f>IF(OR(AND(AO$12="Grundvertrag Dienstleistung",AQ50&gt;='Valori soglia'!$H$5,AS52=""),AND(AO$12="Los Dienstleistung",AQ50&gt;='Valori soglia'!$H$5,AS52=""),AND(AO$12="Grundvertrag Lieferung",AQ50&gt;='Valori soglia'!$L$5,AS52=""),AND(AO$12="Los Lieferung",AQ50&gt;='Valori soglia'!$L$5,AS52="")),"Freihändig Tipo. 13 OAPub","")</f>
        <v/>
      </c>
      <c r="AT50" s="460"/>
      <c r="AU50" s="461" t="str">
        <f>IF(AR50="BöB","Ja","No")</f>
        <v>No</v>
      </c>
      <c r="AV50" s="463" t="str">
        <f>IF(AR50="BöB","Ja","No")</f>
        <v>No</v>
      </c>
      <c r="AW50" s="465" t="str">
        <f>IF(SUM(AQ14:AQ52)&gt;AQ12/2,"Ʃ Aggiunte &gt; 50% Grundauftrag","")</f>
        <v/>
      </c>
      <c r="AX50" s="28"/>
      <c r="AY50" s="173" t="s">
        <v>44</v>
      </c>
      <c r="AZ50" s="429">
        <v>13</v>
      </c>
      <c r="BA50" s="455">
        <v>0</v>
      </c>
      <c r="BB50" s="457" t="str">
        <f>IF(BA50&gt;='Valori soglia'!$H$6,"BöB","OAPub")</f>
        <v>OAPub</v>
      </c>
      <c r="BC50" s="459" t="str">
        <f>IF(OR(AND(AY$12="Grundvertrag Dienstleistung",BA50&gt;='Valori soglia'!$H$5,BC52=""),AND(AY$12="Los Dienstleistung",BA50&gt;='Valori soglia'!$H$5,BC52=""),AND(AY$12="Grundvertrag Lieferung",BA50&gt;='Valori soglia'!$L$5,BC52=""),AND(AY$12="Los Lieferung",BA50&gt;='Valori soglia'!$L$5,BC52="")),"Freihändig Tipo. 13 OAPub","")</f>
        <v/>
      </c>
      <c r="BD50" s="460"/>
      <c r="BE50" s="461" t="str">
        <f>IF(BB50="BöB","Ja","No")</f>
        <v>No</v>
      </c>
      <c r="BF50" s="463" t="str">
        <f>IF(BB50="BöB","Ja","No")</f>
        <v>No</v>
      </c>
      <c r="BG50" s="465" t="str">
        <f>IF(SUM(BA14:BA52)&gt;BA12/2,"Ʃ Aggiunte &gt; 50% Grundauftrag","")</f>
        <v/>
      </c>
      <c r="BH50" s="27"/>
      <c r="BI50" s="173" t="s">
        <v>44</v>
      </c>
      <c r="BJ50" s="429">
        <v>13</v>
      </c>
      <c r="BK50" s="455">
        <v>0</v>
      </c>
      <c r="BL50" s="457" t="str">
        <f>IF(BK50&gt;='Valori soglia'!$H$6,"BöB","OAPub")</f>
        <v>OAPub</v>
      </c>
      <c r="BM50" s="459" t="str">
        <f>IF(OR(AND(BI$12="Grundvertrag Dienstleistung",BK50&gt;='Valori soglia'!$H$5,BM52=""),AND(BI$12="Los Dienstleistung",BK50&gt;='Valori soglia'!$H$5,BM52=""),AND(BI$12="Grundvertrag Lieferung",BK50&gt;='Valori soglia'!$L$5,BM52=""),AND(BI$12="Los Lieferung",BK50&gt;='Valori soglia'!$L$5,BM52="")),"Freihändig Tipo. 13 OAPub","")</f>
        <v/>
      </c>
      <c r="BN50" s="460"/>
      <c r="BO50" s="461" t="str">
        <f>IF(BL50="BöB","Ja","No")</f>
        <v>No</v>
      </c>
      <c r="BP50" s="463" t="str">
        <f>IF(BL50="BöB","Ja","No")</f>
        <v>No</v>
      </c>
      <c r="BQ50" s="465" t="str">
        <f>IF(SUM(BK14:BK52)&gt;BK12/2,"Ʃ Aggiunte &gt; 50% Grundauftrag","")</f>
        <v/>
      </c>
      <c r="BR50" s="159"/>
      <c r="BS50" s="173" t="s">
        <v>44</v>
      </c>
      <c r="BT50" s="429">
        <v>13</v>
      </c>
      <c r="BU50" s="455">
        <v>0</v>
      </c>
      <c r="BV50" s="457" t="str">
        <f>IF(BU50&gt;='Valori soglia'!$H$6,"BöB","OAPub")</f>
        <v>OAPub</v>
      </c>
      <c r="BW50" s="459" t="str">
        <f>IF(OR(AND(BS$12="Grundvertrag Dienstleistung",BU50&gt;='Valori soglia'!$H$5,BW52=""),AND(BS$12="Los Dienstleistung",BU50&gt;='Valori soglia'!$H$5,BW52=""),AND(BS$12="Grundvertrag Lieferung",BU50&gt;='Valori soglia'!$L$5,BW52=""),AND(BS$12="Los Lieferung",BU50&gt;='Valori soglia'!$L$5,BW52="")),"Freihändig Tipo. 13 OAPub","")</f>
        <v/>
      </c>
      <c r="BX50" s="460"/>
      <c r="BY50" s="461" t="str">
        <f>IF(BV50="BöB","Ja","No")</f>
        <v>No</v>
      </c>
      <c r="BZ50" s="463" t="str">
        <f>IF(BV50="BöB","Ja","No")</f>
        <v>No</v>
      </c>
      <c r="CA50" s="465" t="str">
        <f>IF(SUM(BU14:BU52)&gt;BU12/2,"Ʃ Aggiunte &gt; 50% Grundauftrag","")</f>
        <v/>
      </c>
      <c r="CB50" s="159"/>
      <c r="CC50" s="173" t="s">
        <v>44</v>
      </c>
      <c r="CD50" s="429">
        <v>13</v>
      </c>
      <c r="CE50" s="455">
        <v>0</v>
      </c>
      <c r="CF50" s="457" t="str">
        <f>IF(CE50&gt;='Valori soglia'!$H$6,"BöB","OAPub")</f>
        <v>OAPub</v>
      </c>
      <c r="CG50" s="459" t="str">
        <f>IF(OR(AND(CC$12="Grundvertrag Dienstleistung",CE50&gt;='Valori soglia'!$H$5,CG52=""),AND(CC$12="Los Dienstleistung",CE50&gt;='Valori soglia'!$H$5,CG52=""),AND(CC$12="Grundvertrag Lieferung",CE50&gt;='Valori soglia'!$L$5,CG52=""),AND(CC$12="Los Lieferung",CE50&gt;='Valori soglia'!$L$5,CG52="")),"Freihändig Tipo. 13 OAPub","")</f>
        <v/>
      </c>
      <c r="CH50" s="460"/>
      <c r="CI50" s="461" t="str">
        <f>IF(CF50="BöB","Ja","No")</f>
        <v>No</v>
      </c>
      <c r="CJ50" s="463" t="str">
        <f>IF(CF50="BöB","Ja","No")</f>
        <v>No</v>
      </c>
      <c r="CK50" s="465" t="str">
        <f>IF(SUM(CE14:CE52)&gt;CE12/2,"Ʃ Aggiunte &gt; 50% Grundauftrag","")</f>
        <v/>
      </c>
      <c r="CL50" s="160"/>
      <c r="CM50" s="173" t="s">
        <v>44</v>
      </c>
      <c r="CN50" s="429">
        <v>13</v>
      </c>
      <c r="CO50" s="455">
        <v>0</v>
      </c>
      <c r="CP50" s="457" t="str">
        <f>IF(CO50&gt;='Valori soglia'!$H$6,"BöB","OAPub")</f>
        <v>OAPub</v>
      </c>
      <c r="CQ50" s="459" t="str">
        <f>IF(OR(AND(CM$12="Grundvertrag Dienstleistung",CO50&gt;='Valori soglia'!$H$5,CQ52=""),AND(CM$12="Los Dienstleistung",CO50&gt;='Valori soglia'!$H$5,CQ52=""),AND(CM$12="Grundvertrag Lieferung",CO50&gt;='Valori soglia'!$L$5,CQ52=""),AND(CM$12="Los Lieferung",CO50&gt;='Valori soglia'!$L$5,CQ52="")),"Freihändig Tipo. 13 OAPub","")</f>
        <v/>
      </c>
      <c r="CR50" s="460"/>
      <c r="CS50" s="461" t="str">
        <f>IF(CP50="BöB","Ja","No")</f>
        <v>No</v>
      </c>
      <c r="CT50" s="463" t="str">
        <f>IF(CP50="BöB","Ja","No")</f>
        <v>No</v>
      </c>
      <c r="CU50" s="465" t="str">
        <f>IF(SUM(CO14:CO52)&gt;CO12/2,"Ʃ Aggiunte &gt; 50% Grundauftrag","")</f>
        <v/>
      </c>
      <c r="CV50" s="161"/>
      <c r="CW50" s="173" t="s">
        <v>44</v>
      </c>
      <c r="CX50" s="429">
        <v>13</v>
      </c>
      <c r="CY50" s="455">
        <v>0</v>
      </c>
      <c r="CZ50" s="457" t="str">
        <f>IF(CY50&gt;='Valori soglia'!$H$6,"BöB","OAPub")</f>
        <v>OAPub</v>
      </c>
      <c r="DA50" s="459" t="str">
        <f>IF(OR(AND(CW$12="Grundvertrag Dienstleistung",CY50&gt;='Valori soglia'!$H$5,DA52=""),AND(CW$12="Los Dienstleistung",CY50&gt;='Valori soglia'!$H$5,DA52=""),AND(CW$12="Grundvertrag Lieferung",CY50&gt;='Valori soglia'!$L$5,DA52=""),AND(CW$12="Los Lieferung",CY50&gt;='Valori soglia'!$L$5,DA52="")),"Freihändig Tipo. 13 OAPub","")</f>
        <v/>
      </c>
      <c r="DB50" s="460"/>
      <c r="DC50" s="461" t="str">
        <f>IF(CZ50="BöB","Ja","No")</f>
        <v>No</v>
      </c>
      <c r="DD50" s="463" t="str">
        <f>IF(CZ50="BöB","Ja","No")</f>
        <v>No</v>
      </c>
      <c r="DE50" s="465" t="str">
        <f>IF(SUM(CY14:CY52)&gt;CY12/2,"Ʃ Aggiunte &gt; 50% Grundauftrag","")</f>
        <v/>
      </c>
      <c r="DF50" s="162"/>
      <c r="DG50" s="173" t="s">
        <v>44</v>
      </c>
      <c r="DH50" s="429">
        <v>13</v>
      </c>
      <c r="DI50" s="455">
        <v>0</v>
      </c>
      <c r="DJ50" s="457" t="str">
        <f>IF(DI50&gt;='Valori soglia'!$H$6,"BöB","OAPub")</f>
        <v>OAPub</v>
      </c>
      <c r="DK50" s="459" t="str">
        <f>IF(OR(AND(DG$12="Grundvertrag Dienstleistung",DI50&gt;='Valori soglia'!$H$5,DK52=""),AND(DG$12="Los Dienstleistung",DI50&gt;='Valori soglia'!$H$5,DK52=""),AND(DG$12="Grundvertrag Lieferung",DI50&gt;='Valori soglia'!$L$5,DK52=""),AND(DG$12="Los Lieferung",DI50&gt;='Valori soglia'!$L$5,DK52="")),"Freihändig Tipo. 13 OAPub","")</f>
        <v/>
      </c>
      <c r="DL50" s="460"/>
      <c r="DM50" s="461" t="str">
        <f>IF(DJ50="BöB","Ja","No")</f>
        <v>No</v>
      </c>
      <c r="DN50" s="463" t="str">
        <f>IF(DJ50="BöB","Ja","No")</f>
        <v>No</v>
      </c>
      <c r="DO50" s="465" t="str">
        <f>IF(SUM(DI14:DI52)&gt;DI12/2,"Ʃ Aggiunte &gt; 50% Grundauftrag","")</f>
        <v/>
      </c>
      <c r="DP50" s="36"/>
      <c r="DQ50" s="173" t="s">
        <v>44</v>
      </c>
      <c r="DR50" s="429">
        <v>13</v>
      </c>
      <c r="DS50" s="455">
        <v>0</v>
      </c>
      <c r="DT50" s="457" t="str">
        <f>IF(DS50&gt;='Valori soglia'!$H$6,"BöB","OAPub")</f>
        <v>OAPub</v>
      </c>
      <c r="DU50" s="459" t="str">
        <f>IF(OR(AND(DQ$12="Grundvertrag Dienstleistung",DS50&gt;='Valori soglia'!$H$5,DU52=""),AND(DQ$12="Los Dienstleistung",DS50&gt;='Valori soglia'!$H$5,DU52=""),AND(DQ$12="Grundvertrag Lieferung",DS50&gt;='Valori soglia'!$L$5,DU52=""),AND(DQ$12="Los Lieferung",DS50&gt;='Valori soglia'!$L$5,DU52="")),"Freihändig Tipo. 13 OAPub","")</f>
        <v/>
      </c>
      <c r="DV50" s="460"/>
      <c r="DW50" s="461" t="str">
        <f>IF(DT50="BöB","Ja","No")</f>
        <v>No</v>
      </c>
      <c r="DX50" s="463" t="str">
        <f>IF(DT50="BöB","Ja","No")</f>
        <v>No</v>
      </c>
      <c r="DY50" s="465" t="str">
        <f>IF(SUM(DS14:DS52)&gt;DS12/2,"Ʃ Aggiunte &gt; 50% Grundauftrag","")</f>
        <v/>
      </c>
      <c r="DZ50" s="27"/>
      <c r="EA50" s="173" t="s">
        <v>44</v>
      </c>
      <c r="EB50" s="429">
        <v>13</v>
      </c>
      <c r="EC50" s="455">
        <v>0</v>
      </c>
      <c r="ED50" s="457" t="str">
        <f>IF(EC50&gt;='Valori soglia'!$H$6,"BöB","OAPub")</f>
        <v>OAPub</v>
      </c>
      <c r="EE50" s="459" t="str">
        <f>IF(OR(AND(EA$12="Grundvertrag Dienstleistung",EC50&gt;='Valori soglia'!$H$5,EE52=""),AND(EA$12="Los Dienstleistung",EC50&gt;='Valori soglia'!$H$5,EE52=""),AND(EA$12="Grundvertrag Lieferung",EC50&gt;='Valori soglia'!$L$5,EE52=""),AND(EA$12="Los Lieferung",EC50&gt;='Valori soglia'!$L$5,EE52="")),"Freihändig Tipo. 13 OAPub","")</f>
        <v/>
      </c>
      <c r="EF50" s="460"/>
      <c r="EG50" s="461" t="str">
        <f>IF(ED50="BöB","Ja","No")</f>
        <v>No</v>
      </c>
      <c r="EH50" s="463" t="str">
        <f>IF(ED50="BöB","Ja","No")</f>
        <v>No</v>
      </c>
      <c r="EI50" s="465" t="str">
        <f>IF(SUM(EC14:EC52)&gt;EC12/2,"Ʃ Aggiunte &gt; 50% Grundauftrag","")</f>
        <v/>
      </c>
      <c r="EJ50" s="28"/>
      <c r="EK50" s="173" t="s">
        <v>44</v>
      </c>
      <c r="EL50" s="429">
        <v>13</v>
      </c>
      <c r="EM50" s="455">
        <v>0</v>
      </c>
      <c r="EN50" s="457" t="str">
        <f>IF(EM50&gt;='Valori soglia'!$H$6,"BöB","OAPub")</f>
        <v>OAPub</v>
      </c>
      <c r="EO50" s="459" t="str">
        <f>IF(OR(AND(EK$12="Grundvertrag Dienstleistung",EM50&gt;='Valori soglia'!$H$5,EO52=""),AND(EK$12="Los Dienstleistung",EM50&gt;='Valori soglia'!$H$5,EO52=""),AND(EK$12="Grundvertrag Lieferung",EM50&gt;='Valori soglia'!$L$5,EO52=""),AND(EK$12="Los Lieferung",EM50&gt;='Valori soglia'!$L$5,EO52="")),"Freihändig Tipo. 13 OAPub","")</f>
        <v/>
      </c>
      <c r="EP50" s="460"/>
      <c r="EQ50" s="461" t="str">
        <f>IF(EN50="BöB","Ja","No")</f>
        <v>No</v>
      </c>
      <c r="ER50" s="463" t="str">
        <f>IF(EN50="BöB","Ja","No")</f>
        <v>No</v>
      </c>
      <c r="ES50" s="465" t="str">
        <f>IF(SUM(EM14:EM52)&gt;EM12/2,"Ʃ Aggiunte &gt; 50% Grundauftrag","")</f>
        <v/>
      </c>
      <c r="ET50" s="27"/>
      <c r="EU50" s="173" t="s">
        <v>44</v>
      </c>
      <c r="EV50" s="429">
        <v>13</v>
      </c>
      <c r="EW50" s="455">
        <v>0</v>
      </c>
      <c r="EX50" s="457" t="str">
        <f>IF(EW50&gt;='Valori soglia'!$H$6,"BöB","OAPub")</f>
        <v>OAPub</v>
      </c>
      <c r="EY50" s="459" t="str">
        <f>IF(OR(AND(EU$12="Grundvertrag Dienstleistung",EW50&gt;='Valori soglia'!$H$5,EY52=""),AND(EU$12="Los Dienstleistung",EW50&gt;='Valori soglia'!$H$5,EY52=""),AND(EU$12="Grundvertrag Lieferung",EW50&gt;='Valori soglia'!$L$5,EY52=""),AND(EU$12="Los Lieferung",EW50&gt;='Valori soglia'!$L$5,EY52="")),"Freihändig Tipo. 13 OAPub","")</f>
        <v/>
      </c>
      <c r="EZ50" s="460"/>
      <c r="FA50" s="461" t="str">
        <f>IF(EX50="BöB","Ja","No")</f>
        <v>No</v>
      </c>
      <c r="FB50" s="463" t="str">
        <f>IF(EX50="BöB","Ja","No")</f>
        <v>No</v>
      </c>
      <c r="FC50" s="465" t="str">
        <f>IF(SUM(EW14:EW52)&gt;EW12/2,"Ʃ Aggiunte &gt; 50% Grundauftrag","")</f>
        <v/>
      </c>
      <c r="FD50" s="159"/>
      <c r="FE50" s="173" t="s">
        <v>44</v>
      </c>
      <c r="FF50" s="429">
        <v>13</v>
      </c>
      <c r="FG50" s="455">
        <v>0</v>
      </c>
      <c r="FH50" s="457" t="str">
        <f>IF(FG50&gt;='Valori soglia'!$H$6,"BöB","OAPub")</f>
        <v>OAPub</v>
      </c>
      <c r="FI50" s="459" t="str">
        <f>IF(OR(AND(FE$12="Grundvertrag Dienstleistung",FG50&gt;='Valori soglia'!$H$5,FI52=""),AND(FE$12="Los Dienstleistung",FG50&gt;='Valori soglia'!$H$5,FI52=""),AND(FE$12="Grundvertrag Lieferung",FG50&gt;='Valori soglia'!$L$5,FI52=""),AND(FE$12="Los Lieferung",FG50&gt;='Valori soglia'!$L$5,FI52="")),"Freihändig Tipo. 13 OAPub","")</f>
        <v/>
      </c>
      <c r="FJ50" s="460"/>
      <c r="FK50" s="461" t="str">
        <f>IF(FH50="BöB","Ja","No")</f>
        <v>No</v>
      </c>
      <c r="FL50" s="463" t="str">
        <f>IF(FH50="BöB","Ja","No")</f>
        <v>No</v>
      </c>
      <c r="FM50" s="465" t="str">
        <f>IF(SUM(FG14:FG52)&gt;FG12/2,"Ʃ Aggiunte &gt; 50% Grundauftrag","")</f>
        <v/>
      </c>
      <c r="FN50" s="159"/>
      <c r="FO50" s="173" t="s">
        <v>44</v>
      </c>
      <c r="FP50" s="429">
        <v>13</v>
      </c>
      <c r="FQ50" s="455">
        <v>0</v>
      </c>
      <c r="FR50" s="457" t="str">
        <f>IF(FQ50&gt;='Valori soglia'!$H$6,"BöB","OAPub")</f>
        <v>OAPub</v>
      </c>
      <c r="FS50" s="459" t="str">
        <f>IF(OR(AND(FO$12="Grundvertrag Dienstleistung",FQ50&gt;='Valori soglia'!$H$5,FS52=""),AND(FO$12="Los Dienstleistung",FQ50&gt;='Valori soglia'!$H$5,FS52=""),AND(FO$12="Grundvertrag Lieferung",FQ50&gt;='Valori soglia'!$L$5,FS52=""),AND(FO$12="Los Lieferung",FQ50&gt;='Valori soglia'!$L$5,FS52="")),"Freihändig Tipo. 13 OAPub","")</f>
        <v/>
      </c>
      <c r="FT50" s="460"/>
      <c r="FU50" s="461" t="str">
        <f>IF(FR50="BöB","Ja","No")</f>
        <v>No</v>
      </c>
      <c r="FV50" s="463" t="str">
        <f>IF(FR50="BöB","Ja","No")</f>
        <v>No</v>
      </c>
      <c r="FW50" s="465" t="str">
        <f>IF(SUM(FQ14:FQ52)&gt;FQ12/2,"Ʃ Aggiunte &gt; 50% Grundauftrag","")</f>
        <v/>
      </c>
      <c r="FX50" s="160"/>
      <c r="FY50" s="173" t="s">
        <v>44</v>
      </c>
      <c r="FZ50" s="429">
        <v>13</v>
      </c>
      <c r="GA50" s="455">
        <v>0</v>
      </c>
      <c r="GB50" s="457" t="str">
        <f>IF(GA50&gt;='Valori soglia'!$H$6,"BöB","OAPub")</f>
        <v>OAPub</v>
      </c>
      <c r="GC50" s="459" t="str">
        <f>IF(OR(AND(FY$12="Grundvertrag Dienstleistung",GA50&gt;='Valori soglia'!$H$5,GC52=""),AND(FY$12="Los Dienstleistung",GA50&gt;='Valori soglia'!$H$5,GC52=""),AND(FY$12="Grundvertrag Lieferung",GA50&gt;='Valori soglia'!$L$5,GC52=""),AND(FY$12="Los Lieferung",GA50&gt;='Valori soglia'!$L$5,GC52="")),"Freihändig Tipo. 13 OAPub","")</f>
        <v/>
      </c>
      <c r="GD50" s="460"/>
      <c r="GE50" s="461" t="str">
        <f>IF(GB50="BöB","Ja","No")</f>
        <v>No</v>
      </c>
      <c r="GF50" s="463" t="str">
        <f>IF(GB50="BöB","Ja","No")</f>
        <v>No</v>
      </c>
      <c r="GG50" s="465" t="str">
        <f>IF(SUM(GA14:GA52)&gt;GA12/2,"Ʃ Aggiunte &gt; 50% Grundauftrag","")</f>
        <v/>
      </c>
      <c r="GH50" s="161"/>
      <c r="GI50" s="173" t="s">
        <v>44</v>
      </c>
      <c r="GJ50" s="429">
        <v>13</v>
      </c>
      <c r="GK50" s="455">
        <v>0</v>
      </c>
      <c r="GL50" s="457" t="str">
        <f>IF(GK50&gt;='Valori soglia'!$H$6,"BöB","OAPub")</f>
        <v>OAPub</v>
      </c>
      <c r="GM50" s="459" t="str">
        <f>IF(OR(AND(GI$12="Grundvertrag Dienstleistung",GK50&gt;='Valori soglia'!$H$5,GM52=""),AND(GI$12="Los Dienstleistung",GK50&gt;='Valori soglia'!$H$5,GM52=""),AND(GI$12="Grundvertrag Lieferung",GK50&gt;='Valori soglia'!$L$5,GM52=""),AND(GI$12="Los Lieferung",GK50&gt;='Valori soglia'!$L$5,GM52="")),"Freihändig Tipo. 13 OAPub","")</f>
        <v/>
      </c>
      <c r="GN50" s="460"/>
      <c r="GO50" s="461" t="str">
        <f>IF(GL50="BöB","Ja","No")</f>
        <v>No</v>
      </c>
      <c r="GP50" s="463" t="str">
        <f>IF(GL50="BöB","Ja","No")</f>
        <v>No</v>
      </c>
      <c r="GQ50" s="465" t="str">
        <f>IF(SUM(GK14:GK52)&gt;GK12/2,"Ʃ Aggiunte &gt; 50% Grundauftrag","")</f>
        <v/>
      </c>
      <c r="GR50" s="162"/>
      <c r="GS50" s="173" t="s">
        <v>44</v>
      </c>
      <c r="GT50" s="429">
        <v>13</v>
      </c>
      <c r="GU50" s="455">
        <v>0</v>
      </c>
      <c r="GV50" s="457" t="str">
        <f>IF(GU50&gt;='Valori soglia'!$H$6,"BöB","OAPub")</f>
        <v>OAPub</v>
      </c>
      <c r="GW50" s="459" t="str">
        <f>IF(OR(AND(GS$12="Grundvertrag Dienstleistung",GU50&gt;='Valori soglia'!$H$5,GW52=""),AND(GS$12="Los Dienstleistung",GU50&gt;='Valori soglia'!$H$5,GW52=""),AND(GS$12="Grundvertrag Lieferung",GU50&gt;='Valori soglia'!$L$5,GW52=""),AND(GS$12="Los Lieferung",GU50&gt;='Valori soglia'!$L$5,GW52="")),"Freihändig Tipo. 13 OAPub","")</f>
        <v/>
      </c>
      <c r="GX50" s="460"/>
      <c r="GY50" s="461" t="str">
        <f>IF(GV50="BöB","Ja","No")</f>
        <v>No</v>
      </c>
      <c r="GZ50" s="463" t="str">
        <f>IF(GV50="BöB","Ja","No")</f>
        <v>No</v>
      </c>
      <c r="HA50" s="465" t="str">
        <f>IF(SUM(GU14:GU52)&gt;GU12/2,"Ʃ Aggiunte &gt; 50% Grundauftrag","")</f>
        <v/>
      </c>
      <c r="HB50" s="36"/>
      <c r="HC50" s="173" t="s">
        <v>44</v>
      </c>
      <c r="HD50" s="429">
        <v>13</v>
      </c>
      <c r="HE50" s="455">
        <v>0</v>
      </c>
      <c r="HF50" s="457" t="str">
        <f>IF(HE50&gt;='Valori soglia'!$H$6,"BöB","OAPub")</f>
        <v>OAPub</v>
      </c>
      <c r="HG50" s="459" t="str">
        <f>IF(OR(AND(HC$12="Grundvertrag Dienstleistung",HE50&gt;='Valori soglia'!$H$5,HG52=""),AND(HC$12="Los Dienstleistung",HE50&gt;='Valori soglia'!$H$5,HG52=""),AND(HC$12="Grundvertrag Lieferung",HE50&gt;='Valori soglia'!$L$5,HG52=""),AND(HC$12="Los Lieferung",HE50&gt;='Valori soglia'!$L$5,HG52="")),"Freihändig Tipo. 13 OAPub","")</f>
        <v/>
      </c>
      <c r="HH50" s="460"/>
      <c r="HI50" s="461" t="str">
        <f>IF(HF50="BöB","Ja","No")</f>
        <v>No</v>
      </c>
      <c r="HJ50" s="463" t="str">
        <f>IF(HF50="BöB","Ja","No")</f>
        <v>No</v>
      </c>
      <c r="HK50" s="465" t="str">
        <f>IF(SUM(HE14:HE52)&gt;HE12/2,"Ʃ Aggiunte &gt; 50% Grundauftrag","")</f>
        <v/>
      </c>
      <c r="HL50" s="27"/>
      <c r="HM50" s="173" t="s">
        <v>44</v>
      </c>
      <c r="HN50" s="429">
        <v>13</v>
      </c>
      <c r="HO50" s="455">
        <v>0</v>
      </c>
      <c r="HP50" s="457" t="str">
        <f>IF(HO50&gt;='Valori soglia'!$H$6,"BöB","OAPub")</f>
        <v>OAPub</v>
      </c>
      <c r="HQ50" s="459" t="str">
        <f>IF(OR(AND(HM$12="Grundvertrag Dienstleistung",HO50&gt;='Valori soglia'!$H$5,HQ52=""),AND(HM$12="Los Dienstleistung",HO50&gt;='Valori soglia'!$H$5,HQ52=""),AND(HM$12="Grundvertrag Lieferung",HO50&gt;='Valori soglia'!$L$5,HQ52=""),AND(HM$12="Los Lieferung",HO50&gt;='Valori soglia'!$L$5,HQ52="")),"Freihändig Tipo. 13 OAPub","")</f>
        <v/>
      </c>
      <c r="HR50" s="460"/>
      <c r="HS50" s="461" t="str">
        <f>IF(HP50="BöB","Ja","No")</f>
        <v>No</v>
      </c>
      <c r="HT50" s="463" t="str">
        <f>IF(HP50="BöB","Ja","No")</f>
        <v>No</v>
      </c>
      <c r="HU50" s="465" t="str">
        <f>IF(SUM(HO14:HO52)&gt;HO12/2,"Ʃ Aggiunte &gt; 50% Grundauftrag","")</f>
        <v/>
      </c>
      <c r="HV50" s="28"/>
      <c r="HW50" s="173" t="s">
        <v>44</v>
      </c>
      <c r="HX50" s="429">
        <v>13</v>
      </c>
      <c r="HY50" s="455">
        <v>0</v>
      </c>
      <c r="HZ50" s="457" t="str">
        <f>IF(HY50&gt;='Valori soglia'!$H$6,"BöB","OAPub")</f>
        <v>OAPub</v>
      </c>
      <c r="IA50" s="459" t="str">
        <f>IF(OR(AND(HW$12="Grundvertrag Dienstleistung",HY50&gt;='Valori soglia'!$H$5,IA52=""),AND(HW$12="Los Dienstleistung",HY50&gt;='Valori soglia'!$H$5,IA52=""),AND(HW$12="Grundvertrag Lieferung",HY50&gt;='Valori soglia'!$L$5,IA52=""),AND(HW$12="Los Lieferung",HY50&gt;='Valori soglia'!$L$5,IA52="")),"Freihändig Tipo. 13 OAPub","")</f>
        <v/>
      </c>
      <c r="IB50" s="460"/>
      <c r="IC50" s="461" t="str">
        <f>IF(HZ50="BöB","Ja","No")</f>
        <v>No</v>
      </c>
      <c r="ID50" s="463" t="str">
        <f>IF(HZ50="BöB","Ja","No")</f>
        <v>No</v>
      </c>
      <c r="IE50" s="465" t="str">
        <f>IF(SUM(HY14:HY52)&gt;HY12/2,"Ʃ Aggiunte &gt; 50% Grundauftrag","")</f>
        <v/>
      </c>
      <c r="IF50" s="27"/>
      <c r="IG50" s="173" t="s">
        <v>44</v>
      </c>
      <c r="IH50" s="429">
        <v>13</v>
      </c>
      <c r="II50" s="455">
        <v>0</v>
      </c>
      <c r="IJ50" s="457" t="str">
        <f>IF(II50&gt;='Valori soglia'!$H$6,"BöB","OAPub")</f>
        <v>OAPub</v>
      </c>
      <c r="IK50" s="459" t="str">
        <f>IF(OR(AND(IG$12="Grundvertrag Dienstleistung",II50&gt;='Valori soglia'!$H$5,IK52=""),AND(IG$12="Los Dienstleistung",II50&gt;='Valori soglia'!$H$5,IK52=""),AND(IG$12="Grundvertrag Lieferung",II50&gt;='Valori soglia'!$L$5,IK52=""),AND(IG$12="Los Lieferung",II50&gt;='Valori soglia'!$L$5,IK52="")),"Freihändig Tipo. 13 OAPub","")</f>
        <v/>
      </c>
      <c r="IL50" s="460"/>
      <c r="IM50" s="461" t="str">
        <f>IF(IJ50="BöB","Ja","No")</f>
        <v>No</v>
      </c>
      <c r="IN50" s="463" t="str">
        <f>IF(IJ50="BöB","Ja","No")</f>
        <v>No</v>
      </c>
      <c r="IO50" s="465" t="str">
        <f>IF(SUM(II14:II52)&gt;II12/2,"Ʃ Aggiunte &gt; 50% Grundauftrag","")</f>
        <v/>
      </c>
      <c r="IP50" s="159"/>
      <c r="IQ50" s="173" t="s">
        <v>44</v>
      </c>
      <c r="IR50" s="429">
        <v>13</v>
      </c>
      <c r="IS50" s="455">
        <v>0</v>
      </c>
      <c r="IT50" s="457" t="str">
        <f>IF(IS50&gt;='Valori soglia'!$H$6,"BöB","OAPub")</f>
        <v>OAPub</v>
      </c>
      <c r="IU50" s="459" t="str">
        <f>IF(OR(AND(IQ$12="Grundvertrag Dienstleistung",IS50&gt;='Valori soglia'!$H$5,IU52=""),AND(IQ$12="Los Dienstleistung",IS50&gt;='Valori soglia'!$H$5,IU52=""),AND(IQ$12="Grundvertrag Lieferung",IS50&gt;='Valori soglia'!$L$5,IU52=""),AND(IQ$12="Los Lieferung",IS50&gt;='Valori soglia'!$L$5,IU52="")),"Freihändig Tipo. 13 OAPub","")</f>
        <v/>
      </c>
      <c r="IV50" s="460"/>
      <c r="IW50" s="461" t="str">
        <f>IF(IT50="BöB","Ja","No")</f>
        <v>No</v>
      </c>
      <c r="IX50" s="463" t="str">
        <f>IF(IT50="BöB","Ja","No")</f>
        <v>No</v>
      </c>
      <c r="IY50" s="465" t="str">
        <f>IF(SUM(IS14:IS52)&gt;IS12/2,"Ʃ Aggiunte &gt; 50% Grundauftrag","")</f>
        <v/>
      </c>
      <c r="IZ50" s="159"/>
      <c r="JA50" s="173" t="s">
        <v>44</v>
      </c>
      <c r="JB50" s="429">
        <v>13</v>
      </c>
      <c r="JC50" s="455">
        <v>0</v>
      </c>
      <c r="JD50" s="457" t="str">
        <f>IF(JC50&gt;='Valori soglia'!$H$6,"BöB","OAPub")</f>
        <v>OAPub</v>
      </c>
      <c r="JE50" s="459" t="str">
        <f>IF(OR(AND(JA$12="Grundvertrag Dienstleistung",JC50&gt;='Valori soglia'!$H$5,JE52=""),AND(JA$12="Los Dienstleistung",JC50&gt;='Valori soglia'!$H$5,JE52=""),AND(JA$12="Grundvertrag Lieferung",JC50&gt;='Valori soglia'!$L$5,JE52=""),AND(JA$12="Los Lieferung",JC50&gt;='Valori soglia'!$L$5,JE52="")),"Freihändig Tipo. 13 OAPub","")</f>
        <v/>
      </c>
      <c r="JF50" s="460"/>
      <c r="JG50" s="461" t="str">
        <f>IF(JD50="BöB","Ja","No")</f>
        <v>No</v>
      </c>
      <c r="JH50" s="463" t="str">
        <f>IF(JD50="BöB","Ja","No")</f>
        <v>No</v>
      </c>
      <c r="JI50" s="465" t="str">
        <f>IF(SUM(JC14:JC52)&gt;JC12/2,"Ʃ Aggiunte &gt; 50% Grundauftrag","")</f>
        <v/>
      </c>
      <c r="JJ50" s="160"/>
      <c r="JK50" s="173" t="s">
        <v>44</v>
      </c>
      <c r="JL50" s="429">
        <v>13</v>
      </c>
      <c r="JM50" s="455">
        <v>0</v>
      </c>
      <c r="JN50" s="457" t="str">
        <f>IF(JM50&gt;='Valori soglia'!$H$6,"BöB","OAPub")</f>
        <v>OAPub</v>
      </c>
      <c r="JO50" s="459" t="str">
        <f>IF(OR(AND(JK$12="Grundvertrag Dienstleistung",JM50&gt;='Valori soglia'!$H$5,JO52=""),AND(JK$12="Los Dienstleistung",JM50&gt;='Valori soglia'!$H$5,JO52=""),AND(JK$12="Grundvertrag Lieferung",JM50&gt;='Valori soglia'!$L$5,JO52=""),AND(JK$12="Los Lieferung",JM50&gt;='Valori soglia'!$L$5,JO52="")),"Freihändig Tipo. 13 OAPub","")</f>
        <v/>
      </c>
      <c r="JP50" s="460"/>
      <c r="JQ50" s="461" t="str">
        <f>IF(JN50="BöB","Ja","No")</f>
        <v>No</v>
      </c>
      <c r="JR50" s="463" t="str">
        <f>IF(JN50="BöB","Ja","No")</f>
        <v>No</v>
      </c>
      <c r="JS50" s="465" t="str">
        <f>IF(SUM(JM14:JM52)&gt;JM12/2,"Ʃ Aggiunte &gt; 50% Grundauftrag","")</f>
        <v/>
      </c>
    </row>
    <row r="51" spans="2:279" ht="27" customHeight="1" x14ac:dyDescent="0.2">
      <c r="B51" s="342" t="s">
        <v>34</v>
      </c>
      <c r="C51" s="429"/>
      <c r="D51" s="378"/>
      <c r="E51" s="510"/>
      <c r="F51" s="498" t="str">
        <f>IF(OR(AND(B50="Grundvertrag Dienstleistung",D50&gt;='Valori soglia'!H$5,D50&lt;'Valori soglia'!H$6),AND(B50="Los Dienstleistung",D50&gt;='Valori soglia'!H$5,D50&lt;'Valori soglia'!H$6),AND(B50="Grundvertrag Lieferung",D50&gt;='Valori soglia'!L$5,D50&lt;'Valori soglia'!L$6),AND(B50="Los Lieferung",D50&gt;='Valori soglia'!L$5,D50&lt;'Valori soglia'!L$6)),"Einladungsverfahren *","")</f>
        <v/>
      </c>
      <c r="G51" s="499"/>
      <c r="H51" s="502"/>
      <c r="I51" s="503"/>
      <c r="J51" s="495"/>
      <c r="K51" s="466" t="s">
        <v>45</v>
      </c>
      <c r="L51" s="429"/>
      <c r="M51" s="455"/>
      <c r="N51" s="457"/>
      <c r="O51" s="468" t="str">
        <f>IF(OR(AND(K$12="Grundvertrag Dienstleistung",M50&lt;'Valori soglia'!$H$5),AND(K$12="Los Dienstleistung",M50&lt;'Valori soglia'!$H$5),AND(K$12="Grundvertrag Lieferung",M50&lt;'Valori soglia'!$L$5),AND(K$12="Los Lieferung",M50&lt;'Valori soglia'!$L$5)),"Freihändig Tipo. 36 OAPub","")</f>
        <v/>
      </c>
      <c r="P51" s="469"/>
      <c r="Q51" s="461"/>
      <c r="R51" s="463"/>
      <c r="S51" s="465"/>
      <c r="T51" s="162"/>
      <c r="U51" s="466" t="s">
        <v>45</v>
      </c>
      <c r="V51" s="429"/>
      <c r="W51" s="455"/>
      <c r="X51" s="457"/>
      <c r="Y51" s="468" t="str">
        <f>IF(OR(AND(U$12="Grundvertrag Dienstleistung",W50&lt;'Valori soglia'!$H$5),AND(U$12="Los Dienstleistung",W50&lt;'Valori soglia'!$H$5),AND(U$12="Grundvertrag Lieferung",W50&lt;'Valori soglia'!$L$5),AND(U$12="Los Lieferung",W50&lt;'Valori soglia'!$L$5)),"Freihändig Tipo. 36 OAPub","")</f>
        <v/>
      </c>
      <c r="Z51" s="469"/>
      <c r="AA51" s="461"/>
      <c r="AB51" s="463"/>
      <c r="AC51" s="465"/>
      <c r="AD51" s="27"/>
      <c r="AE51" s="466" t="s">
        <v>45</v>
      </c>
      <c r="AF51" s="429"/>
      <c r="AG51" s="455"/>
      <c r="AH51" s="457"/>
      <c r="AI51" s="468" t="str">
        <f>IF(OR(AND(AE$12="Grundvertrag Dienstleistung",AG50&lt;'Valori soglia'!$H$5),AND(AE$12="Los Dienstleistung",AG50&lt;'Valori soglia'!$H$5),AND(AE$12="Grundvertrag Lieferung",AG50&lt;'Valori soglia'!$L$5),AND(AE$12="Los Lieferung",AG50&lt;'Valori soglia'!$L$5)),"Freihändig Tipo. 36 OAPub","")</f>
        <v/>
      </c>
      <c r="AJ51" s="469"/>
      <c r="AK51" s="461"/>
      <c r="AL51" s="463"/>
      <c r="AM51" s="465"/>
      <c r="AN51" s="27"/>
      <c r="AO51" s="466" t="s">
        <v>45</v>
      </c>
      <c r="AP51" s="429"/>
      <c r="AQ51" s="455"/>
      <c r="AR51" s="457"/>
      <c r="AS51" s="468" t="str">
        <f>IF(OR(AND(AO$12="Grundvertrag Dienstleistung",AQ50&lt;'Valori soglia'!$H$5),AND(AO$12="Los Dienstleistung",AQ50&lt;'Valori soglia'!$H$5),AND(AO$12="Grundvertrag Lieferung",AQ50&lt;'Valori soglia'!$L$5),AND(AO$12="Los Lieferung",AQ50&lt;'Valori soglia'!$L$5)),"Freihändig Tipo. 36 OAPub","")</f>
        <v/>
      </c>
      <c r="AT51" s="469"/>
      <c r="AU51" s="461"/>
      <c r="AV51" s="463"/>
      <c r="AW51" s="465"/>
      <c r="AX51" s="28"/>
      <c r="AY51" s="466" t="s">
        <v>45</v>
      </c>
      <c r="AZ51" s="429"/>
      <c r="BA51" s="455"/>
      <c r="BB51" s="457"/>
      <c r="BC51" s="468" t="str">
        <f>IF(OR(AND(AY$12="Grundvertrag Dienstleistung",BA50&lt;'Valori soglia'!$H$5),AND(AY$12="Los Dienstleistung",BA50&lt;'Valori soglia'!$H$5),AND(AY$12="Grundvertrag Lieferung",BA50&lt;'Valori soglia'!$L$5),AND(AY$12="Los Lieferung",BA50&lt;'Valori soglia'!$L$5)),"Freihändig Tipo. 36 OAPub","")</f>
        <v/>
      </c>
      <c r="BD51" s="469"/>
      <c r="BE51" s="461"/>
      <c r="BF51" s="463"/>
      <c r="BG51" s="465"/>
      <c r="BH51" s="27"/>
      <c r="BI51" s="466" t="s">
        <v>45</v>
      </c>
      <c r="BJ51" s="429"/>
      <c r="BK51" s="455"/>
      <c r="BL51" s="457"/>
      <c r="BM51" s="468" t="str">
        <f>IF(OR(AND(BI$12="Grundvertrag Dienstleistung",BK50&lt;'Valori soglia'!$H$5),AND(BI$12="Los Dienstleistung",BK50&lt;'Valori soglia'!$H$5),AND(BI$12="Grundvertrag Lieferung",BK50&lt;'Valori soglia'!$L$5),AND(BI$12="Los Lieferung",BK50&lt;'Valori soglia'!$L$5)),"Freihändig Tipo. 36 OAPub","")</f>
        <v/>
      </c>
      <c r="BN51" s="469"/>
      <c r="BO51" s="461"/>
      <c r="BP51" s="463"/>
      <c r="BQ51" s="465"/>
      <c r="BR51" s="159"/>
      <c r="BS51" s="466" t="s">
        <v>45</v>
      </c>
      <c r="BT51" s="429"/>
      <c r="BU51" s="455"/>
      <c r="BV51" s="457"/>
      <c r="BW51" s="468" t="str">
        <f>IF(OR(AND(BS$12="Grundvertrag Dienstleistung",BU50&lt;'Valori soglia'!$H$5),AND(BS$12="Los Dienstleistung",BU50&lt;'Valori soglia'!$H$5),AND(BS$12="Grundvertrag Lieferung",BU50&lt;'Valori soglia'!$L$5),AND(BS$12="Los Lieferung",BU50&lt;'Valori soglia'!$L$5)),"Freihändig Tipo. 36 OAPub","")</f>
        <v/>
      </c>
      <c r="BX51" s="469"/>
      <c r="BY51" s="461"/>
      <c r="BZ51" s="463"/>
      <c r="CA51" s="465"/>
      <c r="CB51" s="159"/>
      <c r="CC51" s="466" t="s">
        <v>45</v>
      </c>
      <c r="CD51" s="429"/>
      <c r="CE51" s="455"/>
      <c r="CF51" s="457"/>
      <c r="CG51" s="468" t="str">
        <f>IF(OR(AND(CC$12="Grundvertrag Dienstleistung",CE50&lt;'Valori soglia'!$H$5),AND(CC$12="Los Dienstleistung",CE50&lt;'Valori soglia'!$H$5),AND(CC$12="Grundvertrag Lieferung",CE50&lt;'Valori soglia'!$L$5),AND(CC$12="Los Lieferung",CE50&lt;'Valori soglia'!$L$5)),"Freihändig Tipo. 36 OAPub","")</f>
        <v/>
      </c>
      <c r="CH51" s="469"/>
      <c r="CI51" s="461"/>
      <c r="CJ51" s="463"/>
      <c r="CK51" s="465"/>
      <c r="CL51" s="160"/>
      <c r="CM51" s="466" t="s">
        <v>45</v>
      </c>
      <c r="CN51" s="429"/>
      <c r="CO51" s="455"/>
      <c r="CP51" s="457"/>
      <c r="CQ51" s="468" t="str">
        <f>IF(OR(AND(CM$12="Grundvertrag Dienstleistung",CO50&lt;'Valori soglia'!$H$5),AND(CM$12="Los Dienstleistung",CO50&lt;'Valori soglia'!$H$5),AND(CM$12="Grundvertrag Lieferung",CO50&lt;'Valori soglia'!$L$5),AND(CM$12="Los Lieferung",CO50&lt;'Valori soglia'!$L$5)),"Freihändig Tipo. 36 OAPub","")</f>
        <v/>
      </c>
      <c r="CR51" s="469"/>
      <c r="CS51" s="461"/>
      <c r="CT51" s="463"/>
      <c r="CU51" s="465"/>
      <c r="CV51" s="161"/>
      <c r="CW51" s="466" t="s">
        <v>45</v>
      </c>
      <c r="CX51" s="429"/>
      <c r="CY51" s="455"/>
      <c r="CZ51" s="457"/>
      <c r="DA51" s="468" t="str">
        <f>IF(OR(AND(CW$12="Grundvertrag Dienstleistung",CY50&lt;'Valori soglia'!$H$5),AND(CW$12="Los Dienstleistung",CY50&lt;'Valori soglia'!$H$5),AND(CW$12="Grundvertrag Lieferung",CY50&lt;'Valori soglia'!$L$5),AND(CW$12="Los Lieferung",CY50&lt;'Valori soglia'!$L$5)),"Freihändig Tipo. 36 OAPub","")</f>
        <v/>
      </c>
      <c r="DB51" s="469"/>
      <c r="DC51" s="461"/>
      <c r="DD51" s="463"/>
      <c r="DE51" s="465"/>
      <c r="DF51" s="162"/>
      <c r="DG51" s="466" t="s">
        <v>45</v>
      </c>
      <c r="DH51" s="429"/>
      <c r="DI51" s="455"/>
      <c r="DJ51" s="457"/>
      <c r="DK51" s="468" t="str">
        <f>IF(OR(AND(DG$12="Grundvertrag Dienstleistung",DI50&lt;'Valori soglia'!$H$5),AND(DG$12="Los Dienstleistung",DI50&lt;'Valori soglia'!$H$5),AND(DG$12="Grundvertrag Lieferung",DI50&lt;'Valori soglia'!$L$5),AND(DG$12="Los Lieferung",DI50&lt;'Valori soglia'!$L$5)),"Freihändig Tipo. 36 OAPub","")</f>
        <v/>
      </c>
      <c r="DL51" s="469"/>
      <c r="DM51" s="461"/>
      <c r="DN51" s="463"/>
      <c r="DO51" s="465"/>
      <c r="DP51" s="27"/>
      <c r="DQ51" s="466" t="s">
        <v>45</v>
      </c>
      <c r="DR51" s="429"/>
      <c r="DS51" s="455"/>
      <c r="DT51" s="457"/>
      <c r="DU51" s="468" t="str">
        <f>IF(OR(AND(DQ$12="Grundvertrag Dienstleistung",DS50&lt;'Valori soglia'!$H$5),AND(DQ$12="Los Dienstleistung",DS50&lt;'Valori soglia'!$H$5),AND(DQ$12="Grundvertrag Lieferung",DS50&lt;'Valori soglia'!$L$5),AND(DQ$12="Los Lieferung",DS50&lt;'Valori soglia'!$L$5)),"Freihändig Tipo. 36 OAPub","")</f>
        <v/>
      </c>
      <c r="DV51" s="469"/>
      <c r="DW51" s="461"/>
      <c r="DX51" s="463"/>
      <c r="DY51" s="465"/>
      <c r="DZ51" s="27"/>
      <c r="EA51" s="466" t="s">
        <v>45</v>
      </c>
      <c r="EB51" s="429"/>
      <c r="EC51" s="455"/>
      <c r="ED51" s="457"/>
      <c r="EE51" s="468" t="str">
        <f>IF(OR(AND(EA$12="Grundvertrag Dienstleistung",EC50&lt;'Valori soglia'!$H$5),AND(EA$12="Los Dienstleistung",EC50&lt;'Valori soglia'!$H$5),AND(EA$12="Grundvertrag Lieferung",EC50&lt;'Valori soglia'!$L$5),AND(EA$12="Los Lieferung",EC50&lt;'Valori soglia'!$L$5)),"Freihändig Tipo. 36 OAPub","")</f>
        <v/>
      </c>
      <c r="EF51" s="469"/>
      <c r="EG51" s="461"/>
      <c r="EH51" s="463"/>
      <c r="EI51" s="465"/>
      <c r="EJ51" s="28"/>
      <c r="EK51" s="466" t="s">
        <v>45</v>
      </c>
      <c r="EL51" s="429"/>
      <c r="EM51" s="455"/>
      <c r="EN51" s="457"/>
      <c r="EO51" s="468" t="str">
        <f>IF(OR(AND(EK$12="Grundvertrag Dienstleistung",EM50&lt;'Valori soglia'!$H$5),AND(EK$12="Los Dienstleistung",EM50&lt;'Valori soglia'!$H$5),AND(EK$12="Grundvertrag Lieferung",EM50&lt;'Valori soglia'!$L$5),AND(EK$12="Los Lieferung",EM50&lt;'Valori soglia'!$L$5)),"Freihändig Tipo. 36 OAPub","")</f>
        <v/>
      </c>
      <c r="EP51" s="469"/>
      <c r="EQ51" s="461"/>
      <c r="ER51" s="463"/>
      <c r="ES51" s="465"/>
      <c r="ET51" s="27"/>
      <c r="EU51" s="466" t="s">
        <v>45</v>
      </c>
      <c r="EV51" s="429"/>
      <c r="EW51" s="455"/>
      <c r="EX51" s="457"/>
      <c r="EY51" s="468" t="str">
        <f>IF(OR(AND(EU$12="Grundvertrag Dienstleistung",EW50&lt;'Valori soglia'!$H$5),AND(EU$12="Los Dienstleistung",EW50&lt;'Valori soglia'!$H$5),AND(EU$12="Grundvertrag Lieferung",EW50&lt;'Valori soglia'!$L$5),AND(EU$12="Los Lieferung",EW50&lt;'Valori soglia'!$L$5)),"Freihändig Tipo. 36 OAPub","")</f>
        <v/>
      </c>
      <c r="EZ51" s="469"/>
      <c r="FA51" s="461"/>
      <c r="FB51" s="463"/>
      <c r="FC51" s="465"/>
      <c r="FD51" s="159"/>
      <c r="FE51" s="466" t="s">
        <v>45</v>
      </c>
      <c r="FF51" s="429"/>
      <c r="FG51" s="455"/>
      <c r="FH51" s="457"/>
      <c r="FI51" s="468" t="str">
        <f>IF(OR(AND(FE$12="Grundvertrag Dienstleistung",FG50&lt;'Valori soglia'!$H$5),AND(FE$12="Los Dienstleistung",FG50&lt;'Valori soglia'!$H$5),AND(FE$12="Grundvertrag Lieferung",FG50&lt;'Valori soglia'!$L$5),AND(FE$12="Los Lieferung",FG50&lt;'Valori soglia'!$L$5)),"Freihändig Tipo. 36 OAPub","")</f>
        <v/>
      </c>
      <c r="FJ51" s="469"/>
      <c r="FK51" s="461"/>
      <c r="FL51" s="463"/>
      <c r="FM51" s="465"/>
      <c r="FN51" s="159"/>
      <c r="FO51" s="466" t="s">
        <v>45</v>
      </c>
      <c r="FP51" s="429"/>
      <c r="FQ51" s="455"/>
      <c r="FR51" s="457"/>
      <c r="FS51" s="468" t="str">
        <f>IF(OR(AND(FO$12="Grundvertrag Dienstleistung",FQ50&lt;'Valori soglia'!$H$5),AND(FO$12="Los Dienstleistung",FQ50&lt;'Valori soglia'!$H$5),AND(FO$12="Grundvertrag Lieferung",FQ50&lt;'Valori soglia'!$L$5),AND(FO$12="Los Lieferung",FQ50&lt;'Valori soglia'!$L$5)),"Freihändig Tipo. 36 OAPub","")</f>
        <v/>
      </c>
      <c r="FT51" s="469"/>
      <c r="FU51" s="461"/>
      <c r="FV51" s="463"/>
      <c r="FW51" s="465"/>
      <c r="FX51" s="160"/>
      <c r="FY51" s="466" t="s">
        <v>45</v>
      </c>
      <c r="FZ51" s="429"/>
      <c r="GA51" s="455"/>
      <c r="GB51" s="457"/>
      <c r="GC51" s="468" t="str">
        <f>IF(OR(AND(FY$12="Grundvertrag Dienstleistung",GA50&lt;'Valori soglia'!$H$5),AND(FY$12="Los Dienstleistung",GA50&lt;'Valori soglia'!$H$5),AND(FY$12="Grundvertrag Lieferung",GA50&lt;'Valori soglia'!$L$5),AND(FY$12="Los Lieferung",GA50&lt;'Valori soglia'!$L$5)),"Freihändig Tipo. 36 OAPub","")</f>
        <v/>
      </c>
      <c r="GD51" s="469"/>
      <c r="GE51" s="461"/>
      <c r="GF51" s="463"/>
      <c r="GG51" s="465"/>
      <c r="GH51" s="161"/>
      <c r="GI51" s="466" t="s">
        <v>45</v>
      </c>
      <c r="GJ51" s="429"/>
      <c r="GK51" s="455"/>
      <c r="GL51" s="457"/>
      <c r="GM51" s="468" t="str">
        <f>IF(OR(AND(GI$12="Grundvertrag Dienstleistung",GK50&lt;'Valori soglia'!$H$5),AND(GI$12="Los Dienstleistung",GK50&lt;'Valori soglia'!$H$5),AND(GI$12="Grundvertrag Lieferung",GK50&lt;'Valori soglia'!$L$5),AND(GI$12="Los Lieferung",GK50&lt;'Valori soglia'!$L$5)),"Freihändig Tipo. 36 OAPub","")</f>
        <v/>
      </c>
      <c r="GN51" s="469"/>
      <c r="GO51" s="461"/>
      <c r="GP51" s="463"/>
      <c r="GQ51" s="465"/>
      <c r="GR51" s="162"/>
      <c r="GS51" s="466" t="s">
        <v>45</v>
      </c>
      <c r="GT51" s="429"/>
      <c r="GU51" s="455"/>
      <c r="GV51" s="457"/>
      <c r="GW51" s="468" t="str">
        <f>IF(OR(AND(GS$12="Grundvertrag Dienstleistung",GU50&lt;'Valori soglia'!$H$5),AND(GS$12="Los Dienstleistung",GU50&lt;'Valori soglia'!$H$5),AND(GS$12="Grundvertrag Lieferung",GU50&lt;'Valori soglia'!$L$5),AND(GS$12="Los Lieferung",GU50&lt;'Valori soglia'!$L$5)),"Freihändig Tipo. 36 OAPub","")</f>
        <v/>
      </c>
      <c r="GX51" s="469"/>
      <c r="GY51" s="461"/>
      <c r="GZ51" s="463"/>
      <c r="HA51" s="465"/>
      <c r="HB51" s="27"/>
      <c r="HC51" s="466" t="s">
        <v>45</v>
      </c>
      <c r="HD51" s="429"/>
      <c r="HE51" s="455"/>
      <c r="HF51" s="457"/>
      <c r="HG51" s="468" t="str">
        <f>IF(OR(AND(HC$12="Grundvertrag Dienstleistung",HE50&lt;'Valori soglia'!$H$5),AND(HC$12="Los Dienstleistung",HE50&lt;'Valori soglia'!$H$5),AND(HC$12="Grundvertrag Lieferung",HE50&lt;'Valori soglia'!$L$5),AND(HC$12="Los Lieferung",HE50&lt;'Valori soglia'!$L$5)),"Freihändig Tipo. 36 OAPub","")</f>
        <v/>
      </c>
      <c r="HH51" s="469"/>
      <c r="HI51" s="461"/>
      <c r="HJ51" s="463"/>
      <c r="HK51" s="465"/>
      <c r="HL51" s="27"/>
      <c r="HM51" s="466" t="s">
        <v>45</v>
      </c>
      <c r="HN51" s="429"/>
      <c r="HO51" s="455"/>
      <c r="HP51" s="457"/>
      <c r="HQ51" s="468" t="str">
        <f>IF(OR(AND(HM$12="Grundvertrag Dienstleistung",HO50&lt;'Valori soglia'!$H$5),AND(HM$12="Los Dienstleistung",HO50&lt;'Valori soglia'!$H$5),AND(HM$12="Grundvertrag Lieferung",HO50&lt;'Valori soglia'!$L$5),AND(HM$12="Los Lieferung",HO50&lt;'Valori soglia'!$L$5)),"Freihändig Tipo. 36 OAPub","")</f>
        <v/>
      </c>
      <c r="HR51" s="469"/>
      <c r="HS51" s="461"/>
      <c r="HT51" s="463"/>
      <c r="HU51" s="465"/>
      <c r="HV51" s="28"/>
      <c r="HW51" s="466" t="s">
        <v>45</v>
      </c>
      <c r="HX51" s="429"/>
      <c r="HY51" s="455"/>
      <c r="HZ51" s="457"/>
      <c r="IA51" s="468" t="str">
        <f>IF(OR(AND(HW$12="Grundvertrag Dienstleistung",HY50&lt;'Valori soglia'!$H$5),AND(HW$12="Los Dienstleistung",HY50&lt;'Valori soglia'!$H$5),AND(HW$12="Grundvertrag Lieferung",HY50&lt;'Valori soglia'!$L$5),AND(HW$12="Los Lieferung",HY50&lt;'Valori soglia'!$L$5)),"Freihändig Tipo. 36 OAPub","")</f>
        <v/>
      </c>
      <c r="IB51" s="469"/>
      <c r="IC51" s="461"/>
      <c r="ID51" s="463"/>
      <c r="IE51" s="465"/>
      <c r="IF51" s="27"/>
      <c r="IG51" s="466" t="s">
        <v>45</v>
      </c>
      <c r="IH51" s="429"/>
      <c r="II51" s="455"/>
      <c r="IJ51" s="457"/>
      <c r="IK51" s="468" t="str">
        <f>IF(OR(AND(IG$12="Grundvertrag Dienstleistung",II50&lt;'Valori soglia'!$H$5),AND(IG$12="Los Dienstleistung",II50&lt;'Valori soglia'!$H$5),AND(IG$12="Grundvertrag Lieferung",II50&lt;'Valori soglia'!$L$5),AND(IG$12="Los Lieferung",II50&lt;'Valori soglia'!$L$5)),"Freihändig Tipo. 36 OAPub","")</f>
        <v/>
      </c>
      <c r="IL51" s="469"/>
      <c r="IM51" s="461"/>
      <c r="IN51" s="463"/>
      <c r="IO51" s="465"/>
      <c r="IP51" s="159"/>
      <c r="IQ51" s="466" t="s">
        <v>45</v>
      </c>
      <c r="IR51" s="429"/>
      <c r="IS51" s="455"/>
      <c r="IT51" s="457"/>
      <c r="IU51" s="468" t="str">
        <f>IF(OR(AND(IQ$12="Grundvertrag Dienstleistung",IS50&lt;'Valori soglia'!$H$5),AND(IQ$12="Los Dienstleistung",IS50&lt;'Valori soglia'!$H$5),AND(IQ$12="Grundvertrag Lieferung",IS50&lt;'Valori soglia'!$L$5),AND(IQ$12="Los Lieferung",IS50&lt;'Valori soglia'!$L$5)),"Freihändig Tipo. 36 OAPub","")</f>
        <v/>
      </c>
      <c r="IV51" s="469"/>
      <c r="IW51" s="461"/>
      <c r="IX51" s="463"/>
      <c r="IY51" s="465"/>
      <c r="IZ51" s="159"/>
      <c r="JA51" s="466" t="s">
        <v>45</v>
      </c>
      <c r="JB51" s="429"/>
      <c r="JC51" s="455"/>
      <c r="JD51" s="457"/>
      <c r="JE51" s="468" t="str">
        <f>IF(OR(AND(JA$12="Grundvertrag Dienstleistung",JC50&lt;'Valori soglia'!$H$5),AND(JA$12="Los Dienstleistung",JC50&lt;'Valori soglia'!$H$5),AND(JA$12="Grundvertrag Lieferung",JC50&lt;'Valori soglia'!$L$5),AND(JA$12="Los Lieferung",JC50&lt;'Valori soglia'!$L$5)),"Freihändig Tipo. 36 OAPub","")</f>
        <v/>
      </c>
      <c r="JF51" s="469"/>
      <c r="JG51" s="461"/>
      <c r="JH51" s="463"/>
      <c r="JI51" s="465"/>
      <c r="JJ51" s="160"/>
      <c r="JK51" s="466" t="s">
        <v>45</v>
      </c>
      <c r="JL51" s="429"/>
      <c r="JM51" s="455"/>
      <c r="JN51" s="457"/>
      <c r="JO51" s="468" t="str">
        <f>IF(OR(AND(JK$12="Grundvertrag Dienstleistung",JM50&lt;'Valori soglia'!$H$5),AND(JK$12="Los Dienstleistung",JM50&lt;'Valori soglia'!$H$5),AND(JK$12="Grundvertrag Lieferung",JM50&lt;'Valori soglia'!$L$5),AND(JK$12="Los Lieferung",JM50&lt;'Valori soglia'!$L$5)),"Freihändig Tipo. 36 OAPub","")</f>
        <v/>
      </c>
      <c r="JP51" s="469"/>
      <c r="JQ51" s="461"/>
      <c r="JR51" s="463"/>
      <c r="JS51" s="465"/>
    </row>
    <row r="52" spans="2:279" ht="27" customHeight="1" x14ac:dyDescent="0.2">
      <c r="B52" s="343"/>
      <c r="C52" s="429"/>
      <c r="D52" s="378"/>
      <c r="E52" s="510"/>
      <c r="F52" s="507" t="str">
        <f>IF(OR(AND(B50="Grundvertrag Dienstleistung",D50&lt;'Valori soglia'!H$5),AND(B50="Los Dienstleistung",D50&lt;'Valori soglia'!H$5),AND(B50="Grundvertrag Lieferung",D50&lt;'Valori soglia'!L$5),AND(B50="Los Lieferung",D50&lt;'Valori soglia'!L$5)),"Freihändig Tipo. 36 OAPub","")</f>
        <v/>
      </c>
      <c r="G52" s="508"/>
      <c r="H52" s="502"/>
      <c r="I52" s="503"/>
      <c r="J52" s="495"/>
      <c r="K52" s="466"/>
      <c r="L52" s="429"/>
      <c r="M52" s="455"/>
      <c r="N52" s="457"/>
      <c r="O52" s="472" t="str">
        <f>IF(OR(AND(N$12="Offen",OR(AND(K$12="Grundvertrag Dienstleistung",M50&gt;='Valori soglia'!$H$5,M50&lt;'Valori soglia'!$H$6),AND(K$12="Los Dienstleistung",M50&gt;='Valori soglia'!$H$5,M50&lt;'Valori soglia'!$H$6),AND(K$12="Grundvertrag Lieferung",M50&gt;='Valori soglia'!$L$5,M50&lt;'Valori soglia'!$L$6),AND(K$12="Los Lieferung",M50&gt;='Valori soglia'!$L$5,M50&lt;'Valori soglia'!$L$6))),AND(N$12="Einladung",OR(AND(K$12="Grundvertrag Dienstleistung",M50&gt;='Valori soglia'!$H$5,M50&lt;'Valori soglia'!$H$6),AND(K$12="Los Dienstleistung",M50&gt;='Valori soglia'!$H$5,M50&lt;'Valori soglia'!$H$6),AND(K$12="Grundvertrag Lieferung",M50&gt;='Valori soglia'!$L$5,M50&lt;'Valori soglia'!$L$6),AND(K$12="Los Lieferung",M50&gt;='Valori soglia'!$L$5,M50&lt;'Valori soglia'!$L$6)))),"Freihändig Tipo. 36 Abs. 2 Bst. d OAPub","")</f>
        <v/>
      </c>
      <c r="P52" s="473"/>
      <c r="Q52" s="461"/>
      <c r="R52" s="463"/>
      <c r="S52" s="465"/>
      <c r="T52" s="162"/>
      <c r="U52" s="466"/>
      <c r="V52" s="429"/>
      <c r="W52" s="455"/>
      <c r="X52" s="457"/>
      <c r="Y52" s="472" t="str">
        <f>IF(OR(AND(X$12="Offen",OR(AND(U$12="Grundvertrag Dienstleistung",W50&gt;='Valori soglia'!$H$5,W50&lt;'Valori soglia'!$H$6),AND(U$12="Los Dienstleistung",W50&gt;='Valori soglia'!$H$5,W50&lt;'Valori soglia'!$H$6),AND(U$12="Grundvertrag Lieferung",W50&gt;='Valori soglia'!$L$5,W50&lt;'Valori soglia'!$L$6),AND(U$12="Los Lieferung",W50&gt;='Valori soglia'!$L$5,W50&lt;'Valori soglia'!$L$6))),AND(X$12="Einladung",OR(AND(U$12="Grundvertrag Dienstleistung",W50&gt;='Valori soglia'!$H$5,W50&lt;'Valori soglia'!$H$6),AND(U$12="Los Dienstleistung",W50&gt;='Valori soglia'!$H$5,W50&lt;'Valori soglia'!$H$6),AND(U$12="Grundvertrag Lieferung",W50&gt;='Valori soglia'!$L$5,W50&lt;'Valori soglia'!$L$6),AND(U$12="Los Lieferung",W50&gt;='Valori soglia'!$L$5,W50&lt;'Valori soglia'!$L$6)))),"Freihändig Tipo. 36 Abs. 2 Bst. d OAPub","")</f>
        <v/>
      </c>
      <c r="Z52" s="473"/>
      <c r="AA52" s="461"/>
      <c r="AB52" s="463"/>
      <c r="AC52" s="465"/>
      <c r="AD52" s="36"/>
      <c r="AE52" s="466"/>
      <c r="AF52" s="429"/>
      <c r="AG52" s="455"/>
      <c r="AH52" s="457"/>
      <c r="AI52" s="472" t="str">
        <f>IF(OR(AND(AH$12="Offen",OR(AND(AE$12="Grundvertrag Dienstleistung",AG50&gt;='Valori soglia'!$H$5,AG50&lt;'Valori soglia'!$H$6),AND(AE$12="Los Dienstleistung",AG50&gt;='Valori soglia'!$H$5,AG50&lt;'Valori soglia'!$H$6),AND(AE$12="Grundvertrag Lieferung",AG50&gt;='Valori soglia'!$L$5,AG50&lt;'Valori soglia'!$L$6),AND(AE$12="Los Lieferung",AG50&gt;='Valori soglia'!$L$5,AG50&lt;'Valori soglia'!$L$6))),AND(AH$12="Einladung",OR(AND(AE$12="Grundvertrag Dienstleistung",AG50&gt;='Valori soglia'!$H$5,AG50&lt;'Valori soglia'!$H$6),AND(AE$12="Los Dienstleistung",AG50&gt;='Valori soglia'!$H$5,AG50&lt;'Valori soglia'!$H$6),AND(AE$12="Grundvertrag Lieferung",AG50&gt;='Valori soglia'!$L$5,AG50&lt;'Valori soglia'!$L$6),AND(AE$12="Los Lieferung",AG50&gt;='Valori soglia'!$L$5,AG50&lt;'Valori soglia'!$L$6)))),"Freihändig Tipo. 36 Abs. 2 Bst. d OAPub","")</f>
        <v/>
      </c>
      <c r="AJ52" s="473"/>
      <c r="AK52" s="461"/>
      <c r="AL52" s="463"/>
      <c r="AM52" s="465"/>
      <c r="AN52" s="27"/>
      <c r="AO52" s="466"/>
      <c r="AP52" s="429"/>
      <c r="AQ52" s="455"/>
      <c r="AR52" s="457"/>
      <c r="AS52" s="472" t="str">
        <f>IF(OR(AND(AR$12="Offen",OR(AND(AO$12="Grundvertrag Dienstleistung",AQ50&gt;='Valori soglia'!$H$5,AQ50&lt;'Valori soglia'!$H$6),AND(AO$12="Los Dienstleistung",AQ50&gt;='Valori soglia'!$H$5,AQ50&lt;'Valori soglia'!$H$6),AND(AO$12="Grundvertrag Lieferung",AQ50&gt;='Valori soglia'!$L$5,AQ50&lt;'Valori soglia'!$L$6),AND(AO$12="Los Lieferung",AQ50&gt;='Valori soglia'!$L$5,AQ50&lt;'Valori soglia'!$L$6))),AND(AR$12="Einladung",OR(AND(AO$12="Grundvertrag Dienstleistung",AQ50&gt;='Valori soglia'!$H$5,AQ50&lt;'Valori soglia'!$H$6),AND(AO$12="Los Dienstleistung",AQ50&gt;='Valori soglia'!$H$5,AQ50&lt;'Valori soglia'!$H$6),AND(AO$12="Grundvertrag Lieferung",AQ50&gt;='Valori soglia'!$L$5,AQ50&lt;'Valori soglia'!$L$6),AND(AO$12="Los Lieferung",AQ50&gt;='Valori soglia'!$L$5,AQ50&lt;'Valori soglia'!$L$6)))),"Freihändig Tipo. 36 Abs. 2 Bst. d OAPub","")</f>
        <v/>
      </c>
      <c r="AT52" s="473"/>
      <c r="AU52" s="461"/>
      <c r="AV52" s="463"/>
      <c r="AW52" s="465"/>
      <c r="AX52" s="28"/>
      <c r="AY52" s="466"/>
      <c r="AZ52" s="429"/>
      <c r="BA52" s="455"/>
      <c r="BB52" s="457"/>
      <c r="BC52" s="472" t="str">
        <f>IF(OR(AND(BB$12="Offen",OR(AND(AY$12="Grundvertrag Dienstleistung",BA50&gt;='Valori soglia'!$H$5,BA50&lt;'Valori soglia'!$H$6),AND(AY$12="Los Dienstleistung",BA50&gt;='Valori soglia'!$H$5,BA50&lt;'Valori soglia'!$H$6),AND(AY$12="Grundvertrag Lieferung",BA50&gt;='Valori soglia'!$L$5,BA50&lt;'Valori soglia'!$L$6),AND(AY$12="Los Lieferung",BA50&gt;='Valori soglia'!$L$5,BA50&lt;'Valori soglia'!$L$6))),AND(BB$12="Einladung",OR(AND(AY$12="Grundvertrag Dienstleistung",BA50&gt;='Valori soglia'!$H$5,BA50&lt;'Valori soglia'!$H$6),AND(AY$12="Los Dienstleistung",BA50&gt;='Valori soglia'!$H$5,BA50&lt;'Valori soglia'!$H$6),AND(AY$12="Grundvertrag Lieferung",BA50&gt;='Valori soglia'!$L$5,BA50&lt;'Valori soglia'!$L$6),AND(AY$12="Los Lieferung",BA50&gt;='Valori soglia'!$L$5,BA50&lt;'Valori soglia'!$L$6)))),"Freihändig Tipo. 36 Abs. 2 Bst. d OAPub","")</f>
        <v/>
      </c>
      <c r="BD52" s="473"/>
      <c r="BE52" s="461"/>
      <c r="BF52" s="463"/>
      <c r="BG52" s="465"/>
      <c r="BH52" s="27"/>
      <c r="BI52" s="466"/>
      <c r="BJ52" s="429"/>
      <c r="BK52" s="455"/>
      <c r="BL52" s="457"/>
      <c r="BM52" s="472" t="str">
        <f>IF(OR(AND(BL$12="Offen",OR(AND(BI$12="Grundvertrag Dienstleistung",BK50&gt;='Valori soglia'!$H$5,BK50&lt;'Valori soglia'!$H$6),AND(BI$12="Los Dienstleistung",BK50&gt;='Valori soglia'!$H$5,BK50&lt;'Valori soglia'!$H$6),AND(BI$12="Grundvertrag Lieferung",BK50&gt;='Valori soglia'!$L$5,BK50&lt;'Valori soglia'!$L$6),AND(BI$12="Los Lieferung",BK50&gt;='Valori soglia'!$L$5,BK50&lt;'Valori soglia'!$L$6))),AND(BL$12="Einladung",OR(AND(BI$12="Grundvertrag Dienstleistung",BK50&gt;='Valori soglia'!$H$5,BK50&lt;'Valori soglia'!$H$6),AND(BI$12="Los Dienstleistung",BK50&gt;='Valori soglia'!$H$5,BK50&lt;'Valori soglia'!$H$6),AND(BI$12="Grundvertrag Lieferung",BK50&gt;='Valori soglia'!$L$5,BK50&lt;'Valori soglia'!$L$6),AND(BI$12="Los Lieferung",BK50&gt;='Valori soglia'!$L$5,BK50&lt;'Valori soglia'!$L$6)))),"Freihändig Tipo. 36 Abs. 2 Bst. d OAPub","")</f>
        <v/>
      </c>
      <c r="BN52" s="473"/>
      <c r="BO52" s="461"/>
      <c r="BP52" s="463"/>
      <c r="BQ52" s="465"/>
      <c r="BR52" s="159"/>
      <c r="BS52" s="466"/>
      <c r="BT52" s="429"/>
      <c r="BU52" s="455"/>
      <c r="BV52" s="457"/>
      <c r="BW52" s="472" t="str">
        <f>IF(OR(AND(BV$12="Offen",OR(AND(BS$12="Grundvertrag Dienstleistung",BU50&gt;='Valori soglia'!$H$5,BU50&lt;'Valori soglia'!$H$6),AND(BS$12="Los Dienstleistung",BU50&gt;='Valori soglia'!$H$5,BU50&lt;'Valori soglia'!$H$6),AND(BS$12="Grundvertrag Lieferung",BU50&gt;='Valori soglia'!$L$5,BU50&lt;'Valori soglia'!$L$6),AND(BS$12="Los Lieferung",BU50&gt;='Valori soglia'!$L$5,BU50&lt;'Valori soglia'!$L$6))),AND(BV$12="Einladung",OR(AND(BS$12="Grundvertrag Dienstleistung",BU50&gt;='Valori soglia'!$H$5,BU50&lt;'Valori soglia'!$H$6),AND(BS$12="Los Dienstleistung",BU50&gt;='Valori soglia'!$H$5,BU50&lt;'Valori soglia'!$H$6),AND(BS$12="Grundvertrag Lieferung",BU50&gt;='Valori soglia'!$L$5,BU50&lt;'Valori soglia'!$L$6),AND(BS$12="Los Lieferung",BU50&gt;='Valori soglia'!$L$5,BU50&lt;'Valori soglia'!$L$6)))),"Freihändig Tipo. 36 Abs. 2 Bst. d OAPub","")</f>
        <v/>
      </c>
      <c r="BX52" s="473"/>
      <c r="BY52" s="461"/>
      <c r="BZ52" s="463"/>
      <c r="CA52" s="465"/>
      <c r="CB52" s="159"/>
      <c r="CC52" s="466"/>
      <c r="CD52" s="429"/>
      <c r="CE52" s="455"/>
      <c r="CF52" s="457"/>
      <c r="CG52" s="472" t="str">
        <f>IF(OR(AND(CF$12="Offen",OR(AND(CC$12="Grundvertrag Dienstleistung",CE50&gt;='Valori soglia'!$H$5,CE50&lt;'Valori soglia'!$H$6),AND(CC$12="Los Dienstleistung",CE50&gt;='Valori soglia'!$H$5,CE50&lt;'Valori soglia'!$H$6),AND(CC$12="Grundvertrag Lieferung",CE50&gt;='Valori soglia'!$L$5,CE50&lt;'Valori soglia'!$L$6),AND(CC$12="Los Lieferung",CE50&gt;='Valori soglia'!$L$5,CE50&lt;'Valori soglia'!$L$6))),AND(CF$12="Einladung",OR(AND(CC$12="Grundvertrag Dienstleistung",CE50&gt;='Valori soglia'!$H$5,CE50&lt;'Valori soglia'!$H$6),AND(CC$12="Los Dienstleistung",CE50&gt;='Valori soglia'!$H$5,CE50&lt;'Valori soglia'!$H$6),AND(CC$12="Grundvertrag Lieferung",CE50&gt;='Valori soglia'!$L$5,CE50&lt;'Valori soglia'!$L$6),AND(CC$12="Los Lieferung",CE50&gt;='Valori soglia'!$L$5,CE50&lt;'Valori soglia'!$L$6)))),"Freihändig Tipo. 36 Abs. 2 Bst. d OAPub","")</f>
        <v/>
      </c>
      <c r="CH52" s="473"/>
      <c r="CI52" s="461"/>
      <c r="CJ52" s="463"/>
      <c r="CK52" s="465"/>
      <c r="CL52" s="160"/>
      <c r="CM52" s="466"/>
      <c r="CN52" s="429"/>
      <c r="CO52" s="455"/>
      <c r="CP52" s="457"/>
      <c r="CQ52" s="472" t="str">
        <f>IF(OR(AND(CP$12="Offen",OR(AND(CM$12="Grundvertrag Dienstleistung",CO50&gt;='Valori soglia'!$H$5,CO50&lt;'Valori soglia'!$H$6),AND(CM$12="Los Dienstleistung",CO50&gt;='Valori soglia'!$H$5,CO50&lt;'Valori soglia'!$H$6),AND(CM$12="Grundvertrag Lieferung",CO50&gt;='Valori soglia'!$L$5,CO50&lt;'Valori soglia'!$L$6),AND(CM$12="Los Lieferung",CO50&gt;='Valori soglia'!$L$5,CO50&lt;'Valori soglia'!$L$6))),AND(CP$12="Einladung",OR(AND(CM$12="Grundvertrag Dienstleistung",CO50&gt;='Valori soglia'!$H$5,CO50&lt;'Valori soglia'!$H$6),AND(CM$12="Los Dienstleistung",CO50&gt;='Valori soglia'!$H$5,CO50&lt;'Valori soglia'!$H$6),AND(CM$12="Grundvertrag Lieferung",CO50&gt;='Valori soglia'!$L$5,CO50&lt;'Valori soglia'!$L$6),AND(CM$12="Los Lieferung",CO50&gt;='Valori soglia'!$L$5,CO50&lt;'Valori soglia'!$L$6)))),"Freihändig Tipo. 36 Abs. 2 Bst. d OAPub","")</f>
        <v/>
      </c>
      <c r="CR52" s="473"/>
      <c r="CS52" s="461"/>
      <c r="CT52" s="463"/>
      <c r="CU52" s="465"/>
      <c r="CV52" s="161"/>
      <c r="CW52" s="466"/>
      <c r="CX52" s="429"/>
      <c r="CY52" s="455"/>
      <c r="CZ52" s="457"/>
      <c r="DA52" s="472" t="str">
        <f>IF(OR(AND(CZ$12="Offen",OR(AND(CW$12="Grundvertrag Dienstleistung",CY50&gt;='Valori soglia'!$H$5,CY50&lt;'Valori soglia'!$H$6),AND(CW$12="Los Dienstleistung",CY50&gt;='Valori soglia'!$H$5,CY50&lt;'Valori soglia'!$H$6),AND(CW$12="Grundvertrag Lieferung",CY50&gt;='Valori soglia'!$L$5,CY50&lt;'Valori soglia'!$L$6),AND(CW$12="Los Lieferung",CY50&gt;='Valori soglia'!$L$5,CY50&lt;'Valori soglia'!$L$6))),AND(CZ$12="Einladung",OR(AND(CW$12="Grundvertrag Dienstleistung",CY50&gt;='Valori soglia'!$H$5,CY50&lt;'Valori soglia'!$H$6),AND(CW$12="Los Dienstleistung",CY50&gt;='Valori soglia'!$H$5,CY50&lt;'Valori soglia'!$H$6),AND(CW$12="Grundvertrag Lieferung",CY50&gt;='Valori soglia'!$L$5,CY50&lt;'Valori soglia'!$L$6),AND(CW$12="Los Lieferung",CY50&gt;='Valori soglia'!$L$5,CY50&lt;'Valori soglia'!$L$6)))),"Freihändig Tipo. 36 Abs. 2 Bst. d OAPub","")</f>
        <v/>
      </c>
      <c r="DB52" s="473"/>
      <c r="DC52" s="461"/>
      <c r="DD52" s="463"/>
      <c r="DE52" s="465"/>
      <c r="DF52" s="162"/>
      <c r="DG52" s="466"/>
      <c r="DH52" s="429"/>
      <c r="DI52" s="455"/>
      <c r="DJ52" s="457"/>
      <c r="DK52" s="472" t="str">
        <f>IF(OR(AND(DJ$12="Offen",OR(AND(DG$12="Grundvertrag Dienstleistung",DI50&gt;='Valori soglia'!$H$5,DI50&lt;'Valori soglia'!$H$6),AND(DG$12="Los Dienstleistung",DI50&gt;='Valori soglia'!$H$5,DI50&lt;'Valori soglia'!$H$6),AND(DG$12="Grundvertrag Lieferung",DI50&gt;='Valori soglia'!$L$5,DI50&lt;'Valori soglia'!$L$6),AND(DG$12="Los Lieferung",DI50&gt;='Valori soglia'!$L$5,DI50&lt;'Valori soglia'!$L$6))),AND(DJ$12="Einladung",OR(AND(DG$12="Grundvertrag Dienstleistung",DI50&gt;='Valori soglia'!$H$5,DI50&lt;'Valori soglia'!$H$6),AND(DG$12="Los Dienstleistung",DI50&gt;='Valori soglia'!$H$5,DI50&lt;'Valori soglia'!$H$6),AND(DG$12="Grundvertrag Lieferung",DI50&gt;='Valori soglia'!$L$5,DI50&lt;'Valori soglia'!$L$6),AND(DG$12="Los Lieferung",DI50&gt;='Valori soglia'!$L$5,DI50&lt;'Valori soglia'!$L$6)))),"Freihändig Tipo. 36 Abs. 2 Bst. d OAPub","")</f>
        <v/>
      </c>
      <c r="DL52" s="473"/>
      <c r="DM52" s="461"/>
      <c r="DN52" s="463"/>
      <c r="DO52" s="465"/>
      <c r="DP52" s="36"/>
      <c r="DQ52" s="466"/>
      <c r="DR52" s="429"/>
      <c r="DS52" s="455"/>
      <c r="DT52" s="457"/>
      <c r="DU52" s="472" t="str">
        <f>IF(OR(AND(DT$12="Offen",OR(AND(DQ$12="Grundvertrag Dienstleistung",DS50&gt;='Valori soglia'!$H$5,DS50&lt;'Valori soglia'!$H$6),AND(DQ$12="Los Dienstleistung",DS50&gt;='Valori soglia'!$H$5,DS50&lt;'Valori soglia'!$H$6),AND(DQ$12="Grundvertrag Lieferung",DS50&gt;='Valori soglia'!$L$5,DS50&lt;'Valori soglia'!$L$6),AND(DQ$12="Los Lieferung",DS50&gt;='Valori soglia'!$L$5,DS50&lt;'Valori soglia'!$L$6))),AND(DT$12="Einladung",OR(AND(DQ$12="Grundvertrag Dienstleistung",DS50&gt;='Valori soglia'!$H$5,DS50&lt;'Valori soglia'!$H$6),AND(DQ$12="Los Dienstleistung",DS50&gt;='Valori soglia'!$H$5,DS50&lt;'Valori soglia'!$H$6),AND(DQ$12="Grundvertrag Lieferung",DS50&gt;='Valori soglia'!$L$5,DS50&lt;'Valori soglia'!$L$6),AND(DQ$12="Los Lieferung",DS50&gt;='Valori soglia'!$L$5,DS50&lt;'Valori soglia'!$L$6)))),"Freihändig Tipo. 36 Abs. 2 Bst. d OAPub","")</f>
        <v/>
      </c>
      <c r="DV52" s="473"/>
      <c r="DW52" s="461"/>
      <c r="DX52" s="463"/>
      <c r="DY52" s="465"/>
      <c r="DZ52" s="27"/>
      <c r="EA52" s="466"/>
      <c r="EB52" s="429"/>
      <c r="EC52" s="455"/>
      <c r="ED52" s="457"/>
      <c r="EE52" s="472" t="str">
        <f>IF(OR(AND(ED$12="Offen",OR(AND(EA$12="Grundvertrag Dienstleistung",EC50&gt;='Valori soglia'!$H$5,EC50&lt;'Valori soglia'!$H$6),AND(EA$12="Los Dienstleistung",EC50&gt;='Valori soglia'!$H$5,EC50&lt;'Valori soglia'!$H$6),AND(EA$12="Grundvertrag Lieferung",EC50&gt;='Valori soglia'!$L$5,EC50&lt;'Valori soglia'!$L$6),AND(EA$12="Los Lieferung",EC50&gt;='Valori soglia'!$L$5,EC50&lt;'Valori soglia'!$L$6))),AND(ED$12="Einladung",OR(AND(EA$12="Grundvertrag Dienstleistung",EC50&gt;='Valori soglia'!$H$5,EC50&lt;'Valori soglia'!$H$6),AND(EA$12="Los Dienstleistung",EC50&gt;='Valori soglia'!$H$5,EC50&lt;'Valori soglia'!$H$6),AND(EA$12="Grundvertrag Lieferung",EC50&gt;='Valori soglia'!$L$5,EC50&lt;'Valori soglia'!$L$6),AND(EA$12="Los Lieferung",EC50&gt;='Valori soglia'!$L$5,EC50&lt;'Valori soglia'!$L$6)))),"Freihändig Tipo. 36 Abs. 2 Bst. d OAPub","")</f>
        <v/>
      </c>
      <c r="EF52" s="473"/>
      <c r="EG52" s="461"/>
      <c r="EH52" s="463"/>
      <c r="EI52" s="465"/>
      <c r="EJ52" s="28"/>
      <c r="EK52" s="466"/>
      <c r="EL52" s="429"/>
      <c r="EM52" s="455"/>
      <c r="EN52" s="457"/>
      <c r="EO52" s="472" t="str">
        <f>IF(OR(AND(EN$12="Offen",OR(AND(EK$12="Grundvertrag Dienstleistung",EM50&gt;='Valori soglia'!$H$5,EM50&lt;'Valori soglia'!$H$6),AND(EK$12="Los Dienstleistung",EM50&gt;='Valori soglia'!$H$5,EM50&lt;'Valori soglia'!$H$6),AND(EK$12="Grundvertrag Lieferung",EM50&gt;='Valori soglia'!$L$5,EM50&lt;'Valori soglia'!$L$6),AND(EK$12="Los Lieferung",EM50&gt;='Valori soglia'!$L$5,EM50&lt;'Valori soglia'!$L$6))),AND(EN$12="Einladung",OR(AND(EK$12="Grundvertrag Dienstleistung",EM50&gt;='Valori soglia'!$H$5,EM50&lt;'Valori soglia'!$H$6),AND(EK$12="Los Dienstleistung",EM50&gt;='Valori soglia'!$H$5,EM50&lt;'Valori soglia'!$H$6),AND(EK$12="Grundvertrag Lieferung",EM50&gt;='Valori soglia'!$L$5,EM50&lt;'Valori soglia'!$L$6),AND(EK$12="Los Lieferung",EM50&gt;='Valori soglia'!$L$5,EM50&lt;'Valori soglia'!$L$6)))),"Freihändig Tipo. 36 Abs. 2 Bst. d OAPub","")</f>
        <v/>
      </c>
      <c r="EP52" s="473"/>
      <c r="EQ52" s="461"/>
      <c r="ER52" s="463"/>
      <c r="ES52" s="465"/>
      <c r="ET52" s="27"/>
      <c r="EU52" s="466"/>
      <c r="EV52" s="429"/>
      <c r="EW52" s="455"/>
      <c r="EX52" s="457"/>
      <c r="EY52" s="472" t="str">
        <f>IF(OR(AND(EX$12="Offen",OR(AND(EU$12="Grundvertrag Dienstleistung",EW50&gt;='Valori soglia'!$H$5,EW50&lt;'Valori soglia'!$H$6),AND(EU$12="Los Dienstleistung",EW50&gt;='Valori soglia'!$H$5,EW50&lt;'Valori soglia'!$H$6),AND(EU$12="Grundvertrag Lieferung",EW50&gt;='Valori soglia'!$L$5,EW50&lt;'Valori soglia'!$L$6),AND(EU$12="Los Lieferung",EW50&gt;='Valori soglia'!$L$5,EW50&lt;'Valori soglia'!$L$6))),AND(EX$12="Einladung",OR(AND(EU$12="Grundvertrag Dienstleistung",EW50&gt;='Valori soglia'!$H$5,EW50&lt;'Valori soglia'!$H$6),AND(EU$12="Los Dienstleistung",EW50&gt;='Valori soglia'!$H$5,EW50&lt;'Valori soglia'!$H$6),AND(EU$12="Grundvertrag Lieferung",EW50&gt;='Valori soglia'!$L$5,EW50&lt;'Valori soglia'!$L$6),AND(EU$12="Los Lieferung",EW50&gt;='Valori soglia'!$L$5,EW50&lt;'Valori soglia'!$L$6)))),"Freihändig Tipo. 36 Abs. 2 Bst. d OAPub","")</f>
        <v/>
      </c>
      <c r="EZ52" s="473"/>
      <c r="FA52" s="461"/>
      <c r="FB52" s="463"/>
      <c r="FC52" s="465"/>
      <c r="FD52" s="159"/>
      <c r="FE52" s="466"/>
      <c r="FF52" s="429"/>
      <c r="FG52" s="455"/>
      <c r="FH52" s="457"/>
      <c r="FI52" s="472" t="str">
        <f>IF(OR(AND(FH$12="Offen",OR(AND(FE$12="Grundvertrag Dienstleistung",FG50&gt;='Valori soglia'!$H$5,FG50&lt;'Valori soglia'!$H$6),AND(FE$12="Los Dienstleistung",FG50&gt;='Valori soglia'!$H$5,FG50&lt;'Valori soglia'!$H$6),AND(FE$12="Grundvertrag Lieferung",FG50&gt;='Valori soglia'!$L$5,FG50&lt;'Valori soglia'!$L$6),AND(FE$12="Los Lieferung",FG50&gt;='Valori soglia'!$L$5,FG50&lt;'Valori soglia'!$L$6))),AND(FH$12="Einladung",OR(AND(FE$12="Grundvertrag Dienstleistung",FG50&gt;='Valori soglia'!$H$5,FG50&lt;'Valori soglia'!$H$6),AND(FE$12="Los Dienstleistung",FG50&gt;='Valori soglia'!$H$5,FG50&lt;'Valori soglia'!$H$6),AND(FE$12="Grundvertrag Lieferung",FG50&gt;='Valori soglia'!$L$5,FG50&lt;'Valori soglia'!$L$6),AND(FE$12="Los Lieferung",FG50&gt;='Valori soglia'!$L$5,FG50&lt;'Valori soglia'!$L$6)))),"Freihändig Tipo. 36 Abs. 2 Bst. d OAPub","")</f>
        <v/>
      </c>
      <c r="FJ52" s="473"/>
      <c r="FK52" s="461"/>
      <c r="FL52" s="463"/>
      <c r="FM52" s="465"/>
      <c r="FN52" s="159"/>
      <c r="FO52" s="466"/>
      <c r="FP52" s="429"/>
      <c r="FQ52" s="455"/>
      <c r="FR52" s="457"/>
      <c r="FS52" s="472" t="str">
        <f>IF(OR(AND(FR$12="Offen",OR(AND(FO$12="Grundvertrag Dienstleistung",FQ50&gt;='Valori soglia'!$H$5,FQ50&lt;'Valori soglia'!$H$6),AND(FO$12="Los Dienstleistung",FQ50&gt;='Valori soglia'!$H$5,FQ50&lt;'Valori soglia'!$H$6),AND(FO$12="Grundvertrag Lieferung",FQ50&gt;='Valori soglia'!$L$5,FQ50&lt;'Valori soglia'!$L$6),AND(FO$12="Los Lieferung",FQ50&gt;='Valori soglia'!$L$5,FQ50&lt;'Valori soglia'!$L$6))),AND(FR$12="Einladung",OR(AND(FO$12="Grundvertrag Dienstleistung",FQ50&gt;='Valori soglia'!$H$5,FQ50&lt;'Valori soglia'!$H$6),AND(FO$12="Los Dienstleistung",FQ50&gt;='Valori soglia'!$H$5,FQ50&lt;'Valori soglia'!$H$6),AND(FO$12="Grundvertrag Lieferung",FQ50&gt;='Valori soglia'!$L$5,FQ50&lt;'Valori soglia'!$L$6),AND(FO$12="Los Lieferung",FQ50&gt;='Valori soglia'!$L$5,FQ50&lt;'Valori soglia'!$L$6)))),"Freihändig Tipo. 36 Abs. 2 Bst. d OAPub","")</f>
        <v/>
      </c>
      <c r="FT52" s="473"/>
      <c r="FU52" s="461"/>
      <c r="FV52" s="463"/>
      <c r="FW52" s="465"/>
      <c r="FX52" s="160"/>
      <c r="FY52" s="466"/>
      <c r="FZ52" s="429"/>
      <c r="GA52" s="455"/>
      <c r="GB52" s="457"/>
      <c r="GC52" s="472" t="str">
        <f>IF(OR(AND(GB$12="Offen",OR(AND(FY$12="Grundvertrag Dienstleistung",GA50&gt;='Valori soglia'!$H$5,GA50&lt;'Valori soglia'!$H$6),AND(FY$12="Los Dienstleistung",GA50&gt;='Valori soglia'!$H$5,GA50&lt;'Valori soglia'!$H$6),AND(FY$12="Grundvertrag Lieferung",GA50&gt;='Valori soglia'!$L$5,GA50&lt;'Valori soglia'!$L$6),AND(FY$12="Los Lieferung",GA50&gt;='Valori soglia'!$L$5,GA50&lt;'Valori soglia'!$L$6))),AND(GB$12="Einladung",OR(AND(FY$12="Grundvertrag Dienstleistung",GA50&gt;='Valori soglia'!$H$5,GA50&lt;'Valori soglia'!$H$6),AND(FY$12="Los Dienstleistung",GA50&gt;='Valori soglia'!$H$5,GA50&lt;'Valori soglia'!$H$6),AND(FY$12="Grundvertrag Lieferung",GA50&gt;='Valori soglia'!$L$5,GA50&lt;'Valori soglia'!$L$6),AND(FY$12="Los Lieferung",GA50&gt;='Valori soglia'!$L$5,GA50&lt;'Valori soglia'!$L$6)))),"Freihändig Tipo. 36 Abs. 2 Bst. d OAPub","")</f>
        <v/>
      </c>
      <c r="GD52" s="473"/>
      <c r="GE52" s="461"/>
      <c r="GF52" s="463"/>
      <c r="GG52" s="465"/>
      <c r="GH52" s="161"/>
      <c r="GI52" s="466"/>
      <c r="GJ52" s="429"/>
      <c r="GK52" s="455"/>
      <c r="GL52" s="457"/>
      <c r="GM52" s="472" t="str">
        <f>IF(OR(AND(GL$12="Offen",OR(AND(GI$12="Grundvertrag Dienstleistung",GK50&gt;='Valori soglia'!$H$5,GK50&lt;'Valori soglia'!$H$6),AND(GI$12="Los Dienstleistung",GK50&gt;='Valori soglia'!$H$5,GK50&lt;'Valori soglia'!$H$6),AND(GI$12="Grundvertrag Lieferung",GK50&gt;='Valori soglia'!$L$5,GK50&lt;'Valori soglia'!$L$6),AND(GI$12="Los Lieferung",GK50&gt;='Valori soglia'!$L$5,GK50&lt;'Valori soglia'!$L$6))),AND(GL$12="Einladung",OR(AND(GI$12="Grundvertrag Dienstleistung",GK50&gt;='Valori soglia'!$H$5,GK50&lt;'Valori soglia'!$H$6),AND(GI$12="Los Dienstleistung",GK50&gt;='Valori soglia'!$H$5,GK50&lt;'Valori soglia'!$H$6),AND(GI$12="Grundvertrag Lieferung",GK50&gt;='Valori soglia'!$L$5,GK50&lt;'Valori soglia'!$L$6),AND(GI$12="Los Lieferung",GK50&gt;='Valori soglia'!$L$5,GK50&lt;'Valori soglia'!$L$6)))),"Freihändig Tipo. 36 Abs. 2 Bst. d OAPub","")</f>
        <v/>
      </c>
      <c r="GN52" s="473"/>
      <c r="GO52" s="461"/>
      <c r="GP52" s="463"/>
      <c r="GQ52" s="465"/>
      <c r="GR52" s="162"/>
      <c r="GS52" s="466"/>
      <c r="GT52" s="429"/>
      <c r="GU52" s="455"/>
      <c r="GV52" s="457"/>
      <c r="GW52" s="472" t="str">
        <f>IF(OR(AND(GV$12="Offen",OR(AND(GS$12="Grundvertrag Dienstleistung",GU50&gt;='Valori soglia'!$H$5,GU50&lt;'Valori soglia'!$H$6),AND(GS$12="Los Dienstleistung",GU50&gt;='Valori soglia'!$H$5,GU50&lt;'Valori soglia'!$H$6),AND(GS$12="Grundvertrag Lieferung",GU50&gt;='Valori soglia'!$L$5,GU50&lt;'Valori soglia'!$L$6),AND(GS$12="Los Lieferung",GU50&gt;='Valori soglia'!$L$5,GU50&lt;'Valori soglia'!$L$6))),AND(GV$12="Einladung",OR(AND(GS$12="Grundvertrag Dienstleistung",GU50&gt;='Valori soglia'!$H$5,GU50&lt;'Valori soglia'!$H$6),AND(GS$12="Los Dienstleistung",GU50&gt;='Valori soglia'!$H$5,GU50&lt;'Valori soglia'!$H$6),AND(GS$12="Grundvertrag Lieferung",GU50&gt;='Valori soglia'!$L$5,GU50&lt;'Valori soglia'!$L$6),AND(GS$12="Los Lieferung",GU50&gt;='Valori soglia'!$L$5,GU50&lt;'Valori soglia'!$L$6)))),"Freihändig Tipo. 36 Abs. 2 Bst. d OAPub","")</f>
        <v/>
      </c>
      <c r="GX52" s="473"/>
      <c r="GY52" s="461"/>
      <c r="GZ52" s="463"/>
      <c r="HA52" s="465"/>
      <c r="HB52" s="36"/>
      <c r="HC52" s="466"/>
      <c r="HD52" s="429"/>
      <c r="HE52" s="455"/>
      <c r="HF52" s="457"/>
      <c r="HG52" s="472" t="str">
        <f>IF(OR(AND(HF$12="Offen",OR(AND(HC$12="Grundvertrag Dienstleistung",HE50&gt;='Valori soglia'!$H$5,HE50&lt;'Valori soglia'!$H$6),AND(HC$12="Los Dienstleistung",HE50&gt;='Valori soglia'!$H$5,HE50&lt;'Valori soglia'!$H$6),AND(HC$12="Grundvertrag Lieferung",HE50&gt;='Valori soglia'!$L$5,HE50&lt;'Valori soglia'!$L$6),AND(HC$12="Los Lieferung",HE50&gt;='Valori soglia'!$L$5,HE50&lt;'Valori soglia'!$L$6))),AND(HF$12="Einladung",OR(AND(HC$12="Grundvertrag Dienstleistung",HE50&gt;='Valori soglia'!$H$5,HE50&lt;'Valori soglia'!$H$6),AND(HC$12="Los Dienstleistung",HE50&gt;='Valori soglia'!$H$5,HE50&lt;'Valori soglia'!$H$6),AND(HC$12="Grundvertrag Lieferung",HE50&gt;='Valori soglia'!$L$5,HE50&lt;'Valori soglia'!$L$6),AND(HC$12="Los Lieferung",HE50&gt;='Valori soglia'!$L$5,HE50&lt;'Valori soglia'!$L$6)))),"Freihändig Tipo. 36 Abs. 2 Bst. d OAPub","")</f>
        <v/>
      </c>
      <c r="HH52" s="473"/>
      <c r="HI52" s="461"/>
      <c r="HJ52" s="463"/>
      <c r="HK52" s="465"/>
      <c r="HL52" s="27"/>
      <c r="HM52" s="466"/>
      <c r="HN52" s="429"/>
      <c r="HO52" s="455"/>
      <c r="HP52" s="457"/>
      <c r="HQ52" s="472" t="str">
        <f>IF(OR(AND(HP$12="Offen",OR(AND(HM$12="Grundvertrag Dienstleistung",HO50&gt;='Valori soglia'!$H$5,HO50&lt;'Valori soglia'!$H$6),AND(HM$12="Los Dienstleistung",HO50&gt;='Valori soglia'!$H$5,HO50&lt;'Valori soglia'!$H$6),AND(HM$12="Grundvertrag Lieferung",HO50&gt;='Valori soglia'!$L$5,HO50&lt;'Valori soglia'!$L$6),AND(HM$12="Los Lieferung",HO50&gt;='Valori soglia'!$L$5,HO50&lt;'Valori soglia'!$L$6))),AND(HP$12="Einladung",OR(AND(HM$12="Grundvertrag Dienstleistung",HO50&gt;='Valori soglia'!$H$5,HO50&lt;'Valori soglia'!$H$6),AND(HM$12="Los Dienstleistung",HO50&gt;='Valori soglia'!$H$5,HO50&lt;'Valori soglia'!$H$6),AND(HM$12="Grundvertrag Lieferung",HO50&gt;='Valori soglia'!$L$5,HO50&lt;'Valori soglia'!$L$6),AND(HM$12="Los Lieferung",HO50&gt;='Valori soglia'!$L$5,HO50&lt;'Valori soglia'!$L$6)))),"Freihändig Tipo. 36 Abs. 2 Bst. d OAPub","")</f>
        <v/>
      </c>
      <c r="HR52" s="473"/>
      <c r="HS52" s="461"/>
      <c r="HT52" s="463"/>
      <c r="HU52" s="465"/>
      <c r="HV52" s="28"/>
      <c r="HW52" s="466"/>
      <c r="HX52" s="429"/>
      <c r="HY52" s="455"/>
      <c r="HZ52" s="457"/>
      <c r="IA52" s="472" t="str">
        <f>IF(OR(AND(HZ$12="Offen",OR(AND(HW$12="Grundvertrag Dienstleistung",HY50&gt;='Valori soglia'!$H$5,HY50&lt;'Valori soglia'!$H$6),AND(HW$12="Los Dienstleistung",HY50&gt;='Valori soglia'!$H$5,HY50&lt;'Valori soglia'!$H$6),AND(HW$12="Grundvertrag Lieferung",HY50&gt;='Valori soglia'!$L$5,HY50&lt;'Valori soglia'!$L$6),AND(HW$12="Los Lieferung",HY50&gt;='Valori soglia'!$L$5,HY50&lt;'Valori soglia'!$L$6))),AND(HZ$12="Einladung",OR(AND(HW$12="Grundvertrag Dienstleistung",HY50&gt;='Valori soglia'!$H$5,HY50&lt;'Valori soglia'!$H$6),AND(HW$12="Los Dienstleistung",HY50&gt;='Valori soglia'!$H$5,HY50&lt;'Valori soglia'!$H$6),AND(HW$12="Grundvertrag Lieferung",HY50&gt;='Valori soglia'!$L$5,HY50&lt;'Valori soglia'!$L$6),AND(HW$12="Los Lieferung",HY50&gt;='Valori soglia'!$L$5,HY50&lt;'Valori soglia'!$L$6)))),"Freihändig Tipo. 36 Abs. 2 Bst. d OAPub","")</f>
        <v/>
      </c>
      <c r="IB52" s="473"/>
      <c r="IC52" s="461"/>
      <c r="ID52" s="463"/>
      <c r="IE52" s="465"/>
      <c r="IF52" s="27"/>
      <c r="IG52" s="466"/>
      <c r="IH52" s="429"/>
      <c r="II52" s="455"/>
      <c r="IJ52" s="457"/>
      <c r="IK52" s="472" t="str">
        <f>IF(OR(AND(IJ$12="Offen",OR(AND(IG$12="Grundvertrag Dienstleistung",II50&gt;='Valori soglia'!$H$5,II50&lt;'Valori soglia'!$H$6),AND(IG$12="Los Dienstleistung",II50&gt;='Valori soglia'!$H$5,II50&lt;'Valori soglia'!$H$6),AND(IG$12="Grundvertrag Lieferung",II50&gt;='Valori soglia'!$L$5,II50&lt;'Valori soglia'!$L$6),AND(IG$12="Los Lieferung",II50&gt;='Valori soglia'!$L$5,II50&lt;'Valori soglia'!$L$6))),AND(IJ$12="Einladung",OR(AND(IG$12="Grundvertrag Dienstleistung",II50&gt;='Valori soglia'!$H$5,II50&lt;'Valori soglia'!$H$6),AND(IG$12="Los Dienstleistung",II50&gt;='Valori soglia'!$H$5,II50&lt;'Valori soglia'!$H$6),AND(IG$12="Grundvertrag Lieferung",II50&gt;='Valori soglia'!$L$5,II50&lt;'Valori soglia'!$L$6),AND(IG$12="Los Lieferung",II50&gt;='Valori soglia'!$L$5,II50&lt;'Valori soglia'!$L$6)))),"Freihändig Tipo. 36 Abs. 2 Bst. d OAPub","")</f>
        <v/>
      </c>
      <c r="IL52" s="473"/>
      <c r="IM52" s="461"/>
      <c r="IN52" s="463"/>
      <c r="IO52" s="465"/>
      <c r="IP52" s="159"/>
      <c r="IQ52" s="466"/>
      <c r="IR52" s="429"/>
      <c r="IS52" s="455"/>
      <c r="IT52" s="457"/>
      <c r="IU52" s="472" t="str">
        <f>IF(OR(AND(IT$12="Offen",OR(AND(IQ$12="Grundvertrag Dienstleistung",IS50&gt;='Valori soglia'!$H$5,IS50&lt;'Valori soglia'!$H$6),AND(IQ$12="Los Dienstleistung",IS50&gt;='Valori soglia'!$H$5,IS50&lt;'Valori soglia'!$H$6),AND(IQ$12="Grundvertrag Lieferung",IS50&gt;='Valori soglia'!$L$5,IS50&lt;'Valori soglia'!$L$6),AND(IQ$12="Los Lieferung",IS50&gt;='Valori soglia'!$L$5,IS50&lt;'Valori soglia'!$L$6))),AND(IT$12="Einladung",OR(AND(IQ$12="Grundvertrag Dienstleistung",IS50&gt;='Valori soglia'!$H$5,IS50&lt;'Valori soglia'!$H$6),AND(IQ$12="Los Dienstleistung",IS50&gt;='Valori soglia'!$H$5,IS50&lt;'Valori soglia'!$H$6),AND(IQ$12="Grundvertrag Lieferung",IS50&gt;='Valori soglia'!$L$5,IS50&lt;'Valori soglia'!$L$6),AND(IQ$12="Los Lieferung",IS50&gt;='Valori soglia'!$L$5,IS50&lt;'Valori soglia'!$L$6)))),"Freihändig Tipo. 36 Abs. 2 Bst. d OAPub","")</f>
        <v/>
      </c>
      <c r="IV52" s="473"/>
      <c r="IW52" s="461"/>
      <c r="IX52" s="463"/>
      <c r="IY52" s="465"/>
      <c r="IZ52" s="159"/>
      <c r="JA52" s="466"/>
      <c r="JB52" s="429"/>
      <c r="JC52" s="455"/>
      <c r="JD52" s="457"/>
      <c r="JE52" s="472" t="str">
        <f>IF(OR(AND(JD$12="Offen",OR(AND(JA$12="Grundvertrag Dienstleistung",JC50&gt;='Valori soglia'!$H$5,JC50&lt;'Valori soglia'!$H$6),AND(JA$12="Los Dienstleistung",JC50&gt;='Valori soglia'!$H$5,JC50&lt;'Valori soglia'!$H$6),AND(JA$12="Grundvertrag Lieferung",JC50&gt;='Valori soglia'!$L$5,JC50&lt;'Valori soglia'!$L$6),AND(JA$12="Los Lieferung",JC50&gt;='Valori soglia'!$L$5,JC50&lt;'Valori soglia'!$L$6))),AND(JD$12="Einladung",OR(AND(JA$12="Grundvertrag Dienstleistung",JC50&gt;='Valori soglia'!$H$5,JC50&lt;'Valori soglia'!$H$6),AND(JA$12="Los Dienstleistung",JC50&gt;='Valori soglia'!$H$5,JC50&lt;'Valori soglia'!$H$6),AND(JA$12="Grundvertrag Lieferung",JC50&gt;='Valori soglia'!$L$5,JC50&lt;'Valori soglia'!$L$6),AND(JA$12="Los Lieferung",JC50&gt;='Valori soglia'!$L$5,JC50&lt;'Valori soglia'!$L$6)))),"Freihändig Tipo. 36 Abs. 2 Bst. d OAPub","")</f>
        <v/>
      </c>
      <c r="JF52" s="473"/>
      <c r="JG52" s="461"/>
      <c r="JH52" s="463"/>
      <c r="JI52" s="465"/>
      <c r="JJ52" s="160"/>
      <c r="JK52" s="466"/>
      <c r="JL52" s="429"/>
      <c r="JM52" s="455"/>
      <c r="JN52" s="457"/>
      <c r="JO52" s="472" t="str">
        <f>IF(OR(AND(JN$12="Offen",OR(AND(JK$12="Grundvertrag Dienstleistung",JM50&gt;='Valori soglia'!$H$5,JM50&lt;'Valori soglia'!$H$6),AND(JK$12="Los Dienstleistung",JM50&gt;='Valori soglia'!$H$5,JM50&lt;'Valori soglia'!$H$6),AND(JK$12="Grundvertrag Lieferung",JM50&gt;='Valori soglia'!$L$5,JM50&lt;'Valori soglia'!$L$6),AND(JK$12="Los Lieferung",JM50&gt;='Valori soglia'!$L$5,JM50&lt;'Valori soglia'!$L$6))),AND(JN$12="Einladung",OR(AND(JK$12="Grundvertrag Dienstleistung",JM50&gt;='Valori soglia'!$H$5,JM50&lt;'Valori soglia'!$H$6),AND(JK$12="Los Dienstleistung",JM50&gt;='Valori soglia'!$H$5,JM50&lt;'Valori soglia'!$H$6),AND(JK$12="Grundvertrag Lieferung",JM50&gt;='Valori soglia'!$L$5,JM50&lt;'Valori soglia'!$L$6),AND(JK$12="Los Lieferung",JM50&gt;='Valori soglia'!$L$5,JM50&lt;'Valori soglia'!$L$6)))),"Freihändig Tipo. 36 Abs. 2 Bst. d OAPub","")</f>
        <v/>
      </c>
      <c r="JP52" s="473"/>
      <c r="JQ52" s="461"/>
      <c r="JR52" s="463"/>
      <c r="JS52" s="465"/>
    </row>
    <row r="53" spans="2:279" ht="27" customHeight="1" x14ac:dyDescent="0.2">
      <c r="B53" s="151" t="s">
        <v>103</v>
      </c>
      <c r="C53" s="429"/>
      <c r="D53" s="378">
        <v>0</v>
      </c>
      <c r="E53" s="510" t="str">
        <f>IF(D53&gt;='Valori soglia'!H$6,"BöB","OAPub")</f>
        <v>OAPub</v>
      </c>
      <c r="F53" s="505" t="str">
        <f>IF(D53&gt;='Valori soglia'!H$6,"Offenes Procedura *","")</f>
        <v/>
      </c>
      <c r="G53" s="506"/>
      <c r="H53" s="502" t="str">
        <f>IF(E53="BöB","Ja","No")</f>
        <v>No</v>
      </c>
      <c r="I53" s="503" t="str">
        <f>IF(E53="BöB","Ja","No")</f>
        <v>No</v>
      </c>
      <c r="J53" s="495"/>
      <c r="K53" s="173" t="s">
        <v>44</v>
      </c>
      <c r="L53" s="429">
        <v>14</v>
      </c>
      <c r="M53" s="455">
        <v>0</v>
      </c>
      <c r="N53" s="457" t="str">
        <f>IF(M53&gt;='Valori soglia'!$H$6,"BöB","OAPub")</f>
        <v>OAPub</v>
      </c>
      <c r="O53" s="459" t="str">
        <f>IF(OR(AND(K$12="Grundvertrag Dienstleistung",M53&gt;='Valori soglia'!$H$5,O55=""),AND(K$12="Los Dienstleistung",M53&gt;='Valori soglia'!$H$5,O55=""),AND(K$12="Grundvertrag Lieferung",M53&gt;='Valori soglia'!$L$5,O55=""),AND(K$12="Los Lieferung",M53&gt;='Valori soglia'!$L$5,O55="")),"Freihändig Tipo. 13 OAPub","")</f>
        <v/>
      </c>
      <c r="P53" s="460"/>
      <c r="Q53" s="461" t="str">
        <f>IF(N53="BöB","Ja","No")</f>
        <v>No</v>
      </c>
      <c r="R53" s="463" t="str">
        <f>IF(N53="BöB","Ja","No")</f>
        <v>No</v>
      </c>
      <c r="S53" s="465" t="str">
        <f>IF(SUM(M14:M55)&gt;M12/2,"Ʃ Aggiunte &gt; 50% Grundauftrag","")</f>
        <v/>
      </c>
      <c r="T53" s="162"/>
      <c r="U53" s="173" t="s">
        <v>44</v>
      </c>
      <c r="V53" s="429">
        <v>14</v>
      </c>
      <c r="W53" s="455">
        <v>0</v>
      </c>
      <c r="X53" s="457" t="str">
        <f>IF(W53&gt;='Valori soglia'!$H$6,"BöB","OAPub")</f>
        <v>OAPub</v>
      </c>
      <c r="Y53" s="459" t="str">
        <f>IF(OR(AND(U$12="Grundvertrag Dienstleistung",W53&gt;='Valori soglia'!$H$5,Y55=""),AND(U$12="Los Dienstleistung",W53&gt;='Valori soglia'!$H$5,Y55=""),AND(U$12="Grundvertrag Lieferung",W53&gt;='Valori soglia'!$L$5,Y55=""),AND(U$12="Los Lieferung",W53&gt;='Valori soglia'!$L$5,Y55="")),"Freihändig Tipo. 13 OAPub","")</f>
        <v/>
      </c>
      <c r="Z53" s="460"/>
      <c r="AA53" s="461" t="str">
        <f>IF(X53="BöB","Ja","No")</f>
        <v>No</v>
      </c>
      <c r="AB53" s="463" t="str">
        <f>IF(X53="BöB","Ja","No")</f>
        <v>No</v>
      </c>
      <c r="AC53" s="465" t="str">
        <f>IF(SUM(W14:W55)&gt;W12/2,"Ʃ Aggiunte &gt; 50% Grundauftrag","")</f>
        <v/>
      </c>
      <c r="AD53" s="27"/>
      <c r="AE53" s="173" t="s">
        <v>44</v>
      </c>
      <c r="AF53" s="429">
        <v>14</v>
      </c>
      <c r="AG53" s="455">
        <v>0</v>
      </c>
      <c r="AH53" s="457" t="str">
        <f>IF(AG53&gt;='Valori soglia'!$H$6,"BöB","OAPub")</f>
        <v>OAPub</v>
      </c>
      <c r="AI53" s="459" t="str">
        <f>IF(OR(AND(AE$12="Grundvertrag Dienstleistung",AG53&gt;='Valori soglia'!$H$5,AI55=""),AND(AE$12="Los Dienstleistung",AG53&gt;='Valori soglia'!$H$5,AI55=""),AND(AE$12="Grundvertrag Lieferung",AG53&gt;='Valori soglia'!$L$5,AI55=""),AND(AE$12="Los Lieferung",AG53&gt;='Valori soglia'!$L$5,AI55="")),"Freihändig Tipo. 13 OAPub","")</f>
        <v/>
      </c>
      <c r="AJ53" s="460"/>
      <c r="AK53" s="461" t="str">
        <f>IF(AH53="BöB","Ja","No")</f>
        <v>No</v>
      </c>
      <c r="AL53" s="463" t="str">
        <f>IF(AH53="BöB","Ja","No")</f>
        <v>No</v>
      </c>
      <c r="AM53" s="465" t="str">
        <f>IF(SUM(AG14:AG55)&gt;AG12/2,"Ʃ Aggiunte &gt; 50% Grundauftrag","")</f>
        <v/>
      </c>
      <c r="AN53" s="27"/>
      <c r="AO53" s="173" t="s">
        <v>44</v>
      </c>
      <c r="AP53" s="429">
        <v>14</v>
      </c>
      <c r="AQ53" s="455">
        <v>0</v>
      </c>
      <c r="AR53" s="457" t="str">
        <f>IF(AQ53&gt;='Valori soglia'!$H$6,"BöB","OAPub")</f>
        <v>OAPub</v>
      </c>
      <c r="AS53" s="459" t="str">
        <f>IF(OR(AND(AO$12="Grundvertrag Dienstleistung",AQ53&gt;='Valori soglia'!$H$5,AS55=""),AND(AO$12="Los Dienstleistung",AQ53&gt;='Valori soglia'!$H$5,AS55=""),AND(AO$12="Grundvertrag Lieferung",AQ53&gt;='Valori soglia'!$L$5,AS55=""),AND(AO$12="Los Lieferung",AQ53&gt;='Valori soglia'!$L$5,AS55="")),"Freihändig Tipo. 13 OAPub","")</f>
        <v/>
      </c>
      <c r="AT53" s="460"/>
      <c r="AU53" s="461" t="str">
        <f>IF(AR53="BöB","Ja","No")</f>
        <v>No</v>
      </c>
      <c r="AV53" s="463" t="str">
        <f>IF(AR53="BöB","Ja","No")</f>
        <v>No</v>
      </c>
      <c r="AW53" s="465" t="str">
        <f>IF(SUM(AQ14:AQ55)&gt;AQ12/2,"Ʃ Aggiunte &gt; 50% Grundauftrag","")</f>
        <v/>
      </c>
      <c r="AX53" s="28"/>
      <c r="AY53" s="173" t="s">
        <v>44</v>
      </c>
      <c r="AZ53" s="429">
        <v>14</v>
      </c>
      <c r="BA53" s="455">
        <v>0</v>
      </c>
      <c r="BB53" s="457" t="str">
        <f>IF(BA53&gt;='Valori soglia'!$H$6,"BöB","OAPub")</f>
        <v>OAPub</v>
      </c>
      <c r="BC53" s="459" t="str">
        <f>IF(OR(AND(AY$12="Grundvertrag Dienstleistung",BA53&gt;='Valori soglia'!$H$5,BC55=""),AND(AY$12="Los Dienstleistung",BA53&gt;='Valori soglia'!$H$5,BC55=""),AND(AY$12="Grundvertrag Lieferung",BA53&gt;='Valori soglia'!$L$5,BC55=""),AND(AY$12="Los Lieferung",BA53&gt;='Valori soglia'!$L$5,BC55="")),"Freihändig Tipo. 13 OAPub","")</f>
        <v/>
      </c>
      <c r="BD53" s="460"/>
      <c r="BE53" s="461" t="str">
        <f>IF(BB53="BöB","Ja","No")</f>
        <v>No</v>
      </c>
      <c r="BF53" s="463" t="str">
        <f>IF(BB53="BöB","Ja","No")</f>
        <v>No</v>
      </c>
      <c r="BG53" s="465" t="str">
        <f>IF(SUM(BA14:BA55)&gt;BA12/2,"Ʃ Aggiunte &gt; 50% Grundauftrag","")</f>
        <v/>
      </c>
      <c r="BH53" s="27"/>
      <c r="BI53" s="173" t="s">
        <v>44</v>
      </c>
      <c r="BJ53" s="429">
        <v>14</v>
      </c>
      <c r="BK53" s="455">
        <v>0</v>
      </c>
      <c r="BL53" s="457" t="str">
        <f>IF(BK53&gt;='Valori soglia'!$H$6,"BöB","OAPub")</f>
        <v>OAPub</v>
      </c>
      <c r="BM53" s="459" t="str">
        <f>IF(OR(AND(BI$12="Grundvertrag Dienstleistung",BK53&gt;='Valori soglia'!$H$5,BM55=""),AND(BI$12="Los Dienstleistung",BK53&gt;='Valori soglia'!$H$5,BM55=""),AND(BI$12="Grundvertrag Lieferung",BK53&gt;='Valori soglia'!$L$5,BM55=""),AND(BI$12="Los Lieferung",BK53&gt;='Valori soglia'!$L$5,BM55="")),"Freihändig Tipo. 13 OAPub","")</f>
        <v/>
      </c>
      <c r="BN53" s="460"/>
      <c r="BO53" s="461" t="str">
        <f>IF(BL53="BöB","Ja","No")</f>
        <v>No</v>
      </c>
      <c r="BP53" s="463" t="str">
        <f>IF(BL53="BöB","Ja","No")</f>
        <v>No</v>
      </c>
      <c r="BQ53" s="465" t="str">
        <f>IF(SUM(BK14:BK55)&gt;BK12/2,"Ʃ Aggiunte &gt; 50% Grundauftrag","")</f>
        <v/>
      </c>
      <c r="BR53" s="159"/>
      <c r="BS53" s="173" t="s">
        <v>44</v>
      </c>
      <c r="BT53" s="429">
        <v>14</v>
      </c>
      <c r="BU53" s="455">
        <v>0</v>
      </c>
      <c r="BV53" s="457" t="str">
        <f>IF(BU53&gt;='Valori soglia'!$H$6,"BöB","OAPub")</f>
        <v>OAPub</v>
      </c>
      <c r="BW53" s="459" t="str">
        <f>IF(OR(AND(BS$12="Grundvertrag Dienstleistung",BU53&gt;='Valori soglia'!$H$5,BW55=""),AND(BS$12="Los Dienstleistung",BU53&gt;='Valori soglia'!$H$5,BW55=""),AND(BS$12="Grundvertrag Lieferung",BU53&gt;='Valori soglia'!$L$5,BW55=""),AND(BS$12="Los Lieferung",BU53&gt;='Valori soglia'!$L$5,BW55="")),"Freihändig Tipo. 13 OAPub","")</f>
        <v/>
      </c>
      <c r="BX53" s="460"/>
      <c r="BY53" s="461" t="str">
        <f>IF(BV53="BöB","Ja","No")</f>
        <v>No</v>
      </c>
      <c r="BZ53" s="463" t="str">
        <f>IF(BV53="BöB","Ja","No")</f>
        <v>No</v>
      </c>
      <c r="CA53" s="465" t="str">
        <f>IF(SUM(BU14:BU55)&gt;BU12/2,"Ʃ Aggiunte &gt; 50% Grundauftrag","")</f>
        <v/>
      </c>
      <c r="CB53" s="159"/>
      <c r="CC53" s="173" t="s">
        <v>44</v>
      </c>
      <c r="CD53" s="429">
        <v>14</v>
      </c>
      <c r="CE53" s="455">
        <v>0</v>
      </c>
      <c r="CF53" s="457" t="str">
        <f>IF(CE53&gt;='Valori soglia'!$H$6,"BöB","OAPub")</f>
        <v>OAPub</v>
      </c>
      <c r="CG53" s="459" t="str">
        <f>IF(OR(AND(CC$12="Grundvertrag Dienstleistung",CE53&gt;='Valori soglia'!$H$5,CG55=""),AND(CC$12="Los Dienstleistung",CE53&gt;='Valori soglia'!$H$5,CG55=""),AND(CC$12="Grundvertrag Lieferung",CE53&gt;='Valori soglia'!$L$5,CG55=""),AND(CC$12="Los Lieferung",CE53&gt;='Valori soglia'!$L$5,CG55="")),"Freihändig Tipo. 13 OAPub","")</f>
        <v/>
      </c>
      <c r="CH53" s="460"/>
      <c r="CI53" s="461" t="str">
        <f>IF(CF53="BöB","Ja","No")</f>
        <v>No</v>
      </c>
      <c r="CJ53" s="463" t="str">
        <f>IF(CF53="BöB","Ja","No")</f>
        <v>No</v>
      </c>
      <c r="CK53" s="465" t="str">
        <f>IF(SUM(CE14:CE55)&gt;CE12/2,"Ʃ Aggiunte &gt; 50% Grundauftrag","")</f>
        <v/>
      </c>
      <c r="CL53" s="160"/>
      <c r="CM53" s="173" t="s">
        <v>44</v>
      </c>
      <c r="CN53" s="429">
        <v>14</v>
      </c>
      <c r="CO53" s="455">
        <v>0</v>
      </c>
      <c r="CP53" s="457" t="str">
        <f>IF(CO53&gt;='Valori soglia'!$H$6,"BöB","OAPub")</f>
        <v>OAPub</v>
      </c>
      <c r="CQ53" s="459" t="str">
        <f>IF(OR(AND(CM$12="Grundvertrag Dienstleistung",CO53&gt;='Valori soglia'!$H$5,CQ55=""),AND(CM$12="Los Dienstleistung",CO53&gt;='Valori soglia'!$H$5,CQ55=""),AND(CM$12="Grundvertrag Lieferung",CO53&gt;='Valori soglia'!$L$5,CQ55=""),AND(CM$12="Los Lieferung",CO53&gt;='Valori soglia'!$L$5,CQ55="")),"Freihändig Tipo. 13 OAPub","")</f>
        <v/>
      </c>
      <c r="CR53" s="460"/>
      <c r="CS53" s="461" t="str">
        <f>IF(CP53="BöB","Ja","No")</f>
        <v>No</v>
      </c>
      <c r="CT53" s="463" t="str">
        <f>IF(CP53="BöB","Ja","No")</f>
        <v>No</v>
      </c>
      <c r="CU53" s="465" t="str">
        <f>IF(SUM(CO14:CO55)&gt;CO12/2,"Ʃ Aggiunte &gt; 50% Grundauftrag","")</f>
        <v/>
      </c>
      <c r="CV53" s="161"/>
      <c r="CW53" s="173" t="s">
        <v>44</v>
      </c>
      <c r="CX53" s="429">
        <v>14</v>
      </c>
      <c r="CY53" s="455">
        <v>0</v>
      </c>
      <c r="CZ53" s="457" t="str">
        <f>IF(CY53&gt;='Valori soglia'!$H$6,"BöB","OAPub")</f>
        <v>OAPub</v>
      </c>
      <c r="DA53" s="459" t="str">
        <f>IF(OR(AND(CW$12="Grundvertrag Dienstleistung",CY53&gt;='Valori soglia'!$H$5,DA55=""),AND(CW$12="Los Dienstleistung",CY53&gt;='Valori soglia'!$H$5,DA55=""),AND(CW$12="Grundvertrag Lieferung",CY53&gt;='Valori soglia'!$L$5,DA55=""),AND(CW$12="Los Lieferung",CY53&gt;='Valori soglia'!$L$5,DA55="")),"Freihändig Tipo. 13 OAPub","")</f>
        <v/>
      </c>
      <c r="DB53" s="460"/>
      <c r="DC53" s="461" t="str">
        <f>IF(CZ53="BöB","Ja","No")</f>
        <v>No</v>
      </c>
      <c r="DD53" s="463" t="str">
        <f>IF(CZ53="BöB","Ja","No")</f>
        <v>No</v>
      </c>
      <c r="DE53" s="465" t="str">
        <f>IF(SUM(CY14:CY55)&gt;CY12/2,"Ʃ Aggiunte &gt; 50% Grundauftrag","")</f>
        <v/>
      </c>
      <c r="DF53" s="162"/>
      <c r="DG53" s="173" t="s">
        <v>44</v>
      </c>
      <c r="DH53" s="429">
        <v>14</v>
      </c>
      <c r="DI53" s="455">
        <v>0</v>
      </c>
      <c r="DJ53" s="457" t="str">
        <f>IF(DI53&gt;='Valori soglia'!$H$6,"BöB","OAPub")</f>
        <v>OAPub</v>
      </c>
      <c r="DK53" s="459" t="str">
        <f>IF(OR(AND(DG$12="Grundvertrag Dienstleistung",DI53&gt;='Valori soglia'!$H$5,DK55=""),AND(DG$12="Los Dienstleistung",DI53&gt;='Valori soglia'!$H$5,DK55=""),AND(DG$12="Grundvertrag Lieferung",DI53&gt;='Valori soglia'!$L$5,DK55=""),AND(DG$12="Los Lieferung",DI53&gt;='Valori soglia'!$L$5,DK55="")),"Freihändig Tipo. 13 OAPub","")</f>
        <v/>
      </c>
      <c r="DL53" s="460"/>
      <c r="DM53" s="461" t="str">
        <f>IF(DJ53="BöB","Ja","No")</f>
        <v>No</v>
      </c>
      <c r="DN53" s="463" t="str">
        <f>IF(DJ53="BöB","Ja","No")</f>
        <v>No</v>
      </c>
      <c r="DO53" s="465" t="str">
        <f>IF(SUM(DI14:DI55)&gt;DI12/2,"Ʃ Aggiunte &gt; 50% Grundauftrag","")</f>
        <v/>
      </c>
      <c r="DP53" s="27"/>
      <c r="DQ53" s="173" t="s">
        <v>44</v>
      </c>
      <c r="DR53" s="429">
        <v>14</v>
      </c>
      <c r="DS53" s="455">
        <v>0</v>
      </c>
      <c r="DT53" s="457" t="str">
        <f>IF(DS53&gt;='Valori soglia'!$H$6,"BöB","OAPub")</f>
        <v>OAPub</v>
      </c>
      <c r="DU53" s="459" t="str">
        <f>IF(OR(AND(DQ$12="Grundvertrag Dienstleistung",DS53&gt;='Valori soglia'!$H$5,DU55=""),AND(DQ$12="Los Dienstleistung",DS53&gt;='Valori soglia'!$H$5,DU55=""),AND(DQ$12="Grundvertrag Lieferung",DS53&gt;='Valori soglia'!$L$5,DU55=""),AND(DQ$12="Los Lieferung",DS53&gt;='Valori soglia'!$L$5,DU55="")),"Freihändig Tipo. 13 OAPub","")</f>
        <v/>
      </c>
      <c r="DV53" s="460"/>
      <c r="DW53" s="461" t="str">
        <f>IF(DT53="BöB","Ja","No")</f>
        <v>No</v>
      </c>
      <c r="DX53" s="463" t="str">
        <f>IF(DT53="BöB","Ja","No")</f>
        <v>No</v>
      </c>
      <c r="DY53" s="465" t="str">
        <f>IF(SUM(DS14:DS55)&gt;DS12/2,"Ʃ Aggiunte &gt; 50% Grundauftrag","")</f>
        <v/>
      </c>
      <c r="DZ53" s="27"/>
      <c r="EA53" s="173" t="s">
        <v>44</v>
      </c>
      <c r="EB53" s="429">
        <v>14</v>
      </c>
      <c r="EC53" s="455">
        <v>0</v>
      </c>
      <c r="ED53" s="457" t="str">
        <f>IF(EC53&gt;='Valori soglia'!$H$6,"BöB","OAPub")</f>
        <v>OAPub</v>
      </c>
      <c r="EE53" s="459" t="str">
        <f>IF(OR(AND(EA$12="Grundvertrag Dienstleistung",EC53&gt;='Valori soglia'!$H$5,EE55=""),AND(EA$12="Los Dienstleistung",EC53&gt;='Valori soglia'!$H$5,EE55=""),AND(EA$12="Grundvertrag Lieferung",EC53&gt;='Valori soglia'!$L$5,EE55=""),AND(EA$12="Los Lieferung",EC53&gt;='Valori soglia'!$L$5,EE55="")),"Freihändig Tipo. 13 OAPub","")</f>
        <v/>
      </c>
      <c r="EF53" s="460"/>
      <c r="EG53" s="461" t="str">
        <f>IF(ED53="BöB","Ja","No")</f>
        <v>No</v>
      </c>
      <c r="EH53" s="463" t="str">
        <f>IF(ED53="BöB","Ja","No")</f>
        <v>No</v>
      </c>
      <c r="EI53" s="465" t="str">
        <f>IF(SUM(EC14:EC55)&gt;EC12/2,"Ʃ Aggiunte &gt; 50% Grundauftrag","")</f>
        <v/>
      </c>
      <c r="EJ53" s="28"/>
      <c r="EK53" s="173" t="s">
        <v>44</v>
      </c>
      <c r="EL53" s="429">
        <v>14</v>
      </c>
      <c r="EM53" s="455">
        <v>0</v>
      </c>
      <c r="EN53" s="457" t="str">
        <f>IF(EM53&gt;='Valori soglia'!$H$6,"BöB","OAPub")</f>
        <v>OAPub</v>
      </c>
      <c r="EO53" s="459" t="str">
        <f>IF(OR(AND(EK$12="Grundvertrag Dienstleistung",EM53&gt;='Valori soglia'!$H$5,EO55=""),AND(EK$12="Los Dienstleistung",EM53&gt;='Valori soglia'!$H$5,EO55=""),AND(EK$12="Grundvertrag Lieferung",EM53&gt;='Valori soglia'!$L$5,EO55=""),AND(EK$12="Los Lieferung",EM53&gt;='Valori soglia'!$L$5,EO55="")),"Freihändig Tipo. 13 OAPub","")</f>
        <v/>
      </c>
      <c r="EP53" s="460"/>
      <c r="EQ53" s="461" t="str">
        <f>IF(EN53="BöB","Ja","No")</f>
        <v>No</v>
      </c>
      <c r="ER53" s="463" t="str">
        <f>IF(EN53="BöB","Ja","No")</f>
        <v>No</v>
      </c>
      <c r="ES53" s="465" t="str">
        <f>IF(SUM(EM14:EM55)&gt;EM12/2,"Ʃ Aggiunte &gt; 50% Grundauftrag","")</f>
        <v/>
      </c>
      <c r="ET53" s="27"/>
      <c r="EU53" s="173" t="s">
        <v>44</v>
      </c>
      <c r="EV53" s="429">
        <v>14</v>
      </c>
      <c r="EW53" s="455">
        <v>0</v>
      </c>
      <c r="EX53" s="457" t="str">
        <f>IF(EW53&gt;='Valori soglia'!$H$6,"BöB","OAPub")</f>
        <v>OAPub</v>
      </c>
      <c r="EY53" s="459" t="str">
        <f>IF(OR(AND(EU$12="Grundvertrag Dienstleistung",EW53&gt;='Valori soglia'!$H$5,EY55=""),AND(EU$12="Los Dienstleistung",EW53&gt;='Valori soglia'!$H$5,EY55=""),AND(EU$12="Grundvertrag Lieferung",EW53&gt;='Valori soglia'!$L$5,EY55=""),AND(EU$12="Los Lieferung",EW53&gt;='Valori soglia'!$L$5,EY55="")),"Freihändig Tipo. 13 OAPub","")</f>
        <v/>
      </c>
      <c r="EZ53" s="460"/>
      <c r="FA53" s="461" t="str">
        <f>IF(EX53="BöB","Ja","No")</f>
        <v>No</v>
      </c>
      <c r="FB53" s="463" t="str">
        <f>IF(EX53="BöB","Ja","No")</f>
        <v>No</v>
      </c>
      <c r="FC53" s="465" t="str">
        <f>IF(SUM(EW14:EW55)&gt;EW12/2,"Ʃ Aggiunte &gt; 50% Grundauftrag","")</f>
        <v/>
      </c>
      <c r="FD53" s="159"/>
      <c r="FE53" s="173" t="s">
        <v>44</v>
      </c>
      <c r="FF53" s="429">
        <v>14</v>
      </c>
      <c r="FG53" s="455">
        <v>0</v>
      </c>
      <c r="FH53" s="457" t="str">
        <f>IF(FG53&gt;='Valori soglia'!$H$6,"BöB","OAPub")</f>
        <v>OAPub</v>
      </c>
      <c r="FI53" s="459" t="str">
        <f>IF(OR(AND(FE$12="Grundvertrag Dienstleistung",FG53&gt;='Valori soglia'!$H$5,FI55=""),AND(FE$12="Los Dienstleistung",FG53&gt;='Valori soglia'!$H$5,FI55=""),AND(FE$12="Grundvertrag Lieferung",FG53&gt;='Valori soglia'!$L$5,FI55=""),AND(FE$12="Los Lieferung",FG53&gt;='Valori soglia'!$L$5,FI55="")),"Freihändig Tipo. 13 OAPub","")</f>
        <v/>
      </c>
      <c r="FJ53" s="460"/>
      <c r="FK53" s="461" t="str">
        <f>IF(FH53="BöB","Ja","No")</f>
        <v>No</v>
      </c>
      <c r="FL53" s="463" t="str">
        <f>IF(FH53="BöB","Ja","No")</f>
        <v>No</v>
      </c>
      <c r="FM53" s="465" t="str">
        <f>IF(SUM(FG14:FG55)&gt;FG12/2,"Ʃ Aggiunte &gt; 50% Grundauftrag","")</f>
        <v/>
      </c>
      <c r="FN53" s="159"/>
      <c r="FO53" s="173" t="s">
        <v>44</v>
      </c>
      <c r="FP53" s="429">
        <v>14</v>
      </c>
      <c r="FQ53" s="455">
        <v>0</v>
      </c>
      <c r="FR53" s="457" t="str">
        <f>IF(FQ53&gt;='Valori soglia'!$H$6,"BöB","OAPub")</f>
        <v>OAPub</v>
      </c>
      <c r="FS53" s="459" t="str">
        <f>IF(OR(AND(FO$12="Grundvertrag Dienstleistung",FQ53&gt;='Valori soglia'!$H$5,FS55=""),AND(FO$12="Los Dienstleistung",FQ53&gt;='Valori soglia'!$H$5,FS55=""),AND(FO$12="Grundvertrag Lieferung",FQ53&gt;='Valori soglia'!$L$5,FS55=""),AND(FO$12="Los Lieferung",FQ53&gt;='Valori soglia'!$L$5,FS55="")),"Freihändig Tipo. 13 OAPub","")</f>
        <v/>
      </c>
      <c r="FT53" s="460"/>
      <c r="FU53" s="461" t="str">
        <f>IF(FR53="BöB","Ja","No")</f>
        <v>No</v>
      </c>
      <c r="FV53" s="463" t="str">
        <f>IF(FR53="BöB","Ja","No")</f>
        <v>No</v>
      </c>
      <c r="FW53" s="465" t="str">
        <f>IF(SUM(FQ14:FQ55)&gt;FQ12/2,"Ʃ Aggiunte &gt; 50% Grundauftrag","")</f>
        <v/>
      </c>
      <c r="FX53" s="160"/>
      <c r="FY53" s="173" t="s">
        <v>44</v>
      </c>
      <c r="FZ53" s="429">
        <v>14</v>
      </c>
      <c r="GA53" s="455">
        <v>0</v>
      </c>
      <c r="GB53" s="457" t="str">
        <f>IF(GA53&gt;='Valori soglia'!$H$6,"BöB","OAPub")</f>
        <v>OAPub</v>
      </c>
      <c r="GC53" s="459" t="str">
        <f>IF(OR(AND(FY$12="Grundvertrag Dienstleistung",GA53&gt;='Valori soglia'!$H$5,GC55=""),AND(FY$12="Los Dienstleistung",GA53&gt;='Valori soglia'!$H$5,GC55=""),AND(FY$12="Grundvertrag Lieferung",GA53&gt;='Valori soglia'!$L$5,GC55=""),AND(FY$12="Los Lieferung",GA53&gt;='Valori soglia'!$L$5,GC55="")),"Freihändig Tipo. 13 OAPub","")</f>
        <v/>
      </c>
      <c r="GD53" s="460"/>
      <c r="GE53" s="461" t="str">
        <f>IF(GB53="BöB","Ja","No")</f>
        <v>No</v>
      </c>
      <c r="GF53" s="463" t="str">
        <f>IF(GB53="BöB","Ja","No")</f>
        <v>No</v>
      </c>
      <c r="GG53" s="465" t="str">
        <f>IF(SUM(GA14:GA55)&gt;GA12/2,"Ʃ Aggiunte &gt; 50% Grundauftrag","")</f>
        <v/>
      </c>
      <c r="GH53" s="161"/>
      <c r="GI53" s="173" t="s">
        <v>44</v>
      </c>
      <c r="GJ53" s="429">
        <v>14</v>
      </c>
      <c r="GK53" s="455">
        <v>0</v>
      </c>
      <c r="GL53" s="457" t="str">
        <f>IF(GK53&gt;='Valori soglia'!$H$6,"BöB","OAPub")</f>
        <v>OAPub</v>
      </c>
      <c r="GM53" s="459" t="str">
        <f>IF(OR(AND(GI$12="Grundvertrag Dienstleistung",GK53&gt;='Valori soglia'!$H$5,GM55=""),AND(GI$12="Los Dienstleistung",GK53&gt;='Valori soglia'!$H$5,GM55=""),AND(GI$12="Grundvertrag Lieferung",GK53&gt;='Valori soglia'!$L$5,GM55=""),AND(GI$12="Los Lieferung",GK53&gt;='Valori soglia'!$L$5,GM55="")),"Freihändig Tipo. 13 OAPub","")</f>
        <v/>
      </c>
      <c r="GN53" s="460"/>
      <c r="GO53" s="461" t="str">
        <f>IF(GL53="BöB","Ja","No")</f>
        <v>No</v>
      </c>
      <c r="GP53" s="463" t="str">
        <f>IF(GL53="BöB","Ja","No")</f>
        <v>No</v>
      </c>
      <c r="GQ53" s="465" t="str">
        <f>IF(SUM(GK14:GK55)&gt;GK12/2,"Ʃ Aggiunte &gt; 50% Grundauftrag","")</f>
        <v/>
      </c>
      <c r="GR53" s="162"/>
      <c r="GS53" s="173" t="s">
        <v>44</v>
      </c>
      <c r="GT53" s="429">
        <v>14</v>
      </c>
      <c r="GU53" s="455">
        <v>0</v>
      </c>
      <c r="GV53" s="457" t="str">
        <f>IF(GU53&gt;='Valori soglia'!$H$6,"BöB","OAPub")</f>
        <v>OAPub</v>
      </c>
      <c r="GW53" s="459" t="str">
        <f>IF(OR(AND(GS$12="Grundvertrag Dienstleistung",GU53&gt;='Valori soglia'!$H$5,GW55=""),AND(GS$12="Los Dienstleistung",GU53&gt;='Valori soglia'!$H$5,GW55=""),AND(GS$12="Grundvertrag Lieferung",GU53&gt;='Valori soglia'!$L$5,GW55=""),AND(GS$12="Los Lieferung",GU53&gt;='Valori soglia'!$L$5,GW55="")),"Freihändig Tipo. 13 OAPub","")</f>
        <v/>
      </c>
      <c r="GX53" s="460"/>
      <c r="GY53" s="461" t="str">
        <f>IF(GV53="BöB","Ja","No")</f>
        <v>No</v>
      </c>
      <c r="GZ53" s="463" t="str">
        <f>IF(GV53="BöB","Ja","No")</f>
        <v>No</v>
      </c>
      <c r="HA53" s="465" t="str">
        <f>IF(SUM(GU14:GU55)&gt;GU12/2,"Ʃ Aggiunte &gt; 50% Grundauftrag","")</f>
        <v/>
      </c>
      <c r="HB53" s="27"/>
      <c r="HC53" s="173" t="s">
        <v>44</v>
      </c>
      <c r="HD53" s="429">
        <v>14</v>
      </c>
      <c r="HE53" s="455">
        <v>0</v>
      </c>
      <c r="HF53" s="457" t="str">
        <f>IF(HE53&gt;='Valori soglia'!$H$6,"BöB","OAPub")</f>
        <v>OAPub</v>
      </c>
      <c r="HG53" s="459" t="str">
        <f>IF(OR(AND(HC$12="Grundvertrag Dienstleistung",HE53&gt;='Valori soglia'!$H$5,HG55=""),AND(HC$12="Los Dienstleistung",HE53&gt;='Valori soglia'!$H$5,HG55=""),AND(HC$12="Grundvertrag Lieferung",HE53&gt;='Valori soglia'!$L$5,HG55=""),AND(HC$12="Los Lieferung",HE53&gt;='Valori soglia'!$L$5,HG55="")),"Freihändig Tipo. 13 OAPub","")</f>
        <v/>
      </c>
      <c r="HH53" s="460"/>
      <c r="HI53" s="461" t="str">
        <f>IF(HF53="BöB","Ja","No")</f>
        <v>No</v>
      </c>
      <c r="HJ53" s="463" t="str">
        <f>IF(HF53="BöB","Ja","No")</f>
        <v>No</v>
      </c>
      <c r="HK53" s="465" t="str">
        <f>IF(SUM(HE14:HE55)&gt;HE12/2,"Ʃ Aggiunte &gt; 50% Grundauftrag","")</f>
        <v/>
      </c>
      <c r="HL53" s="27"/>
      <c r="HM53" s="173" t="s">
        <v>44</v>
      </c>
      <c r="HN53" s="429">
        <v>14</v>
      </c>
      <c r="HO53" s="455">
        <v>0</v>
      </c>
      <c r="HP53" s="457" t="str">
        <f>IF(HO53&gt;='Valori soglia'!$H$6,"BöB","OAPub")</f>
        <v>OAPub</v>
      </c>
      <c r="HQ53" s="459" t="str">
        <f>IF(OR(AND(HM$12="Grundvertrag Dienstleistung",HO53&gt;='Valori soglia'!$H$5,HQ55=""),AND(HM$12="Los Dienstleistung",HO53&gt;='Valori soglia'!$H$5,HQ55=""),AND(HM$12="Grundvertrag Lieferung",HO53&gt;='Valori soglia'!$L$5,HQ55=""),AND(HM$12="Los Lieferung",HO53&gt;='Valori soglia'!$L$5,HQ55="")),"Freihändig Tipo. 13 OAPub","")</f>
        <v/>
      </c>
      <c r="HR53" s="460"/>
      <c r="HS53" s="461" t="str">
        <f>IF(HP53="BöB","Ja","No")</f>
        <v>No</v>
      </c>
      <c r="HT53" s="463" t="str">
        <f>IF(HP53="BöB","Ja","No")</f>
        <v>No</v>
      </c>
      <c r="HU53" s="465" t="str">
        <f>IF(SUM(HO14:HO55)&gt;HO12/2,"Ʃ Aggiunte &gt; 50% Grundauftrag","")</f>
        <v/>
      </c>
      <c r="HV53" s="28"/>
      <c r="HW53" s="173" t="s">
        <v>44</v>
      </c>
      <c r="HX53" s="429">
        <v>14</v>
      </c>
      <c r="HY53" s="455">
        <v>0</v>
      </c>
      <c r="HZ53" s="457" t="str">
        <f>IF(HY53&gt;='Valori soglia'!$H$6,"BöB","OAPub")</f>
        <v>OAPub</v>
      </c>
      <c r="IA53" s="459" t="str">
        <f>IF(OR(AND(HW$12="Grundvertrag Dienstleistung",HY53&gt;='Valori soglia'!$H$5,IA55=""),AND(HW$12="Los Dienstleistung",HY53&gt;='Valori soglia'!$H$5,IA55=""),AND(HW$12="Grundvertrag Lieferung",HY53&gt;='Valori soglia'!$L$5,IA55=""),AND(HW$12="Los Lieferung",HY53&gt;='Valori soglia'!$L$5,IA55="")),"Freihändig Tipo. 13 OAPub","")</f>
        <v/>
      </c>
      <c r="IB53" s="460"/>
      <c r="IC53" s="461" t="str">
        <f>IF(HZ53="BöB","Ja","No")</f>
        <v>No</v>
      </c>
      <c r="ID53" s="463" t="str">
        <f>IF(HZ53="BöB","Ja","No")</f>
        <v>No</v>
      </c>
      <c r="IE53" s="465" t="str">
        <f>IF(SUM(HY14:HY55)&gt;HY12/2,"Ʃ Aggiunte &gt; 50% Grundauftrag","")</f>
        <v/>
      </c>
      <c r="IF53" s="27"/>
      <c r="IG53" s="173" t="s">
        <v>44</v>
      </c>
      <c r="IH53" s="429">
        <v>14</v>
      </c>
      <c r="II53" s="455">
        <v>0</v>
      </c>
      <c r="IJ53" s="457" t="str">
        <f>IF(II53&gt;='Valori soglia'!$H$6,"BöB","OAPub")</f>
        <v>OAPub</v>
      </c>
      <c r="IK53" s="459" t="str">
        <f>IF(OR(AND(IG$12="Grundvertrag Dienstleistung",II53&gt;='Valori soglia'!$H$5,IK55=""),AND(IG$12="Los Dienstleistung",II53&gt;='Valori soglia'!$H$5,IK55=""),AND(IG$12="Grundvertrag Lieferung",II53&gt;='Valori soglia'!$L$5,IK55=""),AND(IG$12="Los Lieferung",II53&gt;='Valori soglia'!$L$5,IK55="")),"Freihändig Tipo. 13 OAPub","")</f>
        <v/>
      </c>
      <c r="IL53" s="460"/>
      <c r="IM53" s="461" t="str">
        <f>IF(IJ53="BöB","Ja","No")</f>
        <v>No</v>
      </c>
      <c r="IN53" s="463" t="str">
        <f>IF(IJ53="BöB","Ja","No")</f>
        <v>No</v>
      </c>
      <c r="IO53" s="465" t="str">
        <f>IF(SUM(II14:II55)&gt;II12/2,"Ʃ Aggiunte &gt; 50% Grundauftrag","")</f>
        <v/>
      </c>
      <c r="IP53" s="159"/>
      <c r="IQ53" s="173" t="s">
        <v>44</v>
      </c>
      <c r="IR53" s="429">
        <v>14</v>
      </c>
      <c r="IS53" s="455">
        <v>0</v>
      </c>
      <c r="IT53" s="457" t="str">
        <f>IF(IS53&gt;='Valori soglia'!$H$6,"BöB","OAPub")</f>
        <v>OAPub</v>
      </c>
      <c r="IU53" s="459" t="str">
        <f>IF(OR(AND(IQ$12="Grundvertrag Dienstleistung",IS53&gt;='Valori soglia'!$H$5,IU55=""),AND(IQ$12="Los Dienstleistung",IS53&gt;='Valori soglia'!$H$5,IU55=""),AND(IQ$12="Grundvertrag Lieferung",IS53&gt;='Valori soglia'!$L$5,IU55=""),AND(IQ$12="Los Lieferung",IS53&gt;='Valori soglia'!$L$5,IU55="")),"Freihändig Tipo. 13 OAPub","")</f>
        <v/>
      </c>
      <c r="IV53" s="460"/>
      <c r="IW53" s="461" t="str">
        <f>IF(IT53="BöB","Ja","No")</f>
        <v>No</v>
      </c>
      <c r="IX53" s="463" t="str">
        <f>IF(IT53="BöB","Ja","No")</f>
        <v>No</v>
      </c>
      <c r="IY53" s="465" t="str">
        <f>IF(SUM(IS14:IS55)&gt;IS12/2,"Ʃ Aggiunte &gt; 50% Grundauftrag","")</f>
        <v/>
      </c>
      <c r="IZ53" s="159"/>
      <c r="JA53" s="173" t="s">
        <v>44</v>
      </c>
      <c r="JB53" s="429">
        <v>14</v>
      </c>
      <c r="JC53" s="455">
        <v>0</v>
      </c>
      <c r="JD53" s="457" t="str">
        <f>IF(JC53&gt;='Valori soglia'!$H$6,"BöB","OAPub")</f>
        <v>OAPub</v>
      </c>
      <c r="JE53" s="459" t="str">
        <f>IF(OR(AND(JA$12="Grundvertrag Dienstleistung",JC53&gt;='Valori soglia'!$H$5,JE55=""),AND(JA$12="Los Dienstleistung",JC53&gt;='Valori soglia'!$H$5,JE55=""),AND(JA$12="Grundvertrag Lieferung",JC53&gt;='Valori soglia'!$L$5,JE55=""),AND(JA$12="Los Lieferung",JC53&gt;='Valori soglia'!$L$5,JE55="")),"Freihändig Tipo. 13 OAPub","")</f>
        <v/>
      </c>
      <c r="JF53" s="460"/>
      <c r="JG53" s="461" t="str">
        <f>IF(JD53="BöB","Ja","No")</f>
        <v>No</v>
      </c>
      <c r="JH53" s="463" t="str">
        <f>IF(JD53="BöB","Ja","No")</f>
        <v>No</v>
      </c>
      <c r="JI53" s="465" t="str">
        <f>IF(SUM(JC14:JC55)&gt;JC12/2,"Ʃ Aggiunte &gt; 50% Grundauftrag","")</f>
        <v/>
      </c>
      <c r="JJ53" s="160"/>
      <c r="JK53" s="173" t="s">
        <v>44</v>
      </c>
      <c r="JL53" s="429">
        <v>14</v>
      </c>
      <c r="JM53" s="455">
        <v>0</v>
      </c>
      <c r="JN53" s="457" t="str">
        <f>IF(JM53&gt;='Valori soglia'!$H$6,"BöB","OAPub")</f>
        <v>OAPub</v>
      </c>
      <c r="JO53" s="459" t="str">
        <f>IF(OR(AND(JK$12="Grundvertrag Dienstleistung",JM53&gt;='Valori soglia'!$H$5,JO55=""),AND(JK$12="Los Dienstleistung",JM53&gt;='Valori soglia'!$H$5,JO55=""),AND(JK$12="Grundvertrag Lieferung",JM53&gt;='Valori soglia'!$L$5,JO55=""),AND(JK$12="Los Lieferung",JM53&gt;='Valori soglia'!$L$5,JO55="")),"Freihändig Tipo. 13 OAPub","")</f>
        <v/>
      </c>
      <c r="JP53" s="460"/>
      <c r="JQ53" s="461" t="str">
        <f>IF(JN53="BöB","Ja","No")</f>
        <v>No</v>
      </c>
      <c r="JR53" s="463" t="str">
        <f>IF(JN53="BöB","Ja","No")</f>
        <v>No</v>
      </c>
      <c r="JS53" s="465" t="str">
        <f>IF(SUM(JM14:JM55)&gt;JM12/2,"Ʃ Aggiunte &gt; 50% Grundauftrag","")</f>
        <v/>
      </c>
    </row>
    <row r="54" spans="2:279" ht="27" customHeight="1" x14ac:dyDescent="0.2">
      <c r="B54" s="342" t="s">
        <v>34</v>
      </c>
      <c r="C54" s="429"/>
      <c r="D54" s="378"/>
      <c r="E54" s="510"/>
      <c r="F54" s="498" t="str">
        <f>IF(OR(AND(B53="Grundvertrag Dienstleistung",D53&gt;='Valori soglia'!H$5,D53&lt;'Valori soglia'!H$6),AND(B53="Los Dienstleistung",D53&gt;='Valori soglia'!H$5,D53&lt;'Valori soglia'!H$6),AND(B53="Grundvertrag Lieferung",D53&gt;='Valori soglia'!L$5,D53&lt;'Valori soglia'!L$6),AND(B53="Los Lieferung",D53&gt;='Valori soglia'!L$5,D53&lt;'Valori soglia'!L$6)),"Einladungsverfahren *","")</f>
        <v/>
      </c>
      <c r="G54" s="499"/>
      <c r="H54" s="502"/>
      <c r="I54" s="503"/>
      <c r="J54" s="495"/>
      <c r="K54" s="466" t="s">
        <v>45</v>
      </c>
      <c r="L54" s="429"/>
      <c r="M54" s="455"/>
      <c r="N54" s="457"/>
      <c r="O54" s="468" t="str">
        <f>IF(OR(AND(K$12="Grundvertrag Dienstleistung",M53&lt;'Valori soglia'!$H$5),AND(K$12="Los Dienstleistung",M53&lt;'Valori soglia'!$H$5),AND(K$12="Grundvertrag Lieferung",M53&lt;'Valori soglia'!$L$5),AND(K$12="Los Lieferung",M53&lt;'Valori soglia'!$L$5)),"Freihändig Tipo. 36 OAPub","")</f>
        <v/>
      </c>
      <c r="P54" s="469"/>
      <c r="Q54" s="461"/>
      <c r="R54" s="463"/>
      <c r="S54" s="465"/>
      <c r="T54" s="162"/>
      <c r="U54" s="466" t="s">
        <v>45</v>
      </c>
      <c r="V54" s="429"/>
      <c r="W54" s="455"/>
      <c r="X54" s="457"/>
      <c r="Y54" s="468" t="str">
        <f>IF(OR(AND(U$12="Grundvertrag Dienstleistung",W53&lt;'Valori soglia'!$H$5),AND(U$12="Los Dienstleistung",W53&lt;'Valori soglia'!$H$5),AND(U$12="Grundvertrag Lieferung",W53&lt;'Valori soglia'!$L$5),AND(U$12="Los Lieferung",W53&lt;'Valori soglia'!$L$5)),"Freihändig Tipo. 36 OAPub","")</f>
        <v/>
      </c>
      <c r="Z54" s="469"/>
      <c r="AA54" s="461"/>
      <c r="AB54" s="463"/>
      <c r="AC54" s="465"/>
      <c r="AD54" s="22"/>
      <c r="AE54" s="466" t="s">
        <v>45</v>
      </c>
      <c r="AF54" s="429"/>
      <c r="AG54" s="455"/>
      <c r="AH54" s="457"/>
      <c r="AI54" s="468" t="str">
        <f>IF(OR(AND(AE$12="Grundvertrag Dienstleistung",AG53&lt;'Valori soglia'!$H$5),AND(AE$12="Los Dienstleistung",AG53&lt;'Valori soglia'!$H$5),AND(AE$12="Grundvertrag Lieferung",AG53&lt;'Valori soglia'!$L$5),AND(AE$12="Los Lieferung",AG53&lt;'Valori soglia'!$L$5)),"Freihändig Tipo. 36 OAPub","")</f>
        <v/>
      </c>
      <c r="AJ54" s="469"/>
      <c r="AK54" s="461"/>
      <c r="AL54" s="463"/>
      <c r="AM54" s="465"/>
      <c r="AN54" s="27"/>
      <c r="AO54" s="466" t="s">
        <v>45</v>
      </c>
      <c r="AP54" s="429"/>
      <c r="AQ54" s="455"/>
      <c r="AR54" s="457"/>
      <c r="AS54" s="468" t="str">
        <f>IF(OR(AND(AO$12="Grundvertrag Dienstleistung",AQ53&lt;'Valori soglia'!$H$5),AND(AO$12="Los Dienstleistung",AQ53&lt;'Valori soglia'!$H$5),AND(AO$12="Grundvertrag Lieferung",AQ53&lt;'Valori soglia'!$L$5),AND(AO$12="Los Lieferung",AQ53&lt;'Valori soglia'!$L$5)),"Freihändig Tipo. 36 OAPub","")</f>
        <v/>
      </c>
      <c r="AT54" s="469"/>
      <c r="AU54" s="461"/>
      <c r="AV54" s="463"/>
      <c r="AW54" s="465"/>
      <c r="AX54" s="28"/>
      <c r="AY54" s="466" t="s">
        <v>45</v>
      </c>
      <c r="AZ54" s="429"/>
      <c r="BA54" s="455"/>
      <c r="BB54" s="457"/>
      <c r="BC54" s="468" t="str">
        <f>IF(OR(AND(AY$12="Grundvertrag Dienstleistung",BA53&lt;'Valori soglia'!$H$5),AND(AY$12="Los Dienstleistung",BA53&lt;'Valori soglia'!$H$5),AND(AY$12="Grundvertrag Lieferung",BA53&lt;'Valori soglia'!$L$5),AND(AY$12="Los Lieferung",BA53&lt;'Valori soglia'!$L$5)),"Freihändig Tipo. 36 OAPub","")</f>
        <v/>
      </c>
      <c r="BD54" s="469"/>
      <c r="BE54" s="461"/>
      <c r="BF54" s="463"/>
      <c r="BG54" s="465"/>
      <c r="BH54" s="27"/>
      <c r="BI54" s="466" t="s">
        <v>45</v>
      </c>
      <c r="BJ54" s="429"/>
      <c r="BK54" s="455"/>
      <c r="BL54" s="457"/>
      <c r="BM54" s="468" t="str">
        <f>IF(OR(AND(BI$12="Grundvertrag Dienstleistung",BK53&lt;'Valori soglia'!$H$5),AND(BI$12="Los Dienstleistung",BK53&lt;'Valori soglia'!$H$5),AND(BI$12="Grundvertrag Lieferung",BK53&lt;'Valori soglia'!$L$5),AND(BI$12="Los Lieferung",BK53&lt;'Valori soglia'!$L$5)),"Freihändig Tipo. 36 OAPub","")</f>
        <v/>
      </c>
      <c r="BN54" s="469"/>
      <c r="BO54" s="461"/>
      <c r="BP54" s="463"/>
      <c r="BQ54" s="465"/>
      <c r="BR54" s="159"/>
      <c r="BS54" s="466" t="s">
        <v>45</v>
      </c>
      <c r="BT54" s="429"/>
      <c r="BU54" s="455"/>
      <c r="BV54" s="457"/>
      <c r="BW54" s="468" t="str">
        <f>IF(OR(AND(BS$12="Grundvertrag Dienstleistung",BU53&lt;'Valori soglia'!$H$5),AND(BS$12="Los Dienstleistung",BU53&lt;'Valori soglia'!$H$5),AND(BS$12="Grundvertrag Lieferung",BU53&lt;'Valori soglia'!$L$5),AND(BS$12="Los Lieferung",BU53&lt;'Valori soglia'!$L$5)),"Freihändig Tipo. 36 OAPub","")</f>
        <v/>
      </c>
      <c r="BX54" s="469"/>
      <c r="BY54" s="461"/>
      <c r="BZ54" s="463"/>
      <c r="CA54" s="465"/>
      <c r="CB54" s="159"/>
      <c r="CC54" s="466" t="s">
        <v>45</v>
      </c>
      <c r="CD54" s="429"/>
      <c r="CE54" s="455"/>
      <c r="CF54" s="457"/>
      <c r="CG54" s="468" t="str">
        <f>IF(OR(AND(CC$12="Grundvertrag Dienstleistung",CE53&lt;'Valori soglia'!$H$5),AND(CC$12="Los Dienstleistung",CE53&lt;'Valori soglia'!$H$5),AND(CC$12="Grundvertrag Lieferung",CE53&lt;'Valori soglia'!$L$5),AND(CC$12="Los Lieferung",CE53&lt;'Valori soglia'!$L$5)),"Freihändig Tipo. 36 OAPub","")</f>
        <v/>
      </c>
      <c r="CH54" s="469"/>
      <c r="CI54" s="461"/>
      <c r="CJ54" s="463"/>
      <c r="CK54" s="465"/>
      <c r="CL54" s="160"/>
      <c r="CM54" s="466" t="s">
        <v>45</v>
      </c>
      <c r="CN54" s="429"/>
      <c r="CO54" s="455"/>
      <c r="CP54" s="457"/>
      <c r="CQ54" s="468" t="str">
        <f>IF(OR(AND(CM$12="Grundvertrag Dienstleistung",CO53&lt;'Valori soglia'!$H$5),AND(CM$12="Los Dienstleistung",CO53&lt;'Valori soglia'!$H$5),AND(CM$12="Grundvertrag Lieferung",CO53&lt;'Valori soglia'!$L$5),AND(CM$12="Los Lieferung",CO53&lt;'Valori soglia'!$L$5)),"Freihändig Tipo. 36 OAPub","")</f>
        <v/>
      </c>
      <c r="CR54" s="469"/>
      <c r="CS54" s="461"/>
      <c r="CT54" s="463"/>
      <c r="CU54" s="465"/>
      <c r="CV54" s="161"/>
      <c r="CW54" s="466" t="s">
        <v>45</v>
      </c>
      <c r="CX54" s="429"/>
      <c r="CY54" s="455"/>
      <c r="CZ54" s="457"/>
      <c r="DA54" s="468" t="str">
        <f>IF(OR(AND(CW$12="Grundvertrag Dienstleistung",CY53&lt;'Valori soglia'!$H$5),AND(CW$12="Los Dienstleistung",CY53&lt;'Valori soglia'!$H$5),AND(CW$12="Grundvertrag Lieferung",CY53&lt;'Valori soglia'!$L$5),AND(CW$12="Los Lieferung",CY53&lt;'Valori soglia'!$L$5)),"Freihändig Tipo. 36 OAPub","")</f>
        <v/>
      </c>
      <c r="DB54" s="469"/>
      <c r="DC54" s="461"/>
      <c r="DD54" s="463"/>
      <c r="DE54" s="465"/>
      <c r="DF54" s="162"/>
      <c r="DG54" s="466" t="s">
        <v>45</v>
      </c>
      <c r="DH54" s="429"/>
      <c r="DI54" s="455"/>
      <c r="DJ54" s="457"/>
      <c r="DK54" s="468" t="str">
        <f>IF(OR(AND(DG$12="Grundvertrag Dienstleistung",DI53&lt;'Valori soglia'!$H$5),AND(DG$12="Los Dienstleistung",DI53&lt;'Valori soglia'!$H$5),AND(DG$12="Grundvertrag Lieferung",DI53&lt;'Valori soglia'!$L$5),AND(DG$12="Los Lieferung",DI53&lt;'Valori soglia'!$L$5)),"Freihändig Tipo. 36 OAPub","")</f>
        <v/>
      </c>
      <c r="DL54" s="469"/>
      <c r="DM54" s="461"/>
      <c r="DN54" s="463"/>
      <c r="DO54" s="465"/>
      <c r="DP54" s="22"/>
      <c r="DQ54" s="466" t="s">
        <v>45</v>
      </c>
      <c r="DR54" s="429"/>
      <c r="DS54" s="455"/>
      <c r="DT54" s="457"/>
      <c r="DU54" s="468" t="str">
        <f>IF(OR(AND(DQ$12="Grundvertrag Dienstleistung",DS53&lt;'Valori soglia'!$H$5),AND(DQ$12="Los Dienstleistung",DS53&lt;'Valori soglia'!$H$5),AND(DQ$12="Grundvertrag Lieferung",DS53&lt;'Valori soglia'!$L$5),AND(DQ$12="Los Lieferung",DS53&lt;'Valori soglia'!$L$5)),"Freihändig Tipo. 36 OAPub","")</f>
        <v/>
      </c>
      <c r="DV54" s="469"/>
      <c r="DW54" s="461"/>
      <c r="DX54" s="463"/>
      <c r="DY54" s="465"/>
      <c r="DZ54" s="27"/>
      <c r="EA54" s="466" t="s">
        <v>45</v>
      </c>
      <c r="EB54" s="429"/>
      <c r="EC54" s="455"/>
      <c r="ED54" s="457"/>
      <c r="EE54" s="468" t="str">
        <f>IF(OR(AND(EA$12="Grundvertrag Dienstleistung",EC53&lt;'Valori soglia'!$H$5),AND(EA$12="Los Dienstleistung",EC53&lt;'Valori soglia'!$H$5),AND(EA$12="Grundvertrag Lieferung",EC53&lt;'Valori soglia'!$L$5),AND(EA$12="Los Lieferung",EC53&lt;'Valori soglia'!$L$5)),"Freihändig Tipo. 36 OAPub","")</f>
        <v/>
      </c>
      <c r="EF54" s="469"/>
      <c r="EG54" s="461"/>
      <c r="EH54" s="463"/>
      <c r="EI54" s="465"/>
      <c r="EJ54" s="28"/>
      <c r="EK54" s="466" t="s">
        <v>45</v>
      </c>
      <c r="EL54" s="429"/>
      <c r="EM54" s="455"/>
      <c r="EN54" s="457"/>
      <c r="EO54" s="468" t="str">
        <f>IF(OR(AND(EK$12="Grundvertrag Dienstleistung",EM53&lt;'Valori soglia'!$H$5),AND(EK$12="Los Dienstleistung",EM53&lt;'Valori soglia'!$H$5),AND(EK$12="Grundvertrag Lieferung",EM53&lt;'Valori soglia'!$L$5),AND(EK$12="Los Lieferung",EM53&lt;'Valori soglia'!$L$5)),"Freihändig Tipo. 36 OAPub","")</f>
        <v/>
      </c>
      <c r="EP54" s="469"/>
      <c r="EQ54" s="461"/>
      <c r="ER54" s="463"/>
      <c r="ES54" s="465"/>
      <c r="ET54" s="27"/>
      <c r="EU54" s="466" t="s">
        <v>45</v>
      </c>
      <c r="EV54" s="429"/>
      <c r="EW54" s="455"/>
      <c r="EX54" s="457"/>
      <c r="EY54" s="468" t="str">
        <f>IF(OR(AND(EU$12="Grundvertrag Dienstleistung",EW53&lt;'Valori soglia'!$H$5),AND(EU$12="Los Dienstleistung",EW53&lt;'Valori soglia'!$H$5),AND(EU$12="Grundvertrag Lieferung",EW53&lt;'Valori soglia'!$L$5),AND(EU$12="Los Lieferung",EW53&lt;'Valori soglia'!$L$5)),"Freihändig Tipo. 36 OAPub","")</f>
        <v/>
      </c>
      <c r="EZ54" s="469"/>
      <c r="FA54" s="461"/>
      <c r="FB54" s="463"/>
      <c r="FC54" s="465"/>
      <c r="FD54" s="159"/>
      <c r="FE54" s="466" t="s">
        <v>45</v>
      </c>
      <c r="FF54" s="429"/>
      <c r="FG54" s="455"/>
      <c r="FH54" s="457"/>
      <c r="FI54" s="468" t="str">
        <f>IF(OR(AND(FE$12="Grundvertrag Dienstleistung",FG53&lt;'Valori soglia'!$H$5),AND(FE$12="Los Dienstleistung",FG53&lt;'Valori soglia'!$H$5),AND(FE$12="Grundvertrag Lieferung",FG53&lt;'Valori soglia'!$L$5),AND(FE$12="Los Lieferung",FG53&lt;'Valori soglia'!$L$5)),"Freihändig Tipo. 36 OAPub","")</f>
        <v/>
      </c>
      <c r="FJ54" s="469"/>
      <c r="FK54" s="461"/>
      <c r="FL54" s="463"/>
      <c r="FM54" s="465"/>
      <c r="FN54" s="159"/>
      <c r="FO54" s="466" t="s">
        <v>45</v>
      </c>
      <c r="FP54" s="429"/>
      <c r="FQ54" s="455"/>
      <c r="FR54" s="457"/>
      <c r="FS54" s="468" t="str">
        <f>IF(OR(AND(FO$12="Grundvertrag Dienstleistung",FQ53&lt;'Valori soglia'!$H$5),AND(FO$12="Los Dienstleistung",FQ53&lt;'Valori soglia'!$H$5),AND(FO$12="Grundvertrag Lieferung",FQ53&lt;'Valori soglia'!$L$5),AND(FO$12="Los Lieferung",FQ53&lt;'Valori soglia'!$L$5)),"Freihändig Tipo. 36 OAPub","")</f>
        <v/>
      </c>
      <c r="FT54" s="469"/>
      <c r="FU54" s="461"/>
      <c r="FV54" s="463"/>
      <c r="FW54" s="465"/>
      <c r="FX54" s="160"/>
      <c r="FY54" s="466" t="s">
        <v>45</v>
      </c>
      <c r="FZ54" s="429"/>
      <c r="GA54" s="455"/>
      <c r="GB54" s="457"/>
      <c r="GC54" s="468" t="str">
        <f>IF(OR(AND(FY$12="Grundvertrag Dienstleistung",GA53&lt;'Valori soglia'!$H$5),AND(FY$12="Los Dienstleistung",GA53&lt;'Valori soglia'!$H$5),AND(FY$12="Grundvertrag Lieferung",GA53&lt;'Valori soglia'!$L$5),AND(FY$12="Los Lieferung",GA53&lt;'Valori soglia'!$L$5)),"Freihändig Tipo. 36 OAPub","")</f>
        <v/>
      </c>
      <c r="GD54" s="469"/>
      <c r="GE54" s="461"/>
      <c r="GF54" s="463"/>
      <c r="GG54" s="465"/>
      <c r="GH54" s="161"/>
      <c r="GI54" s="466" t="s">
        <v>45</v>
      </c>
      <c r="GJ54" s="429"/>
      <c r="GK54" s="455"/>
      <c r="GL54" s="457"/>
      <c r="GM54" s="468" t="str">
        <f>IF(OR(AND(GI$12="Grundvertrag Dienstleistung",GK53&lt;'Valori soglia'!$H$5),AND(GI$12="Los Dienstleistung",GK53&lt;'Valori soglia'!$H$5),AND(GI$12="Grundvertrag Lieferung",GK53&lt;'Valori soglia'!$L$5),AND(GI$12="Los Lieferung",GK53&lt;'Valori soglia'!$L$5)),"Freihändig Tipo. 36 OAPub","")</f>
        <v/>
      </c>
      <c r="GN54" s="469"/>
      <c r="GO54" s="461"/>
      <c r="GP54" s="463"/>
      <c r="GQ54" s="465"/>
      <c r="GR54" s="162"/>
      <c r="GS54" s="466" t="s">
        <v>45</v>
      </c>
      <c r="GT54" s="429"/>
      <c r="GU54" s="455"/>
      <c r="GV54" s="457"/>
      <c r="GW54" s="468" t="str">
        <f>IF(OR(AND(GS$12="Grundvertrag Dienstleistung",GU53&lt;'Valori soglia'!$H$5),AND(GS$12="Los Dienstleistung",GU53&lt;'Valori soglia'!$H$5),AND(GS$12="Grundvertrag Lieferung",GU53&lt;'Valori soglia'!$L$5),AND(GS$12="Los Lieferung",GU53&lt;'Valori soglia'!$L$5)),"Freihändig Tipo. 36 OAPub","")</f>
        <v/>
      </c>
      <c r="GX54" s="469"/>
      <c r="GY54" s="461"/>
      <c r="GZ54" s="463"/>
      <c r="HA54" s="465"/>
      <c r="HB54" s="22"/>
      <c r="HC54" s="466" t="s">
        <v>45</v>
      </c>
      <c r="HD54" s="429"/>
      <c r="HE54" s="455"/>
      <c r="HF54" s="457"/>
      <c r="HG54" s="468" t="str">
        <f>IF(OR(AND(HC$12="Grundvertrag Dienstleistung",HE53&lt;'Valori soglia'!$H$5),AND(HC$12="Los Dienstleistung",HE53&lt;'Valori soglia'!$H$5),AND(HC$12="Grundvertrag Lieferung",HE53&lt;'Valori soglia'!$L$5),AND(HC$12="Los Lieferung",HE53&lt;'Valori soglia'!$L$5)),"Freihändig Tipo. 36 OAPub","")</f>
        <v/>
      </c>
      <c r="HH54" s="469"/>
      <c r="HI54" s="461"/>
      <c r="HJ54" s="463"/>
      <c r="HK54" s="465"/>
      <c r="HL54" s="27"/>
      <c r="HM54" s="466" t="s">
        <v>45</v>
      </c>
      <c r="HN54" s="429"/>
      <c r="HO54" s="455"/>
      <c r="HP54" s="457"/>
      <c r="HQ54" s="468" t="str">
        <f>IF(OR(AND(HM$12="Grundvertrag Dienstleistung",HO53&lt;'Valori soglia'!$H$5),AND(HM$12="Los Dienstleistung",HO53&lt;'Valori soglia'!$H$5),AND(HM$12="Grundvertrag Lieferung",HO53&lt;'Valori soglia'!$L$5),AND(HM$12="Los Lieferung",HO53&lt;'Valori soglia'!$L$5)),"Freihändig Tipo. 36 OAPub","")</f>
        <v/>
      </c>
      <c r="HR54" s="469"/>
      <c r="HS54" s="461"/>
      <c r="HT54" s="463"/>
      <c r="HU54" s="465"/>
      <c r="HV54" s="28"/>
      <c r="HW54" s="466" t="s">
        <v>45</v>
      </c>
      <c r="HX54" s="429"/>
      <c r="HY54" s="455"/>
      <c r="HZ54" s="457"/>
      <c r="IA54" s="468" t="str">
        <f>IF(OR(AND(HW$12="Grundvertrag Dienstleistung",HY53&lt;'Valori soglia'!$H$5),AND(HW$12="Los Dienstleistung",HY53&lt;'Valori soglia'!$H$5),AND(HW$12="Grundvertrag Lieferung",HY53&lt;'Valori soglia'!$L$5),AND(HW$12="Los Lieferung",HY53&lt;'Valori soglia'!$L$5)),"Freihändig Tipo. 36 OAPub","")</f>
        <v/>
      </c>
      <c r="IB54" s="469"/>
      <c r="IC54" s="461"/>
      <c r="ID54" s="463"/>
      <c r="IE54" s="465"/>
      <c r="IF54" s="27"/>
      <c r="IG54" s="466" t="s">
        <v>45</v>
      </c>
      <c r="IH54" s="429"/>
      <c r="II54" s="455"/>
      <c r="IJ54" s="457"/>
      <c r="IK54" s="468" t="str">
        <f>IF(OR(AND(IG$12="Grundvertrag Dienstleistung",II53&lt;'Valori soglia'!$H$5),AND(IG$12="Los Dienstleistung",II53&lt;'Valori soglia'!$H$5),AND(IG$12="Grundvertrag Lieferung",II53&lt;'Valori soglia'!$L$5),AND(IG$12="Los Lieferung",II53&lt;'Valori soglia'!$L$5)),"Freihändig Tipo. 36 OAPub","")</f>
        <v/>
      </c>
      <c r="IL54" s="469"/>
      <c r="IM54" s="461"/>
      <c r="IN54" s="463"/>
      <c r="IO54" s="465"/>
      <c r="IP54" s="159"/>
      <c r="IQ54" s="466" t="s">
        <v>45</v>
      </c>
      <c r="IR54" s="429"/>
      <c r="IS54" s="455"/>
      <c r="IT54" s="457"/>
      <c r="IU54" s="468" t="str">
        <f>IF(OR(AND(IQ$12="Grundvertrag Dienstleistung",IS53&lt;'Valori soglia'!$H$5),AND(IQ$12="Los Dienstleistung",IS53&lt;'Valori soglia'!$H$5),AND(IQ$12="Grundvertrag Lieferung",IS53&lt;'Valori soglia'!$L$5),AND(IQ$12="Los Lieferung",IS53&lt;'Valori soglia'!$L$5)),"Freihändig Tipo. 36 OAPub","")</f>
        <v/>
      </c>
      <c r="IV54" s="469"/>
      <c r="IW54" s="461"/>
      <c r="IX54" s="463"/>
      <c r="IY54" s="465"/>
      <c r="IZ54" s="159"/>
      <c r="JA54" s="466" t="s">
        <v>45</v>
      </c>
      <c r="JB54" s="429"/>
      <c r="JC54" s="455"/>
      <c r="JD54" s="457"/>
      <c r="JE54" s="468" t="str">
        <f>IF(OR(AND(JA$12="Grundvertrag Dienstleistung",JC53&lt;'Valori soglia'!$H$5),AND(JA$12="Los Dienstleistung",JC53&lt;'Valori soglia'!$H$5),AND(JA$12="Grundvertrag Lieferung",JC53&lt;'Valori soglia'!$L$5),AND(JA$12="Los Lieferung",JC53&lt;'Valori soglia'!$L$5)),"Freihändig Tipo. 36 OAPub","")</f>
        <v/>
      </c>
      <c r="JF54" s="469"/>
      <c r="JG54" s="461"/>
      <c r="JH54" s="463"/>
      <c r="JI54" s="465"/>
      <c r="JJ54" s="160"/>
      <c r="JK54" s="466" t="s">
        <v>45</v>
      </c>
      <c r="JL54" s="429"/>
      <c r="JM54" s="455"/>
      <c r="JN54" s="457"/>
      <c r="JO54" s="468" t="str">
        <f>IF(OR(AND(JK$12="Grundvertrag Dienstleistung",JM53&lt;'Valori soglia'!$H$5),AND(JK$12="Los Dienstleistung",JM53&lt;'Valori soglia'!$H$5),AND(JK$12="Grundvertrag Lieferung",JM53&lt;'Valori soglia'!$L$5),AND(JK$12="Los Lieferung",JM53&lt;'Valori soglia'!$L$5)),"Freihändig Tipo. 36 OAPub","")</f>
        <v/>
      </c>
      <c r="JP54" s="469"/>
      <c r="JQ54" s="461"/>
      <c r="JR54" s="463"/>
      <c r="JS54" s="465"/>
    </row>
    <row r="55" spans="2:279" ht="27" customHeight="1" x14ac:dyDescent="0.2">
      <c r="B55" s="343"/>
      <c r="C55" s="429"/>
      <c r="D55" s="378"/>
      <c r="E55" s="510"/>
      <c r="F55" s="507" t="str">
        <f>IF(OR(AND(B53="Grundvertrag Dienstleistung",D53&lt;'Valori soglia'!H$5),AND(B53="Los Dienstleistung",D53&lt;'Valori soglia'!H$5),AND(B53="Grundvertrag Lieferung",D53&lt;'Valori soglia'!L$5),AND(B53="Los Lieferung",D53&lt;'Valori soglia'!L$5)),"Freihändig Tipo. 36 OAPub","")</f>
        <v/>
      </c>
      <c r="G55" s="508"/>
      <c r="H55" s="502"/>
      <c r="I55" s="503"/>
      <c r="J55" s="495"/>
      <c r="K55" s="466"/>
      <c r="L55" s="429"/>
      <c r="M55" s="455"/>
      <c r="N55" s="457"/>
      <c r="O55" s="472" t="str">
        <f>IF(OR(AND(N$12="Offen",OR(AND(K$12="Grundvertrag Dienstleistung",M53&gt;='Valori soglia'!$H$5,M53&lt;'Valori soglia'!$H$6),AND(K$12="Los Dienstleistung",M53&gt;='Valori soglia'!$H$5,M53&lt;'Valori soglia'!$H$6),AND(K$12="Grundvertrag Lieferung",M53&gt;='Valori soglia'!$L$5,M53&lt;'Valori soglia'!$L$6),AND(K$12="Los Lieferung",M53&gt;='Valori soglia'!$L$5,M53&lt;'Valori soglia'!$L$6))),AND(N$12="Einladung",OR(AND(K$12="Grundvertrag Dienstleistung",M53&gt;='Valori soglia'!$H$5,M53&lt;'Valori soglia'!$H$6),AND(K$12="Los Dienstleistung",M53&gt;='Valori soglia'!$H$5,M53&lt;'Valori soglia'!$H$6),AND(K$12="Grundvertrag Lieferung",M53&gt;='Valori soglia'!$L$5,M53&lt;'Valori soglia'!$L$6),AND(K$12="Los Lieferung",M53&gt;='Valori soglia'!$L$5,M53&lt;'Valori soglia'!$L$6)))),"Freihändig Tipo. 36 Abs. 2 Bst. d OAPub","")</f>
        <v/>
      </c>
      <c r="P55" s="473"/>
      <c r="Q55" s="461"/>
      <c r="R55" s="463"/>
      <c r="S55" s="465"/>
      <c r="T55" s="162"/>
      <c r="U55" s="466"/>
      <c r="V55" s="429"/>
      <c r="W55" s="455"/>
      <c r="X55" s="457"/>
      <c r="Y55" s="472" t="str">
        <f>IF(OR(AND(X$12="Offen",OR(AND(U$12="Grundvertrag Dienstleistung",W53&gt;='Valori soglia'!$H$5,W53&lt;'Valori soglia'!$H$6),AND(U$12="Los Dienstleistung",W53&gt;='Valori soglia'!$H$5,W53&lt;'Valori soglia'!$H$6),AND(U$12="Grundvertrag Lieferung",W53&gt;='Valori soglia'!$L$5,W53&lt;'Valori soglia'!$L$6),AND(U$12="Los Lieferung",W53&gt;='Valori soglia'!$L$5,W53&lt;'Valori soglia'!$L$6))),AND(X$12="Einladung",OR(AND(U$12="Grundvertrag Dienstleistung",W53&gt;='Valori soglia'!$H$5,W53&lt;'Valori soglia'!$H$6),AND(U$12="Los Dienstleistung",W53&gt;='Valori soglia'!$H$5,W53&lt;'Valori soglia'!$H$6),AND(U$12="Grundvertrag Lieferung",W53&gt;='Valori soglia'!$L$5,W53&lt;'Valori soglia'!$L$6),AND(U$12="Los Lieferung",W53&gt;='Valori soglia'!$L$5,W53&lt;'Valori soglia'!$L$6)))),"Freihändig Tipo. 36 Abs. 2 Bst. d OAPub","")</f>
        <v/>
      </c>
      <c r="Z55" s="473"/>
      <c r="AA55" s="461"/>
      <c r="AB55" s="463"/>
      <c r="AC55" s="465"/>
      <c r="AD55" s="27"/>
      <c r="AE55" s="466"/>
      <c r="AF55" s="429"/>
      <c r="AG55" s="455"/>
      <c r="AH55" s="457"/>
      <c r="AI55" s="472" t="str">
        <f>IF(OR(AND(AH$12="Offen",OR(AND(AE$12="Grundvertrag Dienstleistung",AG53&gt;='Valori soglia'!$H$5,AG53&lt;'Valori soglia'!$H$6),AND(AE$12="Los Dienstleistung",AG53&gt;='Valori soglia'!$H$5,AG53&lt;'Valori soglia'!$H$6),AND(AE$12="Grundvertrag Lieferung",AG53&gt;='Valori soglia'!$L$5,AG53&lt;'Valori soglia'!$L$6),AND(AE$12="Los Lieferung",AG53&gt;='Valori soglia'!$L$5,AG53&lt;'Valori soglia'!$L$6))),AND(AH$12="Einladung",OR(AND(AE$12="Grundvertrag Dienstleistung",AG53&gt;='Valori soglia'!$H$5,AG53&lt;'Valori soglia'!$H$6),AND(AE$12="Los Dienstleistung",AG53&gt;='Valori soglia'!$H$5,AG53&lt;'Valori soglia'!$H$6),AND(AE$12="Grundvertrag Lieferung",AG53&gt;='Valori soglia'!$L$5,AG53&lt;'Valori soglia'!$L$6),AND(AE$12="Los Lieferung",AG53&gt;='Valori soglia'!$L$5,AG53&lt;'Valori soglia'!$L$6)))),"Freihändig Tipo. 36 Abs. 2 Bst. d OAPub","")</f>
        <v/>
      </c>
      <c r="AJ55" s="473"/>
      <c r="AK55" s="461"/>
      <c r="AL55" s="463"/>
      <c r="AM55" s="465"/>
      <c r="AN55" s="27"/>
      <c r="AO55" s="466"/>
      <c r="AP55" s="429"/>
      <c r="AQ55" s="455"/>
      <c r="AR55" s="457"/>
      <c r="AS55" s="472" t="str">
        <f>IF(OR(AND(AR$12="Offen",OR(AND(AO$12="Grundvertrag Dienstleistung",AQ53&gt;='Valori soglia'!$H$5,AQ53&lt;'Valori soglia'!$H$6),AND(AO$12="Los Dienstleistung",AQ53&gt;='Valori soglia'!$H$5,AQ53&lt;'Valori soglia'!$H$6),AND(AO$12="Grundvertrag Lieferung",AQ53&gt;='Valori soglia'!$L$5,AQ53&lt;'Valori soglia'!$L$6),AND(AO$12="Los Lieferung",AQ53&gt;='Valori soglia'!$L$5,AQ53&lt;'Valori soglia'!$L$6))),AND(AR$12="Einladung",OR(AND(AO$12="Grundvertrag Dienstleistung",AQ53&gt;='Valori soglia'!$H$5,AQ53&lt;'Valori soglia'!$H$6),AND(AO$12="Los Dienstleistung",AQ53&gt;='Valori soglia'!$H$5,AQ53&lt;'Valori soglia'!$H$6),AND(AO$12="Grundvertrag Lieferung",AQ53&gt;='Valori soglia'!$L$5,AQ53&lt;'Valori soglia'!$L$6),AND(AO$12="Los Lieferung",AQ53&gt;='Valori soglia'!$L$5,AQ53&lt;'Valori soglia'!$L$6)))),"Freihändig Tipo. 36 Abs. 2 Bst. d OAPub","")</f>
        <v/>
      </c>
      <c r="AT55" s="473"/>
      <c r="AU55" s="461"/>
      <c r="AV55" s="463"/>
      <c r="AW55" s="465"/>
      <c r="AX55" s="28"/>
      <c r="AY55" s="466"/>
      <c r="AZ55" s="429"/>
      <c r="BA55" s="455"/>
      <c r="BB55" s="457"/>
      <c r="BC55" s="472" t="str">
        <f>IF(OR(AND(BB$12="Offen",OR(AND(AY$12="Grundvertrag Dienstleistung",BA53&gt;='Valori soglia'!$H$5,BA53&lt;'Valori soglia'!$H$6),AND(AY$12="Los Dienstleistung",BA53&gt;='Valori soglia'!$H$5,BA53&lt;'Valori soglia'!$H$6),AND(AY$12="Grundvertrag Lieferung",BA53&gt;='Valori soglia'!$L$5,BA53&lt;'Valori soglia'!$L$6),AND(AY$12="Los Lieferung",BA53&gt;='Valori soglia'!$L$5,BA53&lt;'Valori soglia'!$L$6))),AND(BB$12="Einladung",OR(AND(AY$12="Grundvertrag Dienstleistung",BA53&gt;='Valori soglia'!$H$5,BA53&lt;'Valori soglia'!$H$6),AND(AY$12="Los Dienstleistung",BA53&gt;='Valori soglia'!$H$5,BA53&lt;'Valori soglia'!$H$6),AND(AY$12="Grundvertrag Lieferung",BA53&gt;='Valori soglia'!$L$5,BA53&lt;'Valori soglia'!$L$6),AND(AY$12="Los Lieferung",BA53&gt;='Valori soglia'!$L$5,BA53&lt;'Valori soglia'!$L$6)))),"Freihändig Tipo. 36 Abs. 2 Bst. d OAPub","")</f>
        <v/>
      </c>
      <c r="BD55" s="473"/>
      <c r="BE55" s="461"/>
      <c r="BF55" s="463"/>
      <c r="BG55" s="465"/>
      <c r="BH55" s="27"/>
      <c r="BI55" s="466"/>
      <c r="BJ55" s="429"/>
      <c r="BK55" s="455"/>
      <c r="BL55" s="457"/>
      <c r="BM55" s="472" t="str">
        <f>IF(OR(AND(BL$12="Offen",OR(AND(BI$12="Grundvertrag Dienstleistung",BK53&gt;='Valori soglia'!$H$5,BK53&lt;'Valori soglia'!$H$6),AND(BI$12="Los Dienstleistung",BK53&gt;='Valori soglia'!$H$5,BK53&lt;'Valori soglia'!$H$6),AND(BI$12="Grundvertrag Lieferung",BK53&gt;='Valori soglia'!$L$5,BK53&lt;'Valori soglia'!$L$6),AND(BI$12="Los Lieferung",BK53&gt;='Valori soglia'!$L$5,BK53&lt;'Valori soglia'!$L$6))),AND(BL$12="Einladung",OR(AND(BI$12="Grundvertrag Dienstleistung",BK53&gt;='Valori soglia'!$H$5,BK53&lt;'Valori soglia'!$H$6),AND(BI$12="Los Dienstleistung",BK53&gt;='Valori soglia'!$H$5,BK53&lt;'Valori soglia'!$H$6),AND(BI$12="Grundvertrag Lieferung",BK53&gt;='Valori soglia'!$L$5,BK53&lt;'Valori soglia'!$L$6),AND(BI$12="Los Lieferung",BK53&gt;='Valori soglia'!$L$5,BK53&lt;'Valori soglia'!$L$6)))),"Freihändig Tipo. 36 Abs. 2 Bst. d OAPub","")</f>
        <v/>
      </c>
      <c r="BN55" s="473"/>
      <c r="BO55" s="461"/>
      <c r="BP55" s="463"/>
      <c r="BQ55" s="465"/>
      <c r="BR55" s="159"/>
      <c r="BS55" s="466"/>
      <c r="BT55" s="429"/>
      <c r="BU55" s="455"/>
      <c r="BV55" s="457"/>
      <c r="BW55" s="472" t="str">
        <f>IF(OR(AND(BV$12="Offen",OR(AND(BS$12="Grundvertrag Dienstleistung",BU53&gt;='Valori soglia'!$H$5,BU53&lt;'Valori soglia'!$H$6),AND(BS$12="Los Dienstleistung",BU53&gt;='Valori soglia'!$H$5,BU53&lt;'Valori soglia'!$H$6),AND(BS$12="Grundvertrag Lieferung",BU53&gt;='Valori soglia'!$L$5,BU53&lt;'Valori soglia'!$L$6),AND(BS$12="Los Lieferung",BU53&gt;='Valori soglia'!$L$5,BU53&lt;'Valori soglia'!$L$6))),AND(BV$12="Einladung",OR(AND(BS$12="Grundvertrag Dienstleistung",BU53&gt;='Valori soglia'!$H$5,BU53&lt;'Valori soglia'!$H$6),AND(BS$12="Los Dienstleistung",BU53&gt;='Valori soglia'!$H$5,BU53&lt;'Valori soglia'!$H$6),AND(BS$12="Grundvertrag Lieferung",BU53&gt;='Valori soglia'!$L$5,BU53&lt;'Valori soglia'!$L$6),AND(BS$12="Los Lieferung",BU53&gt;='Valori soglia'!$L$5,BU53&lt;'Valori soglia'!$L$6)))),"Freihändig Tipo. 36 Abs. 2 Bst. d OAPub","")</f>
        <v/>
      </c>
      <c r="BX55" s="473"/>
      <c r="BY55" s="461"/>
      <c r="BZ55" s="463"/>
      <c r="CA55" s="465"/>
      <c r="CB55" s="159"/>
      <c r="CC55" s="466"/>
      <c r="CD55" s="429"/>
      <c r="CE55" s="455"/>
      <c r="CF55" s="457"/>
      <c r="CG55" s="472" t="str">
        <f>IF(OR(AND(CF$12="Offen",OR(AND(CC$12="Grundvertrag Dienstleistung",CE53&gt;='Valori soglia'!$H$5,CE53&lt;'Valori soglia'!$H$6),AND(CC$12="Los Dienstleistung",CE53&gt;='Valori soglia'!$H$5,CE53&lt;'Valori soglia'!$H$6),AND(CC$12="Grundvertrag Lieferung",CE53&gt;='Valori soglia'!$L$5,CE53&lt;'Valori soglia'!$L$6),AND(CC$12="Los Lieferung",CE53&gt;='Valori soglia'!$L$5,CE53&lt;'Valori soglia'!$L$6))),AND(CF$12="Einladung",OR(AND(CC$12="Grundvertrag Dienstleistung",CE53&gt;='Valori soglia'!$H$5,CE53&lt;'Valori soglia'!$H$6),AND(CC$12="Los Dienstleistung",CE53&gt;='Valori soglia'!$H$5,CE53&lt;'Valori soglia'!$H$6),AND(CC$12="Grundvertrag Lieferung",CE53&gt;='Valori soglia'!$L$5,CE53&lt;'Valori soglia'!$L$6),AND(CC$12="Los Lieferung",CE53&gt;='Valori soglia'!$L$5,CE53&lt;'Valori soglia'!$L$6)))),"Freihändig Tipo. 36 Abs. 2 Bst. d OAPub","")</f>
        <v/>
      </c>
      <c r="CH55" s="473"/>
      <c r="CI55" s="461"/>
      <c r="CJ55" s="463"/>
      <c r="CK55" s="465"/>
      <c r="CL55" s="160"/>
      <c r="CM55" s="466"/>
      <c r="CN55" s="429"/>
      <c r="CO55" s="455"/>
      <c r="CP55" s="457"/>
      <c r="CQ55" s="472" t="str">
        <f>IF(OR(AND(CP$12="Offen",OR(AND(CM$12="Grundvertrag Dienstleistung",CO53&gt;='Valori soglia'!$H$5,CO53&lt;'Valori soglia'!$H$6),AND(CM$12="Los Dienstleistung",CO53&gt;='Valori soglia'!$H$5,CO53&lt;'Valori soglia'!$H$6),AND(CM$12="Grundvertrag Lieferung",CO53&gt;='Valori soglia'!$L$5,CO53&lt;'Valori soglia'!$L$6),AND(CM$12="Los Lieferung",CO53&gt;='Valori soglia'!$L$5,CO53&lt;'Valori soglia'!$L$6))),AND(CP$12="Einladung",OR(AND(CM$12="Grundvertrag Dienstleistung",CO53&gt;='Valori soglia'!$H$5,CO53&lt;'Valori soglia'!$H$6),AND(CM$12="Los Dienstleistung",CO53&gt;='Valori soglia'!$H$5,CO53&lt;'Valori soglia'!$H$6),AND(CM$12="Grundvertrag Lieferung",CO53&gt;='Valori soglia'!$L$5,CO53&lt;'Valori soglia'!$L$6),AND(CM$12="Los Lieferung",CO53&gt;='Valori soglia'!$L$5,CO53&lt;'Valori soglia'!$L$6)))),"Freihändig Tipo. 36 Abs. 2 Bst. d OAPub","")</f>
        <v/>
      </c>
      <c r="CR55" s="473"/>
      <c r="CS55" s="461"/>
      <c r="CT55" s="463"/>
      <c r="CU55" s="465"/>
      <c r="CV55" s="161"/>
      <c r="CW55" s="466"/>
      <c r="CX55" s="429"/>
      <c r="CY55" s="455"/>
      <c r="CZ55" s="457"/>
      <c r="DA55" s="472" t="str">
        <f>IF(OR(AND(CZ$12="Offen",OR(AND(CW$12="Grundvertrag Dienstleistung",CY53&gt;='Valori soglia'!$H$5,CY53&lt;'Valori soglia'!$H$6),AND(CW$12="Los Dienstleistung",CY53&gt;='Valori soglia'!$H$5,CY53&lt;'Valori soglia'!$H$6),AND(CW$12="Grundvertrag Lieferung",CY53&gt;='Valori soglia'!$L$5,CY53&lt;'Valori soglia'!$L$6),AND(CW$12="Los Lieferung",CY53&gt;='Valori soglia'!$L$5,CY53&lt;'Valori soglia'!$L$6))),AND(CZ$12="Einladung",OR(AND(CW$12="Grundvertrag Dienstleistung",CY53&gt;='Valori soglia'!$H$5,CY53&lt;'Valori soglia'!$H$6),AND(CW$12="Los Dienstleistung",CY53&gt;='Valori soglia'!$H$5,CY53&lt;'Valori soglia'!$H$6),AND(CW$12="Grundvertrag Lieferung",CY53&gt;='Valori soglia'!$L$5,CY53&lt;'Valori soglia'!$L$6),AND(CW$12="Los Lieferung",CY53&gt;='Valori soglia'!$L$5,CY53&lt;'Valori soglia'!$L$6)))),"Freihändig Tipo. 36 Abs. 2 Bst. d OAPub","")</f>
        <v/>
      </c>
      <c r="DB55" s="473"/>
      <c r="DC55" s="461"/>
      <c r="DD55" s="463"/>
      <c r="DE55" s="465"/>
      <c r="DF55" s="162"/>
      <c r="DG55" s="466"/>
      <c r="DH55" s="429"/>
      <c r="DI55" s="455"/>
      <c r="DJ55" s="457"/>
      <c r="DK55" s="472" t="str">
        <f>IF(OR(AND(DJ$12="Offen",OR(AND(DG$12="Grundvertrag Dienstleistung",DI53&gt;='Valori soglia'!$H$5,DI53&lt;'Valori soglia'!$H$6),AND(DG$12="Los Dienstleistung",DI53&gt;='Valori soglia'!$H$5,DI53&lt;'Valori soglia'!$H$6),AND(DG$12="Grundvertrag Lieferung",DI53&gt;='Valori soglia'!$L$5,DI53&lt;'Valori soglia'!$L$6),AND(DG$12="Los Lieferung",DI53&gt;='Valori soglia'!$L$5,DI53&lt;'Valori soglia'!$L$6))),AND(DJ$12="Einladung",OR(AND(DG$12="Grundvertrag Dienstleistung",DI53&gt;='Valori soglia'!$H$5,DI53&lt;'Valori soglia'!$H$6),AND(DG$12="Los Dienstleistung",DI53&gt;='Valori soglia'!$H$5,DI53&lt;'Valori soglia'!$H$6),AND(DG$12="Grundvertrag Lieferung",DI53&gt;='Valori soglia'!$L$5,DI53&lt;'Valori soglia'!$L$6),AND(DG$12="Los Lieferung",DI53&gt;='Valori soglia'!$L$5,DI53&lt;'Valori soglia'!$L$6)))),"Freihändig Tipo. 36 Abs. 2 Bst. d OAPub","")</f>
        <v/>
      </c>
      <c r="DL55" s="473"/>
      <c r="DM55" s="461"/>
      <c r="DN55" s="463"/>
      <c r="DO55" s="465"/>
      <c r="DP55" s="27"/>
      <c r="DQ55" s="466"/>
      <c r="DR55" s="429"/>
      <c r="DS55" s="455"/>
      <c r="DT55" s="457"/>
      <c r="DU55" s="472" t="str">
        <f>IF(OR(AND(DT$12="Offen",OR(AND(DQ$12="Grundvertrag Dienstleistung",DS53&gt;='Valori soglia'!$H$5,DS53&lt;'Valori soglia'!$H$6),AND(DQ$12="Los Dienstleistung",DS53&gt;='Valori soglia'!$H$5,DS53&lt;'Valori soglia'!$H$6),AND(DQ$12="Grundvertrag Lieferung",DS53&gt;='Valori soglia'!$L$5,DS53&lt;'Valori soglia'!$L$6),AND(DQ$12="Los Lieferung",DS53&gt;='Valori soglia'!$L$5,DS53&lt;'Valori soglia'!$L$6))),AND(DT$12="Einladung",OR(AND(DQ$12="Grundvertrag Dienstleistung",DS53&gt;='Valori soglia'!$H$5,DS53&lt;'Valori soglia'!$H$6),AND(DQ$12="Los Dienstleistung",DS53&gt;='Valori soglia'!$H$5,DS53&lt;'Valori soglia'!$H$6),AND(DQ$12="Grundvertrag Lieferung",DS53&gt;='Valori soglia'!$L$5,DS53&lt;'Valori soglia'!$L$6),AND(DQ$12="Los Lieferung",DS53&gt;='Valori soglia'!$L$5,DS53&lt;'Valori soglia'!$L$6)))),"Freihändig Tipo. 36 Abs. 2 Bst. d OAPub","")</f>
        <v/>
      </c>
      <c r="DV55" s="473"/>
      <c r="DW55" s="461"/>
      <c r="DX55" s="463"/>
      <c r="DY55" s="465"/>
      <c r="DZ55" s="27"/>
      <c r="EA55" s="466"/>
      <c r="EB55" s="429"/>
      <c r="EC55" s="455"/>
      <c r="ED55" s="457"/>
      <c r="EE55" s="472" t="str">
        <f>IF(OR(AND(ED$12="Offen",OR(AND(EA$12="Grundvertrag Dienstleistung",EC53&gt;='Valori soglia'!$H$5,EC53&lt;'Valori soglia'!$H$6),AND(EA$12="Los Dienstleistung",EC53&gt;='Valori soglia'!$H$5,EC53&lt;'Valori soglia'!$H$6),AND(EA$12="Grundvertrag Lieferung",EC53&gt;='Valori soglia'!$L$5,EC53&lt;'Valori soglia'!$L$6),AND(EA$12="Los Lieferung",EC53&gt;='Valori soglia'!$L$5,EC53&lt;'Valori soglia'!$L$6))),AND(ED$12="Einladung",OR(AND(EA$12="Grundvertrag Dienstleistung",EC53&gt;='Valori soglia'!$H$5,EC53&lt;'Valori soglia'!$H$6),AND(EA$12="Los Dienstleistung",EC53&gt;='Valori soglia'!$H$5,EC53&lt;'Valori soglia'!$H$6),AND(EA$12="Grundvertrag Lieferung",EC53&gt;='Valori soglia'!$L$5,EC53&lt;'Valori soglia'!$L$6),AND(EA$12="Los Lieferung",EC53&gt;='Valori soglia'!$L$5,EC53&lt;'Valori soglia'!$L$6)))),"Freihändig Tipo. 36 Abs. 2 Bst. d OAPub","")</f>
        <v/>
      </c>
      <c r="EF55" s="473"/>
      <c r="EG55" s="461"/>
      <c r="EH55" s="463"/>
      <c r="EI55" s="465"/>
      <c r="EJ55" s="28"/>
      <c r="EK55" s="466"/>
      <c r="EL55" s="429"/>
      <c r="EM55" s="455"/>
      <c r="EN55" s="457"/>
      <c r="EO55" s="472" t="str">
        <f>IF(OR(AND(EN$12="Offen",OR(AND(EK$12="Grundvertrag Dienstleistung",EM53&gt;='Valori soglia'!$H$5,EM53&lt;'Valori soglia'!$H$6),AND(EK$12="Los Dienstleistung",EM53&gt;='Valori soglia'!$H$5,EM53&lt;'Valori soglia'!$H$6),AND(EK$12="Grundvertrag Lieferung",EM53&gt;='Valori soglia'!$L$5,EM53&lt;'Valori soglia'!$L$6),AND(EK$12="Los Lieferung",EM53&gt;='Valori soglia'!$L$5,EM53&lt;'Valori soglia'!$L$6))),AND(EN$12="Einladung",OR(AND(EK$12="Grundvertrag Dienstleistung",EM53&gt;='Valori soglia'!$H$5,EM53&lt;'Valori soglia'!$H$6),AND(EK$12="Los Dienstleistung",EM53&gt;='Valori soglia'!$H$5,EM53&lt;'Valori soglia'!$H$6),AND(EK$12="Grundvertrag Lieferung",EM53&gt;='Valori soglia'!$L$5,EM53&lt;'Valori soglia'!$L$6),AND(EK$12="Los Lieferung",EM53&gt;='Valori soglia'!$L$5,EM53&lt;'Valori soglia'!$L$6)))),"Freihändig Tipo. 36 Abs. 2 Bst. d OAPub","")</f>
        <v/>
      </c>
      <c r="EP55" s="473"/>
      <c r="EQ55" s="461"/>
      <c r="ER55" s="463"/>
      <c r="ES55" s="465"/>
      <c r="ET55" s="27"/>
      <c r="EU55" s="466"/>
      <c r="EV55" s="429"/>
      <c r="EW55" s="455"/>
      <c r="EX55" s="457"/>
      <c r="EY55" s="472" t="str">
        <f>IF(OR(AND(EX$12="Offen",OR(AND(EU$12="Grundvertrag Dienstleistung",EW53&gt;='Valori soglia'!$H$5,EW53&lt;'Valori soglia'!$H$6),AND(EU$12="Los Dienstleistung",EW53&gt;='Valori soglia'!$H$5,EW53&lt;'Valori soglia'!$H$6),AND(EU$12="Grundvertrag Lieferung",EW53&gt;='Valori soglia'!$L$5,EW53&lt;'Valori soglia'!$L$6),AND(EU$12="Los Lieferung",EW53&gt;='Valori soglia'!$L$5,EW53&lt;'Valori soglia'!$L$6))),AND(EX$12="Einladung",OR(AND(EU$12="Grundvertrag Dienstleistung",EW53&gt;='Valori soglia'!$H$5,EW53&lt;'Valori soglia'!$H$6),AND(EU$12="Los Dienstleistung",EW53&gt;='Valori soglia'!$H$5,EW53&lt;'Valori soglia'!$H$6),AND(EU$12="Grundvertrag Lieferung",EW53&gt;='Valori soglia'!$L$5,EW53&lt;'Valori soglia'!$L$6),AND(EU$12="Los Lieferung",EW53&gt;='Valori soglia'!$L$5,EW53&lt;'Valori soglia'!$L$6)))),"Freihändig Tipo. 36 Abs. 2 Bst. d OAPub","")</f>
        <v/>
      </c>
      <c r="EZ55" s="473"/>
      <c r="FA55" s="461"/>
      <c r="FB55" s="463"/>
      <c r="FC55" s="465"/>
      <c r="FD55" s="159"/>
      <c r="FE55" s="466"/>
      <c r="FF55" s="429"/>
      <c r="FG55" s="455"/>
      <c r="FH55" s="457"/>
      <c r="FI55" s="472" t="str">
        <f>IF(OR(AND(FH$12="Offen",OR(AND(FE$12="Grundvertrag Dienstleistung",FG53&gt;='Valori soglia'!$H$5,FG53&lt;'Valori soglia'!$H$6),AND(FE$12="Los Dienstleistung",FG53&gt;='Valori soglia'!$H$5,FG53&lt;'Valori soglia'!$H$6),AND(FE$12="Grundvertrag Lieferung",FG53&gt;='Valori soglia'!$L$5,FG53&lt;'Valori soglia'!$L$6),AND(FE$12="Los Lieferung",FG53&gt;='Valori soglia'!$L$5,FG53&lt;'Valori soglia'!$L$6))),AND(FH$12="Einladung",OR(AND(FE$12="Grundvertrag Dienstleistung",FG53&gt;='Valori soglia'!$H$5,FG53&lt;'Valori soglia'!$H$6),AND(FE$12="Los Dienstleistung",FG53&gt;='Valori soglia'!$H$5,FG53&lt;'Valori soglia'!$H$6),AND(FE$12="Grundvertrag Lieferung",FG53&gt;='Valori soglia'!$L$5,FG53&lt;'Valori soglia'!$L$6),AND(FE$12="Los Lieferung",FG53&gt;='Valori soglia'!$L$5,FG53&lt;'Valori soglia'!$L$6)))),"Freihändig Tipo. 36 Abs. 2 Bst. d OAPub","")</f>
        <v/>
      </c>
      <c r="FJ55" s="473"/>
      <c r="FK55" s="461"/>
      <c r="FL55" s="463"/>
      <c r="FM55" s="465"/>
      <c r="FN55" s="159"/>
      <c r="FO55" s="466"/>
      <c r="FP55" s="429"/>
      <c r="FQ55" s="455"/>
      <c r="FR55" s="457"/>
      <c r="FS55" s="472" t="str">
        <f>IF(OR(AND(FR$12="Offen",OR(AND(FO$12="Grundvertrag Dienstleistung",FQ53&gt;='Valori soglia'!$H$5,FQ53&lt;'Valori soglia'!$H$6),AND(FO$12="Los Dienstleistung",FQ53&gt;='Valori soglia'!$H$5,FQ53&lt;'Valori soglia'!$H$6),AND(FO$12="Grundvertrag Lieferung",FQ53&gt;='Valori soglia'!$L$5,FQ53&lt;'Valori soglia'!$L$6),AND(FO$12="Los Lieferung",FQ53&gt;='Valori soglia'!$L$5,FQ53&lt;'Valori soglia'!$L$6))),AND(FR$12="Einladung",OR(AND(FO$12="Grundvertrag Dienstleistung",FQ53&gt;='Valori soglia'!$H$5,FQ53&lt;'Valori soglia'!$H$6),AND(FO$12="Los Dienstleistung",FQ53&gt;='Valori soglia'!$H$5,FQ53&lt;'Valori soglia'!$H$6),AND(FO$12="Grundvertrag Lieferung",FQ53&gt;='Valori soglia'!$L$5,FQ53&lt;'Valori soglia'!$L$6),AND(FO$12="Los Lieferung",FQ53&gt;='Valori soglia'!$L$5,FQ53&lt;'Valori soglia'!$L$6)))),"Freihändig Tipo. 36 Abs. 2 Bst. d OAPub","")</f>
        <v/>
      </c>
      <c r="FT55" s="473"/>
      <c r="FU55" s="461"/>
      <c r="FV55" s="463"/>
      <c r="FW55" s="465"/>
      <c r="FX55" s="160"/>
      <c r="FY55" s="466"/>
      <c r="FZ55" s="429"/>
      <c r="GA55" s="455"/>
      <c r="GB55" s="457"/>
      <c r="GC55" s="472" t="str">
        <f>IF(OR(AND(GB$12="Offen",OR(AND(FY$12="Grundvertrag Dienstleistung",GA53&gt;='Valori soglia'!$H$5,GA53&lt;'Valori soglia'!$H$6),AND(FY$12="Los Dienstleistung",GA53&gt;='Valori soglia'!$H$5,GA53&lt;'Valori soglia'!$H$6),AND(FY$12="Grundvertrag Lieferung",GA53&gt;='Valori soglia'!$L$5,GA53&lt;'Valori soglia'!$L$6),AND(FY$12="Los Lieferung",GA53&gt;='Valori soglia'!$L$5,GA53&lt;'Valori soglia'!$L$6))),AND(GB$12="Einladung",OR(AND(FY$12="Grundvertrag Dienstleistung",GA53&gt;='Valori soglia'!$H$5,GA53&lt;'Valori soglia'!$H$6),AND(FY$12="Los Dienstleistung",GA53&gt;='Valori soglia'!$H$5,GA53&lt;'Valori soglia'!$H$6),AND(FY$12="Grundvertrag Lieferung",GA53&gt;='Valori soglia'!$L$5,GA53&lt;'Valori soglia'!$L$6),AND(FY$12="Los Lieferung",GA53&gt;='Valori soglia'!$L$5,GA53&lt;'Valori soglia'!$L$6)))),"Freihändig Tipo. 36 Abs. 2 Bst. d OAPub","")</f>
        <v/>
      </c>
      <c r="GD55" s="473"/>
      <c r="GE55" s="461"/>
      <c r="GF55" s="463"/>
      <c r="GG55" s="465"/>
      <c r="GH55" s="161"/>
      <c r="GI55" s="466"/>
      <c r="GJ55" s="429"/>
      <c r="GK55" s="455"/>
      <c r="GL55" s="457"/>
      <c r="GM55" s="472" t="str">
        <f>IF(OR(AND(GL$12="Offen",OR(AND(GI$12="Grundvertrag Dienstleistung",GK53&gt;='Valori soglia'!$H$5,GK53&lt;'Valori soglia'!$H$6),AND(GI$12="Los Dienstleistung",GK53&gt;='Valori soglia'!$H$5,GK53&lt;'Valori soglia'!$H$6),AND(GI$12="Grundvertrag Lieferung",GK53&gt;='Valori soglia'!$L$5,GK53&lt;'Valori soglia'!$L$6),AND(GI$12="Los Lieferung",GK53&gt;='Valori soglia'!$L$5,GK53&lt;'Valori soglia'!$L$6))),AND(GL$12="Einladung",OR(AND(GI$12="Grundvertrag Dienstleistung",GK53&gt;='Valori soglia'!$H$5,GK53&lt;'Valori soglia'!$H$6),AND(GI$12="Los Dienstleistung",GK53&gt;='Valori soglia'!$H$5,GK53&lt;'Valori soglia'!$H$6),AND(GI$12="Grundvertrag Lieferung",GK53&gt;='Valori soglia'!$L$5,GK53&lt;'Valori soglia'!$L$6),AND(GI$12="Los Lieferung",GK53&gt;='Valori soglia'!$L$5,GK53&lt;'Valori soglia'!$L$6)))),"Freihändig Tipo. 36 Abs. 2 Bst. d OAPub","")</f>
        <v/>
      </c>
      <c r="GN55" s="473"/>
      <c r="GO55" s="461"/>
      <c r="GP55" s="463"/>
      <c r="GQ55" s="465"/>
      <c r="GR55" s="162"/>
      <c r="GS55" s="466"/>
      <c r="GT55" s="429"/>
      <c r="GU55" s="455"/>
      <c r="GV55" s="457"/>
      <c r="GW55" s="472" t="str">
        <f>IF(OR(AND(GV$12="Offen",OR(AND(GS$12="Grundvertrag Dienstleistung",GU53&gt;='Valori soglia'!$H$5,GU53&lt;'Valori soglia'!$H$6),AND(GS$12="Los Dienstleistung",GU53&gt;='Valori soglia'!$H$5,GU53&lt;'Valori soglia'!$H$6),AND(GS$12="Grundvertrag Lieferung",GU53&gt;='Valori soglia'!$L$5,GU53&lt;'Valori soglia'!$L$6),AND(GS$12="Los Lieferung",GU53&gt;='Valori soglia'!$L$5,GU53&lt;'Valori soglia'!$L$6))),AND(GV$12="Einladung",OR(AND(GS$12="Grundvertrag Dienstleistung",GU53&gt;='Valori soglia'!$H$5,GU53&lt;'Valori soglia'!$H$6),AND(GS$12="Los Dienstleistung",GU53&gt;='Valori soglia'!$H$5,GU53&lt;'Valori soglia'!$H$6),AND(GS$12="Grundvertrag Lieferung",GU53&gt;='Valori soglia'!$L$5,GU53&lt;'Valori soglia'!$L$6),AND(GS$12="Los Lieferung",GU53&gt;='Valori soglia'!$L$5,GU53&lt;'Valori soglia'!$L$6)))),"Freihändig Tipo. 36 Abs. 2 Bst. d OAPub","")</f>
        <v/>
      </c>
      <c r="GX55" s="473"/>
      <c r="GY55" s="461"/>
      <c r="GZ55" s="463"/>
      <c r="HA55" s="465"/>
      <c r="HB55" s="27"/>
      <c r="HC55" s="466"/>
      <c r="HD55" s="429"/>
      <c r="HE55" s="455"/>
      <c r="HF55" s="457"/>
      <c r="HG55" s="472" t="str">
        <f>IF(OR(AND(HF$12="Offen",OR(AND(HC$12="Grundvertrag Dienstleistung",HE53&gt;='Valori soglia'!$H$5,HE53&lt;'Valori soglia'!$H$6),AND(HC$12="Los Dienstleistung",HE53&gt;='Valori soglia'!$H$5,HE53&lt;'Valori soglia'!$H$6),AND(HC$12="Grundvertrag Lieferung",HE53&gt;='Valori soglia'!$L$5,HE53&lt;'Valori soglia'!$L$6),AND(HC$12="Los Lieferung",HE53&gt;='Valori soglia'!$L$5,HE53&lt;'Valori soglia'!$L$6))),AND(HF$12="Einladung",OR(AND(HC$12="Grundvertrag Dienstleistung",HE53&gt;='Valori soglia'!$H$5,HE53&lt;'Valori soglia'!$H$6),AND(HC$12="Los Dienstleistung",HE53&gt;='Valori soglia'!$H$5,HE53&lt;'Valori soglia'!$H$6),AND(HC$12="Grundvertrag Lieferung",HE53&gt;='Valori soglia'!$L$5,HE53&lt;'Valori soglia'!$L$6),AND(HC$12="Los Lieferung",HE53&gt;='Valori soglia'!$L$5,HE53&lt;'Valori soglia'!$L$6)))),"Freihändig Tipo. 36 Abs. 2 Bst. d OAPub","")</f>
        <v/>
      </c>
      <c r="HH55" s="473"/>
      <c r="HI55" s="461"/>
      <c r="HJ55" s="463"/>
      <c r="HK55" s="465"/>
      <c r="HL55" s="27"/>
      <c r="HM55" s="466"/>
      <c r="HN55" s="429"/>
      <c r="HO55" s="455"/>
      <c r="HP55" s="457"/>
      <c r="HQ55" s="472" t="str">
        <f>IF(OR(AND(HP$12="Offen",OR(AND(HM$12="Grundvertrag Dienstleistung",HO53&gt;='Valori soglia'!$H$5,HO53&lt;'Valori soglia'!$H$6),AND(HM$12="Los Dienstleistung",HO53&gt;='Valori soglia'!$H$5,HO53&lt;'Valori soglia'!$H$6),AND(HM$12="Grundvertrag Lieferung",HO53&gt;='Valori soglia'!$L$5,HO53&lt;'Valori soglia'!$L$6),AND(HM$12="Los Lieferung",HO53&gt;='Valori soglia'!$L$5,HO53&lt;'Valori soglia'!$L$6))),AND(HP$12="Einladung",OR(AND(HM$12="Grundvertrag Dienstleistung",HO53&gt;='Valori soglia'!$H$5,HO53&lt;'Valori soglia'!$H$6),AND(HM$12="Los Dienstleistung",HO53&gt;='Valori soglia'!$H$5,HO53&lt;'Valori soglia'!$H$6),AND(HM$12="Grundvertrag Lieferung",HO53&gt;='Valori soglia'!$L$5,HO53&lt;'Valori soglia'!$L$6),AND(HM$12="Los Lieferung",HO53&gt;='Valori soglia'!$L$5,HO53&lt;'Valori soglia'!$L$6)))),"Freihändig Tipo. 36 Abs. 2 Bst. d OAPub","")</f>
        <v/>
      </c>
      <c r="HR55" s="473"/>
      <c r="HS55" s="461"/>
      <c r="HT55" s="463"/>
      <c r="HU55" s="465"/>
      <c r="HV55" s="28"/>
      <c r="HW55" s="466"/>
      <c r="HX55" s="429"/>
      <c r="HY55" s="455"/>
      <c r="HZ55" s="457"/>
      <c r="IA55" s="472" t="str">
        <f>IF(OR(AND(HZ$12="Offen",OR(AND(HW$12="Grundvertrag Dienstleistung",HY53&gt;='Valori soglia'!$H$5,HY53&lt;'Valori soglia'!$H$6),AND(HW$12="Los Dienstleistung",HY53&gt;='Valori soglia'!$H$5,HY53&lt;'Valori soglia'!$H$6),AND(HW$12="Grundvertrag Lieferung",HY53&gt;='Valori soglia'!$L$5,HY53&lt;'Valori soglia'!$L$6),AND(HW$12="Los Lieferung",HY53&gt;='Valori soglia'!$L$5,HY53&lt;'Valori soglia'!$L$6))),AND(HZ$12="Einladung",OR(AND(HW$12="Grundvertrag Dienstleistung",HY53&gt;='Valori soglia'!$H$5,HY53&lt;'Valori soglia'!$H$6),AND(HW$12="Los Dienstleistung",HY53&gt;='Valori soglia'!$H$5,HY53&lt;'Valori soglia'!$H$6),AND(HW$12="Grundvertrag Lieferung",HY53&gt;='Valori soglia'!$L$5,HY53&lt;'Valori soglia'!$L$6),AND(HW$12="Los Lieferung",HY53&gt;='Valori soglia'!$L$5,HY53&lt;'Valori soglia'!$L$6)))),"Freihändig Tipo. 36 Abs. 2 Bst. d OAPub","")</f>
        <v/>
      </c>
      <c r="IB55" s="473"/>
      <c r="IC55" s="461"/>
      <c r="ID55" s="463"/>
      <c r="IE55" s="465"/>
      <c r="IF55" s="27"/>
      <c r="IG55" s="466"/>
      <c r="IH55" s="429"/>
      <c r="II55" s="455"/>
      <c r="IJ55" s="457"/>
      <c r="IK55" s="472" t="str">
        <f>IF(OR(AND(IJ$12="Offen",OR(AND(IG$12="Grundvertrag Dienstleistung",II53&gt;='Valori soglia'!$H$5,II53&lt;'Valori soglia'!$H$6),AND(IG$12="Los Dienstleistung",II53&gt;='Valori soglia'!$H$5,II53&lt;'Valori soglia'!$H$6),AND(IG$12="Grundvertrag Lieferung",II53&gt;='Valori soglia'!$L$5,II53&lt;'Valori soglia'!$L$6),AND(IG$12="Los Lieferung",II53&gt;='Valori soglia'!$L$5,II53&lt;'Valori soglia'!$L$6))),AND(IJ$12="Einladung",OR(AND(IG$12="Grundvertrag Dienstleistung",II53&gt;='Valori soglia'!$H$5,II53&lt;'Valori soglia'!$H$6),AND(IG$12="Los Dienstleistung",II53&gt;='Valori soglia'!$H$5,II53&lt;'Valori soglia'!$H$6),AND(IG$12="Grundvertrag Lieferung",II53&gt;='Valori soglia'!$L$5,II53&lt;'Valori soglia'!$L$6),AND(IG$12="Los Lieferung",II53&gt;='Valori soglia'!$L$5,II53&lt;'Valori soglia'!$L$6)))),"Freihändig Tipo. 36 Abs. 2 Bst. d OAPub","")</f>
        <v/>
      </c>
      <c r="IL55" s="473"/>
      <c r="IM55" s="461"/>
      <c r="IN55" s="463"/>
      <c r="IO55" s="465"/>
      <c r="IP55" s="159"/>
      <c r="IQ55" s="466"/>
      <c r="IR55" s="429"/>
      <c r="IS55" s="455"/>
      <c r="IT55" s="457"/>
      <c r="IU55" s="472" t="str">
        <f>IF(OR(AND(IT$12="Offen",OR(AND(IQ$12="Grundvertrag Dienstleistung",IS53&gt;='Valori soglia'!$H$5,IS53&lt;'Valori soglia'!$H$6),AND(IQ$12="Los Dienstleistung",IS53&gt;='Valori soglia'!$H$5,IS53&lt;'Valori soglia'!$H$6),AND(IQ$12="Grundvertrag Lieferung",IS53&gt;='Valori soglia'!$L$5,IS53&lt;'Valori soglia'!$L$6),AND(IQ$12="Los Lieferung",IS53&gt;='Valori soglia'!$L$5,IS53&lt;'Valori soglia'!$L$6))),AND(IT$12="Einladung",OR(AND(IQ$12="Grundvertrag Dienstleistung",IS53&gt;='Valori soglia'!$H$5,IS53&lt;'Valori soglia'!$H$6),AND(IQ$12="Los Dienstleistung",IS53&gt;='Valori soglia'!$H$5,IS53&lt;'Valori soglia'!$H$6),AND(IQ$12="Grundvertrag Lieferung",IS53&gt;='Valori soglia'!$L$5,IS53&lt;'Valori soglia'!$L$6),AND(IQ$12="Los Lieferung",IS53&gt;='Valori soglia'!$L$5,IS53&lt;'Valori soglia'!$L$6)))),"Freihändig Tipo. 36 Abs. 2 Bst. d OAPub","")</f>
        <v/>
      </c>
      <c r="IV55" s="473"/>
      <c r="IW55" s="461"/>
      <c r="IX55" s="463"/>
      <c r="IY55" s="465"/>
      <c r="IZ55" s="159"/>
      <c r="JA55" s="466"/>
      <c r="JB55" s="429"/>
      <c r="JC55" s="455"/>
      <c r="JD55" s="457"/>
      <c r="JE55" s="472" t="str">
        <f>IF(OR(AND(JD$12="Offen",OR(AND(JA$12="Grundvertrag Dienstleistung",JC53&gt;='Valori soglia'!$H$5,JC53&lt;'Valori soglia'!$H$6),AND(JA$12="Los Dienstleistung",JC53&gt;='Valori soglia'!$H$5,JC53&lt;'Valori soglia'!$H$6),AND(JA$12="Grundvertrag Lieferung",JC53&gt;='Valori soglia'!$L$5,JC53&lt;'Valori soglia'!$L$6),AND(JA$12="Los Lieferung",JC53&gt;='Valori soglia'!$L$5,JC53&lt;'Valori soglia'!$L$6))),AND(JD$12="Einladung",OR(AND(JA$12="Grundvertrag Dienstleistung",JC53&gt;='Valori soglia'!$H$5,JC53&lt;'Valori soglia'!$H$6),AND(JA$12="Los Dienstleistung",JC53&gt;='Valori soglia'!$H$5,JC53&lt;'Valori soglia'!$H$6),AND(JA$12="Grundvertrag Lieferung",JC53&gt;='Valori soglia'!$L$5,JC53&lt;'Valori soglia'!$L$6),AND(JA$12="Los Lieferung",JC53&gt;='Valori soglia'!$L$5,JC53&lt;'Valori soglia'!$L$6)))),"Freihändig Tipo. 36 Abs. 2 Bst. d OAPub","")</f>
        <v/>
      </c>
      <c r="JF55" s="473"/>
      <c r="JG55" s="461"/>
      <c r="JH55" s="463"/>
      <c r="JI55" s="465"/>
      <c r="JJ55" s="160"/>
      <c r="JK55" s="466"/>
      <c r="JL55" s="429"/>
      <c r="JM55" s="455"/>
      <c r="JN55" s="457"/>
      <c r="JO55" s="472" t="str">
        <f>IF(OR(AND(JN$12="Offen",OR(AND(JK$12="Grundvertrag Dienstleistung",JM53&gt;='Valori soglia'!$H$5,JM53&lt;'Valori soglia'!$H$6),AND(JK$12="Los Dienstleistung",JM53&gt;='Valori soglia'!$H$5,JM53&lt;'Valori soglia'!$H$6),AND(JK$12="Grundvertrag Lieferung",JM53&gt;='Valori soglia'!$L$5,JM53&lt;'Valori soglia'!$L$6),AND(JK$12="Los Lieferung",JM53&gt;='Valori soglia'!$L$5,JM53&lt;'Valori soglia'!$L$6))),AND(JN$12="Einladung",OR(AND(JK$12="Grundvertrag Dienstleistung",JM53&gt;='Valori soglia'!$H$5,JM53&lt;'Valori soglia'!$H$6),AND(JK$12="Los Dienstleistung",JM53&gt;='Valori soglia'!$H$5,JM53&lt;'Valori soglia'!$H$6),AND(JK$12="Grundvertrag Lieferung",JM53&gt;='Valori soglia'!$L$5,JM53&lt;'Valori soglia'!$L$6),AND(JK$12="Los Lieferung",JM53&gt;='Valori soglia'!$L$5,JM53&lt;'Valori soglia'!$L$6)))),"Freihändig Tipo. 36 Abs. 2 Bst. d OAPub","")</f>
        <v/>
      </c>
      <c r="JP55" s="473"/>
      <c r="JQ55" s="461"/>
      <c r="JR55" s="463"/>
      <c r="JS55" s="465"/>
    </row>
    <row r="56" spans="2:279" ht="27" customHeight="1" x14ac:dyDescent="0.2">
      <c r="B56" s="151" t="s">
        <v>103</v>
      </c>
      <c r="C56" s="429"/>
      <c r="D56" s="378">
        <v>0</v>
      </c>
      <c r="E56" s="510" t="str">
        <f>IF(D56&gt;='Valori soglia'!H$6,"BöB","OAPub")</f>
        <v>OAPub</v>
      </c>
      <c r="F56" s="505" t="str">
        <f>IF(D56&gt;='Valori soglia'!H$6,"Offenes Procedura *","")</f>
        <v/>
      </c>
      <c r="G56" s="506"/>
      <c r="H56" s="502" t="str">
        <f>IF(E56="BöB","Ja","No")</f>
        <v>No</v>
      </c>
      <c r="I56" s="503" t="str">
        <f>IF(E56="BöB","Ja","No")</f>
        <v>No</v>
      </c>
      <c r="J56" s="495"/>
      <c r="K56" s="173" t="s">
        <v>44</v>
      </c>
      <c r="L56" s="429">
        <v>15</v>
      </c>
      <c r="M56" s="455">
        <v>0</v>
      </c>
      <c r="N56" s="457" t="str">
        <f>IF(M56&gt;='Valori soglia'!$H$6,"BöB","OAPub")</f>
        <v>OAPub</v>
      </c>
      <c r="O56" s="459" t="str">
        <f>IF(OR(AND(K$12="Grundvertrag Dienstleistung",M56&gt;='Valori soglia'!$H$5,O58=""),AND(K$12="Los Dienstleistung",M56&gt;='Valori soglia'!$H$5,O58=""),AND(K$12="Grundvertrag Lieferung",M56&gt;='Valori soglia'!$L$5,O58=""),AND(K$12="Los Lieferung",M56&gt;='Valori soglia'!$L$5,O58="")),"Freihändig Tipo. 13 OAPub","")</f>
        <v/>
      </c>
      <c r="P56" s="460"/>
      <c r="Q56" s="461" t="str">
        <f>IF(N56="BöB","Ja","No")</f>
        <v>No</v>
      </c>
      <c r="R56" s="463" t="str">
        <f>IF(N56="BöB","Ja","No")</f>
        <v>No</v>
      </c>
      <c r="S56" s="465" t="str">
        <f>IF(SUM(M14:M58)&gt;M12/2,"Ʃ Aggiunte &gt; 50% Grundauftrag","")</f>
        <v/>
      </c>
      <c r="T56" s="162"/>
      <c r="U56" s="173" t="s">
        <v>44</v>
      </c>
      <c r="V56" s="429">
        <v>15</v>
      </c>
      <c r="W56" s="455">
        <v>0</v>
      </c>
      <c r="X56" s="457" t="str">
        <f>IF(W56&gt;='Valori soglia'!$H$6,"BöB","OAPub")</f>
        <v>OAPub</v>
      </c>
      <c r="Y56" s="459" t="str">
        <f>IF(OR(AND(U$12="Grundvertrag Dienstleistung",W56&gt;='Valori soglia'!$H$5,Y58=""),AND(U$12="Los Dienstleistung",W56&gt;='Valori soglia'!$H$5,Y58=""),AND(U$12="Grundvertrag Lieferung",W56&gt;='Valori soglia'!$L$5,Y58=""),AND(U$12="Los Lieferung",W56&gt;='Valori soglia'!$L$5,Y58="")),"Freihändig Tipo. 13 OAPub","")</f>
        <v/>
      </c>
      <c r="Z56" s="460"/>
      <c r="AA56" s="461" t="str">
        <f>IF(X56="BöB","Ja","No")</f>
        <v>No</v>
      </c>
      <c r="AB56" s="463" t="str">
        <f>IF(X56="BöB","Ja","No")</f>
        <v>No</v>
      </c>
      <c r="AC56" s="465" t="str">
        <f>IF(SUM(W14:W58)&gt;W12/2,"Ʃ Aggiunte &gt; 50% Grundauftrag","")</f>
        <v/>
      </c>
      <c r="AD56" s="36"/>
      <c r="AE56" s="173" t="s">
        <v>44</v>
      </c>
      <c r="AF56" s="429">
        <v>15</v>
      </c>
      <c r="AG56" s="455">
        <v>0</v>
      </c>
      <c r="AH56" s="457" t="str">
        <f>IF(AG56&gt;='Valori soglia'!$H$6,"BöB","OAPub")</f>
        <v>OAPub</v>
      </c>
      <c r="AI56" s="459" t="str">
        <f>IF(OR(AND(AE$12="Grundvertrag Dienstleistung",AG56&gt;='Valori soglia'!$H$5,AI58=""),AND(AE$12="Los Dienstleistung",AG56&gt;='Valori soglia'!$H$5,AI58=""),AND(AE$12="Grundvertrag Lieferung",AG56&gt;='Valori soglia'!$L$5,AI58=""),AND(AE$12="Los Lieferung",AG56&gt;='Valori soglia'!$L$5,AI58="")),"Freihändig Tipo. 13 OAPub","")</f>
        <v/>
      </c>
      <c r="AJ56" s="460"/>
      <c r="AK56" s="461" t="str">
        <f>IF(AH56="BöB","Ja","No")</f>
        <v>No</v>
      </c>
      <c r="AL56" s="463" t="str">
        <f>IF(AH56="BöB","Ja","No")</f>
        <v>No</v>
      </c>
      <c r="AM56" s="465" t="str">
        <f>IF(SUM(AG14:AG58)&gt;AG12/2,"Ʃ Aggiunte &gt; 50% Grundauftrag","")</f>
        <v/>
      </c>
      <c r="AN56" s="27"/>
      <c r="AO56" s="173" t="s">
        <v>44</v>
      </c>
      <c r="AP56" s="429">
        <v>15</v>
      </c>
      <c r="AQ56" s="455">
        <v>0</v>
      </c>
      <c r="AR56" s="457" t="str">
        <f>IF(AQ56&gt;='Valori soglia'!$H$6,"BöB","OAPub")</f>
        <v>OAPub</v>
      </c>
      <c r="AS56" s="459" t="str">
        <f>IF(OR(AND(AO$12="Grundvertrag Dienstleistung",AQ56&gt;='Valori soglia'!$H$5,AS58=""),AND(AO$12="Los Dienstleistung",AQ56&gt;='Valori soglia'!$H$5,AS58=""),AND(AO$12="Grundvertrag Lieferung",AQ56&gt;='Valori soglia'!$L$5,AS58=""),AND(AO$12="Los Lieferung",AQ56&gt;='Valori soglia'!$L$5,AS58="")),"Freihändig Tipo. 13 OAPub","")</f>
        <v/>
      </c>
      <c r="AT56" s="460"/>
      <c r="AU56" s="461" t="str">
        <f>IF(AR56="BöB","Ja","No")</f>
        <v>No</v>
      </c>
      <c r="AV56" s="463" t="str">
        <f>IF(AR56="BöB","Ja","No")</f>
        <v>No</v>
      </c>
      <c r="AW56" s="465" t="str">
        <f>IF(SUM(AQ14:AQ58)&gt;AQ12/2,"Ʃ Aggiunte &gt; 50% Grundauftrag","")</f>
        <v/>
      </c>
      <c r="AX56" s="28"/>
      <c r="AY56" s="173" t="s">
        <v>44</v>
      </c>
      <c r="AZ56" s="429">
        <v>15</v>
      </c>
      <c r="BA56" s="455">
        <v>0</v>
      </c>
      <c r="BB56" s="457" t="str">
        <f>IF(BA56&gt;='Valori soglia'!$H$6,"BöB","OAPub")</f>
        <v>OAPub</v>
      </c>
      <c r="BC56" s="459" t="str">
        <f>IF(OR(AND(AY$12="Grundvertrag Dienstleistung",BA56&gt;='Valori soglia'!$H$5,BC58=""),AND(AY$12="Los Dienstleistung",BA56&gt;='Valori soglia'!$H$5,BC58=""),AND(AY$12="Grundvertrag Lieferung",BA56&gt;='Valori soglia'!$L$5,BC58=""),AND(AY$12="Los Lieferung",BA56&gt;='Valori soglia'!$L$5,BC58="")),"Freihändig Tipo. 13 OAPub","")</f>
        <v/>
      </c>
      <c r="BD56" s="460"/>
      <c r="BE56" s="461" t="str">
        <f>IF(BB56="BöB","Ja","No")</f>
        <v>No</v>
      </c>
      <c r="BF56" s="463" t="str">
        <f>IF(BB56="BöB","Ja","No")</f>
        <v>No</v>
      </c>
      <c r="BG56" s="465" t="str">
        <f>IF(SUM(BA14:BA58)&gt;BA12/2,"Ʃ Aggiunte &gt; 50% Grundauftrag","")</f>
        <v/>
      </c>
      <c r="BH56" s="27"/>
      <c r="BI56" s="173" t="s">
        <v>44</v>
      </c>
      <c r="BJ56" s="429">
        <v>15</v>
      </c>
      <c r="BK56" s="455">
        <v>0</v>
      </c>
      <c r="BL56" s="457" t="str">
        <f>IF(BK56&gt;='Valori soglia'!$H$6,"BöB","OAPub")</f>
        <v>OAPub</v>
      </c>
      <c r="BM56" s="459" t="str">
        <f>IF(OR(AND(BI$12="Grundvertrag Dienstleistung",BK56&gt;='Valori soglia'!$H$5,BM58=""),AND(BI$12="Los Dienstleistung",BK56&gt;='Valori soglia'!$H$5,BM58=""),AND(BI$12="Grundvertrag Lieferung",BK56&gt;='Valori soglia'!$L$5,BM58=""),AND(BI$12="Los Lieferung",BK56&gt;='Valori soglia'!$L$5,BM58="")),"Freihändig Tipo. 13 OAPub","")</f>
        <v/>
      </c>
      <c r="BN56" s="460"/>
      <c r="BO56" s="461" t="str">
        <f>IF(BL56="BöB","Ja","No")</f>
        <v>No</v>
      </c>
      <c r="BP56" s="463" t="str">
        <f>IF(BL56="BöB","Ja","No")</f>
        <v>No</v>
      </c>
      <c r="BQ56" s="465" t="str">
        <f>IF(SUM(BK14:BK58)&gt;BK12/2,"Ʃ Aggiunte &gt; 50% Grundauftrag","")</f>
        <v/>
      </c>
      <c r="BR56" s="159"/>
      <c r="BS56" s="173" t="s">
        <v>44</v>
      </c>
      <c r="BT56" s="429">
        <v>15</v>
      </c>
      <c r="BU56" s="455">
        <v>0</v>
      </c>
      <c r="BV56" s="457" t="str">
        <f>IF(BU56&gt;='Valori soglia'!$H$6,"BöB","OAPub")</f>
        <v>OAPub</v>
      </c>
      <c r="BW56" s="459" t="str">
        <f>IF(OR(AND(BS$12="Grundvertrag Dienstleistung",BU56&gt;='Valori soglia'!$H$5,BW58=""),AND(BS$12="Los Dienstleistung",BU56&gt;='Valori soglia'!$H$5,BW58=""),AND(BS$12="Grundvertrag Lieferung",BU56&gt;='Valori soglia'!$L$5,BW58=""),AND(BS$12="Los Lieferung",BU56&gt;='Valori soglia'!$L$5,BW58="")),"Freihändig Tipo. 13 OAPub","")</f>
        <v/>
      </c>
      <c r="BX56" s="460"/>
      <c r="BY56" s="461" t="str">
        <f>IF(BV56="BöB","Ja","No")</f>
        <v>No</v>
      </c>
      <c r="BZ56" s="463" t="str">
        <f>IF(BV56="BöB","Ja","No")</f>
        <v>No</v>
      </c>
      <c r="CA56" s="465" t="str">
        <f>IF(SUM(BU14:BU58)&gt;BU12/2,"Ʃ Aggiunte &gt; 50% Grundauftrag","")</f>
        <v/>
      </c>
      <c r="CB56" s="159"/>
      <c r="CC56" s="173" t="s">
        <v>44</v>
      </c>
      <c r="CD56" s="429">
        <v>15</v>
      </c>
      <c r="CE56" s="455">
        <v>0</v>
      </c>
      <c r="CF56" s="457" t="str">
        <f>IF(CE56&gt;='Valori soglia'!$H$6,"BöB","OAPub")</f>
        <v>OAPub</v>
      </c>
      <c r="CG56" s="459" t="str">
        <f>IF(OR(AND(CC$12="Grundvertrag Dienstleistung",CE56&gt;='Valori soglia'!$H$5,CG58=""),AND(CC$12="Los Dienstleistung",CE56&gt;='Valori soglia'!$H$5,CG58=""),AND(CC$12="Grundvertrag Lieferung",CE56&gt;='Valori soglia'!$L$5,CG58=""),AND(CC$12="Los Lieferung",CE56&gt;='Valori soglia'!$L$5,CG58="")),"Freihändig Tipo. 13 OAPub","")</f>
        <v/>
      </c>
      <c r="CH56" s="460"/>
      <c r="CI56" s="461" t="str">
        <f>IF(CF56="BöB","Ja","No")</f>
        <v>No</v>
      </c>
      <c r="CJ56" s="463" t="str">
        <f>IF(CF56="BöB","Ja","No")</f>
        <v>No</v>
      </c>
      <c r="CK56" s="465" t="str">
        <f>IF(SUM(CE14:CE58)&gt;CE12/2,"Ʃ Aggiunte &gt; 50% Grundauftrag","")</f>
        <v/>
      </c>
      <c r="CL56" s="160"/>
      <c r="CM56" s="173" t="s">
        <v>44</v>
      </c>
      <c r="CN56" s="429">
        <v>15</v>
      </c>
      <c r="CO56" s="455">
        <v>0</v>
      </c>
      <c r="CP56" s="457" t="str">
        <f>IF(CO56&gt;='Valori soglia'!$H$6,"BöB","OAPub")</f>
        <v>OAPub</v>
      </c>
      <c r="CQ56" s="459" t="str">
        <f>IF(OR(AND(CM$12="Grundvertrag Dienstleistung",CO56&gt;='Valori soglia'!$H$5,CQ58=""),AND(CM$12="Los Dienstleistung",CO56&gt;='Valori soglia'!$H$5,CQ58=""),AND(CM$12="Grundvertrag Lieferung",CO56&gt;='Valori soglia'!$L$5,CQ58=""),AND(CM$12="Los Lieferung",CO56&gt;='Valori soglia'!$L$5,CQ58="")),"Freihändig Tipo. 13 OAPub","")</f>
        <v/>
      </c>
      <c r="CR56" s="460"/>
      <c r="CS56" s="461" t="str">
        <f>IF(CP56="BöB","Ja","No")</f>
        <v>No</v>
      </c>
      <c r="CT56" s="463" t="str">
        <f>IF(CP56="BöB","Ja","No")</f>
        <v>No</v>
      </c>
      <c r="CU56" s="465" t="str">
        <f>IF(SUM(CO14:CO58)&gt;CO12/2,"Ʃ Aggiunte &gt; 50% Grundauftrag","")</f>
        <v/>
      </c>
      <c r="CV56" s="161"/>
      <c r="CW56" s="173" t="s">
        <v>44</v>
      </c>
      <c r="CX56" s="429">
        <v>15</v>
      </c>
      <c r="CY56" s="455">
        <v>0</v>
      </c>
      <c r="CZ56" s="457" t="str">
        <f>IF(CY56&gt;='Valori soglia'!$H$6,"BöB","OAPub")</f>
        <v>OAPub</v>
      </c>
      <c r="DA56" s="459" t="str">
        <f>IF(OR(AND(CW$12="Grundvertrag Dienstleistung",CY56&gt;='Valori soglia'!$H$5,DA58=""),AND(CW$12="Los Dienstleistung",CY56&gt;='Valori soglia'!$H$5,DA58=""),AND(CW$12="Grundvertrag Lieferung",CY56&gt;='Valori soglia'!$L$5,DA58=""),AND(CW$12="Los Lieferung",CY56&gt;='Valori soglia'!$L$5,DA58="")),"Freihändig Tipo. 13 OAPub","")</f>
        <v/>
      </c>
      <c r="DB56" s="460"/>
      <c r="DC56" s="461" t="str">
        <f>IF(CZ56="BöB","Ja","No")</f>
        <v>No</v>
      </c>
      <c r="DD56" s="463" t="str">
        <f>IF(CZ56="BöB","Ja","No")</f>
        <v>No</v>
      </c>
      <c r="DE56" s="465" t="str">
        <f>IF(SUM(CY14:CY58)&gt;CY12/2,"Ʃ Aggiunte &gt; 50% Grundauftrag","")</f>
        <v/>
      </c>
      <c r="DF56" s="162"/>
      <c r="DG56" s="173" t="s">
        <v>44</v>
      </c>
      <c r="DH56" s="429">
        <v>15</v>
      </c>
      <c r="DI56" s="455">
        <v>0</v>
      </c>
      <c r="DJ56" s="457" t="str">
        <f>IF(DI56&gt;='Valori soglia'!$H$6,"BöB","OAPub")</f>
        <v>OAPub</v>
      </c>
      <c r="DK56" s="459" t="str">
        <f>IF(OR(AND(DG$12="Grundvertrag Dienstleistung",DI56&gt;='Valori soglia'!$H$5,DK58=""),AND(DG$12="Los Dienstleistung",DI56&gt;='Valori soglia'!$H$5,DK58=""),AND(DG$12="Grundvertrag Lieferung",DI56&gt;='Valori soglia'!$L$5,DK58=""),AND(DG$12="Los Lieferung",DI56&gt;='Valori soglia'!$L$5,DK58="")),"Freihändig Tipo. 13 OAPub","")</f>
        <v/>
      </c>
      <c r="DL56" s="460"/>
      <c r="DM56" s="461" t="str">
        <f>IF(DJ56="BöB","Ja","No")</f>
        <v>No</v>
      </c>
      <c r="DN56" s="463" t="str">
        <f>IF(DJ56="BöB","Ja","No")</f>
        <v>No</v>
      </c>
      <c r="DO56" s="465" t="str">
        <f>IF(SUM(DI14:DI58)&gt;DI12/2,"Ʃ Aggiunte &gt; 50% Grundauftrag","")</f>
        <v/>
      </c>
      <c r="DP56" s="36"/>
      <c r="DQ56" s="173" t="s">
        <v>44</v>
      </c>
      <c r="DR56" s="429">
        <v>15</v>
      </c>
      <c r="DS56" s="455">
        <v>0</v>
      </c>
      <c r="DT56" s="457" t="str">
        <f>IF(DS56&gt;='Valori soglia'!$H$6,"BöB","OAPub")</f>
        <v>OAPub</v>
      </c>
      <c r="DU56" s="459" t="str">
        <f>IF(OR(AND(DQ$12="Grundvertrag Dienstleistung",DS56&gt;='Valori soglia'!$H$5,DU58=""),AND(DQ$12="Los Dienstleistung",DS56&gt;='Valori soglia'!$H$5,DU58=""),AND(DQ$12="Grundvertrag Lieferung",DS56&gt;='Valori soglia'!$L$5,DU58=""),AND(DQ$12="Los Lieferung",DS56&gt;='Valori soglia'!$L$5,DU58="")),"Freihändig Tipo. 13 OAPub","")</f>
        <v/>
      </c>
      <c r="DV56" s="460"/>
      <c r="DW56" s="461" t="str">
        <f>IF(DT56="BöB","Ja","No")</f>
        <v>No</v>
      </c>
      <c r="DX56" s="463" t="str">
        <f>IF(DT56="BöB","Ja","No")</f>
        <v>No</v>
      </c>
      <c r="DY56" s="465" t="str">
        <f>IF(SUM(DS14:DS58)&gt;DS12/2,"Ʃ Aggiunte &gt; 50% Grundauftrag","")</f>
        <v/>
      </c>
      <c r="DZ56" s="27"/>
      <c r="EA56" s="173" t="s">
        <v>44</v>
      </c>
      <c r="EB56" s="429">
        <v>15</v>
      </c>
      <c r="EC56" s="455">
        <v>0</v>
      </c>
      <c r="ED56" s="457" t="str">
        <f>IF(EC56&gt;='Valori soglia'!$H$6,"BöB","OAPub")</f>
        <v>OAPub</v>
      </c>
      <c r="EE56" s="459" t="str">
        <f>IF(OR(AND(EA$12="Grundvertrag Dienstleistung",EC56&gt;='Valori soglia'!$H$5,EE58=""),AND(EA$12="Los Dienstleistung",EC56&gt;='Valori soglia'!$H$5,EE58=""),AND(EA$12="Grundvertrag Lieferung",EC56&gt;='Valori soglia'!$L$5,EE58=""),AND(EA$12="Los Lieferung",EC56&gt;='Valori soglia'!$L$5,EE58="")),"Freihändig Tipo. 13 OAPub","")</f>
        <v/>
      </c>
      <c r="EF56" s="460"/>
      <c r="EG56" s="461" t="str">
        <f>IF(ED56="BöB","Ja","No")</f>
        <v>No</v>
      </c>
      <c r="EH56" s="463" t="str">
        <f>IF(ED56="BöB","Ja","No")</f>
        <v>No</v>
      </c>
      <c r="EI56" s="465" t="str">
        <f>IF(SUM(EC14:EC58)&gt;EC12/2,"Ʃ Aggiunte &gt; 50% Grundauftrag","")</f>
        <v/>
      </c>
      <c r="EJ56" s="28"/>
      <c r="EK56" s="173" t="s">
        <v>44</v>
      </c>
      <c r="EL56" s="429">
        <v>15</v>
      </c>
      <c r="EM56" s="455">
        <v>0</v>
      </c>
      <c r="EN56" s="457" t="str">
        <f>IF(EM56&gt;='Valori soglia'!$H$6,"BöB","OAPub")</f>
        <v>OAPub</v>
      </c>
      <c r="EO56" s="459" t="str">
        <f>IF(OR(AND(EK$12="Grundvertrag Dienstleistung",EM56&gt;='Valori soglia'!$H$5,EO58=""),AND(EK$12="Los Dienstleistung",EM56&gt;='Valori soglia'!$H$5,EO58=""),AND(EK$12="Grundvertrag Lieferung",EM56&gt;='Valori soglia'!$L$5,EO58=""),AND(EK$12="Los Lieferung",EM56&gt;='Valori soglia'!$L$5,EO58="")),"Freihändig Tipo. 13 OAPub","")</f>
        <v/>
      </c>
      <c r="EP56" s="460"/>
      <c r="EQ56" s="461" t="str">
        <f>IF(EN56="BöB","Ja","No")</f>
        <v>No</v>
      </c>
      <c r="ER56" s="463" t="str">
        <f>IF(EN56="BöB","Ja","No")</f>
        <v>No</v>
      </c>
      <c r="ES56" s="465" t="str">
        <f>IF(SUM(EM14:EM58)&gt;EM12/2,"Ʃ Aggiunte &gt; 50% Grundauftrag","")</f>
        <v/>
      </c>
      <c r="ET56" s="27"/>
      <c r="EU56" s="173" t="s">
        <v>44</v>
      </c>
      <c r="EV56" s="429">
        <v>15</v>
      </c>
      <c r="EW56" s="455">
        <v>0</v>
      </c>
      <c r="EX56" s="457" t="str">
        <f>IF(EW56&gt;='Valori soglia'!$H$6,"BöB","OAPub")</f>
        <v>OAPub</v>
      </c>
      <c r="EY56" s="459" t="str">
        <f>IF(OR(AND(EU$12="Grundvertrag Dienstleistung",EW56&gt;='Valori soglia'!$H$5,EY58=""),AND(EU$12="Los Dienstleistung",EW56&gt;='Valori soglia'!$H$5,EY58=""),AND(EU$12="Grundvertrag Lieferung",EW56&gt;='Valori soglia'!$L$5,EY58=""),AND(EU$12="Los Lieferung",EW56&gt;='Valori soglia'!$L$5,EY58="")),"Freihändig Tipo. 13 OAPub","")</f>
        <v/>
      </c>
      <c r="EZ56" s="460"/>
      <c r="FA56" s="461" t="str">
        <f>IF(EX56="BöB","Ja","No")</f>
        <v>No</v>
      </c>
      <c r="FB56" s="463" t="str">
        <f>IF(EX56="BöB","Ja","No")</f>
        <v>No</v>
      </c>
      <c r="FC56" s="465" t="str">
        <f>IF(SUM(EW14:EW58)&gt;EW12/2,"Ʃ Aggiunte &gt; 50% Grundauftrag","")</f>
        <v/>
      </c>
      <c r="FD56" s="159"/>
      <c r="FE56" s="173" t="s">
        <v>44</v>
      </c>
      <c r="FF56" s="429">
        <v>15</v>
      </c>
      <c r="FG56" s="455">
        <v>0</v>
      </c>
      <c r="FH56" s="457" t="str">
        <f>IF(FG56&gt;='Valori soglia'!$H$6,"BöB","OAPub")</f>
        <v>OAPub</v>
      </c>
      <c r="FI56" s="459" t="str">
        <f>IF(OR(AND(FE$12="Grundvertrag Dienstleistung",FG56&gt;='Valori soglia'!$H$5,FI58=""),AND(FE$12="Los Dienstleistung",FG56&gt;='Valori soglia'!$H$5,FI58=""),AND(FE$12="Grundvertrag Lieferung",FG56&gt;='Valori soglia'!$L$5,FI58=""),AND(FE$12="Los Lieferung",FG56&gt;='Valori soglia'!$L$5,FI58="")),"Freihändig Tipo. 13 OAPub","")</f>
        <v/>
      </c>
      <c r="FJ56" s="460"/>
      <c r="FK56" s="461" t="str">
        <f>IF(FH56="BöB","Ja","No")</f>
        <v>No</v>
      </c>
      <c r="FL56" s="463" t="str">
        <f>IF(FH56="BöB","Ja","No")</f>
        <v>No</v>
      </c>
      <c r="FM56" s="465" t="str">
        <f>IF(SUM(FG14:FG58)&gt;FG12/2,"Ʃ Aggiunte &gt; 50% Grundauftrag","")</f>
        <v/>
      </c>
      <c r="FN56" s="159"/>
      <c r="FO56" s="173" t="s">
        <v>44</v>
      </c>
      <c r="FP56" s="429">
        <v>15</v>
      </c>
      <c r="FQ56" s="455">
        <v>0</v>
      </c>
      <c r="FR56" s="457" t="str">
        <f>IF(FQ56&gt;='Valori soglia'!$H$6,"BöB","OAPub")</f>
        <v>OAPub</v>
      </c>
      <c r="FS56" s="459" t="str">
        <f>IF(OR(AND(FO$12="Grundvertrag Dienstleistung",FQ56&gt;='Valori soglia'!$H$5,FS58=""),AND(FO$12="Los Dienstleistung",FQ56&gt;='Valori soglia'!$H$5,FS58=""),AND(FO$12="Grundvertrag Lieferung",FQ56&gt;='Valori soglia'!$L$5,FS58=""),AND(FO$12="Los Lieferung",FQ56&gt;='Valori soglia'!$L$5,FS58="")),"Freihändig Tipo. 13 OAPub","")</f>
        <v/>
      </c>
      <c r="FT56" s="460"/>
      <c r="FU56" s="461" t="str">
        <f>IF(FR56="BöB","Ja","No")</f>
        <v>No</v>
      </c>
      <c r="FV56" s="463" t="str">
        <f>IF(FR56="BöB","Ja","No")</f>
        <v>No</v>
      </c>
      <c r="FW56" s="465" t="str">
        <f>IF(SUM(FQ14:FQ58)&gt;FQ12/2,"Ʃ Aggiunte &gt; 50% Grundauftrag","")</f>
        <v/>
      </c>
      <c r="FX56" s="160"/>
      <c r="FY56" s="173" t="s">
        <v>44</v>
      </c>
      <c r="FZ56" s="429">
        <v>15</v>
      </c>
      <c r="GA56" s="455">
        <v>0</v>
      </c>
      <c r="GB56" s="457" t="str">
        <f>IF(GA56&gt;='Valori soglia'!$H$6,"BöB","OAPub")</f>
        <v>OAPub</v>
      </c>
      <c r="GC56" s="459" t="str">
        <f>IF(OR(AND(FY$12="Grundvertrag Dienstleistung",GA56&gt;='Valori soglia'!$H$5,GC58=""),AND(FY$12="Los Dienstleistung",GA56&gt;='Valori soglia'!$H$5,GC58=""),AND(FY$12="Grundvertrag Lieferung",GA56&gt;='Valori soglia'!$L$5,GC58=""),AND(FY$12="Los Lieferung",GA56&gt;='Valori soglia'!$L$5,GC58="")),"Freihändig Tipo. 13 OAPub","")</f>
        <v/>
      </c>
      <c r="GD56" s="460"/>
      <c r="GE56" s="461" t="str">
        <f>IF(GB56="BöB","Ja","No")</f>
        <v>No</v>
      </c>
      <c r="GF56" s="463" t="str">
        <f>IF(GB56="BöB","Ja","No")</f>
        <v>No</v>
      </c>
      <c r="GG56" s="465" t="str">
        <f>IF(SUM(GA14:GA58)&gt;GA12/2,"Ʃ Aggiunte &gt; 50% Grundauftrag","")</f>
        <v/>
      </c>
      <c r="GH56" s="161"/>
      <c r="GI56" s="173" t="s">
        <v>44</v>
      </c>
      <c r="GJ56" s="429">
        <v>15</v>
      </c>
      <c r="GK56" s="455">
        <v>0</v>
      </c>
      <c r="GL56" s="457" t="str">
        <f>IF(GK56&gt;='Valori soglia'!$H$6,"BöB","OAPub")</f>
        <v>OAPub</v>
      </c>
      <c r="GM56" s="459" t="str">
        <f>IF(OR(AND(GI$12="Grundvertrag Dienstleistung",GK56&gt;='Valori soglia'!$H$5,GM58=""),AND(GI$12="Los Dienstleistung",GK56&gt;='Valori soglia'!$H$5,GM58=""),AND(GI$12="Grundvertrag Lieferung",GK56&gt;='Valori soglia'!$L$5,GM58=""),AND(GI$12="Los Lieferung",GK56&gt;='Valori soglia'!$L$5,GM58="")),"Freihändig Tipo. 13 OAPub","")</f>
        <v/>
      </c>
      <c r="GN56" s="460"/>
      <c r="GO56" s="461" t="str">
        <f>IF(GL56="BöB","Ja","No")</f>
        <v>No</v>
      </c>
      <c r="GP56" s="463" t="str">
        <f>IF(GL56="BöB","Ja","No")</f>
        <v>No</v>
      </c>
      <c r="GQ56" s="465" t="str">
        <f>IF(SUM(GK14:GK58)&gt;GK12/2,"Ʃ Aggiunte &gt; 50% Grundauftrag","")</f>
        <v/>
      </c>
      <c r="GR56" s="162"/>
      <c r="GS56" s="173" t="s">
        <v>44</v>
      </c>
      <c r="GT56" s="429">
        <v>15</v>
      </c>
      <c r="GU56" s="455">
        <v>0</v>
      </c>
      <c r="GV56" s="457" t="str">
        <f>IF(GU56&gt;='Valori soglia'!$H$6,"BöB","OAPub")</f>
        <v>OAPub</v>
      </c>
      <c r="GW56" s="459" t="str">
        <f>IF(OR(AND(GS$12="Grundvertrag Dienstleistung",GU56&gt;='Valori soglia'!$H$5,GW58=""),AND(GS$12="Los Dienstleistung",GU56&gt;='Valori soglia'!$H$5,GW58=""),AND(GS$12="Grundvertrag Lieferung",GU56&gt;='Valori soglia'!$L$5,GW58=""),AND(GS$12="Los Lieferung",GU56&gt;='Valori soglia'!$L$5,GW58="")),"Freihändig Tipo. 13 OAPub","")</f>
        <v/>
      </c>
      <c r="GX56" s="460"/>
      <c r="GY56" s="461" t="str">
        <f>IF(GV56="BöB","Ja","No")</f>
        <v>No</v>
      </c>
      <c r="GZ56" s="463" t="str">
        <f>IF(GV56="BöB","Ja","No")</f>
        <v>No</v>
      </c>
      <c r="HA56" s="465" t="str">
        <f>IF(SUM(GU14:GU58)&gt;GU12/2,"Ʃ Aggiunte &gt; 50% Grundauftrag","")</f>
        <v/>
      </c>
      <c r="HB56" s="36"/>
      <c r="HC56" s="173" t="s">
        <v>44</v>
      </c>
      <c r="HD56" s="429">
        <v>15</v>
      </c>
      <c r="HE56" s="455">
        <v>0</v>
      </c>
      <c r="HF56" s="457" t="str">
        <f>IF(HE56&gt;='Valori soglia'!$H$6,"BöB","OAPub")</f>
        <v>OAPub</v>
      </c>
      <c r="HG56" s="459" t="str">
        <f>IF(OR(AND(HC$12="Grundvertrag Dienstleistung",HE56&gt;='Valori soglia'!$H$5,HG58=""),AND(HC$12="Los Dienstleistung",HE56&gt;='Valori soglia'!$H$5,HG58=""),AND(HC$12="Grundvertrag Lieferung",HE56&gt;='Valori soglia'!$L$5,HG58=""),AND(HC$12="Los Lieferung",HE56&gt;='Valori soglia'!$L$5,HG58="")),"Freihändig Tipo. 13 OAPub","")</f>
        <v/>
      </c>
      <c r="HH56" s="460"/>
      <c r="HI56" s="461" t="str">
        <f>IF(HF56="BöB","Ja","No")</f>
        <v>No</v>
      </c>
      <c r="HJ56" s="463" t="str">
        <f>IF(HF56="BöB","Ja","No")</f>
        <v>No</v>
      </c>
      <c r="HK56" s="465" t="str">
        <f>IF(SUM(HE14:HE58)&gt;HE12/2,"Ʃ Aggiunte &gt; 50% Grundauftrag","")</f>
        <v/>
      </c>
      <c r="HL56" s="27"/>
      <c r="HM56" s="173" t="s">
        <v>44</v>
      </c>
      <c r="HN56" s="429">
        <v>15</v>
      </c>
      <c r="HO56" s="455">
        <v>0</v>
      </c>
      <c r="HP56" s="457" t="str">
        <f>IF(HO56&gt;='Valori soglia'!$H$6,"BöB","OAPub")</f>
        <v>OAPub</v>
      </c>
      <c r="HQ56" s="459" t="str">
        <f>IF(OR(AND(HM$12="Grundvertrag Dienstleistung",HO56&gt;='Valori soglia'!$H$5,HQ58=""),AND(HM$12="Los Dienstleistung",HO56&gt;='Valori soglia'!$H$5,HQ58=""),AND(HM$12="Grundvertrag Lieferung",HO56&gt;='Valori soglia'!$L$5,HQ58=""),AND(HM$12="Los Lieferung",HO56&gt;='Valori soglia'!$L$5,HQ58="")),"Freihändig Tipo. 13 OAPub","")</f>
        <v/>
      </c>
      <c r="HR56" s="460"/>
      <c r="HS56" s="461" t="str">
        <f>IF(HP56="BöB","Ja","No")</f>
        <v>No</v>
      </c>
      <c r="HT56" s="463" t="str">
        <f>IF(HP56="BöB","Ja","No")</f>
        <v>No</v>
      </c>
      <c r="HU56" s="465" t="str">
        <f>IF(SUM(HO14:HO58)&gt;HO12/2,"Ʃ Aggiunte &gt; 50% Grundauftrag","")</f>
        <v/>
      </c>
      <c r="HV56" s="28"/>
      <c r="HW56" s="173" t="s">
        <v>44</v>
      </c>
      <c r="HX56" s="429">
        <v>15</v>
      </c>
      <c r="HY56" s="455">
        <v>0</v>
      </c>
      <c r="HZ56" s="457" t="str">
        <f>IF(HY56&gt;='Valori soglia'!$H$6,"BöB","OAPub")</f>
        <v>OAPub</v>
      </c>
      <c r="IA56" s="459" t="str">
        <f>IF(OR(AND(HW$12="Grundvertrag Dienstleistung",HY56&gt;='Valori soglia'!$H$5,IA58=""),AND(HW$12="Los Dienstleistung",HY56&gt;='Valori soglia'!$H$5,IA58=""),AND(HW$12="Grundvertrag Lieferung",HY56&gt;='Valori soglia'!$L$5,IA58=""),AND(HW$12="Los Lieferung",HY56&gt;='Valori soglia'!$L$5,IA58="")),"Freihändig Tipo. 13 OAPub","")</f>
        <v/>
      </c>
      <c r="IB56" s="460"/>
      <c r="IC56" s="461" t="str">
        <f>IF(HZ56="BöB","Ja","No")</f>
        <v>No</v>
      </c>
      <c r="ID56" s="463" t="str">
        <f>IF(HZ56="BöB","Ja","No")</f>
        <v>No</v>
      </c>
      <c r="IE56" s="465" t="str">
        <f>IF(SUM(HY14:HY58)&gt;HY12/2,"Ʃ Aggiunte &gt; 50% Grundauftrag","")</f>
        <v/>
      </c>
      <c r="IF56" s="27"/>
      <c r="IG56" s="173" t="s">
        <v>44</v>
      </c>
      <c r="IH56" s="429">
        <v>15</v>
      </c>
      <c r="II56" s="455">
        <v>0</v>
      </c>
      <c r="IJ56" s="457" t="str">
        <f>IF(II56&gt;='Valori soglia'!$H$6,"BöB","OAPub")</f>
        <v>OAPub</v>
      </c>
      <c r="IK56" s="459" t="str">
        <f>IF(OR(AND(IG$12="Grundvertrag Dienstleistung",II56&gt;='Valori soglia'!$H$5,IK58=""),AND(IG$12="Los Dienstleistung",II56&gt;='Valori soglia'!$H$5,IK58=""),AND(IG$12="Grundvertrag Lieferung",II56&gt;='Valori soglia'!$L$5,IK58=""),AND(IG$12="Los Lieferung",II56&gt;='Valori soglia'!$L$5,IK58="")),"Freihändig Tipo. 13 OAPub","")</f>
        <v/>
      </c>
      <c r="IL56" s="460"/>
      <c r="IM56" s="461" t="str">
        <f>IF(IJ56="BöB","Ja","No")</f>
        <v>No</v>
      </c>
      <c r="IN56" s="463" t="str">
        <f>IF(IJ56="BöB","Ja","No")</f>
        <v>No</v>
      </c>
      <c r="IO56" s="465" t="str">
        <f>IF(SUM(II14:II58)&gt;II12/2,"Ʃ Aggiunte &gt; 50% Grundauftrag","")</f>
        <v/>
      </c>
      <c r="IP56" s="159"/>
      <c r="IQ56" s="173" t="s">
        <v>44</v>
      </c>
      <c r="IR56" s="429">
        <v>15</v>
      </c>
      <c r="IS56" s="455">
        <v>0</v>
      </c>
      <c r="IT56" s="457" t="str">
        <f>IF(IS56&gt;='Valori soglia'!$H$6,"BöB","OAPub")</f>
        <v>OAPub</v>
      </c>
      <c r="IU56" s="459" t="str">
        <f>IF(OR(AND(IQ$12="Grundvertrag Dienstleistung",IS56&gt;='Valori soglia'!$H$5,IU58=""),AND(IQ$12="Los Dienstleistung",IS56&gt;='Valori soglia'!$H$5,IU58=""),AND(IQ$12="Grundvertrag Lieferung",IS56&gt;='Valori soglia'!$L$5,IU58=""),AND(IQ$12="Los Lieferung",IS56&gt;='Valori soglia'!$L$5,IU58="")),"Freihändig Tipo. 13 OAPub","")</f>
        <v/>
      </c>
      <c r="IV56" s="460"/>
      <c r="IW56" s="461" t="str">
        <f>IF(IT56="BöB","Ja","No")</f>
        <v>No</v>
      </c>
      <c r="IX56" s="463" t="str">
        <f>IF(IT56="BöB","Ja","No")</f>
        <v>No</v>
      </c>
      <c r="IY56" s="465" t="str">
        <f>IF(SUM(IS14:IS58)&gt;IS12/2,"Ʃ Aggiunte &gt; 50% Grundauftrag","")</f>
        <v/>
      </c>
      <c r="IZ56" s="159"/>
      <c r="JA56" s="173" t="s">
        <v>44</v>
      </c>
      <c r="JB56" s="429">
        <v>15</v>
      </c>
      <c r="JC56" s="455">
        <v>0</v>
      </c>
      <c r="JD56" s="457" t="str">
        <f>IF(JC56&gt;='Valori soglia'!$H$6,"BöB","OAPub")</f>
        <v>OAPub</v>
      </c>
      <c r="JE56" s="459" t="str">
        <f>IF(OR(AND(JA$12="Grundvertrag Dienstleistung",JC56&gt;='Valori soglia'!$H$5,JE58=""),AND(JA$12="Los Dienstleistung",JC56&gt;='Valori soglia'!$H$5,JE58=""),AND(JA$12="Grundvertrag Lieferung",JC56&gt;='Valori soglia'!$L$5,JE58=""),AND(JA$12="Los Lieferung",JC56&gt;='Valori soglia'!$L$5,JE58="")),"Freihändig Tipo. 13 OAPub","")</f>
        <v/>
      </c>
      <c r="JF56" s="460"/>
      <c r="JG56" s="461" t="str">
        <f>IF(JD56="BöB","Ja","No")</f>
        <v>No</v>
      </c>
      <c r="JH56" s="463" t="str">
        <f>IF(JD56="BöB","Ja","No")</f>
        <v>No</v>
      </c>
      <c r="JI56" s="465" t="str">
        <f>IF(SUM(JC14:JC58)&gt;JC12/2,"Ʃ Aggiunte &gt; 50% Grundauftrag","")</f>
        <v/>
      </c>
      <c r="JJ56" s="160"/>
      <c r="JK56" s="173" t="s">
        <v>44</v>
      </c>
      <c r="JL56" s="429">
        <v>15</v>
      </c>
      <c r="JM56" s="455">
        <v>0</v>
      </c>
      <c r="JN56" s="457" t="str">
        <f>IF(JM56&gt;='Valori soglia'!$H$6,"BöB","OAPub")</f>
        <v>OAPub</v>
      </c>
      <c r="JO56" s="459" t="str">
        <f>IF(OR(AND(JK$12="Grundvertrag Dienstleistung",JM56&gt;='Valori soglia'!$H$5,JO58=""),AND(JK$12="Los Dienstleistung",JM56&gt;='Valori soglia'!$H$5,JO58=""),AND(JK$12="Grundvertrag Lieferung",JM56&gt;='Valori soglia'!$L$5,JO58=""),AND(JK$12="Los Lieferung",JM56&gt;='Valori soglia'!$L$5,JO58="")),"Freihändig Tipo. 13 OAPub","")</f>
        <v/>
      </c>
      <c r="JP56" s="460"/>
      <c r="JQ56" s="461" t="str">
        <f>IF(JN56="BöB","Ja","No")</f>
        <v>No</v>
      </c>
      <c r="JR56" s="463" t="str">
        <f>IF(JN56="BöB","Ja","No")</f>
        <v>No</v>
      </c>
      <c r="JS56" s="465" t="str">
        <f>IF(SUM(JM14:JM58)&gt;JM12/2,"Ʃ Aggiunte &gt; 50% Grundauftrag","")</f>
        <v/>
      </c>
    </row>
    <row r="57" spans="2:279" ht="27" customHeight="1" x14ac:dyDescent="0.2">
      <c r="B57" s="342" t="s">
        <v>34</v>
      </c>
      <c r="C57" s="429"/>
      <c r="D57" s="378"/>
      <c r="E57" s="510"/>
      <c r="F57" s="498" t="str">
        <f>IF(OR(AND(B56="Grundvertrag Dienstleistung",D56&gt;='Valori soglia'!H$5,D56&lt;'Valori soglia'!H$6),AND(B56="Los Dienstleistung",D56&gt;='Valori soglia'!H$5,D56&lt;'Valori soglia'!H$6),AND(B56="Grundvertrag Lieferung",D56&gt;='Valori soglia'!L$5,D56&lt;'Valori soglia'!L$6),AND(B56="Los Lieferung",D56&gt;='Valori soglia'!L$5,D56&lt;'Valori soglia'!L$6)),"Einladungsverfahren *","")</f>
        <v/>
      </c>
      <c r="G57" s="499"/>
      <c r="H57" s="502"/>
      <c r="I57" s="503"/>
      <c r="J57" s="495"/>
      <c r="K57" s="466" t="s">
        <v>45</v>
      </c>
      <c r="L57" s="429"/>
      <c r="M57" s="455"/>
      <c r="N57" s="457"/>
      <c r="O57" s="468" t="str">
        <f>IF(OR(AND(K$12="Grundvertrag Dienstleistung",M56&lt;'Valori soglia'!$H$5),AND(K$12="Los Dienstleistung",M56&lt;'Valori soglia'!$H$5),AND(K$12="Grundvertrag Lieferung",M56&lt;'Valori soglia'!$L$5),AND(K$12="Los Lieferung",M56&lt;'Valori soglia'!$L$5)),"Freihändig Tipo. 36 OAPub","")</f>
        <v/>
      </c>
      <c r="P57" s="469"/>
      <c r="Q57" s="461"/>
      <c r="R57" s="463"/>
      <c r="S57" s="465"/>
      <c r="T57" s="162"/>
      <c r="U57" s="466" t="s">
        <v>45</v>
      </c>
      <c r="V57" s="429"/>
      <c r="W57" s="455"/>
      <c r="X57" s="457"/>
      <c r="Y57" s="468" t="str">
        <f>IF(OR(AND(U$12="Grundvertrag Dienstleistung",W56&lt;'Valori soglia'!$H$5),AND(U$12="Los Dienstleistung",W56&lt;'Valori soglia'!$H$5),AND(U$12="Grundvertrag Lieferung",W56&lt;'Valori soglia'!$L$5),AND(U$12="Los Lieferung",W56&lt;'Valori soglia'!$L$5)),"Freihändig Tipo. 36 OAPub","")</f>
        <v/>
      </c>
      <c r="Z57" s="469"/>
      <c r="AA57" s="461"/>
      <c r="AB57" s="463"/>
      <c r="AC57" s="465"/>
      <c r="AD57" s="27"/>
      <c r="AE57" s="466" t="s">
        <v>45</v>
      </c>
      <c r="AF57" s="429"/>
      <c r="AG57" s="455"/>
      <c r="AH57" s="457"/>
      <c r="AI57" s="468" t="str">
        <f>IF(OR(AND(AE$12="Grundvertrag Dienstleistung",AG56&lt;'Valori soglia'!$H$5),AND(AE$12="Los Dienstleistung",AG56&lt;'Valori soglia'!$H$5),AND(AE$12="Grundvertrag Lieferung",AG56&lt;'Valori soglia'!$L$5),AND(AE$12="Los Lieferung",AG56&lt;'Valori soglia'!$L$5)),"Freihändig Tipo. 36 OAPub","")</f>
        <v/>
      </c>
      <c r="AJ57" s="469"/>
      <c r="AK57" s="461"/>
      <c r="AL57" s="463"/>
      <c r="AM57" s="465"/>
      <c r="AN57" s="27"/>
      <c r="AO57" s="466" t="s">
        <v>45</v>
      </c>
      <c r="AP57" s="429"/>
      <c r="AQ57" s="455"/>
      <c r="AR57" s="457"/>
      <c r="AS57" s="468" t="str">
        <f>IF(OR(AND(AO$12="Grundvertrag Dienstleistung",AQ56&lt;'Valori soglia'!$H$5),AND(AO$12="Los Dienstleistung",AQ56&lt;'Valori soglia'!$H$5),AND(AO$12="Grundvertrag Lieferung",AQ56&lt;'Valori soglia'!$L$5),AND(AO$12="Los Lieferung",AQ56&lt;'Valori soglia'!$L$5)),"Freihändig Tipo. 36 OAPub","")</f>
        <v/>
      </c>
      <c r="AT57" s="469"/>
      <c r="AU57" s="461"/>
      <c r="AV57" s="463"/>
      <c r="AW57" s="465"/>
      <c r="AX57" s="28"/>
      <c r="AY57" s="466" t="s">
        <v>45</v>
      </c>
      <c r="AZ57" s="429"/>
      <c r="BA57" s="455"/>
      <c r="BB57" s="457"/>
      <c r="BC57" s="468" t="str">
        <f>IF(OR(AND(AY$12="Grundvertrag Dienstleistung",BA56&lt;'Valori soglia'!$H$5),AND(AY$12="Los Dienstleistung",BA56&lt;'Valori soglia'!$H$5),AND(AY$12="Grundvertrag Lieferung",BA56&lt;'Valori soglia'!$L$5),AND(AY$12="Los Lieferung",BA56&lt;'Valori soglia'!$L$5)),"Freihändig Tipo. 36 OAPub","")</f>
        <v/>
      </c>
      <c r="BD57" s="469"/>
      <c r="BE57" s="461"/>
      <c r="BF57" s="463"/>
      <c r="BG57" s="465"/>
      <c r="BH57" s="27"/>
      <c r="BI57" s="466" t="s">
        <v>45</v>
      </c>
      <c r="BJ57" s="429"/>
      <c r="BK57" s="455"/>
      <c r="BL57" s="457"/>
      <c r="BM57" s="468" t="str">
        <f>IF(OR(AND(BI$12="Grundvertrag Dienstleistung",BK56&lt;'Valori soglia'!$H$5),AND(BI$12="Los Dienstleistung",BK56&lt;'Valori soglia'!$H$5),AND(BI$12="Grundvertrag Lieferung",BK56&lt;'Valori soglia'!$L$5),AND(BI$12="Los Lieferung",BK56&lt;'Valori soglia'!$L$5)),"Freihändig Tipo. 36 OAPub","")</f>
        <v/>
      </c>
      <c r="BN57" s="469"/>
      <c r="BO57" s="461"/>
      <c r="BP57" s="463"/>
      <c r="BQ57" s="465"/>
      <c r="BR57" s="159"/>
      <c r="BS57" s="466" t="s">
        <v>45</v>
      </c>
      <c r="BT57" s="429"/>
      <c r="BU57" s="455"/>
      <c r="BV57" s="457"/>
      <c r="BW57" s="468" t="str">
        <f>IF(OR(AND(BS$12="Grundvertrag Dienstleistung",BU56&lt;'Valori soglia'!$H$5),AND(BS$12="Los Dienstleistung",BU56&lt;'Valori soglia'!$H$5),AND(BS$12="Grundvertrag Lieferung",BU56&lt;'Valori soglia'!$L$5),AND(BS$12="Los Lieferung",BU56&lt;'Valori soglia'!$L$5)),"Freihändig Tipo. 36 OAPub","")</f>
        <v/>
      </c>
      <c r="BX57" s="469"/>
      <c r="BY57" s="461"/>
      <c r="BZ57" s="463"/>
      <c r="CA57" s="465"/>
      <c r="CB57" s="159"/>
      <c r="CC57" s="466" t="s">
        <v>45</v>
      </c>
      <c r="CD57" s="429"/>
      <c r="CE57" s="455"/>
      <c r="CF57" s="457"/>
      <c r="CG57" s="468" t="str">
        <f>IF(OR(AND(CC$12="Grundvertrag Dienstleistung",CE56&lt;'Valori soglia'!$H$5),AND(CC$12="Los Dienstleistung",CE56&lt;'Valori soglia'!$H$5),AND(CC$12="Grundvertrag Lieferung",CE56&lt;'Valori soglia'!$L$5),AND(CC$12="Los Lieferung",CE56&lt;'Valori soglia'!$L$5)),"Freihändig Tipo. 36 OAPub","")</f>
        <v/>
      </c>
      <c r="CH57" s="469"/>
      <c r="CI57" s="461"/>
      <c r="CJ57" s="463"/>
      <c r="CK57" s="465"/>
      <c r="CL57" s="160"/>
      <c r="CM57" s="466" t="s">
        <v>45</v>
      </c>
      <c r="CN57" s="429"/>
      <c r="CO57" s="455"/>
      <c r="CP57" s="457"/>
      <c r="CQ57" s="468" t="str">
        <f>IF(OR(AND(CM$12="Grundvertrag Dienstleistung",CO56&lt;'Valori soglia'!$H$5),AND(CM$12="Los Dienstleistung",CO56&lt;'Valori soglia'!$H$5),AND(CM$12="Grundvertrag Lieferung",CO56&lt;'Valori soglia'!$L$5),AND(CM$12="Los Lieferung",CO56&lt;'Valori soglia'!$L$5)),"Freihändig Tipo. 36 OAPub","")</f>
        <v/>
      </c>
      <c r="CR57" s="469"/>
      <c r="CS57" s="461"/>
      <c r="CT57" s="463"/>
      <c r="CU57" s="465"/>
      <c r="CV57" s="161"/>
      <c r="CW57" s="466" t="s">
        <v>45</v>
      </c>
      <c r="CX57" s="429"/>
      <c r="CY57" s="455"/>
      <c r="CZ57" s="457"/>
      <c r="DA57" s="468" t="str">
        <f>IF(OR(AND(CW$12="Grundvertrag Dienstleistung",CY56&lt;'Valori soglia'!$H$5),AND(CW$12="Los Dienstleistung",CY56&lt;'Valori soglia'!$H$5),AND(CW$12="Grundvertrag Lieferung",CY56&lt;'Valori soglia'!$L$5),AND(CW$12="Los Lieferung",CY56&lt;'Valori soglia'!$L$5)),"Freihändig Tipo. 36 OAPub","")</f>
        <v/>
      </c>
      <c r="DB57" s="469"/>
      <c r="DC57" s="461"/>
      <c r="DD57" s="463"/>
      <c r="DE57" s="465"/>
      <c r="DF57" s="162"/>
      <c r="DG57" s="466" t="s">
        <v>45</v>
      </c>
      <c r="DH57" s="429"/>
      <c r="DI57" s="455"/>
      <c r="DJ57" s="457"/>
      <c r="DK57" s="468" t="str">
        <f>IF(OR(AND(DG$12="Grundvertrag Dienstleistung",DI56&lt;'Valori soglia'!$H$5),AND(DG$12="Los Dienstleistung",DI56&lt;'Valori soglia'!$H$5),AND(DG$12="Grundvertrag Lieferung",DI56&lt;'Valori soglia'!$L$5),AND(DG$12="Los Lieferung",DI56&lt;'Valori soglia'!$L$5)),"Freihändig Tipo. 36 OAPub","")</f>
        <v/>
      </c>
      <c r="DL57" s="469"/>
      <c r="DM57" s="461"/>
      <c r="DN57" s="463"/>
      <c r="DO57" s="465"/>
      <c r="DP57" s="27"/>
      <c r="DQ57" s="466" t="s">
        <v>45</v>
      </c>
      <c r="DR57" s="429"/>
      <c r="DS57" s="455"/>
      <c r="DT57" s="457"/>
      <c r="DU57" s="468" t="str">
        <f>IF(OR(AND(DQ$12="Grundvertrag Dienstleistung",DS56&lt;'Valori soglia'!$H$5),AND(DQ$12="Los Dienstleistung",DS56&lt;'Valori soglia'!$H$5),AND(DQ$12="Grundvertrag Lieferung",DS56&lt;'Valori soglia'!$L$5),AND(DQ$12="Los Lieferung",DS56&lt;'Valori soglia'!$L$5)),"Freihändig Tipo. 36 OAPub","")</f>
        <v/>
      </c>
      <c r="DV57" s="469"/>
      <c r="DW57" s="461"/>
      <c r="DX57" s="463"/>
      <c r="DY57" s="465"/>
      <c r="DZ57" s="27"/>
      <c r="EA57" s="466" t="s">
        <v>45</v>
      </c>
      <c r="EB57" s="429"/>
      <c r="EC57" s="455"/>
      <c r="ED57" s="457"/>
      <c r="EE57" s="468" t="str">
        <f>IF(OR(AND(EA$12="Grundvertrag Dienstleistung",EC56&lt;'Valori soglia'!$H$5),AND(EA$12="Los Dienstleistung",EC56&lt;'Valori soglia'!$H$5),AND(EA$12="Grundvertrag Lieferung",EC56&lt;'Valori soglia'!$L$5),AND(EA$12="Los Lieferung",EC56&lt;'Valori soglia'!$L$5)),"Freihändig Tipo. 36 OAPub","")</f>
        <v/>
      </c>
      <c r="EF57" s="469"/>
      <c r="EG57" s="461"/>
      <c r="EH57" s="463"/>
      <c r="EI57" s="465"/>
      <c r="EJ57" s="28"/>
      <c r="EK57" s="466" t="s">
        <v>45</v>
      </c>
      <c r="EL57" s="429"/>
      <c r="EM57" s="455"/>
      <c r="EN57" s="457"/>
      <c r="EO57" s="468" t="str">
        <f>IF(OR(AND(EK$12="Grundvertrag Dienstleistung",EM56&lt;'Valori soglia'!$H$5),AND(EK$12="Los Dienstleistung",EM56&lt;'Valori soglia'!$H$5),AND(EK$12="Grundvertrag Lieferung",EM56&lt;'Valori soglia'!$L$5),AND(EK$12="Los Lieferung",EM56&lt;'Valori soglia'!$L$5)),"Freihändig Tipo. 36 OAPub","")</f>
        <v/>
      </c>
      <c r="EP57" s="469"/>
      <c r="EQ57" s="461"/>
      <c r="ER57" s="463"/>
      <c r="ES57" s="465"/>
      <c r="ET57" s="27"/>
      <c r="EU57" s="466" t="s">
        <v>45</v>
      </c>
      <c r="EV57" s="429"/>
      <c r="EW57" s="455"/>
      <c r="EX57" s="457"/>
      <c r="EY57" s="468" t="str">
        <f>IF(OR(AND(EU$12="Grundvertrag Dienstleistung",EW56&lt;'Valori soglia'!$H$5),AND(EU$12="Los Dienstleistung",EW56&lt;'Valori soglia'!$H$5),AND(EU$12="Grundvertrag Lieferung",EW56&lt;'Valori soglia'!$L$5),AND(EU$12="Los Lieferung",EW56&lt;'Valori soglia'!$L$5)),"Freihändig Tipo. 36 OAPub","")</f>
        <v/>
      </c>
      <c r="EZ57" s="469"/>
      <c r="FA57" s="461"/>
      <c r="FB57" s="463"/>
      <c r="FC57" s="465"/>
      <c r="FD57" s="159"/>
      <c r="FE57" s="466" t="s">
        <v>45</v>
      </c>
      <c r="FF57" s="429"/>
      <c r="FG57" s="455"/>
      <c r="FH57" s="457"/>
      <c r="FI57" s="468" t="str">
        <f>IF(OR(AND(FE$12="Grundvertrag Dienstleistung",FG56&lt;'Valori soglia'!$H$5),AND(FE$12="Los Dienstleistung",FG56&lt;'Valori soglia'!$H$5),AND(FE$12="Grundvertrag Lieferung",FG56&lt;'Valori soglia'!$L$5),AND(FE$12="Los Lieferung",FG56&lt;'Valori soglia'!$L$5)),"Freihändig Tipo. 36 OAPub","")</f>
        <v/>
      </c>
      <c r="FJ57" s="469"/>
      <c r="FK57" s="461"/>
      <c r="FL57" s="463"/>
      <c r="FM57" s="465"/>
      <c r="FN57" s="159"/>
      <c r="FO57" s="466" t="s">
        <v>45</v>
      </c>
      <c r="FP57" s="429"/>
      <c r="FQ57" s="455"/>
      <c r="FR57" s="457"/>
      <c r="FS57" s="468" t="str">
        <f>IF(OR(AND(FO$12="Grundvertrag Dienstleistung",FQ56&lt;'Valori soglia'!$H$5),AND(FO$12="Los Dienstleistung",FQ56&lt;'Valori soglia'!$H$5),AND(FO$12="Grundvertrag Lieferung",FQ56&lt;'Valori soglia'!$L$5),AND(FO$12="Los Lieferung",FQ56&lt;'Valori soglia'!$L$5)),"Freihändig Tipo. 36 OAPub","")</f>
        <v/>
      </c>
      <c r="FT57" s="469"/>
      <c r="FU57" s="461"/>
      <c r="FV57" s="463"/>
      <c r="FW57" s="465"/>
      <c r="FX57" s="160"/>
      <c r="FY57" s="466" t="s">
        <v>45</v>
      </c>
      <c r="FZ57" s="429"/>
      <c r="GA57" s="455"/>
      <c r="GB57" s="457"/>
      <c r="GC57" s="468" t="str">
        <f>IF(OR(AND(FY$12="Grundvertrag Dienstleistung",GA56&lt;'Valori soglia'!$H$5),AND(FY$12="Los Dienstleistung",GA56&lt;'Valori soglia'!$H$5),AND(FY$12="Grundvertrag Lieferung",GA56&lt;'Valori soglia'!$L$5),AND(FY$12="Los Lieferung",GA56&lt;'Valori soglia'!$L$5)),"Freihändig Tipo. 36 OAPub","")</f>
        <v/>
      </c>
      <c r="GD57" s="469"/>
      <c r="GE57" s="461"/>
      <c r="GF57" s="463"/>
      <c r="GG57" s="465"/>
      <c r="GH57" s="161"/>
      <c r="GI57" s="466" t="s">
        <v>45</v>
      </c>
      <c r="GJ57" s="429"/>
      <c r="GK57" s="455"/>
      <c r="GL57" s="457"/>
      <c r="GM57" s="468" t="str">
        <f>IF(OR(AND(GI$12="Grundvertrag Dienstleistung",GK56&lt;'Valori soglia'!$H$5),AND(GI$12="Los Dienstleistung",GK56&lt;'Valori soglia'!$H$5),AND(GI$12="Grundvertrag Lieferung",GK56&lt;'Valori soglia'!$L$5),AND(GI$12="Los Lieferung",GK56&lt;'Valori soglia'!$L$5)),"Freihändig Tipo. 36 OAPub","")</f>
        <v/>
      </c>
      <c r="GN57" s="469"/>
      <c r="GO57" s="461"/>
      <c r="GP57" s="463"/>
      <c r="GQ57" s="465"/>
      <c r="GR57" s="162"/>
      <c r="GS57" s="466" t="s">
        <v>45</v>
      </c>
      <c r="GT57" s="429"/>
      <c r="GU57" s="455"/>
      <c r="GV57" s="457"/>
      <c r="GW57" s="468" t="str">
        <f>IF(OR(AND(GS$12="Grundvertrag Dienstleistung",GU56&lt;'Valori soglia'!$H$5),AND(GS$12="Los Dienstleistung",GU56&lt;'Valori soglia'!$H$5),AND(GS$12="Grundvertrag Lieferung",GU56&lt;'Valori soglia'!$L$5),AND(GS$12="Los Lieferung",GU56&lt;'Valori soglia'!$L$5)),"Freihändig Tipo. 36 OAPub","")</f>
        <v/>
      </c>
      <c r="GX57" s="469"/>
      <c r="GY57" s="461"/>
      <c r="GZ57" s="463"/>
      <c r="HA57" s="465"/>
      <c r="HB57" s="27"/>
      <c r="HC57" s="466" t="s">
        <v>45</v>
      </c>
      <c r="HD57" s="429"/>
      <c r="HE57" s="455"/>
      <c r="HF57" s="457"/>
      <c r="HG57" s="468" t="str">
        <f>IF(OR(AND(HC$12="Grundvertrag Dienstleistung",HE56&lt;'Valori soglia'!$H$5),AND(HC$12="Los Dienstleistung",HE56&lt;'Valori soglia'!$H$5),AND(HC$12="Grundvertrag Lieferung",HE56&lt;'Valori soglia'!$L$5),AND(HC$12="Los Lieferung",HE56&lt;'Valori soglia'!$L$5)),"Freihändig Tipo. 36 OAPub","")</f>
        <v/>
      </c>
      <c r="HH57" s="469"/>
      <c r="HI57" s="461"/>
      <c r="HJ57" s="463"/>
      <c r="HK57" s="465"/>
      <c r="HL57" s="27"/>
      <c r="HM57" s="466" t="s">
        <v>45</v>
      </c>
      <c r="HN57" s="429"/>
      <c r="HO57" s="455"/>
      <c r="HP57" s="457"/>
      <c r="HQ57" s="468" t="str">
        <f>IF(OR(AND(HM$12="Grundvertrag Dienstleistung",HO56&lt;'Valori soglia'!$H$5),AND(HM$12="Los Dienstleistung",HO56&lt;'Valori soglia'!$H$5),AND(HM$12="Grundvertrag Lieferung",HO56&lt;'Valori soglia'!$L$5),AND(HM$12="Los Lieferung",HO56&lt;'Valori soglia'!$L$5)),"Freihändig Tipo. 36 OAPub","")</f>
        <v/>
      </c>
      <c r="HR57" s="469"/>
      <c r="HS57" s="461"/>
      <c r="HT57" s="463"/>
      <c r="HU57" s="465"/>
      <c r="HV57" s="28"/>
      <c r="HW57" s="466" t="s">
        <v>45</v>
      </c>
      <c r="HX57" s="429"/>
      <c r="HY57" s="455"/>
      <c r="HZ57" s="457"/>
      <c r="IA57" s="468" t="str">
        <f>IF(OR(AND(HW$12="Grundvertrag Dienstleistung",HY56&lt;'Valori soglia'!$H$5),AND(HW$12="Los Dienstleistung",HY56&lt;'Valori soglia'!$H$5),AND(HW$12="Grundvertrag Lieferung",HY56&lt;'Valori soglia'!$L$5),AND(HW$12="Los Lieferung",HY56&lt;'Valori soglia'!$L$5)),"Freihändig Tipo. 36 OAPub","")</f>
        <v/>
      </c>
      <c r="IB57" s="469"/>
      <c r="IC57" s="461"/>
      <c r="ID57" s="463"/>
      <c r="IE57" s="465"/>
      <c r="IF57" s="27"/>
      <c r="IG57" s="466" t="s">
        <v>45</v>
      </c>
      <c r="IH57" s="429"/>
      <c r="II57" s="455"/>
      <c r="IJ57" s="457"/>
      <c r="IK57" s="468" t="str">
        <f>IF(OR(AND(IG$12="Grundvertrag Dienstleistung",II56&lt;'Valori soglia'!$H$5),AND(IG$12="Los Dienstleistung",II56&lt;'Valori soglia'!$H$5),AND(IG$12="Grundvertrag Lieferung",II56&lt;'Valori soglia'!$L$5),AND(IG$12="Los Lieferung",II56&lt;'Valori soglia'!$L$5)),"Freihändig Tipo. 36 OAPub","")</f>
        <v/>
      </c>
      <c r="IL57" s="469"/>
      <c r="IM57" s="461"/>
      <c r="IN57" s="463"/>
      <c r="IO57" s="465"/>
      <c r="IP57" s="159"/>
      <c r="IQ57" s="466" t="s">
        <v>45</v>
      </c>
      <c r="IR57" s="429"/>
      <c r="IS57" s="455"/>
      <c r="IT57" s="457"/>
      <c r="IU57" s="468" t="str">
        <f>IF(OR(AND(IQ$12="Grundvertrag Dienstleistung",IS56&lt;'Valori soglia'!$H$5),AND(IQ$12="Los Dienstleistung",IS56&lt;'Valori soglia'!$H$5),AND(IQ$12="Grundvertrag Lieferung",IS56&lt;'Valori soglia'!$L$5),AND(IQ$12="Los Lieferung",IS56&lt;'Valori soglia'!$L$5)),"Freihändig Tipo. 36 OAPub","")</f>
        <v/>
      </c>
      <c r="IV57" s="469"/>
      <c r="IW57" s="461"/>
      <c r="IX57" s="463"/>
      <c r="IY57" s="465"/>
      <c r="IZ57" s="159"/>
      <c r="JA57" s="466" t="s">
        <v>45</v>
      </c>
      <c r="JB57" s="429"/>
      <c r="JC57" s="455"/>
      <c r="JD57" s="457"/>
      <c r="JE57" s="468" t="str">
        <f>IF(OR(AND(JA$12="Grundvertrag Dienstleistung",JC56&lt;'Valori soglia'!$H$5),AND(JA$12="Los Dienstleistung",JC56&lt;'Valori soglia'!$H$5),AND(JA$12="Grundvertrag Lieferung",JC56&lt;'Valori soglia'!$L$5),AND(JA$12="Los Lieferung",JC56&lt;'Valori soglia'!$L$5)),"Freihändig Tipo. 36 OAPub","")</f>
        <v/>
      </c>
      <c r="JF57" s="469"/>
      <c r="JG57" s="461"/>
      <c r="JH57" s="463"/>
      <c r="JI57" s="465"/>
      <c r="JJ57" s="160"/>
      <c r="JK57" s="466" t="s">
        <v>45</v>
      </c>
      <c r="JL57" s="429"/>
      <c r="JM57" s="455"/>
      <c r="JN57" s="457"/>
      <c r="JO57" s="468" t="str">
        <f>IF(OR(AND(JK$12="Grundvertrag Dienstleistung",JM56&lt;'Valori soglia'!$H$5),AND(JK$12="Los Dienstleistung",JM56&lt;'Valori soglia'!$H$5),AND(JK$12="Grundvertrag Lieferung",JM56&lt;'Valori soglia'!$L$5),AND(JK$12="Los Lieferung",JM56&lt;'Valori soglia'!$L$5)),"Freihändig Tipo. 36 OAPub","")</f>
        <v/>
      </c>
      <c r="JP57" s="469"/>
      <c r="JQ57" s="461"/>
      <c r="JR57" s="463"/>
      <c r="JS57" s="465"/>
    </row>
    <row r="58" spans="2:279" ht="27" customHeight="1" x14ac:dyDescent="0.2">
      <c r="B58" s="343"/>
      <c r="C58" s="429"/>
      <c r="D58" s="378"/>
      <c r="E58" s="510"/>
      <c r="F58" s="507" t="str">
        <f>IF(OR(AND(B56="Grundvertrag Dienstleistung",D56&lt;'Valori soglia'!H$5),AND(B56="Los Dienstleistung",D56&lt;'Valori soglia'!H$5),AND(B56="Grundvertrag Lieferung",D56&lt;'Valori soglia'!L$5),AND(B56="Los Lieferung",D56&lt;'Valori soglia'!L$5)),"Freihändig Tipo. 36 OAPub","")</f>
        <v/>
      </c>
      <c r="G58" s="508"/>
      <c r="H58" s="502"/>
      <c r="I58" s="503"/>
      <c r="J58" s="495"/>
      <c r="K58" s="466"/>
      <c r="L58" s="429"/>
      <c r="M58" s="455"/>
      <c r="N58" s="457"/>
      <c r="O58" s="472" t="str">
        <f>IF(OR(AND(N$12="Offen",OR(AND(K$12="Grundvertrag Dienstleistung",M56&gt;='Valori soglia'!$H$5,M56&lt;'Valori soglia'!$H$6),AND(K$12="Los Dienstleistung",M56&gt;='Valori soglia'!$H$5,M56&lt;'Valori soglia'!$H$6),AND(K$12="Grundvertrag Lieferung",M56&gt;='Valori soglia'!$L$5,M56&lt;'Valori soglia'!$L$6),AND(K$12="Los Lieferung",M56&gt;='Valori soglia'!$L$5,M56&lt;'Valori soglia'!$L$6))),AND(N$12="Einladung",OR(AND(K$12="Grundvertrag Dienstleistung",M56&gt;='Valori soglia'!$H$5,M56&lt;'Valori soglia'!$H$6),AND(K$12="Los Dienstleistung",M56&gt;='Valori soglia'!$H$5,M56&lt;'Valori soglia'!$H$6),AND(K$12="Grundvertrag Lieferung",M56&gt;='Valori soglia'!$L$5,M56&lt;'Valori soglia'!$L$6),AND(K$12="Los Lieferung",M56&gt;='Valori soglia'!$L$5,M56&lt;'Valori soglia'!$L$6)))),"Freihändig Tipo. 36 Abs. 2 Bst. d OAPub","")</f>
        <v/>
      </c>
      <c r="P58" s="473"/>
      <c r="Q58" s="461"/>
      <c r="R58" s="463"/>
      <c r="S58" s="465"/>
      <c r="T58" s="162"/>
      <c r="U58" s="466"/>
      <c r="V58" s="429"/>
      <c r="W58" s="455"/>
      <c r="X58" s="457"/>
      <c r="Y58" s="472" t="str">
        <f>IF(OR(AND(X$12="Offen",OR(AND(U$12="Grundvertrag Dienstleistung",W56&gt;='Valori soglia'!$H$5,W56&lt;'Valori soglia'!$H$6),AND(U$12="Los Dienstleistung",W56&gt;='Valori soglia'!$H$5,W56&lt;'Valori soglia'!$H$6),AND(U$12="Grundvertrag Lieferung",W56&gt;='Valori soglia'!$L$5,W56&lt;'Valori soglia'!$L$6),AND(U$12="Los Lieferung",W56&gt;='Valori soglia'!$L$5,W56&lt;'Valori soglia'!$L$6))),AND(X$12="Einladung",OR(AND(U$12="Grundvertrag Dienstleistung",W56&gt;='Valori soglia'!$H$5,W56&lt;'Valori soglia'!$H$6),AND(U$12="Los Dienstleistung",W56&gt;='Valori soglia'!$H$5,W56&lt;'Valori soglia'!$H$6),AND(U$12="Grundvertrag Lieferung",W56&gt;='Valori soglia'!$L$5,W56&lt;'Valori soglia'!$L$6),AND(U$12="Los Lieferung",W56&gt;='Valori soglia'!$L$5,W56&lt;'Valori soglia'!$L$6)))),"Freihändig Tipo. 36 Abs. 2 Bst. d OAPub","")</f>
        <v/>
      </c>
      <c r="Z58" s="473"/>
      <c r="AA58" s="461"/>
      <c r="AB58" s="463"/>
      <c r="AC58" s="465"/>
      <c r="AD58" s="36"/>
      <c r="AE58" s="466"/>
      <c r="AF58" s="429"/>
      <c r="AG58" s="455"/>
      <c r="AH58" s="457"/>
      <c r="AI58" s="472" t="str">
        <f>IF(OR(AND(AH$12="Offen",OR(AND(AE$12="Grundvertrag Dienstleistung",AG56&gt;='Valori soglia'!$H$5,AG56&lt;'Valori soglia'!$H$6),AND(AE$12="Los Dienstleistung",AG56&gt;='Valori soglia'!$H$5,AG56&lt;'Valori soglia'!$H$6),AND(AE$12="Grundvertrag Lieferung",AG56&gt;='Valori soglia'!$L$5,AG56&lt;'Valori soglia'!$L$6),AND(AE$12="Los Lieferung",AG56&gt;='Valori soglia'!$L$5,AG56&lt;'Valori soglia'!$L$6))),AND(AH$12="Einladung",OR(AND(AE$12="Grundvertrag Dienstleistung",AG56&gt;='Valori soglia'!$H$5,AG56&lt;'Valori soglia'!$H$6),AND(AE$12="Los Dienstleistung",AG56&gt;='Valori soglia'!$H$5,AG56&lt;'Valori soglia'!$H$6),AND(AE$12="Grundvertrag Lieferung",AG56&gt;='Valori soglia'!$L$5,AG56&lt;'Valori soglia'!$L$6),AND(AE$12="Los Lieferung",AG56&gt;='Valori soglia'!$L$5,AG56&lt;'Valori soglia'!$L$6)))),"Freihändig Tipo. 36 Abs. 2 Bst. d OAPub","")</f>
        <v/>
      </c>
      <c r="AJ58" s="473"/>
      <c r="AK58" s="461"/>
      <c r="AL58" s="463"/>
      <c r="AM58" s="465"/>
      <c r="AN58" s="27"/>
      <c r="AO58" s="466"/>
      <c r="AP58" s="429"/>
      <c r="AQ58" s="455"/>
      <c r="AR58" s="457"/>
      <c r="AS58" s="472" t="str">
        <f>IF(OR(AND(AR$12="Offen",OR(AND(AO$12="Grundvertrag Dienstleistung",AQ56&gt;='Valori soglia'!$H$5,AQ56&lt;'Valori soglia'!$H$6),AND(AO$12="Los Dienstleistung",AQ56&gt;='Valori soglia'!$H$5,AQ56&lt;'Valori soglia'!$H$6),AND(AO$12="Grundvertrag Lieferung",AQ56&gt;='Valori soglia'!$L$5,AQ56&lt;'Valori soglia'!$L$6),AND(AO$12="Los Lieferung",AQ56&gt;='Valori soglia'!$L$5,AQ56&lt;'Valori soglia'!$L$6))),AND(AR$12="Einladung",OR(AND(AO$12="Grundvertrag Dienstleistung",AQ56&gt;='Valori soglia'!$H$5,AQ56&lt;'Valori soglia'!$H$6),AND(AO$12="Los Dienstleistung",AQ56&gt;='Valori soglia'!$H$5,AQ56&lt;'Valori soglia'!$H$6),AND(AO$12="Grundvertrag Lieferung",AQ56&gt;='Valori soglia'!$L$5,AQ56&lt;'Valori soglia'!$L$6),AND(AO$12="Los Lieferung",AQ56&gt;='Valori soglia'!$L$5,AQ56&lt;'Valori soglia'!$L$6)))),"Freihändig Tipo. 36 Abs. 2 Bst. d OAPub","")</f>
        <v/>
      </c>
      <c r="AT58" s="473"/>
      <c r="AU58" s="461"/>
      <c r="AV58" s="463"/>
      <c r="AW58" s="465"/>
      <c r="AX58" s="28"/>
      <c r="AY58" s="466"/>
      <c r="AZ58" s="429"/>
      <c r="BA58" s="455"/>
      <c r="BB58" s="457"/>
      <c r="BC58" s="472" t="str">
        <f>IF(OR(AND(BB$12="Offen",OR(AND(AY$12="Grundvertrag Dienstleistung",BA56&gt;='Valori soglia'!$H$5,BA56&lt;'Valori soglia'!$H$6),AND(AY$12="Los Dienstleistung",BA56&gt;='Valori soglia'!$H$5,BA56&lt;'Valori soglia'!$H$6),AND(AY$12="Grundvertrag Lieferung",BA56&gt;='Valori soglia'!$L$5,BA56&lt;'Valori soglia'!$L$6),AND(AY$12="Los Lieferung",BA56&gt;='Valori soglia'!$L$5,BA56&lt;'Valori soglia'!$L$6))),AND(BB$12="Einladung",OR(AND(AY$12="Grundvertrag Dienstleistung",BA56&gt;='Valori soglia'!$H$5,BA56&lt;'Valori soglia'!$H$6),AND(AY$12="Los Dienstleistung",BA56&gt;='Valori soglia'!$H$5,BA56&lt;'Valori soglia'!$H$6),AND(AY$12="Grundvertrag Lieferung",BA56&gt;='Valori soglia'!$L$5,BA56&lt;'Valori soglia'!$L$6),AND(AY$12="Los Lieferung",BA56&gt;='Valori soglia'!$L$5,BA56&lt;'Valori soglia'!$L$6)))),"Freihändig Tipo. 36 Abs. 2 Bst. d OAPub","")</f>
        <v/>
      </c>
      <c r="BD58" s="473"/>
      <c r="BE58" s="461"/>
      <c r="BF58" s="463"/>
      <c r="BG58" s="465"/>
      <c r="BH58" s="27"/>
      <c r="BI58" s="466"/>
      <c r="BJ58" s="429"/>
      <c r="BK58" s="455"/>
      <c r="BL58" s="457"/>
      <c r="BM58" s="472" t="str">
        <f>IF(OR(AND(BL$12="Offen",OR(AND(BI$12="Grundvertrag Dienstleistung",BK56&gt;='Valori soglia'!$H$5,BK56&lt;'Valori soglia'!$H$6),AND(BI$12="Los Dienstleistung",BK56&gt;='Valori soglia'!$H$5,BK56&lt;'Valori soglia'!$H$6),AND(BI$12="Grundvertrag Lieferung",BK56&gt;='Valori soglia'!$L$5,BK56&lt;'Valori soglia'!$L$6),AND(BI$12="Los Lieferung",BK56&gt;='Valori soglia'!$L$5,BK56&lt;'Valori soglia'!$L$6))),AND(BL$12="Einladung",OR(AND(BI$12="Grundvertrag Dienstleistung",BK56&gt;='Valori soglia'!$H$5,BK56&lt;'Valori soglia'!$H$6),AND(BI$12="Los Dienstleistung",BK56&gt;='Valori soglia'!$H$5,BK56&lt;'Valori soglia'!$H$6),AND(BI$12="Grundvertrag Lieferung",BK56&gt;='Valori soglia'!$L$5,BK56&lt;'Valori soglia'!$L$6),AND(BI$12="Los Lieferung",BK56&gt;='Valori soglia'!$L$5,BK56&lt;'Valori soglia'!$L$6)))),"Freihändig Tipo. 36 Abs. 2 Bst. d OAPub","")</f>
        <v/>
      </c>
      <c r="BN58" s="473"/>
      <c r="BO58" s="461"/>
      <c r="BP58" s="463"/>
      <c r="BQ58" s="465"/>
      <c r="BR58" s="159"/>
      <c r="BS58" s="466"/>
      <c r="BT58" s="429"/>
      <c r="BU58" s="455"/>
      <c r="BV58" s="457"/>
      <c r="BW58" s="472" t="str">
        <f>IF(OR(AND(BV$12="Offen",OR(AND(BS$12="Grundvertrag Dienstleistung",BU56&gt;='Valori soglia'!$H$5,BU56&lt;'Valori soglia'!$H$6),AND(BS$12="Los Dienstleistung",BU56&gt;='Valori soglia'!$H$5,BU56&lt;'Valori soglia'!$H$6),AND(BS$12="Grundvertrag Lieferung",BU56&gt;='Valori soglia'!$L$5,BU56&lt;'Valori soglia'!$L$6),AND(BS$12="Los Lieferung",BU56&gt;='Valori soglia'!$L$5,BU56&lt;'Valori soglia'!$L$6))),AND(BV$12="Einladung",OR(AND(BS$12="Grundvertrag Dienstleistung",BU56&gt;='Valori soglia'!$H$5,BU56&lt;'Valori soglia'!$H$6),AND(BS$12="Los Dienstleistung",BU56&gt;='Valori soglia'!$H$5,BU56&lt;'Valori soglia'!$H$6),AND(BS$12="Grundvertrag Lieferung",BU56&gt;='Valori soglia'!$L$5,BU56&lt;'Valori soglia'!$L$6),AND(BS$12="Los Lieferung",BU56&gt;='Valori soglia'!$L$5,BU56&lt;'Valori soglia'!$L$6)))),"Freihändig Tipo. 36 Abs. 2 Bst. d OAPub","")</f>
        <v/>
      </c>
      <c r="BX58" s="473"/>
      <c r="BY58" s="461"/>
      <c r="BZ58" s="463"/>
      <c r="CA58" s="465"/>
      <c r="CB58" s="159"/>
      <c r="CC58" s="466"/>
      <c r="CD58" s="429"/>
      <c r="CE58" s="455"/>
      <c r="CF58" s="457"/>
      <c r="CG58" s="472" t="str">
        <f>IF(OR(AND(CF$12="Offen",OR(AND(CC$12="Grundvertrag Dienstleistung",CE56&gt;='Valori soglia'!$H$5,CE56&lt;'Valori soglia'!$H$6),AND(CC$12="Los Dienstleistung",CE56&gt;='Valori soglia'!$H$5,CE56&lt;'Valori soglia'!$H$6),AND(CC$12="Grundvertrag Lieferung",CE56&gt;='Valori soglia'!$L$5,CE56&lt;'Valori soglia'!$L$6),AND(CC$12="Los Lieferung",CE56&gt;='Valori soglia'!$L$5,CE56&lt;'Valori soglia'!$L$6))),AND(CF$12="Einladung",OR(AND(CC$12="Grundvertrag Dienstleistung",CE56&gt;='Valori soglia'!$H$5,CE56&lt;'Valori soglia'!$H$6),AND(CC$12="Los Dienstleistung",CE56&gt;='Valori soglia'!$H$5,CE56&lt;'Valori soglia'!$H$6),AND(CC$12="Grundvertrag Lieferung",CE56&gt;='Valori soglia'!$L$5,CE56&lt;'Valori soglia'!$L$6),AND(CC$12="Los Lieferung",CE56&gt;='Valori soglia'!$L$5,CE56&lt;'Valori soglia'!$L$6)))),"Freihändig Tipo. 36 Abs. 2 Bst. d OAPub","")</f>
        <v/>
      </c>
      <c r="CH58" s="473"/>
      <c r="CI58" s="461"/>
      <c r="CJ58" s="463"/>
      <c r="CK58" s="465"/>
      <c r="CL58" s="160"/>
      <c r="CM58" s="466"/>
      <c r="CN58" s="429"/>
      <c r="CO58" s="455"/>
      <c r="CP58" s="457"/>
      <c r="CQ58" s="472" t="str">
        <f>IF(OR(AND(CP$12="Offen",OR(AND(CM$12="Grundvertrag Dienstleistung",CO56&gt;='Valori soglia'!$H$5,CO56&lt;'Valori soglia'!$H$6),AND(CM$12="Los Dienstleistung",CO56&gt;='Valori soglia'!$H$5,CO56&lt;'Valori soglia'!$H$6),AND(CM$12="Grundvertrag Lieferung",CO56&gt;='Valori soglia'!$L$5,CO56&lt;'Valori soglia'!$L$6),AND(CM$12="Los Lieferung",CO56&gt;='Valori soglia'!$L$5,CO56&lt;'Valori soglia'!$L$6))),AND(CP$12="Einladung",OR(AND(CM$12="Grundvertrag Dienstleistung",CO56&gt;='Valori soglia'!$H$5,CO56&lt;'Valori soglia'!$H$6),AND(CM$12="Los Dienstleistung",CO56&gt;='Valori soglia'!$H$5,CO56&lt;'Valori soglia'!$H$6),AND(CM$12="Grundvertrag Lieferung",CO56&gt;='Valori soglia'!$L$5,CO56&lt;'Valori soglia'!$L$6),AND(CM$12="Los Lieferung",CO56&gt;='Valori soglia'!$L$5,CO56&lt;'Valori soglia'!$L$6)))),"Freihändig Tipo. 36 Abs. 2 Bst. d OAPub","")</f>
        <v/>
      </c>
      <c r="CR58" s="473"/>
      <c r="CS58" s="461"/>
      <c r="CT58" s="463"/>
      <c r="CU58" s="465"/>
      <c r="CV58" s="161"/>
      <c r="CW58" s="466"/>
      <c r="CX58" s="429"/>
      <c r="CY58" s="455"/>
      <c r="CZ58" s="457"/>
      <c r="DA58" s="472" t="str">
        <f>IF(OR(AND(CZ$12="Offen",OR(AND(CW$12="Grundvertrag Dienstleistung",CY56&gt;='Valori soglia'!$H$5,CY56&lt;'Valori soglia'!$H$6),AND(CW$12="Los Dienstleistung",CY56&gt;='Valori soglia'!$H$5,CY56&lt;'Valori soglia'!$H$6),AND(CW$12="Grundvertrag Lieferung",CY56&gt;='Valori soglia'!$L$5,CY56&lt;'Valori soglia'!$L$6),AND(CW$12="Los Lieferung",CY56&gt;='Valori soglia'!$L$5,CY56&lt;'Valori soglia'!$L$6))),AND(CZ$12="Einladung",OR(AND(CW$12="Grundvertrag Dienstleistung",CY56&gt;='Valori soglia'!$H$5,CY56&lt;'Valori soglia'!$H$6),AND(CW$12="Los Dienstleistung",CY56&gt;='Valori soglia'!$H$5,CY56&lt;'Valori soglia'!$H$6),AND(CW$12="Grundvertrag Lieferung",CY56&gt;='Valori soglia'!$L$5,CY56&lt;'Valori soglia'!$L$6),AND(CW$12="Los Lieferung",CY56&gt;='Valori soglia'!$L$5,CY56&lt;'Valori soglia'!$L$6)))),"Freihändig Tipo. 36 Abs. 2 Bst. d OAPub","")</f>
        <v/>
      </c>
      <c r="DB58" s="473"/>
      <c r="DC58" s="461"/>
      <c r="DD58" s="463"/>
      <c r="DE58" s="465"/>
      <c r="DF58" s="162"/>
      <c r="DG58" s="466"/>
      <c r="DH58" s="429"/>
      <c r="DI58" s="455"/>
      <c r="DJ58" s="457"/>
      <c r="DK58" s="472" t="str">
        <f>IF(OR(AND(DJ$12="Offen",OR(AND(DG$12="Grundvertrag Dienstleistung",DI56&gt;='Valori soglia'!$H$5,DI56&lt;'Valori soglia'!$H$6),AND(DG$12="Los Dienstleistung",DI56&gt;='Valori soglia'!$H$5,DI56&lt;'Valori soglia'!$H$6),AND(DG$12="Grundvertrag Lieferung",DI56&gt;='Valori soglia'!$L$5,DI56&lt;'Valori soglia'!$L$6),AND(DG$12="Los Lieferung",DI56&gt;='Valori soglia'!$L$5,DI56&lt;'Valori soglia'!$L$6))),AND(DJ$12="Einladung",OR(AND(DG$12="Grundvertrag Dienstleistung",DI56&gt;='Valori soglia'!$H$5,DI56&lt;'Valori soglia'!$H$6),AND(DG$12="Los Dienstleistung",DI56&gt;='Valori soglia'!$H$5,DI56&lt;'Valori soglia'!$H$6),AND(DG$12="Grundvertrag Lieferung",DI56&gt;='Valori soglia'!$L$5,DI56&lt;'Valori soglia'!$L$6),AND(DG$12="Los Lieferung",DI56&gt;='Valori soglia'!$L$5,DI56&lt;'Valori soglia'!$L$6)))),"Freihändig Tipo. 36 Abs. 2 Bst. d OAPub","")</f>
        <v/>
      </c>
      <c r="DL58" s="473"/>
      <c r="DM58" s="461"/>
      <c r="DN58" s="463"/>
      <c r="DO58" s="465"/>
      <c r="DP58" s="36"/>
      <c r="DQ58" s="466"/>
      <c r="DR58" s="429"/>
      <c r="DS58" s="455"/>
      <c r="DT58" s="457"/>
      <c r="DU58" s="472" t="str">
        <f>IF(OR(AND(DT$12="Offen",OR(AND(DQ$12="Grundvertrag Dienstleistung",DS56&gt;='Valori soglia'!$H$5,DS56&lt;'Valori soglia'!$H$6),AND(DQ$12="Los Dienstleistung",DS56&gt;='Valori soglia'!$H$5,DS56&lt;'Valori soglia'!$H$6),AND(DQ$12="Grundvertrag Lieferung",DS56&gt;='Valori soglia'!$L$5,DS56&lt;'Valori soglia'!$L$6),AND(DQ$12="Los Lieferung",DS56&gt;='Valori soglia'!$L$5,DS56&lt;'Valori soglia'!$L$6))),AND(DT$12="Einladung",OR(AND(DQ$12="Grundvertrag Dienstleistung",DS56&gt;='Valori soglia'!$H$5,DS56&lt;'Valori soglia'!$H$6),AND(DQ$12="Los Dienstleistung",DS56&gt;='Valori soglia'!$H$5,DS56&lt;'Valori soglia'!$H$6),AND(DQ$12="Grundvertrag Lieferung",DS56&gt;='Valori soglia'!$L$5,DS56&lt;'Valori soglia'!$L$6),AND(DQ$12="Los Lieferung",DS56&gt;='Valori soglia'!$L$5,DS56&lt;'Valori soglia'!$L$6)))),"Freihändig Tipo. 36 Abs. 2 Bst. d OAPub","")</f>
        <v/>
      </c>
      <c r="DV58" s="473"/>
      <c r="DW58" s="461"/>
      <c r="DX58" s="463"/>
      <c r="DY58" s="465"/>
      <c r="DZ58" s="27"/>
      <c r="EA58" s="466"/>
      <c r="EB58" s="429"/>
      <c r="EC58" s="455"/>
      <c r="ED58" s="457"/>
      <c r="EE58" s="472" t="str">
        <f>IF(OR(AND(ED$12="Offen",OR(AND(EA$12="Grundvertrag Dienstleistung",EC56&gt;='Valori soglia'!$H$5,EC56&lt;'Valori soglia'!$H$6),AND(EA$12="Los Dienstleistung",EC56&gt;='Valori soglia'!$H$5,EC56&lt;'Valori soglia'!$H$6),AND(EA$12="Grundvertrag Lieferung",EC56&gt;='Valori soglia'!$L$5,EC56&lt;'Valori soglia'!$L$6),AND(EA$12="Los Lieferung",EC56&gt;='Valori soglia'!$L$5,EC56&lt;'Valori soglia'!$L$6))),AND(ED$12="Einladung",OR(AND(EA$12="Grundvertrag Dienstleistung",EC56&gt;='Valori soglia'!$H$5,EC56&lt;'Valori soglia'!$H$6),AND(EA$12="Los Dienstleistung",EC56&gt;='Valori soglia'!$H$5,EC56&lt;'Valori soglia'!$H$6),AND(EA$12="Grundvertrag Lieferung",EC56&gt;='Valori soglia'!$L$5,EC56&lt;'Valori soglia'!$L$6),AND(EA$12="Los Lieferung",EC56&gt;='Valori soglia'!$L$5,EC56&lt;'Valori soglia'!$L$6)))),"Freihändig Tipo. 36 Abs. 2 Bst. d OAPub","")</f>
        <v/>
      </c>
      <c r="EF58" s="473"/>
      <c r="EG58" s="461"/>
      <c r="EH58" s="463"/>
      <c r="EI58" s="465"/>
      <c r="EJ58" s="28"/>
      <c r="EK58" s="466"/>
      <c r="EL58" s="429"/>
      <c r="EM58" s="455"/>
      <c r="EN58" s="457"/>
      <c r="EO58" s="472" t="str">
        <f>IF(OR(AND(EN$12="Offen",OR(AND(EK$12="Grundvertrag Dienstleistung",EM56&gt;='Valori soglia'!$H$5,EM56&lt;'Valori soglia'!$H$6),AND(EK$12="Los Dienstleistung",EM56&gt;='Valori soglia'!$H$5,EM56&lt;'Valori soglia'!$H$6),AND(EK$12="Grundvertrag Lieferung",EM56&gt;='Valori soglia'!$L$5,EM56&lt;'Valori soglia'!$L$6),AND(EK$12="Los Lieferung",EM56&gt;='Valori soglia'!$L$5,EM56&lt;'Valori soglia'!$L$6))),AND(EN$12="Einladung",OR(AND(EK$12="Grundvertrag Dienstleistung",EM56&gt;='Valori soglia'!$H$5,EM56&lt;'Valori soglia'!$H$6),AND(EK$12="Los Dienstleistung",EM56&gt;='Valori soglia'!$H$5,EM56&lt;'Valori soglia'!$H$6),AND(EK$12="Grundvertrag Lieferung",EM56&gt;='Valori soglia'!$L$5,EM56&lt;'Valori soglia'!$L$6),AND(EK$12="Los Lieferung",EM56&gt;='Valori soglia'!$L$5,EM56&lt;'Valori soglia'!$L$6)))),"Freihändig Tipo. 36 Abs. 2 Bst. d OAPub","")</f>
        <v/>
      </c>
      <c r="EP58" s="473"/>
      <c r="EQ58" s="461"/>
      <c r="ER58" s="463"/>
      <c r="ES58" s="465"/>
      <c r="ET58" s="27"/>
      <c r="EU58" s="466"/>
      <c r="EV58" s="429"/>
      <c r="EW58" s="455"/>
      <c r="EX58" s="457"/>
      <c r="EY58" s="472" t="str">
        <f>IF(OR(AND(EX$12="Offen",OR(AND(EU$12="Grundvertrag Dienstleistung",EW56&gt;='Valori soglia'!$H$5,EW56&lt;'Valori soglia'!$H$6),AND(EU$12="Los Dienstleistung",EW56&gt;='Valori soglia'!$H$5,EW56&lt;'Valori soglia'!$H$6),AND(EU$12="Grundvertrag Lieferung",EW56&gt;='Valori soglia'!$L$5,EW56&lt;'Valori soglia'!$L$6),AND(EU$12="Los Lieferung",EW56&gt;='Valori soglia'!$L$5,EW56&lt;'Valori soglia'!$L$6))),AND(EX$12="Einladung",OR(AND(EU$12="Grundvertrag Dienstleistung",EW56&gt;='Valori soglia'!$H$5,EW56&lt;'Valori soglia'!$H$6),AND(EU$12="Los Dienstleistung",EW56&gt;='Valori soglia'!$H$5,EW56&lt;'Valori soglia'!$H$6),AND(EU$12="Grundvertrag Lieferung",EW56&gt;='Valori soglia'!$L$5,EW56&lt;'Valori soglia'!$L$6),AND(EU$12="Los Lieferung",EW56&gt;='Valori soglia'!$L$5,EW56&lt;'Valori soglia'!$L$6)))),"Freihändig Tipo. 36 Abs. 2 Bst. d OAPub","")</f>
        <v/>
      </c>
      <c r="EZ58" s="473"/>
      <c r="FA58" s="461"/>
      <c r="FB58" s="463"/>
      <c r="FC58" s="465"/>
      <c r="FD58" s="159"/>
      <c r="FE58" s="466"/>
      <c r="FF58" s="429"/>
      <c r="FG58" s="455"/>
      <c r="FH58" s="457"/>
      <c r="FI58" s="472" t="str">
        <f>IF(OR(AND(FH$12="Offen",OR(AND(FE$12="Grundvertrag Dienstleistung",FG56&gt;='Valori soglia'!$H$5,FG56&lt;'Valori soglia'!$H$6),AND(FE$12="Los Dienstleistung",FG56&gt;='Valori soglia'!$H$5,FG56&lt;'Valori soglia'!$H$6),AND(FE$12="Grundvertrag Lieferung",FG56&gt;='Valori soglia'!$L$5,FG56&lt;'Valori soglia'!$L$6),AND(FE$12="Los Lieferung",FG56&gt;='Valori soglia'!$L$5,FG56&lt;'Valori soglia'!$L$6))),AND(FH$12="Einladung",OR(AND(FE$12="Grundvertrag Dienstleistung",FG56&gt;='Valori soglia'!$H$5,FG56&lt;'Valori soglia'!$H$6),AND(FE$12="Los Dienstleistung",FG56&gt;='Valori soglia'!$H$5,FG56&lt;'Valori soglia'!$H$6),AND(FE$12="Grundvertrag Lieferung",FG56&gt;='Valori soglia'!$L$5,FG56&lt;'Valori soglia'!$L$6),AND(FE$12="Los Lieferung",FG56&gt;='Valori soglia'!$L$5,FG56&lt;'Valori soglia'!$L$6)))),"Freihändig Tipo. 36 Abs. 2 Bst. d OAPub","")</f>
        <v/>
      </c>
      <c r="FJ58" s="473"/>
      <c r="FK58" s="461"/>
      <c r="FL58" s="463"/>
      <c r="FM58" s="465"/>
      <c r="FN58" s="159"/>
      <c r="FO58" s="466"/>
      <c r="FP58" s="429"/>
      <c r="FQ58" s="455"/>
      <c r="FR58" s="457"/>
      <c r="FS58" s="472" t="str">
        <f>IF(OR(AND(FR$12="Offen",OR(AND(FO$12="Grundvertrag Dienstleistung",FQ56&gt;='Valori soglia'!$H$5,FQ56&lt;'Valori soglia'!$H$6),AND(FO$12="Los Dienstleistung",FQ56&gt;='Valori soglia'!$H$5,FQ56&lt;'Valori soglia'!$H$6),AND(FO$12="Grundvertrag Lieferung",FQ56&gt;='Valori soglia'!$L$5,FQ56&lt;'Valori soglia'!$L$6),AND(FO$12="Los Lieferung",FQ56&gt;='Valori soglia'!$L$5,FQ56&lt;'Valori soglia'!$L$6))),AND(FR$12="Einladung",OR(AND(FO$12="Grundvertrag Dienstleistung",FQ56&gt;='Valori soglia'!$H$5,FQ56&lt;'Valori soglia'!$H$6),AND(FO$12="Los Dienstleistung",FQ56&gt;='Valori soglia'!$H$5,FQ56&lt;'Valori soglia'!$H$6),AND(FO$12="Grundvertrag Lieferung",FQ56&gt;='Valori soglia'!$L$5,FQ56&lt;'Valori soglia'!$L$6),AND(FO$12="Los Lieferung",FQ56&gt;='Valori soglia'!$L$5,FQ56&lt;'Valori soglia'!$L$6)))),"Freihändig Tipo. 36 Abs. 2 Bst. d OAPub","")</f>
        <v/>
      </c>
      <c r="FT58" s="473"/>
      <c r="FU58" s="461"/>
      <c r="FV58" s="463"/>
      <c r="FW58" s="465"/>
      <c r="FX58" s="160"/>
      <c r="FY58" s="466"/>
      <c r="FZ58" s="429"/>
      <c r="GA58" s="455"/>
      <c r="GB58" s="457"/>
      <c r="GC58" s="472" t="str">
        <f>IF(OR(AND(GB$12="Offen",OR(AND(FY$12="Grundvertrag Dienstleistung",GA56&gt;='Valori soglia'!$H$5,GA56&lt;'Valori soglia'!$H$6),AND(FY$12="Los Dienstleistung",GA56&gt;='Valori soglia'!$H$5,GA56&lt;'Valori soglia'!$H$6),AND(FY$12="Grundvertrag Lieferung",GA56&gt;='Valori soglia'!$L$5,GA56&lt;'Valori soglia'!$L$6),AND(FY$12="Los Lieferung",GA56&gt;='Valori soglia'!$L$5,GA56&lt;'Valori soglia'!$L$6))),AND(GB$12="Einladung",OR(AND(FY$12="Grundvertrag Dienstleistung",GA56&gt;='Valori soglia'!$H$5,GA56&lt;'Valori soglia'!$H$6),AND(FY$12="Los Dienstleistung",GA56&gt;='Valori soglia'!$H$5,GA56&lt;'Valori soglia'!$H$6),AND(FY$12="Grundvertrag Lieferung",GA56&gt;='Valori soglia'!$L$5,GA56&lt;'Valori soglia'!$L$6),AND(FY$12="Los Lieferung",GA56&gt;='Valori soglia'!$L$5,GA56&lt;'Valori soglia'!$L$6)))),"Freihändig Tipo. 36 Abs. 2 Bst. d OAPub","")</f>
        <v/>
      </c>
      <c r="GD58" s="473"/>
      <c r="GE58" s="461"/>
      <c r="GF58" s="463"/>
      <c r="GG58" s="465"/>
      <c r="GH58" s="161"/>
      <c r="GI58" s="466"/>
      <c r="GJ58" s="429"/>
      <c r="GK58" s="455"/>
      <c r="GL58" s="457"/>
      <c r="GM58" s="472" t="str">
        <f>IF(OR(AND(GL$12="Offen",OR(AND(GI$12="Grundvertrag Dienstleistung",GK56&gt;='Valori soglia'!$H$5,GK56&lt;'Valori soglia'!$H$6),AND(GI$12="Los Dienstleistung",GK56&gt;='Valori soglia'!$H$5,GK56&lt;'Valori soglia'!$H$6),AND(GI$12="Grundvertrag Lieferung",GK56&gt;='Valori soglia'!$L$5,GK56&lt;'Valori soglia'!$L$6),AND(GI$12="Los Lieferung",GK56&gt;='Valori soglia'!$L$5,GK56&lt;'Valori soglia'!$L$6))),AND(GL$12="Einladung",OR(AND(GI$12="Grundvertrag Dienstleistung",GK56&gt;='Valori soglia'!$H$5,GK56&lt;'Valori soglia'!$H$6),AND(GI$12="Los Dienstleistung",GK56&gt;='Valori soglia'!$H$5,GK56&lt;'Valori soglia'!$H$6),AND(GI$12="Grundvertrag Lieferung",GK56&gt;='Valori soglia'!$L$5,GK56&lt;'Valori soglia'!$L$6),AND(GI$12="Los Lieferung",GK56&gt;='Valori soglia'!$L$5,GK56&lt;'Valori soglia'!$L$6)))),"Freihändig Tipo. 36 Abs. 2 Bst. d OAPub","")</f>
        <v/>
      </c>
      <c r="GN58" s="473"/>
      <c r="GO58" s="461"/>
      <c r="GP58" s="463"/>
      <c r="GQ58" s="465"/>
      <c r="GR58" s="162"/>
      <c r="GS58" s="466"/>
      <c r="GT58" s="429"/>
      <c r="GU58" s="455"/>
      <c r="GV58" s="457"/>
      <c r="GW58" s="472" t="str">
        <f>IF(OR(AND(GV$12="Offen",OR(AND(GS$12="Grundvertrag Dienstleistung",GU56&gt;='Valori soglia'!$H$5,GU56&lt;'Valori soglia'!$H$6),AND(GS$12="Los Dienstleistung",GU56&gt;='Valori soglia'!$H$5,GU56&lt;'Valori soglia'!$H$6),AND(GS$12="Grundvertrag Lieferung",GU56&gt;='Valori soglia'!$L$5,GU56&lt;'Valori soglia'!$L$6),AND(GS$12="Los Lieferung",GU56&gt;='Valori soglia'!$L$5,GU56&lt;'Valori soglia'!$L$6))),AND(GV$12="Einladung",OR(AND(GS$12="Grundvertrag Dienstleistung",GU56&gt;='Valori soglia'!$H$5,GU56&lt;'Valori soglia'!$H$6),AND(GS$12="Los Dienstleistung",GU56&gt;='Valori soglia'!$H$5,GU56&lt;'Valori soglia'!$H$6),AND(GS$12="Grundvertrag Lieferung",GU56&gt;='Valori soglia'!$L$5,GU56&lt;'Valori soglia'!$L$6),AND(GS$12="Los Lieferung",GU56&gt;='Valori soglia'!$L$5,GU56&lt;'Valori soglia'!$L$6)))),"Freihändig Tipo. 36 Abs. 2 Bst. d OAPub","")</f>
        <v/>
      </c>
      <c r="GX58" s="473"/>
      <c r="GY58" s="461"/>
      <c r="GZ58" s="463"/>
      <c r="HA58" s="465"/>
      <c r="HB58" s="36"/>
      <c r="HC58" s="466"/>
      <c r="HD58" s="429"/>
      <c r="HE58" s="455"/>
      <c r="HF58" s="457"/>
      <c r="HG58" s="472" t="str">
        <f>IF(OR(AND(HF$12="Offen",OR(AND(HC$12="Grundvertrag Dienstleistung",HE56&gt;='Valori soglia'!$H$5,HE56&lt;'Valori soglia'!$H$6),AND(HC$12="Los Dienstleistung",HE56&gt;='Valori soglia'!$H$5,HE56&lt;'Valori soglia'!$H$6),AND(HC$12="Grundvertrag Lieferung",HE56&gt;='Valori soglia'!$L$5,HE56&lt;'Valori soglia'!$L$6),AND(HC$12="Los Lieferung",HE56&gt;='Valori soglia'!$L$5,HE56&lt;'Valori soglia'!$L$6))),AND(HF$12="Einladung",OR(AND(HC$12="Grundvertrag Dienstleistung",HE56&gt;='Valori soglia'!$H$5,HE56&lt;'Valori soglia'!$H$6),AND(HC$12="Los Dienstleistung",HE56&gt;='Valori soglia'!$H$5,HE56&lt;'Valori soglia'!$H$6),AND(HC$12="Grundvertrag Lieferung",HE56&gt;='Valori soglia'!$L$5,HE56&lt;'Valori soglia'!$L$6),AND(HC$12="Los Lieferung",HE56&gt;='Valori soglia'!$L$5,HE56&lt;'Valori soglia'!$L$6)))),"Freihändig Tipo. 36 Abs. 2 Bst. d OAPub","")</f>
        <v/>
      </c>
      <c r="HH58" s="473"/>
      <c r="HI58" s="461"/>
      <c r="HJ58" s="463"/>
      <c r="HK58" s="465"/>
      <c r="HL58" s="27"/>
      <c r="HM58" s="466"/>
      <c r="HN58" s="429"/>
      <c r="HO58" s="455"/>
      <c r="HP58" s="457"/>
      <c r="HQ58" s="472" t="str">
        <f>IF(OR(AND(HP$12="Offen",OR(AND(HM$12="Grundvertrag Dienstleistung",HO56&gt;='Valori soglia'!$H$5,HO56&lt;'Valori soglia'!$H$6),AND(HM$12="Los Dienstleistung",HO56&gt;='Valori soglia'!$H$5,HO56&lt;'Valori soglia'!$H$6),AND(HM$12="Grundvertrag Lieferung",HO56&gt;='Valori soglia'!$L$5,HO56&lt;'Valori soglia'!$L$6),AND(HM$12="Los Lieferung",HO56&gt;='Valori soglia'!$L$5,HO56&lt;'Valori soglia'!$L$6))),AND(HP$12="Einladung",OR(AND(HM$12="Grundvertrag Dienstleistung",HO56&gt;='Valori soglia'!$H$5,HO56&lt;'Valori soglia'!$H$6),AND(HM$12="Los Dienstleistung",HO56&gt;='Valori soglia'!$H$5,HO56&lt;'Valori soglia'!$H$6),AND(HM$12="Grundvertrag Lieferung",HO56&gt;='Valori soglia'!$L$5,HO56&lt;'Valori soglia'!$L$6),AND(HM$12="Los Lieferung",HO56&gt;='Valori soglia'!$L$5,HO56&lt;'Valori soglia'!$L$6)))),"Freihändig Tipo. 36 Abs. 2 Bst. d OAPub","")</f>
        <v/>
      </c>
      <c r="HR58" s="473"/>
      <c r="HS58" s="461"/>
      <c r="HT58" s="463"/>
      <c r="HU58" s="465"/>
      <c r="HV58" s="28"/>
      <c r="HW58" s="466"/>
      <c r="HX58" s="429"/>
      <c r="HY58" s="455"/>
      <c r="HZ58" s="457"/>
      <c r="IA58" s="472" t="str">
        <f>IF(OR(AND(HZ$12="Offen",OR(AND(HW$12="Grundvertrag Dienstleistung",HY56&gt;='Valori soglia'!$H$5,HY56&lt;'Valori soglia'!$H$6),AND(HW$12="Los Dienstleistung",HY56&gt;='Valori soglia'!$H$5,HY56&lt;'Valori soglia'!$H$6),AND(HW$12="Grundvertrag Lieferung",HY56&gt;='Valori soglia'!$L$5,HY56&lt;'Valori soglia'!$L$6),AND(HW$12="Los Lieferung",HY56&gt;='Valori soglia'!$L$5,HY56&lt;'Valori soglia'!$L$6))),AND(HZ$12="Einladung",OR(AND(HW$12="Grundvertrag Dienstleistung",HY56&gt;='Valori soglia'!$H$5,HY56&lt;'Valori soglia'!$H$6),AND(HW$12="Los Dienstleistung",HY56&gt;='Valori soglia'!$H$5,HY56&lt;'Valori soglia'!$H$6),AND(HW$12="Grundvertrag Lieferung",HY56&gt;='Valori soglia'!$L$5,HY56&lt;'Valori soglia'!$L$6),AND(HW$12="Los Lieferung",HY56&gt;='Valori soglia'!$L$5,HY56&lt;'Valori soglia'!$L$6)))),"Freihändig Tipo. 36 Abs. 2 Bst. d OAPub","")</f>
        <v/>
      </c>
      <c r="IB58" s="473"/>
      <c r="IC58" s="461"/>
      <c r="ID58" s="463"/>
      <c r="IE58" s="465"/>
      <c r="IF58" s="27"/>
      <c r="IG58" s="466"/>
      <c r="IH58" s="429"/>
      <c r="II58" s="455"/>
      <c r="IJ58" s="457"/>
      <c r="IK58" s="472" t="str">
        <f>IF(OR(AND(IJ$12="Offen",OR(AND(IG$12="Grundvertrag Dienstleistung",II56&gt;='Valori soglia'!$H$5,II56&lt;'Valori soglia'!$H$6),AND(IG$12="Los Dienstleistung",II56&gt;='Valori soglia'!$H$5,II56&lt;'Valori soglia'!$H$6),AND(IG$12="Grundvertrag Lieferung",II56&gt;='Valori soglia'!$L$5,II56&lt;'Valori soglia'!$L$6),AND(IG$12="Los Lieferung",II56&gt;='Valori soglia'!$L$5,II56&lt;'Valori soglia'!$L$6))),AND(IJ$12="Einladung",OR(AND(IG$12="Grundvertrag Dienstleistung",II56&gt;='Valori soglia'!$H$5,II56&lt;'Valori soglia'!$H$6),AND(IG$12="Los Dienstleistung",II56&gt;='Valori soglia'!$H$5,II56&lt;'Valori soglia'!$H$6),AND(IG$12="Grundvertrag Lieferung",II56&gt;='Valori soglia'!$L$5,II56&lt;'Valori soglia'!$L$6),AND(IG$12="Los Lieferung",II56&gt;='Valori soglia'!$L$5,II56&lt;'Valori soglia'!$L$6)))),"Freihändig Tipo. 36 Abs. 2 Bst. d OAPub","")</f>
        <v/>
      </c>
      <c r="IL58" s="473"/>
      <c r="IM58" s="461"/>
      <c r="IN58" s="463"/>
      <c r="IO58" s="465"/>
      <c r="IP58" s="159"/>
      <c r="IQ58" s="466"/>
      <c r="IR58" s="429"/>
      <c r="IS58" s="455"/>
      <c r="IT58" s="457"/>
      <c r="IU58" s="472" t="str">
        <f>IF(OR(AND(IT$12="Offen",OR(AND(IQ$12="Grundvertrag Dienstleistung",IS56&gt;='Valori soglia'!$H$5,IS56&lt;'Valori soglia'!$H$6),AND(IQ$12="Los Dienstleistung",IS56&gt;='Valori soglia'!$H$5,IS56&lt;'Valori soglia'!$H$6),AND(IQ$12="Grundvertrag Lieferung",IS56&gt;='Valori soglia'!$L$5,IS56&lt;'Valori soglia'!$L$6),AND(IQ$12="Los Lieferung",IS56&gt;='Valori soglia'!$L$5,IS56&lt;'Valori soglia'!$L$6))),AND(IT$12="Einladung",OR(AND(IQ$12="Grundvertrag Dienstleistung",IS56&gt;='Valori soglia'!$H$5,IS56&lt;'Valori soglia'!$H$6),AND(IQ$12="Los Dienstleistung",IS56&gt;='Valori soglia'!$H$5,IS56&lt;'Valori soglia'!$H$6),AND(IQ$12="Grundvertrag Lieferung",IS56&gt;='Valori soglia'!$L$5,IS56&lt;'Valori soglia'!$L$6),AND(IQ$12="Los Lieferung",IS56&gt;='Valori soglia'!$L$5,IS56&lt;'Valori soglia'!$L$6)))),"Freihändig Tipo. 36 Abs. 2 Bst. d OAPub","")</f>
        <v/>
      </c>
      <c r="IV58" s="473"/>
      <c r="IW58" s="461"/>
      <c r="IX58" s="463"/>
      <c r="IY58" s="465"/>
      <c r="IZ58" s="159"/>
      <c r="JA58" s="466"/>
      <c r="JB58" s="429"/>
      <c r="JC58" s="455"/>
      <c r="JD58" s="457"/>
      <c r="JE58" s="472" t="str">
        <f>IF(OR(AND(JD$12="Offen",OR(AND(JA$12="Grundvertrag Dienstleistung",JC56&gt;='Valori soglia'!$H$5,JC56&lt;'Valori soglia'!$H$6),AND(JA$12="Los Dienstleistung",JC56&gt;='Valori soglia'!$H$5,JC56&lt;'Valori soglia'!$H$6),AND(JA$12="Grundvertrag Lieferung",JC56&gt;='Valori soglia'!$L$5,JC56&lt;'Valori soglia'!$L$6),AND(JA$12="Los Lieferung",JC56&gt;='Valori soglia'!$L$5,JC56&lt;'Valori soglia'!$L$6))),AND(JD$12="Einladung",OR(AND(JA$12="Grundvertrag Dienstleistung",JC56&gt;='Valori soglia'!$H$5,JC56&lt;'Valori soglia'!$H$6),AND(JA$12="Los Dienstleistung",JC56&gt;='Valori soglia'!$H$5,JC56&lt;'Valori soglia'!$H$6),AND(JA$12="Grundvertrag Lieferung",JC56&gt;='Valori soglia'!$L$5,JC56&lt;'Valori soglia'!$L$6),AND(JA$12="Los Lieferung",JC56&gt;='Valori soglia'!$L$5,JC56&lt;'Valori soglia'!$L$6)))),"Freihändig Tipo. 36 Abs. 2 Bst. d OAPub","")</f>
        <v/>
      </c>
      <c r="JF58" s="473"/>
      <c r="JG58" s="461"/>
      <c r="JH58" s="463"/>
      <c r="JI58" s="465"/>
      <c r="JJ58" s="160"/>
      <c r="JK58" s="466"/>
      <c r="JL58" s="429"/>
      <c r="JM58" s="455"/>
      <c r="JN58" s="457"/>
      <c r="JO58" s="472" t="str">
        <f>IF(OR(AND(JN$12="Offen",OR(AND(JK$12="Grundvertrag Dienstleistung",JM56&gt;='Valori soglia'!$H$5,JM56&lt;'Valori soglia'!$H$6),AND(JK$12="Los Dienstleistung",JM56&gt;='Valori soglia'!$H$5,JM56&lt;'Valori soglia'!$H$6),AND(JK$12="Grundvertrag Lieferung",JM56&gt;='Valori soglia'!$L$5,JM56&lt;'Valori soglia'!$L$6),AND(JK$12="Los Lieferung",JM56&gt;='Valori soglia'!$L$5,JM56&lt;'Valori soglia'!$L$6))),AND(JN$12="Einladung",OR(AND(JK$12="Grundvertrag Dienstleistung",JM56&gt;='Valori soglia'!$H$5,JM56&lt;'Valori soglia'!$H$6),AND(JK$12="Los Dienstleistung",JM56&gt;='Valori soglia'!$H$5,JM56&lt;'Valori soglia'!$H$6),AND(JK$12="Grundvertrag Lieferung",JM56&gt;='Valori soglia'!$L$5,JM56&lt;'Valori soglia'!$L$6),AND(JK$12="Los Lieferung",JM56&gt;='Valori soglia'!$L$5,JM56&lt;'Valori soglia'!$L$6)))),"Freihändig Tipo. 36 Abs. 2 Bst. d OAPub","")</f>
        <v/>
      </c>
      <c r="JP58" s="473"/>
      <c r="JQ58" s="461"/>
      <c r="JR58" s="463"/>
      <c r="JS58" s="465"/>
    </row>
    <row r="59" spans="2:279" ht="27" customHeight="1" x14ac:dyDescent="0.2">
      <c r="B59" s="151" t="s">
        <v>103</v>
      </c>
      <c r="C59" s="429"/>
      <c r="D59" s="378">
        <v>0</v>
      </c>
      <c r="E59" s="510" t="str">
        <f>IF(D59&gt;='Valori soglia'!H$6,"BöB","OAPub")</f>
        <v>OAPub</v>
      </c>
      <c r="F59" s="505" t="str">
        <f>IF(D59&gt;='Valori soglia'!H$6,"Offenes Procedura *","")</f>
        <v/>
      </c>
      <c r="G59" s="506"/>
      <c r="H59" s="502" t="str">
        <f>IF(E59="BöB","Ja","No")</f>
        <v>No</v>
      </c>
      <c r="I59" s="503" t="str">
        <f>IF(E59="BöB","Ja","No")</f>
        <v>No</v>
      </c>
      <c r="J59" s="495"/>
      <c r="K59" s="173" t="s">
        <v>44</v>
      </c>
      <c r="L59" s="429">
        <v>16</v>
      </c>
      <c r="M59" s="455">
        <v>0</v>
      </c>
      <c r="N59" s="457" t="str">
        <f>IF(M59&gt;='Valori soglia'!$H$6,"BöB","OAPub")</f>
        <v>OAPub</v>
      </c>
      <c r="O59" s="459" t="str">
        <f>IF(OR(AND(K$12="Grundvertrag Dienstleistung",M59&gt;='Valori soglia'!$H$5,O61=""),AND(K$12="Los Dienstleistung",M59&gt;='Valori soglia'!$H$5,O61=""),AND(K$12="Grundvertrag Lieferung",M59&gt;='Valori soglia'!$L$5,O61=""),AND(K$12="Los Lieferung",M59&gt;='Valori soglia'!$L$5,O61="")),"Freihändig Tipo. 13 OAPub","")</f>
        <v/>
      </c>
      <c r="P59" s="460"/>
      <c r="Q59" s="461" t="str">
        <f>IF(N59="BöB","Ja","No")</f>
        <v>No</v>
      </c>
      <c r="R59" s="463" t="str">
        <f>IF(N59="BöB","Ja","No")</f>
        <v>No</v>
      </c>
      <c r="S59" s="465" t="str">
        <f>IF(SUM(M14:M61)&gt;M12/2,"Ʃ Aggiunte &gt; 50% Grundauftrag","")</f>
        <v/>
      </c>
      <c r="T59" s="162"/>
      <c r="U59" s="173" t="s">
        <v>44</v>
      </c>
      <c r="V59" s="429">
        <v>16</v>
      </c>
      <c r="W59" s="455">
        <v>0</v>
      </c>
      <c r="X59" s="457" t="str">
        <f>IF(W59&gt;='Valori soglia'!$H$6,"BöB","OAPub")</f>
        <v>OAPub</v>
      </c>
      <c r="Y59" s="459" t="str">
        <f>IF(OR(AND(U$12="Grundvertrag Dienstleistung",W59&gt;='Valori soglia'!$H$5,Y61=""),AND(U$12="Los Dienstleistung",W59&gt;='Valori soglia'!$H$5,Y61=""),AND(U$12="Grundvertrag Lieferung",W59&gt;='Valori soglia'!$L$5,Y61=""),AND(U$12="Los Lieferung",W59&gt;='Valori soglia'!$L$5,Y61="")),"Freihändig Tipo. 13 OAPub","")</f>
        <v/>
      </c>
      <c r="Z59" s="460"/>
      <c r="AA59" s="461" t="str">
        <f>IF(X59="BöB","Ja","No")</f>
        <v>No</v>
      </c>
      <c r="AB59" s="463" t="str">
        <f>IF(X59="BöB","Ja","No")</f>
        <v>No</v>
      </c>
      <c r="AC59" s="465" t="str">
        <f>IF(SUM(W14:W61)&gt;W12/2,"Ʃ Aggiunte &gt; 50% Grundauftrag","")</f>
        <v/>
      </c>
      <c r="AD59" s="27"/>
      <c r="AE59" s="173" t="s">
        <v>44</v>
      </c>
      <c r="AF59" s="429">
        <v>16</v>
      </c>
      <c r="AG59" s="455">
        <v>0</v>
      </c>
      <c r="AH59" s="457" t="str">
        <f>IF(AG59&gt;='Valori soglia'!$H$6,"BöB","OAPub")</f>
        <v>OAPub</v>
      </c>
      <c r="AI59" s="459" t="str">
        <f>IF(OR(AND(AE$12="Grundvertrag Dienstleistung",AG59&gt;='Valori soglia'!$H$5,AI61=""),AND(AE$12="Los Dienstleistung",AG59&gt;='Valori soglia'!$H$5,AI61=""),AND(AE$12="Grundvertrag Lieferung",AG59&gt;='Valori soglia'!$L$5,AI61=""),AND(AE$12="Los Lieferung",AG59&gt;='Valori soglia'!$L$5,AI61="")),"Freihändig Tipo. 13 OAPub","")</f>
        <v/>
      </c>
      <c r="AJ59" s="460"/>
      <c r="AK59" s="461" t="str">
        <f>IF(AH59="BöB","Ja","No")</f>
        <v>No</v>
      </c>
      <c r="AL59" s="463" t="str">
        <f>IF(AH59="BöB","Ja","No")</f>
        <v>No</v>
      </c>
      <c r="AM59" s="465" t="str">
        <f>IF(SUM(AG14:AG61)&gt;AG12/2,"Ʃ Aggiunte &gt; 50% Grundauftrag","")</f>
        <v/>
      </c>
      <c r="AN59" s="27"/>
      <c r="AO59" s="173" t="s">
        <v>44</v>
      </c>
      <c r="AP59" s="429">
        <v>16</v>
      </c>
      <c r="AQ59" s="455">
        <v>0</v>
      </c>
      <c r="AR59" s="457" t="str">
        <f>IF(AQ59&gt;='Valori soglia'!$H$6,"BöB","OAPub")</f>
        <v>OAPub</v>
      </c>
      <c r="AS59" s="459" t="str">
        <f>IF(OR(AND(AO$12="Grundvertrag Dienstleistung",AQ59&gt;='Valori soglia'!$H$5,AS61=""),AND(AO$12="Los Dienstleistung",AQ59&gt;='Valori soglia'!$H$5,AS61=""),AND(AO$12="Grundvertrag Lieferung",AQ59&gt;='Valori soglia'!$L$5,AS61=""),AND(AO$12="Los Lieferung",AQ59&gt;='Valori soglia'!$L$5,AS61="")),"Freihändig Tipo. 13 OAPub","")</f>
        <v/>
      </c>
      <c r="AT59" s="460"/>
      <c r="AU59" s="461" t="str">
        <f>IF(AR59="BöB","Ja","No")</f>
        <v>No</v>
      </c>
      <c r="AV59" s="463" t="str">
        <f>IF(AR59="BöB","Ja","No")</f>
        <v>No</v>
      </c>
      <c r="AW59" s="465" t="str">
        <f>IF(SUM(AQ14:AQ61)&gt;AQ12/2,"Ʃ Aggiunte &gt; 50% Grundauftrag","")</f>
        <v/>
      </c>
      <c r="AX59" s="28"/>
      <c r="AY59" s="173" t="s">
        <v>44</v>
      </c>
      <c r="AZ59" s="429">
        <v>16</v>
      </c>
      <c r="BA59" s="455">
        <v>0</v>
      </c>
      <c r="BB59" s="457" t="str">
        <f>IF(BA59&gt;='Valori soglia'!$H$6,"BöB","OAPub")</f>
        <v>OAPub</v>
      </c>
      <c r="BC59" s="459" t="str">
        <f>IF(OR(AND(AY$12="Grundvertrag Dienstleistung",BA59&gt;='Valori soglia'!$H$5,BC61=""),AND(AY$12="Los Dienstleistung",BA59&gt;='Valori soglia'!$H$5,BC61=""),AND(AY$12="Grundvertrag Lieferung",BA59&gt;='Valori soglia'!$L$5,BC61=""),AND(AY$12="Los Lieferung",BA59&gt;='Valori soglia'!$L$5,BC61="")),"Freihändig Tipo. 13 OAPub","")</f>
        <v/>
      </c>
      <c r="BD59" s="460"/>
      <c r="BE59" s="461" t="str">
        <f>IF(BB59="BöB","Ja","No")</f>
        <v>No</v>
      </c>
      <c r="BF59" s="463" t="str">
        <f>IF(BB59="BöB","Ja","No")</f>
        <v>No</v>
      </c>
      <c r="BG59" s="465" t="str">
        <f>IF(SUM(BA14:BA61)&gt;BA12/2,"Ʃ Aggiunte &gt; 50% Grundauftrag","")</f>
        <v/>
      </c>
      <c r="BH59" s="27"/>
      <c r="BI59" s="173" t="s">
        <v>44</v>
      </c>
      <c r="BJ59" s="429">
        <v>16</v>
      </c>
      <c r="BK59" s="455">
        <v>0</v>
      </c>
      <c r="BL59" s="457" t="str">
        <f>IF(BK59&gt;='Valori soglia'!$H$6,"BöB","OAPub")</f>
        <v>OAPub</v>
      </c>
      <c r="BM59" s="459" t="str">
        <f>IF(OR(AND(BI$12="Grundvertrag Dienstleistung",BK59&gt;='Valori soglia'!$H$5,BM61=""),AND(BI$12="Los Dienstleistung",BK59&gt;='Valori soglia'!$H$5,BM61=""),AND(BI$12="Grundvertrag Lieferung",BK59&gt;='Valori soglia'!$L$5,BM61=""),AND(BI$12="Los Lieferung",BK59&gt;='Valori soglia'!$L$5,BM61="")),"Freihändig Tipo. 13 OAPub","")</f>
        <v/>
      </c>
      <c r="BN59" s="460"/>
      <c r="BO59" s="461" t="str">
        <f>IF(BL59="BöB","Ja","No")</f>
        <v>No</v>
      </c>
      <c r="BP59" s="463" t="str">
        <f>IF(BL59="BöB","Ja","No")</f>
        <v>No</v>
      </c>
      <c r="BQ59" s="465" t="str">
        <f>IF(SUM(BK14:BK61)&gt;BK12/2,"Ʃ Aggiunte &gt; 50% Grundauftrag","")</f>
        <v/>
      </c>
      <c r="BR59" s="159"/>
      <c r="BS59" s="173" t="s">
        <v>44</v>
      </c>
      <c r="BT59" s="429">
        <v>16</v>
      </c>
      <c r="BU59" s="455">
        <v>0</v>
      </c>
      <c r="BV59" s="457" t="str">
        <f>IF(BU59&gt;='Valori soglia'!$H$6,"BöB","OAPub")</f>
        <v>OAPub</v>
      </c>
      <c r="BW59" s="459" t="str">
        <f>IF(OR(AND(BS$12="Grundvertrag Dienstleistung",BU59&gt;='Valori soglia'!$H$5,BW61=""),AND(BS$12="Los Dienstleistung",BU59&gt;='Valori soglia'!$H$5,BW61=""),AND(BS$12="Grundvertrag Lieferung",BU59&gt;='Valori soglia'!$L$5,BW61=""),AND(BS$12="Los Lieferung",BU59&gt;='Valori soglia'!$L$5,BW61="")),"Freihändig Tipo. 13 OAPub","")</f>
        <v/>
      </c>
      <c r="BX59" s="460"/>
      <c r="BY59" s="461" t="str">
        <f>IF(BV59="BöB","Ja","No")</f>
        <v>No</v>
      </c>
      <c r="BZ59" s="463" t="str">
        <f>IF(BV59="BöB","Ja","No")</f>
        <v>No</v>
      </c>
      <c r="CA59" s="465" t="str">
        <f>IF(SUM(BU14:BU61)&gt;BU12/2,"Ʃ Aggiunte &gt; 50% Grundauftrag","")</f>
        <v/>
      </c>
      <c r="CB59" s="159"/>
      <c r="CC59" s="173" t="s">
        <v>44</v>
      </c>
      <c r="CD59" s="429">
        <v>16</v>
      </c>
      <c r="CE59" s="455">
        <v>0</v>
      </c>
      <c r="CF59" s="457" t="str">
        <f>IF(CE59&gt;='Valori soglia'!$H$6,"BöB","OAPub")</f>
        <v>OAPub</v>
      </c>
      <c r="CG59" s="459" t="str">
        <f>IF(OR(AND(CC$12="Grundvertrag Dienstleistung",CE59&gt;='Valori soglia'!$H$5,CG61=""),AND(CC$12="Los Dienstleistung",CE59&gt;='Valori soglia'!$H$5,CG61=""),AND(CC$12="Grundvertrag Lieferung",CE59&gt;='Valori soglia'!$L$5,CG61=""),AND(CC$12="Los Lieferung",CE59&gt;='Valori soglia'!$L$5,CG61="")),"Freihändig Tipo. 13 OAPub","")</f>
        <v/>
      </c>
      <c r="CH59" s="460"/>
      <c r="CI59" s="461" t="str">
        <f>IF(CF59="BöB","Ja","No")</f>
        <v>No</v>
      </c>
      <c r="CJ59" s="463" t="str">
        <f>IF(CF59="BöB","Ja","No")</f>
        <v>No</v>
      </c>
      <c r="CK59" s="465" t="str">
        <f>IF(SUM(CE14:CE61)&gt;CE12/2,"Ʃ Aggiunte &gt; 50% Grundauftrag","")</f>
        <v/>
      </c>
      <c r="CL59" s="160"/>
      <c r="CM59" s="173" t="s">
        <v>44</v>
      </c>
      <c r="CN59" s="429">
        <v>16</v>
      </c>
      <c r="CO59" s="455">
        <v>0</v>
      </c>
      <c r="CP59" s="457" t="str">
        <f>IF(CO59&gt;='Valori soglia'!$H$6,"BöB","OAPub")</f>
        <v>OAPub</v>
      </c>
      <c r="CQ59" s="459" t="str">
        <f>IF(OR(AND(CM$12="Grundvertrag Dienstleistung",CO59&gt;='Valori soglia'!$H$5,CQ61=""),AND(CM$12="Los Dienstleistung",CO59&gt;='Valori soglia'!$H$5,CQ61=""),AND(CM$12="Grundvertrag Lieferung",CO59&gt;='Valori soglia'!$L$5,CQ61=""),AND(CM$12="Los Lieferung",CO59&gt;='Valori soglia'!$L$5,CQ61="")),"Freihändig Tipo. 13 OAPub","")</f>
        <v/>
      </c>
      <c r="CR59" s="460"/>
      <c r="CS59" s="461" t="str">
        <f>IF(CP59="BöB","Ja","No")</f>
        <v>No</v>
      </c>
      <c r="CT59" s="463" t="str">
        <f>IF(CP59="BöB","Ja","No")</f>
        <v>No</v>
      </c>
      <c r="CU59" s="465" t="str">
        <f>IF(SUM(CO14:CO61)&gt;CO12/2,"Ʃ Aggiunte &gt; 50% Grundauftrag","")</f>
        <v/>
      </c>
      <c r="CV59" s="161"/>
      <c r="CW59" s="173" t="s">
        <v>44</v>
      </c>
      <c r="CX59" s="429">
        <v>16</v>
      </c>
      <c r="CY59" s="455">
        <v>0</v>
      </c>
      <c r="CZ59" s="457" t="str">
        <f>IF(CY59&gt;='Valori soglia'!$H$6,"BöB","OAPub")</f>
        <v>OAPub</v>
      </c>
      <c r="DA59" s="459" t="str">
        <f>IF(OR(AND(CW$12="Grundvertrag Dienstleistung",CY59&gt;='Valori soglia'!$H$5,DA61=""),AND(CW$12="Los Dienstleistung",CY59&gt;='Valori soglia'!$H$5,DA61=""),AND(CW$12="Grundvertrag Lieferung",CY59&gt;='Valori soglia'!$L$5,DA61=""),AND(CW$12="Los Lieferung",CY59&gt;='Valori soglia'!$L$5,DA61="")),"Freihändig Tipo. 13 OAPub","")</f>
        <v/>
      </c>
      <c r="DB59" s="460"/>
      <c r="DC59" s="461" t="str">
        <f>IF(CZ59="BöB","Ja","No")</f>
        <v>No</v>
      </c>
      <c r="DD59" s="463" t="str">
        <f>IF(CZ59="BöB","Ja","No")</f>
        <v>No</v>
      </c>
      <c r="DE59" s="465" t="str">
        <f>IF(SUM(CY14:CY61)&gt;CY12/2,"Ʃ Aggiunte &gt; 50% Grundauftrag","")</f>
        <v/>
      </c>
      <c r="DF59" s="162"/>
      <c r="DG59" s="173" t="s">
        <v>44</v>
      </c>
      <c r="DH59" s="429">
        <v>16</v>
      </c>
      <c r="DI59" s="455">
        <v>0</v>
      </c>
      <c r="DJ59" s="457" t="str">
        <f>IF(DI59&gt;='Valori soglia'!$H$6,"BöB","OAPub")</f>
        <v>OAPub</v>
      </c>
      <c r="DK59" s="459" t="str">
        <f>IF(OR(AND(DG$12="Grundvertrag Dienstleistung",DI59&gt;='Valori soglia'!$H$5,DK61=""),AND(DG$12="Los Dienstleistung",DI59&gt;='Valori soglia'!$H$5,DK61=""),AND(DG$12="Grundvertrag Lieferung",DI59&gt;='Valori soglia'!$L$5,DK61=""),AND(DG$12="Los Lieferung",DI59&gt;='Valori soglia'!$L$5,DK61="")),"Freihändig Tipo. 13 OAPub","")</f>
        <v/>
      </c>
      <c r="DL59" s="460"/>
      <c r="DM59" s="461" t="str">
        <f>IF(DJ59="BöB","Ja","No")</f>
        <v>No</v>
      </c>
      <c r="DN59" s="463" t="str">
        <f>IF(DJ59="BöB","Ja","No")</f>
        <v>No</v>
      </c>
      <c r="DO59" s="465" t="str">
        <f>IF(SUM(DI14:DI61)&gt;DI12/2,"Ʃ Aggiunte &gt; 50% Grundauftrag","")</f>
        <v/>
      </c>
      <c r="DP59" s="27"/>
      <c r="DQ59" s="173" t="s">
        <v>44</v>
      </c>
      <c r="DR59" s="429">
        <v>16</v>
      </c>
      <c r="DS59" s="455">
        <v>0</v>
      </c>
      <c r="DT59" s="457" t="str">
        <f>IF(DS59&gt;='Valori soglia'!$H$6,"BöB","OAPub")</f>
        <v>OAPub</v>
      </c>
      <c r="DU59" s="459" t="str">
        <f>IF(OR(AND(DQ$12="Grundvertrag Dienstleistung",DS59&gt;='Valori soglia'!$H$5,DU61=""),AND(DQ$12="Los Dienstleistung",DS59&gt;='Valori soglia'!$H$5,DU61=""),AND(DQ$12="Grundvertrag Lieferung",DS59&gt;='Valori soglia'!$L$5,DU61=""),AND(DQ$12="Los Lieferung",DS59&gt;='Valori soglia'!$L$5,DU61="")),"Freihändig Tipo. 13 OAPub","")</f>
        <v/>
      </c>
      <c r="DV59" s="460"/>
      <c r="DW59" s="461" t="str">
        <f>IF(DT59="BöB","Ja","No")</f>
        <v>No</v>
      </c>
      <c r="DX59" s="463" t="str">
        <f>IF(DT59="BöB","Ja","No")</f>
        <v>No</v>
      </c>
      <c r="DY59" s="465" t="str">
        <f>IF(SUM(DS14:DS61)&gt;DS12/2,"Ʃ Aggiunte &gt; 50% Grundauftrag","")</f>
        <v/>
      </c>
      <c r="DZ59" s="27"/>
      <c r="EA59" s="173" t="s">
        <v>44</v>
      </c>
      <c r="EB59" s="429">
        <v>16</v>
      </c>
      <c r="EC59" s="455">
        <v>0</v>
      </c>
      <c r="ED59" s="457" t="str">
        <f>IF(EC59&gt;='Valori soglia'!$H$6,"BöB","OAPub")</f>
        <v>OAPub</v>
      </c>
      <c r="EE59" s="459" t="str">
        <f>IF(OR(AND(EA$12="Grundvertrag Dienstleistung",EC59&gt;='Valori soglia'!$H$5,EE61=""),AND(EA$12="Los Dienstleistung",EC59&gt;='Valori soglia'!$H$5,EE61=""),AND(EA$12="Grundvertrag Lieferung",EC59&gt;='Valori soglia'!$L$5,EE61=""),AND(EA$12="Los Lieferung",EC59&gt;='Valori soglia'!$L$5,EE61="")),"Freihändig Tipo. 13 OAPub","")</f>
        <v/>
      </c>
      <c r="EF59" s="460"/>
      <c r="EG59" s="461" t="str">
        <f>IF(ED59="BöB","Ja","No")</f>
        <v>No</v>
      </c>
      <c r="EH59" s="463" t="str">
        <f>IF(ED59="BöB","Ja","No")</f>
        <v>No</v>
      </c>
      <c r="EI59" s="465" t="str">
        <f>IF(SUM(EC14:EC61)&gt;EC12/2,"Ʃ Aggiunte &gt; 50% Grundauftrag","")</f>
        <v/>
      </c>
      <c r="EJ59" s="28"/>
      <c r="EK59" s="173" t="s">
        <v>44</v>
      </c>
      <c r="EL59" s="429">
        <v>16</v>
      </c>
      <c r="EM59" s="455">
        <v>0</v>
      </c>
      <c r="EN59" s="457" t="str">
        <f>IF(EM59&gt;='Valori soglia'!$H$6,"BöB","OAPub")</f>
        <v>OAPub</v>
      </c>
      <c r="EO59" s="459" t="str">
        <f>IF(OR(AND(EK$12="Grundvertrag Dienstleistung",EM59&gt;='Valori soglia'!$H$5,EO61=""),AND(EK$12="Los Dienstleistung",EM59&gt;='Valori soglia'!$H$5,EO61=""),AND(EK$12="Grundvertrag Lieferung",EM59&gt;='Valori soglia'!$L$5,EO61=""),AND(EK$12="Los Lieferung",EM59&gt;='Valori soglia'!$L$5,EO61="")),"Freihändig Tipo. 13 OAPub","")</f>
        <v/>
      </c>
      <c r="EP59" s="460"/>
      <c r="EQ59" s="461" t="str">
        <f>IF(EN59="BöB","Ja","No")</f>
        <v>No</v>
      </c>
      <c r="ER59" s="463" t="str">
        <f>IF(EN59="BöB","Ja","No")</f>
        <v>No</v>
      </c>
      <c r="ES59" s="465" t="str">
        <f>IF(SUM(EM14:EM61)&gt;EM12/2,"Ʃ Aggiunte &gt; 50% Grundauftrag","")</f>
        <v/>
      </c>
      <c r="ET59" s="27"/>
      <c r="EU59" s="173" t="s">
        <v>44</v>
      </c>
      <c r="EV59" s="429">
        <v>16</v>
      </c>
      <c r="EW59" s="455">
        <v>0</v>
      </c>
      <c r="EX59" s="457" t="str">
        <f>IF(EW59&gt;='Valori soglia'!$H$6,"BöB","OAPub")</f>
        <v>OAPub</v>
      </c>
      <c r="EY59" s="459" t="str">
        <f>IF(OR(AND(EU$12="Grundvertrag Dienstleistung",EW59&gt;='Valori soglia'!$H$5,EY61=""),AND(EU$12="Los Dienstleistung",EW59&gt;='Valori soglia'!$H$5,EY61=""),AND(EU$12="Grundvertrag Lieferung",EW59&gt;='Valori soglia'!$L$5,EY61=""),AND(EU$12="Los Lieferung",EW59&gt;='Valori soglia'!$L$5,EY61="")),"Freihändig Tipo. 13 OAPub","")</f>
        <v/>
      </c>
      <c r="EZ59" s="460"/>
      <c r="FA59" s="461" t="str">
        <f>IF(EX59="BöB","Ja","No")</f>
        <v>No</v>
      </c>
      <c r="FB59" s="463" t="str">
        <f>IF(EX59="BöB","Ja","No")</f>
        <v>No</v>
      </c>
      <c r="FC59" s="465" t="str">
        <f>IF(SUM(EW14:EW61)&gt;EW12/2,"Ʃ Aggiunte &gt; 50% Grundauftrag","")</f>
        <v/>
      </c>
      <c r="FD59" s="159"/>
      <c r="FE59" s="173" t="s">
        <v>44</v>
      </c>
      <c r="FF59" s="429">
        <v>16</v>
      </c>
      <c r="FG59" s="455">
        <v>0</v>
      </c>
      <c r="FH59" s="457" t="str">
        <f>IF(FG59&gt;='Valori soglia'!$H$6,"BöB","OAPub")</f>
        <v>OAPub</v>
      </c>
      <c r="FI59" s="459" t="str">
        <f>IF(OR(AND(FE$12="Grundvertrag Dienstleistung",FG59&gt;='Valori soglia'!$H$5,FI61=""),AND(FE$12="Los Dienstleistung",FG59&gt;='Valori soglia'!$H$5,FI61=""),AND(FE$12="Grundvertrag Lieferung",FG59&gt;='Valori soglia'!$L$5,FI61=""),AND(FE$12="Los Lieferung",FG59&gt;='Valori soglia'!$L$5,FI61="")),"Freihändig Tipo. 13 OAPub","")</f>
        <v/>
      </c>
      <c r="FJ59" s="460"/>
      <c r="FK59" s="461" t="str">
        <f>IF(FH59="BöB","Ja","No")</f>
        <v>No</v>
      </c>
      <c r="FL59" s="463" t="str">
        <f>IF(FH59="BöB","Ja","No")</f>
        <v>No</v>
      </c>
      <c r="FM59" s="465" t="str">
        <f>IF(SUM(FG14:FG61)&gt;FG12/2,"Ʃ Aggiunte &gt; 50% Grundauftrag","")</f>
        <v/>
      </c>
      <c r="FN59" s="159"/>
      <c r="FO59" s="173" t="s">
        <v>44</v>
      </c>
      <c r="FP59" s="429">
        <v>16</v>
      </c>
      <c r="FQ59" s="455">
        <v>0</v>
      </c>
      <c r="FR59" s="457" t="str">
        <f>IF(FQ59&gt;='Valori soglia'!$H$6,"BöB","OAPub")</f>
        <v>OAPub</v>
      </c>
      <c r="FS59" s="459" t="str">
        <f>IF(OR(AND(FO$12="Grundvertrag Dienstleistung",FQ59&gt;='Valori soglia'!$H$5,FS61=""),AND(FO$12="Los Dienstleistung",FQ59&gt;='Valori soglia'!$H$5,FS61=""),AND(FO$12="Grundvertrag Lieferung",FQ59&gt;='Valori soglia'!$L$5,FS61=""),AND(FO$12="Los Lieferung",FQ59&gt;='Valori soglia'!$L$5,FS61="")),"Freihändig Tipo. 13 OAPub","")</f>
        <v/>
      </c>
      <c r="FT59" s="460"/>
      <c r="FU59" s="461" t="str">
        <f>IF(FR59="BöB","Ja","No")</f>
        <v>No</v>
      </c>
      <c r="FV59" s="463" t="str">
        <f>IF(FR59="BöB","Ja","No")</f>
        <v>No</v>
      </c>
      <c r="FW59" s="465" t="str">
        <f>IF(SUM(FQ14:FQ61)&gt;FQ12/2,"Ʃ Aggiunte &gt; 50% Grundauftrag","")</f>
        <v/>
      </c>
      <c r="FX59" s="160"/>
      <c r="FY59" s="173" t="s">
        <v>44</v>
      </c>
      <c r="FZ59" s="429">
        <v>16</v>
      </c>
      <c r="GA59" s="455">
        <v>0</v>
      </c>
      <c r="GB59" s="457" t="str">
        <f>IF(GA59&gt;='Valori soglia'!$H$6,"BöB","OAPub")</f>
        <v>OAPub</v>
      </c>
      <c r="GC59" s="459" t="str">
        <f>IF(OR(AND(FY$12="Grundvertrag Dienstleistung",GA59&gt;='Valori soglia'!$H$5,GC61=""),AND(FY$12="Los Dienstleistung",GA59&gt;='Valori soglia'!$H$5,GC61=""),AND(FY$12="Grundvertrag Lieferung",GA59&gt;='Valori soglia'!$L$5,GC61=""),AND(FY$12="Los Lieferung",GA59&gt;='Valori soglia'!$L$5,GC61="")),"Freihändig Tipo. 13 OAPub","")</f>
        <v/>
      </c>
      <c r="GD59" s="460"/>
      <c r="GE59" s="461" t="str">
        <f>IF(GB59="BöB","Ja","No")</f>
        <v>No</v>
      </c>
      <c r="GF59" s="463" t="str">
        <f>IF(GB59="BöB","Ja","No")</f>
        <v>No</v>
      </c>
      <c r="GG59" s="465" t="str">
        <f>IF(SUM(GA14:GA61)&gt;GA12/2,"Ʃ Aggiunte &gt; 50% Grundauftrag","")</f>
        <v/>
      </c>
      <c r="GH59" s="161"/>
      <c r="GI59" s="173" t="s">
        <v>44</v>
      </c>
      <c r="GJ59" s="429">
        <v>16</v>
      </c>
      <c r="GK59" s="455">
        <v>0</v>
      </c>
      <c r="GL59" s="457" t="str">
        <f>IF(GK59&gt;='Valori soglia'!$H$6,"BöB","OAPub")</f>
        <v>OAPub</v>
      </c>
      <c r="GM59" s="459" t="str">
        <f>IF(OR(AND(GI$12="Grundvertrag Dienstleistung",GK59&gt;='Valori soglia'!$H$5,GM61=""),AND(GI$12="Los Dienstleistung",GK59&gt;='Valori soglia'!$H$5,GM61=""),AND(GI$12="Grundvertrag Lieferung",GK59&gt;='Valori soglia'!$L$5,GM61=""),AND(GI$12="Los Lieferung",GK59&gt;='Valori soglia'!$L$5,GM61="")),"Freihändig Tipo. 13 OAPub","")</f>
        <v/>
      </c>
      <c r="GN59" s="460"/>
      <c r="GO59" s="461" t="str">
        <f>IF(GL59="BöB","Ja","No")</f>
        <v>No</v>
      </c>
      <c r="GP59" s="463" t="str">
        <f>IF(GL59="BöB","Ja","No")</f>
        <v>No</v>
      </c>
      <c r="GQ59" s="465" t="str">
        <f>IF(SUM(GK14:GK61)&gt;GK12/2,"Ʃ Aggiunte &gt; 50% Grundauftrag","")</f>
        <v/>
      </c>
      <c r="GR59" s="162"/>
      <c r="GS59" s="173" t="s">
        <v>44</v>
      </c>
      <c r="GT59" s="429">
        <v>16</v>
      </c>
      <c r="GU59" s="455">
        <v>0</v>
      </c>
      <c r="GV59" s="457" t="str">
        <f>IF(GU59&gt;='Valori soglia'!$H$6,"BöB","OAPub")</f>
        <v>OAPub</v>
      </c>
      <c r="GW59" s="459" t="str">
        <f>IF(OR(AND(GS$12="Grundvertrag Dienstleistung",GU59&gt;='Valori soglia'!$H$5,GW61=""),AND(GS$12="Los Dienstleistung",GU59&gt;='Valori soglia'!$H$5,GW61=""),AND(GS$12="Grundvertrag Lieferung",GU59&gt;='Valori soglia'!$L$5,GW61=""),AND(GS$12="Los Lieferung",GU59&gt;='Valori soglia'!$L$5,GW61="")),"Freihändig Tipo. 13 OAPub","")</f>
        <v/>
      </c>
      <c r="GX59" s="460"/>
      <c r="GY59" s="461" t="str">
        <f>IF(GV59="BöB","Ja","No")</f>
        <v>No</v>
      </c>
      <c r="GZ59" s="463" t="str">
        <f>IF(GV59="BöB","Ja","No")</f>
        <v>No</v>
      </c>
      <c r="HA59" s="465" t="str">
        <f>IF(SUM(GU14:GU61)&gt;GU12/2,"Ʃ Aggiunte &gt; 50% Grundauftrag","")</f>
        <v/>
      </c>
      <c r="HB59" s="27"/>
      <c r="HC59" s="173" t="s">
        <v>44</v>
      </c>
      <c r="HD59" s="429">
        <v>16</v>
      </c>
      <c r="HE59" s="455">
        <v>0</v>
      </c>
      <c r="HF59" s="457" t="str">
        <f>IF(HE59&gt;='Valori soglia'!$H$6,"BöB","OAPub")</f>
        <v>OAPub</v>
      </c>
      <c r="HG59" s="459" t="str">
        <f>IF(OR(AND(HC$12="Grundvertrag Dienstleistung",HE59&gt;='Valori soglia'!$H$5,HG61=""),AND(HC$12="Los Dienstleistung",HE59&gt;='Valori soglia'!$H$5,HG61=""),AND(HC$12="Grundvertrag Lieferung",HE59&gt;='Valori soglia'!$L$5,HG61=""),AND(HC$12="Los Lieferung",HE59&gt;='Valori soglia'!$L$5,HG61="")),"Freihändig Tipo. 13 OAPub","")</f>
        <v/>
      </c>
      <c r="HH59" s="460"/>
      <c r="HI59" s="461" t="str">
        <f>IF(HF59="BöB","Ja","No")</f>
        <v>No</v>
      </c>
      <c r="HJ59" s="463" t="str">
        <f>IF(HF59="BöB","Ja","No")</f>
        <v>No</v>
      </c>
      <c r="HK59" s="465" t="str">
        <f>IF(SUM(HE14:HE61)&gt;HE12/2,"Ʃ Aggiunte &gt; 50% Grundauftrag","")</f>
        <v/>
      </c>
      <c r="HL59" s="27"/>
      <c r="HM59" s="173" t="s">
        <v>44</v>
      </c>
      <c r="HN59" s="429">
        <v>16</v>
      </c>
      <c r="HO59" s="455">
        <v>0</v>
      </c>
      <c r="HP59" s="457" t="str">
        <f>IF(HO59&gt;='Valori soglia'!$H$6,"BöB","OAPub")</f>
        <v>OAPub</v>
      </c>
      <c r="HQ59" s="459" t="str">
        <f>IF(OR(AND(HM$12="Grundvertrag Dienstleistung",HO59&gt;='Valori soglia'!$H$5,HQ61=""),AND(HM$12="Los Dienstleistung",HO59&gt;='Valori soglia'!$H$5,HQ61=""),AND(HM$12="Grundvertrag Lieferung",HO59&gt;='Valori soglia'!$L$5,HQ61=""),AND(HM$12="Los Lieferung",HO59&gt;='Valori soglia'!$L$5,HQ61="")),"Freihändig Tipo. 13 OAPub","")</f>
        <v/>
      </c>
      <c r="HR59" s="460"/>
      <c r="HS59" s="461" t="str">
        <f>IF(HP59="BöB","Ja","No")</f>
        <v>No</v>
      </c>
      <c r="HT59" s="463" t="str">
        <f>IF(HP59="BöB","Ja","No")</f>
        <v>No</v>
      </c>
      <c r="HU59" s="465" t="str">
        <f>IF(SUM(HO14:HO61)&gt;HO12/2,"Ʃ Aggiunte &gt; 50% Grundauftrag","")</f>
        <v/>
      </c>
      <c r="HV59" s="28"/>
      <c r="HW59" s="173" t="s">
        <v>44</v>
      </c>
      <c r="HX59" s="429">
        <v>16</v>
      </c>
      <c r="HY59" s="455">
        <v>0</v>
      </c>
      <c r="HZ59" s="457" t="str">
        <f>IF(HY59&gt;='Valori soglia'!$H$6,"BöB","OAPub")</f>
        <v>OAPub</v>
      </c>
      <c r="IA59" s="459" t="str">
        <f>IF(OR(AND(HW$12="Grundvertrag Dienstleistung",HY59&gt;='Valori soglia'!$H$5,IA61=""),AND(HW$12="Los Dienstleistung",HY59&gt;='Valori soglia'!$H$5,IA61=""),AND(HW$12="Grundvertrag Lieferung",HY59&gt;='Valori soglia'!$L$5,IA61=""),AND(HW$12="Los Lieferung",HY59&gt;='Valori soglia'!$L$5,IA61="")),"Freihändig Tipo. 13 OAPub","")</f>
        <v/>
      </c>
      <c r="IB59" s="460"/>
      <c r="IC59" s="461" t="str">
        <f>IF(HZ59="BöB","Ja","No")</f>
        <v>No</v>
      </c>
      <c r="ID59" s="463" t="str">
        <f>IF(HZ59="BöB","Ja","No")</f>
        <v>No</v>
      </c>
      <c r="IE59" s="465" t="str">
        <f>IF(SUM(HY14:HY61)&gt;HY12/2,"Ʃ Aggiunte &gt; 50% Grundauftrag","")</f>
        <v/>
      </c>
      <c r="IF59" s="27"/>
      <c r="IG59" s="173" t="s">
        <v>44</v>
      </c>
      <c r="IH59" s="429">
        <v>16</v>
      </c>
      <c r="II59" s="455">
        <v>0</v>
      </c>
      <c r="IJ59" s="457" t="str">
        <f>IF(II59&gt;='Valori soglia'!$H$6,"BöB","OAPub")</f>
        <v>OAPub</v>
      </c>
      <c r="IK59" s="459" t="str">
        <f>IF(OR(AND(IG$12="Grundvertrag Dienstleistung",II59&gt;='Valori soglia'!$H$5,IK61=""),AND(IG$12="Los Dienstleistung",II59&gt;='Valori soglia'!$H$5,IK61=""),AND(IG$12="Grundvertrag Lieferung",II59&gt;='Valori soglia'!$L$5,IK61=""),AND(IG$12="Los Lieferung",II59&gt;='Valori soglia'!$L$5,IK61="")),"Freihändig Tipo. 13 OAPub","")</f>
        <v/>
      </c>
      <c r="IL59" s="460"/>
      <c r="IM59" s="461" t="str">
        <f>IF(IJ59="BöB","Ja","No")</f>
        <v>No</v>
      </c>
      <c r="IN59" s="463" t="str">
        <f>IF(IJ59="BöB","Ja","No")</f>
        <v>No</v>
      </c>
      <c r="IO59" s="465" t="str">
        <f>IF(SUM(II14:II61)&gt;II12/2,"Ʃ Aggiunte &gt; 50% Grundauftrag","")</f>
        <v/>
      </c>
      <c r="IP59" s="159"/>
      <c r="IQ59" s="173" t="s">
        <v>44</v>
      </c>
      <c r="IR59" s="429">
        <v>16</v>
      </c>
      <c r="IS59" s="455">
        <v>0</v>
      </c>
      <c r="IT59" s="457" t="str">
        <f>IF(IS59&gt;='Valori soglia'!$H$6,"BöB","OAPub")</f>
        <v>OAPub</v>
      </c>
      <c r="IU59" s="459" t="str">
        <f>IF(OR(AND(IQ$12="Grundvertrag Dienstleistung",IS59&gt;='Valori soglia'!$H$5,IU61=""),AND(IQ$12="Los Dienstleistung",IS59&gt;='Valori soglia'!$H$5,IU61=""),AND(IQ$12="Grundvertrag Lieferung",IS59&gt;='Valori soglia'!$L$5,IU61=""),AND(IQ$12="Los Lieferung",IS59&gt;='Valori soglia'!$L$5,IU61="")),"Freihändig Tipo. 13 OAPub","")</f>
        <v/>
      </c>
      <c r="IV59" s="460"/>
      <c r="IW59" s="461" t="str">
        <f>IF(IT59="BöB","Ja","No")</f>
        <v>No</v>
      </c>
      <c r="IX59" s="463" t="str">
        <f>IF(IT59="BöB","Ja","No")</f>
        <v>No</v>
      </c>
      <c r="IY59" s="465" t="str">
        <f>IF(SUM(IS14:IS61)&gt;IS12/2,"Ʃ Aggiunte &gt; 50% Grundauftrag","")</f>
        <v/>
      </c>
      <c r="IZ59" s="159"/>
      <c r="JA59" s="173" t="s">
        <v>44</v>
      </c>
      <c r="JB59" s="429">
        <v>16</v>
      </c>
      <c r="JC59" s="455">
        <v>0</v>
      </c>
      <c r="JD59" s="457" t="str">
        <f>IF(JC59&gt;='Valori soglia'!$H$6,"BöB","OAPub")</f>
        <v>OAPub</v>
      </c>
      <c r="JE59" s="459" t="str">
        <f>IF(OR(AND(JA$12="Grundvertrag Dienstleistung",JC59&gt;='Valori soglia'!$H$5,JE61=""),AND(JA$12="Los Dienstleistung",JC59&gt;='Valori soglia'!$H$5,JE61=""),AND(JA$12="Grundvertrag Lieferung",JC59&gt;='Valori soglia'!$L$5,JE61=""),AND(JA$12="Los Lieferung",JC59&gt;='Valori soglia'!$L$5,JE61="")),"Freihändig Tipo. 13 OAPub","")</f>
        <v/>
      </c>
      <c r="JF59" s="460"/>
      <c r="JG59" s="461" t="str">
        <f>IF(JD59="BöB","Ja","No")</f>
        <v>No</v>
      </c>
      <c r="JH59" s="463" t="str">
        <f>IF(JD59="BöB","Ja","No")</f>
        <v>No</v>
      </c>
      <c r="JI59" s="465" t="str">
        <f>IF(SUM(JC14:JC61)&gt;JC12/2,"Ʃ Aggiunte &gt; 50% Grundauftrag","")</f>
        <v/>
      </c>
      <c r="JJ59" s="160"/>
      <c r="JK59" s="173" t="s">
        <v>44</v>
      </c>
      <c r="JL59" s="429">
        <v>16</v>
      </c>
      <c r="JM59" s="455">
        <v>0</v>
      </c>
      <c r="JN59" s="457" t="str">
        <f>IF(JM59&gt;='Valori soglia'!$H$6,"BöB","OAPub")</f>
        <v>OAPub</v>
      </c>
      <c r="JO59" s="459" t="str">
        <f>IF(OR(AND(JK$12="Grundvertrag Dienstleistung",JM59&gt;='Valori soglia'!$H$5,JO61=""),AND(JK$12="Los Dienstleistung",JM59&gt;='Valori soglia'!$H$5,JO61=""),AND(JK$12="Grundvertrag Lieferung",JM59&gt;='Valori soglia'!$L$5,JO61=""),AND(JK$12="Los Lieferung",JM59&gt;='Valori soglia'!$L$5,JO61="")),"Freihändig Tipo. 13 OAPub","")</f>
        <v/>
      </c>
      <c r="JP59" s="460"/>
      <c r="JQ59" s="461" t="str">
        <f>IF(JN59="BöB","Ja","No")</f>
        <v>No</v>
      </c>
      <c r="JR59" s="463" t="str">
        <f>IF(JN59="BöB","Ja","No")</f>
        <v>No</v>
      </c>
      <c r="JS59" s="465" t="str">
        <f>IF(SUM(JM14:JM61)&gt;JM12/2,"Ʃ Aggiunte &gt; 50% Grundauftrag","")</f>
        <v/>
      </c>
    </row>
    <row r="60" spans="2:279" ht="27" customHeight="1" x14ac:dyDescent="0.2">
      <c r="B60" s="342" t="s">
        <v>34</v>
      </c>
      <c r="C60" s="429"/>
      <c r="D60" s="378"/>
      <c r="E60" s="510"/>
      <c r="F60" s="498" t="str">
        <f>IF(OR(AND(B59="Grundvertrag Dienstleistung",D59&gt;='Valori soglia'!H$5,D59&lt;'Valori soglia'!H$6),AND(B59="Los Dienstleistung",D59&gt;='Valori soglia'!H$5,D59&lt;'Valori soglia'!H$6),AND(B59="Grundvertrag Lieferung",D59&gt;='Valori soglia'!L$5,D59&lt;'Valori soglia'!L$6),AND(B59="Los Lieferung",D59&gt;='Valori soglia'!L$5,D59&lt;'Valori soglia'!L$6)),"Einladungsverfahren *","")</f>
        <v/>
      </c>
      <c r="G60" s="499"/>
      <c r="H60" s="502"/>
      <c r="I60" s="503"/>
      <c r="J60" s="495"/>
      <c r="K60" s="466" t="s">
        <v>45</v>
      </c>
      <c r="L60" s="429"/>
      <c r="M60" s="455"/>
      <c r="N60" s="457"/>
      <c r="O60" s="468" t="str">
        <f>IF(OR(AND(K$12="Grundvertrag Dienstleistung",M59&lt;'Valori soglia'!$H$5),AND(K$12="Los Dienstleistung",M59&lt;'Valori soglia'!$H$5),AND(K$12="Grundvertrag Lieferung",M59&lt;'Valori soglia'!$L$5),AND(K$12="Los Lieferung",M59&lt;'Valori soglia'!$L$5)),"Freihändig Tipo. 36 OAPub","")</f>
        <v/>
      </c>
      <c r="P60" s="469"/>
      <c r="Q60" s="461"/>
      <c r="R60" s="463"/>
      <c r="S60" s="465"/>
      <c r="T60" s="162"/>
      <c r="U60" s="466" t="s">
        <v>45</v>
      </c>
      <c r="V60" s="429"/>
      <c r="W60" s="455"/>
      <c r="X60" s="457"/>
      <c r="Y60" s="468" t="str">
        <f>IF(OR(AND(U$12="Grundvertrag Dienstleistung",W59&lt;'Valori soglia'!$H$5),AND(U$12="Los Dienstleistung",W59&lt;'Valori soglia'!$H$5),AND(U$12="Grundvertrag Lieferung",W59&lt;'Valori soglia'!$L$5),AND(U$12="Los Lieferung",W59&lt;'Valori soglia'!$L$5)),"Freihändig Tipo. 36 OAPub","")</f>
        <v/>
      </c>
      <c r="Z60" s="469"/>
      <c r="AA60" s="461"/>
      <c r="AB60" s="463"/>
      <c r="AC60" s="465"/>
      <c r="AD60" s="36"/>
      <c r="AE60" s="466" t="s">
        <v>45</v>
      </c>
      <c r="AF60" s="429"/>
      <c r="AG60" s="455"/>
      <c r="AH60" s="457"/>
      <c r="AI60" s="468" t="str">
        <f>IF(OR(AND(AE$12="Grundvertrag Dienstleistung",AG59&lt;'Valori soglia'!$H$5),AND(AE$12="Los Dienstleistung",AG59&lt;'Valori soglia'!$H$5),AND(AE$12="Grundvertrag Lieferung",AG59&lt;'Valori soglia'!$L$5),AND(AE$12="Los Lieferung",AG59&lt;'Valori soglia'!$L$5)),"Freihändig Tipo. 36 OAPub","")</f>
        <v/>
      </c>
      <c r="AJ60" s="469"/>
      <c r="AK60" s="461"/>
      <c r="AL60" s="463"/>
      <c r="AM60" s="465"/>
      <c r="AN60" s="27"/>
      <c r="AO60" s="466" t="s">
        <v>45</v>
      </c>
      <c r="AP60" s="429"/>
      <c r="AQ60" s="455"/>
      <c r="AR60" s="457"/>
      <c r="AS60" s="468" t="str">
        <f>IF(OR(AND(AO$12="Grundvertrag Dienstleistung",AQ59&lt;'Valori soglia'!$H$5),AND(AO$12="Los Dienstleistung",AQ59&lt;'Valori soglia'!$H$5),AND(AO$12="Grundvertrag Lieferung",AQ59&lt;'Valori soglia'!$L$5),AND(AO$12="Los Lieferung",AQ59&lt;'Valori soglia'!$L$5)),"Freihändig Tipo. 36 OAPub","")</f>
        <v/>
      </c>
      <c r="AT60" s="469"/>
      <c r="AU60" s="461"/>
      <c r="AV60" s="463"/>
      <c r="AW60" s="465"/>
      <c r="AX60" s="28"/>
      <c r="AY60" s="466" t="s">
        <v>45</v>
      </c>
      <c r="AZ60" s="429"/>
      <c r="BA60" s="455"/>
      <c r="BB60" s="457"/>
      <c r="BC60" s="468" t="str">
        <f>IF(OR(AND(AY$12="Grundvertrag Dienstleistung",BA59&lt;'Valori soglia'!$H$5),AND(AY$12="Los Dienstleistung",BA59&lt;'Valori soglia'!$H$5),AND(AY$12="Grundvertrag Lieferung",BA59&lt;'Valori soglia'!$L$5),AND(AY$12="Los Lieferung",BA59&lt;'Valori soglia'!$L$5)),"Freihändig Tipo. 36 OAPub","")</f>
        <v/>
      </c>
      <c r="BD60" s="469"/>
      <c r="BE60" s="461"/>
      <c r="BF60" s="463"/>
      <c r="BG60" s="465"/>
      <c r="BH60" s="27"/>
      <c r="BI60" s="466" t="s">
        <v>45</v>
      </c>
      <c r="BJ60" s="429"/>
      <c r="BK60" s="455"/>
      <c r="BL60" s="457"/>
      <c r="BM60" s="468" t="str">
        <f>IF(OR(AND(BI$12="Grundvertrag Dienstleistung",BK59&lt;'Valori soglia'!$H$5),AND(BI$12="Los Dienstleistung",BK59&lt;'Valori soglia'!$H$5),AND(BI$12="Grundvertrag Lieferung",BK59&lt;'Valori soglia'!$L$5),AND(BI$12="Los Lieferung",BK59&lt;'Valori soglia'!$L$5)),"Freihändig Tipo. 36 OAPub","")</f>
        <v/>
      </c>
      <c r="BN60" s="469"/>
      <c r="BO60" s="461"/>
      <c r="BP60" s="463"/>
      <c r="BQ60" s="465"/>
      <c r="BR60" s="159"/>
      <c r="BS60" s="466" t="s">
        <v>45</v>
      </c>
      <c r="BT60" s="429"/>
      <c r="BU60" s="455"/>
      <c r="BV60" s="457"/>
      <c r="BW60" s="468" t="str">
        <f>IF(OR(AND(BS$12="Grundvertrag Dienstleistung",BU59&lt;'Valori soglia'!$H$5),AND(BS$12="Los Dienstleistung",BU59&lt;'Valori soglia'!$H$5),AND(BS$12="Grundvertrag Lieferung",BU59&lt;'Valori soglia'!$L$5),AND(BS$12="Los Lieferung",BU59&lt;'Valori soglia'!$L$5)),"Freihändig Tipo. 36 OAPub","")</f>
        <v/>
      </c>
      <c r="BX60" s="469"/>
      <c r="BY60" s="461"/>
      <c r="BZ60" s="463"/>
      <c r="CA60" s="465"/>
      <c r="CB60" s="159"/>
      <c r="CC60" s="466" t="s">
        <v>45</v>
      </c>
      <c r="CD60" s="429"/>
      <c r="CE60" s="455"/>
      <c r="CF60" s="457"/>
      <c r="CG60" s="468" t="str">
        <f>IF(OR(AND(CC$12="Grundvertrag Dienstleistung",CE59&lt;'Valori soglia'!$H$5),AND(CC$12="Los Dienstleistung",CE59&lt;'Valori soglia'!$H$5),AND(CC$12="Grundvertrag Lieferung",CE59&lt;'Valori soglia'!$L$5),AND(CC$12="Los Lieferung",CE59&lt;'Valori soglia'!$L$5)),"Freihändig Tipo. 36 OAPub","")</f>
        <v/>
      </c>
      <c r="CH60" s="469"/>
      <c r="CI60" s="461"/>
      <c r="CJ60" s="463"/>
      <c r="CK60" s="465"/>
      <c r="CL60" s="160"/>
      <c r="CM60" s="466" t="s">
        <v>45</v>
      </c>
      <c r="CN60" s="429"/>
      <c r="CO60" s="455"/>
      <c r="CP60" s="457"/>
      <c r="CQ60" s="468" t="str">
        <f>IF(OR(AND(CM$12="Grundvertrag Dienstleistung",CO59&lt;'Valori soglia'!$H$5),AND(CM$12="Los Dienstleistung",CO59&lt;'Valori soglia'!$H$5),AND(CM$12="Grundvertrag Lieferung",CO59&lt;'Valori soglia'!$L$5),AND(CM$12="Los Lieferung",CO59&lt;'Valori soglia'!$L$5)),"Freihändig Tipo. 36 OAPub","")</f>
        <v/>
      </c>
      <c r="CR60" s="469"/>
      <c r="CS60" s="461"/>
      <c r="CT60" s="463"/>
      <c r="CU60" s="465"/>
      <c r="CV60" s="161"/>
      <c r="CW60" s="466" t="s">
        <v>45</v>
      </c>
      <c r="CX60" s="429"/>
      <c r="CY60" s="455"/>
      <c r="CZ60" s="457"/>
      <c r="DA60" s="468" t="str">
        <f>IF(OR(AND(CW$12="Grundvertrag Dienstleistung",CY59&lt;'Valori soglia'!$H$5),AND(CW$12="Los Dienstleistung",CY59&lt;'Valori soglia'!$H$5),AND(CW$12="Grundvertrag Lieferung",CY59&lt;'Valori soglia'!$L$5),AND(CW$12="Los Lieferung",CY59&lt;'Valori soglia'!$L$5)),"Freihändig Tipo. 36 OAPub","")</f>
        <v/>
      </c>
      <c r="DB60" s="469"/>
      <c r="DC60" s="461"/>
      <c r="DD60" s="463"/>
      <c r="DE60" s="465"/>
      <c r="DF60" s="162"/>
      <c r="DG60" s="466" t="s">
        <v>45</v>
      </c>
      <c r="DH60" s="429"/>
      <c r="DI60" s="455"/>
      <c r="DJ60" s="457"/>
      <c r="DK60" s="468" t="str">
        <f>IF(OR(AND(DG$12="Grundvertrag Dienstleistung",DI59&lt;'Valori soglia'!$H$5),AND(DG$12="Los Dienstleistung",DI59&lt;'Valori soglia'!$H$5),AND(DG$12="Grundvertrag Lieferung",DI59&lt;'Valori soglia'!$L$5),AND(DG$12="Los Lieferung",DI59&lt;'Valori soglia'!$L$5)),"Freihändig Tipo. 36 OAPub","")</f>
        <v/>
      </c>
      <c r="DL60" s="469"/>
      <c r="DM60" s="461"/>
      <c r="DN60" s="463"/>
      <c r="DO60" s="465"/>
      <c r="DP60" s="36"/>
      <c r="DQ60" s="466" t="s">
        <v>45</v>
      </c>
      <c r="DR60" s="429"/>
      <c r="DS60" s="455"/>
      <c r="DT60" s="457"/>
      <c r="DU60" s="468" t="str">
        <f>IF(OR(AND(DQ$12="Grundvertrag Dienstleistung",DS59&lt;'Valori soglia'!$H$5),AND(DQ$12="Los Dienstleistung",DS59&lt;'Valori soglia'!$H$5),AND(DQ$12="Grundvertrag Lieferung",DS59&lt;'Valori soglia'!$L$5),AND(DQ$12="Los Lieferung",DS59&lt;'Valori soglia'!$L$5)),"Freihändig Tipo. 36 OAPub","")</f>
        <v/>
      </c>
      <c r="DV60" s="469"/>
      <c r="DW60" s="461"/>
      <c r="DX60" s="463"/>
      <c r="DY60" s="465"/>
      <c r="DZ60" s="27"/>
      <c r="EA60" s="466" t="s">
        <v>45</v>
      </c>
      <c r="EB60" s="429"/>
      <c r="EC60" s="455"/>
      <c r="ED60" s="457"/>
      <c r="EE60" s="468" t="str">
        <f>IF(OR(AND(EA$12="Grundvertrag Dienstleistung",EC59&lt;'Valori soglia'!$H$5),AND(EA$12="Los Dienstleistung",EC59&lt;'Valori soglia'!$H$5),AND(EA$12="Grundvertrag Lieferung",EC59&lt;'Valori soglia'!$L$5),AND(EA$12="Los Lieferung",EC59&lt;'Valori soglia'!$L$5)),"Freihändig Tipo. 36 OAPub","")</f>
        <v/>
      </c>
      <c r="EF60" s="469"/>
      <c r="EG60" s="461"/>
      <c r="EH60" s="463"/>
      <c r="EI60" s="465"/>
      <c r="EJ60" s="28"/>
      <c r="EK60" s="466" t="s">
        <v>45</v>
      </c>
      <c r="EL60" s="429"/>
      <c r="EM60" s="455"/>
      <c r="EN60" s="457"/>
      <c r="EO60" s="468" t="str">
        <f>IF(OR(AND(EK$12="Grundvertrag Dienstleistung",EM59&lt;'Valori soglia'!$H$5),AND(EK$12="Los Dienstleistung",EM59&lt;'Valori soglia'!$H$5),AND(EK$12="Grundvertrag Lieferung",EM59&lt;'Valori soglia'!$L$5),AND(EK$12="Los Lieferung",EM59&lt;'Valori soglia'!$L$5)),"Freihändig Tipo. 36 OAPub","")</f>
        <v/>
      </c>
      <c r="EP60" s="469"/>
      <c r="EQ60" s="461"/>
      <c r="ER60" s="463"/>
      <c r="ES60" s="465"/>
      <c r="ET60" s="27"/>
      <c r="EU60" s="466" t="s">
        <v>45</v>
      </c>
      <c r="EV60" s="429"/>
      <c r="EW60" s="455"/>
      <c r="EX60" s="457"/>
      <c r="EY60" s="468" t="str">
        <f>IF(OR(AND(EU$12="Grundvertrag Dienstleistung",EW59&lt;'Valori soglia'!$H$5),AND(EU$12="Los Dienstleistung",EW59&lt;'Valori soglia'!$H$5),AND(EU$12="Grundvertrag Lieferung",EW59&lt;'Valori soglia'!$L$5),AND(EU$12="Los Lieferung",EW59&lt;'Valori soglia'!$L$5)),"Freihändig Tipo. 36 OAPub","")</f>
        <v/>
      </c>
      <c r="EZ60" s="469"/>
      <c r="FA60" s="461"/>
      <c r="FB60" s="463"/>
      <c r="FC60" s="465"/>
      <c r="FD60" s="159"/>
      <c r="FE60" s="466" t="s">
        <v>45</v>
      </c>
      <c r="FF60" s="429"/>
      <c r="FG60" s="455"/>
      <c r="FH60" s="457"/>
      <c r="FI60" s="468" t="str">
        <f>IF(OR(AND(FE$12="Grundvertrag Dienstleistung",FG59&lt;'Valori soglia'!$H$5),AND(FE$12="Los Dienstleistung",FG59&lt;'Valori soglia'!$H$5),AND(FE$12="Grundvertrag Lieferung",FG59&lt;'Valori soglia'!$L$5),AND(FE$12="Los Lieferung",FG59&lt;'Valori soglia'!$L$5)),"Freihändig Tipo. 36 OAPub","")</f>
        <v/>
      </c>
      <c r="FJ60" s="469"/>
      <c r="FK60" s="461"/>
      <c r="FL60" s="463"/>
      <c r="FM60" s="465"/>
      <c r="FN60" s="159"/>
      <c r="FO60" s="466" t="s">
        <v>45</v>
      </c>
      <c r="FP60" s="429"/>
      <c r="FQ60" s="455"/>
      <c r="FR60" s="457"/>
      <c r="FS60" s="468" t="str">
        <f>IF(OR(AND(FO$12="Grundvertrag Dienstleistung",FQ59&lt;'Valori soglia'!$H$5),AND(FO$12="Los Dienstleistung",FQ59&lt;'Valori soglia'!$H$5),AND(FO$12="Grundvertrag Lieferung",FQ59&lt;'Valori soglia'!$L$5),AND(FO$12="Los Lieferung",FQ59&lt;'Valori soglia'!$L$5)),"Freihändig Tipo. 36 OAPub","")</f>
        <v/>
      </c>
      <c r="FT60" s="469"/>
      <c r="FU60" s="461"/>
      <c r="FV60" s="463"/>
      <c r="FW60" s="465"/>
      <c r="FX60" s="160"/>
      <c r="FY60" s="466" t="s">
        <v>45</v>
      </c>
      <c r="FZ60" s="429"/>
      <c r="GA60" s="455"/>
      <c r="GB60" s="457"/>
      <c r="GC60" s="468" t="str">
        <f>IF(OR(AND(FY$12="Grundvertrag Dienstleistung",GA59&lt;'Valori soglia'!$H$5),AND(FY$12="Los Dienstleistung",GA59&lt;'Valori soglia'!$H$5),AND(FY$12="Grundvertrag Lieferung",GA59&lt;'Valori soglia'!$L$5),AND(FY$12="Los Lieferung",GA59&lt;'Valori soglia'!$L$5)),"Freihändig Tipo. 36 OAPub","")</f>
        <v/>
      </c>
      <c r="GD60" s="469"/>
      <c r="GE60" s="461"/>
      <c r="GF60" s="463"/>
      <c r="GG60" s="465"/>
      <c r="GH60" s="161"/>
      <c r="GI60" s="466" t="s">
        <v>45</v>
      </c>
      <c r="GJ60" s="429"/>
      <c r="GK60" s="455"/>
      <c r="GL60" s="457"/>
      <c r="GM60" s="468" t="str">
        <f>IF(OR(AND(GI$12="Grundvertrag Dienstleistung",GK59&lt;'Valori soglia'!$H$5),AND(GI$12="Los Dienstleistung",GK59&lt;'Valori soglia'!$H$5),AND(GI$12="Grundvertrag Lieferung",GK59&lt;'Valori soglia'!$L$5),AND(GI$12="Los Lieferung",GK59&lt;'Valori soglia'!$L$5)),"Freihändig Tipo. 36 OAPub","")</f>
        <v/>
      </c>
      <c r="GN60" s="469"/>
      <c r="GO60" s="461"/>
      <c r="GP60" s="463"/>
      <c r="GQ60" s="465"/>
      <c r="GR60" s="162"/>
      <c r="GS60" s="466" t="s">
        <v>45</v>
      </c>
      <c r="GT60" s="429"/>
      <c r="GU60" s="455"/>
      <c r="GV60" s="457"/>
      <c r="GW60" s="468" t="str">
        <f>IF(OR(AND(GS$12="Grundvertrag Dienstleistung",GU59&lt;'Valori soglia'!$H$5),AND(GS$12="Los Dienstleistung",GU59&lt;'Valori soglia'!$H$5),AND(GS$12="Grundvertrag Lieferung",GU59&lt;'Valori soglia'!$L$5),AND(GS$12="Los Lieferung",GU59&lt;'Valori soglia'!$L$5)),"Freihändig Tipo. 36 OAPub","")</f>
        <v/>
      </c>
      <c r="GX60" s="469"/>
      <c r="GY60" s="461"/>
      <c r="GZ60" s="463"/>
      <c r="HA60" s="465"/>
      <c r="HB60" s="36"/>
      <c r="HC60" s="466" t="s">
        <v>45</v>
      </c>
      <c r="HD60" s="429"/>
      <c r="HE60" s="455"/>
      <c r="HF60" s="457"/>
      <c r="HG60" s="468" t="str">
        <f>IF(OR(AND(HC$12="Grundvertrag Dienstleistung",HE59&lt;'Valori soglia'!$H$5),AND(HC$12="Los Dienstleistung",HE59&lt;'Valori soglia'!$H$5),AND(HC$12="Grundvertrag Lieferung",HE59&lt;'Valori soglia'!$L$5),AND(HC$12="Los Lieferung",HE59&lt;'Valori soglia'!$L$5)),"Freihändig Tipo. 36 OAPub","")</f>
        <v/>
      </c>
      <c r="HH60" s="469"/>
      <c r="HI60" s="461"/>
      <c r="HJ60" s="463"/>
      <c r="HK60" s="465"/>
      <c r="HL60" s="27"/>
      <c r="HM60" s="466" t="s">
        <v>45</v>
      </c>
      <c r="HN60" s="429"/>
      <c r="HO60" s="455"/>
      <c r="HP60" s="457"/>
      <c r="HQ60" s="468" t="str">
        <f>IF(OR(AND(HM$12="Grundvertrag Dienstleistung",HO59&lt;'Valori soglia'!$H$5),AND(HM$12="Los Dienstleistung",HO59&lt;'Valori soglia'!$H$5),AND(HM$12="Grundvertrag Lieferung",HO59&lt;'Valori soglia'!$L$5),AND(HM$12="Los Lieferung",HO59&lt;'Valori soglia'!$L$5)),"Freihändig Tipo. 36 OAPub","")</f>
        <v/>
      </c>
      <c r="HR60" s="469"/>
      <c r="HS60" s="461"/>
      <c r="HT60" s="463"/>
      <c r="HU60" s="465"/>
      <c r="HV60" s="28"/>
      <c r="HW60" s="466" t="s">
        <v>45</v>
      </c>
      <c r="HX60" s="429"/>
      <c r="HY60" s="455"/>
      <c r="HZ60" s="457"/>
      <c r="IA60" s="468" t="str">
        <f>IF(OR(AND(HW$12="Grundvertrag Dienstleistung",HY59&lt;'Valori soglia'!$H$5),AND(HW$12="Los Dienstleistung",HY59&lt;'Valori soglia'!$H$5),AND(HW$12="Grundvertrag Lieferung",HY59&lt;'Valori soglia'!$L$5),AND(HW$12="Los Lieferung",HY59&lt;'Valori soglia'!$L$5)),"Freihändig Tipo. 36 OAPub","")</f>
        <v/>
      </c>
      <c r="IB60" s="469"/>
      <c r="IC60" s="461"/>
      <c r="ID60" s="463"/>
      <c r="IE60" s="465"/>
      <c r="IF60" s="27"/>
      <c r="IG60" s="466" t="s">
        <v>45</v>
      </c>
      <c r="IH60" s="429"/>
      <c r="II60" s="455"/>
      <c r="IJ60" s="457"/>
      <c r="IK60" s="468" t="str">
        <f>IF(OR(AND(IG$12="Grundvertrag Dienstleistung",II59&lt;'Valori soglia'!$H$5),AND(IG$12="Los Dienstleistung",II59&lt;'Valori soglia'!$H$5),AND(IG$12="Grundvertrag Lieferung",II59&lt;'Valori soglia'!$L$5),AND(IG$12="Los Lieferung",II59&lt;'Valori soglia'!$L$5)),"Freihändig Tipo. 36 OAPub","")</f>
        <v/>
      </c>
      <c r="IL60" s="469"/>
      <c r="IM60" s="461"/>
      <c r="IN60" s="463"/>
      <c r="IO60" s="465"/>
      <c r="IP60" s="159"/>
      <c r="IQ60" s="466" t="s">
        <v>45</v>
      </c>
      <c r="IR60" s="429"/>
      <c r="IS60" s="455"/>
      <c r="IT60" s="457"/>
      <c r="IU60" s="468" t="str">
        <f>IF(OR(AND(IQ$12="Grundvertrag Dienstleistung",IS59&lt;'Valori soglia'!$H$5),AND(IQ$12="Los Dienstleistung",IS59&lt;'Valori soglia'!$H$5),AND(IQ$12="Grundvertrag Lieferung",IS59&lt;'Valori soglia'!$L$5),AND(IQ$12="Los Lieferung",IS59&lt;'Valori soglia'!$L$5)),"Freihändig Tipo. 36 OAPub","")</f>
        <v/>
      </c>
      <c r="IV60" s="469"/>
      <c r="IW60" s="461"/>
      <c r="IX60" s="463"/>
      <c r="IY60" s="465"/>
      <c r="IZ60" s="159"/>
      <c r="JA60" s="466" t="s">
        <v>45</v>
      </c>
      <c r="JB60" s="429"/>
      <c r="JC60" s="455"/>
      <c r="JD60" s="457"/>
      <c r="JE60" s="468" t="str">
        <f>IF(OR(AND(JA$12="Grundvertrag Dienstleistung",JC59&lt;'Valori soglia'!$H$5),AND(JA$12="Los Dienstleistung",JC59&lt;'Valori soglia'!$H$5),AND(JA$12="Grundvertrag Lieferung",JC59&lt;'Valori soglia'!$L$5),AND(JA$12="Los Lieferung",JC59&lt;'Valori soglia'!$L$5)),"Freihändig Tipo. 36 OAPub","")</f>
        <v/>
      </c>
      <c r="JF60" s="469"/>
      <c r="JG60" s="461"/>
      <c r="JH60" s="463"/>
      <c r="JI60" s="465"/>
      <c r="JJ60" s="160"/>
      <c r="JK60" s="466" t="s">
        <v>45</v>
      </c>
      <c r="JL60" s="429"/>
      <c r="JM60" s="455"/>
      <c r="JN60" s="457"/>
      <c r="JO60" s="468" t="str">
        <f>IF(OR(AND(JK$12="Grundvertrag Dienstleistung",JM59&lt;'Valori soglia'!$H$5),AND(JK$12="Los Dienstleistung",JM59&lt;'Valori soglia'!$H$5),AND(JK$12="Grundvertrag Lieferung",JM59&lt;'Valori soglia'!$L$5),AND(JK$12="Los Lieferung",JM59&lt;'Valori soglia'!$L$5)),"Freihändig Tipo. 36 OAPub","")</f>
        <v/>
      </c>
      <c r="JP60" s="469"/>
      <c r="JQ60" s="461"/>
      <c r="JR60" s="463"/>
      <c r="JS60" s="465"/>
    </row>
    <row r="61" spans="2:279" ht="27" customHeight="1" x14ac:dyDescent="0.2">
      <c r="B61" s="343"/>
      <c r="C61" s="429"/>
      <c r="D61" s="378"/>
      <c r="E61" s="510"/>
      <c r="F61" s="507" t="str">
        <f>IF(OR(AND(B59="Grundvertrag Dienstleistung",D59&lt;'Valori soglia'!H$5),AND(B59="Los Dienstleistung",D59&lt;'Valori soglia'!H$5),AND(B59="Grundvertrag Lieferung",D59&lt;'Valori soglia'!L$5),AND(B59="Los Lieferung",D59&lt;'Valori soglia'!L$5)),"Freihändig Tipo. 36 OAPub","")</f>
        <v/>
      </c>
      <c r="G61" s="508"/>
      <c r="H61" s="502"/>
      <c r="I61" s="503"/>
      <c r="J61" s="495"/>
      <c r="K61" s="466"/>
      <c r="L61" s="429"/>
      <c r="M61" s="455"/>
      <c r="N61" s="457"/>
      <c r="O61" s="472" t="str">
        <f>IF(OR(AND(N$12="Offen",OR(AND(K$12="Grundvertrag Dienstleistung",M59&gt;='Valori soglia'!$H$5,M59&lt;'Valori soglia'!$H$6),AND(K$12="Los Dienstleistung",M59&gt;='Valori soglia'!$H$5,M59&lt;'Valori soglia'!$H$6),AND(K$12="Grundvertrag Lieferung",M59&gt;='Valori soglia'!$L$5,M59&lt;'Valori soglia'!$L$6),AND(K$12="Los Lieferung",M59&gt;='Valori soglia'!$L$5,M59&lt;'Valori soglia'!$L$6))),AND(N$12="Einladung",OR(AND(K$12="Grundvertrag Dienstleistung",M59&gt;='Valori soglia'!$H$5,M59&lt;'Valori soglia'!$H$6),AND(K$12="Los Dienstleistung",M59&gt;='Valori soglia'!$H$5,M59&lt;'Valori soglia'!$H$6),AND(K$12="Grundvertrag Lieferung",M59&gt;='Valori soglia'!$L$5,M59&lt;'Valori soglia'!$L$6),AND(K$12="Los Lieferung",M59&gt;='Valori soglia'!$L$5,M59&lt;'Valori soglia'!$L$6)))),"Freihändig Tipo. 36 Abs. 2 Bst. d OAPub","")</f>
        <v/>
      </c>
      <c r="P61" s="473"/>
      <c r="Q61" s="461"/>
      <c r="R61" s="463"/>
      <c r="S61" s="465"/>
      <c r="T61" s="162"/>
      <c r="U61" s="466"/>
      <c r="V61" s="429"/>
      <c r="W61" s="455"/>
      <c r="X61" s="457"/>
      <c r="Y61" s="472" t="str">
        <f>IF(OR(AND(X$12="Offen",OR(AND(U$12="Grundvertrag Dienstleistung",W59&gt;='Valori soglia'!$H$5,W59&lt;'Valori soglia'!$H$6),AND(U$12="Los Dienstleistung",W59&gt;='Valori soglia'!$H$5,W59&lt;'Valori soglia'!$H$6),AND(U$12="Grundvertrag Lieferung",W59&gt;='Valori soglia'!$L$5,W59&lt;'Valori soglia'!$L$6),AND(U$12="Los Lieferung",W59&gt;='Valori soglia'!$L$5,W59&lt;'Valori soglia'!$L$6))),AND(X$12="Einladung",OR(AND(U$12="Grundvertrag Dienstleistung",W59&gt;='Valori soglia'!$H$5,W59&lt;'Valori soglia'!$H$6),AND(U$12="Los Dienstleistung",W59&gt;='Valori soglia'!$H$5,W59&lt;'Valori soglia'!$H$6),AND(U$12="Grundvertrag Lieferung",W59&gt;='Valori soglia'!$L$5,W59&lt;'Valori soglia'!$L$6),AND(U$12="Los Lieferung",W59&gt;='Valori soglia'!$L$5,W59&lt;'Valori soglia'!$L$6)))),"Freihändig Tipo. 36 Abs. 2 Bst. d OAPub","")</f>
        <v/>
      </c>
      <c r="Z61" s="473"/>
      <c r="AA61" s="461"/>
      <c r="AB61" s="463"/>
      <c r="AC61" s="465"/>
      <c r="AD61" s="27"/>
      <c r="AE61" s="466"/>
      <c r="AF61" s="429"/>
      <c r="AG61" s="455"/>
      <c r="AH61" s="457"/>
      <c r="AI61" s="472" t="str">
        <f>IF(OR(AND(AH$12="Offen",OR(AND(AE$12="Grundvertrag Dienstleistung",AG59&gt;='Valori soglia'!$H$5,AG59&lt;'Valori soglia'!$H$6),AND(AE$12="Los Dienstleistung",AG59&gt;='Valori soglia'!$H$5,AG59&lt;'Valori soglia'!$H$6),AND(AE$12="Grundvertrag Lieferung",AG59&gt;='Valori soglia'!$L$5,AG59&lt;'Valori soglia'!$L$6),AND(AE$12="Los Lieferung",AG59&gt;='Valori soglia'!$L$5,AG59&lt;'Valori soglia'!$L$6))),AND(AH$12="Einladung",OR(AND(AE$12="Grundvertrag Dienstleistung",AG59&gt;='Valori soglia'!$H$5,AG59&lt;'Valori soglia'!$H$6),AND(AE$12="Los Dienstleistung",AG59&gt;='Valori soglia'!$H$5,AG59&lt;'Valori soglia'!$H$6),AND(AE$12="Grundvertrag Lieferung",AG59&gt;='Valori soglia'!$L$5,AG59&lt;'Valori soglia'!$L$6),AND(AE$12="Los Lieferung",AG59&gt;='Valori soglia'!$L$5,AG59&lt;'Valori soglia'!$L$6)))),"Freihändig Tipo. 36 Abs. 2 Bst. d OAPub","")</f>
        <v/>
      </c>
      <c r="AJ61" s="473"/>
      <c r="AK61" s="461"/>
      <c r="AL61" s="463"/>
      <c r="AM61" s="465"/>
      <c r="AN61" s="27"/>
      <c r="AO61" s="466"/>
      <c r="AP61" s="429"/>
      <c r="AQ61" s="455"/>
      <c r="AR61" s="457"/>
      <c r="AS61" s="472" t="str">
        <f>IF(OR(AND(AR$12="Offen",OR(AND(AO$12="Grundvertrag Dienstleistung",AQ59&gt;='Valori soglia'!$H$5,AQ59&lt;'Valori soglia'!$H$6),AND(AO$12="Los Dienstleistung",AQ59&gt;='Valori soglia'!$H$5,AQ59&lt;'Valori soglia'!$H$6),AND(AO$12="Grundvertrag Lieferung",AQ59&gt;='Valori soglia'!$L$5,AQ59&lt;'Valori soglia'!$L$6),AND(AO$12="Los Lieferung",AQ59&gt;='Valori soglia'!$L$5,AQ59&lt;'Valori soglia'!$L$6))),AND(AR$12="Einladung",OR(AND(AO$12="Grundvertrag Dienstleistung",AQ59&gt;='Valori soglia'!$H$5,AQ59&lt;'Valori soglia'!$H$6),AND(AO$12="Los Dienstleistung",AQ59&gt;='Valori soglia'!$H$5,AQ59&lt;'Valori soglia'!$H$6),AND(AO$12="Grundvertrag Lieferung",AQ59&gt;='Valori soglia'!$L$5,AQ59&lt;'Valori soglia'!$L$6),AND(AO$12="Los Lieferung",AQ59&gt;='Valori soglia'!$L$5,AQ59&lt;'Valori soglia'!$L$6)))),"Freihändig Tipo. 36 Abs. 2 Bst. d OAPub","")</f>
        <v/>
      </c>
      <c r="AT61" s="473"/>
      <c r="AU61" s="461"/>
      <c r="AV61" s="463"/>
      <c r="AW61" s="465"/>
      <c r="AX61" s="28"/>
      <c r="AY61" s="466"/>
      <c r="AZ61" s="429"/>
      <c r="BA61" s="455"/>
      <c r="BB61" s="457"/>
      <c r="BC61" s="472" t="str">
        <f>IF(OR(AND(BB$12="Offen",OR(AND(AY$12="Grundvertrag Dienstleistung",BA59&gt;='Valori soglia'!$H$5,BA59&lt;'Valori soglia'!$H$6),AND(AY$12="Los Dienstleistung",BA59&gt;='Valori soglia'!$H$5,BA59&lt;'Valori soglia'!$H$6),AND(AY$12="Grundvertrag Lieferung",BA59&gt;='Valori soglia'!$L$5,BA59&lt;'Valori soglia'!$L$6),AND(AY$12="Los Lieferung",BA59&gt;='Valori soglia'!$L$5,BA59&lt;'Valori soglia'!$L$6))),AND(BB$12="Einladung",OR(AND(AY$12="Grundvertrag Dienstleistung",BA59&gt;='Valori soglia'!$H$5,BA59&lt;'Valori soglia'!$H$6),AND(AY$12="Los Dienstleistung",BA59&gt;='Valori soglia'!$H$5,BA59&lt;'Valori soglia'!$H$6),AND(AY$12="Grundvertrag Lieferung",BA59&gt;='Valori soglia'!$L$5,BA59&lt;'Valori soglia'!$L$6),AND(AY$12="Los Lieferung",BA59&gt;='Valori soglia'!$L$5,BA59&lt;'Valori soglia'!$L$6)))),"Freihändig Tipo. 36 Abs. 2 Bst. d OAPub","")</f>
        <v/>
      </c>
      <c r="BD61" s="473"/>
      <c r="BE61" s="461"/>
      <c r="BF61" s="463"/>
      <c r="BG61" s="465"/>
      <c r="BH61" s="27"/>
      <c r="BI61" s="466"/>
      <c r="BJ61" s="429"/>
      <c r="BK61" s="455"/>
      <c r="BL61" s="457"/>
      <c r="BM61" s="472" t="str">
        <f>IF(OR(AND(BL$12="Offen",OR(AND(BI$12="Grundvertrag Dienstleistung",BK59&gt;='Valori soglia'!$H$5,BK59&lt;'Valori soglia'!$H$6),AND(BI$12="Los Dienstleistung",BK59&gt;='Valori soglia'!$H$5,BK59&lt;'Valori soglia'!$H$6),AND(BI$12="Grundvertrag Lieferung",BK59&gt;='Valori soglia'!$L$5,BK59&lt;'Valori soglia'!$L$6),AND(BI$12="Los Lieferung",BK59&gt;='Valori soglia'!$L$5,BK59&lt;'Valori soglia'!$L$6))),AND(BL$12="Einladung",OR(AND(BI$12="Grundvertrag Dienstleistung",BK59&gt;='Valori soglia'!$H$5,BK59&lt;'Valori soglia'!$H$6),AND(BI$12="Los Dienstleistung",BK59&gt;='Valori soglia'!$H$5,BK59&lt;'Valori soglia'!$H$6),AND(BI$12="Grundvertrag Lieferung",BK59&gt;='Valori soglia'!$L$5,BK59&lt;'Valori soglia'!$L$6),AND(BI$12="Los Lieferung",BK59&gt;='Valori soglia'!$L$5,BK59&lt;'Valori soglia'!$L$6)))),"Freihändig Tipo. 36 Abs. 2 Bst. d OAPub","")</f>
        <v/>
      </c>
      <c r="BN61" s="473"/>
      <c r="BO61" s="461"/>
      <c r="BP61" s="463"/>
      <c r="BQ61" s="465"/>
      <c r="BR61" s="159"/>
      <c r="BS61" s="466"/>
      <c r="BT61" s="429"/>
      <c r="BU61" s="455"/>
      <c r="BV61" s="457"/>
      <c r="BW61" s="472" t="str">
        <f>IF(OR(AND(BV$12="Offen",OR(AND(BS$12="Grundvertrag Dienstleistung",BU59&gt;='Valori soglia'!$H$5,BU59&lt;'Valori soglia'!$H$6),AND(BS$12="Los Dienstleistung",BU59&gt;='Valori soglia'!$H$5,BU59&lt;'Valori soglia'!$H$6),AND(BS$12="Grundvertrag Lieferung",BU59&gt;='Valori soglia'!$L$5,BU59&lt;'Valori soglia'!$L$6),AND(BS$12="Los Lieferung",BU59&gt;='Valori soglia'!$L$5,BU59&lt;'Valori soglia'!$L$6))),AND(BV$12="Einladung",OR(AND(BS$12="Grundvertrag Dienstleistung",BU59&gt;='Valori soglia'!$H$5,BU59&lt;'Valori soglia'!$H$6),AND(BS$12="Los Dienstleistung",BU59&gt;='Valori soglia'!$H$5,BU59&lt;'Valori soglia'!$H$6),AND(BS$12="Grundvertrag Lieferung",BU59&gt;='Valori soglia'!$L$5,BU59&lt;'Valori soglia'!$L$6),AND(BS$12="Los Lieferung",BU59&gt;='Valori soglia'!$L$5,BU59&lt;'Valori soglia'!$L$6)))),"Freihändig Tipo. 36 Abs. 2 Bst. d OAPub","")</f>
        <v/>
      </c>
      <c r="BX61" s="473"/>
      <c r="BY61" s="461"/>
      <c r="BZ61" s="463"/>
      <c r="CA61" s="465"/>
      <c r="CB61" s="159"/>
      <c r="CC61" s="466"/>
      <c r="CD61" s="429"/>
      <c r="CE61" s="455"/>
      <c r="CF61" s="457"/>
      <c r="CG61" s="472" t="str">
        <f>IF(OR(AND(CF$12="Offen",OR(AND(CC$12="Grundvertrag Dienstleistung",CE59&gt;='Valori soglia'!$H$5,CE59&lt;'Valori soglia'!$H$6),AND(CC$12="Los Dienstleistung",CE59&gt;='Valori soglia'!$H$5,CE59&lt;'Valori soglia'!$H$6),AND(CC$12="Grundvertrag Lieferung",CE59&gt;='Valori soglia'!$L$5,CE59&lt;'Valori soglia'!$L$6),AND(CC$12="Los Lieferung",CE59&gt;='Valori soglia'!$L$5,CE59&lt;'Valori soglia'!$L$6))),AND(CF$12="Einladung",OR(AND(CC$12="Grundvertrag Dienstleistung",CE59&gt;='Valori soglia'!$H$5,CE59&lt;'Valori soglia'!$H$6),AND(CC$12="Los Dienstleistung",CE59&gt;='Valori soglia'!$H$5,CE59&lt;'Valori soglia'!$H$6),AND(CC$12="Grundvertrag Lieferung",CE59&gt;='Valori soglia'!$L$5,CE59&lt;'Valori soglia'!$L$6),AND(CC$12="Los Lieferung",CE59&gt;='Valori soglia'!$L$5,CE59&lt;'Valori soglia'!$L$6)))),"Freihändig Tipo. 36 Abs. 2 Bst. d OAPub","")</f>
        <v/>
      </c>
      <c r="CH61" s="473"/>
      <c r="CI61" s="461"/>
      <c r="CJ61" s="463"/>
      <c r="CK61" s="465"/>
      <c r="CL61" s="160"/>
      <c r="CM61" s="466"/>
      <c r="CN61" s="429"/>
      <c r="CO61" s="455"/>
      <c r="CP61" s="457"/>
      <c r="CQ61" s="472" t="str">
        <f>IF(OR(AND(CP$12="Offen",OR(AND(CM$12="Grundvertrag Dienstleistung",CO59&gt;='Valori soglia'!$H$5,CO59&lt;'Valori soglia'!$H$6),AND(CM$12="Los Dienstleistung",CO59&gt;='Valori soglia'!$H$5,CO59&lt;'Valori soglia'!$H$6),AND(CM$12="Grundvertrag Lieferung",CO59&gt;='Valori soglia'!$L$5,CO59&lt;'Valori soglia'!$L$6),AND(CM$12="Los Lieferung",CO59&gt;='Valori soglia'!$L$5,CO59&lt;'Valori soglia'!$L$6))),AND(CP$12="Einladung",OR(AND(CM$12="Grundvertrag Dienstleistung",CO59&gt;='Valori soglia'!$H$5,CO59&lt;'Valori soglia'!$H$6),AND(CM$12="Los Dienstleistung",CO59&gt;='Valori soglia'!$H$5,CO59&lt;'Valori soglia'!$H$6),AND(CM$12="Grundvertrag Lieferung",CO59&gt;='Valori soglia'!$L$5,CO59&lt;'Valori soglia'!$L$6),AND(CM$12="Los Lieferung",CO59&gt;='Valori soglia'!$L$5,CO59&lt;'Valori soglia'!$L$6)))),"Freihändig Tipo. 36 Abs. 2 Bst. d OAPub","")</f>
        <v/>
      </c>
      <c r="CR61" s="473"/>
      <c r="CS61" s="461"/>
      <c r="CT61" s="463"/>
      <c r="CU61" s="465"/>
      <c r="CV61" s="161"/>
      <c r="CW61" s="466"/>
      <c r="CX61" s="429"/>
      <c r="CY61" s="455"/>
      <c r="CZ61" s="457"/>
      <c r="DA61" s="472" t="str">
        <f>IF(OR(AND(CZ$12="Offen",OR(AND(CW$12="Grundvertrag Dienstleistung",CY59&gt;='Valori soglia'!$H$5,CY59&lt;'Valori soglia'!$H$6),AND(CW$12="Los Dienstleistung",CY59&gt;='Valori soglia'!$H$5,CY59&lt;'Valori soglia'!$H$6),AND(CW$12="Grundvertrag Lieferung",CY59&gt;='Valori soglia'!$L$5,CY59&lt;'Valori soglia'!$L$6),AND(CW$12="Los Lieferung",CY59&gt;='Valori soglia'!$L$5,CY59&lt;'Valori soglia'!$L$6))),AND(CZ$12="Einladung",OR(AND(CW$12="Grundvertrag Dienstleistung",CY59&gt;='Valori soglia'!$H$5,CY59&lt;'Valori soglia'!$H$6),AND(CW$12="Los Dienstleistung",CY59&gt;='Valori soglia'!$H$5,CY59&lt;'Valori soglia'!$H$6),AND(CW$12="Grundvertrag Lieferung",CY59&gt;='Valori soglia'!$L$5,CY59&lt;'Valori soglia'!$L$6),AND(CW$12="Los Lieferung",CY59&gt;='Valori soglia'!$L$5,CY59&lt;'Valori soglia'!$L$6)))),"Freihändig Tipo. 36 Abs. 2 Bst. d OAPub","")</f>
        <v/>
      </c>
      <c r="DB61" s="473"/>
      <c r="DC61" s="461"/>
      <c r="DD61" s="463"/>
      <c r="DE61" s="465"/>
      <c r="DF61" s="162"/>
      <c r="DG61" s="466"/>
      <c r="DH61" s="429"/>
      <c r="DI61" s="455"/>
      <c r="DJ61" s="457"/>
      <c r="DK61" s="472" t="str">
        <f>IF(OR(AND(DJ$12="Offen",OR(AND(DG$12="Grundvertrag Dienstleistung",DI59&gt;='Valori soglia'!$H$5,DI59&lt;'Valori soglia'!$H$6),AND(DG$12="Los Dienstleistung",DI59&gt;='Valori soglia'!$H$5,DI59&lt;'Valori soglia'!$H$6),AND(DG$12="Grundvertrag Lieferung",DI59&gt;='Valori soglia'!$L$5,DI59&lt;'Valori soglia'!$L$6),AND(DG$12="Los Lieferung",DI59&gt;='Valori soglia'!$L$5,DI59&lt;'Valori soglia'!$L$6))),AND(DJ$12="Einladung",OR(AND(DG$12="Grundvertrag Dienstleistung",DI59&gt;='Valori soglia'!$H$5,DI59&lt;'Valori soglia'!$H$6),AND(DG$12="Los Dienstleistung",DI59&gt;='Valori soglia'!$H$5,DI59&lt;'Valori soglia'!$H$6),AND(DG$12="Grundvertrag Lieferung",DI59&gt;='Valori soglia'!$L$5,DI59&lt;'Valori soglia'!$L$6),AND(DG$12="Los Lieferung",DI59&gt;='Valori soglia'!$L$5,DI59&lt;'Valori soglia'!$L$6)))),"Freihändig Tipo. 36 Abs. 2 Bst. d OAPub","")</f>
        <v/>
      </c>
      <c r="DL61" s="473"/>
      <c r="DM61" s="461"/>
      <c r="DN61" s="463"/>
      <c r="DO61" s="465"/>
      <c r="DP61" s="27"/>
      <c r="DQ61" s="466"/>
      <c r="DR61" s="429"/>
      <c r="DS61" s="455"/>
      <c r="DT61" s="457"/>
      <c r="DU61" s="472" t="str">
        <f>IF(OR(AND(DT$12="Offen",OR(AND(DQ$12="Grundvertrag Dienstleistung",DS59&gt;='Valori soglia'!$H$5,DS59&lt;'Valori soglia'!$H$6),AND(DQ$12="Los Dienstleistung",DS59&gt;='Valori soglia'!$H$5,DS59&lt;'Valori soglia'!$H$6),AND(DQ$12="Grundvertrag Lieferung",DS59&gt;='Valori soglia'!$L$5,DS59&lt;'Valori soglia'!$L$6),AND(DQ$12="Los Lieferung",DS59&gt;='Valori soglia'!$L$5,DS59&lt;'Valori soglia'!$L$6))),AND(DT$12="Einladung",OR(AND(DQ$12="Grundvertrag Dienstleistung",DS59&gt;='Valori soglia'!$H$5,DS59&lt;'Valori soglia'!$H$6),AND(DQ$12="Los Dienstleistung",DS59&gt;='Valori soglia'!$H$5,DS59&lt;'Valori soglia'!$H$6),AND(DQ$12="Grundvertrag Lieferung",DS59&gt;='Valori soglia'!$L$5,DS59&lt;'Valori soglia'!$L$6),AND(DQ$12="Los Lieferung",DS59&gt;='Valori soglia'!$L$5,DS59&lt;'Valori soglia'!$L$6)))),"Freihändig Tipo. 36 Abs. 2 Bst. d OAPub","")</f>
        <v/>
      </c>
      <c r="DV61" s="473"/>
      <c r="DW61" s="461"/>
      <c r="DX61" s="463"/>
      <c r="DY61" s="465"/>
      <c r="DZ61" s="27"/>
      <c r="EA61" s="466"/>
      <c r="EB61" s="429"/>
      <c r="EC61" s="455"/>
      <c r="ED61" s="457"/>
      <c r="EE61" s="472" t="str">
        <f>IF(OR(AND(ED$12="Offen",OR(AND(EA$12="Grundvertrag Dienstleistung",EC59&gt;='Valori soglia'!$H$5,EC59&lt;'Valori soglia'!$H$6),AND(EA$12="Los Dienstleistung",EC59&gt;='Valori soglia'!$H$5,EC59&lt;'Valori soglia'!$H$6),AND(EA$12="Grundvertrag Lieferung",EC59&gt;='Valori soglia'!$L$5,EC59&lt;'Valori soglia'!$L$6),AND(EA$12="Los Lieferung",EC59&gt;='Valori soglia'!$L$5,EC59&lt;'Valori soglia'!$L$6))),AND(ED$12="Einladung",OR(AND(EA$12="Grundvertrag Dienstleistung",EC59&gt;='Valori soglia'!$H$5,EC59&lt;'Valori soglia'!$H$6),AND(EA$12="Los Dienstleistung",EC59&gt;='Valori soglia'!$H$5,EC59&lt;'Valori soglia'!$H$6),AND(EA$12="Grundvertrag Lieferung",EC59&gt;='Valori soglia'!$L$5,EC59&lt;'Valori soglia'!$L$6),AND(EA$12="Los Lieferung",EC59&gt;='Valori soglia'!$L$5,EC59&lt;'Valori soglia'!$L$6)))),"Freihändig Tipo. 36 Abs. 2 Bst. d OAPub","")</f>
        <v/>
      </c>
      <c r="EF61" s="473"/>
      <c r="EG61" s="461"/>
      <c r="EH61" s="463"/>
      <c r="EI61" s="465"/>
      <c r="EJ61" s="28"/>
      <c r="EK61" s="466"/>
      <c r="EL61" s="429"/>
      <c r="EM61" s="455"/>
      <c r="EN61" s="457"/>
      <c r="EO61" s="472" t="str">
        <f>IF(OR(AND(EN$12="Offen",OR(AND(EK$12="Grundvertrag Dienstleistung",EM59&gt;='Valori soglia'!$H$5,EM59&lt;'Valori soglia'!$H$6),AND(EK$12="Los Dienstleistung",EM59&gt;='Valori soglia'!$H$5,EM59&lt;'Valori soglia'!$H$6),AND(EK$12="Grundvertrag Lieferung",EM59&gt;='Valori soglia'!$L$5,EM59&lt;'Valori soglia'!$L$6),AND(EK$12="Los Lieferung",EM59&gt;='Valori soglia'!$L$5,EM59&lt;'Valori soglia'!$L$6))),AND(EN$12="Einladung",OR(AND(EK$12="Grundvertrag Dienstleistung",EM59&gt;='Valori soglia'!$H$5,EM59&lt;'Valori soglia'!$H$6),AND(EK$12="Los Dienstleistung",EM59&gt;='Valori soglia'!$H$5,EM59&lt;'Valori soglia'!$H$6),AND(EK$12="Grundvertrag Lieferung",EM59&gt;='Valori soglia'!$L$5,EM59&lt;'Valori soglia'!$L$6),AND(EK$12="Los Lieferung",EM59&gt;='Valori soglia'!$L$5,EM59&lt;'Valori soglia'!$L$6)))),"Freihändig Tipo. 36 Abs. 2 Bst. d OAPub","")</f>
        <v/>
      </c>
      <c r="EP61" s="473"/>
      <c r="EQ61" s="461"/>
      <c r="ER61" s="463"/>
      <c r="ES61" s="465"/>
      <c r="ET61" s="27"/>
      <c r="EU61" s="466"/>
      <c r="EV61" s="429"/>
      <c r="EW61" s="455"/>
      <c r="EX61" s="457"/>
      <c r="EY61" s="472" t="str">
        <f>IF(OR(AND(EX$12="Offen",OR(AND(EU$12="Grundvertrag Dienstleistung",EW59&gt;='Valori soglia'!$H$5,EW59&lt;'Valori soglia'!$H$6),AND(EU$12="Los Dienstleistung",EW59&gt;='Valori soglia'!$H$5,EW59&lt;'Valori soglia'!$H$6),AND(EU$12="Grundvertrag Lieferung",EW59&gt;='Valori soglia'!$L$5,EW59&lt;'Valori soglia'!$L$6),AND(EU$12="Los Lieferung",EW59&gt;='Valori soglia'!$L$5,EW59&lt;'Valori soglia'!$L$6))),AND(EX$12="Einladung",OR(AND(EU$12="Grundvertrag Dienstleistung",EW59&gt;='Valori soglia'!$H$5,EW59&lt;'Valori soglia'!$H$6),AND(EU$12="Los Dienstleistung",EW59&gt;='Valori soglia'!$H$5,EW59&lt;'Valori soglia'!$H$6),AND(EU$12="Grundvertrag Lieferung",EW59&gt;='Valori soglia'!$L$5,EW59&lt;'Valori soglia'!$L$6),AND(EU$12="Los Lieferung",EW59&gt;='Valori soglia'!$L$5,EW59&lt;'Valori soglia'!$L$6)))),"Freihändig Tipo. 36 Abs. 2 Bst. d OAPub","")</f>
        <v/>
      </c>
      <c r="EZ61" s="473"/>
      <c r="FA61" s="461"/>
      <c r="FB61" s="463"/>
      <c r="FC61" s="465"/>
      <c r="FD61" s="159"/>
      <c r="FE61" s="466"/>
      <c r="FF61" s="429"/>
      <c r="FG61" s="455"/>
      <c r="FH61" s="457"/>
      <c r="FI61" s="472" t="str">
        <f>IF(OR(AND(FH$12="Offen",OR(AND(FE$12="Grundvertrag Dienstleistung",FG59&gt;='Valori soglia'!$H$5,FG59&lt;'Valori soglia'!$H$6),AND(FE$12="Los Dienstleistung",FG59&gt;='Valori soglia'!$H$5,FG59&lt;'Valori soglia'!$H$6),AND(FE$12="Grundvertrag Lieferung",FG59&gt;='Valori soglia'!$L$5,FG59&lt;'Valori soglia'!$L$6),AND(FE$12="Los Lieferung",FG59&gt;='Valori soglia'!$L$5,FG59&lt;'Valori soglia'!$L$6))),AND(FH$12="Einladung",OR(AND(FE$12="Grundvertrag Dienstleistung",FG59&gt;='Valori soglia'!$H$5,FG59&lt;'Valori soglia'!$H$6),AND(FE$12="Los Dienstleistung",FG59&gt;='Valori soglia'!$H$5,FG59&lt;'Valori soglia'!$H$6),AND(FE$12="Grundvertrag Lieferung",FG59&gt;='Valori soglia'!$L$5,FG59&lt;'Valori soglia'!$L$6),AND(FE$12="Los Lieferung",FG59&gt;='Valori soglia'!$L$5,FG59&lt;'Valori soglia'!$L$6)))),"Freihändig Tipo. 36 Abs. 2 Bst. d OAPub","")</f>
        <v/>
      </c>
      <c r="FJ61" s="473"/>
      <c r="FK61" s="461"/>
      <c r="FL61" s="463"/>
      <c r="FM61" s="465"/>
      <c r="FN61" s="159"/>
      <c r="FO61" s="466"/>
      <c r="FP61" s="429"/>
      <c r="FQ61" s="455"/>
      <c r="FR61" s="457"/>
      <c r="FS61" s="472" t="str">
        <f>IF(OR(AND(FR$12="Offen",OR(AND(FO$12="Grundvertrag Dienstleistung",FQ59&gt;='Valori soglia'!$H$5,FQ59&lt;'Valori soglia'!$H$6),AND(FO$12="Los Dienstleistung",FQ59&gt;='Valori soglia'!$H$5,FQ59&lt;'Valori soglia'!$H$6),AND(FO$12="Grundvertrag Lieferung",FQ59&gt;='Valori soglia'!$L$5,FQ59&lt;'Valori soglia'!$L$6),AND(FO$12="Los Lieferung",FQ59&gt;='Valori soglia'!$L$5,FQ59&lt;'Valori soglia'!$L$6))),AND(FR$12="Einladung",OR(AND(FO$12="Grundvertrag Dienstleistung",FQ59&gt;='Valori soglia'!$H$5,FQ59&lt;'Valori soglia'!$H$6),AND(FO$12="Los Dienstleistung",FQ59&gt;='Valori soglia'!$H$5,FQ59&lt;'Valori soglia'!$H$6),AND(FO$12="Grundvertrag Lieferung",FQ59&gt;='Valori soglia'!$L$5,FQ59&lt;'Valori soglia'!$L$6),AND(FO$12="Los Lieferung",FQ59&gt;='Valori soglia'!$L$5,FQ59&lt;'Valori soglia'!$L$6)))),"Freihändig Tipo. 36 Abs. 2 Bst. d OAPub","")</f>
        <v/>
      </c>
      <c r="FT61" s="473"/>
      <c r="FU61" s="461"/>
      <c r="FV61" s="463"/>
      <c r="FW61" s="465"/>
      <c r="FX61" s="160"/>
      <c r="FY61" s="466"/>
      <c r="FZ61" s="429"/>
      <c r="GA61" s="455"/>
      <c r="GB61" s="457"/>
      <c r="GC61" s="472" t="str">
        <f>IF(OR(AND(GB$12="Offen",OR(AND(FY$12="Grundvertrag Dienstleistung",GA59&gt;='Valori soglia'!$H$5,GA59&lt;'Valori soglia'!$H$6),AND(FY$12="Los Dienstleistung",GA59&gt;='Valori soglia'!$H$5,GA59&lt;'Valori soglia'!$H$6),AND(FY$12="Grundvertrag Lieferung",GA59&gt;='Valori soglia'!$L$5,GA59&lt;'Valori soglia'!$L$6),AND(FY$12="Los Lieferung",GA59&gt;='Valori soglia'!$L$5,GA59&lt;'Valori soglia'!$L$6))),AND(GB$12="Einladung",OR(AND(FY$12="Grundvertrag Dienstleistung",GA59&gt;='Valori soglia'!$H$5,GA59&lt;'Valori soglia'!$H$6),AND(FY$12="Los Dienstleistung",GA59&gt;='Valori soglia'!$H$5,GA59&lt;'Valori soglia'!$H$6),AND(FY$12="Grundvertrag Lieferung",GA59&gt;='Valori soglia'!$L$5,GA59&lt;'Valori soglia'!$L$6),AND(FY$12="Los Lieferung",GA59&gt;='Valori soglia'!$L$5,GA59&lt;'Valori soglia'!$L$6)))),"Freihändig Tipo. 36 Abs. 2 Bst. d OAPub","")</f>
        <v/>
      </c>
      <c r="GD61" s="473"/>
      <c r="GE61" s="461"/>
      <c r="GF61" s="463"/>
      <c r="GG61" s="465"/>
      <c r="GH61" s="161"/>
      <c r="GI61" s="466"/>
      <c r="GJ61" s="429"/>
      <c r="GK61" s="455"/>
      <c r="GL61" s="457"/>
      <c r="GM61" s="472" t="str">
        <f>IF(OR(AND(GL$12="Offen",OR(AND(GI$12="Grundvertrag Dienstleistung",GK59&gt;='Valori soglia'!$H$5,GK59&lt;'Valori soglia'!$H$6),AND(GI$12="Los Dienstleistung",GK59&gt;='Valori soglia'!$H$5,GK59&lt;'Valori soglia'!$H$6),AND(GI$12="Grundvertrag Lieferung",GK59&gt;='Valori soglia'!$L$5,GK59&lt;'Valori soglia'!$L$6),AND(GI$12="Los Lieferung",GK59&gt;='Valori soglia'!$L$5,GK59&lt;'Valori soglia'!$L$6))),AND(GL$12="Einladung",OR(AND(GI$12="Grundvertrag Dienstleistung",GK59&gt;='Valori soglia'!$H$5,GK59&lt;'Valori soglia'!$H$6),AND(GI$12="Los Dienstleistung",GK59&gt;='Valori soglia'!$H$5,GK59&lt;'Valori soglia'!$H$6),AND(GI$12="Grundvertrag Lieferung",GK59&gt;='Valori soglia'!$L$5,GK59&lt;'Valori soglia'!$L$6),AND(GI$12="Los Lieferung",GK59&gt;='Valori soglia'!$L$5,GK59&lt;'Valori soglia'!$L$6)))),"Freihändig Tipo. 36 Abs. 2 Bst. d OAPub","")</f>
        <v/>
      </c>
      <c r="GN61" s="473"/>
      <c r="GO61" s="461"/>
      <c r="GP61" s="463"/>
      <c r="GQ61" s="465"/>
      <c r="GR61" s="162"/>
      <c r="GS61" s="466"/>
      <c r="GT61" s="429"/>
      <c r="GU61" s="455"/>
      <c r="GV61" s="457"/>
      <c r="GW61" s="472" t="str">
        <f>IF(OR(AND(GV$12="Offen",OR(AND(GS$12="Grundvertrag Dienstleistung",GU59&gt;='Valori soglia'!$H$5,GU59&lt;'Valori soglia'!$H$6),AND(GS$12="Los Dienstleistung",GU59&gt;='Valori soglia'!$H$5,GU59&lt;'Valori soglia'!$H$6),AND(GS$12="Grundvertrag Lieferung",GU59&gt;='Valori soglia'!$L$5,GU59&lt;'Valori soglia'!$L$6),AND(GS$12="Los Lieferung",GU59&gt;='Valori soglia'!$L$5,GU59&lt;'Valori soglia'!$L$6))),AND(GV$12="Einladung",OR(AND(GS$12="Grundvertrag Dienstleistung",GU59&gt;='Valori soglia'!$H$5,GU59&lt;'Valori soglia'!$H$6),AND(GS$12="Los Dienstleistung",GU59&gt;='Valori soglia'!$H$5,GU59&lt;'Valori soglia'!$H$6),AND(GS$12="Grundvertrag Lieferung",GU59&gt;='Valori soglia'!$L$5,GU59&lt;'Valori soglia'!$L$6),AND(GS$12="Los Lieferung",GU59&gt;='Valori soglia'!$L$5,GU59&lt;'Valori soglia'!$L$6)))),"Freihändig Tipo. 36 Abs. 2 Bst. d OAPub","")</f>
        <v/>
      </c>
      <c r="GX61" s="473"/>
      <c r="GY61" s="461"/>
      <c r="GZ61" s="463"/>
      <c r="HA61" s="465"/>
      <c r="HB61" s="27"/>
      <c r="HC61" s="466"/>
      <c r="HD61" s="429"/>
      <c r="HE61" s="455"/>
      <c r="HF61" s="457"/>
      <c r="HG61" s="472" t="str">
        <f>IF(OR(AND(HF$12="Offen",OR(AND(HC$12="Grundvertrag Dienstleistung",HE59&gt;='Valori soglia'!$H$5,HE59&lt;'Valori soglia'!$H$6),AND(HC$12="Los Dienstleistung",HE59&gt;='Valori soglia'!$H$5,HE59&lt;'Valori soglia'!$H$6),AND(HC$12="Grundvertrag Lieferung",HE59&gt;='Valori soglia'!$L$5,HE59&lt;'Valori soglia'!$L$6),AND(HC$12="Los Lieferung",HE59&gt;='Valori soglia'!$L$5,HE59&lt;'Valori soglia'!$L$6))),AND(HF$12="Einladung",OR(AND(HC$12="Grundvertrag Dienstleistung",HE59&gt;='Valori soglia'!$H$5,HE59&lt;'Valori soglia'!$H$6),AND(HC$12="Los Dienstleistung",HE59&gt;='Valori soglia'!$H$5,HE59&lt;'Valori soglia'!$H$6),AND(HC$12="Grundvertrag Lieferung",HE59&gt;='Valori soglia'!$L$5,HE59&lt;'Valori soglia'!$L$6),AND(HC$12="Los Lieferung",HE59&gt;='Valori soglia'!$L$5,HE59&lt;'Valori soglia'!$L$6)))),"Freihändig Tipo. 36 Abs. 2 Bst. d OAPub","")</f>
        <v/>
      </c>
      <c r="HH61" s="473"/>
      <c r="HI61" s="461"/>
      <c r="HJ61" s="463"/>
      <c r="HK61" s="465"/>
      <c r="HL61" s="27"/>
      <c r="HM61" s="466"/>
      <c r="HN61" s="429"/>
      <c r="HO61" s="455"/>
      <c r="HP61" s="457"/>
      <c r="HQ61" s="472" t="str">
        <f>IF(OR(AND(HP$12="Offen",OR(AND(HM$12="Grundvertrag Dienstleistung",HO59&gt;='Valori soglia'!$H$5,HO59&lt;'Valori soglia'!$H$6),AND(HM$12="Los Dienstleistung",HO59&gt;='Valori soglia'!$H$5,HO59&lt;'Valori soglia'!$H$6),AND(HM$12="Grundvertrag Lieferung",HO59&gt;='Valori soglia'!$L$5,HO59&lt;'Valori soglia'!$L$6),AND(HM$12="Los Lieferung",HO59&gt;='Valori soglia'!$L$5,HO59&lt;'Valori soglia'!$L$6))),AND(HP$12="Einladung",OR(AND(HM$12="Grundvertrag Dienstleistung",HO59&gt;='Valori soglia'!$H$5,HO59&lt;'Valori soglia'!$H$6),AND(HM$12="Los Dienstleistung",HO59&gt;='Valori soglia'!$H$5,HO59&lt;'Valori soglia'!$H$6),AND(HM$12="Grundvertrag Lieferung",HO59&gt;='Valori soglia'!$L$5,HO59&lt;'Valori soglia'!$L$6),AND(HM$12="Los Lieferung",HO59&gt;='Valori soglia'!$L$5,HO59&lt;'Valori soglia'!$L$6)))),"Freihändig Tipo. 36 Abs. 2 Bst. d OAPub","")</f>
        <v/>
      </c>
      <c r="HR61" s="473"/>
      <c r="HS61" s="461"/>
      <c r="HT61" s="463"/>
      <c r="HU61" s="465"/>
      <c r="HV61" s="28"/>
      <c r="HW61" s="466"/>
      <c r="HX61" s="429"/>
      <c r="HY61" s="455"/>
      <c r="HZ61" s="457"/>
      <c r="IA61" s="472" t="str">
        <f>IF(OR(AND(HZ$12="Offen",OR(AND(HW$12="Grundvertrag Dienstleistung",HY59&gt;='Valori soglia'!$H$5,HY59&lt;'Valori soglia'!$H$6),AND(HW$12="Los Dienstleistung",HY59&gt;='Valori soglia'!$H$5,HY59&lt;'Valori soglia'!$H$6),AND(HW$12="Grundvertrag Lieferung",HY59&gt;='Valori soglia'!$L$5,HY59&lt;'Valori soglia'!$L$6),AND(HW$12="Los Lieferung",HY59&gt;='Valori soglia'!$L$5,HY59&lt;'Valori soglia'!$L$6))),AND(HZ$12="Einladung",OR(AND(HW$12="Grundvertrag Dienstleistung",HY59&gt;='Valori soglia'!$H$5,HY59&lt;'Valori soglia'!$H$6),AND(HW$12="Los Dienstleistung",HY59&gt;='Valori soglia'!$H$5,HY59&lt;'Valori soglia'!$H$6),AND(HW$12="Grundvertrag Lieferung",HY59&gt;='Valori soglia'!$L$5,HY59&lt;'Valori soglia'!$L$6),AND(HW$12="Los Lieferung",HY59&gt;='Valori soglia'!$L$5,HY59&lt;'Valori soglia'!$L$6)))),"Freihändig Tipo. 36 Abs. 2 Bst. d OAPub","")</f>
        <v/>
      </c>
      <c r="IB61" s="473"/>
      <c r="IC61" s="461"/>
      <c r="ID61" s="463"/>
      <c r="IE61" s="465"/>
      <c r="IF61" s="27"/>
      <c r="IG61" s="466"/>
      <c r="IH61" s="429"/>
      <c r="II61" s="455"/>
      <c r="IJ61" s="457"/>
      <c r="IK61" s="472" t="str">
        <f>IF(OR(AND(IJ$12="Offen",OR(AND(IG$12="Grundvertrag Dienstleistung",II59&gt;='Valori soglia'!$H$5,II59&lt;'Valori soglia'!$H$6),AND(IG$12="Los Dienstleistung",II59&gt;='Valori soglia'!$H$5,II59&lt;'Valori soglia'!$H$6),AND(IG$12="Grundvertrag Lieferung",II59&gt;='Valori soglia'!$L$5,II59&lt;'Valori soglia'!$L$6),AND(IG$12="Los Lieferung",II59&gt;='Valori soglia'!$L$5,II59&lt;'Valori soglia'!$L$6))),AND(IJ$12="Einladung",OR(AND(IG$12="Grundvertrag Dienstleistung",II59&gt;='Valori soglia'!$H$5,II59&lt;'Valori soglia'!$H$6),AND(IG$12="Los Dienstleistung",II59&gt;='Valori soglia'!$H$5,II59&lt;'Valori soglia'!$H$6),AND(IG$12="Grundvertrag Lieferung",II59&gt;='Valori soglia'!$L$5,II59&lt;'Valori soglia'!$L$6),AND(IG$12="Los Lieferung",II59&gt;='Valori soglia'!$L$5,II59&lt;'Valori soglia'!$L$6)))),"Freihändig Tipo. 36 Abs. 2 Bst. d OAPub","")</f>
        <v/>
      </c>
      <c r="IL61" s="473"/>
      <c r="IM61" s="461"/>
      <c r="IN61" s="463"/>
      <c r="IO61" s="465"/>
      <c r="IP61" s="159"/>
      <c r="IQ61" s="466"/>
      <c r="IR61" s="429"/>
      <c r="IS61" s="455"/>
      <c r="IT61" s="457"/>
      <c r="IU61" s="472" t="str">
        <f>IF(OR(AND(IT$12="Offen",OR(AND(IQ$12="Grundvertrag Dienstleistung",IS59&gt;='Valori soglia'!$H$5,IS59&lt;'Valori soglia'!$H$6),AND(IQ$12="Los Dienstleistung",IS59&gt;='Valori soglia'!$H$5,IS59&lt;'Valori soglia'!$H$6),AND(IQ$12="Grundvertrag Lieferung",IS59&gt;='Valori soglia'!$L$5,IS59&lt;'Valori soglia'!$L$6),AND(IQ$12="Los Lieferung",IS59&gt;='Valori soglia'!$L$5,IS59&lt;'Valori soglia'!$L$6))),AND(IT$12="Einladung",OR(AND(IQ$12="Grundvertrag Dienstleistung",IS59&gt;='Valori soglia'!$H$5,IS59&lt;'Valori soglia'!$H$6),AND(IQ$12="Los Dienstleistung",IS59&gt;='Valori soglia'!$H$5,IS59&lt;'Valori soglia'!$H$6),AND(IQ$12="Grundvertrag Lieferung",IS59&gt;='Valori soglia'!$L$5,IS59&lt;'Valori soglia'!$L$6),AND(IQ$12="Los Lieferung",IS59&gt;='Valori soglia'!$L$5,IS59&lt;'Valori soglia'!$L$6)))),"Freihändig Tipo. 36 Abs. 2 Bst. d OAPub","")</f>
        <v/>
      </c>
      <c r="IV61" s="473"/>
      <c r="IW61" s="461"/>
      <c r="IX61" s="463"/>
      <c r="IY61" s="465"/>
      <c r="IZ61" s="159"/>
      <c r="JA61" s="466"/>
      <c r="JB61" s="429"/>
      <c r="JC61" s="455"/>
      <c r="JD61" s="457"/>
      <c r="JE61" s="472" t="str">
        <f>IF(OR(AND(JD$12="Offen",OR(AND(JA$12="Grundvertrag Dienstleistung",JC59&gt;='Valori soglia'!$H$5,JC59&lt;'Valori soglia'!$H$6),AND(JA$12="Los Dienstleistung",JC59&gt;='Valori soglia'!$H$5,JC59&lt;'Valori soglia'!$H$6),AND(JA$12="Grundvertrag Lieferung",JC59&gt;='Valori soglia'!$L$5,JC59&lt;'Valori soglia'!$L$6),AND(JA$12="Los Lieferung",JC59&gt;='Valori soglia'!$L$5,JC59&lt;'Valori soglia'!$L$6))),AND(JD$12="Einladung",OR(AND(JA$12="Grundvertrag Dienstleistung",JC59&gt;='Valori soglia'!$H$5,JC59&lt;'Valori soglia'!$H$6),AND(JA$12="Los Dienstleistung",JC59&gt;='Valori soglia'!$H$5,JC59&lt;'Valori soglia'!$H$6),AND(JA$12="Grundvertrag Lieferung",JC59&gt;='Valori soglia'!$L$5,JC59&lt;'Valori soglia'!$L$6),AND(JA$12="Los Lieferung",JC59&gt;='Valori soglia'!$L$5,JC59&lt;'Valori soglia'!$L$6)))),"Freihändig Tipo. 36 Abs. 2 Bst. d OAPub","")</f>
        <v/>
      </c>
      <c r="JF61" s="473"/>
      <c r="JG61" s="461"/>
      <c r="JH61" s="463"/>
      <c r="JI61" s="465"/>
      <c r="JJ61" s="160"/>
      <c r="JK61" s="466"/>
      <c r="JL61" s="429"/>
      <c r="JM61" s="455"/>
      <c r="JN61" s="457"/>
      <c r="JO61" s="472" t="str">
        <f>IF(OR(AND(JN$12="Offen",OR(AND(JK$12="Grundvertrag Dienstleistung",JM59&gt;='Valori soglia'!$H$5,JM59&lt;'Valori soglia'!$H$6),AND(JK$12="Los Dienstleistung",JM59&gt;='Valori soglia'!$H$5,JM59&lt;'Valori soglia'!$H$6),AND(JK$12="Grundvertrag Lieferung",JM59&gt;='Valori soglia'!$L$5,JM59&lt;'Valori soglia'!$L$6),AND(JK$12="Los Lieferung",JM59&gt;='Valori soglia'!$L$5,JM59&lt;'Valori soglia'!$L$6))),AND(JN$12="Einladung",OR(AND(JK$12="Grundvertrag Dienstleistung",JM59&gt;='Valori soglia'!$H$5,JM59&lt;'Valori soglia'!$H$6),AND(JK$12="Los Dienstleistung",JM59&gt;='Valori soglia'!$H$5,JM59&lt;'Valori soglia'!$H$6),AND(JK$12="Grundvertrag Lieferung",JM59&gt;='Valori soglia'!$L$5,JM59&lt;'Valori soglia'!$L$6),AND(JK$12="Los Lieferung",JM59&gt;='Valori soglia'!$L$5,JM59&lt;'Valori soglia'!$L$6)))),"Freihändig Tipo. 36 Abs. 2 Bst. d OAPub","")</f>
        <v/>
      </c>
      <c r="JP61" s="473"/>
      <c r="JQ61" s="461"/>
      <c r="JR61" s="463"/>
      <c r="JS61" s="465"/>
    </row>
    <row r="62" spans="2:279" ht="27" customHeight="1" x14ac:dyDescent="0.2">
      <c r="B62" s="151" t="s">
        <v>103</v>
      </c>
      <c r="C62" s="429"/>
      <c r="D62" s="378">
        <v>0</v>
      </c>
      <c r="E62" s="510" t="str">
        <f>IF(D62&gt;='Valori soglia'!H$6,"BöB","OAPub")</f>
        <v>OAPub</v>
      </c>
      <c r="F62" s="505" t="str">
        <f>IF(D62&gt;='Valori soglia'!H$6,"Offenes Procedura *","")</f>
        <v/>
      </c>
      <c r="G62" s="506"/>
      <c r="H62" s="502" t="str">
        <f>IF(E62="BöB","Ja","No")</f>
        <v>No</v>
      </c>
      <c r="I62" s="503" t="str">
        <f>IF(E62="BöB","Ja","No")</f>
        <v>No</v>
      </c>
      <c r="J62" s="495"/>
      <c r="K62" s="173" t="s">
        <v>44</v>
      </c>
      <c r="L62" s="429">
        <v>17</v>
      </c>
      <c r="M62" s="455">
        <v>0</v>
      </c>
      <c r="N62" s="457" t="str">
        <f>IF(M62&gt;='Valori soglia'!$H$6,"BöB","OAPub")</f>
        <v>OAPub</v>
      </c>
      <c r="O62" s="459" t="str">
        <f>IF(OR(AND(K$12="Grundvertrag Dienstleistung",M62&gt;='Valori soglia'!$H$5,O64=""),AND(K$12="Los Dienstleistung",M62&gt;='Valori soglia'!$H$5,O64=""),AND(K$12="Grundvertrag Lieferung",M62&gt;='Valori soglia'!$L$5,O64=""),AND(K$12="Los Lieferung",M62&gt;='Valori soglia'!$L$5,O64="")),"Freihändig Tipo. 13 OAPub","")</f>
        <v/>
      </c>
      <c r="P62" s="460"/>
      <c r="Q62" s="461" t="str">
        <f>IF(N62="BöB","Ja","No")</f>
        <v>No</v>
      </c>
      <c r="R62" s="463" t="str">
        <f>IF(N62="BöB","Ja","No")</f>
        <v>No</v>
      </c>
      <c r="S62" s="465" t="str">
        <f>IF(SUM(M14:M64)&gt;M12/2,"Ʃ Aggiunte &gt; 50% Grundauftrag","")</f>
        <v/>
      </c>
      <c r="T62" s="162"/>
      <c r="U62" s="173" t="s">
        <v>44</v>
      </c>
      <c r="V62" s="429">
        <v>17</v>
      </c>
      <c r="W62" s="455">
        <v>0</v>
      </c>
      <c r="X62" s="457" t="str">
        <f>IF(W62&gt;='Valori soglia'!$H$6,"BöB","OAPub")</f>
        <v>OAPub</v>
      </c>
      <c r="Y62" s="459" t="str">
        <f>IF(OR(AND(U$12="Grundvertrag Dienstleistung",W62&gt;='Valori soglia'!$H$5,Y64=""),AND(U$12="Los Dienstleistung",W62&gt;='Valori soglia'!$H$5,Y64=""),AND(U$12="Grundvertrag Lieferung",W62&gt;='Valori soglia'!$L$5,Y64=""),AND(U$12="Los Lieferung",W62&gt;='Valori soglia'!$L$5,Y64="")),"Freihändig Tipo. 13 OAPub","")</f>
        <v/>
      </c>
      <c r="Z62" s="460"/>
      <c r="AA62" s="461" t="str">
        <f>IF(X62="BöB","Ja","No")</f>
        <v>No</v>
      </c>
      <c r="AB62" s="463" t="str">
        <f>IF(X62="BöB","Ja","No")</f>
        <v>No</v>
      </c>
      <c r="AC62" s="465" t="str">
        <f>IF(SUM(W14:W64)&gt;W12/2,"Ʃ Aggiunte &gt; 50% Grundauftrag","")</f>
        <v/>
      </c>
      <c r="AD62" s="36"/>
      <c r="AE62" s="173" t="s">
        <v>44</v>
      </c>
      <c r="AF62" s="429">
        <v>17</v>
      </c>
      <c r="AG62" s="455">
        <v>0</v>
      </c>
      <c r="AH62" s="457" t="str">
        <f>IF(AG62&gt;='Valori soglia'!$H$6,"BöB","OAPub")</f>
        <v>OAPub</v>
      </c>
      <c r="AI62" s="459" t="str">
        <f>IF(OR(AND(AE$12="Grundvertrag Dienstleistung",AG62&gt;='Valori soglia'!$H$5,AI64=""),AND(AE$12="Los Dienstleistung",AG62&gt;='Valori soglia'!$H$5,AI64=""),AND(AE$12="Grundvertrag Lieferung",AG62&gt;='Valori soglia'!$L$5,AI64=""),AND(AE$12="Los Lieferung",AG62&gt;='Valori soglia'!$L$5,AI64="")),"Freihändig Tipo. 13 OAPub","")</f>
        <v/>
      </c>
      <c r="AJ62" s="460"/>
      <c r="AK62" s="461" t="str">
        <f>IF(AH62="BöB","Ja","No")</f>
        <v>No</v>
      </c>
      <c r="AL62" s="463" t="str">
        <f>IF(AH62="BöB","Ja","No")</f>
        <v>No</v>
      </c>
      <c r="AM62" s="465" t="str">
        <f>IF(SUM(AG14:AG64)&gt;AG12/2,"Ʃ Aggiunte &gt; 50% Grundauftrag","")</f>
        <v/>
      </c>
      <c r="AN62" s="27"/>
      <c r="AO62" s="173" t="s">
        <v>44</v>
      </c>
      <c r="AP62" s="429">
        <v>17</v>
      </c>
      <c r="AQ62" s="455">
        <v>0</v>
      </c>
      <c r="AR62" s="457" t="str">
        <f>IF(AQ62&gt;='Valori soglia'!$H$6,"BöB","OAPub")</f>
        <v>OAPub</v>
      </c>
      <c r="AS62" s="459" t="str">
        <f>IF(OR(AND(AO$12="Grundvertrag Dienstleistung",AQ62&gt;='Valori soglia'!$H$5,AS64=""),AND(AO$12="Los Dienstleistung",AQ62&gt;='Valori soglia'!$H$5,AS64=""),AND(AO$12="Grundvertrag Lieferung",AQ62&gt;='Valori soglia'!$L$5,AS64=""),AND(AO$12="Los Lieferung",AQ62&gt;='Valori soglia'!$L$5,AS64="")),"Freihändig Tipo. 13 OAPub","")</f>
        <v/>
      </c>
      <c r="AT62" s="460"/>
      <c r="AU62" s="461" t="str">
        <f>IF(AR62="BöB","Ja","No")</f>
        <v>No</v>
      </c>
      <c r="AV62" s="463" t="str">
        <f>IF(AR62="BöB","Ja","No")</f>
        <v>No</v>
      </c>
      <c r="AW62" s="465" t="str">
        <f>IF(SUM(AQ14:AQ64)&gt;AQ12/2,"Ʃ Aggiunte &gt; 50% Grundauftrag","")</f>
        <v/>
      </c>
      <c r="AX62" s="28"/>
      <c r="AY62" s="173" t="s">
        <v>44</v>
      </c>
      <c r="AZ62" s="429">
        <v>17</v>
      </c>
      <c r="BA62" s="455">
        <v>0</v>
      </c>
      <c r="BB62" s="457" t="str">
        <f>IF(BA62&gt;='Valori soglia'!$H$6,"BöB","OAPub")</f>
        <v>OAPub</v>
      </c>
      <c r="BC62" s="459" t="str">
        <f>IF(OR(AND(AY$12="Grundvertrag Dienstleistung",BA62&gt;='Valori soglia'!$H$5,BC64=""),AND(AY$12="Los Dienstleistung",BA62&gt;='Valori soglia'!$H$5,BC64=""),AND(AY$12="Grundvertrag Lieferung",BA62&gt;='Valori soglia'!$L$5,BC64=""),AND(AY$12="Los Lieferung",BA62&gt;='Valori soglia'!$L$5,BC64="")),"Freihändig Tipo. 13 OAPub","")</f>
        <v/>
      </c>
      <c r="BD62" s="460"/>
      <c r="BE62" s="461" t="str">
        <f>IF(BB62="BöB","Ja","No")</f>
        <v>No</v>
      </c>
      <c r="BF62" s="463" t="str">
        <f>IF(BB62="BöB","Ja","No")</f>
        <v>No</v>
      </c>
      <c r="BG62" s="465" t="str">
        <f>IF(SUM(BA14:BA64)&gt;BA12/2,"Ʃ Aggiunte &gt; 50% Grundauftrag","")</f>
        <v/>
      </c>
      <c r="BH62" s="27"/>
      <c r="BI62" s="173" t="s">
        <v>44</v>
      </c>
      <c r="BJ62" s="429">
        <v>17</v>
      </c>
      <c r="BK62" s="455">
        <v>0</v>
      </c>
      <c r="BL62" s="457" t="str">
        <f>IF(BK62&gt;='Valori soglia'!$H$6,"BöB","OAPub")</f>
        <v>OAPub</v>
      </c>
      <c r="BM62" s="459" t="str">
        <f>IF(OR(AND(BI$12="Grundvertrag Dienstleistung",BK62&gt;='Valori soglia'!$H$5,BM64=""),AND(BI$12="Los Dienstleistung",BK62&gt;='Valori soglia'!$H$5,BM64=""),AND(BI$12="Grundvertrag Lieferung",BK62&gt;='Valori soglia'!$L$5,BM64=""),AND(BI$12="Los Lieferung",BK62&gt;='Valori soglia'!$L$5,BM64="")),"Freihändig Tipo. 13 OAPub","")</f>
        <v/>
      </c>
      <c r="BN62" s="460"/>
      <c r="BO62" s="461" t="str">
        <f>IF(BL62="BöB","Ja","No")</f>
        <v>No</v>
      </c>
      <c r="BP62" s="463" t="str">
        <f>IF(BL62="BöB","Ja","No")</f>
        <v>No</v>
      </c>
      <c r="BQ62" s="465" t="str">
        <f>IF(SUM(BK14:BK64)&gt;BK12/2,"Ʃ Aggiunte &gt; 50% Grundauftrag","")</f>
        <v/>
      </c>
      <c r="BR62" s="159"/>
      <c r="BS62" s="173" t="s">
        <v>44</v>
      </c>
      <c r="BT62" s="429">
        <v>17</v>
      </c>
      <c r="BU62" s="455">
        <v>0</v>
      </c>
      <c r="BV62" s="457" t="str">
        <f>IF(BU62&gt;='Valori soglia'!$H$6,"BöB","OAPub")</f>
        <v>OAPub</v>
      </c>
      <c r="BW62" s="459" t="str">
        <f>IF(OR(AND(BS$12="Grundvertrag Dienstleistung",BU62&gt;='Valori soglia'!$H$5,BW64=""),AND(BS$12="Los Dienstleistung",BU62&gt;='Valori soglia'!$H$5,BW64=""),AND(BS$12="Grundvertrag Lieferung",BU62&gt;='Valori soglia'!$L$5,BW64=""),AND(BS$12="Los Lieferung",BU62&gt;='Valori soglia'!$L$5,BW64="")),"Freihändig Tipo. 13 OAPub","")</f>
        <v/>
      </c>
      <c r="BX62" s="460"/>
      <c r="BY62" s="461" t="str">
        <f>IF(BV62="BöB","Ja","No")</f>
        <v>No</v>
      </c>
      <c r="BZ62" s="463" t="str">
        <f>IF(BV62="BöB","Ja","No")</f>
        <v>No</v>
      </c>
      <c r="CA62" s="465" t="str">
        <f>IF(SUM(BU14:BU64)&gt;BU12/2,"Ʃ Aggiunte &gt; 50% Grundauftrag","")</f>
        <v/>
      </c>
      <c r="CB62" s="159"/>
      <c r="CC62" s="173" t="s">
        <v>44</v>
      </c>
      <c r="CD62" s="429">
        <v>17</v>
      </c>
      <c r="CE62" s="455">
        <v>0</v>
      </c>
      <c r="CF62" s="457" t="str">
        <f>IF(CE62&gt;='Valori soglia'!$H$6,"BöB","OAPub")</f>
        <v>OAPub</v>
      </c>
      <c r="CG62" s="459" t="str">
        <f>IF(OR(AND(CC$12="Grundvertrag Dienstleistung",CE62&gt;='Valori soglia'!$H$5,CG64=""),AND(CC$12="Los Dienstleistung",CE62&gt;='Valori soglia'!$H$5,CG64=""),AND(CC$12="Grundvertrag Lieferung",CE62&gt;='Valori soglia'!$L$5,CG64=""),AND(CC$12="Los Lieferung",CE62&gt;='Valori soglia'!$L$5,CG64="")),"Freihändig Tipo. 13 OAPub","")</f>
        <v/>
      </c>
      <c r="CH62" s="460"/>
      <c r="CI62" s="461" t="str">
        <f>IF(CF62="BöB","Ja","No")</f>
        <v>No</v>
      </c>
      <c r="CJ62" s="463" t="str">
        <f>IF(CF62="BöB","Ja","No")</f>
        <v>No</v>
      </c>
      <c r="CK62" s="465" t="str">
        <f>IF(SUM(CE14:CE64)&gt;CE12/2,"Ʃ Aggiunte &gt; 50% Grundauftrag","")</f>
        <v/>
      </c>
      <c r="CL62" s="160"/>
      <c r="CM62" s="173" t="s">
        <v>44</v>
      </c>
      <c r="CN62" s="429">
        <v>17</v>
      </c>
      <c r="CO62" s="455">
        <v>0</v>
      </c>
      <c r="CP62" s="457" t="str">
        <f>IF(CO62&gt;='Valori soglia'!$H$6,"BöB","OAPub")</f>
        <v>OAPub</v>
      </c>
      <c r="CQ62" s="459" t="str">
        <f>IF(OR(AND(CM$12="Grundvertrag Dienstleistung",CO62&gt;='Valori soglia'!$H$5,CQ64=""),AND(CM$12="Los Dienstleistung",CO62&gt;='Valori soglia'!$H$5,CQ64=""),AND(CM$12="Grundvertrag Lieferung",CO62&gt;='Valori soglia'!$L$5,CQ64=""),AND(CM$12="Los Lieferung",CO62&gt;='Valori soglia'!$L$5,CQ64="")),"Freihändig Tipo. 13 OAPub","")</f>
        <v/>
      </c>
      <c r="CR62" s="460"/>
      <c r="CS62" s="461" t="str">
        <f>IF(CP62="BöB","Ja","No")</f>
        <v>No</v>
      </c>
      <c r="CT62" s="463" t="str">
        <f>IF(CP62="BöB","Ja","No")</f>
        <v>No</v>
      </c>
      <c r="CU62" s="465" t="str">
        <f>IF(SUM(CO14:CO64)&gt;CO12/2,"Ʃ Aggiunte &gt; 50% Grundauftrag","")</f>
        <v/>
      </c>
      <c r="CV62" s="161"/>
      <c r="CW62" s="173" t="s">
        <v>44</v>
      </c>
      <c r="CX62" s="429">
        <v>17</v>
      </c>
      <c r="CY62" s="455">
        <v>0</v>
      </c>
      <c r="CZ62" s="457" t="str">
        <f>IF(CY62&gt;='Valori soglia'!$H$6,"BöB","OAPub")</f>
        <v>OAPub</v>
      </c>
      <c r="DA62" s="459" t="str">
        <f>IF(OR(AND(CW$12="Grundvertrag Dienstleistung",CY62&gt;='Valori soglia'!$H$5,DA64=""),AND(CW$12="Los Dienstleistung",CY62&gt;='Valori soglia'!$H$5,DA64=""),AND(CW$12="Grundvertrag Lieferung",CY62&gt;='Valori soglia'!$L$5,DA64=""),AND(CW$12="Los Lieferung",CY62&gt;='Valori soglia'!$L$5,DA64="")),"Freihändig Tipo. 13 OAPub","")</f>
        <v/>
      </c>
      <c r="DB62" s="460"/>
      <c r="DC62" s="461" t="str">
        <f>IF(CZ62="BöB","Ja","No")</f>
        <v>No</v>
      </c>
      <c r="DD62" s="463" t="str">
        <f>IF(CZ62="BöB","Ja","No")</f>
        <v>No</v>
      </c>
      <c r="DE62" s="465" t="str">
        <f>IF(SUM(CY14:CY64)&gt;CY12/2,"Ʃ Aggiunte &gt; 50% Grundauftrag","")</f>
        <v/>
      </c>
      <c r="DF62" s="162"/>
      <c r="DG62" s="173" t="s">
        <v>44</v>
      </c>
      <c r="DH62" s="429">
        <v>17</v>
      </c>
      <c r="DI62" s="455">
        <v>0</v>
      </c>
      <c r="DJ62" s="457" t="str">
        <f>IF(DI62&gt;='Valori soglia'!$H$6,"BöB","OAPub")</f>
        <v>OAPub</v>
      </c>
      <c r="DK62" s="459" t="str">
        <f>IF(OR(AND(DG$12="Grundvertrag Dienstleistung",DI62&gt;='Valori soglia'!$H$5,DK64=""),AND(DG$12="Los Dienstleistung",DI62&gt;='Valori soglia'!$H$5,DK64=""),AND(DG$12="Grundvertrag Lieferung",DI62&gt;='Valori soglia'!$L$5,DK64=""),AND(DG$12="Los Lieferung",DI62&gt;='Valori soglia'!$L$5,DK64="")),"Freihändig Tipo. 13 OAPub","")</f>
        <v/>
      </c>
      <c r="DL62" s="460"/>
      <c r="DM62" s="461" t="str">
        <f>IF(DJ62="BöB","Ja","No")</f>
        <v>No</v>
      </c>
      <c r="DN62" s="463" t="str">
        <f>IF(DJ62="BöB","Ja","No")</f>
        <v>No</v>
      </c>
      <c r="DO62" s="465" t="str">
        <f>IF(SUM(DI14:DI64)&gt;DI12/2,"Ʃ Aggiunte &gt; 50% Grundauftrag","")</f>
        <v/>
      </c>
      <c r="DP62" s="36"/>
      <c r="DQ62" s="173" t="s">
        <v>44</v>
      </c>
      <c r="DR62" s="429">
        <v>17</v>
      </c>
      <c r="DS62" s="455">
        <v>0</v>
      </c>
      <c r="DT62" s="457" t="str">
        <f>IF(DS62&gt;='Valori soglia'!$H$6,"BöB","OAPub")</f>
        <v>OAPub</v>
      </c>
      <c r="DU62" s="459" t="str">
        <f>IF(OR(AND(DQ$12="Grundvertrag Dienstleistung",DS62&gt;='Valori soglia'!$H$5,DU64=""),AND(DQ$12="Los Dienstleistung",DS62&gt;='Valori soglia'!$H$5,DU64=""),AND(DQ$12="Grundvertrag Lieferung",DS62&gt;='Valori soglia'!$L$5,DU64=""),AND(DQ$12="Los Lieferung",DS62&gt;='Valori soglia'!$L$5,DU64="")),"Freihändig Tipo. 13 OAPub","")</f>
        <v/>
      </c>
      <c r="DV62" s="460"/>
      <c r="DW62" s="461" t="str">
        <f>IF(DT62="BöB","Ja","No")</f>
        <v>No</v>
      </c>
      <c r="DX62" s="463" t="str">
        <f>IF(DT62="BöB","Ja","No")</f>
        <v>No</v>
      </c>
      <c r="DY62" s="465" t="str">
        <f>IF(SUM(DS14:DS64)&gt;DS12/2,"Ʃ Aggiunte &gt; 50% Grundauftrag","")</f>
        <v/>
      </c>
      <c r="DZ62" s="27"/>
      <c r="EA62" s="173" t="s">
        <v>44</v>
      </c>
      <c r="EB62" s="429">
        <v>17</v>
      </c>
      <c r="EC62" s="455">
        <v>0</v>
      </c>
      <c r="ED62" s="457" t="str">
        <f>IF(EC62&gt;='Valori soglia'!$H$6,"BöB","OAPub")</f>
        <v>OAPub</v>
      </c>
      <c r="EE62" s="459" t="str">
        <f>IF(OR(AND(EA$12="Grundvertrag Dienstleistung",EC62&gt;='Valori soglia'!$H$5,EE64=""),AND(EA$12="Los Dienstleistung",EC62&gt;='Valori soglia'!$H$5,EE64=""),AND(EA$12="Grundvertrag Lieferung",EC62&gt;='Valori soglia'!$L$5,EE64=""),AND(EA$12="Los Lieferung",EC62&gt;='Valori soglia'!$L$5,EE64="")),"Freihändig Tipo. 13 OAPub","")</f>
        <v/>
      </c>
      <c r="EF62" s="460"/>
      <c r="EG62" s="461" t="str">
        <f>IF(ED62="BöB","Ja","No")</f>
        <v>No</v>
      </c>
      <c r="EH62" s="463" t="str">
        <f>IF(ED62="BöB","Ja","No")</f>
        <v>No</v>
      </c>
      <c r="EI62" s="465" t="str">
        <f>IF(SUM(EC14:EC64)&gt;EC12/2,"Ʃ Aggiunte &gt; 50% Grundauftrag","")</f>
        <v/>
      </c>
      <c r="EJ62" s="28"/>
      <c r="EK62" s="173" t="s">
        <v>44</v>
      </c>
      <c r="EL62" s="429">
        <v>17</v>
      </c>
      <c r="EM62" s="455">
        <v>0</v>
      </c>
      <c r="EN62" s="457" t="str">
        <f>IF(EM62&gt;='Valori soglia'!$H$6,"BöB","OAPub")</f>
        <v>OAPub</v>
      </c>
      <c r="EO62" s="459" t="str">
        <f>IF(OR(AND(EK$12="Grundvertrag Dienstleistung",EM62&gt;='Valori soglia'!$H$5,EO64=""),AND(EK$12="Los Dienstleistung",EM62&gt;='Valori soglia'!$H$5,EO64=""),AND(EK$12="Grundvertrag Lieferung",EM62&gt;='Valori soglia'!$L$5,EO64=""),AND(EK$12="Los Lieferung",EM62&gt;='Valori soglia'!$L$5,EO64="")),"Freihändig Tipo. 13 OAPub","")</f>
        <v/>
      </c>
      <c r="EP62" s="460"/>
      <c r="EQ62" s="461" t="str">
        <f>IF(EN62="BöB","Ja","No")</f>
        <v>No</v>
      </c>
      <c r="ER62" s="463" t="str">
        <f>IF(EN62="BöB","Ja","No")</f>
        <v>No</v>
      </c>
      <c r="ES62" s="465" t="str">
        <f>IF(SUM(EM14:EM64)&gt;EM12/2,"Ʃ Aggiunte &gt; 50% Grundauftrag","")</f>
        <v/>
      </c>
      <c r="ET62" s="27"/>
      <c r="EU62" s="173" t="s">
        <v>44</v>
      </c>
      <c r="EV62" s="429">
        <v>17</v>
      </c>
      <c r="EW62" s="455">
        <v>0</v>
      </c>
      <c r="EX62" s="457" t="str">
        <f>IF(EW62&gt;='Valori soglia'!$H$6,"BöB","OAPub")</f>
        <v>OAPub</v>
      </c>
      <c r="EY62" s="459" t="str">
        <f>IF(OR(AND(EU$12="Grundvertrag Dienstleistung",EW62&gt;='Valori soglia'!$H$5,EY64=""),AND(EU$12="Los Dienstleistung",EW62&gt;='Valori soglia'!$H$5,EY64=""),AND(EU$12="Grundvertrag Lieferung",EW62&gt;='Valori soglia'!$L$5,EY64=""),AND(EU$12="Los Lieferung",EW62&gt;='Valori soglia'!$L$5,EY64="")),"Freihändig Tipo. 13 OAPub","")</f>
        <v/>
      </c>
      <c r="EZ62" s="460"/>
      <c r="FA62" s="461" t="str">
        <f>IF(EX62="BöB","Ja","No")</f>
        <v>No</v>
      </c>
      <c r="FB62" s="463" t="str">
        <f>IF(EX62="BöB","Ja","No")</f>
        <v>No</v>
      </c>
      <c r="FC62" s="465" t="str">
        <f>IF(SUM(EW14:EW64)&gt;EW12/2,"Ʃ Aggiunte &gt; 50% Grundauftrag","")</f>
        <v/>
      </c>
      <c r="FD62" s="159"/>
      <c r="FE62" s="173" t="s">
        <v>44</v>
      </c>
      <c r="FF62" s="429">
        <v>17</v>
      </c>
      <c r="FG62" s="455">
        <v>0</v>
      </c>
      <c r="FH62" s="457" t="str">
        <f>IF(FG62&gt;='Valori soglia'!$H$6,"BöB","OAPub")</f>
        <v>OAPub</v>
      </c>
      <c r="FI62" s="459" t="str">
        <f>IF(OR(AND(FE$12="Grundvertrag Dienstleistung",FG62&gt;='Valori soglia'!$H$5,FI64=""),AND(FE$12="Los Dienstleistung",FG62&gt;='Valori soglia'!$H$5,FI64=""),AND(FE$12="Grundvertrag Lieferung",FG62&gt;='Valori soglia'!$L$5,FI64=""),AND(FE$12="Los Lieferung",FG62&gt;='Valori soglia'!$L$5,FI64="")),"Freihändig Tipo. 13 OAPub","")</f>
        <v/>
      </c>
      <c r="FJ62" s="460"/>
      <c r="FK62" s="461" t="str">
        <f>IF(FH62="BöB","Ja","No")</f>
        <v>No</v>
      </c>
      <c r="FL62" s="463" t="str">
        <f>IF(FH62="BöB","Ja","No")</f>
        <v>No</v>
      </c>
      <c r="FM62" s="465" t="str">
        <f>IF(SUM(FG14:FG64)&gt;FG12/2,"Ʃ Aggiunte &gt; 50% Grundauftrag","")</f>
        <v/>
      </c>
      <c r="FN62" s="159"/>
      <c r="FO62" s="173" t="s">
        <v>44</v>
      </c>
      <c r="FP62" s="429">
        <v>17</v>
      </c>
      <c r="FQ62" s="455">
        <v>0</v>
      </c>
      <c r="FR62" s="457" t="str">
        <f>IF(FQ62&gt;='Valori soglia'!$H$6,"BöB","OAPub")</f>
        <v>OAPub</v>
      </c>
      <c r="FS62" s="459" t="str">
        <f>IF(OR(AND(FO$12="Grundvertrag Dienstleistung",FQ62&gt;='Valori soglia'!$H$5,FS64=""),AND(FO$12="Los Dienstleistung",FQ62&gt;='Valori soglia'!$H$5,FS64=""),AND(FO$12="Grundvertrag Lieferung",FQ62&gt;='Valori soglia'!$L$5,FS64=""),AND(FO$12="Los Lieferung",FQ62&gt;='Valori soglia'!$L$5,FS64="")),"Freihändig Tipo. 13 OAPub","")</f>
        <v/>
      </c>
      <c r="FT62" s="460"/>
      <c r="FU62" s="461" t="str">
        <f>IF(FR62="BöB","Ja","No")</f>
        <v>No</v>
      </c>
      <c r="FV62" s="463" t="str">
        <f>IF(FR62="BöB","Ja","No")</f>
        <v>No</v>
      </c>
      <c r="FW62" s="465" t="str">
        <f>IF(SUM(FQ14:FQ64)&gt;FQ12/2,"Ʃ Aggiunte &gt; 50% Grundauftrag","")</f>
        <v/>
      </c>
      <c r="FX62" s="160"/>
      <c r="FY62" s="173" t="s">
        <v>44</v>
      </c>
      <c r="FZ62" s="429">
        <v>17</v>
      </c>
      <c r="GA62" s="455">
        <v>0</v>
      </c>
      <c r="GB62" s="457" t="str">
        <f>IF(GA62&gt;='Valori soglia'!$H$6,"BöB","OAPub")</f>
        <v>OAPub</v>
      </c>
      <c r="GC62" s="459" t="str">
        <f>IF(OR(AND(FY$12="Grundvertrag Dienstleistung",GA62&gt;='Valori soglia'!$H$5,GC64=""),AND(FY$12="Los Dienstleistung",GA62&gt;='Valori soglia'!$H$5,GC64=""),AND(FY$12="Grundvertrag Lieferung",GA62&gt;='Valori soglia'!$L$5,GC64=""),AND(FY$12="Los Lieferung",GA62&gt;='Valori soglia'!$L$5,GC64="")),"Freihändig Tipo. 13 OAPub","")</f>
        <v/>
      </c>
      <c r="GD62" s="460"/>
      <c r="GE62" s="461" t="str">
        <f>IF(GB62="BöB","Ja","No")</f>
        <v>No</v>
      </c>
      <c r="GF62" s="463" t="str">
        <f>IF(GB62="BöB","Ja","No")</f>
        <v>No</v>
      </c>
      <c r="GG62" s="465" t="str">
        <f>IF(SUM(GA14:GA64)&gt;GA12/2,"Ʃ Aggiunte &gt; 50% Grundauftrag","")</f>
        <v/>
      </c>
      <c r="GH62" s="161"/>
      <c r="GI62" s="173" t="s">
        <v>44</v>
      </c>
      <c r="GJ62" s="429">
        <v>17</v>
      </c>
      <c r="GK62" s="455">
        <v>0</v>
      </c>
      <c r="GL62" s="457" t="str">
        <f>IF(GK62&gt;='Valori soglia'!$H$6,"BöB","OAPub")</f>
        <v>OAPub</v>
      </c>
      <c r="GM62" s="459" t="str">
        <f>IF(OR(AND(GI$12="Grundvertrag Dienstleistung",GK62&gt;='Valori soglia'!$H$5,GM64=""),AND(GI$12="Los Dienstleistung",GK62&gt;='Valori soglia'!$H$5,GM64=""),AND(GI$12="Grundvertrag Lieferung",GK62&gt;='Valori soglia'!$L$5,GM64=""),AND(GI$12="Los Lieferung",GK62&gt;='Valori soglia'!$L$5,GM64="")),"Freihändig Tipo. 13 OAPub","")</f>
        <v/>
      </c>
      <c r="GN62" s="460"/>
      <c r="GO62" s="461" t="str">
        <f>IF(GL62="BöB","Ja","No")</f>
        <v>No</v>
      </c>
      <c r="GP62" s="463" t="str">
        <f>IF(GL62="BöB","Ja","No")</f>
        <v>No</v>
      </c>
      <c r="GQ62" s="465" t="str">
        <f>IF(SUM(GK14:GK64)&gt;GK12/2,"Ʃ Aggiunte &gt; 50% Grundauftrag","")</f>
        <v/>
      </c>
      <c r="GR62" s="162"/>
      <c r="GS62" s="173" t="s">
        <v>44</v>
      </c>
      <c r="GT62" s="429">
        <v>17</v>
      </c>
      <c r="GU62" s="455">
        <v>0</v>
      </c>
      <c r="GV62" s="457" t="str">
        <f>IF(GU62&gt;='Valori soglia'!$H$6,"BöB","OAPub")</f>
        <v>OAPub</v>
      </c>
      <c r="GW62" s="459" t="str">
        <f>IF(OR(AND(GS$12="Grundvertrag Dienstleistung",GU62&gt;='Valori soglia'!$H$5,GW64=""),AND(GS$12="Los Dienstleistung",GU62&gt;='Valori soglia'!$H$5,GW64=""),AND(GS$12="Grundvertrag Lieferung",GU62&gt;='Valori soglia'!$L$5,GW64=""),AND(GS$12="Los Lieferung",GU62&gt;='Valori soglia'!$L$5,GW64="")),"Freihändig Tipo. 13 OAPub","")</f>
        <v/>
      </c>
      <c r="GX62" s="460"/>
      <c r="GY62" s="461" t="str">
        <f>IF(GV62="BöB","Ja","No")</f>
        <v>No</v>
      </c>
      <c r="GZ62" s="463" t="str">
        <f>IF(GV62="BöB","Ja","No")</f>
        <v>No</v>
      </c>
      <c r="HA62" s="465" t="str">
        <f>IF(SUM(GU14:GU64)&gt;GU12/2,"Ʃ Aggiunte &gt; 50% Grundauftrag","")</f>
        <v/>
      </c>
      <c r="HB62" s="36"/>
      <c r="HC62" s="173" t="s">
        <v>44</v>
      </c>
      <c r="HD62" s="429">
        <v>17</v>
      </c>
      <c r="HE62" s="455">
        <v>0</v>
      </c>
      <c r="HF62" s="457" t="str">
        <f>IF(HE62&gt;='Valori soglia'!$H$6,"BöB","OAPub")</f>
        <v>OAPub</v>
      </c>
      <c r="HG62" s="459" t="str">
        <f>IF(OR(AND(HC$12="Grundvertrag Dienstleistung",HE62&gt;='Valori soglia'!$H$5,HG64=""),AND(HC$12="Los Dienstleistung",HE62&gt;='Valori soglia'!$H$5,HG64=""),AND(HC$12="Grundvertrag Lieferung",HE62&gt;='Valori soglia'!$L$5,HG64=""),AND(HC$12="Los Lieferung",HE62&gt;='Valori soglia'!$L$5,HG64="")),"Freihändig Tipo. 13 OAPub","")</f>
        <v/>
      </c>
      <c r="HH62" s="460"/>
      <c r="HI62" s="461" t="str">
        <f>IF(HF62="BöB","Ja","No")</f>
        <v>No</v>
      </c>
      <c r="HJ62" s="463" t="str">
        <f>IF(HF62="BöB","Ja","No")</f>
        <v>No</v>
      </c>
      <c r="HK62" s="465" t="str">
        <f>IF(SUM(HE14:HE64)&gt;HE12/2,"Ʃ Aggiunte &gt; 50% Grundauftrag","")</f>
        <v/>
      </c>
      <c r="HL62" s="27"/>
      <c r="HM62" s="173" t="s">
        <v>44</v>
      </c>
      <c r="HN62" s="429">
        <v>17</v>
      </c>
      <c r="HO62" s="455">
        <v>0</v>
      </c>
      <c r="HP62" s="457" t="str">
        <f>IF(HO62&gt;='Valori soglia'!$H$6,"BöB","OAPub")</f>
        <v>OAPub</v>
      </c>
      <c r="HQ62" s="459" t="str">
        <f>IF(OR(AND(HM$12="Grundvertrag Dienstleistung",HO62&gt;='Valori soglia'!$H$5,HQ64=""),AND(HM$12="Los Dienstleistung",HO62&gt;='Valori soglia'!$H$5,HQ64=""),AND(HM$12="Grundvertrag Lieferung",HO62&gt;='Valori soglia'!$L$5,HQ64=""),AND(HM$12="Los Lieferung",HO62&gt;='Valori soglia'!$L$5,HQ64="")),"Freihändig Tipo. 13 OAPub","")</f>
        <v/>
      </c>
      <c r="HR62" s="460"/>
      <c r="HS62" s="461" t="str">
        <f>IF(HP62="BöB","Ja","No")</f>
        <v>No</v>
      </c>
      <c r="HT62" s="463" t="str">
        <f>IF(HP62="BöB","Ja","No")</f>
        <v>No</v>
      </c>
      <c r="HU62" s="465" t="str">
        <f>IF(SUM(HO14:HO64)&gt;HO12/2,"Ʃ Aggiunte &gt; 50% Grundauftrag","")</f>
        <v/>
      </c>
      <c r="HV62" s="28"/>
      <c r="HW62" s="173" t="s">
        <v>44</v>
      </c>
      <c r="HX62" s="429">
        <v>17</v>
      </c>
      <c r="HY62" s="455">
        <v>0</v>
      </c>
      <c r="HZ62" s="457" t="str">
        <f>IF(HY62&gt;='Valori soglia'!$H$6,"BöB","OAPub")</f>
        <v>OAPub</v>
      </c>
      <c r="IA62" s="459" t="str">
        <f>IF(OR(AND(HW$12="Grundvertrag Dienstleistung",HY62&gt;='Valori soglia'!$H$5,IA64=""),AND(HW$12="Los Dienstleistung",HY62&gt;='Valori soglia'!$H$5,IA64=""),AND(HW$12="Grundvertrag Lieferung",HY62&gt;='Valori soglia'!$L$5,IA64=""),AND(HW$12="Los Lieferung",HY62&gt;='Valori soglia'!$L$5,IA64="")),"Freihändig Tipo. 13 OAPub","")</f>
        <v/>
      </c>
      <c r="IB62" s="460"/>
      <c r="IC62" s="461" t="str">
        <f>IF(HZ62="BöB","Ja","No")</f>
        <v>No</v>
      </c>
      <c r="ID62" s="463" t="str">
        <f>IF(HZ62="BöB","Ja","No")</f>
        <v>No</v>
      </c>
      <c r="IE62" s="465" t="str">
        <f>IF(SUM(HY14:HY64)&gt;HY12/2,"Ʃ Aggiunte &gt; 50% Grundauftrag","")</f>
        <v/>
      </c>
      <c r="IF62" s="27"/>
      <c r="IG62" s="173" t="s">
        <v>44</v>
      </c>
      <c r="IH62" s="429">
        <v>17</v>
      </c>
      <c r="II62" s="455">
        <v>0</v>
      </c>
      <c r="IJ62" s="457" t="str">
        <f>IF(II62&gt;='Valori soglia'!$H$6,"BöB","OAPub")</f>
        <v>OAPub</v>
      </c>
      <c r="IK62" s="459" t="str">
        <f>IF(OR(AND(IG$12="Grundvertrag Dienstleistung",II62&gt;='Valori soglia'!$H$5,IK64=""),AND(IG$12="Los Dienstleistung",II62&gt;='Valori soglia'!$H$5,IK64=""),AND(IG$12="Grundvertrag Lieferung",II62&gt;='Valori soglia'!$L$5,IK64=""),AND(IG$12="Los Lieferung",II62&gt;='Valori soglia'!$L$5,IK64="")),"Freihändig Tipo. 13 OAPub","")</f>
        <v/>
      </c>
      <c r="IL62" s="460"/>
      <c r="IM62" s="461" t="str">
        <f>IF(IJ62="BöB","Ja","No")</f>
        <v>No</v>
      </c>
      <c r="IN62" s="463" t="str">
        <f>IF(IJ62="BöB","Ja","No")</f>
        <v>No</v>
      </c>
      <c r="IO62" s="465" t="str">
        <f>IF(SUM(II14:II64)&gt;II12/2,"Ʃ Aggiunte &gt; 50% Grundauftrag","")</f>
        <v/>
      </c>
      <c r="IP62" s="159"/>
      <c r="IQ62" s="173" t="s">
        <v>44</v>
      </c>
      <c r="IR62" s="429">
        <v>17</v>
      </c>
      <c r="IS62" s="455">
        <v>0</v>
      </c>
      <c r="IT62" s="457" t="str">
        <f>IF(IS62&gt;='Valori soglia'!$H$6,"BöB","OAPub")</f>
        <v>OAPub</v>
      </c>
      <c r="IU62" s="459" t="str">
        <f>IF(OR(AND(IQ$12="Grundvertrag Dienstleistung",IS62&gt;='Valori soglia'!$H$5,IU64=""),AND(IQ$12="Los Dienstleistung",IS62&gt;='Valori soglia'!$H$5,IU64=""),AND(IQ$12="Grundvertrag Lieferung",IS62&gt;='Valori soglia'!$L$5,IU64=""),AND(IQ$12="Los Lieferung",IS62&gt;='Valori soglia'!$L$5,IU64="")),"Freihändig Tipo. 13 OAPub","")</f>
        <v/>
      </c>
      <c r="IV62" s="460"/>
      <c r="IW62" s="461" t="str">
        <f>IF(IT62="BöB","Ja","No")</f>
        <v>No</v>
      </c>
      <c r="IX62" s="463" t="str">
        <f>IF(IT62="BöB","Ja","No")</f>
        <v>No</v>
      </c>
      <c r="IY62" s="465" t="str">
        <f>IF(SUM(IS14:IS64)&gt;IS12/2,"Ʃ Aggiunte &gt; 50% Grundauftrag","")</f>
        <v/>
      </c>
      <c r="IZ62" s="159"/>
      <c r="JA62" s="173" t="s">
        <v>44</v>
      </c>
      <c r="JB62" s="429">
        <v>17</v>
      </c>
      <c r="JC62" s="455">
        <v>0</v>
      </c>
      <c r="JD62" s="457" t="str">
        <f>IF(JC62&gt;='Valori soglia'!$H$6,"BöB","OAPub")</f>
        <v>OAPub</v>
      </c>
      <c r="JE62" s="459" t="str">
        <f>IF(OR(AND(JA$12="Grundvertrag Dienstleistung",JC62&gt;='Valori soglia'!$H$5,JE64=""),AND(JA$12="Los Dienstleistung",JC62&gt;='Valori soglia'!$H$5,JE64=""),AND(JA$12="Grundvertrag Lieferung",JC62&gt;='Valori soglia'!$L$5,JE64=""),AND(JA$12="Los Lieferung",JC62&gt;='Valori soglia'!$L$5,JE64="")),"Freihändig Tipo. 13 OAPub","")</f>
        <v/>
      </c>
      <c r="JF62" s="460"/>
      <c r="JG62" s="461" t="str">
        <f>IF(JD62="BöB","Ja","No")</f>
        <v>No</v>
      </c>
      <c r="JH62" s="463" t="str">
        <f>IF(JD62="BöB","Ja","No")</f>
        <v>No</v>
      </c>
      <c r="JI62" s="465" t="str">
        <f>IF(SUM(JC14:JC64)&gt;JC12/2,"Ʃ Aggiunte &gt; 50% Grundauftrag","")</f>
        <v/>
      </c>
      <c r="JJ62" s="160"/>
      <c r="JK62" s="173" t="s">
        <v>44</v>
      </c>
      <c r="JL62" s="429">
        <v>17</v>
      </c>
      <c r="JM62" s="455">
        <v>0</v>
      </c>
      <c r="JN62" s="457" t="str">
        <f>IF(JM62&gt;='Valori soglia'!$H$6,"BöB","OAPub")</f>
        <v>OAPub</v>
      </c>
      <c r="JO62" s="459" t="str">
        <f>IF(OR(AND(JK$12="Grundvertrag Dienstleistung",JM62&gt;='Valori soglia'!$H$5,JO64=""),AND(JK$12="Los Dienstleistung",JM62&gt;='Valori soglia'!$H$5,JO64=""),AND(JK$12="Grundvertrag Lieferung",JM62&gt;='Valori soglia'!$L$5,JO64=""),AND(JK$12="Los Lieferung",JM62&gt;='Valori soglia'!$L$5,JO64="")),"Freihändig Tipo. 13 OAPub","")</f>
        <v/>
      </c>
      <c r="JP62" s="460"/>
      <c r="JQ62" s="461" t="str">
        <f>IF(JN62="BöB","Ja","No")</f>
        <v>No</v>
      </c>
      <c r="JR62" s="463" t="str">
        <f>IF(JN62="BöB","Ja","No")</f>
        <v>No</v>
      </c>
      <c r="JS62" s="465" t="str">
        <f>IF(SUM(JM14:JM64)&gt;JM12/2,"Ʃ Aggiunte &gt; 50% Grundauftrag","")</f>
        <v/>
      </c>
    </row>
    <row r="63" spans="2:279" ht="27" customHeight="1" x14ac:dyDescent="0.2">
      <c r="B63" s="342" t="s">
        <v>34</v>
      </c>
      <c r="C63" s="429"/>
      <c r="D63" s="378"/>
      <c r="E63" s="510"/>
      <c r="F63" s="498" t="str">
        <f>IF(OR(AND(B62="Grundvertrag Dienstleistung",D62&gt;='Valori soglia'!H$5,D62&lt;'Valori soglia'!H$6),AND(B62="Los Dienstleistung",D62&gt;='Valori soglia'!H$5,D62&lt;'Valori soglia'!H$6),AND(B62="Grundvertrag Lieferung",D62&gt;='Valori soglia'!L$5,D62&lt;'Valori soglia'!L$6),AND(B62="Los Lieferung",D62&gt;='Valori soglia'!L$5,D62&lt;'Valori soglia'!L$6)),"Einladungsverfahren *","")</f>
        <v/>
      </c>
      <c r="G63" s="499"/>
      <c r="H63" s="502"/>
      <c r="I63" s="503"/>
      <c r="J63" s="495"/>
      <c r="K63" s="466" t="s">
        <v>45</v>
      </c>
      <c r="L63" s="429"/>
      <c r="M63" s="455"/>
      <c r="N63" s="457"/>
      <c r="O63" s="468" t="str">
        <f>IF(OR(AND(K$12="Grundvertrag Dienstleistung",M62&lt;'Valori soglia'!$H$5),AND(K$12="Los Dienstleistung",M62&lt;'Valori soglia'!$H$5),AND(K$12="Grundvertrag Lieferung",M62&lt;'Valori soglia'!$L$5),AND(K$12="Los Lieferung",M62&lt;'Valori soglia'!$L$5)),"Freihändig Tipo. 36 OAPub","")</f>
        <v/>
      </c>
      <c r="P63" s="469"/>
      <c r="Q63" s="461"/>
      <c r="R63" s="463"/>
      <c r="S63" s="465"/>
      <c r="T63" s="162"/>
      <c r="U63" s="466" t="s">
        <v>45</v>
      </c>
      <c r="V63" s="429"/>
      <c r="W63" s="455"/>
      <c r="X63" s="457"/>
      <c r="Y63" s="468" t="str">
        <f>IF(OR(AND(U$12="Grundvertrag Dienstleistung",W62&lt;'Valori soglia'!$H$5),AND(U$12="Los Dienstleistung",W62&lt;'Valori soglia'!$H$5),AND(U$12="Grundvertrag Lieferung",W62&lt;'Valori soglia'!$L$5),AND(U$12="Los Lieferung",W62&lt;'Valori soglia'!$L$5)),"Freihändig Tipo. 36 OAPub","")</f>
        <v/>
      </c>
      <c r="Z63" s="469"/>
      <c r="AA63" s="461"/>
      <c r="AB63" s="463"/>
      <c r="AC63" s="465"/>
      <c r="AD63" s="27"/>
      <c r="AE63" s="466" t="s">
        <v>45</v>
      </c>
      <c r="AF63" s="429"/>
      <c r="AG63" s="455"/>
      <c r="AH63" s="457"/>
      <c r="AI63" s="468" t="str">
        <f>IF(OR(AND(AE$12="Grundvertrag Dienstleistung",AG62&lt;'Valori soglia'!$H$5),AND(AE$12="Los Dienstleistung",AG62&lt;'Valori soglia'!$H$5),AND(AE$12="Grundvertrag Lieferung",AG62&lt;'Valori soglia'!$L$5),AND(AE$12="Los Lieferung",AG62&lt;'Valori soglia'!$L$5)),"Freihändig Tipo. 36 OAPub","")</f>
        <v/>
      </c>
      <c r="AJ63" s="469"/>
      <c r="AK63" s="461"/>
      <c r="AL63" s="463"/>
      <c r="AM63" s="465"/>
      <c r="AN63" s="27"/>
      <c r="AO63" s="466" t="s">
        <v>45</v>
      </c>
      <c r="AP63" s="429"/>
      <c r="AQ63" s="455"/>
      <c r="AR63" s="457"/>
      <c r="AS63" s="468" t="str">
        <f>IF(OR(AND(AO$12="Grundvertrag Dienstleistung",AQ62&lt;'Valori soglia'!$H$5),AND(AO$12="Los Dienstleistung",AQ62&lt;'Valori soglia'!$H$5),AND(AO$12="Grundvertrag Lieferung",AQ62&lt;'Valori soglia'!$L$5),AND(AO$12="Los Lieferung",AQ62&lt;'Valori soglia'!$L$5)),"Freihändig Tipo. 36 OAPub","")</f>
        <v/>
      </c>
      <c r="AT63" s="469"/>
      <c r="AU63" s="461"/>
      <c r="AV63" s="463"/>
      <c r="AW63" s="465"/>
      <c r="AX63" s="28"/>
      <c r="AY63" s="466" t="s">
        <v>45</v>
      </c>
      <c r="AZ63" s="429"/>
      <c r="BA63" s="455"/>
      <c r="BB63" s="457"/>
      <c r="BC63" s="468" t="str">
        <f>IF(OR(AND(AY$12="Grundvertrag Dienstleistung",BA62&lt;'Valori soglia'!$H$5),AND(AY$12="Los Dienstleistung",BA62&lt;'Valori soglia'!$H$5),AND(AY$12="Grundvertrag Lieferung",BA62&lt;'Valori soglia'!$L$5),AND(AY$12="Los Lieferung",BA62&lt;'Valori soglia'!$L$5)),"Freihändig Tipo. 36 OAPub","")</f>
        <v/>
      </c>
      <c r="BD63" s="469"/>
      <c r="BE63" s="461"/>
      <c r="BF63" s="463"/>
      <c r="BG63" s="465"/>
      <c r="BH63" s="27"/>
      <c r="BI63" s="466" t="s">
        <v>45</v>
      </c>
      <c r="BJ63" s="429"/>
      <c r="BK63" s="455"/>
      <c r="BL63" s="457"/>
      <c r="BM63" s="468" t="str">
        <f>IF(OR(AND(BI$12="Grundvertrag Dienstleistung",BK62&lt;'Valori soglia'!$H$5),AND(BI$12="Los Dienstleistung",BK62&lt;'Valori soglia'!$H$5),AND(BI$12="Grundvertrag Lieferung",BK62&lt;'Valori soglia'!$L$5),AND(BI$12="Los Lieferung",BK62&lt;'Valori soglia'!$L$5)),"Freihändig Tipo. 36 OAPub","")</f>
        <v/>
      </c>
      <c r="BN63" s="469"/>
      <c r="BO63" s="461"/>
      <c r="BP63" s="463"/>
      <c r="BQ63" s="465"/>
      <c r="BR63" s="159"/>
      <c r="BS63" s="466" t="s">
        <v>45</v>
      </c>
      <c r="BT63" s="429"/>
      <c r="BU63" s="455"/>
      <c r="BV63" s="457"/>
      <c r="BW63" s="468" t="str">
        <f>IF(OR(AND(BS$12="Grundvertrag Dienstleistung",BU62&lt;'Valori soglia'!$H$5),AND(BS$12="Los Dienstleistung",BU62&lt;'Valori soglia'!$H$5),AND(BS$12="Grundvertrag Lieferung",BU62&lt;'Valori soglia'!$L$5),AND(BS$12="Los Lieferung",BU62&lt;'Valori soglia'!$L$5)),"Freihändig Tipo. 36 OAPub","")</f>
        <v/>
      </c>
      <c r="BX63" s="469"/>
      <c r="BY63" s="461"/>
      <c r="BZ63" s="463"/>
      <c r="CA63" s="465"/>
      <c r="CB63" s="159"/>
      <c r="CC63" s="466" t="s">
        <v>45</v>
      </c>
      <c r="CD63" s="429"/>
      <c r="CE63" s="455"/>
      <c r="CF63" s="457"/>
      <c r="CG63" s="468" t="str">
        <f>IF(OR(AND(CC$12="Grundvertrag Dienstleistung",CE62&lt;'Valori soglia'!$H$5),AND(CC$12="Los Dienstleistung",CE62&lt;'Valori soglia'!$H$5),AND(CC$12="Grundvertrag Lieferung",CE62&lt;'Valori soglia'!$L$5),AND(CC$12="Los Lieferung",CE62&lt;'Valori soglia'!$L$5)),"Freihändig Tipo. 36 OAPub","")</f>
        <v/>
      </c>
      <c r="CH63" s="469"/>
      <c r="CI63" s="461"/>
      <c r="CJ63" s="463"/>
      <c r="CK63" s="465"/>
      <c r="CL63" s="160"/>
      <c r="CM63" s="466" t="s">
        <v>45</v>
      </c>
      <c r="CN63" s="429"/>
      <c r="CO63" s="455"/>
      <c r="CP63" s="457"/>
      <c r="CQ63" s="468" t="str">
        <f>IF(OR(AND(CM$12="Grundvertrag Dienstleistung",CO62&lt;'Valori soglia'!$H$5),AND(CM$12="Los Dienstleistung",CO62&lt;'Valori soglia'!$H$5),AND(CM$12="Grundvertrag Lieferung",CO62&lt;'Valori soglia'!$L$5),AND(CM$12="Los Lieferung",CO62&lt;'Valori soglia'!$L$5)),"Freihändig Tipo. 36 OAPub","")</f>
        <v/>
      </c>
      <c r="CR63" s="469"/>
      <c r="CS63" s="461"/>
      <c r="CT63" s="463"/>
      <c r="CU63" s="465"/>
      <c r="CV63" s="161"/>
      <c r="CW63" s="466" t="s">
        <v>45</v>
      </c>
      <c r="CX63" s="429"/>
      <c r="CY63" s="455"/>
      <c r="CZ63" s="457"/>
      <c r="DA63" s="468" t="str">
        <f>IF(OR(AND(CW$12="Grundvertrag Dienstleistung",CY62&lt;'Valori soglia'!$H$5),AND(CW$12="Los Dienstleistung",CY62&lt;'Valori soglia'!$H$5),AND(CW$12="Grundvertrag Lieferung",CY62&lt;'Valori soglia'!$L$5),AND(CW$12="Los Lieferung",CY62&lt;'Valori soglia'!$L$5)),"Freihändig Tipo. 36 OAPub","")</f>
        <v/>
      </c>
      <c r="DB63" s="469"/>
      <c r="DC63" s="461"/>
      <c r="DD63" s="463"/>
      <c r="DE63" s="465"/>
      <c r="DF63" s="162"/>
      <c r="DG63" s="466" t="s">
        <v>45</v>
      </c>
      <c r="DH63" s="429"/>
      <c r="DI63" s="455"/>
      <c r="DJ63" s="457"/>
      <c r="DK63" s="468" t="str">
        <f>IF(OR(AND(DG$12="Grundvertrag Dienstleistung",DI62&lt;'Valori soglia'!$H$5),AND(DG$12="Los Dienstleistung",DI62&lt;'Valori soglia'!$H$5),AND(DG$12="Grundvertrag Lieferung",DI62&lt;'Valori soglia'!$L$5),AND(DG$12="Los Lieferung",DI62&lt;'Valori soglia'!$L$5)),"Freihändig Tipo. 36 OAPub","")</f>
        <v/>
      </c>
      <c r="DL63" s="469"/>
      <c r="DM63" s="461"/>
      <c r="DN63" s="463"/>
      <c r="DO63" s="465"/>
      <c r="DP63" s="27"/>
      <c r="DQ63" s="466" t="s">
        <v>45</v>
      </c>
      <c r="DR63" s="429"/>
      <c r="DS63" s="455"/>
      <c r="DT63" s="457"/>
      <c r="DU63" s="468" t="str">
        <f>IF(OR(AND(DQ$12="Grundvertrag Dienstleistung",DS62&lt;'Valori soglia'!$H$5),AND(DQ$12="Los Dienstleistung",DS62&lt;'Valori soglia'!$H$5),AND(DQ$12="Grundvertrag Lieferung",DS62&lt;'Valori soglia'!$L$5),AND(DQ$12="Los Lieferung",DS62&lt;'Valori soglia'!$L$5)),"Freihändig Tipo. 36 OAPub","")</f>
        <v/>
      </c>
      <c r="DV63" s="469"/>
      <c r="DW63" s="461"/>
      <c r="DX63" s="463"/>
      <c r="DY63" s="465"/>
      <c r="DZ63" s="27"/>
      <c r="EA63" s="466" t="s">
        <v>45</v>
      </c>
      <c r="EB63" s="429"/>
      <c r="EC63" s="455"/>
      <c r="ED63" s="457"/>
      <c r="EE63" s="468" t="str">
        <f>IF(OR(AND(EA$12="Grundvertrag Dienstleistung",EC62&lt;'Valori soglia'!$H$5),AND(EA$12="Los Dienstleistung",EC62&lt;'Valori soglia'!$H$5),AND(EA$12="Grundvertrag Lieferung",EC62&lt;'Valori soglia'!$L$5),AND(EA$12="Los Lieferung",EC62&lt;'Valori soglia'!$L$5)),"Freihändig Tipo. 36 OAPub","")</f>
        <v/>
      </c>
      <c r="EF63" s="469"/>
      <c r="EG63" s="461"/>
      <c r="EH63" s="463"/>
      <c r="EI63" s="465"/>
      <c r="EJ63" s="28"/>
      <c r="EK63" s="466" t="s">
        <v>45</v>
      </c>
      <c r="EL63" s="429"/>
      <c r="EM63" s="455"/>
      <c r="EN63" s="457"/>
      <c r="EO63" s="468" t="str">
        <f>IF(OR(AND(EK$12="Grundvertrag Dienstleistung",EM62&lt;'Valori soglia'!$H$5),AND(EK$12="Los Dienstleistung",EM62&lt;'Valori soglia'!$H$5),AND(EK$12="Grundvertrag Lieferung",EM62&lt;'Valori soglia'!$L$5),AND(EK$12="Los Lieferung",EM62&lt;'Valori soglia'!$L$5)),"Freihändig Tipo. 36 OAPub","")</f>
        <v/>
      </c>
      <c r="EP63" s="469"/>
      <c r="EQ63" s="461"/>
      <c r="ER63" s="463"/>
      <c r="ES63" s="465"/>
      <c r="ET63" s="27"/>
      <c r="EU63" s="466" t="s">
        <v>45</v>
      </c>
      <c r="EV63" s="429"/>
      <c r="EW63" s="455"/>
      <c r="EX63" s="457"/>
      <c r="EY63" s="468" t="str">
        <f>IF(OR(AND(EU$12="Grundvertrag Dienstleistung",EW62&lt;'Valori soglia'!$H$5),AND(EU$12="Los Dienstleistung",EW62&lt;'Valori soglia'!$H$5),AND(EU$12="Grundvertrag Lieferung",EW62&lt;'Valori soglia'!$L$5),AND(EU$12="Los Lieferung",EW62&lt;'Valori soglia'!$L$5)),"Freihändig Tipo. 36 OAPub","")</f>
        <v/>
      </c>
      <c r="EZ63" s="469"/>
      <c r="FA63" s="461"/>
      <c r="FB63" s="463"/>
      <c r="FC63" s="465"/>
      <c r="FD63" s="159"/>
      <c r="FE63" s="466" t="s">
        <v>45</v>
      </c>
      <c r="FF63" s="429"/>
      <c r="FG63" s="455"/>
      <c r="FH63" s="457"/>
      <c r="FI63" s="468" t="str">
        <f>IF(OR(AND(FE$12="Grundvertrag Dienstleistung",FG62&lt;'Valori soglia'!$H$5),AND(FE$12="Los Dienstleistung",FG62&lt;'Valori soglia'!$H$5),AND(FE$12="Grundvertrag Lieferung",FG62&lt;'Valori soglia'!$L$5),AND(FE$12="Los Lieferung",FG62&lt;'Valori soglia'!$L$5)),"Freihändig Tipo. 36 OAPub","")</f>
        <v/>
      </c>
      <c r="FJ63" s="469"/>
      <c r="FK63" s="461"/>
      <c r="FL63" s="463"/>
      <c r="FM63" s="465"/>
      <c r="FN63" s="159"/>
      <c r="FO63" s="466" t="s">
        <v>45</v>
      </c>
      <c r="FP63" s="429"/>
      <c r="FQ63" s="455"/>
      <c r="FR63" s="457"/>
      <c r="FS63" s="468" t="str">
        <f>IF(OR(AND(FO$12="Grundvertrag Dienstleistung",FQ62&lt;'Valori soglia'!$H$5),AND(FO$12="Los Dienstleistung",FQ62&lt;'Valori soglia'!$H$5),AND(FO$12="Grundvertrag Lieferung",FQ62&lt;'Valori soglia'!$L$5),AND(FO$12="Los Lieferung",FQ62&lt;'Valori soglia'!$L$5)),"Freihändig Tipo. 36 OAPub","")</f>
        <v/>
      </c>
      <c r="FT63" s="469"/>
      <c r="FU63" s="461"/>
      <c r="FV63" s="463"/>
      <c r="FW63" s="465"/>
      <c r="FX63" s="160"/>
      <c r="FY63" s="466" t="s">
        <v>45</v>
      </c>
      <c r="FZ63" s="429"/>
      <c r="GA63" s="455"/>
      <c r="GB63" s="457"/>
      <c r="GC63" s="468" t="str">
        <f>IF(OR(AND(FY$12="Grundvertrag Dienstleistung",GA62&lt;'Valori soglia'!$H$5),AND(FY$12="Los Dienstleistung",GA62&lt;'Valori soglia'!$H$5),AND(FY$12="Grundvertrag Lieferung",GA62&lt;'Valori soglia'!$L$5),AND(FY$12="Los Lieferung",GA62&lt;'Valori soglia'!$L$5)),"Freihändig Tipo. 36 OAPub","")</f>
        <v/>
      </c>
      <c r="GD63" s="469"/>
      <c r="GE63" s="461"/>
      <c r="GF63" s="463"/>
      <c r="GG63" s="465"/>
      <c r="GH63" s="161"/>
      <c r="GI63" s="466" t="s">
        <v>45</v>
      </c>
      <c r="GJ63" s="429"/>
      <c r="GK63" s="455"/>
      <c r="GL63" s="457"/>
      <c r="GM63" s="468" t="str">
        <f>IF(OR(AND(GI$12="Grundvertrag Dienstleistung",GK62&lt;'Valori soglia'!$H$5),AND(GI$12="Los Dienstleistung",GK62&lt;'Valori soglia'!$H$5),AND(GI$12="Grundvertrag Lieferung",GK62&lt;'Valori soglia'!$L$5),AND(GI$12="Los Lieferung",GK62&lt;'Valori soglia'!$L$5)),"Freihändig Tipo. 36 OAPub","")</f>
        <v/>
      </c>
      <c r="GN63" s="469"/>
      <c r="GO63" s="461"/>
      <c r="GP63" s="463"/>
      <c r="GQ63" s="465"/>
      <c r="GR63" s="162"/>
      <c r="GS63" s="466" t="s">
        <v>45</v>
      </c>
      <c r="GT63" s="429"/>
      <c r="GU63" s="455"/>
      <c r="GV63" s="457"/>
      <c r="GW63" s="468" t="str">
        <f>IF(OR(AND(GS$12="Grundvertrag Dienstleistung",GU62&lt;'Valori soglia'!$H$5),AND(GS$12="Los Dienstleistung",GU62&lt;'Valori soglia'!$H$5),AND(GS$12="Grundvertrag Lieferung",GU62&lt;'Valori soglia'!$L$5),AND(GS$12="Los Lieferung",GU62&lt;'Valori soglia'!$L$5)),"Freihändig Tipo. 36 OAPub","")</f>
        <v/>
      </c>
      <c r="GX63" s="469"/>
      <c r="GY63" s="461"/>
      <c r="GZ63" s="463"/>
      <c r="HA63" s="465"/>
      <c r="HB63" s="27"/>
      <c r="HC63" s="466" t="s">
        <v>45</v>
      </c>
      <c r="HD63" s="429"/>
      <c r="HE63" s="455"/>
      <c r="HF63" s="457"/>
      <c r="HG63" s="468" t="str">
        <f>IF(OR(AND(HC$12="Grundvertrag Dienstleistung",HE62&lt;'Valori soglia'!$H$5),AND(HC$12="Los Dienstleistung",HE62&lt;'Valori soglia'!$H$5),AND(HC$12="Grundvertrag Lieferung",HE62&lt;'Valori soglia'!$L$5),AND(HC$12="Los Lieferung",HE62&lt;'Valori soglia'!$L$5)),"Freihändig Tipo. 36 OAPub","")</f>
        <v/>
      </c>
      <c r="HH63" s="469"/>
      <c r="HI63" s="461"/>
      <c r="HJ63" s="463"/>
      <c r="HK63" s="465"/>
      <c r="HL63" s="27"/>
      <c r="HM63" s="466" t="s">
        <v>45</v>
      </c>
      <c r="HN63" s="429"/>
      <c r="HO63" s="455"/>
      <c r="HP63" s="457"/>
      <c r="HQ63" s="468" t="str">
        <f>IF(OR(AND(HM$12="Grundvertrag Dienstleistung",HO62&lt;'Valori soglia'!$H$5),AND(HM$12="Los Dienstleistung",HO62&lt;'Valori soglia'!$H$5),AND(HM$12="Grundvertrag Lieferung",HO62&lt;'Valori soglia'!$L$5),AND(HM$12="Los Lieferung",HO62&lt;'Valori soglia'!$L$5)),"Freihändig Tipo. 36 OAPub","")</f>
        <v/>
      </c>
      <c r="HR63" s="469"/>
      <c r="HS63" s="461"/>
      <c r="HT63" s="463"/>
      <c r="HU63" s="465"/>
      <c r="HV63" s="28"/>
      <c r="HW63" s="466" t="s">
        <v>45</v>
      </c>
      <c r="HX63" s="429"/>
      <c r="HY63" s="455"/>
      <c r="HZ63" s="457"/>
      <c r="IA63" s="468" t="str">
        <f>IF(OR(AND(HW$12="Grundvertrag Dienstleistung",HY62&lt;'Valori soglia'!$H$5),AND(HW$12="Los Dienstleistung",HY62&lt;'Valori soglia'!$H$5),AND(HW$12="Grundvertrag Lieferung",HY62&lt;'Valori soglia'!$L$5),AND(HW$12="Los Lieferung",HY62&lt;'Valori soglia'!$L$5)),"Freihändig Tipo. 36 OAPub","")</f>
        <v/>
      </c>
      <c r="IB63" s="469"/>
      <c r="IC63" s="461"/>
      <c r="ID63" s="463"/>
      <c r="IE63" s="465"/>
      <c r="IF63" s="27"/>
      <c r="IG63" s="466" t="s">
        <v>45</v>
      </c>
      <c r="IH63" s="429"/>
      <c r="II63" s="455"/>
      <c r="IJ63" s="457"/>
      <c r="IK63" s="468" t="str">
        <f>IF(OR(AND(IG$12="Grundvertrag Dienstleistung",II62&lt;'Valori soglia'!$H$5),AND(IG$12="Los Dienstleistung",II62&lt;'Valori soglia'!$H$5),AND(IG$12="Grundvertrag Lieferung",II62&lt;'Valori soglia'!$L$5),AND(IG$12="Los Lieferung",II62&lt;'Valori soglia'!$L$5)),"Freihändig Tipo. 36 OAPub","")</f>
        <v/>
      </c>
      <c r="IL63" s="469"/>
      <c r="IM63" s="461"/>
      <c r="IN63" s="463"/>
      <c r="IO63" s="465"/>
      <c r="IP63" s="159"/>
      <c r="IQ63" s="466" t="s">
        <v>45</v>
      </c>
      <c r="IR63" s="429"/>
      <c r="IS63" s="455"/>
      <c r="IT63" s="457"/>
      <c r="IU63" s="468" t="str">
        <f>IF(OR(AND(IQ$12="Grundvertrag Dienstleistung",IS62&lt;'Valori soglia'!$H$5),AND(IQ$12="Los Dienstleistung",IS62&lt;'Valori soglia'!$H$5),AND(IQ$12="Grundvertrag Lieferung",IS62&lt;'Valori soglia'!$L$5),AND(IQ$12="Los Lieferung",IS62&lt;'Valori soglia'!$L$5)),"Freihändig Tipo. 36 OAPub","")</f>
        <v/>
      </c>
      <c r="IV63" s="469"/>
      <c r="IW63" s="461"/>
      <c r="IX63" s="463"/>
      <c r="IY63" s="465"/>
      <c r="IZ63" s="159"/>
      <c r="JA63" s="466" t="s">
        <v>45</v>
      </c>
      <c r="JB63" s="429"/>
      <c r="JC63" s="455"/>
      <c r="JD63" s="457"/>
      <c r="JE63" s="468" t="str">
        <f>IF(OR(AND(JA$12="Grundvertrag Dienstleistung",JC62&lt;'Valori soglia'!$H$5),AND(JA$12="Los Dienstleistung",JC62&lt;'Valori soglia'!$H$5),AND(JA$12="Grundvertrag Lieferung",JC62&lt;'Valori soglia'!$L$5),AND(JA$12="Los Lieferung",JC62&lt;'Valori soglia'!$L$5)),"Freihändig Tipo. 36 OAPub","")</f>
        <v/>
      </c>
      <c r="JF63" s="469"/>
      <c r="JG63" s="461"/>
      <c r="JH63" s="463"/>
      <c r="JI63" s="465"/>
      <c r="JJ63" s="160"/>
      <c r="JK63" s="466" t="s">
        <v>45</v>
      </c>
      <c r="JL63" s="429"/>
      <c r="JM63" s="455"/>
      <c r="JN63" s="457"/>
      <c r="JO63" s="468" t="str">
        <f>IF(OR(AND(JK$12="Grundvertrag Dienstleistung",JM62&lt;'Valori soglia'!$H$5),AND(JK$12="Los Dienstleistung",JM62&lt;'Valori soglia'!$H$5),AND(JK$12="Grundvertrag Lieferung",JM62&lt;'Valori soglia'!$L$5),AND(JK$12="Los Lieferung",JM62&lt;'Valori soglia'!$L$5)),"Freihändig Tipo. 36 OAPub","")</f>
        <v/>
      </c>
      <c r="JP63" s="469"/>
      <c r="JQ63" s="461"/>
      <c r="JR63" s="463"/>
      <c r="JS63" s="465"/>
    </row>
    <row r="64" spans="2:279" ht="27" customHeight="1" x14ac:dyDescent="0.2">
      <c r="B64" s="343"/>
      <c r="C64" s="429"/>
      <c r="D64" s="378"/>
      <c r="E64" s="510"/>
      <c r="F64" s="507" t="str">
        <f>IF(OR(AND(B62="Grundvertrag Dienstleistung",D62&lt;'Valori soglia'!H$5),AND(B62="Los Dienstleistung",D62&lt;'Valori soglia'!H$5),AND(B62="Grundvertrag Lieferung",D62&lt;'Valori soglia'!L$5),AND(B62="Los Lieferung",D62&lt;'Valori soglia'!L$5)),"Freihändig Tipo. 36 OAPub","")</f>
        <v/>
      </c>
      <c r="G64" s="508"/>
      <c r="H64" s="502"/>
      <c r="I64" s="503"/>
      <c r="J64" s="495"/>
      <c r="K64" s="466"/>
      <c r="L64" s="429"/>
      <c r="M64" s="455"/>
      <c r="N64" s="457"/>
      <c r="O64" s="472" t="str">
        <f>IF(OR(AND(N$12="Offen",OR(AND(K$12="Grundvertrag Dienstleistung",M62&gt;='Valori soglia'!$H$5,M62&lt;'Valori soglia'!$H$6),AND(K$12="Los Dienstleistung",M62&gt;='Valori soglia'!$H$5,M62&lt;'Valori soglia'!$H$6),AND(K$12="Grundvertrag Lieferung",M62&gt;='Valori soglia'!$L$5,M62&lt;'Valori soglia'!$L$6),AND(K$12="Los Lieferung",M62&gt;='Valori soglia'!$L$5,M62&lt;'Valori soglia'!$L$6))),AND(N$12="Einladung",OR(AND(K$12="Grundvertrag Dienstleistung",M62&gt;='Valori soglia'!$H$5,M62&lt;'Valori soglia'!$H$6),AND(K$12="Los Dienstleistung",M62&gt;='Valori soglia'!$H$5,M62&lt;'Valori soglia'!$H$6),AND(K$12="Grundvertrag Lieferung",M62&gt;='Valori soglia'!$L$5,M62&lt;'Valori soglia'!$L$6),AND(K$12="Los Lieferung",M62&gt;='Valori soglia'!$L$5,M62&lt;'Valori soglia'!$L$6)))),"Freihändig Tipo. 36 Abs. 2 Bst. d OAPub","")</f>
        <v/>
      </c>
      <c r="P64" s="473"/>
      <c r="Q64" s="461"/>
      <c r="R64" s="463"/>
      <c r="S64" s="465"/>
      <c r="T64" s="162"/>
      <c r="U64" s="466"/>
      <c r="V64" s="429"/>
      <c r="W64" s="455"/>
      <c r="X64" s="457"/>
      <c r="Y64" s="472" t="str">
        <f>IF(OR(AND(X$12="Offen",OR(AND(U$12="Grundvertrag Dienstleistung",W62&gt;='Valori soglia'!$H$5,W62&lt;'Valori soglia'!$H$6),AND(U$12="Los Dienstleistung",W62&gt;='Valori soglia'!$H$5,W62&lt;'Valori soglia'!$H$6),AND(U$12="Grundvertrag Lieferung",W62&gt;='Valori soglia'!$L$5,W62&lt;'Valori soglia'!$L$6),AND(U$12="Los Lieferung",W62&gt;='Valori soglia'!$L$5,W62&lt;'Valori soglia'!$L$6))),AND(X$12="Einladung",OR(AND(U$12="Grundvertrag Dienstleistung",W62&gt;='Valori soglia'!$H$5,W62&lt;'Valori soglia'!$H$6),AND(U$12="Los Dienstleistung",W62&gt;='Valori soglia'!$H$5,W62&lt;'Valori soglia'!$H$6),AND(U$12="Grundvertrag Lieferung",W62&gt;='Valori soglia'!$L$5,W62&lt;'Valori soglia'!$L$6),AND(U$12="Los Lieferung",W62&gt;='Valori soglia'!$L$5,W62&lt;'Valori soglia'!$L$6)))),"Freihändig Tipo. 36 Abs. 2 Bst. d OAPub","")</f>
        <v/>
      </c>
      <c r="Z64" s="473"/>
      <c r="AA64" s="461"/>
      <c r="AB64" s="463"/>
      <c r="AC64" s="465"/>
      <c r="AD64" s="36"/>
      <c r="AE64" s="466"/>
      <c r="AF64" s="429"/>
      <c r="AG64" s="455"/>
      <c r="AH64" s="457"/>
      <c r="AI64" s="472" t="str">
        <f>IF(OR(AND(AH$12="Offen",OR(AND(AE$12="Grundvertrag Dienstleistung",AG62&gt;='Valori soglia'!$H$5,AG62&lt;'Valori soglia'!$H$6),AND(AE$12="Los Dienstleistung",AG62&gt;='Valori soglia'!$H$5,AG62&lt;'Valori soglia'!$H$6),AND(AE$12="Grundvertrag Lieferung",AG62&gt;='Valori soglia'!$L$5,AG62&lt;'Valori soglia'!$L$6),AND(AE$12="Los Lieferung",AG62&gt;='Valori soglia'!$L$5,AG62&lt;'Valori soglia'!$L$6))),AND(AH$12="Einladung",OR(AND(AE$12="Grundvertrag Dienstleistung",AG62&gt;='Valori soglia'!$H$5,AG62&lt;'Valori soglia'!$H$6),AND(AE$12="Los Dienstleistung",AG62&gt;='Valori soglia'!$H$5,AG62&lt;'Valori soglia'!$H$6),AND(AE$12="Grundvertrag Lieferung",AG62&gt;='Valori soglia'!$L$5,AG62&lt;'Valori soglia'!$L$6),AND(AE$12="Los Lieferung",AG62&gt;='Valori soglia'!$L$5,AG62&lt;'Valori soglia'!$L$6)))),"Freihändig Tipo. 36 Abs. 2 Bst. d OAPub","")</f>
        <v/>
      </c>
      <c r="AJ64" s="473"/>
      <c r="AK64" s="461"/>
      <c r="AL64" s="463"/>
      <c r="AM64" s="465"/>
      <c r="AN64" s="27"/>
      <c r="AO64" s="466"/>
      <c r="AP64" s="429"/>
      <c r="AQ64" s="455"/>
      <c r="AR64" s="457"/>
      <c r="AS64" s="472" t="str">
        <f>IF(OR(AND(AR$12="Offen",OR(AND(AO$12="Grundvertrag Dienstleistung",AQ62&gt;='Valori soglia'!$H$5,AQ62&lt;'Valori soglia'!$H$6),AND(AO$12="Los Dienstleistung",AQ62&gt;='Valori soglia'!$H$5,AQ62&lt;'Valori soglia'!$H$6),AND(AO$12="Grundvertrag Lieferung",AQ62&gt;='Valori soglia'!$L$5,AQ62&lt;'Valori soglia'!$L$6),AND(AO$12="Los Lieferung",AQ62&gt;='Valori soglia'!$L$5,AQ62&lt;'Valori soglia'!$L$6))),AND(AR$12="Einladung",OR(AND(AO$12="Grundvertrag Dienstleistung",AQ62&gt;='Valori soglia'!$H$5,AQ62&lt;'Valori soglia'!$H$6),AND(AO$12="Los Dienstleistung",AQ62&gt;='Valori soglia'!$H$5,AQ62&lt;'Valori soglia'!$H$6),AND(AO$12="Grundvertrag Lieferung",AQ62&gt;='Valori soglia'!$L$5,AQ62&lt;'Valori soglia'!$L$6),AND(AO$12="Los Lieferung",AQ62&gt;='Valori soglia'!$L$5,AQ62&lt;'Valori soglia'!$L$6)))),"Freihändig Tipo. 36 Abs. 2 Bst. d OAPub","")</f>
        <v/>
      </c>
      <c r="AT64" s="473"/>
      <c r="AU64" s="461"/>
      <c r="AV64" s="463"/>
      <c r="AW64" s="465"/>
      <c r="AX64" s="28"/>
      <c r="AY64" s="466"/>
      <c r="AZ64" s="429"/>
      <c r="BA64" s="455"/>
      <c r="BB64" s="457"/>
      <c r="BC64" s="472" t="str">
        <f>IF(OR(AND(BB$12="Offen",OR(AND(AY$12="Grundvertrag Dienstleistung",BA62&gt;='Valori soglia'!$H$5,BA62&lt;'Valori soglia'!$H$6),AND(AY$12="Los Dienstleistung",BA62&gt;='Valori soglia'!$H$5,BA62&lt;'Valori soglia'!$H$6),AND(AY$12="Grundvertrag Lieferung",BA62&gt;='Valori soglia'!$L$5,BA62&lt;'Valori soglia'!$L$6),AND(AY$12="Los Lieferung",BA62&gt;='Valori soglia'!$L$5,BA62&lt;'Valori soglia'!$L$6))),AND(BB$12="Einladung",OR(AND(AY$12="Grundvertrag Dienstleistung",BA62&gt;='Valori soglia'!$H$5,BA62&lt;'Valori soglia'!$H$6),AND(AY$12="Los Dienstleistung",BA62&gt;='Valori soglia'!$H$5,BA62&lt;'Valori soglia'!$H$6),AND(AY$12="Grundvertrag Lieferung",BA62&gt;='Valori soglia'!$L$5,BA62&lt;'Valori soglia'!$L$6),AND(AY$12="Los Lieferung",BA62&gt;='Valori soglia'!$L$5,BA62&lt;'Valori soglia'!$L$6)))),"Freihändig Tipo. 36 Abs. 2 Bst. d OAPub","")</f>
        <v/>
      </c>
      <c r="BD64" s="473"/>
      <c r="BE64" s="461"/>
      <c r="BF64" s="463"/>
      <c r="BG64" s="465"/>
      <c r="BH64" s="27"/>
      <c r="BI64" s="466"/>
      <c r="BJ64" s="429"/>
      <c r="BK64" s="455"/>
      <c r="BL64" s="457"/>
      <c r="BM64" s="472" t="str">
        <f>IF(OR(AND(BL$12="Offen",OR(AND(BI$12="Grundvertrag Dienstleistung",BK62&gt;='Valori soglia'!$H$5,BK62&lt;'Valori soglia'!$H$6),AND(BI$12="Los Dienstleistung",BK62&gt;='Valori soglia'!$H$5,BK62&lt;'Valori soglia'!$H$6),AND(BI$12="Grundvertrag Lieferung",BK62&gt;='Valori soglia'!$L$5,BK62&lt;'Valori soglia'!$L$6),AND(BI$12="Los Lieferung",BK62&gt;='Valori soglia'!$L$5,BK62&lt;'Valori soglia'!$L$6))),AND(BL$12="Einladung",OR(AND(BI$12="Grundvertrag Dienstleistung",BK62&gt;='Valori soglia'!$H$5,BK62&lt;'Valori soglia'!$H$6),AND(BI$12="Los Dienstleistung",BK62&gt;='Valori soglia'!$H$5,BK62&lt;'Valori soglia'!$H$6),AND(BI$12="Grundvertrag Lieferung",BK62&gt;='Valori soglia'!$L$5,BK62&lt;'Valori soglia'!$L$6),AND(BI$12="Los Lieferung",BK62&gt;='Valori soglia'!$L$5,BK62&lt;'Valori soglia'!$L$6)))),"Freihändig Tipo. 36 Abs. 2 Bst. d OAPub","")</f>
        <v/>
      </c>
      <c r="BN64" s="473"/>
      <c r="BO64" s="461"/>
      <c r="BP64" s="463"/>
      <c r="BQ64" s="465"/>
      <c r="BR64" s="159"/>
      <c r="BS64" s="466"/>
      <c r="BT64" s="429"/>
      <c r="BU64" s="455"/>
      <c r="BV64" s="457"/>
      <c r="BW64" s="472" t="str">
        <f>IF(OR(AND(BV$12="Offen",OR(AND(BS$12="Grundvertrag Dienstleistung",BU62&gt;='Valori soglia'!$H$5,BU62&lt;'Valori soglia'!$H$6),AND(BS$12="Los Dienstleistung",BU62&gt;='Valori soglia'!$H$5,BU62&lt;'Valori soglia'!$H$6),AND(BS$12="Grundvertrag Lieferung",BU62&gt;='Valori soglia'!$L$5,BU62&lt;'Valori soglia'!$L$6),AND(BS$12="Los Lieferung",BU62&gt;='Valori soglia'!$L$5,BU62&lt;'Valori soglia'!$L$6))),AND(BV$12="Einladung",OR(AND(BS$12="Grundvertrag Dienstleistung",BU62&gt;='Valori soglia'!$H$5,BU62&lt;'Valori soglia'!$H$6),AND(BS$12="Los Dienstleistung",BU62&gt;='Valori soglia'!$H$5,BU62&lt;'Valori soglia'!$H$6),AND(BS$12="Grundvertrag Lieferung",BU62&gt;='Valori soglia'!$L$5,BU62&lt;'Valori soglia'!$L$6),AND(BS$12="Los Lieferung",BU62&gt;='Valori soglia'!$L$5,BU62&lt;'Valori soglia'!$L$6)))),"Freihändig Tipo. 36 Abs. 2 Bst. d OAPub","")</f>
        <v/>
      </c>
      <c r="BX64" s="473"/>
      <c r="BY64" s="461"/>
      <c r="BZ64" s="463"/>
      <c r="CA64" s="465"/>
      <c r="CB64" s="159"/>
      <c r="CC64" s="466"/>
      <c r="CD64" s="429"/>
      <c r="CE64" s="455"/>
      <c r="CF64" s="457"/>
      <c r="CG64" s="472" t="str">
        <f>IF(OR(AND(CF$12="Offen",OR(AND(CC$12="Grundvertrag Dienstleistung",CE62&gt;='Valori soglia'!$H$5,CE62&lt;'Valori soglia'!$H$6),AND(CC$12="Los Dienstleistung",CE62&gt;='Valori soglia'!$H$5,CE62&lt;'Valori soglia'!$H$6),AND(CC$12="Grundvertrag Lieferung",CE62&gt;='Valori soglia'!$L$5,CE62&lt;'Valori soglia'!$L$6),AND(CC$12="Los Lieferung",CE62&gt;='Valori soglia'!$L$5,CE62&lt;'Valori soglia'!$L$6))),AND(CF$12="Einladung",OR(AND(CC$12="Grundvertrag Dienstleistung",CE62&gt;='Valori soglia'!$H$5,CE62&lt;'Valori soglia'!$H$6),AND(CC$12="Los Dienstleistung",CE62&gt;='Valori soglia'!$H$5,CE62&lt;'Valori soglia'!$H$6),AND(CC$12="Grundvertrag Lieferung",CE62&gt;='Valori soglia'!$L$5,CE62&lt;'Valori soglia'!$L$6),AND(CC$12="Los Lieferung",CE62&gt;='Valori soglia'!$L$5,CE62&lt;'Valori soglia'!$L$6)))),"Freihändig Tipo. 36 Abs. 2 Bst. d OAPub","")</f>
        <v/>
      </c>
      <c r="CH64" s="473"/>
      <c r="CI64" s="461"/>
      <c r="CJ64" s="463"/>
      <c r="CK64" s="465"/>
      <c r="CL64" s="160"/>
      <c r="CM64" s="466"/>
      <c r="CN64" s="429"/>
      <c r="CO64" s="455"/>
      <c r="CP64" s="457"/>
      <c r="CQ64" s="472" t="str">
        <f>IF(OR(AND(CP$12="Offen",OR(AND(CM$12="Grundvertrag Dienstleistung",CO62&gt;='Valori soglia'!$H$5,CO62&lt;'Valori soglia'!$H$6),AND(CM$12="Los Dienstleistung",CO62&gt;='Valori soglia'!$H$5,CO62&lt;'Valori soglia'!$H$6),AND(CM$12="Grundvertrag Lieferung",CO62&gt;='Valori soglia'!$L$5,CO62&lt;'Valori soglia'!$L$6),AND(CM$12="Los Lieferung",CO62&gt;='Valori soglia'!$L$5,CO62&lt;'Valori soglia'!$L$6))),AND(CP$12="Einladung",OR(AND(CM$12="Grundvertrag Dienstleistung",CO62&gt;='Valori soglia'!$H$5,CO62&lt;'Valori soglia'!$H$6),AND(CM$12="Los Dienstleistung",CO62&gt;='Valori soglia'!$H$5,CO62&lt;'Valori soglia'!$H$6),AND(CM$12="Grundvertrag Lieferung",CO62&gt;='Valori soglia'!$L$5,CO62&lt;'Valori soglia'!$L$6),AND(CM$12="Los Lieferung",CO62&gt;='Valori soglia'!$L$5,CO62&lt;'Valori soglia'!$L$6)))),"Freihändig Tipo. 36 Abs. 2 Bst. d OAPub","")</f>
        <v/>
      </c>
      <c r="CR64" s="473"/>
      <c r="CS64" s="461"/>
      <c r="CT64" s="463"/>
      <c r="CU64" s="465"/>
      <c r="CV64" s="161"/>
      <c r="CW64" s="466"/>
      <c r="CX64" s="429"/>
      <c r="CY64" s="455"/>
      <c r="CZ64" s="457"/>
      <c r="DA64" s="472" t="str">
        <f>IF(OR(AND(CZ$12="Offen",OR(AND(CW$12="Grundvertrag Dienstleistung",CY62&gt;='Valori soglia'!$H$5,CY62&lt;'Valori soglia'!$H$6),AND(CW$12="Los Dienstleistung",CY62&gt;='Valori soglia'!$H$5,CY62&lt;'Valori soglia'!$H$6),AND(CW$12="Grundvertrag Lieferung",CY62&gt;='Valori soglia'!$L$5,CY62&lt;'Valori soglia'!$L$6),AND(CW$12="Los Lieferung",CY62&gt;='Valori soglia'!$L$5,CY62&lt;'Valori soglia'!$L$6))),AND(CZ$12="Einladung",OR(AND(CW$12="Grundvertrag Dienstleistung",CY62&gt;='Valori soglia'!$H$5,CY62&lt;'Valori soglia'!$H$6),AND(CW$12="Los Dienstleistung",CY62&gt;='Valori soglia'!$H$5,CY62&lt;'Valori soglia'!$H$6),AND(CW$12="Grundvertrag Lieferung",CY62&gt;='Valori soglia'!$L$5,CY62&lt;'Valori soglia'!$L$6),AND(CW$12="Los Lieferung",CY62&gt;='Valori soglia'!$L$5,CY62&lt;'Valori soglia'!$L$6)))),"Freihändig Tipo. 36 Abs. 2 Bst. d OAPub","")</f>
        <v/>
      </c>
      <c r="DB64" s="473"/>
      <c r="DC64" s="461"/>
      <c r="DD64" s="463"/>
      <c r="DE64" s="465"/>
      <c r="DF64" s="162"/>
      <c r="DG64" s="466"/>
      <c r="DH64" s="429"/>
      <c r="DI64" s="455"/>
      <c r="DJ64" s="457"/>
      <c r="DK64" s="472" t="str">
        <f>IF(OR(AND(DJ$12="Offen",OR(AND(DG$12="Grundvertrag Dienstleistung",DI62&gt;='Valori soglia'!$H$5,DI62&lt;'Valori soglia'!$H$6),AND(DG$12="Los Dienstleistung",DI62&gt;='Valori soglia'!$H$5,DI62&lt;'Valori soglia'!$H$6),AND(DG$12="Grundvertrag Lieferung",DI62&gt;='Valori soglia'!$L$5,DI62&lt;'Valori soglia'!$L$6),AND(DG$12="Los Lieferung",DI62&gt;='Valori soglia'!$L$5,DI62&lt;'Valori soglia'!$L$6))),AND(DJ$12="Einladung",OR(AND(DG$12="Grundvertrag Dienstleistung",DI62&gt;='Valori soglia'!$H$5,DI62&lt;'Valori soglia'!$H$6),AND(DG$12="Los Dienstleistung",DI62&gt;='Valori soglia'!$H$5,DI62&lt;'Valori soglia'!$H$6),AND(DG$12="Grundvertrag Lieferung",DI62&gt;='Valori soglia'!$L$5,DI62&lt;'Valori soglia'!$L$6),AND(DG$12="Los Lieferung",DI62&gt;='Valori soglia'!$L$5,DI62&lt;'Valori soglia'!$L$6)))),"Freihändig Tipo. 36 Abs. 2 Bst. d OAPub","")</f>
        <v/>
      </c>
      <c r="DL64" s="473"/>
      <c r="DM64" s="461"/>
      <c r="DN64" s="463"/>
      <c r="DO64" s="465"/>
      <c r="DP64" s="36"/>
      <c r="DQ64" s="466"/>
      <c r="DR64" s="429"/>
      <c r="DS64" s="455"/>
      <c r="DT64" s="457"/>
      <c r="DU64" s="472" t="str">
        <f>IF(OR(AND(DT$12="Offen",OR(AND(DQ$12="Grundvertrag Dienstleistung",DS62&gt;='Valori soglia'!$H$5,DS62&lt;'Valori soglia'!$H$6),AND(DQ$12="Los Dienstleistung",DS62&gt;='Valori soglia'!$H$5,DS62&lt;'Valori soglia'!$H$6),AND(DQ$12="Grundvertrag Lieferung",DS62&gt;='Valori soglia'!$L$5,DS62&lt;'Valori soglia'!$L$6),AND(DQ$12="Los Lieferung",DS62&gt;='Valori soglia'!$L$5,DS62&lt;'Valori soglia'!$L$6))),AND(DT$12="Einladung",OR(AND(DQ$12="Grundvertrag Dienstleistung",DS62&gt;='Valori soglia'!$H$5,DS62&lt;'Valori soglia'!$H$6),AND(DQ$12="Los Dienstleistung",DS62&gt;='Valori soglia'!$H$5,DS62&lt;'Valori soglia'!$H$6),AND(DQ$12="Grundvertrag Lieferung",DS62&gt;='Valori soglia'!$L$5,DS62&lt;'Valori soglia'!$L$6),AND(DQ$12="Los Lieferung",DS62&gt;='Valori soglia'!$L$5,DS62&lt;'Valori soglia'!$L$6)))),"Freihändig Tipo. 36 Abs. 2 Bst. d OAPub","")</f>
        <v/>
      </c>
      <c r="DV64" s="473"/>
      <c r="DW64" s="461"/>
      <c r="DX64" s="463"/>
      <c r="DY64" s="465"/>
      <c r="DZ64" s="27"/>
      <c r="EA64" s="466"/>
      <c r="EB64" s="429"/>
      <c r="EC64" s="455"/>
      <c r="ED64" s="457"/>
      <c r="EE64" s="472" t="str">
        <f>IF(OR(AND(ED$12="Offen",OR(AND(EA$12="Grundvertrag Dienstleistung",EC62&gt;='Valori soglia'!$H$5,EC62&lt;'Valori soglia'!$H$6),AND(EA$12="Los Dienstleistung",EC62&gt;='Valori soglia'!$H$5,EC62&lt;'Valori soglia'!$H$6),AND(EA$12="Grundvertrag Lieferung",EC62&gt;='Valori soglia'!$L$5,EC62&lt;'Valori soglia'!$L$6),AND(EA$12="Los Lieferung",EC62&gt;='Valori soglia'!$L$5,EC62&lt;'Valori soglia'!$L$6))),AND(ED$12="Einladung",OR(AND(EA$12="Grundvertrag Dienstleistung",EC62&gt;='Valori soglia'!$H$5,EC62&lt;'Valori soglia'!$H$6),AND(EA$12="Los Dienstleistung",EC62&gt;='Valori soglia'!$H$5,EC62&lt;'Valori soglia'!$H$6),AND(EA$12="Grundvertrag Lieferung",EC62&gt;='Valori soglia'!$L$5,EC62&lt;'Valori soglia'!$L$6),AND(EA$12="Los Lieferung",EC62&gt;='Valori soglia'!$L$5,EC62&lt;'Valori soglia'!$L$6)))),"Freihändig Tipo. 36 Abs. 2 Bst. d OAPub","")</f>
        <v/>
      </c>
      <c r="EF64" s="473"/>
      <c r="EG64" s="461"/>
      <c r="EH64" s="463"/>
      <c r="EI64" s="465"/>
      <c r="EJ64" s="28"/>
      <c r="EK64" s="466"/>
      <c r="EL64" s="429"/>
      <c r="EM64" s="455"/>
      <c r="EN64" s="457"/>
      <c r="EO64" s="472" t="str">
        <f>IF(OR(AND(EN$12="Offen",OR(AND(EK$12="Grundvertrag Dienstleistung",EM62&gt;='Valori soglia'!$H$5,EM62&lt;'Valori soglia'!$H$6),AND(EK$12="Los Dienstleistung",EM62&gt;='Valori soglia'!$H$5,EM62&lt;'Valori soglia'!$H$6),AND(EK$12="Grundvertrag Lieferung",EM62&gt;='Valori soglia'!$L$5,EM62&lt;'Valori soglia'!$L$6),AND(EK$12="Los Lieferung",EM62&gt;='Valori soglia'!$L$5,EM62&lt;'Valori soglia'!$L$6))),AND(EN$12="Einladung",OR(AND(EK$12="Grundvertrag Dienstleistung",EM62&gt;='Valori soglia'!$H$5,EM62&lt;'Valori soglia'!$H$6),AND(EK$12="Los Dienstleistung",EM62&gt;='Valori soglia'!$H$5,EM62&lt;'Valori soglia'!$H$6),AND(EK$12="Grundvertrag Lieferung",EM62&gt;='Valori soglia'!$L$5,EM62&lt;'Valori soglia'!$L$6),AND(EK$12="Los Lieferung",EM62&gt;='Valori soglia'!$L$5,EM62&lt;'Valori soglia'!$L$6)))),"Freihändig Tipo. 36 Abs. 2 Bst. d OAPub","")</f>
        <v/>
      </c>
      <c r="EP64" s="473"/>
      <c r="EQ64" s="461"/>
      <c r="ER64" s="463"/>
      <c r="ES64" s="465"/>
      <c r="ET64" s="27"/>
      <c r="EU64" s="466"/>
      <c r="EV64" s="429"/>
      <c r="EW64" s="455"/>
      <c r="EX64" s="457"/>
      <c r="EY64" s="472" t="str">
        <f>IF(OR(AND(EX$12="Offen",OR(AND(EU$12="Grundvertrag Dienstleistung",EW62&gt;='Valori soglia'!$H$5,EW62&lt;'Valori soglia'!$H$6),AND(EU$12="Los Dienstleistung",EW62&gt;='Valori soglia'!$H$5,EW62&lt;'Valori soglia'!$H$6),AND(EU$12="Grundvertrag Lieferung",EW62&gt;='Valori soglia'!$L$5,EW62&lt;'Valori soglia'!$L$6),AND(EU$12="Los Lieferung",EW62&gt;='Valori soglia'!$L$5,EW62&lt;'Valori soglia'!$L$6))),AND(EX$12="Einladung",OR(AND(EU$12="Grundvertrag Dienstleistung",EW62&gt;='Valori soglia'!$H$5,EW62&lt;'Valori soglia'!$H$6),AND(EU$12="Los Dienstleistung",EW62&gt;='Valori soglia'!$H$5,EW62&lt;'Valori soglia'!$H$6),AND(EU$12="Grundvertrag Lieferung",EW62&gt;='Valori soglia'!$L$5,EW62&lt;'Valori soglia'!$L$6),AND(EU$12="Los Lieferung",EW62&gt;='Valori soglia'!$L$5,EW62&lt;'Valori soglia'!$L$6)))),"Freihändig Tipo. 36 Abs. 2 Bst. d OAPub","")</f>
        <v/>
      </c>
      <c r="EZ64" s="473"/>
      <c r="FA64" s="461"/>
      <c r="FB64" s="463"/>
      <c r="FC64" s="465"/>
      <c r="FD64" s="159"/>
      <c r="FE64" s="466"/>
      <c r="FF64" s="429"/>
      <c r="FG64" s="455"/>
      <c r="FH64" s="457"/>
      <c r="FI64" s="472" t="str">
        <f>IF(OR(AND(FH$12="Offen",OR(AND(FE$12="Grundvertrag Dienstleistung",FG62&gt;='Valori soglia'!$H$5,FG62&lt;'Valori soglia'!$H$6),AND(FE$12="Los Dienstleistung",FG62&gt;='Valori soglia'!$H$5,FG62&lt;'Valori soglia'!$H$6),AND(FE$12="Grundvertrag Lieferung",FG62&gt;='Valori soglia'!$L$5,FG62&lt;'Valori soglia'!$L$6),AND(FE$12="Los Lieferung",FG62&gt;='Valori soglia'!$L$5,FG62&lt;'Valori soglia'!$L$6))),AND(FH$12="Einladung",OR(AND(FE$12="Grundvertrag Dienstleistung",FG62&gt;='Valori soglia'!$H$5,FG62&lt;'Valori soglia'!$H$6),AND(FE$12="Los Dienstleistung",FG62&gt;='Valori soglia'!$H$5,FG62&lt;'Valori soglia'!$H$6),AND(FE$12="Grundvertrag Lieferung",FG62&gt;='Valori soglia'!$L$5,FG62&lt;'Valori soglia'!$L$6),AND(FE$12="Los Lieferung",FG62&gt;='Valori soglia'!$L$5,FG62&lt;'Valori soglia'!$L$6)))),"Freihändig Tipo. 36 Abs. 2 Bst. d OAPub","")</f>
        <v/>
      </c>
      <c r="FJ64" s="473"/>
      <c r="FK64" s="461"/>
      <c r="FL64" s="463"/>
      <c r="FM64" s="465"/>
      <c r="FN64" s="159"/>
      <c r="FO64" s="466"/>
      <c r="FP64" s="429"/>
      <c r="FQ64" s="455"/>
      <c r="FR64" s="457"/>
      <c r="FS64" s="472" t="str">
        <f>IF(OR(AND(FR$12="Offen",OR(AND(FO$12="Grundvertrag Dienstleistung",FQ62&gt;='Valori soglia'!$H$5,FQ62&lt;'Valori soglia'!$H$6),AND(FO$12="Los Dienstleistung",FQ62&gt;='Valori soglia'!$H$5,FQ62&lt;'Valori soglia'!$H$6),AND(FO$12="Grundvertrag Lieferung",FQ62&gt;='Valori soglia'!$L$5,FQ62&lt;'Valori soglia'!$L$6),AND(FO$12="Los Lieferung",FQ62&gt;='Valori soglia'!$L$5,FQ62&lt;'Valori soglia'!$L$6))),AND(FR$12="Einladung",OR(AND(FO$12="Grundvertrag Dienstleistung",FQ62&gt;='Valori soglia'!$H$5,FQ62&lt;'Valori soglia'!$H$6),AND(FO$12="Los Dienstleistung",FQ62&gt;='Valori soglia'!$H$5,FQ62&lt;'Valori soglia'!$H$6),AND(FO$12="Grundvertrag Lieferung",FQ62&gt;='Valori soglia'!$L$5,FQ62&lt;'Valori soglia'!$L$6),AND(FO$12="Los Lieferung",FQ62&gt;='Valori soglia'!$L$5,FQ62&lt;'Valori soglia'!$L$6)))),"Freihändig Tipo. 36 Abs. 2 Bst. d OAPub","")</f>
        <v/>
      </c>
      <c r="FT64" s="473"/>
      <c r="FU64" s="461"/>
      <c r="FV64" s="463"/>
      <c r="FW64" s="465"/>
      <c r="FX64" s="160"/>
      <c r="FY64" s="466"/>
      <c r="FZ64" s="429"/>
      <c r="GA64" s="455"/>
      <c r="GB64" s="457"/>
      <c r="GC64" s="472" t="str">
        <f>IF(OR(AND(GB$12="Offen",OR(AND(FY$12="Grundvertrag Dienstleistung",GA62&gt;='Valori soglia'!$H$5,GA62&lt;'Valori soglia'!$H$6),AND(FY$12="Los Dienstleistung",GA62&gt;='Valori soglia'!$H$5,GA62&lt;'Valori soglia'!$H$6),AND(FY$12="Grundvertrag Lieferung",GA62&gt;='Valori soglia'!$L$5,GA62&lt;'Valori soglia'!$L$6),AND(FY$12="Los Lieferung",GA62&gt;='Valori soglia'!$L$5,GA62&lt;'Valori soglia'!$L$6))),AND(GB$12="Einladung",OR(AND(FY$12="Grundvertrag Dienstleistung",GA62&gt;='Valori soglia'!$H$5,GA62&lt;'Valori soglia'!$H$6),AND(FY$12="Los Dienstleistung",GA62&gt;='Valori soglia'!$H$5,GA62&lt;'Valori soglia'!$H$6),AND(FY$12="Grundvertrag Lieferung",GA62&gt;='Valori soglia'!$L$5,GA62&lt;'Valori soglia'!$L$6),AND(FY$12="Los Lieferung",GA62&gt;='Valori soglia'!$L$5,GA62&lt;'Valori soglia'!$L$6)))),"Freihändig Tipo. 36 Abs. 2 Bst. d OAPub","")</f>
        <v/>
      </c>
      <c r="GD64" s="473"/>
      <c r="GE64" s="461"/>
      <c r="GF64" s="463"/>
      <c r="GG64" s="465"/>
      <c r="GH64" s="161"/>
      <c r="GI64" s="466"/>
      <c r="GJ64" s="429"/>
      <c r="GK64" s="455"/>
      <c r="GL64" s="457"/>
      <c r="GM64" s="472" t="str">
        <f>IF(OR(AND(GL$12="Offen",OR(AND(GI$12="Grundvertrag Dienstleistung",GK62&gt;='Valori soglia'!$H$5,GK62&lt;'Valori soglia'!$H$6),AND(GI$12="Los Dienstleistung",GK62&gt;='Valori soglia'!$H$5,GK62&lt;'Valori soglia'!$H$6),AND(GI$12="Grundvertrag Lieferung",GK62&gt;='Valori soglia'!$L$5,GK62&lt;'Valori soglia'!$L$6),AND(GI$12="Los Lieferung",GK62&gt;='Valori soglia'!$L$5,GK62&lt;'Valori soglia'!$L$6))),AND(GL$12="Einladung",OR(AND(GI$12="Grundvertrag Dienstleistung",GK62&gt;='Valori soglia'!$H$5,GK62&lt;'Valori soglia'!$H$6),AND(GI$12="Los Dienstleistung",GK62&gt;='Valori soglia'!$H$5,GK62&lt;'Valori soglia'!$H$6),AND(GI$12="Grundvertrag Lieferung",GK62&gt;='Valori soglia'!$L$5,GK62&lt;'Valori soglia'!$L$6),AND(GI$12="Los Lieferung",GK62&gt;='Valori soglia'!$L$5,GK62&lt;'Valori soglia'!$L$6)))),"Freihändig Tipo. 36 Abs. 2 Bst. d OAPub","")</f>
        <v/>
      </c>
      <c r="GN64" s="473"/>
      <c r="GO64" s="461"/>
      <c r="GP64" s="463"/>
      <c r="GQ64" s="465"/>
      <c r="GR64" s="162"/>
      <c r="GS64" s="466"/>
      <c r="GT64" s="429"/>
      <c r="GU64" s="455"/>
      <c r="GV64" s="457"/>
      <c r="GW64" s="472" t="str">
        <f>IF(OR(AND(GV$12="Offen",OR(AND(GS$12="Grundvertrag Dienstleistung",GU62&gt;='Valori soglia'!$H$5,GU62&lt;'Valori soglia'!$H$6),AND(GS$12="Los Dienstleistung",GU62&gt;='Valori soglia'!$H$5,GU62&lt;'Valori soglia'!$H$6),AND(GS$12="Grundvertrag Lieferung",GU62&gt;='Valori soglia'!$L$5,GU62&lt;'Valori soglia'!$L$6),AND(GS$12="Los Lieferung",GU62&gt;='Valori soglia'!$L$5,GU62&lt;'Valori soglia'!$L$6))),AND(GV$12="Einladung",OR(AND(GS$12="Grundvertrag Dienstleistung",GU62&gt;='Valori soglia'!$H$5,GU62&lt;'Valori soglia'!$H$6),AND(GS$12="Los Dienstleistung",GU62&gt;='Valori soglia'!$H$5,GU62&lt;'Valori soglia'!$H$6),AND(GS$12="Grundvertrag Lieferung",GU62&gt;='Valori soglia'!$L$5,GU62&lt;'Valori soglia'!$L$6),AND(GS$12="Los Lieferung",GU62&gt;='Valori soglia'!$L$5,GU62&lt;'Valori soglia'!$L$6)))),"Freihändig Tipo. 36 Abs. 2 Bst. d OAPub","")</f>
        <v/>
      </c>
      <c r="GX64" s="473"/>
      <c r="GY64" s="461"/>
      <c r="GZ64" s="463"/>
      <c r="HA64" s="465"/>
      <c r="HB64" s="36"/>
      <c r="HC64" s="466"/>
      <c r="HD64" s="429"/>
      <c r="HE64" s="455"/>
      <c r="HF64" s="457"/>
      <c r="HG64" s="472" t="str">
        <f>IF(OR(AND(HF$12="Offen",OR(AND(HC$12="Grundvertrag Dienstleistung",HE62&gt;='Valori soglia'!$H$5,HE62&lt;'Valori soglia'!$H$6),AND(HC$12="Los Dienstleistung",HE62&gt;='Valori soglia'!$H$5,HE62&lt;'Valori soglia'!$H$6),AND(HC$12="Grundvertrag Lieferung",HE62&gt;='Valori soglia'!$L$5,HE62&lt;'Valori soglia'!$L$6),AND(HC$12="Los Lieferung",HE62&gt;='Valori soglia'!$L$5,HE62&lt;'Valori soglia'!$L$6))),AND(HF$12="Einladung",OR(AND(HC$12="Grundvertrag Dienstleistung",HE62&gt;='Valori soglia'!$H$5,HE62&lt;'Valori soglia'!$H$6),AND(HC$12="Los Dienstleistung",HE62&gt;='Valori soglia'!$H$5,HE62&lt;'Valori soglia'!$H$6),AND(HC$12="Grundvertrag Lieferung",HE62&gt;='Valori soglia'!$L$5,HE62&lt;'Valori soglia'!$L$6),AND(HC$12="Los Lieferung",HE62&gt;='Valori soglia'!$L$5,HE62&lt;'Valori soglia'!$L$6)))),"Freihändig Tipo. 36 Abs. 2 Bst. d OAPub","")</f>
        <v/>
      </c>
      <c r="HH64" s="473"/>
      <c r="HI64" s="461"/>
      <c r="HJ64" s="463"/>
      <c r="HK64" s="465"/>
      <c r="HL64" s="27"/>
      <c r="HM64" s="466"/>
      <c r="HN64" s="429"/>
      <c r="HO64" s="455"/>
      <c r="HP64" s="457"/>
      <c r="HQ64" s="472" t="str">
        <f>IF(OR(AND(HP$12="Offen",OR(AND(HM$12="Grundvertrag Dienstleistung",HO62&gt;='Valori soglia'!$H$5,HO62&lt;'Valori soglia'!$H$6),AND(HM$12="Los Dienstleistung",HO62&gt;='Valori soglia'!$H$5,HO62&lt;'Valori soglia'!$H$6),AND(HM$12="Grundvertrag Lieferung",HO62&gt;='Valori soglia'!$L$5,HO62&lt;'Valori soglia'!$L$6),AND(HM$12="Los Lieferung",HO62&gt;='Valori soglia'!$L$5,HO62&lt;'Valori soglia'!$L$6))),AND(HP$12="Einladung",OR(AND(HM$12="Grundvertrag Dienstleistung",HO62&gt;='Valori soglia'!$H$5,HO62&lt;'Valori soglia'!$H$6),AND(HM$12="Los Dienstleistung",HO62&gt;='Valori soglia'!$H$5,HO62&lt;'Valori soglia'!$H$6),AND(HM$12="Grundvertrag Lieferung",HO62&gt;='Valori soglia'!$L$5,HO62&lt;'Valori soglia'!$L$6),AND(HM$12="Los Lieferung",HO62&gt;='Valori soglia'!$L$5,HO62&lt;'Valori soglia'!$L$6)))),"Freihändig Tipo. 36 Abs. 2 Bst. d OAPub","")</f>
        <v/>
      </c>
      <c r="HR64" s="473"/>
      <c r="HS64" s="461"/>
      <c r="HT64" s="463"/>
      <c r="HU64" s="465"/>
      <c r="HV64" s="28"/>
      <c r="HW64" s="466"/>
      <c r="HX64" s="429"/>
      <c r="HY64" s="455"/>
      <c r="HZ64" s="457"/>
      <c r="IA64" s="472" t="str">
        <f>IF(OR(AND(HZ$12="Offen",OR(AND(HW$12="Grundvertrag Dienstleistung",HY62&gt;='Valori soglia'!$H$5,HY62&lt;'Valori soglia'!$H$6),AND(HW$12="Los Dienstleistung",HY62&gt;='Valori soglia'!$H$5,HY62&lt;'Valori soglia'!$H$6),AND(HW$12="Grundvertrag Lieferung",HY62&gt;='Valori soglia'!$L$5,HY62&lt;'Valori soglia'!$L$6),AND(HW$12="Los Lieferung",HY62&gt;='Valori soglia'!$L$5,HY62&lt;'Valori soglia'!$L$6))),AND(HZ$12="Einladung",OR(AND(HW$12="Grundvertrag Dienstleistung",HY62&gt;='Valori soglia'!$H$5,HY62&lt;'Valori soglia'!$H$6),AND(HW$12="Los Dienstleistung",HY62&gt;='Valori soglia'!$H$5,HY62&lt;'Valori soglia'!$H$6),AND(HW$12="Grundvertrag Lieferung",HY62&gt;='Valori soglia'!$L$5,HY62&lt;'Valori soglia'!$L$6),AND(HW$12="Los Lieferung",HY62&gt;='Valori soglia'!$L$5,HY62&lt;'Valori soglia'!$L$6)))),"Freihändig Tipo. 36 Abs. 2 Bst. d OAPub","")</f>
        <v/>
      </c>
      <c r="IB64" s="473"/>
      <c r="IC64" s="461"/>
      <c r="ID64" s="463"/>
      <c r="IE64" s="465"/>
      <c r="IF64" s="27"/>
      <c r="IG64" s="466"/>
      <c r="IH64" s="429"/>
      <c r="II64" s="455"/>
      <c r="IJ64" s="457"/>
      <c r="IK64" s="472" t="str">
        <f>IF(OR(AND(IJ$12="Offen",OR(AND(IG$12="Grundvertrag Dienstleistung",II62&gt;='Valori soglia'!$H$5,II62&lt;'Valori soglia'!$H$6),AND(IG$12="Los Dienstleistung",II62&gt;='Valori soglia'!$H$5,II62&lt;'Valori soglia'!$H$6),AND(IG$12="Grundvertrag Lieferung",II62&gt;='Valori soglia'!$L$5,II62&lt;'Valori soglia'!$L$6),AND(IG$12="Los Lieferung",II62&gt;='Valori soglia'!$L$5,II62&lt;'Valori soglia'!$L$6))),AND(IJ$12="Einladung",OR(AND(IG$12="Grundvertrag Dienstleistung",II62&gt;='Valori soglia'!$H$5,II62&lt;'Valori soglia'!$H$6),AND(IG$12="Los Dienstleistung",II62&gt;='Valori soglia'!$H$5,II62&lt;'Valori soglia'!$H$6),AND(IG$12="Grundvertrag Lieferung",II62&gt;='Valori soglia'!$L$5,II62&lt;'Valori soglia'!$L$6),AND(IG$12="Los Lieferung",II62&gt;='Valori soglia'!$L$5,II62&lt;'Valori soglia'!$L$6)))),"Freihändig Tipo. 36 Abs. 2 Bst. d OAPub","")</f>
        <v/>
      </c>
      <c r="IL64" s="473"/>
      <c r="IM64" s="461"/>
      <c r="IN64" s="463"/>
      <c r="IO64" s="465"/>
      <c r="IP64" s="159"/>
      <c r="IQ64" s="466"/>
      <c r="IR64" s="429"/>
      <c r="IS64" s="455"/>
      <c r="IT64" s="457"/>
      <c r="IU64" s="472" t="str">
        <f>IF(OR(AND(IT$12="Offen",OR(AND(IQ$12="Grundvertrag Dienstleistung",IS62&gt;='Valori soglia'!$H$5,IS62&lt;'Valori soglia'!$H$6),AND(IQ$12="Los Dienstleistung",IS62&gt;='Valori soglia'!$H$5,IS62&lt;'Valori soglia'!$H$6),AND(IQ$12="Grundvertrag Lieferung",IS62&gt;='Valori soglia'!$L$5,IS62&lt;'Valori soglia'!$L$6),AND(IQ$12="Los Lieferung",IS62&gt;='Valori soglia'!$L$5,IS62&lt;'Valori soglia'!$L$6))),AND(IT$12="Einladung",OR(AND(IQ$12="Grundvertrag Dienstleistung",IS62&gt;='Valori soglia'!$H$5,IS62&lt;'Valori soglia'!$H$6),AND(IQ$12="Los Dienstleistung",IS62&gt;='Valori soglia'!$H$5,IS62&lt;'Valori soglia'!$H$6),AND(IQ$12="Grundvertrag Lieferung",IS62&gt;='Valori soglia'!$L$5,IS62&lt;'Valori soglia'!$L$6),AND(IQ$12="Los Lieferung",IS62&gt;='Valori soglia'!$L$5,IS62&lt;'Valori soglia'!$L$6)))),"Freihändig Tipo. 36 Abs. 2 Bst. d OAPub","")</f>
        <v/>
      </c>
      <c r="IV64" s="473"/>
      <c r="IW64" s="461"/>
      <c r="IX64" s="463"/>
      <c r="IY64" s="465"/>
      <c r="IZ64" s="159"/>
      <c r="JA64" s="466"/>
      <c r="JB64" s="429"/>
      <c r="JC64" s="455"/>
      <c r="JD64" s="457"/>
      <c r="JE64" s="472" t="str">
        <f>IF(OR(AND(JD$12="Offen",OR(AND(JA$12="Grundvertrag Dienstleistung",JC62&gt;='Valori soglia'!$H$5,JC62&lt;'Valori soglia'!$H$6),AND(JA$12="Los Dienstleistung",JC62&gt;='Valori soglia'!$H$5,JC62&lt;'Valori soglia'!$H$6),AND(JA$12="Grundvertrag Lieferung",JC62&gt;='Valori soglia'!$L$5,JC62&lt;'Valori soglia'!$L$6),AND(JA$12="Los Lieferung",JC62&gt;='Valori soglia'!$L$5,JC62&lt;'Valori soglia'!$L$6))),AND(JD$12="Einladung",OR(AND(JA$12="Grundvertrag Dienstleistung",JC62&gt;='Valori soglia'!$H$5,JC62&lt;'Valori soglia'!$H$6),AND(JA$12="Los Dienstleistung",JC62&gt;='Valori soglia'!$H$5,JC62&lt;'Valori soglia'!$H$6),AND(JA$12="Grundvertrag Lieferung",JC62&gt;='Valori soglia'!$L$5,JC62&lt;'Valori soglia'!$L$6),AND(JA$12="Los Lieferung",JC62&gt;='Valori soglia'!$L$5,JC62&lt;'Valori soglia'!$L$6)))),"Freihändig Tipo. 36 Abs. 2 Bst. d OAPub","")</f>
        <v/>
      </c>
      <c r="JF64" s="473"/>
      <c r="JG64" s="461"/>
      <c r="JH64" s="463"/>
      <c r="JI64" s="465"/>
      <c r="JJ64" s="160"/>
      <c r="JK64" s="466"/>
      <c r="JL64" s="429"/>
      <c r="JM64" s="455"/>
      <c r="JN64" s="457"/>
      <c r="JO64" s="472" t="str">
        <f>IF(OR(AND(JN$12="Offen",OR(AND(JK$12="Grundvertrag Dienstleistung",JM62&gt;='Valori soglia'!$H$5,JM62&lt;'Valori soglia'!$H$6),AND(JK$12="Los Dienstleistung",JM62&gt;='Valori soglia'!$H$5,JM62&lt;'Valori soglia'!$H$6),AND(JK$12="Grundvertrag Lieferung",JM62&gt;='Valori soglia'!$L$5,JM62&lt;'Valori soglia'!$L$6),AND(JK$12="Los Lieferung",JM62&gt;='Valori soglia'!$L$5,JM62&lt;'Valori soglia'!$L$6))),AND(JN$12="Einladung",OR(AND(JK$12="Grundvertrag Dienstleistung",JM62&gt;='Valori soglia'!$H$5,JM62&lt;'Valori soglia'!$H$6),AND(JK$12="Los Dienstleistung",JM62&gt;='Valori soglia'!$H$5,JM62&lt;'Valori soglia'!$H$6),AND(JK$12="Grundvertrag Lieferung",JM62&gt;='Valori soglia'!$L$5,JM62&lt;'Valori soglia'!$L$6),AND(JK$12="Los Lieferung",JM62&gt;='Valori soglia'!$L$5,JM62&lt;'Valori soglia'!$L$6)))),"Freihändig Tipo. 36 Abs. 2 Bst. d OAPub","")</f>
        <v/>
      </c>
      <c r="JP64" s="473"/>
      <c r="JQ64" s="461"/>
      <c r="JR64" s="463"/>
      <c r="JS64" s="465"/>
    </row>
    <row r="65" spans="2:279" ht="27" customHeight="1" x14ac:dyDescent="0.2">
      <c r="B65" s="151" t="s">
        <v>103</v>
      </c>
      <c r="C65" s="429"/>
      <c r="D65" s="378">
        <v>0</v>
      </c>
      <c r="E65" s="510" t="str">
        <f>IF(D65&gt;='Valori soglia'!H$6,"BöB","OAPub")</f>
        <v>OAPub</v>
      </c>
      <c r="F65" s="505" t="str">
        <f>IF(D65&gt;='Valori soglia'!H$6,"Offenes Procedura *","")</f>
        <v/>
      </c>
      <c r="G65" s="506"/>
      <c r="H65" s="502" t="str">
        <f>IF(E65="BöB","Ja","No")</f>
        <v>No</v>
      </c>
      <c r="I65" s="503" t="str">
        <f>IF(E65="BöB","Ja","No")</f>
        <v>No</v>
      </c>
      <c r="J65" s="495"/>
      <c r="K65" s="173" t="s">
        <v>44</v>
      </c>
      <c r="L65" s="429">
        <v>18</v>
      </c>
      <c r="M65" s="455">
        <v>0</v>
      </c>
      <c r="N65" s="457" t="str">
        <f>IF(M65&gt;='Valori soglia'!$H$6,"BöB","OAPub")</f>
        <v>OAPub</v>
      </c>
      <c r="O65" s="459" t="str">
        <f>IF(OR(AND(K$12="Grundvertrag Dienstleistung",M65&gt;='Valori soglia'!$H$5,O67=""),AND(K$12="Los Dienstleistung",M65&gt;='Valori soglia'!$H$5,O67=""),AND(K$12="Grundvertrag Lieferung",M65&gt;='Valori soglia'!$L$5,O67=""),AND(K$12="Los Lieferung",M65&gt;='Valori soglia'!$L$5,O67="")),"Freihändig Tipo. 13 OAPub","")</f>
        <v/>
      </c>
      <c r="P65" s="460"/>
      <c r="Q65" s="461" t="str">
        <f>IF(N65="BöB","Ja","No")</f>
        <v>No</v>
      </c>
      <c r="R65" s="463" t="str">
        <f>IF(N65="BöB","Ja","No")</f>
        <v>No</v>
      </c>
      <c r="S65" s="465" t="str">
        <f>IF(SUM(M14:M67)&gt;M12/2,"Ʃ Aggiunte &gt; 50% Grundauftrag","")</f>
        <v/>
      </c>
      <c r="T65" s="162"/>
      <c r="U65" s="173" t="s">
        <v>44</v>
      </c>
      <c r="V65" s="429">
        <v>18</v>
      </c>
      <c r="W65" s="455">
        <v>0</v>
      </c>
      <c r="X65" s="457" t="str">
        <f>IF(W65&gt;='Valori soglia'!$H$6,"BöB","OAPub")</f>
        <v>OAPub</v>
      </c>
      <c r="Y65" s="459" t="str">
        <f>IF(OR(AND(U$12="Grundvertrag Dienstleistung",W65&gt;='Valori soglia'!$H$5,Y67=""),AND(U$12="Los Dienstleistung",W65&gt;='Valori soglia'!$H$5,Y67=""),AND(U$12="Grundvertrag Lieferung",W65&gt;='Valori soglia'!$L$5,Y67=""),AND(U$12="Los Lieferung",W65&gt;='Valori soglia'!$L$5,Y67="")),"Freihändig Tipo. 13 OAPub","")</f>
        <v/>
      </c>
      <c r="Z65" s="460"/>
      <c r="AA65" s="461" t="str">
        <f>IF(X65="BöB","Ja","No")</f>
        <v>No</v>
      </c>
      <c r="AB65" s="463" t="str">
        <f>IF(X65="BöB","Ja","No")</f>
        <v>No</v>
      </c>
      <c r="AC65" s="465" t="str">
        <f>IF(SUM(W14:W67)&gt;W12/2,"Ʃ Aggiunte &gt; 50% Grundauftrag","")</f>
        <v/>
      </c>
      <c r="AD65" s="27"/>
      <c r="AE65" s="173" t="s">
        <v>44</v>
      </c>
      <c r="AF65" s="429">
        <v>18</v>
      </c>
      <c r="AG65" s="455">
        <v>0</v>
      </c>
      <c r="AH65" s="457" t="str">
        <f>IF(AG65&gt;='Valori soglia'!$H$6,"BöB","OAPub")</f>
        <v>OAPub</v>
      </c>
      <c r="AI65" s="459" t="str">
        <f>IF(OR(AND(AE$12="Grundvertrag Dienstleistung",AG65&gt;='Valori soglia'!$H$5,AI67=""),AND(AE$12="Los Dienstleistung",AG65&gt;='Valori soglia'!$H$5,AI67=""),AND(AE$12="Grundvertrag Lieferung",AG65&gt;='Valori soglia'!$L$5,AI67=""),AND(AE$12="Los Lieferung",AG65&gt;='Valori soglia'!$L$5,AI67="")),"Freihändig Tipo. 13 OAPub","")</f>
        <v/>
      </c>
      <c r="AJ65" s="460"/>
      <c r="AK65" s="461" t="str">
        <f>IF(AH65="BöB","Ja","No")</f>
        <v>No</v>
      </c>
      <c r="AL65" s="463" t="str">
        <f>IF(AH65="BöB","Ja","No")</f>
        <v>No</v>
      </c>
      <c r="AM65" s="465" t="str">
        <f>IF(SUM(AG14:AG67)&gt;AG12/2,"Ʃ Aggiunte &gt; 50% Grundauftrag","")</f>
        <v/>
      </c>
      <c r="AN65" s="27"/>
      <c r="AO65" s="173" t="s">
        <v>44</v>
      </c>
      <c r="AP65" s="429">
        <v>18</v>
      </c>
      <c r="AQ65" s="455">
        <v>0</v>
      </c>
      <c r="AR65" s="457" t="str">
        <f>IF(AQ65&gt;='Valori soglia'!$H$6,"BöB","OAPub")</f>
        <v>OAPub</v>
      </c>
      <c r="AS65" s="459" t="str">
        <f>IF(OR(AND(AO$12="Grundvertrag Dienstleistung",AQ65&gt;='Valori soglia'!$H$5,AS67=""),AND(AO$12="Los Dienstleistung",AQ65&gt;='Valori soglia'!$H$5,AS67=""),AND(AO$12="Grundvertrag Lieferung",AQ65&gt;='Valori soglia'!$L$5,AS67=""),AND(AO$12="Los Lieferung",AQ65&gt;='Valori soglia'!$L$5,AS67="")),"Freihändig Tipo. 13 OAPub","")</f>
        <v/>
      </c>
      <c r="AT65" s="460"/>
      <c r="AU65" s="461" t="str">
        <f>IF(AR65="BöB","Ja","No")</f>
        <v>No</v>
      </c>
      <c r="AV65" s="463" t="str">
        <f>IF(AR65="BöB","Ja","No")</f>
        <v>No</v>
      </c>
      <c r="AW65" s="465" t="str">
        <f>IF(SUM(AQ14:AQ67)&gt;AQ12/2,"Ʃ Aggiunte &gt; 50% Grundauftrag","")</f>
        <v/>
      </c>
      <c r="AX65" s="28"/>
      <c r="AY65" s="173" t="s">
        <v>44</v>
      </c>
      <c r="AZ65" s="429">
        <v>18</v>
      </c>
      <c r="BA65" s="455">
        <v>0</v>
      </c>
      <c r="BB65" s="457" t="str">
        <f>IF(BA65&gt;='Valori soglia'!$H$6,"BöB","OAPub")</f>
        <v>OAPub</v>
      </c>
      <c r="BC65" s="459" t="str">
        <f>IF(OR(AND(AY$12="Grundvertrag Dienstleistung",BA65&gt;='Valori soglia'!$H$5,BC67=""),AND(AY$12="Los Dienstleistung",BA65&gt;='Valori soglia'!$H$5,BC67=""),AND(AY$12="Grundvertrag Lieferung",BA65&gt;='Valori soglia'!$L$5,BC67=""),AND(AY$12="Los Lieferung",BA65&gt;='Valori soglia'!$L$5,BC67="")),"Freihändig Tipo. 13 OAPub","")</f>
        <v/>
      </c>
      <c r="BD65" s="460"/>
      <c r="BE65" s="461" t="str">
        <f>IF(BB65="BöB","Ja","No")</f>
        <v>No</v>
      </c>
      <c r="BF65" s="463" t="str">
        <f>IF(BB65="BöB","Ja","No")</f>
        <v>No</v>
      </c>
      <c r="BG65" s="465" t="str">
        <f>IF(SUM(BA14:BA67)&gt;BA12/2,"Ʃ Aggiunte &gt; 50% Grundauftrag","")</f>
        <v/>
      </c>
      <c r="BH65" s="27"/>
      <c r="BI65" s="173" t="s">
        <v>44</v>
      </c>
      <c r="BJ65" s="429">
        <v>18</v>
      </c>
      <c r="BK65" s="455">
        <v>0</v>
      </c>
      <c r="BL65" s="457" t="str">
        <f>IF(BK65&gt;='Valori soglia'!$H$6,"BöB","OAPub")</f>
        <v>OAPub</v>
      </c>
      <c r="BM65" s="459" t="str">
        <f>IF(OR(AND(BI$12="Grundvertrag Dienstleistung",BK65&gt;='Valori soglia'!$H$5,BM67=""),AND(BI$12="Los Dienstleistung",BK65&gt;='Valori soglia'!$H$5,BM67=""),AND(BI$12="Grundvertrag Lieferung",BK65&gt;='Valori soglia'!$L$5,BM67=""),AND(BI$12="Los Lieferung",BK65&gt;='Valori soglia'!$L$5,BM67="")),"Freihändig Tipo. 13 OAPub","")</f>
        <v/>
      </c>
      <c r="BN65" s="460"/>
      <c r="BO65" s="461" t="str">
        <f>IF(BL65="BöB","Ja","No")</f>
        <v>No</v>
      </c>
      <c r="BP65" s="463" t="str">
        <f>IF(BL65="BöB","Ja","No")</f>
        <v>No</v>
      </c>
      <c r="BQ65" s="465" t="str">
        <f>IF(SUM(BK14:BK67)&gt;BK12/2,"Ʃ Aggiunte &gt; 50% Grundauftrag","")</f>
        <v/>
      </c>
      <c r="BR65" s="159"/>
      <c r="BS65" s="173" t="s">
        <v>44</v>
      </c>
      <c r="BT65" s="429">
        <v>18</v>
      </c>
      <c r="BU65" s="455">
        <v>0</v>
      </c>
      <c r="BV65" s="457" t="str">
        <f>IF(BU65&gt;='Valori soglia'!$H$6,"BöB","OAPub")</f>
        <v>OAPub</v>
      </c>
      <c r="BW65" s="459" t="str">
        <f>IF(OR(AND(BS$12="Grundvertrag Dienstleistung",BU65&gt;='Valori soglia'!$H$5,BW67=""),AND(BS$12="Los Dienstleistung",BU65&gt;='Valori soglia'!$H$5,BW67=""),AND(BS$12="Grundvertrag Lieferung",BU65&gt;='Valori soglia'!$L$5,BW67=""),AND(BS$12="Los Lieferung",BU65&gt;='Valori soglia'!$L$5,BW67="")),"Freihändig Tipo. 13 OAPub","")</f>
        <v/>
      </c>
      <c r="BX65" s="460"/>
      <c r="BY65" s="461" t="str">
        <f>IF(BV65="BöB","Ja","No")</f>
        <v>No</v>
      </c>
      <c r="BZ65" s="463" t="str">
        <f>IF(BV65="BöB","Ja","No")</f>
        <v>No</v>
      </c>
      <c r="CA65" s="465" t="str">
        <f>IF(SUM(BU14:BU67)&gt;BU12/2,"Ʃ Aggiunte &gt; 50% Grundauftrag","")</f>
        <v/>
      </c>
      <c r="CB65" s="159"/>
      <c r="CC65" s="173" t="s">
        <v>44</v>
      </c>
      <c r="CD65" s="429">
        <v>18</v>
      </c>
      <c r="CE65" s="455">
        <v>0</v>
      </c>
      <c r="CF65" s="457" t="str">
        <f>IF(CE65&gt;='Valori soglia'!$H$6,"BöB","OAPub")</f>
        <v>OAPub</v>
      </c>
      <c r="CG65" s="459" t="str">
        <f>IF(OR(AND(CC$12="Grundvertrag Dienstleistung",CE65&gt;='Valori soglia'!$H$5,CG67=""),AND(CC$12="Los Dienstleistung",CE65&gt;='Valori soglia'!$H$5,CG67=""),AND(CC$12="Grundvertrag Lieferung",CE65&gt;='Valori soglia'!$L$5,CG67=""),AND(CC$12="Los Lieferung",CE65&gt;='Valori soglia'!$L$5,CG67="")),"Freihändig Tipo. 13 OAPub","")</f>
        <v/>
      </c>
      <c r="CH65" s="460"/>
      <c r="CI65" s="461" t="str">
        <f>IF(CF65="BöB","Ja","No")</f>
        <v>No</v>
      </c>
      <c r="CJ65" s="463" t="str">
        <f>IF(CF65="BöB","Ja","No")</f>
        <v>No</v>
      </c>
      <c r="CK65" s="465" t="str">
        <f>IF(SUM(CE14:CE67)&gt;CE12/2,"Ʃ Aggiunte &gt; 50% Grundauftrag","")</f>
        <v/>
      </c>
      <c r="CL65" s="160"/>
      <c r="CM65" s="173" t="s">
        <v>44</v>
      </c>
      <c r="CN65" s="429">
        <v>18</v>
      </c>
      <c r="CO65" s="455">
        <v>0</v>
      </c>
      <c r="CP65" s="457" t="str">
        <f>IF(CO65&gt;='Valori soglia'!$H$6,"BöB","OAPub")</f>
        <v>OAPub</v>
      </c>
      <c r="CQ65" s="459" t="str">
        <f>IF(OR(AND(CM$12="Grundvertrag Dienstleistung",CO65&gt;='Valori soglia'!$H$5,CQ67=""),AND(CM$12="Los Dienstleistung",CO65&gt;='Valori soglia'!$H$5,CQ67=""),AND(CM$12="Grundvertrag Lieferung",CO65&gt;='Valori soglia'!$L$5,CQ67=""),AND(CM$12="Los Lieferung",CO65&gt;='Valori soglia'!$L$5,CQ67="")),"Freihändig Tipo. 13 OAPub","")</f>
        <v/>
      </c>
      <c r="CR65" s="460"/>
      <c r="CS65" s="461" t="str">
        <f>IF(CP65="BöB","Ja","No")</f>
        <v>No</v>
      </c>
      <c r="CT65" s="463" t="str">
        <f>IF(CP65="BöB","Ja","No")</f>
        <v>No</v>
      </c>
      <c r="CU65" s="465" t="str">
        <f>IF(SUM(CO14:CO67)&gt;CO12/2,"Ʃ Aggiunte &gt; 50% Grundauftrag","")</f>
        <v/>
      </c>
      <c r="CV65" s="161"/>
      <c r="CW65" s="173" t="s">
        <v>44</v>
      </c>
      <c r="CX65" s="429">
        <v>18</v>
      </c>
      <c r="CY65" s="455">
        <v>0</v>
      </c>
      <c r="CZ65" s="457" t="str">
        <f>IF(CY65&gt;='Valori soglia'!$H$6,"BöB","OAPub")</f>
        <v>OAPub</v>
      </c>
      <c r="DA65" s="459" t="str">
        <f>IF(OR(AND(CW$12="Grundvertrag Dienstleistung",CY65&gt;='Valori soglia'!$H$5,DA67=""),AND(CW$12="Los Dienstleistung",CY65&gt;='Valori soglia'!$H$5,DA67=""),AND(CW$12="Grundvertrag Lieferung",CY65&gt;='Valori soglia'!$L$5,DA67=""),AND(CW$12="Los Lieferung",CY65&gt;='Valori soglia'!$L$5,DA67="")),"Freihändig Tipo. 13 OAPub","")</f>
        <v/>
      </c>
      <c r="DB65" s="460"/>
      <c r="DC65" s="461" t="str">
        <f>IF(CZ65="BöB","Ja","No")</f>
        <v>No</v>
      </c>
      <c r="DD65" s="463" t="str">
        <f>IF(CZ65="BöB","Ja","No")</f>
        <v>No</v>
      </c>
      <c r="DE65" s="465" t="str">
        <f>IF(SUM(CY14:CY67)&gt;CY12/2,"Ʃ Aggiunte &gt; 50% Grundauftrag","")</f>
        <v/>
      </c>
      <c r="DF65" s="162"/>
      <c r="DG65" s="173" t="s">
        <v>44</v>
      </c>
      <c r="DH65" s="429">
        <v>18</v>
      </c>
      <c r="DI65" s="455">
        <v>0</v>
      </c>
      <c r="DJ65" s="457" t="str">
        <f>IF(DI65&gt;='Valori soglia'!$H$6,"BöB","OAPub")</f>
        <v>OAPub</v>
      </c>
      <c r="DK65" s="459" t="str">
        <f>IF(OR(AND(DG$12="Grundvertrag Dienstleistung",DI65&gt;='Valori soglia'!$H$5,DK67=""),AND(DG$12="Los Dienstleistung",DI65&gt;='Valori soglia'!$H$5,DK67=""),AND(DG$12="Grundvertrag Lieferung",DI65&gt;='Valori soglia'!$L$5,DK67=""),AND(DG$12="Los Lieferung",DI65&gt;='Valori soglia'!$L$5,DK67="")),"Freihändig Tipo. 13 OAPub","")</f>
        <v/>
      </c>
      <c r="DL65" s="460"/>
      <c r="DM65" s="461" t="str">
        <f>IF(DJ65="BöB","Ja","No")</f>
        <v>No</v>
      </c>
      <c r="DN65" s="463" t="str">
        <f>IF(DJ65="BöB","Ja","No")</f>
        <v>No</v>
      </c>
      <c r="DO65" s="465" t="str">
        <f>IF(SUM(DI14:DI67)&gt;DI12/2,"Ʃ Aggiunte &gt; 50% Grundauftrag","")</f>
        <v/>
      </c>
      <c r="DP65" s="27"/>
      <c r="DQ65" s="173" t="s">
        <v>44</v>
      </c>
      <c r="DR65" s="429">
        <v>18</v>
      </c>
      <c r="DS65" s="455">
        <v>0</v>
      </c>
      <c r="DT65" s="457" t="str">
        <f>IF(DS65&gt;='Valori soglia'!$H$6,"BöB","OAPub")</f>
        <v>OAPub</v>
      </c>
      <c r="DU65" s="459" t="str">
        <f>IF(OR(AND(DQ$12="Grundvertrag Dienstleistung",DS65&gt;='Valori soglia'!$H$5,DU67=""),AND(DQ$12="Los Dienstleistung",DS65&gt;='Valori soglia'!$H$5,DU67=""),AND(DQ$12="Grundvertrag Lieferung",DS65&gt;='Valori soglia'!$L$5,DU67=""),AND(DQ$12="Los Lieferung",DS65&gt;='Valori soglia'!$L$5,DU67="")),"Freihändig Tipo. 13 OAPub","")</f>
        <v/>
      </c>
      <c r="DV65" s="460"/>
      <c r="DW65" s="461" t="str">
        <f>IF(DT65="BöB","Ja","No")</f>
        <v>No</v>
      </c>
      <c r="DX65" s="463" t="str">
        <f>IF(DT65="BöB","Ja","No")</f>
        <v>No</v>
      </c>
      <c r="DY65" s="465" t="str">
        <f>IF(SUM(DS14:DS67)&gt;DS12/2,"Ʃ Aggiunte &gt; 50% Grundauftrag","")</f>
        <v/>
      </c>
      <c r="DZ65" s="27"/>
      <c r="EA65" s="173" t="s">
        <v>44</v>
      </c>
      <c r="EB65" s="429">
        <v>18</v>
      </c>
      <c r="EC65" s="455">
        <v>0</v>
      </c>
      <c r="ED65" s="457" t="str">
        <f>IF(EC65&gt;='Valori soglia'!$H$6,"BöB","OAPub")</f>
        <v>OAPub</v>
      </c>
      <c r="EE65" s="459" t="str">
        <f>IF(OR(AND(EA$12="Grundvertrag Dienstleistung",EC65&gt;='Valori soglia'!$H$5,EE67=""),AND(EA$12="Los Dienstleistung",EC65&gt;='Valori soglia'!$H$5,EE67=""),AND(EA$12="Grundvertrag Lieferung",EC65&gt;='Valori soglia'!$L$5,EE67=""),AND(EA$12="Los Lieferung",EC65&gt;='Valori soglia'!$L$5,EE67="")),"Freihändig Tipo. 13 OAPub","")</f>
        <v/>
      </c>
      <c r="EF65" s="460"/>
      <c r="EG65" s="461" t="str">
        <f>IF(ED65="BöB","Ja","No")</f>
        <v>No</v>
      </c>
      <c r="EH65" s="463" t="str">
        <f>IF(ED65="BöB","Ja","No")</f>
        <v>No</v>
      </c>
      <c r="EI65" s="465" t="str">
        <f>IF(SUM(EC14:EC67)&gt;EC12/2,"Ʃ Aggiunte &gt; 50% Grundauftrag","")</f>
        <v/>
      </c>
      <c r="EJ65" s="28"/>
      <c r="EK65" s="173" t="s">
        <v>44</v>
      </c>
      <c r="EL65" s="429">
        <v>18</v>
      </c>
      <c r="EM65" s="455">
        <v>0</v>
      </c>
      <c r="EN65" s="457" t="str">
        <f>IF(EM65&gt;='Valori soglia'!$H$6,"BöB","OAPub")</f>
        <v>OAPub</v>
      </c>
      <c r="EO65" s="459" t="str">
        <f>IF(OR(AND(EK$12="Grundvertrag Dienstleistung",EM65&gt;='Valori soglia'!$H$5,EO67=""),AND(EK$12="Los Dienstleistung",EM65&gt;='Valori soglia'!$H$5,EO67=""),AND(EK$12="Grundvertrag Lieferung",EM65&gt;='Valori soglia'!$L$5,EO67=""),AND(EK$12="Los Lieferung",EM65&gt;='Valori soglia'!$L$5,EO67="")),"Freihändig Tipo. 13 OAPub","")</f>
        <v/>
      </c>
      <c r="EP65" s="460"/>
      <c r="EQ65" s="461" t="str">
        <f>IF(EN65="BöB","Ja","No")</f>
        <v>No</v>
      </c>
      <c r="ER65" s="463" t="str">
        <f>IF(EN65="BöB","Ja","No")</f>
        <v>No</v>
      </c>
      <c r="ES65" s="465" t="str">
        <f>IF(SUM(EM14:EM67)&gt;EM12/2,"Ʃ Aggiunte &gt; 50% Grundauftrag","")</f>
        <v/>
      </c>
      <c r="ET65" s="27"/>
      <c r="EU65" s="173" t="s">
        <v>44</v>
      </c>
      <c r="EV65" s="429">
        <v>18</v>
      </c>
      <c r="EW65" s="455">
        <v>0</v>
      </c>
      <c r="EX65" s="457" t="str">
        <f>IF(EW65&gt;='Valori soglia'!$H$6,"BöB","OAPub")</f>
        <v>OAPub</v>
      </c>
      <c r="EY65" s="459" t="str">
        <f>IF(OR(AND(EU$12="Grundvertrag Dienstleistung",EW65&gt;='Valori soglia'!$H$5,EY67=""),AND(EU$12="Los Dienstleistung",EW65&gt;='Valori soglia'!$H$5,EY67=""),AND(EU$12="Grundvertrag Lieferung",EW65&gt;='Valori soglia'!$L$5,EY67=""),AND(EU$12="Los Lieferung",EW65&gt;='Valori soglia'!$L$5,EY67="")),"Freihändig Tipo. 13 OAPub","")</f>
        <v/>
      </c>
      <c r="EZ65" s="460"/>
      <c r="FA65" s="461" t="str">
        <f>IF(EX65="BöB","Ja","No")</f>
        <v>No</v>
      </c>
      <c r="FB65" s="463" t="str">
        <f>IF(EX65="BöB","Ja","No")</f>
        <v>No</v>
      </c>
      <c r="FC65" s="465" t="str">
        <f>IF(SUM(EW14:EW67)&gt;EW12/2,"Ʃ Aggiunte &gt; 50% Grundauftrag","")</f>
        <v/>
      </c>
      <c r="FD65" s="159"/>
      <c r="FE65" s="173" t="s">
        <v>44</v>
      </c>
      <c r="FF65" s="429">
        <v>18</v>
      </c>
      <c r="FG65" s="455">
        <v>0</v>
      </c>
      <c r="FH65" s="457" t="str">
        <f>IF(FG65&gt;='Valori soglia'!$H$6,"BöB","OAPub")</f>
        <v>OAPub</v>
      </c>
      <c r="FI65" s="459" t="str">
        <f>IF(OR(AND(FE$12="Grundvertrag Dienstleistung",FG65&gt;='Valori soglia'!$H$5,FI67=""),AND(FE$12="Los Dienstleistung",FG65&gt;='Valori soglia'!$H$5,FI67=""),AND(FE$12="Grundvertrag Lieferung",FG65&gt;='Valori soglia'!$L$5,FI67=""),AND(FE$12="Los Lieferung",FG65&gt;='Valori soglia'!$L$5,FI67="")),"Freihändig Tipo. 13 OAPub","")</f>
        <v/>
      </c>
      <c r="FJ65" s="460"/>
      <c r="FK65" s="461" t="str">
        <f>IF(FH65="BöB","Ja","No")</f>
        <v>No</v>
      </c>
      <c r="FL65" s="463" t="str">
        <f>IF(FH65="BöB","Ja","No")</f>
        <v>No</v>
      </c>
      <c r="FM65" s="465" t="str">
        <f>IF(SUM(FG14:FG67)&gt;FG12/2,"Ʃ Aggiunte &gt; 50% Grundauftrag","")</f>
        <v/>
      </c>
      <c r="FN65" s="159"/>
      <c r="FO65" s="173" t="s">
        <v>44</v>
      </c>
      <c r="FP65" s="429">
        <v>18</v>
      </c>
      <c r="FQ65" s="455">
        <v>0</v>
      </c>
      <c r="FR65" s="457" t="str">
        <f>IF(FQ65&gt;='Valori soglia'!$H$6,"BöB","OAPub")</f>
        <v>OAPub</v>
      </c>
      <c r="FS65" s="459" t="str">
        <f>IF(OR(AND(FO$12="Grundvertrag Dienstleistung",FQ65&gt;='Valori soglia'!$H$5,FS67=""),AND(FO$12="Los Dienstleistung",FQ65&gt;='Valori soglia'!$H$5,FS67=""),AND(FO$12="Grundvertrag Lieferung",FQ65&gt;='Valori soglia'!$L$5,FS67=""),AND(FO$12="Los Lieferung",FQ65&gt;='Valori soglia'!$L$5,FS67="")),"Freihändig Tipo. 13 OAPub","")</f>
        <v/>
      </c>
      <c r="FT65" s="460"/>
      <c r="FU65" s="461" t="str">
        <f>IF(FR65="BöB","Ja","No")</f>
        <v>No</v>
      </c>
      <c r="FV65" s="463" t="str">
        <f>IF(FR65="BöB","Ja","No")</f>
        <v>No</v>
      </c>
      <c r="FW65" s="465" t="str">
        <f>IF(SUM(FQ14:FQ67)&gt;FQ12/2,"Ʃ Aggiunte &gt; 50% Grundauftrag","")</f>
        <v/>
      </c>
      <c r="FX65" s="160"/>
      <c r="FY65" s="173" t="s">
        <v>44</v>
      </c>
      <c r="FZ65" s="429">
        <v>18</v>
      </c>
      <c r="GA65" s="455">
        <v>0</v>
      </c>
      <c r="GB65" s="457" t="str">
        <f>IF(GA65&gt;='Valori soglia'!$H$6,"BöB","OAPub")</f>
        <v>OAPub</v>
      </c>
      <c r="GC65" s="459" t="str">
        <f>IF(OR(AND(FY$12="Grundvertrag Dienstleistung",GA65&gt;='Valori soglia'!$H$5,GC67=""),AND(FY$12="Los Dienstleistung",GA65&gt;='Valori soglia'!$H$5,GC67=""),AND(FY$12="Grundvertrag Lieferung",GA65&gt;='Valori soglia'!$L$5,GC67=""),AND(FY$12="Los Lieferung",GA65&gt;='Valori soglia'!$L$5,GC67="")),"Freihändig Tipo. 13 OAPub","")</f>
        <v/>
      </c>
      <c r="GD65" s="460"/>
      <c r="GE65" s="461" t="str">
        <f>IF(GB65="BöB","Ja","No")</f>
        <v>No</v>
      </c>
      <c r="GF65" s="463" t="str">
        <f>IF(GB65="BöB","Ja","No")</f>
        <v>No</v>
      </c>
      <c r="GG65" s="465" t="str">
        <f>IF(SUM(GA14:GA67)&gt;GA12/2,"Ʃ Aggiunte &gt; 50% Grundauftrag","")</f>
        <v/>
      </c>
      <c r="GH65" s="161"/>
      <c r="GI65" s="173" t="s">
        <v>44</v>
      </c>
      <c r="GJ65" s="429">
        <v>18</v>
      </c>
      <c r="GK65" s="455">
        <v>0</v>
      </c>
      <c r="GL65" s="457" t="str">
        <f>IF(GK65&gt;='Valori soglia'!$H$6,"BöB","OAPub")</f>
        <v>OAPub</v>
      </c>
      <c r="GM65" s="459" t="str">
        <f>IF(OR(AND(GI$12="Grundvertrag Dienstleistung",GK65&gt;='Valori soglia'!$H$5,GM67=""),AND(GI$12="Los Dienstleistung",GK65&gt;='Valori soglia'!$H$5,GM67=""),AND(GI$12="Grundvertrag Lieferung",GK65&gt;='Valori soglia'!$L$5,GM67=""),AND(GI$12="Los Lieferung",GK65&gt;='Valori soglia'!$L$5,GM67="")),"Freihändig Tipo. 13 OAPub","")</f>
        <v/>
      </c>
      <c r="GN65" s="460"/>
      <c r="GO65" s="461" t="str">
        <f>IF(GL65="BöB","Ja","No")</f>
        <v>No</v>
      </c>
      <c r="GP65" s="463" t="str">
        <f>IF(GL65="BöB","Ja","No")</f>
        <v>No</v>
      </c>
      <c r="GQ65" s="465" t="str">
        <f>IF(SUM(GK14:GK67)&gt;GK12/2,"Ʃ Aggiunte &gt; 50% Grundauftrag","")</f>
        <v/>
      </c>
      <c r="GR65" s="162"/>
      <c r="GS65" s="173" t="s">
        <v>44</v>
      </c>
      <c r="GT65" s="429">
        <v>18</v>
      </c>
      <c r="GU65" s="455">
        <v>0</v>
      </c>
      <c r="GV65" s="457" t="str">
        <f>IF(GU65&gt;='Valori soglia'!$H$6,"BöB","OAPub")</f>
        <v>OAPub</v>
      </c>
      <c r="GW65" s="459" t="str">
        <f>IF(OR(AND(GS$12="Grundvertrag Dienstleistung",GU65&gt;='Valori soglia'!$H$5,GW67=""),AND(GS$12="Los Dienstleistung",GU65&gt;='Valori soglia'!$H$5,GW67=""),AND(GS$12="Grundvertrag Lieferung",GU65&gt;='Valori soglia'!$L$5,GW67=""),AND(GS$12="Los Lieferung",GU65&gt;='Valori soglia'!$L$5,GW67="")),"Freihändig Tipo. 13 OAPub","")</f>
        <v/>
      </c>
      <c r="GX65" s="460"/>
      <c r="GY65" s="461" t="str">
        <f>IF(GV65="BöB","Ja","No")</f>
        <v>No</v>
      </c>
      <c r="GZ65" s="463" t="str">
        <f>IF(GV65="BöB","Ja","No")</f>
        <v>No</v>
      </c>
      <c r="HA65" s="465" t="str">
        <f>IF(SUM(GU14:GU67)&gt;GU12/2,"Ʃ Aggiunte &gt; 50% Grundauftrag","")</f>
        <v/>
      </c>
      <c r="HB65" s="27"/>
      <c r="HC65" s="173" t="s">
        <v>44</v>
      </c>
      <c r="HD65" s="429">
        <v>18</v>
      </c>
      <c r="HE65" s="455">
        <v>0</v>
      </c>
      <c r="HF65" s="457" t="str">
        <f>IF(HE65&gt;='Valori soglia'!$H$6,"BöB","OAPub")</f>
        <v>OAPub</v>
      </c>
      <c r="HG65" s="459" t="str">
        <f>IF(OR(AND(HC$12="Grundvertrag Dienstleistung",HE65&gt;='Valori soglia'!$H$5,HG67=""),AND(HC$12="Los Dienstleistung",HE65&gt;='Valori soglia'!$H$5,HG67=""),AND(HC$12="Grundvertrag Lieferung",HE65&gt;='Valori soglia'!$L$5,HG67=""),AND(HC$12="Los Lieferung",HE65&gt;='Valori soglia'!$L$5,HG67="")),"Freihändig Tipo. 13 OAPub","")</f>
        <v/>
      </c>
      <c r="HH65" s="460"/>
      <c r="HI65" s="461" t="str">
        <f>IF(HF65="BöB","Ja","No")</f>
        <v>No</v>
      </c>
      <c r="HJ65" s="463" t="str">
        <f>IF(HF65="BöB","Ja","No")</f>
        <v>No</v>
      </c>
      <c r="HK65" s="465" t="str">
        <f>IF(SUM(HE14:HE67)&gt;HE12/2,"Ʃ Aggiunte &gt; 50% Grundauftrag","")</f>
        <v/>
      </c>
      <c r="HL65" s="27"/>
      <c r="HM65" s="173" t="s">
        <v>44</v>
      </c>
      <c r="HN65" s="429">
        <v>18</v>
      </c>
      <c r="HO65" s="455">
        <v>0</v>
      </c>
      <c r="HP65" s="457" t="str">
        <f>IF(HO65&gt;='Valori soglia'!$H$6,"BöB","OAPub")</f>
        <v>OAPub</v>
      </c>
      <c r="HQ65" s="459" t="str">
        <f>IF(OR(AND(HM$12="Grundvertrag Dienstleistung",HO65&gt;='Valori soglia'!$H$5,HQ67=""),AND(HM$12="Los Dienstleistung",HO65&gt;='Valori soglia'!$H$5,HQ67=""),AND(HM$12="Grundvertrag Lieferung",HO65&gt;='Valori soglia'!$L$5,HQ67=""),AND(HM$12="Los Lieferung",HO65&gt;='Valori soglia'!$L$5,HQ67="")),"Freihändig Tipo. 13 OAPub","")</f>
        <v/>
      </c>
      <c r="HR65" s="460"/>
      <c r="HS65" s="461" t="str">
        <f>IF(HP65="BöB","Ja","No")</f>
        <v>No</v>
      </c>
      <c r="HT65" s="463" t="str">
        <f>IF(HP65="BöB","Ja","No")</f>
        <v>No</v>
      </c>
      <c r="HU65" s="465" t="str">
        <f>IF(SUM(HO14:HO67)&gt;HO12/2,"Ʃ Aggiunte &gt; 50% Grundauftrag","")</f>
        <v/>
      </c>
      <c r="HV65" s="28"/>
      <c r="HW65" s="173" t="s">
        <v>44</v>
      </c>
      <c r="HX65" s="429">
        <v>18</v>
      </c>
      <c r="HY65" s="455">
        <v>0</v>
      </c>
      <c r="HZ65" s="457" t="str">
        <f>IF(HY65&gt;='Valori soglia'!$H$6,"BöB","OAPub")</f>
        <v>OAPub</v>
      </c>
      <c r="IA65" s="459" t="str">
        <f>IF(OR(AND(HW$12="Grundvertrag Dienstleistung",HY65&gt;='Valori soglia'!$H$5,IA67=""),AND(HW$12="Los Dienstleistung",HY65&gt;='Valori soglia'!$H$5,IA67=""),AND(HW$12="Grundvertrag Lieferung",HY65&gt;='Valori soglia'!$L$5,IA67=""),AND(HW$12="Los Lieferung",HY65&gt;='Valori soglia'!$L$5,IA67="")),"Freihändig Tipo. 13 OAPub","")</f>
        <v/>
      </c>
      <c r="IB65" s="460"/>
      <c r="IC65" s="461" t="str">
        <f>IF(HZ65="BöB","Ja","No")</f>
        <v>No</v>
      </c>
      <c r="ID65" s="463" t="str">
        <f>IF(HZ65="BöB","Ja","No")</f>
        <v>No</v>
      </c>
      <c r="IE65" s="465" t="str">
        <f>IF(SUM(HY14:HY67)&gt;HY12/2,"Ʃ Aggiunte &gt; 50% Grundauftrag","")</f>
        <v/>
      </c>
      <c r="IF65" s="27"/>
      <c r="IG65" s="173" t="s">
        <v>44</v>
      </c>
      <c r="IH65" s="429">
        <v>18</v>
      </c>
      <c r="II65" s="455">
        <v>0</v>
      </c>
      <c r="IJ65" s="457" t="str">
        <f>IF(II65&gt;='Valori soglia'!$H$6,"BöB","OAPub")</f>
        <v>OAPub</v>
      </c>
      <c r="IK65" s="459" t="str">
        <f>IF(OR(AND(IG$12="Grundvertrag Dienstleistung",II65&gt;='Valori soglia'!$H$5,IK67=""),AND(IG$12="Los Dienstleistung",II65&gt;='Valori soglia'!$H$5,IK67=""),AND(IG$12="Grundvertrag Lieferung",II65&gt;='Valori soglia'!$L$5,IK67=""),AND(IG$12="Los Lieferung",II65&gt;='Valori soglia'!$L$5,IK67="")),"Freihändig Tipo. 13 OAPub","")</f>
        <v/>
      </c>
      <c r="IL65" s="460"/>
      <c r="IM65" s="461" t="str">
        <f>IF(IJ65="BöB","Ja","No")</f>
        <v>No</v>
      </c>
      <c r="IN65" s="463" t="str">
        <f>IF(IJ65="BöB","Ja","No")</f>
        <v>No</v>
      </c>
      <c r="IO65" s="465" t="str">
        <f>IF(SUM(II14:II67)&gt;II12/2,"Ʃ Aggiunte &gt; 50% Grundauftrag","")</f>
        <v/>
      </c>
      <c r="IP65" s="159"/>
      <c r="IQ65" s="173" t="s">
        <v>44</v>
      </c>
      <c r="IR65" s="429">
        <v>18</v>
      </c>
      <c r="IS65" s="455">
        <v>0</v>
      </c>
      <c r="IT65" s="457" t="str">
        <f>IF(IS65&gt;='Valori soglia'!$H$6,"BöB","OAPub")</f>
        <v>OAPub</v>
      </c>
      <c r="IU65" s="459" t="str">
        <f>IF(OR(AND(IQ$12="Grundvertrag Dienstleistung",IS65&gt;='Valori soglia'!$H$5,IU67=""),AND(IQ$12="Los Dienstleistung",IS65&gt;='Valori soglia'!$H$5,IU67=""),AND(IQ$12="Grundvertrag Lieferung",IS65&gt;='Valori soglia'!$L$5,IU67=""),AND(IQ$12="Los Lieferung",IS65&gt;='Valori soglia'!$L$5,IU67="")),"Freihändig Tipo. 13 OAPub","")</f>
        <v/>
      </c>
      <c r="IV65" s="460"/>
      <c r="IW65" s="461" t="str">
        <f>IF(IT65="BöB","Ja","No")</f>
        <v>No</v>
      </c>
      <c r="IX65" s="463" t="str">
        <f>IF(IT65="BöB","Ja","No")</f>
        <v>No</v>
      </c>
      <c r="IY65" s="465" t="str">
        <f>IF(SUM(IS14:IS67)&gt;IS12/2,"Ʃ Aggiunte &gt; 50% Grundauftrag","")</f>
        <v/>
      </c>
      <c r="IZ65" s="159"/>
      <c r="JA65" s="173" t="s">
        <v>44</v>
      </c>
      <c r="JB65" s="429">
        <v>18</v>
      </c>
      <c r="JC65" s="455">
        <v>0</v>
      </c>
      <c r="JD65" s="457" t="str">
        <f>IF(JC65&gt;='Valori soglia'!$H$6,"BöB","OAPub")</f>
        <v>OAPub</v>
      </c>
      <c r="JE65" s="459" t="str">
        <f>IF(OR(AND(JA$12="Grundvertrag Dienstleistung",JC65&gt;='Valori soglia'!$H$5,JE67=""),AND(JA$12="Los Dienstleistung",JC65&gt;='Valori soglia'!$H$5,JE67=""),AND(JA$12="Grundvertrag Lieferung",JC65&gt;='Valori soglia'!$L$5,JE67=""),AND(JA$12="Los Lieferung",JC65&gt;='Valori soglia'!$L$5,JE67="")),"Freihändig Tipo. 13 OAPub","")</f>
        <v/>
      </c>
      <c r="JF65" s="460"/>
      <c r="JG65" s="461" t="str">
        <f>IF(JD65="BöB","Ja","No")</f>
        <v>No</v>
      </c>
      <c r="JH65" s="463" t="str">
        <f>IF(JD65="BöB","Ja","No")</f>
        <v>No</v>
      </c>
      <c r="JI65" s="465" t="str">
        <f>IF(SUM(JC14:JC67)&gt;JC12/2,"Ʃ Aggiunte &gt; 50% Grundauftrag","")</f>
        <v/>
      </c>
      <c r="JJ65" s="160"/>
      <c r="JK65" s="173" t="s">
        <v>44</v>
      </c>
      <c r="JL65" s="429">
        <v>18</v>
      </c>
      <c r="JM65" s="455">
        <v>0</v>
      </c>
      <c r="JN65" s="457" t="str">
        <f>IF(JM65&gt;='Valori soglia'!$H$6,"BöB","OAPub")</f>
        <v>OAPub</v>
      </c>
      <c r="JO65" s="459" t="str">
        <f>IF(OR(AND(JK$12="Grundvertrag Dienstleistung",JM65&gt;='Valori soglia'!$H$5,JO67=""),AND(JK$12="Los Dienstleistung",JM65&gt;='Valori soglia'!$H$5,JO67=""),AND(JK$12="Grundvertrag Lieferung",JM65&gt;='Valori soglia'!$L$5,JO67=""),AND(JK$12="Los Lieferung",JM65&gt;='Valori soglia'!$L$5,JO67="")),"Freihändig Tipo. 13 OAPub","")</f>
        <v/>
      </c>
      <c r="JP65" s="460"/>
      <c r="JQ65" s="461" t="str">
        <f>IF(JN65="BöB","Ja","No")</f>
        <v>No</v>
      </c>
      <c r="JR65" s="463" t="str">
        <f>IF(JN65="BöB","Ja","No")</f>
        <v>No</v>
      </c>
      <c r="JS65" s="465" t="str">
        <f>IF(SUM(JM14:JM67)&gt;JM12/2,"Ʃ Aggiunte &gt; 50% Grundauftrag","")</f>
        <v/>
      </c>
    </row>
    <row r="66" spans="2:279" ht="27" customHeight="1" x14ac:dyDescent="0.2">
      <c r="B66" s="342" t="s">
        <v>34</v>
      </c>
      <c r="C66" s="429"/>
      <c r="D66" s="378"/>
      <c r="E66" s="510"/>
      <c r="F66" s="498" t="str">
        <f>IF(OR(AND(B65="Grundvertrag Dienstleistung",D65&gt;='Valori soglia'!H$5,D65&lt;'Valori soglia'!H$6),AND(B65="Los Dienstleistung",D65&gt;='Valori soglia'!H$5,D65&lt;'Valori soglia'!H$6),AND(B65="Grundvertrag Lieferung",D65&gt;='Valori soglia'!L$5,D65&lt;'Valori soglia'!L$6),AND(B65="Los Lieferung",D65&gt;='Valori soglia'!L$5,D65&lt;'Valori soglia'!L$6)),"Einladungsverfahren *","")</f>
        <v/>
      </c>
      <c r="G66" s="499"/>
      <c r="H66" s="502"/>
      <c r="I66" s="503"/>
      <c r="J66" s="495"/>
      <c r="K66" s="466" t="s">
        <v>45</v>
      </c>
      <c r="L66" s="429"/>
      <c r="M66" s="455"/>
      <c r="N66" s="457"/>
      <c r="O66" s="468" t="str">
        <f>IF(OR(AND(K$12="Grundvertrag Dienstleistung",M65&lt;'Valori soglia'!$H$5),AND(K$12="Los Dienstleistung",M65&lt;'Valori soglia'!$H$5),AND(K$12="Grundvertrag Lieferung",M65&lt;'Valori soglia'!$L$5),AND(K$12="Los Lieferung",M65&lt;'Valori soglia'!$L$5)),"Freihändig Tipo. 36 OAPub","")</f>
        <v/>
      </c>
      <c r="P66" s="469"/>
      <c r="Q66" s="461"/>
      <c r="R66" s="463"/>
      <c r="S66" s="465"/>
      <c r="T66" s="162"/>
      <c r="U66" s="466" t="s">
        <v>45</v>
      </c>
      <c r="V66" s="429"/>
      <c r="W66" s="455"/>
      <c r="X66" s="457"/>
      <c r="Y66" s="468" t="str">
        <f>IF(OR(AND(U$12="Grundvertrag Dienstleistung",W65&lt;'Valori soglia'!$H$5),AND(U$12="Los Dienstleistung",W65&lt;'Valori soglia'!$H$5),AND(U$12="Grundvertrag Lieferung",W65&lt;'Valori soglia'!$L$5),AND(U$12="Los Lieferung",W65&lt;'Valori soglia'!$L$5)),"Freihändig Tipo. 36 OAPub","")</f>
        <v/>
      </c>
      <c r="Z66" s="469"/>
      <c r="AA66" s="461"/>
      <c r="AB66" s="463"/>
      <c r="AC66" s="465"/>
      <c r="AD66" s="36"/>
      <c r="AE66" s="466" t="s">
        <v>45</v>
      </c>
      <c r="AF66" s="429"/>
      <c r="AG66" s="455"/>
      <c r="AH66" s="457"/>
      <c r="AI66" s="468" t="str">
        <f>IF(OR(AND(AE$12="Grundvertrag Dienstleistung",AG65&lt;'Valori soglia'!$H$5),AND(AE$12="Los Dienstleistung",AG65&lt;'Valori soglia'!$H$5),AND(AE$12="Grundvertrag Lieferung",AG65&lt;'Valori soglia'!$L$5),AND(AE$12="Los Lieferung",AG65&lt;'Valori soglia'!$L$5)),"Freihändig Tipo. 36 OAPub","")</f>
        <v/>
      </c>
      <c r="AJ66" s="469"/>
      <c r="AK66" s="461"/>
      <c r="AL66" s="463"/>
      <c r="AM66" s="465"/>
      <c r="AN66" s="27"/>
      <c r="AO66" s="466" t="s">
        <v>45</v>
      </c>
      <c r="AP66" s="429"/>
      <c r="AQ66" s="455"/>
      <c r="AR66" s="457"/>
      <c r="AS66" s="468" t="str">
        <f>IF(OR(AND(AO$12="Grundvertrag Dienstleistung",AQ65&lt;'Valori soglia'!$H$5),AND(AO$12="Los Dienstleistung",AQ65&lt;'Valori soglia'!$H$5),AND(AO$12="Grundvertrag Lieferung",AQ65&lt;'Valori soglia'!$L$5),AND(AO$12="Los Lieferung",AQ65&lt;'Valori soglia'!$L$5)),"Freihändig Tipo. 36 OAPub","")</f>
        <v/>
      </c>
      <c r="AT66" s="469"/>
      <c r="AU66" s="461"/>
      <c r="AV66" s="463"/>
      <c r="AW66" s="465"/>
      <c r="AX66" s="28"/>
      <c r="AY66" s="466" t="s">
        <v>45</v>
      </c>
      <c r="AZ66" s="429"/>
      <c r="BA66" s="455"/>
      <c r="BB66" s="457"/>
      <c r="BC66" s="468" t="str">
        <f>IF(OR(AND(AY$12="Grundvertrag Dienstleistung",BA65&lt;'Valori soglia'!$H$5),AND(AY$12="Los Dienstleistung",BA65&lt;'Valori soglia'!$H$5),AND(AY$12="Grundvertrag Lieferung",BA65&lt;'Valori soglia'!$L$5),AND(AY$12="Los Lieferung",BA65&lt;'Valori soglia'!$L$5)),"Freihändig Tipo. 36 OAPub","")</f>
        <v/>
      </c>
      <c r="BD66" s="469"/>
      <c r="BE66" s="461"/>
      <c r="BF66" s="463"/>
      <c r="BG66" s="465"/>
      <c r="BH66" s="27"/>
      <c r="BI66" s="466" t="s">
        <v>45</v>
      </c>
      <c r="BJ66" s="429"/>
      <c r="BK66" s="455"/>
      <c r="BL66" s="457"/>
      <c r="BM66" s="468" t="str">
        <f>IF(OR(AND(BI$12="Grundvertrag Dienstleistung",BK65&lt;'Valori soglia'!$H$5),AND(BI$12="Los Dienstleistung",BK65&lt;'Valori soglia'!$H$5),AND(BI$12="Grundvertrag Lieferung",BK65&lt;'Valori soglia'!$L$5),AND(BI$12="Los Lieferung",BK65&lt;'Valori soglia'!$L$5)),"Freihändig Tipo. 36 OAPub","")</f>
        <v/>
      </c>
      <c r="BN66" s="469"/>
      <c r="BO66" s="461"/>
      <c r="BP66" s="463"/>
      <c r="BQ66" s="465"/>
      <c r="BR66" s="159"/>
      <c r="BS66" s="466" t="s">
        <v>45</v>
      </c>
      <c r="BT66" s="429"/>
      <c r="BU66" s="455"/>
      <c r="BV66" s="457"/>
      <c r="BW66" s="468" t="str">
        <f>IF(OR(AND(BS$12="Grundvertrag Dienstleistung",BU65&lt;'Valori soglia'!$H$5),AND(BS$12="Los Dienstleistung",BU65&lt;'Valori soglia'!$H$5),AND(BS$12="Grundvertrag Lieferung",BU65&lt;'Valori soglia'!$L$5),AND(BS$12="Los Lieferung",BU65&lt;'Valori soglia'!$L$5)),"Freihändig Tipo. 36 OAPub","")</f>
        <v/>
      </c>
      <c r="BX66" s="469"/>
      <c r="BY66" s="461"/>
      <c r="BZ66" s="463"/>
      <c r="CA66" s="465"/>
      <c r="CB66" s="159"/>
      <c r="CC66" s="466" t="s">
        <v>45</v>
      </c>
      <c r="CD66" s="429"/>
      <c r="CE66" s="455"/>
      <c r="CF66" s="457"/>
      <c r="CG66" s="468" t="str">
        <f>IF(OR(AND(CC$12="Grundvertrag Dienstleistung",CE65&lt;'Valori soglia'!$H$5),AND(CC$12="Los Dienstleistung",CE65&lt;'Valori soglia'!$H$5),AND(CC$12="Grundvertrag Lieferung",CE65&lt;'Valori soglia'!$L$5),AND(CC$12="Los Lieferung",CE65&lt;'Valori soglia'!$L$5)),"Freihändig Tipo. 36 OAPub","")</f>
        <v/>
      </c>
      <c r="CH66" s="469"/>
      <c r="CI66" s="461"/>
      <c r="CJ66" s="463"/>
      <c r="CK66" s="465"/>
      <c r="CL66" s="160"/>
      <c r="CM66" s="466" t="s">
        <v>45</v>
      </c>
      <c r="CN66" s="429"/>
      <c r="CO66" s="455"/>
      <c r="CP66" s="457"/>
      <c r="CQ66" s="468" t="str">
        <f>IF(OR(AND(CM$12="Grundvertrag Dienstleistung",CO65&lt;'Valori soglia'!$H$5),AND(CM$12="Los Dienstleistung",CO65&lt;'Valori soglia'!$H$5),AND(CM$12="Grundvertrag Lieferung",CO65&lt;'Valori soglia'!$L$5),AND(CM$12="Los Lieferung",CO65&lt;'Valori soglia'!$L$5)),"Freihändig Tipo. 36 OAPub","")</f>
        <v/>
      </c>
      <c r="CR66" s="469"/>
      <c r="CS66" s="461"/>
      <c r="CT66" s="463"/>
      <c r="CU66" s="465"/>
      <c r="CV66" s="161"/>
      <c r="CW66" s="466" t="s">
        <v>45</v>
      </c>
      <c r="CX66" s="429"/>
      <c r="CY66" s="455"/>
      <c r="CZ66" s="457"/>
      <c r="DA66" s="468" t="str">
        <f>IF(OR(AND(CW$12="Grundvertrag Dienstleistung",CY65&lt;'Valori soglia'!$H$5),AND(CW$12="Los Dienstleistung",CY65&lt;'Valori soglia'!$H$5),AND(CW$12="Grundvertrag Lieferung",CY65&lt;'Valori soglia'!$L$5),AND(CW$12="Los Lieferung",CY65&lt;'Valori soglia'!$L$5)),"Freihändig Tipo. 36 OAPub","")</f>
        <v/>
      </c>
      <c r="DB66" s="469"/>
      <c r="DC66" s="461"/>
      <c r="DD66" s="463"/>
      <c r="DE66" s="465"/>
      <c r="DF66" s="162"/>
      <c r="DG66" s="466" t="s">
        <v>45</v>
      </c>
      <c r="DH66" s="429"/>
      <c r="DI66" s="455"/>
      <c r="DJ66" s="457"/>
      <c r="DK66" s="468" t="str">
        <f>IF(OR(AND(DG$12="Grundvertrag Dienstleistung",DI65&lt;'Valori soglia'!$H$5),AND(DG$12="Los Dienstleistung",DI65&lt;'Valori soglia'!$H$5),AND(DG$12="Grundvertrag Lieferung",DI65&lt;'Valori soglia'!$L$5),AND(DG$12="Los Lieferung",DI65&lt;'Valori soglia'!$L$5)),"Freihändig Tipo. 36 OAPub","")</f>
        <v/>
      </c>
      <c r="DL66" s="469"/>
      <c r="DM66" s="461"/>
      <c r="DN66" s="463"/>
      <c r="DO66" s="465"/>
      <c r="DP66" s="36"/>
      <c r="DQ66" s="466" t="s">
        <v>45</v>
      </c>
      <c r="DR66" s="429"/>
      <c r="DS66" s="455"/>
      <c r="DT66" s="457"/>
      <c r="DU66" s="468" t="str">
        <f>IF(OR(AND(DQ$12="Grundvertrag Dienstleistung",DS65&lt;'Valori soglia'!$H$5),AND(DQ$12="Los Dienstleistung",DS65&lt;'Valori soglia'!$H$5),AND(DQ$12="Grundvertrag Lieferung",DS65&lt;'Valori soglia'!$L$5),AND(DQ$12="Los Lieferung",DS65&lt;'Valori soglia'!$L$5)),"Freihändig Tipo. 36 OAPub","")</f>
        <v/>
      </c>
      <c r="DV66" s="469"/>
      <c r="DW66" s="461"/>
      <c r="DX66" s="463"/>
      <c r="DY66" s="465"/>
      <c r="DZ66" s="27"/>
      <c r="EA66" s="466" t="s">
        <v>45</v>
      </c>
      <c r="EB66" s="429"/>
      <c r="EC66" s="455"/>
      <c r="ED66" s="457"/>
      <c r="EE66" s="468" t="str">
        <f>IF(OR(AND(EA$12="Grundvertrag Dienstleistung",EC65&lt;'Valori soglia'!$H$5),AND(EA$12="Los Dienstleistung",EC65&lt;'Valori soglia'!$H$5),AND(EA$12="Grundvertrag Lieferung",EC65&lt;'Valori soglia'!$L$5),AND(EA$12="Los Lieferung",EC65&lt;'Valori soglia'!$L$5)),"Freihändig Tipo. 36 OAPub","")</f>
        <v/>
      </c>
      <c r="EF66" s="469"/>
      <c r="EG66" s="461"/>
      <c r="EH66" s="463"/>
      <c r="EI66" s="465"/>
      <c r="EJ66" s="28"/>
      <c r="EK66" s="466" t="s">
        <v>45</v>
      </c>
      <c r="EL66" s="429"/>
      <c r="EM66" s="455"/>
      <c r="EN66" s="457"/>
      <c r="EO66" s="468" t="str">
        <f>IF(OR(AND(EK$12="Grundvertrag Dienstleistung",EM65&lt;'Valori soglia'!$H$5),AND(EK$12="Los Dienstleistung",EM65&lt;'Valori soglia'!$H$5),AND(EK$12="Grundvertrag Lieferung",EM65&lt;'Valori soglia'!$L$5),AND(EK$12="Los Lieferung",EM65&lt;'Valori soglia'!$L$5)),"Freihändig Tipo. 36 OAPub","")</f>
        <v/>
      </c>
      <c r="EP66" s="469"/>
      <c r="EQ66" s="461"/>
      <c r="ER66" s="463"/>
      <c r="ES66" s="465"/>
      <c r="ET66" s="27"/>
      <c r="EU66" s="466" t="s">
        <v>45</v>
      </c>
      <c r="EV66" s="429"/>
      <c r="EW66" s="455"/>
      <c r="EX66" s="457"/>
      <c r="EY66" s="468" t="str">
        <f>IF(OR(AND(EU$12="Grundvertrag Dienstleistung",EW65&lt;'Valori soglia'!$H$5),AND(EU$12="Los Dienstleistung",EW65&lt;'Valori soglia'!$H$5),AND(EU$12="Grundvertrag Lieferung",EW65&lt;'Valori soglia'!$L$5),AND(EU$12="Los Lieferung",EW65&lt;'Valori soglia'!$L$5)),"Freihändig Tipo. 36 OAPub","")</f>
        <v/>
      </c>
      <c r="EZ66" s="469"/>
      <c r="FA66" s="461"/>
      <c r="FB66" s="463"/>
      <c r="FC66" s="465"/>
      <c r="FD66" s="159"/>
      <c r="FE66" s="466" t="s">
        <v>45</v>
      </c>
      <c r="FF66" s="429"/>
      <c r="FG66" s="455"/>
      <c r="FH66" s="457"/>
      <c r="FI66" s="468" t="str">
        <f>IF(OR(AND(FE$12="Grundvertrag Dienstleistung",FG65&lt;'Valori soglia'!$H$5),AND(FE$12="Los Dienstleistung",FG65&lt;'Valori soglia'!$H$5),AND(FE$12="Grundvertrag Lieferung",FG65&lt;'Valori soglia'!$L$5),AND(FE$12="Los Lieferung",FG65&lt;'Valori soglia'!$L$5)),"Freihändig Tipo. 36 OAPub","")</f>
        <v/>
      </c>
      <c r="FJ66" s="469"/>
      <c r="FK66" s="461"/>
      <c r="FL66" s="463"/>
      <c r="FM66" s="465"/>
      <c r="FN66" s="159"/>
      <c r="FO66" s="466" t="s">
        <v>45</v>
      </c>
      <c r="FP66" s="429"/>
      <c r="FQ66" s="455"/>
      <c r="FR66" s="457"/>
      <c r="FS66" s="468" t="str">
        <f>IF(OR(AND(FO$12="Grundvertrag Dienstleistung",FQ65&lt;'Valori soglia'!$H$5),AND(FO$12="Los Dienstleistung",FQ65&lt;'Valori soglia'!$H$5),AND(FO$12="Grundvertrag Lieferung",FQ65&lt;'Valori soglia'!$L$5),AND(FO$12="Los Lieferung",FQ65&lt;'Valori soglia'!$L$5)),"Freihändig Tipo. 36 OAPub","")</f>
        <v/>
      </c>
      <c r="FT66" s="469"/>
      <c r="FU66" s="461"/>
      <c r="FV66" s="463"/>
      <c r="FW66" s="465"/>
      <c r="FX66" s="160"/>
      <c r="FY66" s="466" t="s">
        <v>45</v>
      </c>
      <c r="FZ66" s="429"/>
      <c r="GA66" s="455"/>
      <c r="GB66" s="457"/>
      <c r="GC66" s="468" t="str">
        <f>IF(OR(AND(FY$12="Grundvertrag Dienstleistung",GA65&lt;'Valori soglia'!$H$5),AND(FY$12="Los Dienstleistung",GA65&lt;'Valori soglia'!$H$5),AND(FY$12="Grundvertrag Lieferung",GA65&lt;'Valori soglia'!$L$5),AND(FY$12="Los Lieferung",GA65&lt;'Valori soglia'!$L$5)),"Freihändig Tipo. 36 OAPub","")</f>
        <v/>
      </c>
      <c r="GD66" s="469"/>
      <c r="GE66" s="461"/>
      <c r="GF66" s="463"/>
      <c r="GG66" s="465"/>
      <c r="GH66" s="161"/>
      <c r="GI66" s="466" t="s">
        <v>45</v>
      </c>
      <c r="GJ66" s="429"/>
      <c r="GK66" s="455"/>
      <c r="GL66" s="457"/>
      <c r="GM66" s="468" t="str">
        <f>IF(OR(AND(GI$12="Grundvertrag Dienstleistung",GK65&lt;'Valori soglia'!$H$5),AND(GI$12="Los Dienstleistung",GK65&lt;'Valori soglia'!$H$5),AND(GI$12="Grundvertrag Lieferung",GK65&lt;'Valori soglia'!$L$5),AND(GI$12="Los Lieferung",GK65&lt;'Valori soglia'!$L$5)),"Freihändig Tipo. 36 OAPub","")</f>
        <v/>
      </c>
      <c r="GN66" s="469"/>
      <c r="GO66" s="461"/>
      <c r="GP66" s="463"/>
      <c r="GQ66" s="465"/>
      <c r="GR66" s="162"/>
      <c r="GS66" s="466" t="s">
        <v>45</v>
      </c>
      <c r="GT66" s="429"/>
      <c r="GU66" s="455"/>
      <c r="GV66" s="457"/>
      <c r="GW66" s="468" t="str">
        <f>IF(OR(AND(GS$12="Grundvertrag Dienstleistung",GU65&lt;'Valori soglia'!$H$5),AND(GS$12="Los Dienstleistung",GU65&lt;'Valori soglia'!$H$5),AND(GS$12="Grundvertrag Lieferung",GU65&lt;'Valori soglia'!$L$5),AND(GS$12="Los Lieferung",GU65&lt;'Valori soglia'!$L$5)),"Freihändig Tipo. 36 OAPub","")</f>
        <v/>
      </c>
      <c r="GX66" s="469"/>
      <c r="GY66" s="461"/>
      <c r="GZ66" s="463"/>
      <c r="HA66" s="465"/>
      <c r="HB66" s="36"/>
      <c r="HC66" s="466" t="s">
        <v>45</v>
      </c>
      <c r="HD66" s="429"/>
      <c r="HE66" s="455"/>
      <c r="HF66" s="457"/>
      <c r="HG66" s="468" t="str">
        <f>IF(OR(AND(HC$12="Grundvertrag Dienstleistung",HE65&lt;'Valori soglia'!$H$5),AND(HC$12="Los Dienstleistung",HE65&lt;'Valori soglia'!$H$5),AND(HC$12="Grundvertrag Lieferung",HE65&lt;'Valori soglia'!$L$5),AND(HC$12="Los Lieferung",HE65&lt;'Valori soglia'!$L$5)),"Freihändig Tipo. 36 OAPub","")</f>
        <v/>
      </c>
      <c r="HH66" s="469"/>
      <c r="HI66" s="461"/>
      <c r="HJ66" s="463"/>
      <c r="HK66" s="465"/>
      <c r="HL66" s="27"/>
      <c r="HM66" s="466" t="s">
        <v>45</v>
      </c>
      <c r="HN66" s="429"/>
      <c r="HO66" s="455"/>
      <c r="HP66" s="457"/>
      <c r="HQ66" s="468" t="str">
        <f>IF(OR(AND(HM$12="Grundvertrag Dienstleistung",HO65&lt;'Valori soglia'!$H$5),AND(HM$12="Los Dienstleistung",HO65&lt;'Valori soglia'!$H$5),AND(HM$12="Grundvertrag Lieferung",HO65&lt;'Valori soglia'!$L$5),AND(HM$12="Los Lieferung",HO65&lt;'Valori soglia'!$L$5)),"Freihändig Tipo. 36 OAPub","")</f>
        <v/>
      </c>
      <c r="HR66" s="469"/>
      <c r="HS66" s="461"/>
      <c r="HT66" s="463"/>
      <c r="HU66" s="465"/>
      <c r="HV66" s="28"/>
      <c r="HW66" s="466" t="s">
        <v>45</v>
      </c>
      <c r="HX66" s="429"/>
      <c r="HY66" s="455"/>
      <c r="HZ66" s="457"/>
      <c r="IA66" s="468" t="str">
        <f>IF(OR(AND(HW$12="Grundvertrag Dienstleistung",HY65&lt;'Valori soglia'!$H$5),AND(HW$12="Los Dienstleistung",HY65&lt;'Valori soglia'!$H$5),AND(HW$12="Grundvertrag Lieferung",HY65&lt;'Valori soglia'!$L$5),AND(HW$12="Los Lieferung",HY65&lt;'Valori soglia'!$L$5)),"Freihändig Tipo. 36 OAPub","")</f>
        <v/>
      </c>
      <c r="IB66" s="469"/>
      <c r="IC66" s="461"/>
      <c r="ID66" s="463"/>
      <c r="IE66" s="465"/>
      <c r="IF66" s="27"/>
      <c r="IG66" s="466" t="s">
        <v>45</v>
      </c>
      <c r="IH66" s="429"/>
      <c r="II66" s="455"/>
      <c r="IJ66" s="457"/>
      <c r="IK66" s="468" t="str">
        <f>IF(OR(AND(IG$12="Grundvertrag Dienstleistung",II65&lt;'Valori soglia'!$H$5),AND(IG$12="Los Dienstleistung",II65&lt;'Valori soglia'!$H$5),AND(IG$12="Grundvertrag Lieferung",II65&lt;'Valori soglia'!$L$5),AND(IG$12="Los Lieferung",II65&lt;'Valori soglia'!$L$5)),"Freihändig Tipo. 36 OAPub","")</f>
        <v/>
      </c>
      <c r="IL66" s="469"/>
      <c r="IM66" s="461"/>
      <c r="IN66" s="463"/>
      <c r="IO66" s="465"/>
      <c r="IP66" s="159"/>
      <c r="IQ66" s="466" t="s">
        <v>45</v>
      </c>
      <c r="IR66" s="429"/>
      <c r="IS66" s="455"/>
      <c r="IT66" s="457"/>
      <c r="IU66" s="468" t="str">
        <f>IF(OR(AND(IQ$12="Grundvertrag Dienstleistung",IS65&lt;'Valori soglia'!$H$5),AND(IQ$12="Los Dienstleistung",IS65&lt;'Valori soglia'!$H$5),AND(IQ$12="Grundvertrag Lieferung",IS65&lt;'Valori soglia'!$L$5),AND(IQ$12="Los Lieferung",IS65&lt;'Valori soglia'!$L$5)),"Freihändig Tipo. 36 OAPub","")</f>
        <v/>
      </c>
      <c r="IV66" s="469"/>
      <c r="IW66" s="461"/>
      <c r="IX66" s="463"/>
      <c r="IY66" s="465"/>
      <c r="IZ66" s="159"/>
      <c r="JA66" s="466" t="s">
        <v>45</v>
      </c>
      <c r="JB66" s="429"/>
      <c r="JC66" s="455"/>
      <c r="JD66" s="457"/>
      <c r="JE66" s="468" t="str">
        <f>IF(OR(AND(JA$12="Grundvertrag Dienstleistung",JC65&lt;'Valori soglia'!$H$5),AND(JA$12="Los Dienstleistung",JC65&lt;'Valori soglia'!$H$5),AND(JA$12="Grundvertrag Lieferung",JC65&lt;'Valori soglia'!$L$5),AND(JA$12="Los Lieferung",JC65&lt;'Valori soglia'!$L$5)),"Freihändig Tipo. 36 OAPub","")</f>
        <v/>
      </c>
      <c r="JF66" s="469"/>
      <c r="JG66" s="461"/>
      <c r="JH66" s="463"/>
      <c r="JI66" s="465"/>
      <c r="JJ66" s="160"/>
      <c r="JK66" s="466" t="s">
        <v>45</v>
      </c>
      <c r="JL66" s="429"/>
      <c r="JM66" s="455"/>
      <c r="JN66" s="457"/>
      <c r="JO66" s="468" t="str">
        <f>IF(OR(AND(JK$12="Grundvertrag Dienstleistung",JM65&lt;'Valori soglia'!$H$5),AND(JK$12="Los Dienstleistung",JM65&lt;'Valori soglia'!$H$5),AND(JK$12="Grundvertrag Lieferung",JM65&lt;'Valori soglia'!$L$5),AND(JK$12="Los Lieferung",JM65&lt;'Valori soglia'!$L$5)),"Freihändig Tipo. 36 OAPub","")</f>
        <v/>
      </c>
      <c r="JP66" s="469"/>
      <c r="JQ66" s="461"/>
      <c r="JR66" s="463"/>
      <c r="JS66" s="465"/>
    </row>
    <row r="67" spans="2:279" ht="27" customHeight="1" x14ac:dyDescent="0.2">
      <c r="B67" s="343"/>
      <c r="C67" s="429"/>
      <c r="D67" s="378"/>
      <c r="E67" s="510"/>
      <c r="F67" s="507" t="str">
        <f>IF(OR(AND(B65="Grundvertrag Dienstleistung",D65&lt;'Valori soglia'!H$5),AND(B65="Los Dienstleistung",D65&lt;'Valori soglia'!H$5),AND(B65="Grundvertrag Lieferung",D65&lt;'Valori soglia'!L$5),AND(B65="Los Lieferung",D65&lt;'Valori soglia'!L$5)),"Freihändig Tipo. 36 OAPub","")</f>
        <v/>
      </c>
      <c r="G67" s="508"/>
      <c r="H67" s="502"/>
      <c r="I67" s="503"/>
      <c r="J67" s="495"/>
      <c r="K67" s="466"/>
      <c r="L67" s="429"/>
      <c r="M67" s="455"/>
      <c r="N67" s="457"/>
      <c r="O67" s="472" t="str">
        <f>IF(OR(AND(N$12="Offen",OR(AND(K$12="Grundvertrag Dienstleistung",M65&gt;='Valori soglia'!$H$5,M65&lt;'Valori soglia'!$H$6),AND(K$12="Los Dienstleistung",M65&gt;='Valori soglia'!$H$5,M65&lt;'Valori soglia'!$H$6),AND(K$12="Grundvertrag Lieferung",M65&gt;='Valori soglia'!$L$5,M65&lt;'Valori soglia'!$L$6),AND(K$12="Los Lieferung",M65&gt;='Valori soglia'!$L$5,M65&lt;'Valori soglia'!$L$6))),AND(N$12="Einladung",OR(AND(K$12="Grundvertrag Dienstleistung",M65&gt;='Valori soglia'!$H$5,M65&lt;'Valori soglia'!$H$6),AND(K$12="Los Dienstleistung",M65&gt;='Valori soglia'!$H$5,M65&lt;'Valori soglia'!$H$6),AND(K$12="Grundvertrag Lieferung",M65&gt;='Valori soglia'!$L$5,M65&lt;'Valori soglia'!$L$6),AND(K$12="Los Lieferung",M65&gt;='Valori soglia'!$L$5,M65&lt;'Valori soglia'!$L$6)))),"Freihändig Tipo. 36 Abs. 2 Bst. d OAPub","")</f>
        <v/>
      </c>
      <c r="P67" s="473"/>
      <c r="Q67" s="461"/>
      <c r="R67" s="463"/>
      <c r="S67" s="465"/>
      <c r="T67" s="162"/>
      <c r="U67" s="466"/>
      <c r="V67" s="429"/>
      <c r="W67" s="455"/>
      <c r="X67" s="457"/>
      <c r="Y67" s="472" t="str">
        <f>IF(OR(AND(X$12="Offen",OR(AND(U$12="Grundvertrag Dienstleistung",W65&gt;='Valori soglia'!$H$5,W65&lt;'Valori soglia'!$H$6),AND(U$12="Los Dienstleistung",W65&gt;='Valori soglia'!$H$5,W65&lt;'Valori soglia'!$H$6),AND(U$12="Grundvertrag Lieferung",W65&gt;='Valori soglia'!$L$5,W65&lt;'Valori soglia'!$L$6),AND(U$12="Los Lieferung",W65&gt;='Valori soglia'!$L$5,W65&lt;'Valori soglia'!$L$6))),AND(X$12="Einladung",OR(AND(U$12="Grundvertrag Dienstleistung",W65&gt;='Valori soglia'!$H$5,W65&lt;'Valori soglia'!$H$6),AND(U$12="Los Dienstleistung",W65&gt;='Valori soglia'!$H$5,W65&lt;'Valori soglia'!$H$6),AND(U$12="Grundvertrag Lieferung",W65&gt;='Valori soglia'!$L$5,W65&lt;'Valori soglia'!$L$6),AND(U$12="Los Lieferung",W65&gt;='Valori soglia'!$L$5,W65&lt;'Valori soglia'!$L$6)))),"Freihändig Tipo. 36 Abs. 2 Bst. d OAPub","")</f>
        <v/>
      </c>
      <c r="Z67" s="473"/>
      <c r="AA67" s="461"/>
      <c r="AB67" s="463"/>
      <c r="AC67" s="465"/>
      <c r="AD67" s="27"/>
      <c r="AE67" s="466"/>
      <c r="AF67" s="429"/>
      <c r="AG67" s="455"/>
      <c r="AH67" s="457"/>
      <c r="AI67" s="472" t="str">
        <f>IF(OR(AND(AH$12="Offen",OR(AND(AE$12="Grundvertrag Dienstleistung",AG65&gt;='Valori soglia'!$H$5,AG65&lt;'Valori soglia'!$H$6),AND(AE$12="Los Dienstleistung",AG65&gt;='Valori soglia'!$H$5,AG65&lt;'Valori soglia'!$H$6),AND(AE$12="Grundvertrag Lieferung",AG65&gt;='Valori soglia'!$L$5,AG65&lt;'Valori soglia'!$L$6),AND(AE$12="Los Lieferung",AG65&gt;='Valori soglia'!$L$5,AG65&lt;'Valori soglia'!$L$6))),AND(AH$12="Einladung",OR(AND(AE$12="Grundvertrag Dienstleistung",AG65&gt;='Valori soglia'!$H$5,AG65&lt;'Valori soglia'!$H$6),AND(AE$12="Los Dienstleistung",AG65&gt;='Valori soglia'!$H$5,AG65&lt;'Valori soglia'!$H$6),AND(AE$12="Grundvertrag Lieferung",AG65&gt;='Valori soglia'!$L$5,AG65&lt;'Valori soglia'!$L$6),AND(AE$12="Los Lieferung",AG65&gt;='Valori soglia'!$L$5,AG65&lt;'Valori soglia'!$L$6)))),"Freihändig Tipo. 36 Abs. 2 Bst. d OAPub","")</f>
        <v/>
      </c>
      <c r="AJ67" s="473"/>
      <c r="AK67" s="461"/>
      <c r="AL67" s="463"/>
      <c r="AM67" s="465"/>
      <c r="AN67" s="27"/>
      <c r="AO67" s="466"/>
      <c r="AP67" s="429"/>
      <c r="AQ67" s="455"/>
      <c r="AR67" s="457"/>
      <c r="AS67" s="472" t="str">
        <f>IF(OR(AND(AR$12="Offen",OR(AND(AO$12="Grundvertrag Dienstleistung",AQ65&gt;='Valori soglia'!$H$5,AQ65&lt;'Valori soglia'!$H$6),AND(AO$12="Los Dienstleistung",AQ65&gt;='Valori soglia'!$H$5,AQ65&lt;'Valori soglia'!$H$6),AND(AO$12="Grundvertrag Lieferung",AQ65&gt;='Valori soglia'!$L$5,AQ65&lt;'Valori soglia'!$L$6),AND(AO$12="Los Lieferung",AQ65&gt;='Valori soglia'!$L$5,AQ65&lt;'Valori soglia'!$L$6))),AND(AR$12="Einladung",OR(AND(AO$12="Grundvertrag Dienstleistung",AQ65&gt;='Valori soglia'!$H$5,AQ65&lt;'Valori soglia'!$H$6),AND(AO$12="Los Dienstleistung",AQ65&gt;='Valori soglia'!$H$5,AQ65&lt;'Valori soglia'!$H$6),AND(AO$12="Grundvertrag Lieferung",AQ65&gt;='Valori soglia'!$L$5,AQ65&lt;'Valori soglia'!$L$6),AND(AO$12="Los Lieferung",AQ65&gt;='Valori soglia'!$L$5,AQ65&lt;'Valori soglia'!$L$6)))),"Freihändig Tipo. 36 Abs. 2 Bst. d OAPub","")</f>
        <v/>
      </c>
      <c r="AT67" s="473"/>
      <c r="AU67" s="461"/>
      <c r="AV67" s="463"/>
      <c r="AW67" s="465"/>
      <c r="AX67" s="28"/>
      <c r="AY67" s="466"/>
      <c r="AZ67" s="429"/>
      <c r="BA67" s="455"/>
      <c r="BB67" s="457"/>
      <c r="BC67" s="472" t="str">
        <f>IF(OR(AND(BB$12="Offen",OR(AND(AY$12="Grundvertrag Dienstleistung",BA65&gt;='Valori soglia'!$H$5,BA65&lt;'Valori soglia'!$H$6),AND(AY$12="Los Dienstleistung",BA65&gt;='Valori soglia'!$H$5,BA65&lt;'Valori soglia'!$H$6),AND(AY$12="Grundvertrag Lieferung",BA65&gt;='Valori soglia'!$L$5,BA65&lt;'Valori soglia'!$L$6),AND(AY$12="Los Lieferung",BA65&gt;='Valori soglia'!$L$5,BA65&lt;'Valori soglia'!$L$6))),AND(BB$12="Einladung",OR(AND(AY$12="Grundvertrag Dienstleistung",BA65&gt;='Valori soglia'!$H$5,BA65&lt;'Valori soglia'!$H$6),AND(AY$12="Los Dienstleistung",BA65&gt;='Valori soglia'!$H$5,BA65&lt;'Valori soglia'!$H$6),AND(AY$12="Grundvertrag Lieferung",BA65&gt;='Valori soglia'!$L$5,BA65&lt;'Valori soglia'!$L$6),AND(AY$12="Los Lieferung",BA65&gt;='Valori soglia'!$L$5,BA65&lt;'Valori soglia'!$L$6)))),"Freihändig Tipo. 36 Abs. 2 Bst. d OAPub","")</f>
        <v/>
      </c>
      <c r="BD67" s="473"/>
      <c r="BE67" s="461"/>
      <c r="BF67" s="463"/>
      <c r="BG67" s="465"/>
      <c r="BH67" s="27"/>
      <c r="BI67" s="466"/>
      <c r="BJ67" s="429"/>
      <c r="BK67" s="455"/>
      <c r="BL67" s="457"/>
      <c r="BM67" s="472" t="str">
        <f>IF(OR(AND(BL$12="Offen",OR(AND(BI$12="Grundvertrag Dienstleistung",BK65&gt;='Valori soglia'!$H$5,BK65&lt;'Valori soglia'!$H$6),AND(BI$12="Los Dienstleistung",BK65&gt;='Valori soglia'!$H$5,BK65&lt;'Valori soglia'!$H$6),AND(BI$12="Grundvertrag Lieferung",BK65&gt;='Valori soglia'!$L$5,BK65&lt;'Valori soglia'!$L$6),AND(BI$12="Los Lieferung",BK65&gt;='Valori soglia'!$L$5,BK65&lt;'Valori soglia'!$L$6))),AND(BL$12="Einladung",OR(AND(BI$12="Grundvertrag Dienstleistung",BK65&gt;='Valori soglia'!$H$5,BK65&lt;'Valori soglia'!$H$6),AND(BI$12="Los Dienstleistung",BK65&gt;='Valori soglia'!$H$5,BK65&lt;'Valori soglia'!$H$6),AND(BI$12="Grundvertrag Lieferung",BK65&gt;='Valori soglia'!$L$5,BK65&lt;'Valori soglia'!$L$6),AND(BI$12="Los Lieferung",BK65&gt;='Valori soglia'!$L$5,BK65&lt;'Valori soglia'!$L$6)))),"Freihändig Tipo. 36 Abs. 2 Bst. d OAPub","")</f>
        <v/>
      </c>
      <c r="BN67" s="473"/>
      <c r="BO67" s="461"/>
      <c r="BP67" s="463"/>
      <c r="BQ67" s="465"/>
      <c r="BR67" s="159"/>
      <c r="BS67" s="466"/>
      <c r="BT67" s="429"/>
      <c r="BU67" s="455"/>
      <c r="BV67" s="457"/>
      <c r="BW67" s="472" t="str">
        <f>IF(OR(AND(BV$12="Offen",OR(AND(BS$12="Grundvertrag Dienstleistung",BU65&gt;='Valori soglia'!$H$5,BU65&lt;'Valori soglia'!$H$6),AND(BS$12="Los Dienstleistung",BU65&gt;='Valori soglia'!$H$5,BU65&lt;'Valori soglia'!$H$6),AND(BS$12="Grundvertrag Lieferung",BU65&gt;='Valori soglia'!$L$5,BU65&lt;'Valori soglia'!$L$6),AND(BS$12="Los Lieferung",BU65&gt;='Valori soglia'!$L$5,BU65&lt;'Valori soglia'!$L$6))),AND(BV$12="Einladung",OR(AND(BS$12="Grundvertrag Dienstleistung",BU65&gt;='Valori soglia'!$H$5,BU65&lt;'Valori soglia'!$H$6),AND(BS$12="Los Dienstleistung",BU65&gt;='Valori soglia'!$H$5,BU65&lt;'Valori soglia'!$H$6),AND(BS$12="Grundvertrag Lieferung",BU65&gt;='Valori soglia'!$L$5,BU65&lt;'Valori soglia'!$L$6),AND(BS$12="Los Lieferung",BU65&gt;='Valori soglia'!$L$5,BU65&lt;'Valori soglia'!$L$6)))),"Freihändig Tipo. 36 Abs. 2 Bst. d OAPub","")</f>
        <v/>
      </c>
      <c r="BX67" s="473"/>
      <c r="BY67" s="461"/>
      <c r="BZ67" s="463"/>
      <c r="CA67" s="465"/>
      <c r="CB67" s="159"/>
      <c r="CC67" s="466"/>
      <c r="CD67" s="429"/>
      <c r="CE67" s="455"/>
      <c r="CF67" s="457"/>
      <c r="CG67" s="472" t="str">
        <f>IF(OR(AND(CF$12="Offen",OR(AND(CC$12="Grundvertrag Dienstleistung",CE65&gt;='Valori soglia'!$H$5,CE65&lt;'Valori soglia'!$H$6),AND(CC$12="Los Dienstleistung",CE65&gt;='Valori soglia'!$H$5,CE65&lt;'Valori soglia'!$H$6),AND(CC$12="Grundvertrag Lieferung",CE65&gt;='Valori soglia'!$L$5,CE65&lt;'Valori soglia'!$L$6),AND(CC$12="Los Lieferung",CE65&gt;='Valori soglia'!$L$5,CE65&lt;'Valori soglia'!$L$6))),AND(CF$12="Einladung",OR(AND(CC$12="Grundvertrag Dienstleistung",CE65&gt;='Valori soglia'!$H$5,CE65&lt;'Valori soglia'!$H$6),AND(CC$12="Los Dienstleistung",CE65&gt;='Valori soglia'!$H$5,CE65&lt;'Valori soglia'!$H$6),AND(CC$12="Grundvertrag Lieferung",CE65&gt;='Valori soglia'!$L$5,CE65&lt;'Valori soglia'!$L$6),AND(CC$12="Los Lieferung",CE65&gt;='Valori soglia'!$L$5,CE65&lt;'Valori soglia'!$L$6)))),"Freihändig Tipo. 36 Abs. 2 Bst. d OAPub","")</f>
        <v/>
      </c>
      <c r="CH67" s="473"/>
      <c r="CI67" s="461"/>
      <c r="CJ67" s="463"/>
      <c r="CK67" s="465"/>
      <c r="CL67" s="160"/>
      <c r="CM67" s="466"/>
      <c r="CN67" s="429"/>
      <c r="CO67" s="455"/>
      <c r="CP67" s="457"/>
      <c r="CQ67" s="472" t="str">
        <f>IF(OR(AND(CP$12="Offen",OR(AND(CM$12="Grundvertrag Dienstleistung",CO65&gt;='Valori soglia'!$H$5,CO65&lt;'Valori soglia'!$H$6),AND(CM$12="Los Dienstleistung",CO65&gt;='Valori soglia'!$H$5,CO65&lt;'Valori soglia'!$H$6),AND(CM$12="Grundvertrag Lieferung",CO65&gt;='Valori soglia'!$L$5,CO65&lt;'Valori soglia'!$L$6),AND(CM$12="Los Lieferung",CO65&gt;='Valori soglia'!$L$5,CO65&lt;'Valori soglia'!$L$6))),AND(CP$12="Einladung",OR(AND(CM$12="Grundvertrag Dienstleistung",CO65&gt;='Valori soglia'!$H$5,CO65&lt;'Valori soglia'!$H$6),AND(CM$12="Los Dienstleistung",CO65&gt;='Valori soglia'!$H$5,CO65&lt;'Valori soglia'!$H$6),AND(CM$12="Grundvertrag Lieferung",CO65&gt;='Valori soglia'!$L$5,CO65&lt;'Valori soglia'!$L$6),AND(CM$12="Los Lieferung",CO65&gt;='Valori soglia'!$L$5,CO65&lt;'Valori soglia'!$L$6)))),"Freihändig Tipo. 36 Abs. 2 Bst. d OAPub","")</f>
        <v/>
      </c>
      <c r="CR67" s="473"/>
      <c r="CS67" s="461"/>
      <c r="CT67" s="463"/>
      <c r="CU67" s="465"/>
      <c r="CV67" s="161"/>
      <c r="CW67" s="466"/>
      <c r="CX67" s="429"/>
      <c r="CY67" s="455"/>
      <c r="CZ67" s="457"/>
      <c r="DA67" s="472" t="str">
        <f>IF(OR(AND(CZ$12="Offen",OR(AND(CW$12="Grundvertrag Dienstleistung",CY65&gt;='Valori soglia'!$H$5,CY65&lt;'Valori soglia'!$H$6),AND(CW$12="Los Dienstleistung",CY65&gt;='Valori soglia'!$H$5,CY65&lt;'Valori soglia'!$H$6),AND(CW$12="Grundvertrag Lieferung",CY65&gt;='Valori soglia'!$L$5,CY65&lt;'Valori soglia'!$L$6),AND(CW$12="Los Lieferung",CY65&gt;='Valori soglia'!$L$5,CY65&lt;'Valori soglia'!$L$6))),AND(CZ$12="Einladung",OR(AND(CW$12="Grundvertrag Dienstleistung",CY65&gt;='Valori soglia'!$H$5,CY65&lt;'Valori soglia'!$H$6),AND(CW$12="Los Dienstleistung",CY65&gt;='Valori soglia'!$H$5,CY65&lt;'Valori soglia'!$H$6),AND(CW$12="Grundvertrag Lieferung",CY65&gt;='Valori soglia'!$L$5,CY65&lt;'Valori soglia'!$L$6),AND(CW$12="Los Lieferung",CY65&gt;='Valori soglia'!$L$5,CY65&lt;'Valori soglia'!$L$6)))),"Freihändig Tipo. 36 Abs. 2 Bst. d OAPub","")</f>
        <v/>
      </c>
      <c r="DB67" s="473"/>
      <c r="DC67" s="461"/>
      <c r="DD67" s="463"/>
      <c r="DE67" s="465"/>
      <c r="DF67" s="162"/>
      <c r="DG67" s="466"/>
      <c r="DH67" s="429"/>
      <c r="DI67" s="455"/>
      <c r="DJ67" s="457"/>
      <c r="DK67" s="472" t="str">
        <f>IF(OR(AND(DJ$12="Offen",OR(AND(DG$12="Grundvertrag Dienstleistung",DI65&gt;='Valori soglia'!$H$5,DI65&lt;'Valori soglia'!$H$6),AND(DG$12="Los Dienstleistung",DI65&gt;='Valori soglia'!$H$5,DI65&lt;'Valori soglia'!$H$6),AND(DG$12="Grundvertrag Lieferung",DI65&gt;='Valori soglia'!$L$5,DI65&lt;'Valori soglia'!$L$6),AND(DG$12="Los Lieferung",DI65&gt;='Valori soglia'!$L$5,DI65&lt;'Valori soglia'!$L$6))),AND(DJ$12="Einladung",OR(AND(DG$12="Grundvertrag Dienstleistung",DI65&gt;='Valori soglia'!$H$5,DI65&lt;'Valori soglia'!$H$6),AND(DG$12="Los Dienstleistung",DI65&gt;='Valori soglia'!$H$5,DI65&lt;'Valori soglia'!$H$6),AND(DG$12="Grundvertrag Lieferung",DI65&gt;='Valori soglia'!$L$5,DI65&lt;'Valori soglia'!$L$6),AND(DG$12="Los Lieferung",DI65&gt;='Valori soglia'!$L$5,DI65&lt;'Valori soglia'!$L$6)))),"Freihändig Tipo. 36 Abs. 2 Bst. d OAPub","")</f>
        <v/>
      </c>
      <c r="DL67" s="473"/>
      <c r="DM67" s="461"/>
      <c r="DN67" s="463"/>
      <c r="DO67" s="465"/>
      <c r="DP67" s="27"/>
      <c r="DQ67" s="466"/>
      <c r="DR67" s="429"/>
      <c r="DS67" s="455"/>
      <c r="DT67" s="457"/>
      <c r="DU67" s="472" t="str">
        <f>IF(OR(AND(DT$12="Offen",OR(AND(DQ$12="Grundvertrag Dienstleistung",DS65&gt;='Valori soglia'!$H$5,DS65&lt;'Valori soglia'!$H$6),AND(DQ$12="Los Dienstleistung",DS65&gt;='Valori soglia'!$H$5,DS65&lt;'Valori soglia'!$H$6),AND(DQ$12="Grundvertrag Lieferung",DS65&gt;='Valori soglia'!$L$5,DS65&lt;'Valori soglia'!$L$6),AND(DQ$12="Los Lieferung",DS65&gt;='Valori soglia'!$L$5,DS65&lt;'Valori soglia'!$L$6))),AND(DT$12="Einladung",OR(AND(DQ$12="Grundvertrag Dienstleistung",DS65&gt;='Valori soglia'!$H$5,DS65&lt;'Valori soglia'!$H$6),AND(DQ$12="Los Dienstleistung",DS65&gt;='Valori soglia'!$H$5,DS65&lt;'Valori soglia'!$H$6),AND(DQ$12="Grundvertrag Lieferung",DS65&gt;='Valori soglia'!$L$5,DS65&lt;'Valori soglia'!$L$6),AND(DQ$12="Los Lieferung",DS65&gt;='Valori soglia'!$L$5,DS65&lt;'Valori soglia'!$L$6)))),"Freihändig Tipo. 36 Abs. 2 Bst. d OAPub","")</f>
        <v/>
      </c>
      <c r="DV67" s="473"/>
      <c r="DW67" s="461"/>
      <c r="DX67" s="463"/>
      <c r="DY67" s="465"/>
      <c r="DZ67" s="27"/>
      <c r="EA67" s="466"/>
      <c r="EB67" s="429"/>
      <c r="EC67" s="455"/>
      <c r="ED67" s="457"/>
      <c r="EE67" s="472" t="str">
        <f>IF(OR(AND(ED$12="Offen",OR(AND(EA$12="Grundvertrag Dienstleistung",EC65&gt;='Valori soglia'!$H$5,EC65&lt;'Valori soglia'!$H$6),AND(EA$12="Los Dienstleistung",EC65&gt;='Valori soglia'!$H$5,EC65&lt;'Valori soglia'!$H$6),AND(EA$12="Grundvertrag Lieferung",EC65&gt;='Valori soglia'!$L$5,EC65&lt;'Valori soglia'!$L$6),AND(EA$12="Los Lieferung",EC65&gt;='Valori soglia'!$L$5,EC65&lt;'Valori soglia'!$L$6))),AND(ED$12="Einladung",OR(AND(EA$12="Grundvertrag Dienstleistung",EC65&gt;='Valori soglia'!$H$5,EC65&lt;'Valori soglia'!$H$6),AND(EA$12="Los Dienstleistung",EC65&gt;='Valori soglia'!$H$5,EC65&lt;'Valori soglia'!$H$6),AND(EA$12="Grundvertrag Lieferung",EC65&gt;='Valori soglia'!$L$5,EC65&lt;'Valori soglia'!$L$6),AND(EA$12="Los Lieferung",EC65&gt;='Valori soglia'!$L$5,EC65&lt;'Valori soglia'!$L$6)))),"Freihändig Tipo. 36 Abs. 2 Bst. d OAPub","")</f>
        <v/>
      </c>
      <c r="EF67" s="473"/>
      <c r="EG67" s="461"/>
      <c r="EH67" s="463"/>
      <c r="EI67" s="465"/>
      <c r="EJ67" s="28"/>
      <c r="EK67" s="466"/>
      <c r="EL67" s="429"/>
      <c r="EM67" s="455"/>
      <c r="EN67" s="457"/>
      <c r="EO67" s="472" t="str">
        <f>IF(OR(AND(EN$12="Offen",OR(AND(EK$12="Grundvertrag Dienstleistung",EM65&gt;='Valori soglia'!$H$5,EM65&lt;'Valori soglia'!$H$6),AND(EK$12="Los Dienstleistung",EM65&gt;='Valori soglia'!$H$5,EM65&lt;'Valori soglia'!$H$6),AND(EK$12="Grundvertrag Lieferung",EM65&gt;='Valori soglia'!$L$5,EM65&lt;'Valori soglia'!$L$6),AND(EK$12="Los Lieferung",EM65&gt;='Valori soglia'!$L$5,EM65&lt;'Valori soglia'!$L$6))),AND(EN$12="Einladung",OR(AND(EK$12="Grundvertrag Dienstleistung",EM65&gt;='Valori soglia'!$H$5,EM65&lt;'Valori soglia'!$H$6),AND(EK$12="Los Dienstleistung",EM65&gt;='Valori soglia'!$H$5,EM65&lt;'Valori soglia'!$H$6),AND(EK$12="Grundvertrag Lieferung",EM65&gt;='Valori soglia'!$L$5,EM65&lt;'Valori soglia'!$L$6),AND(EK$12="Los Lieferung",EM65&gt;='Valori soglia'!$L$5,EM65&lt;'Valori soglia'!$L$6)))),"Freihändig Tipo. 36 Abs. 2 Bst. d OAPub","")</f>
        <v/>
      </c>
      <c r="EP67" s="473"/>
      <c r="EQ67" s="461"/>
      <c r="ER67" s="463"/>
      <c r="ES67" s="465"/>
      <c r="ET67" s="27"/>
      <c r="EU67" s="466"/>
      <c r="EV67" s="429"/>
      <c r="EW67" s="455"/>
      <c r="EX67" s="457"/>
      <c r="EY67" s="472" t="str">
        <f>IF(OR(AND(EX$12="Offen",OR(AND(EU$12="Grundvertrag Dienstleistung",EW65&gt;='Valori soglia'!$H$5,EW65&lt;'Valori soglia'!$H$6),AND(EU$12="Los Dienstleistung",EW65&gt;='Valori soglia'!$H$5,EW65&lt;'Valori soglia'!$H$6),AND(EU$12="Grundvertrag Lieferung",EW65&gt;='Valori soglia'!$L$5,EW65&lt;'Valori soglia'!$L$6),AND(EU$12="Los Lieferung",EW65&gt;='Valori soglia'!$L$5,EW65&lt;'Valori soglia'!$L$6))),AND(EX$12="Einladung",OR(AND(EU$12="Grundvertrag Dienstleistung",EW65&gt;='Valori soglia'!$H$5,EW65&lt;'Valori soglia'!$H$6),AND(EU$12="Los Dienstleistung",EW65&gt;='Valori soglia'!$H$5,EW65&lt;'Valori soglia'!$H$6),AND(EU$12="Grundvertrag Lieferung",EW65&gt;='Valori soglia'!$L$5,EW65&lt;'Valori soglia'!$L$6),AND(EU$12="Los Lieferung",EW65&gt;='Valori soglia'!$L$5,EW65&lt;'Valori soglia'!$L$6)))),"Freihändig Tipo. 36 Abs. 2 Bst. d OAPub","")</f>
        <v/>
      </c>
      <c r="EZ67" s="473"/>
      <c r="FA67" s="461"/>
      <c r="FB67" s="463"/>
      <c r="FC67" s="465"/>
      <c r="FD67" s="159"/>
      <c r="FE67" s="466"/>
      <c r="FF67" s="429"/>
      <c r="FG67" s="455"/>
      <c r="FH67" s="457"/>
      <c r="FI67" s="472" t="str">
        <f>IF(OR(AND(FH$12="Offen",OR(AND(FE$12="Grundvertrag Dienstleistung",FG65&gt;='Valori soglia'!$H$5,FG65&lt;'Valori soglia'!$H$6),AND(FE$12="Los Dienstleistung",FG65&gt;='Valori soglia'!$H$5,FG65&lt;'Valori soglia'!$H$6),AND(FE$12="Grundvertrag Lieferung",FG65&gt;='Valori soglia'!$L$5,FG65&lt;'Valori soglia'!$L$6),AND(FE$12="Los Lieferung",FG65&gt;='Valori soglia'!$L$5,FG65&lt;'Valori soglia'!$L$6))),AND(FH$12="Einladung",OR(AND(FE$12="Grundvertrag Dienstleistung",FG65&gt;='Valori soglia'!$H$5,FG65&lt;'Valori soglia'!$H$6),AND(FE$12="Los Dienstleistung",FG65&gt;='Valori soglia'!$H$5,FG65&lt;'Valori soglia'!$H$6),AND(FE$12="Grundvertrag Lieferung",FG65&gt;='Valori soglia'!$L$5,FG65&lt;'Valori soglia'!$L$6),AND(FE$12="Los Lieferung",FG65&gt;='Valori soglia'!$L$5,FG65&lt;'Valori soglia'!$L$6)))),"Freihändig Tipo. 36 Abs. 2 Bst. d OAPub","")</f>
        <v/>
      </c>
      <c r="FJ67" s="473"/>
      <c r="FK67" s="461"/>
      <c r="FL67" s="463"/>
      <c r="FM67" s="465"/>
      <c r="FN67" s="159"/>
      <c r="FO67" s="466"/>
      <c r="FP67" s="429"/>
      <c r="FQ67" s="455"/>
      <c r="FR67" s="457"/>
      <c r="FS67" s="472" t="str">
        <f>IF(OR(AND(FR$12="Offen",OR(AND(FO$12="Grundvertrag Dienstleistung",FQ65&gt;='Valori soglia'!$H$5,FQ65&lt;'Valori soglia'!$H$6),AND(FO$12="Los Dienstleistung",FQ65&gt;='Valori soglia'!$H$5,FQ65&lt;'Valori soglia'!$H$6),AND(FO$12="Grundvertrag Lieferung",FQ65&gt;='Valori soglia'!$L$5,FQ65&lt;'Valori soglia'!$L$6),AND(FO$12="Los Lieferung",FQ65&gt;='Valori soglia'!$L$5,FQ65&lt;'Valori soglia'!$L$6))),AND(FR$12="Einladung",OR(AND(FO$12="Grundvertrag Dienstleistung",FQ65&gt;='Valori soglia'!$H$5,FQ65&lt;'Valori soglia'!$H$6),AND(FO$12="Los Dienstleistung",FQ65&gt;='Valori soglia'!$H$5,FQ65&lt;'Valori soglia'!$H$6),AND(FO$12="Grundvertrag Lieferung",FQ65&gt;='Valori soglia'!$L$5,FQ65&lt;'Valori soglia'!$L$6),AND(FO$12="Los Lieferung",FQ65&gt;='Valori soglia'!$L$5,FQ65&lt;'Valori soglia'!$L$6)))),"Freihändig Tipo. 36 Abs. 2 Bst. d OAPub","")</f>
        <v/>
      </c>
      <c r="FT67" s="473"/>
      <c r="FU67" s="461"/>
      <c r="FV67" s="463"/>
      <c r="FW67" s="465"/>
      <c r="FX67" s="160"/>
      <c r="FY67" s="466"/>
      <c r="FZ67" s="429"/>
      <c r="GA67" s="455"/>
      <c r="GB67" s="457"/>
      <c r="GC67" s="472" t="str">
        <f>IF(OR(AND(GB$12="Offen",OR(AND(FY$12="Grundvertrag Dienstleistung",GA65&gt;='Valori soglia'!$H$5,GA65&lt;'Valori soglia'!$H$6),AND(FY$12="Los Dienstleistung",GA65&gt;='Valori soglia'!$H$5,GA65&lt;'Valori soglia'!$H$6),AND(FY$12="Grundvertrag Lieferung",GA65&gt;='Valori soglia'!$L$5,GA65&lt;'Valori soglia'!$L$6),AND(FY$12="Los Lieferung",GA65&gt;='Valori soglia'!$L$5,GA65&lt;'Valori soglia'!$L$6))),AND(GB$12="Einladung",OR(AND(FY$12="Grundvertrag Dienstleistung",GA65&gt;='Valori soglia'!$H$5,GA65&lt;'Valori soglia'!$H$6),AND(FY$12="Los Dienstleistung",GA65&gt;='Valori soglia'!$H$5,GA65&lt;'Valori soglia'!$H$6),AND(FY$12="Grundvertrag Lieferung",GA65&gt;='Valori soglia'!$L$5,GA65&lt;'Valori soglia'!$L$6),AND(FY$12="Los Lieferung",GA65&gt;='Valori soglia'!$L$5,GA65&lt;'Valori soglia'!$L$6)))),"Freihändig Tipo. 36 Abs. 2 Bst. d OAPub","")</f>
        <v/>
      </c>
      <c r="GD67" s="473"/>
      <c r="GE67" s="461"/>
      <c r="GF67" s="463"/>
      <c r="GG67" s="465"/>
      <c r="GH67" s="161"/>
      <c r="GI67" s="466"/>
      <c r="GJ67" s="429"/>
      <c r="GK67" s="455"/>
      <c r="GL67" s="457"/>
      <c r="GM67" s="472" t="str">
        <f>IF(OR(AND(GL$12="Offen",OR(AND(GI$12="Grundvertrag Dienstleistung",GK65&gt;='Valori soglia'!$H$5,GK65&lt;'Valori soglia'!$H$6),AND(GI$12="Los Dienstleistung",GK65&gt;='Valori soglia'!$H$5,GK65&lt;'Valori soglia'!$H$6),AND(GI$12="Grundvertrag Lieferung",GK65&gt;='Valori soglia'!$L$5,GK65&lt;'Valori soglia'!$L$6),AND(GI$12="Los Lieferung",GK65&gt;='Valori soglia'!$L$5,GK65&lt;'Valori soglia'!$L$6))),AND(GL$12="Einladung",OR(AND(GI$12="Grundvertrag Dienstleistung",GK65&gt;='Valori soglia'!$H$5,GK65&lt;'Valori soglia'!$H$6),AND(GI$12="Los Dienstleistung",GK65&gt;='Valori soglia'!$H$5,GK65&lt;'Valori soglia'!$H$6),AND(GI$12="Grundvertrag Lieferung",GK65&gt;='Valori soglia'!$L$5,GK65&lt;'Valori soglia'!$L$6),AND(GI$12="Los Lieferung",GK65&gt;='Valori soglia'!$L$5,GK65&lt;'Valori soglia'!$L$6)))),"Freihändig Tipo. 36 Abs. 2 Bst. d OAPub","")</f>
        <v/>
      </c>
      <c r="GN67" s="473"/>
      <c r="GO67" s="461"/>
      <c r="GP67" s="463"/>
      <c r="GQ67" s="465"/>
      <c r="GR67" s="162"/>
      <c r="GS67" s="466"/>
      <c r="GT67" s="429"/>
      <c r="GU67" s="455"/>
      <c r="GV67" s="457"/>
      <c r="GW67" s="472" t="str">
        <f>IF(OR(AND(GV$12="Offen",OR(AND(GS$12="Grundvertrag Dienstleistung",GU65&gt;='Valori soglia'!$H$5,GU65&lt;'Valori soglia'!$H$6),AND(GS$12="Los Dienstleistung",GU65&gt;='Valori soglia'!$H$5,GU65&lt;'Valori soglia'!$H$6),AND(GS$12="Grundvertrag Lieferung",GU65&gt;='Valori soglia'!$L$5,GU65&lt;'Valori soglia'!$L$6),AND(GS$12="Los Lieferung",GU65&gt;='Valori soglia'!$L$5,GU65&lt;'Valori soglia'!$L$6))),AND(GV$12="Einladung",OR(AND(GS$12="Grundvertrag Dienstleistung",GU65&gt;='Valori soglia'!$H$5,GU65&lt;'Valori soglia'!$H$6),AND(GS$12="Los Dienstleistung",GU65&gt;='Valori soglia'!$H$5,GU65&lt;'Valori soglia'!$H$6),AND(GS$12="Grundvertrag Lieferung",GU65&gt;='Valori soglia'!$L$5,GU65&lt;'Valori soglia'!$L$6),AND(GS$12="Los Lieferung",GU65&gt;='Valori soglia'!$L$5,GU65&lt;'Valori soglia'!$L$6)))),"Freihändig Tipo. 36 Abs. 2 Bst. d OAPub","")</f>
        <v/>
      </c>
      <c r="GX67" s="473"/>
      <c r="GY67" s="461"/>
      <c r="GZ67" s="463"/>
      <c r="HA67" s="465"/>
      <c r="HB67" s="27"/>
      <c r="HC67" s="466"/>
      <c r="HD67" s="429"/>
      <c r="HE67" s="455"/>
      <c r="HF67" s="457"/>
      <c r="HG67" s="472" t="str">
        <f>IF(OR(AND(HF$12="Offen",OR(AND(HC$12="Grundvertrag Dienstleistung",HE65&gt;='Valori soglia'!$H$5,HE65&lt;'Valori soglia'!$H$6),AND(HC$12="Los Dienstleistung",HE65&gt;='Valori soglia'!$H$5,HE65&lt;'Valori soglia'!$H$6),AND(HC$12="Grundvertrag Lieferung",HE65&gt;='Valori soglia'!$L$5,HE65&lt;'Valori soglia'!$L$6),AND(HC$12="Los Lieferung",HE65&gt;='Valori soglia'!$L$5,HE65&lt;'Valori soglia'!$L$6))),AND(HF$12="Einladung",OR(AND(HC$12="Grundvertrag Dienstleistung",HE65&gt;='Valori soglia'!$H$5,HE65&lt;'Valori soglia'!$H$6),AND(HC$12="Los Dienstleistung",HE65&gt;='Valori soglia'!$H$5,HE65&lt;'Valori soglia'!$H$6),AND(HC$12="Grundvertrag Lieferung",HE65&gt;='Valori soglia'!$L$5,HE65&lt;'Valori soglia'!$L$6),AND(HC$12="Los Lieferung",HE65&gt;='Valori soglia'!$L$5,HE65&lt;'Valori soglia'!$L$6)))),"Freihändig Tipo. 36 Abs. 2 Bst. d OAPub","")</f>
        <v/>
      </c>
      <c r="HH67" s="473"/>
      <c r="HI67" s="461"/>
      <c r="HJ67" s="463"/>
      <c r="HK67" s="465"/>
      <c r="HL67" s="27"/>
      <c r="HM67" s="466"/>
      <c r="HN67" s="429"/>
      <c r="HO67" s="455"/>
      <c r="HP67" s="457"/>
      <c r="HQ67" s="472" t="str">
        <f>IF(OR(AND(HP$12="Offen",OR(AND(HM$12="Grundvertrag Dienstleistung",HO65&gt;='Valori soglia'!$H$5,HO65&lt;'Valori soglia'!$H$6),AND(HM$12="Los Dienstleistung",HO65&gt;='Valori soglia'!$H$5,HO65&lt;'Valori soglia'!$H$6),AND(HM$12="Grundvertrag Lieferung",HO65&gt;='Valori soglia'!$L$5,HO65&lt;'Valori soglia'!$L$6),AND(HM$12="Los Lieferung",HO65&gt;='Valori soglia'!$L$5,HO65&lt;'Valori soglia'!$L$6))),AND(HP$12="Einladung",OR(AND(HM$12="Grundvertrag Dienstleistung",HO65&gt;='Valori soglia'!$H$5,HO65&lt;'Valori soglia'!$H$6),AND(HM$12="Los Dienstleistung",HO65&gt;='Valori soglia'!$H$5,HO65&lt;'Valori soglia'!$H$6),AND(HM$12="Grundvertrag Lieferung",HO65&gt;='Valori soglia'!$L$5,HO65&lt;'Valori soglia'!$L$6),AND(HM$12="Los Lieferung",HO65&gt;='Valori soglia'!$L$5,HO65&lt;'Valori soglia'!$L$6)))),"Freihändig Tipo. 36 Abs. 2 Bst. d OAPub","")</f>
        <v/>
      </c>
      <c r="HR67" s="473"/>
      <c r="HS67" s="461"/>
      <c r="HT67" s="463"/>
      <c r="HU67" s="465"/>
      <c r="HV67" s="28"/>
      <c r="HW67" s="466"/>
      <c r="HX67" s="429"/>
      <c r="HY67" s="455"/>
      <c r="HZ67" s="457"/>
      <c r="IA67" s="472" t="str">
        <f>IF(OR(AND(HZ$12="Offen",OR(AND(HW$12="Grundvertrag Dienstleistung",HY65&gt;='Valori soglia'!$H$5,HY65&lt;'Valori soglia'!$H$6),AND(HW$12="Los Dienstleistung",HY65&gt;='Valori soglia'!$H$5,HY65&lt;'Valori soglia'!$H$6),AND(HW$12="Grundvertrag Lieferung",HY65&gt;='Valori soglia'!$L$5,HY65&lt;'Valori soglia'!$L$6),AND(HW$12="Los Lieferung",HY65&gt;='Valori soglia'!$L$5,HY65&lt;'Valori soglia'!$L$6))),AND(HZ$12="Einladung",OR(AND(HW$12="Grundvertrag Dienstleistung",HY65&gt;='Valori soglia'!$H$5,HY65&lt;'Valori soglia'!$H$6),AND(HW$12="Los Dienstleistung",HY65&gt;='Valori soglia'!$H$5,HY65&lt;'Valori soglia'!$H$6),AND(HW$12="Grundvertrag Lieferung",HY65&gt;='Valori soglia'!$L$5,HY65&lt;'Valori soglia'!$L$6),AND(HW$12="Los Lieferung",HY65&gt;='Valori soglia'!$L$5,HY65&lt;'Valori soglia'!$L$6)))),"Freihändig Tipo. 36 Abs. 2 Bst. d OAPub","")</f>
        <v/>
      </c>
      <c r="IB67" s="473"/>
      <c r="IC67" s="461"/>
      <c r="ID67" s="463"/>
      <c r="IE67" s="465"/>
      <c r="IF67" s="27"/>
      <c r="IG67" s="466"/>
      <c r="IH67" s="429"/>
      <c r="II67" s="455"/>
      <c r="IJ67" s="457"/>
      <c r="IK67" s="472" t="str">
        <f>IF(OR(AND(IJ$12="Offen",OR(AND(IG$12="Grundvertrag Dienstleistung",II65&gt;='Valori soglia'!$H$5,II65&lt;'Valori soglia'!$H$6),AND(IG$12="Los Dienstleistung",II65&gt;='Valori soglia'!$H$5,II65&lt;'Valori soglia'!$H$6),AND(IG$12="Grundvertrag Lieferung",II65&gt;='Valori soglia'!$L$5,II65&lt;'Valori soglia'!$L$6),AND(IG$12="Los Lieferung",II65&gt;='Valori soglia'!$L$5,II65&lt;'Valori soglia'!$L$6))),AND(IJ$12="Einladung",OR(AND(IG$12="Grundvertrag Dienstleistung",II65&gt;='Valori soglia'!$H$5,II65&lt;'Valori soglia'!$H$6),AND(IG$12="Los Dienstleistung",II65&gt;='Valori soglia'!$H$5,II65&lt;'Valori soglia'!$H$6),AND(IG$12="Grundvertrag Lieferung",II65&gt;='Valori soglia'!$L$5,II65&lt;'Valori soglia'!$L$6),AND(IG$12="Los Lieferung",II65&gt;='Valori soglia'!$L$5,II65&lt;'Valori soglia'!$L$6)))),"Freihändig Tipo. 36 Abs. 2 Bst. d OAPub","")</f>
        <v/>
      </c>
      <c r="IL67" s="473"/>
      <c r="IM67" s="461"/>
      <c r="IN67" s="463"/>
      <c r="IO67" s="465"/>
      <c r="IP67" s="159"/>
      <c r="IQ67" s="466"/>
      <c r="IR67" s="429"/>
      <c r="IS67" s="455"/>
      <c r="IT67" s="457"/>
      <c r="IU67" s="472" t="str">
        <f>IF(OR(AND(IT$12="Offen",OR(AND(IQ$12="Grundvertrag Dienstleistung",IS65&gt;='Valori soglia'!$H$5,IS65&lt;'Valori soglia'!$H$6),AND(IQ$12="Los Dienstleistung",IS65&gt;='Valori soglia'!$H$5,IS65&lt;'Valori soglia'!$H$6),AND(IQ$12="Grundvertrag Lieferung",IS65&gt;='Valori soglia'!$L$5,IS65&lt;'Valori soglia'!$L$6),AND(IQ$12="Los Lieferung",IS65&gt;='Valori soglia'!$L$5,IS65&lt;'Valori soglia'!$L$6))),AND(IT$12="Einladung",OR(AND(IQ$12="Grundvertrag Dienstleistung",IS65&gt;='Valori soglia'!$H$5,IS65&lt;'Valori soglia'!$H$6),AND(IQ$12="Los Dienstleistung",IS65&gt;='Valori soglia'!$H$5,IS65&lt;'Valori soglia'!$H$6),AND(IQ$12="Grundvertrag Lieferung",IS65&gt;='Valori soglia'!$L$5,IS65&lt;'Valori soglia'!$L$6),AND(IQ$12="Los Lieferung",IS65&gt;='Valori soglia'!$L$5,IS65&lt;'Valori soglia'!$L$6)))),"Freihändig Tipo. 36 Abs. 2 Bst. d OAPub","")</f>
        <v/>
      </c>
      <c r="IV67" s="473"/>
      <c r="IW67" s="461"/>
      <c r="IX67" s="463"/>
      <c r="IY67" s="465"/>
      <c r="IZ67" s="159"/>
      <c r="JA67" s="466"/>
      <c r="JB67" s="429"/>
      <c r="JC67" s="455"/>
      <c r="JD67" s="457"/>
      <c r="JE67" s="472" t="str">
        <f>IF(OR(AND(JD$12="Offen",OR(AND(JA$12="Grundvertrag Dienstleistung",JC65&gt;='Valori soglia'!$H$5,JC65&lt;'Valori soglia'!$H$6),AND(JA$12="Los Dienstleistung",JC65&gt;='Valori soglia'!$H$5,JC65&lt;'Valori soglia'!$H$6),AND(JA$12="Grundvertrag Lieferung",JC65&gt;='Valori soglia'!$L$5,JC65&lt;'Valori soglia'!$L$6),AND(JA$12="Los Lieferung",JC65&gt;='Valori soglia'!$L$5,JC65&lt;'Valori soglia'!$L$6))),AND(JD$12="Einladung",OR(AND(JA$12="Grundvertrag Dienstleistung",JC65&gt;='Valori soglia'!$H$5,JC65&lt;'Valori soglia'!$H$6),AND(JA$12="Los Dienstleistung",JC65&gt;='Valori soglia'!$H$5,JC65&lt;'Valori soglia'!$H$6),AND(JA$12="Grundvertrag Lieferung",JC65&gt;='Valori soglia'!$L$5,JC65&lt;'Valori soglia'!$L$6),AND(JA$12="Los Lieferung",JC65&gt;='Valori soglia'!$L$5,JC65&lt;'Valori soglia'!$L$6)))),"Freihändig Tipo. 36 Abs. 2 Bst. d OAPub","")</f>
        <v/>
      </c>
      <c r="JF67" s="473"/>
      <c r="JG67" s="461"/>
      <c r="JH67" s="463"/>
      <c r="JI67" s="465"/>
      <c r="JJ67" s="160"/>
      <c r="JK67" s="466"/>
      <c r="JL67" s="429"/>
      <c r="JM67" s="455"/>
      <c r="JN67" s="457"/>
      <c r="JO67" s="472" t="str">
        <f>IF(OR(AND(JN$12="Offen",OR(AND(JK$12="Grundvertrag Dienstleistung",JM65&gt;='Valori soglia'!$H$5,JM65&lt;'Valori soglia'!$H$6),AND(JK$12="Los Dienstleistung",JM65&gt;='Valori soglia'!$H$5,JM65&lt;'Valori soglia'!$H$6),AND(JK$12="Grundvertrag Lieferung",JM65&gt;='Valori soglia'!$L$5,JM65&lt;'Valori soglia'!$L$6),AND(JK$12="Los Lieferung",JM65&gt;='Valori soglia'!$L$5,JM65&lt;'Valori soglia'!$L$6))),AND(JN$12="Einladung",OR(AND(JK$12="Grundvertrag Dienstleistung",JM65&gt;='Valori soglia'!$H$5,JM65&lt;'Valori soglia'!$H$6),AND(JK$12="Los Dienstleistung",JM65&gt;='Valori soglia'!$H$5,JM65&lt;'Valori soglia'!$H$6),AND(JK$12="Grundvertrag Lieferung",JM65&gt;='Valori soglia'!$L$5,JM65&lt;'Valori soglia'!$L$6),AND(JK$12="Los Lieferung",JM65&gt;='Valori soglia'!$L$5,JM65&lt;'Valori soglia'!$L$6)))),"Freihändig Tipo. 36 Abs. 2 Bst. d OAPub","")</f>
        <v/>
      </c>
      <c r="JP67" s="473"/>
      <c r="JQ67" s="461"/>
      <c r="JR67" s="463"/>
      <c r="JS67" s="465"/>
    </row>
    <row r="68" spans="2:279" ht="27" customHeight="1" x14ac:dyDescent="0.2">
      <c r="B68" s="151" t="s">
        <v>103</v>
      </c>
      <c r="C68" s="429"/>
      <c r="D68" s="378">
        <v>0</v>
      </c>
      <c r="E68" s="510" t="str">
        <f>IF(D68&gt;='Valori soglia'!H$6,"BöB","OAPub")</f>
        <v>OAPub</v>
      </c>
      <c r="F68" s="505" t="str">
        <f>IF(D68&gt;='Valori soglia'!H$6,"Offenes Procedura *","")</f>
        <v/>
      </c>
      <c r="G68" s="506"/>
      <c r="H68" s="502" t="str">
        <f>IF(E68="BöB","Ja","No")</f>
        <v>No</v>
      </c>
      <c r="I68" s="503" t="str">
        <f>IF(E68="BöB","Ja","No")</f>
        <v>No</v>
      </c>
      <c r="J68" s="495"/>
      <c r="K68" s="173" t="s">
        <v>44</v>
      </c>
      <c r="L68" s="429">
        <v>19</v>
      </c>
      <c r="M68" s="455">
        <v>0</v>
      </c>
      <c r="N68" s="457" t="str">
        <f>IF(M68&gt;='Valori soglia'!$H$6,"BöB","OAPub")</f>
        <v>OAPub</v>
      </c>
      <c r="O68" s="459" t="str">
        <f>IF(OR(AND(K$12="Grundvertrag Dienstleistung",M68&gt;='Valori soglia'!$H$5,O70=""),AND(K$12="Los Dienstleistung",M68&gt;='Valori soglia'!$H$5,O70=""),AND(K$12="Grundvertrag Lieferung",M68&gt;='Valori soglia'!$L$5,O70=""),AND(K$12="Los Lieferung",M68&gt;='Valori soglia'!$L$5,O70="")),"Freihändig Tipo. 13 OAPub","")</f>
        <v/>
      </c>
      <c r="P68" s="460"/>
      <c r="Q68" s="461" t="str">
        <f>IF(N68="BöB","Ja","No")</f>
        <v>No</v>
      </c>
      <c r="R68" s="463" t="str">
        <f>IF(N68="BöB","Ja","No")</f>
        <v>No</v>
      </c>
      <c r="S68" s="465" t="str">
        <f>IF(SUM(M14:M70)&gt;M12/2,"Ʃ Aggiunte &gt; 50% Grundauftrag","")</f>
        <v/>
      </c>
      <c r="T68" s="162"/>
      <c r="U68" s="173" t="s">
        <v>44</v>
      </c>
      <c r="V68" s="429">
        <v>19</v>
      </c>
      <c r="W68" s="455">
        <v>0</v>
      </c>
      <c r="X68" s="457" t="str">
        <f>IF(W68&gt;='Valori soglia'!$H$6,"BöB","OAPub")</f>
        <v>OAPub</v>
      </c>
      <c r="Y68" s="459" t="str">
        <f>IF(OR(AND(U$12="Grundvertrag Dienstleistung",W68&gt;='Valori soglia'!$H$5,Y70=""),AND(U$12="Los Dienstleistung",W68&gt;='Valori soglia'!$H$5,Y70=""),AND(U$12="Grundvertrag Lieferung",W68&gt;='Valori soglia'!$L$5,Y70=""),AND(U$12="Los Lieferung",W68&gt;='Valori soglia'!$L$5,Y70="")),"Freihändig Tipo. 13 OAPub","")</f>
        <v/>
      </c>
      <c r="Z68" s="460"/>
      <c r="AA68" s="461" t="str">
        <f>IF(X68="BöB","Ja","No")</f>
        <v>No</v>
      </c>
      <c r="AB68" s="463" t="str">
        <f>IF(X68="BöB","Ja","No")</f>
        <v>No</v>
      </c>
      <c r="AC68" s="465" t="str">
        <f>IF(SUM(W14:W70)&gt;W12/2,"Ʃ Aggiunte &gt; 50% Grundauftrag","")</f>
        <v/>
      </c>
      <c r="AD68" s="36"/>
      <c r="AE68" s="173" t="s">
        <v>44</v>
      </c>
      <c r="AF68" s="429">
        <v>19</v>
      </c>
      <c r="AG68" s="455">
        <v>0</v>
      </c>
      <c r="AH68" s="457" t="str">
        <f>IF(AG68&gt;='Valori soglia'!$H$6,"BöB","OAPub")</f>
        <v>OAPub</v>
      </c>
      <c r="AI68" s="459" t="str">
        <f>IF(OR(AND(AE$12="Grundvertrag Dienstleistung",AG68&gt;='Valori soglia'!$H$5,AI70=""),AND(AE$12="Los Dienstleistung",AG68&gt;='Valori soglia'!$H$5,AI70=""),AND(AE$12="Grundvertrag Lieferung",AG68&gt;='Valori soglia'!$L$5,AI70=""),AND(AE$12="Los Lieferung",AG68&gt;='Valori soglia'!$L$5,AI70="")),"Freihändig Tipo. 13 OAPub","")</f>
        <v/>
      </c>
      <c r="AJ68" s="460"/>
      <c r="AK68" s="461" t="str">
        <f>IF(AH68="BöB","Ja","No")</f>
        <v>No</v>
      </c>
      <c r="AL68" s="463" t="str">
        <f>IF(AH68="BöB","Ja","No")</f>
        <v>No</v>
      </c>
      <c r="AM68" s="465" t="str">
        <f>IF(SUM(AG14:AG70)&gt;AG12/2,"Ʃ Aggiunte &gt; 50% Grundauftrag","")</f>
        <v/>
      </c>
      <c r="AN68" s="27"/>
      <c r="AO68" s="173" t="s">
        <v>44</v>
      </c>
      <c r="AP68" s="429">
        <v>19</v>
      </c>
      <c r="AQ68" s="455">
        <v>0</v>
      </c>
      <c r="AR68" s="457" t="str">
        <f>IF(AQ68&gt;='Valori soglia'!$H$6,"BöB","OAPub")</f>
        <v>OAPub</v>
      </c>
      <c r="AS68" s="459" t="str">
        <f>IF(OR(AND(AO$12="Grundvertrag Dienstleistung",AQ68&gt;='Valori soglia'!$H$5,AS70=""),AND(AO$12="Los Dienstleistung",AQ68&gt;='Valori soglia'!$H$5,AS70=""),AND(AO$12="Grundvertrag Lieferung",AQ68&gt;='Valori soglia'!$L$5,AS70=""),AND(AO$12="Los Lieferung",AQ68&gt;='Valori soglia'!$L$5,AS70="")),"Freihändig Tipo. 13 OAPub","")</f>
        <v/>
      </c>
      <c r="AT68" s="460"/>
      <c r="AU68" s="461" t="str">
        <f>IF(AR68="BöB","Ja","No")</f>
        <v>No</v>
      </c>
      <c r="AV68" s="463" t="str">
        <f>IF(AR68="BöB","Ja","No")</f>
        <v>No</v>
      </c>
      <c r="AW68" s="465" t="str">
        <f>IF(SUM(AQ14:AQ70)&gt;AQ12/2,"Ʃ Aggiunte &gt; 50% Grundauftrag","")</f>
        <v/>
      </c>
      <c r="AX68" s="28"/>
      <c r="AY68" s="173" t="s">
        <v>44</v>
      </c>
      <c r="AZ68" s="429">
        <v>19</v>
      </c>
      <c r="BA68" s="455">
        <v>0</v>
      </c>
      <c r="BB68" s="457" t="str">
        <f>IF(BA68&gt;='Valori soglia'!$H$6,"BöB","OAPub")</f>
        <v>OAPub</v>
      </c>
      <c r="BC68" s="459" t="str">
        <f>IF(OR(AND(AY$12="Grundvertrag Dienstleistung",BA68&gt;='Valori soglia'!$H$5,BC70=""),AND(AY$12="Los Dienstleistung",BA68&gt;='Valori soglia'!$H$5,BC70=""),AND(AY$12="Grundvertrag Lieferung",BA68&gt;='Valori soglia'!$L$5,BC70=""),AND(AY$12="Los Lieferung",BA68&gt;='Valori soglia'!$L$5,BC70="")),"Freihändig Tipo. 13 OAPub","")</f>
        <v/>
      </c>
      <c r="BD68" s="460"/>
      <c r="BE68" s="461" t="str">
        <f>IF(BB68="BöB","Ja","No")</f>
        <v>No</v>
      </c>
      <c r="BF68" s="463" t="str">
        <f>IF(BB68="BöB","Ja","No")</f>
        <v>No</v>
      </c>
      <c r="BG68" s="465" t="str">
        <f>IF(SUM(BA14:BA70)&gt;BA12/2,"Ʃ Aggiunte &gt; 50% Grundauftrag","")</f>
        <v/>
      </c>
      <c r="BH68" s="27"/>
      <c r="BI68" s="173" t="s">
        <v>44</v>
      </c>
      <c r="BJ68" s="429">
        <v>19</v>
      </c>
      <c r="BK68" s="455">
        <v>0</v>
      </c>
      <c r="BL68" s="457" t="str">
        <f>IF(BK68&gt;='Valori soglia'!$H$6,"BöB","OAPub")</f>
        <v>OAPub</v>
      </c>
      <c r="BM68" s="459" t="str">
        <f>IF(OR(AND(BI$12="Grundvertrag Dienstleistung",BK68&gt;='Valori soglia'!$H$5,BM70=""),AND(BI$12="Los Dienstleistung",BK68&gt;='Valori soglia'!$H$5,BM70=""),AND(BI$12="Grundvertrag Lieferung",BK68&gt;='Valori soglia'!$L$5,BM70=""),AND(BI$12="Los Lieferung",BK68&gt;='Valori soglia'!$L$5,BM70="")),"Freihändig Tipo. 13 OAPub","")</f>
        <v/>
      </c>
      <c r="BN68" s="460"/>
      <c r="BO68" s="461" t="str">
        <f>IF(BL68="BöB","Ja","No")</f>
        <v>No</v>
      </c>
      <c r="BP68" s="463" t="str">
        <f>IF(BL68="BöB","Ja","No")</f>
        <v>No</v>
      </c>
      <c r="BQ68" s="465" t="str">
        <f>IF(SUM(BK14:BK70)&gt;BK12/2,"Ʃ Aggiunte &gt; 50% Grundauftrag","")</f>
        <v/>
      </c>
      <c r="BR68" s="159"/>
      <c r="BS68" s="173" t="s">
        <v>44</v>
      </c>
      <c r="BT68" s="429">
        <v>19</v>
      </c>
      <c r="BU68" s="455">
        <v>0</v>
      </c>
      <c r="BV68" s="457" t="str">
        <f>IF(BU68&gt;='Valori soglia'!$H$6,"BöB","OAPub")</f>
        <v>OAPub</v>
      </c>
      <c r="BW68" s="459" t="str">
        <f>IF(OR(AND(BS$12="Grundvertrag Dienstleistung",BU68&gt;='Valori soglia'!$H$5,BW70=""),AND(BS$12="Los Dienstleistung",BU68&gt;='Valori soglia'!$H$5,BW70=""),AND(BS$12="Grundvertrag Lieferung",BU68&gt;='Valori soglia'!$L$5,BW70=""),AND(BS$12="Los Lieferung",BU68&gt;='Valori soglia'!$L$5,BW70="")),"Freihändig Tipo. 13 OAPub","")</f>
        <v/>
      </c>
      <c r="BX68" s="460"/>
      <c r="BY68" s="461" t="str">
        <f>IF(BV68="BöB","Ja","No")</f>
        <v>No</v>
      </c>
      <c r="BZ68" s="463" t="str">
        <f>IF(BV68="BöB","Ja","No")</f>
        <v>No</v>
      </c>
      <c r="CA68" s="465" t="str">
        <f>IF(SUM(BU14:BU70)&gt;BU12/2,"Ʃ Aggiunte &gt; 50% Grundauftrag","")</f>
        <v/>
      </c>
      <c r="CB68" s="159"/>
      <c r="CC68" s="173" t="s">
        <v>44</v>
      </c>
      <c r="CD68" s="429">
        <v>19</v>
      </c>
      <c r="CE68" s="455">
        <v>0</v>
      </c>
      <c r="CF68" s="457" t="str">
        <f>IF(CE68&gt;='Valori soglia'!$H$6,"BöB","OAPub")</f>
        <v>OAPub</v>
      </c>
      <c r="CG68" s="459" t="str">
        <f>IF(OR(AND(CC$12="Grundvertrag Dienstleistung",CE68&gt;='Valori soglia'!$H$5,CG70=""),AND(CC$12="Los Dienstleistung",CE68&gt;='Valori soglia'!$H$5,CG70=""),AND(CC$12="Grundvertrag Lieferung",CE68&gt;='Valori soglia'!$L$5,CG70=""),AND(CC$12="Los Lieferung",CE68&gt;='Valori soglia'!$L$5,CG70="")),"Freihändig Tipo. 13 OAPub","")</f>
        <v/>
      </c>
      <c r="CH68" s="460"/>
      <c r="CI68" s="461" t="str">
        <f>IF(CF68="BöB","Ja","No")</f>
        <v>No</v>
      </c>
      <c r="CJ68" s="463" t="str">
        <f>IF(CF68="BöB","Ja","No")</f>
        <v>No</v>
      </c>
      <c r="CK68" s="465" t="str">
        <f>IF(SUM(CE14:CE70)&gt;CE12/2,"Ʃ Aggiunte &gt; 50% Grundauftrag","")</f>
        <v/>
      </c>
      <c r="CL68" s="160"/>
      <c r="CM68" s="173" t="s">
        <v>44</v>
      </c>
      <c r="CN68" s="429">
        <v>19</v>
      </c>
      <c r="CO68" s="455">
        <v>0</v>
      </c>
      <c r="CP68" s="457" t="str">
        <f>IF(CO68&gt;='Valori soglia'!$H$6,"BöB","OAPub")</f>
        <v>OAPub</v>
      </c>
      <c r="CQ68" s="459" t="str">
        <f>IF(OR(AND(CM$12="Grundvertrag Dienstleistung",CO68&gt;='Valori soglia'!$H$5,CQ70=""),AND(CM$12="Los Dienstleistung",CO68&gt;='Valori soglia'!$H$5,CQ70=""),AND(CM$12="Grundvertrag Lieferung",CO68&gt;='Valori soglia'!$L$5,CQ70=""),AND(CM$12="Los Lieferung",CO68&gt;='Valori soglia'!$L$5,CQ70="")),"Freihändig Tipo. 13 OAPub","")</f>
        <v/>
      </c>
      <c r="CR68" s="460"/>
      <c r="CS68" s="461" t="str">
        <f>IF(CP68="BöB","Ja","No")</f>
        <v>No</v>
      </c>
      <c r="CT68" s="463" t="str">
        <f>IF(CP68="BöB","Ja","No")</f>
        <v>No</v>
      </c>
      <c r="CU68" s="465" t="str">
        <f>IF(SUM(CO14:CO70)&gt;CO12/2,"Ʃ Aggiunte &gt; 50% Grundauftrag","")</f>
        <v/>
      </c>
      <c r="CV68" s="161"/>
      <c r="CW68" s="173" t="s">
        <v>44</v>
      </c>
      <c r="CX68" s="429">
        <v>19</v>
      </c>
      <c r="CY68" s="455">
        <v>0</v>
      </c>
      <c r="CZ68" s="457" t="str">
        <f>IF(CY68&gt;='Valori soglia'!$H$6,"BöB","OAPub")</f>
        <v>OAPub</v>
      </c>
      <c r="DA68" s="459" t="str">
        <f>IF(OR(AND(CW$12="Grundvertrag Dienstleistung",CY68&gt;='Valori soglia'!$H$5,DA70=""),AND(CW$12="Los Dienstleistung",CY68&gt;='Valori soglia'!$H$5,DA70=""),AND(CW$12="Grundvertrag Lieferung",CY68&gt;='Valori soglia'!$L$5,DA70=""),AND(CW$12="Los Lieferung",CY68&gt;='Valori soglia'!$L$5,DA70="")),"Freihändig Tipo. 13 OAPub","")</f>
        <v/>
      </c>
      <c r="DB68" s="460"/>
      <c r="DC68" s="461" t="str">
        <f>IF(CZ68="BöB","Ja","No")</f>
        <v>No</v>
      </c>
      <c r="DD68" s="463" t="str">
        <f>IF(CZ68="BöB","Ja","No")</f>
        <v>No</v>
      </c>
      <c r="DE68" s="465" t="str">
        <f>IF(SUM(CY14:CY70)&gt;CY12/2,"Ʃ Aggiunte &gt; 50% Grundauftrag","")</f>
        <v/>
      </c>
      <c r="DF68" s="162"/>
      <c r="DG68" s="173" t="s">
        <v>44</v>
      </c>
      <c r="DH68" s="429">
        <v>19</v>
      </c>
      <c r="DI68" s="455">
        <v>0</v>
      </c>
      <c r="DJ68" s="457" t="str">
        <f>IF(DI68&gt;='Valori soglia'!$H$6,"BöB","OAPub")</f>
        <v>OAPub</v>
      </c>
      <c r="DK68" s="459" t="str">
        <f>IF(OR(AND(DG$12="Grundvertrag Dienstleistung",DI68&gt;='Valori soglia'!$H$5,DK70=""),AND(DG$12="Los Dienstleistung",DI68&gt;='Valori soglia'!$H$5,DK70=""),AND(DG$12="Grundvertrag Lieferung",DI68&gt;='Valori soglia'!$L$5,DK70=""),AND(DG$12="Los Lieferung",DI68&gt;='Valori soglia'!$L$5,DK70="")),"Freihändig Tipo. 13 OAPub","")</f>
        <v/>
      </c>
      <c r="DL68" s="460"/>
      <c r="DM68" s="461" t="str">
        <f>IF(DJ68="BöB","Ja","No")</f>
        <v>No</v>
      </c>
      <c r="DN68" s="463" t="str">
        <f>IF(DJ68="BöB","Ja","No")</f>
        <v>No</v>
      </c>
      <c r="DO68" s="465" t="str">
        <f>IF(SUM(DI14:DI70)&gt;DI12/2,"Ʃ Aggiunte &gt; 50% Grundauftrag","")</f>
        <v/>
      </c>
      <c r="DP68" s="36"/>
      <c r="DQ68" s="173" t="s">
        <v>44</v>
      </c>
      <c r="DR68" s="429">
        <v>19</v>
      </c>
      <c r="DS68" s="455">
        <v>0</v>
      </c>
      <c r="DT68" s="457" t="str">
        <f>IF(DS68&gt;='Valori soglia'!$H$6,"BöB","OAPub")</f>
        <v>OAPub</v>
      </c>
      <c r="DU68" s="459" t="str">
        <f>IF(OR(AND(DQ$12="Grundvertrag Dienstleistung",DS68&gt;='Valori soglia'!$H$5,DU70=""),AND(DQ$12="Los Dienstleistung",DS68&gt;='Valori soglia'!$H$5,DU70=""),AND(DQ$12="Grundvertrag Lieferung",DS68&gt;='Valori soglia'!$L$5,DU70=""),AND(DQ$12="Los Lieferung",DS68&gt;='Valori soglia'!$L$5,DU70="")),"Freihändig Tipo. 13 OAPub","")</f>
        <v/>
      </c>
      <c r="DV68" s="460"/>
      <c r="DW68" s="461" t="str">
        <f>IF(DT68="BöB","Ja","No")</f>
        <v>No</v>
      </c>
      <c r="DX68" s="463" t="str">
        <f>IF(DT68="BöB","Ja","No")</f>
        <v>No</v>
      </c>
      <c r="DY68" s="465" t="str">
        <f>IF(SUM(DS14:DS70)&gt;DS12/2,"Ʃ Aggiunte &gt; 50% Grundauftrag","")</f>
        <v/>
      </c>
      <c r="DZ68" s="27"/>
      <c r="EA68" s="173" t="s">
        <v>44</v>
      </c>
      <c r="EB68" s="429">
        <v>19</v>
      </c>
      <c r="EC68" s="455">
        <v>0</v>
      </c>
      <c r="ED68" s="457" t="str">
        <f>IF(EC68&gt;='Valori soglia'!$H$6,"BöB","OAPub")</f>
        <v>OAPub</v>
      </c>
      <c r="EE68" s="459" t="str">
        <f>IF(OR(AND(EA$12="Grundvertrag Dienstleistung",EC68&gt;='Valori soglia'!$H$5,EE70=""),AND(EA$12="Los Dienstleistung",EC68&gt;='Valori soglia'!$H$5,EE70=""),AND(EA$12="Grundvertrag Lieferung",EC68&gt;='Valori soglia'!$L$5,EE70=""),AND(EA$12="Los Lieferung",EC68&gt;='Valori soglia'!$L$5,EE70="")),"Freihändig Tipo. 13 OAPub","")</f>
        <v/>
      </c>
      <c r="EF68" s="460"/>
      <c r="EG68" s="461" t="str">
        <f>IF(ED68="BöB","Ja","No")</f>
        <v>No</v>
      </c>
      <c r="EH68" s="463" t="str">
        <f>IF(ED68="BöB","Ja","No")</f>
        <v>No</v>
      </c>
      <c r="EI68" s="465" t="str">
        <f>IF(SUM(EC14:EC70)&gt;EC12/2,"Ʃ Aggiunte &gt; 50% Grundauftrag","")</f>
        <v/>
      </c>
      <c r="EJ68" s="28"/>
      <c r="EK68" s="173" t="s">
        <v>44</v>
      </c>
      <c r="EL68" s="429">
        <v>19</v>
      </c>
      <c r="EM68" s="455">
        <v>0</v>
      </c>
      <c r="EN68" s="457" t="str">
        <f>IF(EM68&gt;='Valori soglia'!$H$6,"BöB","OAPub")</f>
        <v>OAPub</v>
      </c>
      <c r="EO68" s="459" t="str">
        <f>IF(OR(AND(EK$12="Grundvertrag Dienstleistung",EM68&gt;='Valori soglia'!$H$5,EO70=""),AND(EK$12="Los Dienstleistung",EM68&gt;='Valori soglia'!$H$5,EO70=""),AND(EK$12="Grundvertrag Lieferung",EM68&gt;='Valori soglia'!$L$5,EO70=""),AND(EK$12="Los Lieferung",EM68&gt;='Valori soglia'!$L$5,EO70="")),"Freihändig Tipo. 13 OAPub","")</f>
        <v/>
      </c>
      <c r="EP68" s="460"/>
      <c r="EQ68" s="461" t="str">
        <f>IF(EN68="BöB","Ja","No")</f>
        <v>No</v>
      </c>
      <c r="ER68" s="463" t="str">
        <f>IF(EN68="BöB","Ja","No")</f>
        <v>No</v>
      </c>
      <c r="ES68" s="465" t="str">
        <f>IF(SUM(EM14:EM70)&gt;EM12/2,"Ʃ Aggiunte &gt; 50% Grundauftrag","")</f>
        <v/>
      </c>
      <c r="ET68" s="27"/>
      <c r="EU68" s="173" t="s">
        <v>44</v>
      </c>
      <c r="EV68" s="429">
        <v>19</v>
      </c>
      <c r="EW68" s="455">
        <v>0</v>
      </c>
      <c r="EX68" s="457" t="str">
        <f>IF(EW68&gt;='Valori soglia'!$H$6,"BöB","OAPub")</f>
        <v>OAPub</v>
      </c>
      <c r="EY68" s="459" t="str">
        <f>IF(OR(AND(EU$12="Grundvertrag Dienstleistung",EW68&gt;='Valori soglia'!$H$5,EY70=""),AND(EU$12="Los Dienstleistung",EW68&gt;='Valori soglia'!$H$5,EY70=""),AND(EU$12="Grundvertrag Lieferung",EW68&gt;='Valori soglia'!$L$5,EY70=""),AND(EU$12="Los Lieferung",EW68&gt;='Valori soglia'!$L$5,EY70="")),"Freihändig Tipo. 13 OAPub","")</f>
        <v/>
      </c>
      <c r="EZ68" s="460"/>
      <c r="FA68" s="461" t="str">
        <f>IF(EX68="BöB","Ja","No")</f>
        <v>No</v>
      </c>
      <c r="FB68" s="463" t="str">
        <f>IF(EX68="BöB","Ja","No")</f>
        <v>No</v>
      </c>
      <c r="FC68" s="465" t="str">
        <f>IF(SUM(EW14:EW70)&gt;EW12/2,"Ʃ Aggiunte &gt; 50% Grundauftrag","")</f>
        <v/>
      </c>
      <c r="FD68" s="159"/>
      <c r="FE68" s="173" t="s">
        <v>44</v>
      </c>
      <c r="FF68" s="429">
        <v>19</v>
      </c>
      <c r="FG68" s="455">
        <v>0</v>
      </c>
      <c r="FH68" s="457" t="str">
        <f>IF(FG68&gt;='Valori soglia'!$H$6,"BöB","OAPub")</f>
        <v>OAPub</v>
      </c>
      <c r="FI68" s="459" t="str">
        <f>IF(OR(AND(FE$12="Grundvertrag Dienstleistung",FG68&gt;='Valori soglia'!$H$5,FI70=""),AND(FE$12="Los Dienstleistung",FG68&gt;='Valori soglia'!$H$5,FI70=""),AND(FE$12="Grundvertrag Lieferung",FG68&gt;='Valori soglia'!$L$5,FI70=""),AND(FE$12="Los Lieferung",FG68&gt;='Valori soglia'!$L$5,FI70="")),"Freihändig Tipo. 13 OAPub","")</f>
        <v/>
      </c>
      <c r="FJ68" s="460"/>
      <c r="FK68" s="461" t="str">
        <f>IF(FH68="BöB","Ja","No")</f>
        <v>No</v>
      </c>
      <c r="FL68" s="463" t="str">
        <f>IF(FH68="BöB","Ja","No")</f>
        <v>No</v>
      </c>
      <c r="FM68" s="465" t="str">
        <f>IF(SUM(FG14:FG70)&gt;FG12/2,"Ʃ Aggiunte &gt; 50% Grundauftrag","")</f>
        <v/>
      </c>
      <c r="FN68" s="159"/>
      <c r="FO68" s="173" t="s">
        <v>44</v>
      </c>
      <c r="FP68" s="429">
        <v>19</v>
      </c>
      <c r="FQ68" s="455">
        <v>0</v>
      </c>
      <c r="FR68" s="457" t="str">
        <f>IF(FQ68&gt;='Valori soglia'!$H$6,"BöB","OAPub")</f>
        <v>OAPub</v>
      </c>
      <c r="FS68" s="459" t="str">
        <f>IF(OR(AND(FO$12="Grundvertrag Dienstleistung",FQ68&gt;='Valori soglia'!$H$5,FS70=""),AND(FO$12="Los Dienstleistung",FQ68&gt;='Valori soglia'!$H$5,FS70=""),AND(FO$12="Grundvertrag Lieferung",FQ68&gt;='Valori soglia'!$L$5,FS70=""),AND(FO$12="Los Lieferung",FQ68&gt;='Valori soglia'!$L$5,FS70="")),"Freihändig Tipo. 13 OAPub","")</f>
        <v/>
      </c>
      <c r="FT68" s="460"/>
      <c r="FU68" s="461" t="str">
        <f>IF(FR68="BöB","Ja","No")</f>
        <v>No</v>
      </c>
      <c r="FV68" s="463" t="str">
        <f>IF(FR68="BöB","Ja","No")</f>
        <v>No</v>
      </c>
      <c r="FW68" s="465" t="str">
        <f>IF(SUM(FQ14:FQ70)&gt;FQ12/2,"Ʃ Aggiunte &gt; 50% Grundauftrag","")</f>
        <v/>
      </c>
      <c r="FX68" s="160"/>
      <c r="FY68" s="173" t="s">
        <v>44</v>
      </c>
      <c r="FZ68" s="429">
        <v>19</v>
      </c>
      <c r="GA68" s="455">
        <v>0</v>
      </c>
      <c r="GB68" s="457" t="str">
        <f>IF(GA68&gt;='Valori soglia'!$H$6,"BöB","OAPub")</f>
        <v>OAPub</v>
      </c>
      <c r="GC68" s="459" t="str">
        <f>IF(OR(AND(FY$12="Grundvertrag Dienstleistung",GA68&gt;='Valori soglia'!$H$5,GC70=""),AND(FY$12="Los Dienstleistung",GA68&gt;='Valori soglia'!$H$5,GC70=""),AND(FY$12="Grundvertrag Lieferung",GA68&gt;='Valori soglia'!$L$5,GC70=""),AND(FY$12="Los Lieferung",GA68&gt;='Valori soglia'!$L$5,GC70="")),"Freihändig Tipo. 13 OAPub","")</f>
        <v/>
      </c>
      <c r="GD68" s="460"/>
      <c r="GE68" s="461" t="str">
        <f>IF(GB68="BöB","Ja","No")</f>
        <v>No</v>
      </c>
      <c r="GF68" s="463" t="str">
        <f>IF(GB68="BöB","Ja","No")</f>
        <v>No</v>
      </c>
      <c r="GG68" s="465" t="str">
        <f>IF(SUM(GA14:GA70)&gt;GA12/2,"Ʃ Aggiunte &gt; 50% Grundauftrag","")</f>
        <v/>
      </c>
      <c r="GH68" s="161"/>
      <c r="GI68" s="173" t="s">
        <v>44</v>
      </c>
      <c r="GJ68" s="429">
        <v>19</v>
      </c>
      <c r="GK68" s="455">
        <v>0</v>
      </c>
      <c r="GL68" s="457" t="str">
        <f>IF(GK68&gt;='Valori soglia'!$H$6,"BöB","OAPub")</f>
        <v>OAPub</v>
      </c>
      <c r="GM68" s="459" t="str">
        <f>IF(OR(AND(GI$12="Grundvertrag Dienstleistung",GK68&gt;='Valori soglia'!$H$5,GM70=""),AND(GI$12="Los Dienstleistung",GK68&gt;='Valori soglia'!$H$5,GM70=""),AND(GI$12="Grundvertrag Lieferung",GK68&gt;='Valori soglia'!$L$5,GM70=""),AND(GI$12="Los Lieferung",GK68&gt;='Valori soglia'!$L$5,GM70="")),"Freihändig Tipo. 13 OAPub","")</f>
        <v/>
      </c>
      <c r="GN68" s="460"/>
      <c r="GO68" s="461" t="str">
        <f>IF(GL68="BöB","Ja","No")</f>
        <v>No</v>
      </c>
      <c r="GP68" s="463" t="str">
        <f>IF(GL68="BöB","Ja","No")</f>
        <v>No</v>
      </c>
      <c r="GQ68" s="465" t="str">
        <f>IF(SUM(GK14:GK70)&gt;GK12/2,"Ʃ Aggiunte &gt; 50% Grundauftrag","")</f>
        <v/>
      </c>
      <c r="GR68" s="162"/>
      <c r="GS68" s="173" t="s">
        <v>44</v>
      </c>
      <c r="GT68" s="429">
        <v>19</v>
      </c>
      <c r="GU68" s="455">
        <v>0</v>
      </c>
      <c r="GV68" s="457" t="str">
        <f>IF(GU68&gt;='Valori soglia'!$H$6,"BöB","OAPub")</f>
        <v>OAPub</v>
      </c>
      <c r="GW68" s="459" t="str">
        <f>IF(OR(AND(GS$12="Grundvertrag Dienstleistung",GU68&gt;='Valori soglia'!$H$5,GW70=""),AND(GS$12="Los Dienstleistung",GU68&gt;='Valori soglia'!$H$5,GW70=""),AND(GS$12="Grundvertrag Lieferung",GU68&gt;='Valori soglia'!$L$5,GW70=""),AND(GS$12="Los Lieferung",GU68&gt;='Valori soglia'!$L$5,GW70="")),"Freihändig Tipo. 13 OAPub","")</f>
        <v/>
      </c>
      <c r="GX68" s="460"/>
      <c r="GY68" s="461" t="str">
        <f>IF(GV68="BöB","Ja","No")</f>
        <v>No</v>
      </c>
      <c r="GZ68" s="463" t="str">
        <f>IF(GV68="BöB","Ja","No")</f>
        <v>No</v>
      </c>
      <c r="HA68" s="465" t="str">
        <f>IF(SUM(GU14:GU70)&gt;GU12/2,"Ʃ Aggiunte &gt; 50% Grundauftrag","")</f>
        <v/>
      </c>
      <c r="HB68" s="36"/>
      <c r="HC68" s="173" t="s">
        <v>44</v>
      </c>
      <c r="HD68" s="429">
        <v>19</v>
      </c>
      <c r="HE68" s="455">
        <v>0</v>
      </c>
      <c r="HF68" s="457" t="str">
        <f>IF(HE68&gt;='Valori soglia'!$H$6,"BöB","OAPub")</f>
        <v>OAPub</v>
      </c>
      <c r="HG68" s="459" t="str">
        <f>IF(OR(AND(HC$12="Grundvertrag Dienstleistung",HE68&gt;='Valori soglia'!$H$5,HG70=""),AND(HC$12="Los Dienstleistung",HE68&gt;='Valori soglia'!$H$5,HG70=""),AND(HC$12="Grundvertrag Lieferung",HE68&gt;='Valori soglia'!$L$5,HG70=""),AND(HC$12="Los Lieferung",HE68&gt;='Valori soglia'!$L$5,HG70="")),"Freihändig Tipo. 13 OAPub","")</f>
        <v/>
      </c>
      <c r="HH68" s="460"/>
      <c r="HI68" s="461" t="str">
        <f>IF(HF68="BöB","Ja","No")</f>
        <v>No</v>
      </c>
      <c r="HJ68" s="463" t="str">
        <f>IF(HF68="BöB","Ja","No")</f>
        <v>No</v>
      </c>
      <c r="HK68" s="465" t="str">
        <f>IF(SUM(HE14:HE70)&gt;HE12/2,"Ʃ Aggiunte &gt; 50% Grundauftrag","")</f>
        <v/>
      </c>
      <c r="HL68" s="27"/>
      <c r="HM68" s="173" t="s">
        <v>44</v>
      </c>
      <c r="HN68" s="429">
        <v>19</v>
      </c>
      <c r="HO68" s="455">
        <v>0</v>
      </c>
      <c r="HP68" s="457" t="str">
        <f>IF(HO68&gt;='Valori soglia'!$H$6,"BöB","OAPub")</f>
        <v>OAPub</v>
      </c>
      <c r="HQ68" s="459" t="str">
        <f>IF(OR(AND(HM$12="Grundvertrag Dienstleistung",HO68&gt;='Valori soglia'!$H$5,HQ70=""),AND(HM$12="Los Dienstleistung",HO68&gt;='Valori soglia'!$H$5,HQ70=""),AND(HM$12="Grundvertrag Lieferung",HO68&gt;='Valori soglia'!$L$5,HQ70=""),AND(HM$12="Los Lieferung",HO68&gt;='Valori soglia'!$L$5,HQ70="")),"Freihändig Tipo. 13 OAPub","")</f>
        <v/>
      </c>
      <c r="HR68" s="460"/>
      <c r="HS68" s="461" t="str">
        <f>IF(HP68="BöB","Ja","No")</f>
        <v>No</v>
      </c>
      <c r="HT68" s="463" t="str">
        <f>IF(HP68="BöB","Ja","No")</f>
        <v>No</v>
      </c>
      <c r="HU68" s="465" t="str">
        <f>IF(SUM(HO14:HO70)&gt;HO12/2,"Ʃ Aggiunte &gt; 50% Grundauftrag","")</f>
        <v/>
      </c>
      <c r="HV68" s="28"/>
      <c r="HW68" s="173" t="s">
        <v>44</v>
      </c>
      <c r="HX68" s="429">
        <v>19</v>
      </c>
      <c r="HY68" s="455">
        <v>0</v>
      </c>
      <c r="HZ68" s="457" t="str">
        <f>IF(HY68&gt;='Valori soglia'!$H$6,"BöB","OAPub")</f>
        <v>OAPub</v>
      </c>
      <c r="IA68" s="459" t="str">
        <f>IF(OR(AND(HW$12="Grundvertrag Dienstleistung",HY68&gt;='Valori soglia'!$H$5,IA70=""),AND(HW$12="Los Dienstleistung",HY68&gt;='Valori soglia'!$H$5,IA70=""),AND(HW$12="Grundvertrag Lieferung",HY68&gt;='Valori soglia'!$L$5,IA70=""),AND(HW$12="Los Lieferung",HY68&gt;='Valori soglia'!$L$5,IA70="")),"Freihändig Tipo. 13 OAPub","")</f>
        <v/>
      </c>
      <c r="IB68" s="460"/>
      <c r="IC68" s="461" t="str">
        <f>IF(HZ68="BöB","Ja","No")</f>
        <v>No</v>
      </c>
      <c r="ID68" s="463" t="str">
        <f>IF(HZ68="BöB","Ja","No")</f>
        <v>No</v>
      </c>
      <c r="IE68" s="465" t="str">
        <f>IF(SUM(HY14:HY70)&gt;HY12/2,"Ʃ Aggiunte &gt; 50% Grundauftrag","")</f>
        <v/>
      </c>
      <c r="IF68" s="27"/>
      <c r="IG68" s="173" t="s">
        <v>44</v>
      </c>
      <c r="IH68" s="429">
        <v>19</v>
      </c>
      <c r="II68" s="455">
        <v>0</v>
      </c>
      <c r="IJ68" s="457" t="str">
        <f>IF(II68&gt;='Valori soglia'!$H$6,"BöB","OAPub")</f>
        <v>OAPub</v>
      </c>
      <c r="IK68" s="459" t="str">
        <f>IF(OR(AND(IG$12="Grundvertrag Dienstleistung",II68&gt;='Valori soglia'!$H$5,IK70=""),AND(IG$12="Los Dienstleistung",II68&gt;='Valori soglia'!$H$5,IK70=""),AND(IG$12="Grundvertrag Lieferung",II68&gt;='Valori soglia'!$L$5,IK70=""),AND(IG$12="Los Lieferung",II68&gt;='Valori soglia'!$L$5,IK70="")),"Freihändig Tipo. 13 OAPub","")</f>
        <v/>
      </c>
      <c r="IL68" s="460"/>
      <c r="IM68" s="461" t="str">
        <f>IF(IJ68="BöB","Ja","No")</f>
        <v>No</v>
      </c>
      <c r="IN68" s="463" t="str">
        <f>IF(IJ68="BöB","Ja","No")</f>
        <v>No</v>
      </c>
      <c r="IO68" s="465" t="str">
        <f>IF(SUM(II14:II70)&gt;II12/2,"Ʃ Aggiunte &gt; 50% Grundauftrag","")</f>
        <v/>
      </c>
      <c r="IP68" s="159"/>
      <c r="IQ68" s="173" t="s">
        <v>44</v>
      </c>
      <c r="IR68" s="429">
        <v>19</v>
      </c>
      <c r="IS68" s="455">
        <v>0</v>
      </c>
      <c r="IT68" s="457" t="str">
        <f>IF(IS68&gt;='Valori soglia'!$H$6,"BöB","OAPub")</f>
        <v>OAPub</v>
      </c>
      <c r="IU68" s="459" t="str">
        <f>IF(OR(AND(IQ$12="Grundvertrag Dienstleistung",IS68&gt;='Valori soglia'!$H$5,IU70=""),AND(IQ$12="Los Dienstleistung",IS68&gt;='Valori soglia'!$H$5,IU70=""),AND(IQ$12="Grundvertrag Lieferung",IS68&gt;='Valori soglia'!$L$5,IU70=""),AND(IQ$12="Los Lieferung",IS68&gt;='Valori soglia'!$L$5,IU70="")),"Freihändig Tipo. 13 OAPub","")</f>
        <v/>
      </c>
      <c r="IV68" s="460"/>
      <c r="IW68" s="461" t="str">
        <f>IF(IT68="BöB","Ja","No")</f>
        <v>No</v>
      </c>
      <c r="IX68" s="463" t="str">
        <f>IF(IT68="BöB","Ja","No")</f>
        <v>No</v>
      </c>
      <c r="IY68" s="465" t="str">
        <f>IF(SUM(IS14:IS70)&gt;IS12/2,"Ʃ Aggiunte &gt; 50% Grundauftrag","")</f>
        <v/>
      </c>
      <c r="IZ68" s="159"/>
      <c r="JA68" s="173" t="s">
        <v>44</v>
      </c>
      <c r="JB68" s="429">
        <v>19</v>
      </c>
      <c r="JC68" s="455">
        <v>0</v>
      </c>
      <c r="JD68" s="457" t="str">
        <f>IF(JC68&gt;='Valori soglia'!$H$6,"BöB","OAPub")</f>
        <v>OAPub</v>
      </c>
      <c r="JE68" s="459" t="str">
        <f>IF(OR(AND(JA$12="Grundvertrag Dienstleistung",JC68&gt;='Valori soglia'!$H$5,JE70=""),AND(JA$12="Los Dienstleistung",JC68&gt;='Valori soglia'!$H$5,JE70=""),AND(JA$12="Grundvertrag Lieferung",JC68&gt;='Valori soglia'!$L$5,JE70=""),AND(JA$12="Los Lieferung",JC68&gt;='Valori soglia'!$L$5,JE70="")),"Freihändig Tipo. 13 OAPub","")</f>
        <v/>
      </c>
      <c r="JF68" s="460"/>
      <c r="JG68" s="461" t="str">
        <f>IF(JD68="BöB","Ja","No")</f>
        <v>No</v>
      </c>
      <c r="JH68" s="463" t="str">
        <f>IF(JD68="BöB","Ja","No")</f>
        <v>No</v>
      </c>
      <c r="JI68" s="465" t="str">
        <f>IF(SUM(JC14:JC70)&gt;JC12/2,"Ʃ Aggiunte &gt; 50% Grundauftrag","")</f>
        <v/>
      </c>
      <c r="JJ68" s="160"/>
      <c r="JK68" s="173" t="s">
        <v>44</v>
      </c>
      <c r="JL68" s="429">
        <v>19</v>
      </c>
      <c r="JM68" s="455">
        <v>0</v>
      </c>
      <c r="JN68" s="457" t="str">
        <f>IF(JM68&gt;='Valori soglia'!$H$6,"BöB","OAPub")</f>
        <v>OAPub</v>
      </c>
      <c r="JO68" s="459" t="str">
        <f>IF(OR(AND(JK$12="Grundvertrag Dienstleistung",JM68&gt;='Valori soglia'!$H$5,JO70=""),AND(JK$12="Los Dienstleistung",JM68&gt;='Valori soglia'!$H$5,JO70=""),AND(JK$12="Grundvertrag Lieferung",JM68&gt;='Valori soglia'!$L$5,JO70=""),AND(JK$12="Los Lieferung",JM68&gt;='Valori soglia'!$L$5,JO70="")),"Freihändig Tipo. 13 OAPub","")</f>
        <v/>
      </c>
      <c r="JP68" s="460"/>
      <c r="JQ68" s="461" t="str">
        <f>IF(JN68="BöB","Ja","No")</f>
        <v>No</v>
      </c>
      <c r="JR68" s="463" t="str">
        <f>IF(JN68="BöB","Ja","No")</f>
        <v>No</v>
      </c>
      <c r="JS68" s="465" t="str">
        <f>IF(SUM(JM14:JM70)&gt;JM12/2,"Ʃ Aggiunte &gt; 50% Grundauftrag","")</f>
        <v/>
      </c>
    </row>
    <row r="69" spans="2:279" ht="27" customHeight="1" x14ac:dyDescent="0.2">
      <c r="B69" s="342" t="s">
        <v>34</v>
      </c>
      <c r="C69" s="429"/>
      <c r="D69" s="378"/>
      <c r="E69" s="510"/>
      <c r="F69" s="498" t="str">
        <f>IF(OR(AND(B68="Grundvertrag Dienstleistung",D68&gt;='Valori soglia'!H$5,D68&lt;'Valori soglia'!H$6),AND(B68="Los Dienstleistung",D68&gt;='Valori soglia'!H$5,D68&lt;'Valori soglia'!H$6),AND(B68="Grundvertrag Lieferung",D68&gt;='Valori soglia'!L$5,D68&lt;'Valori soglia'!L$6),AND(B68="Los Lieferung",D68&gt;='Valori soglia'!L$5,D68&lt;'Valori soglia'!L$6)),"Einladungsverfahren *","")</f>
        <v/>
      </c>
      <c r="G69" s="499"/>
      <c r="H69" s="502"/>
      <c r="I69" s="503"/>
      <c r="J69" s="495"/>
      <c r="K69" s="466" t="s">
        <v>45</v>
      </c>
      <c r="L69" s="429"/>
      <c r="M69" s="455"/>
      <c r="N69" s="457"/>
      <c r="O69" s="468" t="str">
        <f>IF(OR(AND(K$12="Grundvertrag Dienstleistung",M68&lt;'Valori soglia'!$H$5),AND(K$12="Los Dienstleistung",M68&lt;'Valori soglia'!$H$5),AND(K$12="Grundvertrag Lieferung",M68&lt;'Valori soglia'!$L$5),AND(K$12="Los Lieferung",M68&lt;'Valori soglia'!$L$5)),"Freihändig Tipo. 36 OAPub","")</f>
        <v/>
      </c>
      <c r="P69" s="469"/>
      <c r="Q69" s="461"/>
      <c r="R69" s="463"/>
      <c r="S69" s="465"/>
      <c r="T69" s="162"/>
      <c r="U69" s="466" t="s">
        <v>45</v>
      </c>
      <c r="V69" s="429"/>
      <c r="W69" s="455"/>
      <c r="X69" s="457"/>
      <c r="Y69" s="468" t="str">
        <f>IF(OR(AND(U$12="Grundvertrag Dienstleistung",W68&lt;'Valori soglia'!$H$5),AND(U$12="Los Dienstleistung",W68&lt;'Valori soglia'!$H$5),AND(U$12="Grundvertrag Lieferung",W68&lt;'Valori soglia'!$L$5),AND(U$12="Los Lieferung",W68&lt;'Valori soglia'!$L$5)),"Freihändig Tipo. 36 OAPub","")</f>
        <v/>
      </c>
      <c r="Z69" s="469"/>
      <c r="AA69" s="461"/>
      <c r="AB69" s="463"/>
      <c r="AC69" s="465"/>
      <c r="AD69" s="27"/>
      <c r="AE69" s="466" t="s">
        <v>45</v>
      </c>
      <c r="AF69" s="429"/>
      <c r="AG69" s="455"/>
      <c r="AH69" s="457"/>
      <c r="AI69" s="468" t="str">
        <f>IF(OR(AND(AE$12="Grundvertrag Dienstleistung",AG68&lt;'Valori soglia'!$H$5),AND(AE$12="Los Dienstleistung",AG68&lt;'Valori soglia'!$H$5),AND(AE$12="Grundvertrag Lieferung",AG68&lt;'Valori soglia'!$L$5),AND(AE$12="Los Lieferung",AG68&lt;'Valori soglia'!$L$5)),"Freihändig Tipo. 36 OAPub","")</f>
        <v/>
      </c>
      <c r="AJ69" s="469"/>
      <c r="AK69" s="461"/>
      <c r="AL69" s="463"/>
      <c r="AM69" s="465"/>
      <c r="AN69" s="27"/>
      <c r="AO69" s="466" t="s">
        <v>45</v>
      </c>
      <c r="AP69" s="429"/>
      <c r="AQ69" s="455"/>
      <c r="AR69" s="457"/>
      <c r="AS69" s="468" t="str">
        <f>IF(OR(AND(AO$12="Grundvertrag Dienstleistung",AQ68&lt;'Valori soglia'!$H$5),AND(AO$12="Los Dienstleistung",AQ68&lt;'Valori soglia'!$H$5),AND(AO$12="Grundvertrag Lieferung",AQ68&lt;'Valori soglia'!$L$5),AND(AO$12="Los Lieferung",AQ68&lt;'Valori soglia'!$L$5)),"Freihändig Tipo. 36 OAPub","")</f>
        <v/>
      </c>
      <c r="AT69" s="469"/>
      <c r="AU69" s="461"/>
      <c r="AV69" s="463"/>
      <c r="AW69" s="465"/>
      <c r="AX69" s="28"/>
      <c r="AY69" s="466" t="s">
        <v>45</v>
      </c>
      <c r="AZ69" s="429"/>
      <c r="BA69" s="455"/>
      <c r="BB69" s="457"/>
      <c r="BC69" s="468" t="str">
        <f>IF(OR(AND(AY$12="Grundvertrag Dienstleistung",BA68&lt;'Valori soglia'!$H$5),AND(AY$12="Los Dienstleistung",BA68&lt;'Valori soglia'!$H$5),AND(AY$12="Grundvertrag Lieferung",BA68&lt;'Valori soglia'!$L$5),AND(AY$12="Los Lieferung",BA68&lt;'Valori soglia'!$L$5)),"Freihändig Tipo. 36 OAPub","")</f>
        <v/>
      </c>
      <c r="BD69" s="469"/>
      <c r="BE69" s="461"/>
      <c r="BF69" s="463"/>
      <c r="BG69" s="465"/>
      <c r="BH69" s="27"/>
      <c r="BI69" s="466" t="s">
        <v>45</v>
      </c>
      <c r="BJ69" s="429"/>
      <c r="BK69" s="455"/>
      <c r="BL69" s="457"/>
      <c r="BM69" s="468" t="str">
        <f>IF(OR(AND(BI$12="Grundvertrag Dienstleistung",BK68&lt;'Valori soglia'!$H$5),AND(BI$12="Los Dienstleistung",BK68&lt;'Valori soglia'!$H$5),AND(BI$12="Grundvertrag Lieferung",BK68&lt;'Valori soglia'!$L$5),AND(BI$12="Los Lieferung",BK68&lt;'Valori soglia'!$L$5)),"Freihändig Tipo. 36 OAPub","")</f>
        <v/>
      </c>
      <c r="BN69" s="469"/>
      <c r="BO69" s="461"/>
      <c r="BP69" s="463"/>
      <c r="BQ69" s="465"/>
      <c r="BR69" s="159"/>
      <c r="BS69" s="466" t="s">
        <v>45</v>
      </c>
      <c r="BT69" s="429"/>
      <c r="BU69" s="455"/>
      <c r="BV69" s="457"/>
      <c r="BW69" s="468" t="str">
        <f>IF(OR(AND(BS$12="Grundvertrag Dienstleistung",BU68&lt;'Valori soglia'!$H$5),AND(BS$12="Los Dienstleistung",BU68&lt;'Valori soglia'!$H$5),AND(BS$12="Grundvertrag Lieferung",BU68&lt;'Valori soglia'!$L$5),AND(BS$12="Los Lieferung",BU68&lt;'Valori soglia'!$L$5)),"Freihändig Tipo. 36 OAPub","")</f>
        <v/>
      </c>
      <c r="BX69" s="469"/>
      <c r="BY69" s="461"/>
      <c r="BZ69" s="463"/>
      <c r="CA69" s="465"/>
      <c r="CB69" s="159"/>
      <c r="CC69" s="466" t="s">
        <v>45</v>
      </c>
      <c r="CD69" s="429"/>
      <c r="CE69" s="455"/>
      <c r="CF69" s="457"/>
      <c r="CG69" s="468" t="str">
        <f>IF(OR(AND(CC$12="Grundvertrag Dienstleistung",CE68&lt;'Valori soglia'!$H$5),AND(CC$12="Los Dienstleistung",CE68&lt;'Valori soglia'!$H$5),AND(CC$12="Grundvertrag Lieferung",CE68&lt;'Valori soglia'!$L$5),AND(CC$12="Los Lieferung",CE68&lt;'Valori soglia'!$L$5)),"Freihändig Tipo. 36 OAPub","")</f>
        <v/>
      </c>
      <c r="CH69" s="469"/>
      <c r="CI69" s="461"/>
      <c r="CJ69" s="463"/>
      <c r="CK69" s="465"/>
      <c r="CL69" s="160"/>
      <c r="CM69" s="466" t="s">
        <v>45</v>
      </c>
      <c r="CN69" s="429"/>
      <c r="CO69" s="455"/>
      <c r="CP69" s="457"/>
      <c r="CQ69" s="468" t="str">
        <f>IF(OR(AND(CM$12="Grundvertrag Dienstleistung",CO68&lt;'Valori soglia'!$H$5),AND(CM$12="Los Dienstleistung",CO68&lt;'Valori soglia'!$H$5),AND(CM$12="Grundvertrag Lieferung",CO68&lt;'Valori soglia'!$L$5),AND(CM$12="Los Lieferung",CO68&lt;'Valori soglia'!$L$5)),"Freihändig Tipo. 36 OAPub","")</f>
        <v/>
      </c>
      <c r="CR69" s="469"/>
      <c r="CS69" s="461"/>
      <c r="CT69" s="463"/>
      <c r="CU69" s="465"/>
      <c r="CV69" s="161"/>
      <c r="CW69" s="466" t="s">
        <v>45</v>
      </c>
      <c r="CX69" s="429"/>
      <c r="CY69" s="455"/>
      <c r="CZ69" s="457"/>
      <c r="DA69" s="468" t="str">
        <f>IF(OR(AND(CW$12="Grundvertrag Dienstleistung",CY68&lt;'Valori soglia'!$H$5),AND(CW$12="Los Dienstleistung",CY68&lt;'Valori soglia'!$H$5),AND(CW$12="Grundvertrag Lieferung",CY68&lt;'Valori soglia'!$L$5),AND(CW$12="Los Lieferung",CY68&lt;'Valori soglia'!$L$5)),"Freihändig Tipo. 36 OAPub","")</f>
        <v/>
      </c>
      <c r="DB69" s="469"/>
      <c r="DC69" s="461"/>
      <c r="DD69" s="463"/>
      <c r="DE69" s="465"/>
      <c r="DF69" s="162"/>
      <c r="DG69" s="466" t="s">
        <v>45</v>
      </c>
      <c r="DH69" s="429"/>
      <c r="DI69" s="455"/>
      <c r="DJ69" s="457"/>
      <c r="DK69" s="468" t="str">
        <f>IF(OR(AND(DG$12="Grundvertrag Dienstleistung",DI68&lt;'Valori soglia'!$H$5),AND(DG$12="Los Dienstleistung",DI68&lt;'Valori soglia'!$H$5),AND(DG$12="Grundvertrag Lieferung",DI68&lt;'Valori soglia'!$L$5),AND(DG$12="Los Lieferung",DI68&lt;'Valori soglia'!$L$5)),"Freihändig Tipo. 36 OAPub","")</f>
        <v/>
      </c>
      <c r="DL69" s="469"/>
      <c r="DM69" s="461"/>
      <c r="DN69" s="463"/>
      <c r="DO69" s="465"/>
      <c r="DP69" s="27"/>
      <c r="DQ69" s="466" t="s">
        <v>45</v>
      </c>
      <c r="DR69" s="429"/>
      <c r="DS69" s="455"/>
      <c r="DT69" s="457"/>
      <c r="DU69" s="468" t="str">
        <f>IF(OR(AND(DQ$12="Grundvertrag Dienstleistung",DS68&lt;'Valori soglia'!$H$5),AND(DQ$12="Los Dienstleistung",DS68&lt;'Valori soglia'!$H$5),AND(DQ$12="Grundvertrag Lieferung",DS68&lt;'Valori soglia'!$L$5),AND(DQ$12="Los Lieferung",DS68&lt;'Valori soglia'!$L$5)),"Freihändig Tipo. 36 OAPub","")</f>
        <v/>
      </c>
      <c r="DV69" s="469"/>
      <c r="DW69" s="461"/>
      <c r="DX69" s="463"/>
      <c r="DY69" s="465"/>
      <c r="DZ69" s="27"/>
      <c r="EA69" s="466" t="s">
        <v>45</v>
      </c>
      <c r="EB69" s="429"/>
      <c r="EC69" s="455"/>
      <c r="ED69" s="457"/>
      <c r="EE69" s="468" t="str">
        <f>IF(OR(AND(EA$12="Grundvertrag Dienstleistung",EC68&lt;'Valori soglia'!$H$5),AND(EA$12="Los Dienstleistung",EC68&lt;'Valori soglia'!$H$5),AND(EA$12="Grundvertrag Lieferung",EC68&lt;'Valori soglia'!$L$5),AND(EA$12="Los Lieferung",EC68&lt;'Valori soglia'!$L$5)),"Freihändig Tipo. 36 OAPub","")</f>
        <v/>
      </c>
      <c r="EF69" s="469"/>
      <c r="EG69" s="461"/>
      <c r="EH69" s="463"/>
      <c r="EI69" s="465"/>
      <c r="EJ69" s="28"/>
      <c r="EK69" s="466" t="s">
        <v>45</v>
      </c>
      <c r="EL69" s="429"/>
      <c r="EM69" s="455"/>
      <c r="EN69" s="457"/>
      <c r="EO69" s="468" t="str">
        <f>IF(OR(AND(EK$12="Grundvertrag Dienstleistung",EM68&lt;'Valori soglia'!$H$5),AND(EK$12="Los Dienstleistung",EM68&lt;'Valori soglia'!$H$5),AND(EK$12="Grundvertrag Lieferung",EM68&lt;'Valori soglia'!$L$5),AND(EK$12="Los Lieferung",EM68&lt;'Valori soglia'!$L$5)),"Freihändig Tipo. 36 OAPub","")</f>
        <v/>
      </c>
      <c r="EP69" s="469"/>
      <c r="EQ69" s="461"/>
      <c r="ER69" s="463"/>
      <c r="ES69" s="465"/>
      <c r="ET69" s="27"/>
      <c r="EU69" s="466" t="s">
        <v>45</v>
      </c>
      <c r="EV69" s="429"/>
      <c r="EW69" s="455"/>
      <c r="EX69" s="457"/>
      <c r="EY69" s="468" t="str">
        <f>IF(OR(AND(EU$12="Grundvertrag Dienstleistung",EW68&lt;'Valori soglia'!$H$5),AND(EU$12="Los Dienstleistung",EW68&lt;'Valori soglia'!$H$5),AND(EU$12="Grundvertrag Lieferung",EW68&lt;'Valori soglia'!$L$5),AND(EU$12="Los Lieferung",EW68&lt;'Valori soglia'!$L$5)),"Freihändig Tipo. 36 OAPub","")</f>
        <v/>
      </c>
      <c r="EZ69" s="469"/>
      <c r="FA69" s="461"/>
      <c r="FB69" s="463"/>
      <c r="FC69" s="465"/>
      <c r="FD69" s="159"/>
      <c r="FE69" s="466" t="s">
        <v>45</v>
      </c>
      <c r="FF69" s="429"/>
      <c r="FG69" s="455"/>
      <c r="FH69" s="457"/>
      <c r="FI69" s="468" t="str">
        <f>IF(OR(AND(FE$12="Grundvertrag Dienstleistung",FG68&lt;'Valori soglia'!$H$5),AND(FE$12="Los Dienstleistung",FG68&lt;'Valori soglia'!$H$5),AND(FE$12="Grundvertrag Lieferung",FG68&lt;'Valori soglia'!$L$5),AND(FE$12="Los Lieferung",FG68&lt;'Valori soglia'!$L$5)),"Freihändig Tipo. 36 OAPub","")</f>
        <v/>
      </c>
      <c r="FJ69" s="469"/>
      <c r="FK69" s="461"/>
      <c r="FL69" s="463"/>
      <c r="FM69" s="465"/>
      <c r="FN69" s="159"/>
      <c r="FO69" s="466" t="s">
        <v>45</v>
      </c>
      <c r="FP69" s="429"/>
      <c r="FQ69" s="455"/>
      <c r="FR69" s="457"/>
      <c r="FS69" s="468" t="str">
        <f>IF(OR(AND(FO$12="Grundvertrag Dienstleistung",FQ68&lt;'Valori soglia'!$H$5),AND(FO$12="Los Dienstleistung",FQ68&lt;'Valori soglia'!$H$5),AND(FO$12="Grundvertrag Lieferung",FQ68&lt;'Valori soglia'!$L$5),AND(FO$12="Los Lieferung",FQ68&lt;'Valori soglia'!$L$5)),"Freihändig Tipo. 36 OAPub","")</f>
        <v/>
      </c>
      <c r="FT69" s="469"/>
      <c r="FU69" s="461"/>
      <c r="FV69" s="463"/>
      <c r="FW69" s="465"/>
      <c r="FX69" s="160"/>
      <c r="FY69" s="466" t="s">
        <v>45</v>
      </c>
      <c r="FZ69" s="429"/>
      <c r="GA69" s="455"/>
      <c r="GB69" s="457"/>
      <c r="GC69" s="468" t="str">
        <f>IF(OR(AND(FY$12="Grundvertrag Dienstleistung",GA68&lt;'Valori soglia'!$H$5),AND(FY$12="Los Dienstleistung",GA68&lt;'Valori soglia'!$H$5),AND(FY$12="Grundvertrag Lieferung",GA68&lt;'Valori soglia'!$L$5),AND(FY$12="Los Lieferung",GA68&lt;'Valori soglia'!$L$5)),"Freihändig Tipo. 36 OAPub","")</f>
        <v/>
      </c>
      <c r="GD69" s="469"/>
      <c r="GE69" s="461"/>
      <c r="GF69" s="463"/>
      <c r="GG69" s="465"/>
      <c r="GH69" s="161"/>
      <c r="GI69" s="466" t="s">
        <v>45</v>
      </c>
      <c r="GJ69" s="429"/>
      <c r="GK69" s="455"/>
      <c r="GL69" s="457"/>
      <c r="GM69" s="468" t="str">
        <f>IF(OR(AND(GI$12="Grundvertrag Dienstleistung",GK68&lt;'Valori soglia'!$H$5),AND(GI$12="Los Dienstleistung",GK68&lt;'Valori soglia'!$H$5),AND(GI$12="Grundvertrag Lieferung",GK68&lt;'Valori soglia'!$L$5),AND(GI$12="Los Lieferung",GK68&lt;'Valori soglia'!$L$5)),"Freihändig Tipo. 36 OAPub","")</f>
        <v/>
      </c>
      <c r="GN69" s="469"/>
      <c r="GO69" s="461"/>
      <c r="GP69" s="463"/>
      <c r="GQ69" s="465"/>
      <c r="GR69" s="162"/>
      <c r="GS69" s="466" t="s">
        <v>45</v>
      </c>
      <c r="GT69" s="429"/>
      <c r="GU69" s="455"/>
      <c r="GV69" s="457"/>
      <c r="GW69" s="468" t="str">
        <f>IF(OR(AND(GS$12="Grundvertrag Dienstleistung",GU68&lt;'Valori soglia'!$H$5),AND(GS$12="Los Dienstleistung",GU68&lt;'Valori soglia'!$H$5),AND(GS$12="Grundvertrag Lieferung",GU68&lt;'Valori soglia'!$L$5),AND(GS$12="Los Lieferung",GU68&lt;'Valori soglia'!$L$5)),"Freihändig Tipo. 36 OAPub","")</f>
        <v/>
      </c>
      <c r="GX69" s="469"/>
      <c r="GY69" s="461"/>
      <c r="GZ69" s="463"/>
      <c r="HA69" s="465"/>
      <c r="HB69" s="27"/>
      <c r="HC69" s="466" t="s">
        <v>45</v>
      </c>
      <c r="HD69" s="429"/>
      <c r="HE69" s="455"/>
      <c r="HF69" s="457"/>
      <c r="HG69" s="468" t="str">
        <f>IF(OR(AND(HC$12="Grundvertrag Dienstleistung",HE68&lt;'Valori soglia'!$H$5),AND(HC$12="Los Dienstleistung",HE68&lt;'Valori soglia'!$H$5),AND(HC$12="Grundvertrag Lieferung",HE68&lt;'Valori soglia'!$L$5),AND(HC$12="Los Lieferung",HE68&lt;'Valori soglia'!$L$5)),"Freihändig Tipo. 36 OAPub","")</f>
        <v/>
      </c>
      <c r="HH69" s="469"/>
      <c r="HI69" s="461"/>
      <c r="HJ69" s="463"/>
      <c r="HK69" s="465"/>
      <c r="HL69" s="27"/>
      <c r="HM69" s="466" t="s">
        <v>45</v>
      </c>
      <c r="HN69" s="429"/>
      <c r="HO69" s="455"/>
      <c r="HP69" s="457"/>
      <c r="HQ69" s="468" t="str">
        <f>IF(OR(AND(HM$12="Grundvertrag Dienstleistung",HO68&lt;'Valori soglia'!$H$5),AND(HM$12="Los Dienstleistung",HO68&lt;'Valori soglia'!$H$5),AND(HM$12="Grundvertrag Lieferung",HO68&lt;'Valori soglia'!$L$5),AND(HM$12="Los Lieferung",HO68&lt;'Valori soglia'!$L$5)),"Freihändig Tipo. 36 OAPub","")</f>
        <v/>
      </c>
      <c r="HR69" s="469"/>
      <c r="HS69" s="461"/>
      <c r="HT69" s="463"/>
      <c r="HU69" s="465"/>
      <c r="HV69" s="28"/>
      <c r="HW69" s="466" t="s">
        <v>45</v>
      </c>
      <c r="HX69" s="429"/>
      <c r="HY69" s="455"/>
      <c r="HZ69" s="457"/>
      <c r="IA69" s="468" t="str">
        <f>IF(OR(AND(HW$12="Grundvertrag Dienstleistung",HY68&lt;'Valori soglia'!$H$5),AND(HW$12="Los Dienstleistung",HY68&lt;'Valori soglia'!$H$5),AND(HW$12="Grundvertrag Lieferung",HY68&lt;'Valori soglia'!$L$5),AND(HW$12="Los Lieferung",HY68&lt;'Valori soglia'!$L$5)),"Freihändig Tipo. 36 OAPub","")</f>
        <v/>
      </c>
      <c r="IB69" s="469"/>
      <c r="IC69" s="461"/>
      <c r="ID69" s="463"/>
      <c r="IE69" s="465"/>
      <c r="IF69" s="27"/>
      <c r="IG69" s="466" t="s">
        <v>45</v>
      </c>
      <c r="IH69" s="429"/>
      <c r="II69" s="455"/>
      <c r="IJ69" s="457"/>
      <c r="IK69" s="468" t="str">
        <f>IF(OR(AND(IG$12="Grundvertrag Dienstleistung",II68&lt;'Valori soglia'!$H$5),AND(IG$12="Los Dienstleistung",II68&lt;'Valori soglia'!$H$5),AND(IG$12="Grundvertrag Lieferung",II68&lt;'Valori soglia'!$L$5),AND(IG$12="Los Lieferung",II68&lt;'Valori soglia'!$L$5)),"Freihändig Tipo. 36 OAPub","")</f>
        <v/>
      </c>
      <c r="IL69" s="469"/>
      <c r="IM69" s="461"/>
      <c r="IN69" s="463"/>
      <c r="IO69" s="465"/>
      <c r="IP69" s="159"/>
      <c r="IQ69" s="466" t="s">
        <v>45</v>
      </c>
      <c r="IR69" s="429"/>
      <c r="IS69" s="455"/>
      <c r="IT69" s="457"/>
      <c r="IU69" s="468" t="str">
        <f>IF(OR(AND(IQ$12="Grundvertrag Dienstleistung",IS68&lt;'Valori soglia'!$H$5),AND(IQ$12="Los Dienstleistung",IS68&lt;'Valori soglia'!$H$5),AND(IQ$12="Grundvertrag Lieferung",IS68&lt;'Valori soglia'!$L$5),AND(IQ$12="Los Lieferung",IS68&lt;'Valori soglia'!$L$5)),"Freihändig Tipo. 36 OAPub","")</f>
        <v/>
      </c>
      <c r="IV69" s="469"/>
      <c r="IW69" s="461"/>
      <c r="IX69" s="463"/>
      <c r="IY69" s="465"/>
      <c r="IZ69" s="159"/>
      <c r="JA69" s="466" t="s">
        <v>45</v>
      </c>
      <c r="JB69" s="429"/>
      <c r="JC69" s="455"/>
      <c r="JD69" s="457"/>
      <c r="JE69" s="468" t="str">
        <f>IF(OR(AND(JA$12="Grundvertrag Dienstleistung",JC68&lt;'Valori soglia'!$H$5),AND(JA$12="Los Dienstleistung",JC68&lt;'Valori soglia'!$H$5),AND(JA$12="Grundvertrag Lieferung",JC68&lt;'Valori soglia'!$L$5),AND(JA$12="Los Lieferung",JC68&lt;'Valori soglia'!$L$5)),"Freihändig Tipo. 36 OAPub","")</f>
        <v/>
      </c>
      <c r="JF69" s="469"/>
      <c r="JG69" s="461"/>
      <c r="JH69" s="463"/>
      <c r="JI69" s="465"/>
      <c r="JJ69" s="160"/>
      <c r="JK69" s="466" t="s">
        <v>45</v>
      </c>
      <c r="JL69" s="429"/>
      <c r="JM69" s="455"/>
      <c r="JN69" s="457"/>
      <c r="JO69" s="468" t="str">
        <f>IF(OR(AND(JK$12="Grundvertrag Dienstleistung",JM68&lt;'Valori soglia'!$H$5),AND(JK$12="Los Dienstleistung",JM68&lt;'Valori soglia'!$H$5),AND(JK$12="Grundvertrag Lieferung",JM68&lt;'Valori soglia'!$L$5),AND(JK$12="Los Lieferung",JM68&lt;'Valori soglia'!$L$5)),"Freihändig Tipo. 36 OAPub","")</f>
        <v/>
      </c>
      <c r="JP69" s="469"/>
      <c r="JQ69" s="461"/>
      <c r="JR69" s="463"/>
      <c r="JS69" s="465"/>
    </row>
    <row r="70" spans="2:279" ht="27" customHeight="1" x14ac:dyDescent="0.2">
      <c r="B70" s="343"/>
      <c r="C70" s="429"/>
      <c r="D70" s="378"/>
      <c r="E70" s="510"/>
      <c r="F70" s="507" t="str">
        <f>IF(OR(AND(B68="Grundvertrag Dienstleistung",D68&lt;'Valori soglia'!H$5),AND(B68="Los Dienstleistung",D68&lt;'Valori soglia'!H$5),AND(B68="Grundvertrag Lieferung",D68&lt;'Valori soglia'!L$5),AND(B68="Los Lieferung",D68&lt;'Valori soglia'!L$5)),"Freihändig Tipo. 36 OAPub","")</f>
        <v/>
      </c>
      <c r="G70" s="508"/>
      <c r="H70" s="502"/>
      <c r="I70" s="503"/>
      <c r="J70" s="495"/>
      <c r="K70" s="466"/>
      <c r="L70" s="429"/>
      <c r="M70" s="455"/>
      <c r="N70" s="457"/>
      <c r="O70" s="472" t="str">
        <f>IF(OR(AND(N$12="Offen",OR(AND(K$12="Grundvertrag Dienstleistung",M68&gt;='Valori soglia'!$H$5,M68&lt;'Valori soglia'!$H$6),AND(K$12="Los Dienstleistung",M68&gt;='Valori soglia'!$H$5,M68&lt;'Valori soglia'!$H$6),AND(K$12="Grundvertrag Lieferung",M68&gt;='Valori soglia'!$L$5,M68&lt;'Valori soglia'!$L$6),AND(K$12="Los Lieferung",M68&gt;='Valori soglia'!$L$5,M68&lt;'Valori soglia'!$L$6))),AND(N$12="Einladung",OR(AND(K$12="Grundvertrag Dienstleistung",M68&gt;='Valori soglia'!$H$5,M68&lt;'Valori soglia'!$H$6),AND(K$12="Los Dienstleistung",M68&gt;='Valori soglia'!$H$5,M68&lt;'Valori soglia'!$H$6),AND(K$12="Grundvertrag Lieferung",M68&gt;='Valori soglia'!$L$5,M68&lt;'Valori soglia'!$L$6),AND(K$12="Los Lieferung",M68&gt;='Valori soglia'!$L$5,M68&lt;'Valori soglia'!$L$6)))),"Freihändig Tipo. 36 Abs. 2 Bst. d OAPub","")</f>
        <v/>
      </c>
      <c r="P70" s="473"/>
      <c r="Q70" s="461"/>
      <c r="R70" s="463"/>
      <c r="S70" s="465"/>
      <c r="T70" s="162"/>
      <c r="U70" s="466"/>
      <c r="V70" s="429"/>
      <c r="W70" s="455"/>
      <c r="X70" s="457"/>
      <c r="Y70" s="472" t="str">
        <f>IF(OR(AND(X$12="Offen",OR(AND(U$12="Grundvertrag Dienstleistung",W68&gt;='Valori soglia'!$H$5,W68&lt;'Valori soglia'!$H$6),AND(U$12="Los Dienstleistung",W68&gt;='Valori soglia'!$H$5,W68&lt;'Valori soglia'!$H$6),AND(U$12="Grundvertrag Lieferung",W68&gt;='Valori soglia'!$L$5,W68&lt;'Valori soglia'!$L$6),AND(U$12="Los Lieferung",W68&gt;='Valori soglia'!$L$5,W68&lt;'Valori soglia'!$L$6))),AND(X$12="Einladung",OR(AND(U$12="Grundvertrag Dienstleistung",W68&gt;='Valori soglia'!$H$5,W68&lt;'Valori soglia'!$H$6),AND(U$12="Los Dienstleistung",W68&gt;='Valori soglia'!$H$5,W68&lt;'Valori soglia'!$H$6),AND(U$12="Grundvertrag Lieferung",W68&gt;='Valori soglia'!$L$5,W68&lt;'Valori soglia'!$L$6),AND(U$12="Los Lieferung",W68&gt;='Valori soglia'!$L$5,W68&lt;'Valori soglia'!$L$6)))),"Freihändig Tipo. 36 Abs. 2 Bst. d OAPub","")</f>
        <v/>
      </c>
      <c r="Z70" s="473"/>
      <c r="AA70" s="461"/>
      <c r="AB70" s="463"/>
      <c r="AC70" s="465"/>
      <c r="AD70" s="36"/>
      <c r="AE70" s="466"/>
      <c r="AF70" s="429"/>
      <c r="AG70" s="455"/>
      <c r="AH70" s="457"/>
      <c r="AI70" s="472" t="str">
        <f>IF(OR(AND(AH$12="Offen",OR(AND(AE$12="Grundvertrag Dienstleistung",AG68&gt;='Valori soglia'!$H$5,AG68&lt;'Valori soglia'!$H$6),AND(AE$12="Los Dienstleistung",AG68&gt;='Valori soglia'!$H$5,AG68&lt;'Valori soglia'!$H$6),AND(AE$12="Grundvertrag Lieferung",AG68&gt;='Valori soglia'!$L$5,AG68&lt;'Valori soglia'!$L$6),AND(AE$12="Los Lieferung",AG68&gt;='Valori soglia'!$L$5,AG68&lt;'Valori soglia'!$L$6))),AND(AH$12="Einladung",OR(AND(AE$12="Grundvertrag Dienstleistung",AG68&gt;='Valori soglia'!$H$5,AG68&lt;'Valori soglia'!$H$6),AND(AE$12="Los Dienstleistung",AG68&gt;='Valori soglia'!$H$5,AG68&lt;'Valori soglia'!$H$6),AND(AE$12="Grundvertrag Lieferung",AG68&gt;='Valori soglia'!$L$5,AG68&lt;'Valori soglia'!$L$6),AND(AE$12="Los Lieferung",AG68&gt;='Valori soglia'!$L$5,AG68&lt;'Valori soglia'!$L$6)))),"Freihändig Tipo. 36 Abs. 2 Bst. d OAPub","")</f>
        <v/>
      </c>
      <c r="AJ70" s="473"/>
      <c r="AK70" s="461"/>
      <c r="AL70" s="463"/>
      <c r="AM70" s="465"/>
      <c r="AN70" s="27"/>
      <c r="AO70" s="466"/>
      <c r="AP70" s="429"/>
      <c r="AQ70" s="455"/>
      <c r="AR70" s="457"/>
      <c r="AS70" s="472" t="str">
        <f>IF(OR(AND(AR$12="Offen",OR(AND(AO$12="Grundvertrag Dienstleistung",AQ68&gt;='Valori soglia'!$H$5,AQ68&lt;'Valori soglia'!$H$6),AND(AO$12="Los Dienstleistung",AQ68&gt;='Valori soglia'!$H$5,AQ68&lt;'Valori soglia'!$H$6),AND(AO$12="Grundvertrag Lieferung",AQ68&gt;='Valori soglia'!$L$5,AQ68&lt;'Valori soglia'!$L$6),AND(AO$12="Los Lieferung",AQ68&gt;='Valori soglia'!$L$5,AQ68&lt;'Valori soglia'!$L$6))),AND(AR$12="Einladung",OR(AND(AO$12="Grundvertrag Dienstleistung",AQ68&gt;='Valori soglia'!$H$5,AQ68&lt;'Valori soglia'!$H$6),AND(AO$12="Los Dienstleistung",AQ68&gt;='Valori soglia'!$H$5,AQ68&lt;'Valori soglia'!$H$6),AND(AO$12="Grundvertrag Lieferung",AQ68&gt;='Valori soglia'!$L$5,AQ68&lt;'Valori soglia'!$L$6),AND(AO$12="Los Lieferung",AQ68&gt;='Valori soglia'!$L$5,AQ68&lt;'Valori soglia'!$L$6)))),"Freihändig Tipo. 36 Abs. 2 Bst. d OAPub","")</f>
        <v/>
      </c>
      <c r="AT70" s="473"/>
      <c r="AU70" s="461"/>
      <c r="AV70" s="463"/>
      <c r="AW70" s="465"/>
      <c r="AX70" s="28"/>
      <c r="AY70" s="466"/>
      <c r="AZ70" s="429"/>
      <c r="BA70" s="455"/>
      <c r="BB70" s="457"/>
      <c r="BC70" s="472" t="str">
        <f>IF(OR(AND(BB$12="Offen",OR(AND(AY$12="Grundvertrag Dienstleistung",BA68&gt;='Valori soglia'!$H$5,BA68&lt;'Valori soglia'!$H$6),AND(AY$12="Los Dienstleistung",BA68&gt;='Valori soglia'!$H$5,BA68&lt;'Valori soglia'!$H$6),AND(AY$12="Grundvertrag Lieferung",BA68&gt;='Valori soglia'!$L$5,BA68&lt;'Valori soglia'!$L$6),AND(AY$12="Los Lieferung",BA68&gt;='Valori soglia'!$L$5,BA68&lt;'Valori soglia'!$L$6))),AND(BB$12="Einladung",OR(AND(AY$12="Grundvertrag Dienstleistung",BA68&gt;='Valori soglia'!$H$5,BA68&lt;'Valori soglia'!$H$6),AND(AY$12="Los Dienstleistung",BA68&gt;='Valori soglia'!$H$5,BA68&lt;'Valori soglia'!$H$6),AND(AY$12="Grundvertrag Lieferung",BA68&gt;='Valori soglia'!$L$5,BA68&lt;'Valori soglia'!$L$6),AND(AY$12="Los Lieferung",BA68&gt;='Valori soglia'!$L$5,BA68&lt;'Valori soglia'!$L$6)))),"Freihändig Tipo. 36 Abs. 2 Bst. d OAPub","")</f>
        <v/>
      </c>
      <c r="BD70" s="473"/>
      <c r="BE70" s="461"/>
      <c r="BF70" s="463"/>
      <c r="BG70" s="465"/>
      <c r="BH70" s="27"/>
      <c r="BI70" s="466"/>
      <c r="BJ70" s="429"/>
      <c r="BK70" s="455"/>
      <c r="BL70" s="457"/>
      <c r="BM70" s="472" t="str">
        <f>IF(OR(AND(BL$12="Offen",OR(AND(BI$12="Grundvertrag Dienstleistung",BK68&gt;='Valori soglia'!$H$5,BK68&lt;'Valori soglia'!$H$6),AND(BI$12="Los Dienstleistung",BK68&gt;='Valori soglia'!$H$5,BK68&lt;'Valori soglia'!$H$6),AND(BI$12="Grundvertrag Lieferung",BK68&gt;='Valori soglia'!$L$5,BK68&lt;'Valori soglia'!$L$6),AND(BI$12="Los Lieferung",BK68&gt;='Valori soglia'!$L$5,BK68&lt;'Valori soglia'!$L$6))),AND(BL$12="Einladung",OR(AND(BI$12="Grundvertrag Dienstleistung",BK68&gt;='Valori soglia'!$H$5,BK68&lt;'Valori soglia'!$H$6),AND(BI$12="Los Dienstleistung",BK68&gt;='Valori soglia'!$H$5,BK68&lt;'Valori soglia'!$H$6),AND(BI$12="Grundvertrag Lieferung",BK68&gt;='Valori soglia'!$L$5,BK68&lt;'Valori soglia'!$L$6),AND(BI$12="Los Lieferung",BK68&gt;='Valori soglia'!$L$5,BK68&lt;'Valori soglia'!$L$6)))),"Freihändig Tipo. 36 Abs. 2 Bst. d OAPub","")</f>
        <v/>
      </c>
      <c r="BN70" s="473"/>
      <c r="BO70" s="461"/>
      <c r="BP70" s="463"/>
      <c r="BQ70" s="465"/>
      <c r="BR70" s="159"/>
      <c r="BS70" s="466"/>
      <c r="BT70" s="429"/>
      <c r="BU70" s="455"/>
      <c r="BV70" s="457"/>
      <c r="BW70" s="472" t="str">
        <f>IF(OR(AND(BV$12="Offen",OR(AND(BS$12="Grundvertrag Dienstleistung",BU68&gt;='Valori soglia'!$H$5,BU68&lt;'Valori soglia'!$H$6),AND(BS$12="Los Dienstleistung",BU68&gt;='Valori soglia'!$H$5,BU68&lt;'Valori soglia'!$H$6),AND(BS$12="Grundvertrag Lieferung",BU68&gt;='Valori soglia'!$L$5,BU68&lt;'Valori soglia'!$L$6),AND(BS$12="Los Lieferung",BU68&gt;='Valori soglia'!$L$5,BU68&lt;'Valori soglia'!$L$6))),AND(BV$12="Einladung",OR(AND(BS$12="Grundvertrag Dienstleistung",BU68&gt;='Valori soglia'!$H$5,BU68&lt;'Valori soglia'!$H$6),AND(BS$12="Los Dienstleistung",BU68&gt;='Valori soglia'!$H$5,BU68&lt;'Valori soglia'!$H$6),AND(BS$12="Grundvertrag Lieferung",BU68&gt;='Valori soglia'!$L$5,BU68&lt;'Valori soglia'!$L$6),AND(BS$12="Los Lieferung",BU68&gt;='Valori soglia'!$L$5,BU68&lt;'Valori soglia'!$L$6)))),"Freihändig Tipo. 36 Abs. 2 Bst. d OAPub","")</f>
        <v/>
      </c>
      <c r="BX70" s="473"/>
      <c r="BY70" s="461"/>
      <c r="BZ70" s="463"/>
      <c r="CA70" s="465"/>
      <c r="CB70" s="159"/>
      <c r="CC70" s="466"/>
      <c r="CD70" s="429"/>
      <c r="CE70" s="455"/>
      <c r="CF70" s="457"/>
      <c r="CG70" s="472" t="str">
        <f>IF(OR(AND(CF$12="Offen",OR(AND(CC$12="Grundvertrag Dienstleistung",CE68&gt;='Valori soglia'!$H$5,CE68&lt;'Valori soglia'!$H$6),AND(CC$12="Los Dienstleistung",CE68&gt;='Valori soglia'!$H$5,CE68&lt;'Valori soglia'!$H$6),AND(CC$12="Grundvertrag Lieferung",CE68&gt;='Valori soglia'!$L$5,CE68&lt;'Valori soglia'!$L$6),AND(CC$12="Los Lieferung",CE68&gt;='Valori soglia'!$L$5,CE68&lt;'Valori soglia'!$L$6))),AND(CF$12="Einladung",OR(AND(CC$12="Grundvertrag Dienstleistung",CE68&gt;='Valori soglia'!$H$5,CE68&lt;'Valori soglia'!$H$6),AND(CC$12="Los Dienstleistung",CE68&gt;='Valori soglia'!$H$5,CE68&lt;'Valori soglia'!$H$6),AND(CC$12="Grundvertrag Lieferung",CE68&gt;='Valori soglia'!$L$5,CE68&lt;'Valori soglia'!$L$6),AND(CC$12="Los Lieferung",CE68&gt;='Valori soglia'!$L$5,CE68&lt;'Valori soglia'!$L$6)))),"Freihändig Tipo. 36 Abs. 2 Bst. d OAPub","")</f>
        <v/>
      </c>
      <c r="CH70" s="473"/>
      <c r="CI70" s="461"/>
      <c r="CJ70" s="463"/>
      <c r="CK70" s="465"/>
      <c r="CL70" s="160"/>
      <c r="CM70" s="466"/>
      <c r="CN70" s="429"/>
      <c r="CO70" s="455"/>
      <c r="CP70" s="457"/>
      <c r="CQ70" s="472" t="str">
        <f>IF(OR(AND(CP$12="Offen",OR(AND(CM$12="Grundvertrag Dienstleistung",CO68&gt;='Valori soglia'!$H$5,CO68&lt;'Valori soglia'!$H$6),AND(CM$12="Los Dienstleistung",CO68&gt;='Valori soglia'!$H$5,CO68&lt;'Valori soglia'!$H$6),AND(CM$12="Grundvertrag Lieferung",CO68&gt;='Valori soglia'!$L$5,CO68&lt;'Valori soglia'!$L$6),AND(CM$12="Los Lieferung",CO68&gt;='Valori soglia'!$L$5,CO68&lt;'Valori soglia'!$L$6))),AND(CP$12="Einladung",OR(AND(CM$12="Grundvertrag Dienstleistung",CO68&gt;='Valori soglia'!$H$5,CO68&lt;'Valori soglia'!$H$6),AND(CM$12="Los Dienstleistung",CO68&gt;='Valori soglia'!$H$5,CO68&lt;'Valori soglia'!$H$6),AND(CM$12="Grundvertrag Lieferung",CO68&gt;='Valori soglia'!$L$5,CO68&lt;'Valori soglia'!$L$6),AND(CM$12="Los Lieferung",CO68&gt;='Valori soglia'!$L$5,CO68&lt;'Valori soglia'!$L$6)))),"Freihändig Tipo. 36 Abs. 2 Bst. d OAPub","")</f>
        <v/>
      </c>
      <c r="CR70" s="473"/>
      <c r="CS70" s="461"/>
      <c r="CT70" s="463"/>
      <c r="CU70" s="465"/>
      <c r="CV70" s="161"/>
      <c r="CW70" s="466"/>
      <c r="CX70" s="429"/>
      <c r="CY70" s="455"/>
      <c r="CZ70" s="457"/>
      <c r="DA70" s="472" t="str">
        <f>IF(OR(AND(CZ$12="Offen",OR(AND(CW$12="Grundvertrag Dienstleistung",CY68&gt;='Valori soglia'!$H$5,CY68&lt;'Valori soglia'!$H$6),AND(CW$12="Los Dienstleistung",CY68&gt;='Valori soglia'!$H$5,CY68&lt;'Valori soglia'!$H$6),AND(CW$12="Grundvertrag Lieferung",CY68&gt;='Valori soglia'!$L$5,CY68&lt;'Valori soglia'!$L$6),AND(CW$12="Los Lieferung",CY68&gt;='Valori soglia'!$L$5,CY68&lt;'Valori soglia'!$L$6))),AND(CZ$12="Einladung",OR(AND(CW$12="Grundvertrag Dienstleistung",CY68&gt;='Valori soglia'!$H$5,CY68&lt;'Valori soglia'!$H$6),AND(CW$12="Los Dienstleistung",CY68&gt;='Valori soglia'!$H$5,CY68&lt;'Valori soglia'!$H$6),AND(CW$12="Grundvertrag Lieferung",CY68&gt;='Valori soglia'!$L$5,CY68&lt;'Valori soglia'!$L$6),AND(CW$12="Los Lieferung",CY68&gt;='Valori soglia'!$L$5,CY68&lt;'Valori soglia'!$L$6)))),"Freihändig Tipo. 36 Abs. 2 Bst. d OAPub","")</f>
        <v/>
      </c>
      <c r="DB70" s="473"/>
      <c r="DC70" s="461"/>
      <c r="DD70" s="463"/>
      <c r="DE70" s="465"/>
      <c r="DF70" s="162"/>
      <c r="DG70" s="466"/>
      <c r="DH70" s="429"/>
      <c r="DI70" s="455"/>
      <c r="DJ70" s="457"/>
      <c r="DK70" s="472" t="str">
        <f>IF(OR(AND(DJ$12="Offen",OR(AND(DG$12="Grundvertrag Dienstleistung",DI68&gt;='Valori soglia'!$H$5,DI68&lt;'Valori soglia'!$H$6),AND(DG$12="Los Dienstleistung",DI68&gt;='Valori soglia'!$H$5,DI68&lt;'Valori soglia'!$H$6),AND(DG$12="Grundvertrag Lieferung",DI68&gt;='Valori soglia'!$L$5,DI68&lt;'Valori soglia'!$L$6),AND(DG$12="Los Lieferung",DI68&gt;='Valori soglia'!$L$5,DI68&lt;'Valori soglia'!$L$6))),AND(DJ$12="Einladung",OR(AND(DG$12="Grundvertrag Dienstleistung",DI68&gt;='Valori soglia'!$H$5,DI68&lt;'Valori soglia'!$H$6),AND(DG$12="Los Dienstleistung",DI68&gt;='Valori soglia'!$H$5,DI68&lt;'Valori soglia'!$H$6),AND(DG$12="Grundvertrag Lieferung",DI68&gt;='Valori soglia'!$L$5,DI68&lt;'Valori soglia'!$L$6),AND(DG$12="Los Lieferung",DI68&gt;='Valori soglia'!$L$5,DI68&lt;'Valori soglia'!$L$6)))),"Freihändig Tipo. 36 Abs. 2 Bst. d OAPub","")</f>
        <v/>
      </c>
      <c r="DL70" s="473"/>
      <c r="DM70" s="461"/>
      <c r="DN70" s="463"/>
      <c r="DO70" s="465"/>
      <c r="DP70" s="36"/>
      <c r="DQ70" s="466"/>
      <c r="DR70" s="429"/>
      <c r="DS70" s="455"/>
      <c r="DT70" s="457"/>
      <c r="DU70" s="472" t="str">
        <f>IF(OR(AND(DT$12="Offen",OR(AND(DQ$12="Grundvertrag Dienstleistung",DS68&gt;='Valori soglia'!$H$5,DS68&lt;'Valori soglia'!$H$6),AND(DQ$12="Los Dienstleistung",DS68&gt;='Valori soglia'!$H$5,DS68&lt;'Valori soglia'!$H$6),AND(DQ$12="Grundvertrag Lieferung",DS68&gt;='Valori soglia'!$L$5,DS68&lt;'Valori soglia'!$L$6),AND(DQ$12="Los Lieferung",DS68&gt;='Valori soglia'!$L$5,DS68&lt;'Valori soglia'!$L$6))),AND(DT$12="Einladung",OR(AND(DQ$12="Grundvertrag Dienstleistung",DS68&gt;='Valori soglia'!$H$5,DS68&lt;'Valori soglia'!$H$6),AND(DQ$12="Los Dienstleistung",DS68&gt;='Valori soglia'!$H$5,DS68&lt;'Valori soglia'!$H$6),AND(DQ$12="Grundvertrag Lieferung",DS68&gt;='Valori soglia'!$L$5,DS68&lt;'Valori soglia'!$L$6),AND(DQ$12="Los Lieferung",DS68&gt;='Valori soglia'!$L$5,DS68&lt;'Valori soglia'!$L$6)))),"Freihändig Tipo. 36 Abs. 2 Bst. d OAPub","")</f>
        <v/>
      </c>
      <c r="DV70" s="473"/>
      <c r="DW70" s="461"/>
      <c r="DX70" s="463"/>
      <c r="DY70" s="465"/>
      <c r="DZ70" s="27"/>
      <c r="EA70" s="466"/>
      <c r="EB70" s="429"/>
      <c r="EC70" s="455"/>
      <c r="ED70" s="457"/>
      <c r="EE70" s="472" t="str">
        <f>IF(OR(AND(ED$12="Offen",OR(AND(EA$12="Grundvertrag Dienstleistung",EC68&gt;='Valori soglia'!$H$5,EC68&lt;'Valori soglia'!$H$6),AND(EA$12="Los Dienstleistung",EC68&gt;='Valori soglia'!$H$5,EC68&lt;'Valori soglia'!$H$6),AND(EA$12="Grundvertrag Lieferung",EC68&gt;='Valori soglia'!$L$5,EC68&lt;'Valori soglia'!$L$6),AND(EA$12="Los Lieferung",EC68&gt;='Valori soglia'!$L$5,EC68&lt;'Valori soglia'!$L$6))),AND(ED$12="Einladung",OR(AND(EA$12="Grundvertrag Dienstleistung",EC68&gt;='Valori soglia'!$H$5,EC68&lt;'Valori soglia'!$H$6),AND(EA$12="Los Dienstleistung",EC68&gt;='Valori soglia'!$H$5,EC68&lt;'Valori soglia'!$H$6),AND(EA$12="Grundvertrag Lieferung",EC68&gt;='Valori soglia'!$L$5,EC68&lt;'Valori soglia'!$L$6),AND(EA$12="Los Lieferung",EC68&gt;='Valori soglia'!$L$5,EC68&lt;'Valori soglia'!$L$6)))),"Freihändig Tipo. 36 Abs. 2 Bst. d OAPub","")</f>
        <v/>
      </c>
      <c r="EF70" s="473"/>
      <c r="EG70" s="461"/>
      <c r="EH70" s="463"/>
      <c r="EI70" s="465"/>
      <c r="EJ70" s="28"/>
      <c r="EK70" s="466"/>
      <c r="EL70" s="429"/>
      <c r="EM70" s="455"/>
      <c r="EN70" s="457"/>
      <c r="EO70" s="472" t="str">
        <f>IF(OR(AND(EN$12="Offen",OR(AND(EK$12="Grundvertrag Dienstleistung",EM68&gt;='Valori soglia'!$H$5,EM68&lt;'Valori soglia'!$H$6),AND(EK$12="Los Dienstleistung",EM68&gt;='Valori soglia'!$H$5,EM68&lt;'Valori soglia'!$H$6),AND(EK$12="Grundvertrag Lieferung",EM68&gt;='Valori soglia'!$L$5,EM68&lt;'Valori soglia'!$L$6),AND(EK$12="Los Lieferung",EM68&gt;='Valori soglia'!$L$5,EM68&lt;'Valori soglia'!$L$6))),AND(EN$12="Einladung",OR(AND(EK$12="Grundvertrag Dienstleistung",EM68&gt;='Valori soglia'!$H$5,EM68&lt;'Valori soglia'!$H$6),AND(EK$12="Los Dienstleistung",EM68&gt;='Valori soglia'!$H$5,EM68&lt;'Valori soglia'!$H$6),AND(EK$12="Grundvertrag Lieferung",EM68&gt;='Valori soglia'!$L$5,EM68&lt;'Valori soglia'!$L$6),AND(EK$12="Los Lieferung",EM68&gt;='Valori soglia'!$L$5,EM68&lt;'Valori soglia'!$L$6)))),"Freihändig Tipo. 36 Abs. 2 Bst. d OAPub","")</f>
        <v/>
      </c>
      <c r="EP70" s="473"/>
      <c r="EQ70" s="461"/>
      <c r="ER70" s="463"/>
      <c r="ES70" s="465"/>
      <c r="ET70" s="27"/>
      <c r="EU70" s="466"/>
      <c r="EV70" s="429"/>
      <c r="EW70" s="455"/>
      <c r="EX70" s="457"/>
      <c r="EY70" s="472" t="str">
        <f>IF(OR(AND(EX$12="Offen",OR(AND(EU$12="Grundvertrag Dienstleistung",EW68&gt;='Valori soglia'!$H$5,EW68&lt;'Valori soglia'!$H$6),AND(EU$12="Los Dienstleistung",EW68&gt;='Valori soglia'!$H$5,EW68&lt;'Valori soglia'!$H$6),AND(EU$12="Grundvertrag Lieferung",EW68&gt;='Valori soglia'!$L$5,EW68&lt;'Valori soglia'!$L$6),AND(EU$12="Los Lieferung",EW68&gt;='Valori soglia'!$L$5,EW68&lt;'Valori soglia'!$L$6))),AND(EX$12="Einladung",OR(AND(EU$12="Grundvertrag Dienstleistung",EW68&gt;='Valori soglia'!$H$5,EW68&lt;'Valori soglia'!$H$6),AND(EU$12="Los Dienstleistung",EW68&gt;='Valori soglia'!$H$5,EW68&lt;'Valori soglia'!$H$6),AND(EU$12="Grundvertrag Lieferung",EW68&gt;='Valori soglia'!$L$5,EW68&lt;'Valori soglia'!$L$6),AND(EU$12="Los Lieferung",EW68&gt;='Valori soglia'!$L$5,EW68&lt;'Valori soglia'!$L$6)))),"Freihändig Tipo. 36 Abs. 2 Bst. d OAPub","")</f>
        <v/>
      </c>
      <c r="EZ70" s="473"/>
      <c r="FA70" s="461"/>
      <c r="FB70" s="463"/>
      <c r="FC70" s="465"/>
      <c r="FD70" s="159"/>
      <c r="FE70" s="466"/>
      <c r="FF70" s="429"/>
      <c r="FG70" s="455"/>
      <c r="FH70" s="457"/>
      <c r="FI70" s="472" t="str">
        <f>IF(OR(AND(FH$12="Offen",OR(AND(FE$12="Grundvertrag Dienstleistung",FG68&gt;='Valori soglia'!$H$5,FG68&lt;'Valori soglia'!$H$6),AND(FE$12="Los Dienstleistung",FG68&gt;='Valori soglia'!$H$5,FG68&lt;'Valori soglia'!$H$6),AND(FE$12="Grundvertrag Lieferung",FG68&gt;='Valori soglia'!$L$5,FG68&lt;'Valori soglia'!$L$6),AND(FE$12="Los Lieferung",FG68&gt;='Valori soglia'!$L$5,FG68&lt;'Valori soglia'!$L$6))),AND(FH$12="Einladung",OR(AND(FE$12="Grundvertrag Dienstleistung",FG68&gt;='Valori soglia'!$H$5,FG68&lt;'Valori soglia'!$H$6),AND(FE$12="Los Dienstleistung",FG68&gt;='Valori soglia'!$H$5,FG68&lt;'Valori soglia'!$H$6),AND(FE$12="Grundvertrag Lieferung",FG68&gt;='Valori soglia'!$L$5,FG68&lt;'Valori soglia'!$L$6),AND(FE$12="Los Lieferung",FG68&gt;='Valori soglia'!$L$5,FG68&lt;'Valori soglia'!$L$6)))),"Freihändig Tipo. 36 Abs. 2 Bst. d OAPub","")</f>
        <v/>
      </c>
      <c r="FJ70" s="473"/>
      <c r="FK70" s="461"/>
      <c r="FL70" s="463"/>
      <c r="FM70" s="465"/>
      <c r="FN70" s="159"/>
      <c r="FO70" s="466"/>
      <c r="FP70" s="429"/>
      <c r="FQ70" s="455"/>
      <c r="FR70" s="457"/>
      <c r="FS70" s="472" t="str">
        <f>IF(OR(AND(FR$12="Offen",OR(AND(FO$12="Grundvertrag Dienstleistung",FQ68&gt;='Valori soglia'!$H$5,FQ68&lt;'Valori soglia'!$H$6),AND(FO$12="Los Dienstleistung",FQ68&gt;='Valori soglia'!$H$5,FQ68&lt;'Valori soglia'!$H$6),AND(FO$12="Grundvertrag Lieferung",FQ68&gt;='Valori soglia'!$L$5,FQ68&lt;'Valori soglia'!$L$6),AND(FO$12="Los Lieferung",FQ68&gt;='Valori soglia'!$L$5,FQ68&lt;'Valori soglia'!$L$6))),AND(FR$12="Einladung",OR(AND(FO$12="Grundvertrag Dienstleistung",FQ68&gt;='Valori soglia'!$H$5,FQ68&lt;'Valori soglia'!$H$6),AND(FO$12="Los Dienstleistung",FQ68&gt;='Valori soglia'!$H$5,FQ68&lt;'Valori soglia'!$H$6),AND(FO$12="Grundvertrag Lieferung",FQ68&gt;='Valori soglia'!$L$5,FQ68&lt;'Valori soglia'!$L$6),AND(FO$12="Los Lieferung",FQ68&gt;='Valori soglia'!$L$5,FQ68&lt;'Valori soglia'!$L$6)))),"Freihändig Tipo. 36 Abs. 2 Bst. d OAPub","")</f>
        <v/>
      </c>
      <c r="FT70" s="473"/>
      <c r="FU70" s="461"/>
      <c r="FV70" s="463"/>
      <c r="FW70" s="465"/>
      <c r="FX70" s="160"/>
      <c r="FY70" s="466"/>
      <c r="FZ70" s="429"/>
      <c r="GA70" s="455"/>
      <c r="GB70" s="457"/>
      <c r="GC70" s="472" t="str">
        <f>IF(OR(AND(GB$12="Offen",OR(AND(FY$12="Grundvertrag Dienstleistung",GA68&gt;='Valori soglia'!$H$5,GA68&lt;'Valori soglia'!$H$6),AND(FY$12="Los Dienstleistung",GA68&gt;='Valori soglia'!$H$5,GA68&lt;'Valori soglia'!$H$6),AND(FY$12="Grundvertrag Lieferung",GA68&gt;='Valori soglia'!$L$5,GA68&lt;'Valori soglia'!$L$6),AND(FY$12="Los Lieferung",GA68&gt;='Valori soglia'!$L$5,GA68&lt;'Valori soglia'!$L$6))),AND(GB$12="Einladung",OR(AND(FY$12="Grundvertrag Dienstleistung",GA68&gt;='Valori soglia'!$H$5,GA68&lt;'Valori soglia'!$H$6),AND(FY$12="Los Dienstleistung",GA68&gt;='Valori soglia'!$H$5,GA68&lt;'Valori soglia'!$H$6),AND(FY$12="Grundvertrag Lieferung",GA68&gt;='Valori soglia'!$L$5,GA68&lt;'Valori soglia'!$L$6),AND(FY$12="Los Lieferung",GA68&gt;='Valori soglia'!$L$5,GA68&lt;'Valori soglia'!$L$6)))),"Freihändig Tipo. 36 Abs. 2 Bst. d OAPub","")</f>
        <v/>
      </c>
      <c r="GD70" s="473"/>
      <c r="GE70" s="461"/>
      <c r="GF70" s="463"/>
      <c r="GG70" s="465"/>
      <c r="GH70" s="161"/>
      <c r="GI70" s="466"/>
      <c r="GJ70" s="429"/>
      <c r="GK70" s="455"/>
      <c r="GL70" s="457"/>
      <c r="GM70" s="472" t="str">
        <f>IF(OR(AND(GL$12="Offen",OR(AND(GI$12="Grundvertrag Dienstleistung",GK68&gt;='Valori soglia'!$H$5,GK68&lt;'Valori soglia'!$H$6),AND(GI$12="Los Dienstleistung",GK68&gt;='Valori soglia'!$H$5,GK68&lt;'Valori soglia'!$H$6),AND(GI$12="Grundvertrag Lieferung",GK68&gt;='Valori soglia'!$L$5,GK68&lt;'Valori soglia'!$L$6),AND(GI$12="Los Lieferung",GK68&gt;='Valori soglia'!$L$5,GK68&lt;'Valori soglia'!$L$6))),AND(GL$12="Einladung",OR(AND(GI$12="Grundvertrag Dienstleistung",GK68&gt;='Valori soglia'!$H$5,GK68&lt;'Valori soglia'!$H$6),AND(GI$12="Los Dienstleistung",GK68&gt;='Valori soglia'!$H$5,GK68&lt;'Valori soglia'!$H$6),AND(GI$12="Grundvertrag Lieferung",GK68&gt;='Valori soglia'!$L$5,GK68&lt;'Valori soglia'!$L$6),AND(GI$12="Los Lieferung",GK68&gt;='Valori soglia'!$L$5,GK68&lt;'Valori soglia'!$L$6)))),"Freihändig Tipo. 36 Abs. 2 Bst. d OAPub","")</f>
        <v/>
      </c>
      <c r="GN70" s="473"/>
      <c r="GO70" s="461"/>
      <c r="GP70" s="463"/>
      <c r="GQ70" s="465"/>
      <c r="GR70" s="162"/>
      <c r="GS70" s="466"/>
      <c r="GT70" s="429"/>
      <c r="GU70" s="455"/>
      <c r="GV70" s="457"/>
      <c r="GW70" s="472" t="str">
        <f>IF(OR(AND(GV$12="Offen",OR(AND(GS$12="Grundvertrag Dienstleistung",GU68&gt;='Valori soglia'!$H$5,GU68&lt;'Valori soglia'!$H$6),AND(GS$12="Los Dienstleistung",GU68&gt;='Valori soglia'!$H$5,GU68&lt;'Valori soglia'!$H$6),AND(GS$12="Grundvertrag Lieferung",GU68&gt;='Valori soglia'!$L$5,GU68&lt;'Valori soglia'!$L$6),AND(GS$12="Los Lieferung",GU68&gt;='Valori soglia'!$L$5,GU68&lt;'Valori soglia'!$L$6))),AND(GV$12="Einladung",OR(AND(GS$12="Grundvertrag Dienstleistung",GU68&gt;='Valori soglia'!$H$5,GU68&lt;'Valori soglia'!$H$6),AND(GS$12="Los Dienstleistung",GU68&gt;='Valori soglia'!$H$5,GU68&lt;'Valori soglia'!$H$6),AND(GS$12="Grundvertrag Lieferung",GU68&gt;='Valori soglia'!$L$5,GU68&lt;'Valori soglia'!$L$6),AND(GS$12="Los Lieferung",GU68&gt;='Valori soglia'!$L$5,GU68&lt;'Valori soglia'!$L$6)))),"Freihändig Tipo. 36 Abs. 2 Bst. d OAPub","")</f>
        <v/>
      </c>
      <c r="GX70" s="473"/>
      <c r="GY70" s="461"/>
      <c r="GZ70" s="463"/>
      <c r="HA70" s="465"/>
      <c r="HB70" s="36"/>
      <c r="HC70" s="466"/>
      <c r="HD70" s="429"/>
      <c r="HE70" s="455"/>
      <c r="HF70" s="457"/>
      <c r="HG70" s="472" t="str">
        <f>IF(OR(AND(HF$12="Offen",OR(AND(HC$12="Grundvertrag Dienstleistung",HE68&gt;='Valori soglia'!$H$5,HE68&lt;'Valori soglia'!$H$6),AND(HC$12="Los Dienstleistung",HE68&gt;='Valori soglia'!$H$5,HE68&lt;'Valori soglia'!$H$6),AND(HC$12="Grundvertrag Lieferung",HE68&gt;='Valori soglia'!$L$5,HE68&lt;'Valori soglia'!$L$6),AND(HC$12="Los Lieferung",HE68&gt;='Valori soglia'!$L$5,HE68&lt;'Valori soglia'!$L$6))),AND(HF$12="Einladung",OR(AND(HC$12="Grundvertrag Dienstleistung",HE68&gt;='Valori soglia'!$H$5,HE68&lt;'Valori soglia'!$H$6),AND(HC$12="Los Dienstleistung",HE68&gt;='Valori soglia'!$H$5,HE68&lt;'Valori soglia'!$H$6),AND(HC$12="Grundvertrag Lieferung",HE68&gt;='Valori soglia'!$L$5,HE68&lt;'Valori soglia'!$L$6),AND(HC$12="Los Lieferung",HE68&gt;='Valori soglia'!$L$5,HE68&lt;'Valori soglia'!$L$6)))),"Freihändig Tipo. 36 Abs. 2 Bst. d OAPub","")</f>
        <v/>
      </c>
      <c r="HH70" s="473"/>
      <c r="HI70" s="461"/>
      <c r="HJ70" s="463"/>
      <c r="HK70" s="465"/>
      <c r="HL70" s="27"/>
      <c r="HM70" s="466"/>
      <c r="HN70" s="429"/>
      <c r="HO70" s="455"/>
      <c r="HP70" s="457"/>
      <c r="HQ70" s="472" t="str">
        <f>IF(OR(AND(HP$12="Offen",OR(AND(HM$12="Grundvertrag Dienstleistung",HO68&gt;='Valori soglia'!$H$5,HO68&lt;'Valori soglia'!$H$6),AND(HM$12="Los Dienstleistung",HO68&gt;='Valori soglia'!$H$5,HO68&lt;'Valori soglia'!$H$6),AND(HM$12="Grundvertrag Lieferung",HO68&gt;='Valori soglia'!$L$5,HO68&lt;'Valori soglia'!$L$6),AND(HM$12="Los Lieferung",HO68&gt;='Valori soglia'!$L$5,HO68&lt;'Valori soglia'!$L$6))),AND(HP$12="Einladung",OR(AND(HM$12="Grundvertrag Dienstleistung",HO68&gt;='Valori soglia'!$H$5,HO68&lt;'Valori soglia'!$H$6),AND(HM$12="Los Dienstleistung",HO68&gt;='Valori soglia'!$H$5,HO68&lt;'Valori soglia'!$H$6),AND(HM$12="Grundvertrag Lieferung",HO68&gt;='Valori soglia'!$L$5,HO68&lt;'Valori soglia'!$L$6),AND(HM$12="Los Lieferung",HO68&gt;='Valori soglia'!$L$5,HO68&lt;'Valori soglia'!$L$6)))),"Freihändig Tipo. 36 Abs. 2 Bst. d OAPub","")</f>
        <v/>
      </c>
      <c r="HR70" s="473"/>
      <c r="HS70" s="461"/>
      <c r="HT70" s="463"/>
      <c r="HU70" s="465"/>
      <c r="HV70" s="28"/>
      <c r="HW70" s="466"/>
      <c r="HX70" s="429"/>
      <c r="HY70" s="455"/>
      <c r="HZ70" s="457"/>
      <c r="IA70" s="472" t="str">
        <f>IF(OR(AND(HZ$12="Offen",OR(AND(HW$12="Grundvertrag Dienstleistung",HY68&gt;='Valori soglia'!$H$5,HY68&lt;'Valori soglia'!$H$6),AND(HW$12="Los Dienstleistung",HY68&gt;='Valori soglia'!$H$5,HY68&lt;'Valori soglia'!$H$6),AND(HW$12="Grundvertrag Lieferung",HY68&gt;='Valori soglia'!$L$5,HY68&lt;'Valori soglia'!$L$6),AND(HW$12="Los Lieferung",HY68&gt;='Valori soglia'!$L$5,HY68&lt;'Valori soglia'!$L$6))),AND(HZ$12="Einladung",OR(AND(HW$12="Grundvertrag Dienstleistung",HY68&gt;='Valori soglia'!$H$5,HY68&lt;'Valori soglia'!$H$6),AND(HW$12="Los Dienstleistung",HY68&gt;='Valori soglia'!$H$5,HY68&lt;'Valori soglia'!$H$6),AND(HW$12="Grundvertrag Lieferung",HY68&gt;='Valori soglia'!$L$5,HY68&lt;'Valori soglia'!$L$6),AND(HW$12="Los Lieferung",HY68&gt;='Valori soglia'!$L$5,HY68&lt;'Valori soglia'!$L$6)))),"Freihändig Tipo. 36 Abs. 2 Bst. d OAPub","")</f>
        <v/>
      </c>
      <c r="IB70" s="473"/>
      <c r="IC70" s="461"/>
      <c r="ID70" s="463"/>
      <c r="IE70" s="465"/>
      <c r="IF70" s="27"/>
      <c r="IG70" s="466"/>
      <c r="IH70" s="429"/>
      <c r="II70" s="455"/>
      <c r="IJ70" s="457"/>
      <c r="IK70" s="472" t="str">
        <f>IF(OR(AND(IJ$12="Offen",OR(AND(IG$12="Grundvertrag Dienstleistung",II68&gt;='Valori soglia'!$H$5,II68&lt;'Valori soglia'!$H$6),AND(IG$12="Los Dienstleistung",II68&gt;='Valori soglia'!$H$5,II68&lt;'Valori soglia'!$H$6),AND(IG$12="Grundvertrag Lieferung",II68&gt;='Valori soglia'!$L$5,II68&lt;'Valori soglia'!$L$6),AND(IG$12="Los Lieferung",II68&gt;='Valori soglia'!$L$5,II68&lt;'Valori soglia'!$L$6))),AND(IJ$12="Einladung",OR(AND(IG$12="Grundvertrag Dienstleistung",II68&gt;='Valori soglia'!$H$5,II68&lt;'Valori soglia'!$H$6),AND(IG$12="Los Dienstleistung",II68&gt;='Valori soglia'!$H$5,II68&lt;'Valori soglia'!$H$6),AND(IG$12="Grundvertrag Lieferung",II68&gt;='Valori soglia'!$L$5,II68&lt;'Valori soglia'!$L$6),AND(IG$12="Los Lieferung",II68&gt;='Valori soglia'!$L$5,II68&lt;'Valori soglia'!$L$6)))),"Freihändig Tipo. 36 Abs. 2 Bst. d OAPub","")</f>
        <v/>
      </c>
      <c r="IL70" s="473"/>
      <c r="IM70" s="461"/>
      <c r="IN70" s="463"/>
      <c r="IO70" s="465"/>
      <c r="IP70" s="159"/>
      <c r="IQ70" s="466"/>
      <c r="IR70" s="429"/>
      <c r="IS70" s="455"/>
      <c r="IT70" s="457"/>
      <c r="IU70" s="472" t="str">
        <f>IF(OR(AND(IT$12="Offen",OR(AND(IQ$12="Grundvertrag Dienstleistung",IS68&gt;='Valori soglia'!$H$5,IS68&lt;'Valori soglia'!$H$6),AND(IQ$12="Los Dienstleistung",IS68&gt;='Valori soglia'!$H$5,IS68&lt;'Valori soglia'!$H$6),AND(IQ$12="Grundvertrag Lieferung",IS68&gt;='Valori soglia'!$L$5,IS68&lt;'Valori soglia'!$L$6),AND(IQ$12="Los Lieferung",IS68&gt;='Valori soglia'!$L$5,IS68&lt;'Valori soglia'!$L$6))),AND(IT$12="Einladung",OR(AND(IQ$12="Grundvertrag Dienstleistung",IS68&gt;='Valori soglia'!$H$5,IS68&lt;'Valori soglia'!$H$6),AND(IQ$12="Los Dienstleistung",IS68&gt;='Valori soglia'!$H$5,IS68&lt;'Valori soglia'!$H$6),AND(IQ$12="Grundvertrag Lieferung",IS68&gt;='Valori soglia'!$L$5,IS68&lt;'Valori soglia'!$L$6),AND(IQ$12="Los Lieferung",IS68&gt;='Valori soglia'!$L$5,IS68&lt;'Valori soglia'!$L$6)))),"Freihändig Tipo. 36 Abs. 2 Bst. d OAPub","")</f>
        <v/>
      </c>
      <c r="IV70" s="473"/>
      <c r="IW70" s="461"/>
      <c r="IX70" s="463"/>
      <c r="IY70" s="465"/>
      <c r="IZ70" s="159"/>
      <c r="JA70" s="466"/>
      <c r="JB70" s="429"/>
      <c r="JC70" s="455"/>
      <c r="JD70" s="457"/>
      <c r="JE70" s="472" t="str">
        <f>IF(OR(AND(JD$12="Offen",OR(AND(JA$12="Grundvertrag Dienstleistung",JC68&gt;='Valori soglia'!$H$5,JC68&lt;'Valori soglia'!$H$6),AND(JA$12="Los Dienstleistung",JC68&gt;='Valori soglia'!$H$5,JC68&lt;'Valori soglia'!$H$6),AND(JA$12="Grundvertrag Lieferung",JC68&gt;='Valori soglia'!$L$5,JC68&lt;'Valori soglia'!$L$6),AND(JA$12="Los Lieferung",JC68&gt;='Valori soglia'!$L$5,JC68&lt;'Valori soglia'!$L$6))),AND(JD$12="Einladung",OR(AND(JA$12="Grundvertrag Dienstleistung",JC68&gt;='Valori soglia'!$H$5,JC68&lt;'Valori soglia'!$H$6),AND(JA$12="Los Dienstleistung",JC68&gt;='Valori soglia'!$H$5,JC68&lt;'Valori soglia'!$H$6),AND(JA$12="Grundvertrag Lieferung",JC68&gt;='Valori soglia'!$L$5,JC68&lt;'Valori soglia'!$L$6),AND(JA$12="Los Lieferung",JC68&gt;='Valori soglia'!$L$5,JC68&lt;'Valori soglia'!$L$6)))),"Freihändig Tipo. 36 Abs. 2 Bst. d OAPub","")</f>
        <v/>
      </c>
      <c r="JF70" s="473"/>
      <c r="JG70" s="461"/>
      <c r="JH70" s="463"/>
      <c r="JI70" s="465"/>
      <c r="JJ70" s="160"/>
      <c r="JK70" s="466"/>
      <c r="JL70" s="429"/>
      <c r="JM70" s="455"/>
      <c r="JN70" s="457"/>
      <c r="JO70" s="472" t="str">
        <f>IF(OR(AND(JN$12="Offen",OR(AND(JK$12="Grundvertrag Dienstleistung",JM68&gt;='Valori soglia'!$H$5,JM68&lt;'Valori soglia'!$H$6),AND(JK$12="Los Dienstleistung",JM68&gt;='Valori soglia'!$H$5,JM68&lt;'Valori soglia'!$H$6),AND(JK$12="Grundvertrag Lieferung",JM68&gt;='Valori soglia'!$L$5,JM68&lt;'Valori soglia'!$L$6),AND(JK$12="Los Lieferung",JM68&gt;='Valori soglia'!$L$5,JM68&lt;'Valori soglia'!$L$6))),AND(JN$12="Einladung",OR(AND(JK$12="Grundvertrag Dienstleistung",JM68&gt;='Valori soglia'!$H$5,JM68&lt;'Valori soglia'!$H$6),AND(JK$12="Los Dienstleistung",JM68&gt;='Valori soglia'!$H$5,JM68&lt;'Valori soglia'!$H$6),AND(JK$12="Grundvertrag Lieferung",JM68&gt;='Valori soglia'!$L$5,JM68&lt;'Valori soglia'!$L$6),AND(JK$12="Los Lieferung",JM68&gt;='Valori soglia'!$L$5,JM68&lt;'Valori soglia'!$L$6)))),"Freihändig Tipo. 36 Abs. 2 Bst. d OAPub","")</f>
        <v/>
      </c>
      <c r="JP70" s="473"/>
      <c r="JQ70" s="461"/>
      <c r="JR70" s="463"/>
      <c r="JS70" s="465"/>
    </row>
    <row r="71" spans="2:279" ht="27" customHeight="1" x14ac:dyDescent="0.2">
      <c r="B71" s="151" t="s">
        <v>103</v>
      </c>
      <c r="C71" s="429"/>
      <c r="D71" s="378">
        <v>0</v>
      </c>
      <c r="E71" s="510" t="str">
        <f>IF(D71&gt;='Valori soglia'!H$6,"BöB","OAPub")</f>
        <v>OAPub</v>
      </c>
      <c r="F71" s="505" t="str">
        <f>IF(D71&gt;='Valori soglia'!H$6,"Offenes Procedura *","")</f>
        <v/>
      </c>
      <c r="G71" s="506"/>
      <c r="H71" s="502" t="str">
        <f>IF(E71="BöB","Ja","No")</f>
        <v>No</v>
      </c>
      <c r="I71" s="503" t="str">
        <f>IF(E71="BöB","Ja","No")</f>
        <v>No</v>
      </c>
      <c r="J71" s="495"/>
      <c r="K71" s="173" t="s">
        <v>44</v>
      </c>
      <c r="L71" s="429">
        <v>20</v>
      </c>
      <c r="M71" s="455">
        <v>0</v>
      </c>
      <c r="N71" s="457" t="str">
        <f>IF(M71&gt;='Valori soglia'!$H$6,"BöB","OAPub")</f>
        <v>OAPub</v>
      </c>
      <c r="O71" s="459" t="str">
        <f>IF(OR(AND(K$12="Grundvertrag Dienstleistung",M71&gt;='Valori soglia'!$H$5,O73=""),AND(K$12="Los Dienstleistung",M71&gt;='Valori soglia'!$H$5,O73=""),AND(K$12="Grundvertrag Lieferung",M71&gt;='Valori soglia'!$L$5,O73=""),AND(K$12="Los Lieferung",M71&gt;='Valori soglia'!$L$5,O73="")),"Freihändig Tipo. 13 OAPub","")</f>
        <v/>
      </c>
      <c r="P71" s="460"/>
      <c r="Q71" s="461" t="str">
        <f>IF(N71="BöB","Ja","No")</f>
        <v>No</v>
      </c>
      <c r="R71" s="463" t="str">
        <f>IF(N71="BöB","Ja","No")</f>
        <v>No</v>
      </c>
      <c r="S71" s="465" t="str">
        <f>IF(SUM(M14:M73)&gt;M12/2,"Ʃ Aggiunte &gt; 50% Grundauftrag","")</f>
        <v/>
      </c>
      <c r="T71" s="162"/>
      <c r="U71" s="173" t="s">
        <v>44</v>
      </c>
      <c r="V71" s="429">
        <v>20</v>
      </c>
      <c r="W71" s="455">
        <v>0</v>
      </c>
      <c r="X71" s="457" t="str">
        <f>IF(W71&gt;='Valori soglia'!$H$6,"BöB","OAPub")</f>
        <v>OAPub</v>
      </c>
      <c r="Y71" s="459" t="str">
        <f>IF(OR(AND(U$12="Grundvertrag Dienstleistung",W71&gt;='Valori soglia'!$H$5,Y73=""),AND(U$12="Los Dienstleistung",W71&gt;='Valori soglia'!$H$5,Y73=""),AND(U$12="Grundvertrag Lieferung",W71&gt;='Valori soglia'!$L$5,Y73=""),AND(U$12="Los Lieferung",W71&gt;='Valori soglia'!$L$5,Y73="")),"Freihändig Tipo. 13 OAPub","")</f>
        <v/>
      </c>
      <c r="Z71" s="460"/>
      <c r="AA71" s="461" t="str">
        <f>IF(X71="BöB","Ja","No")</f>
        <v>No</v>
      </c>
      <c r="AB71" s="463" t="str">
        <f>IF(X71="BöB","Ja","No")</f>
        <v>No</v>
      </c>
      <c r="AC71" s="465" t="str">
        <f>IF(SUM(W14:W73)&gt;W12/2,"Ʃ Aggiunte &gt; 50% Grundauftrag","")</f>
        <v/>
      </c>
      <c r="AD71" s="27"/>
      <c r="AE71" s="173" t="s">
        <v>44</v>
      </c>
      <c r="AF71" s="429">
        <v>20</v>
      </c>
      <c r="AG71" s="455">
        <v>0</v>
      </c>
      <c r="AH71" s="457" t="str">
        <f>IF(AG71&gt;='Valori soglia'!$H$6,"BöB","OAPub")</f>
        <v>OAPub</v>
      </c>
      <c r="AI71" s="459" t="str">
        <f>IF(OR(AND(AE$12="Grundvertrag Dienstleistung",AG71&gt;='Valori soglia'!$H$5,AI73=""),AND(AE$12="Los Dienstleistung",AG71&gt;='Valori soglia'!$H$5,AI73=""),AND(AE$12="Grundvertrag Lieferung",AG71&gt;='Valori soglia'!$L$5,AI73=""),AND(AE$12="Los Lieferung",AG71&gt;='Valori soglia'!$L$5,AI73="")),"Freihändig Tipo. 13 OAPub","")</f>
        <v/>
      </c>
      <c r="AJ71" s="460"/>
      <c r="AK71" s="461" t="str">
        <f>IF(AH71="BöB","Ja","No")</f>
        <v>No</v>
      </c>
      <c r="AL71" s="463" t="str">
        <f>IF(AH71="BöB","Ja","No")</f>
        <v>No</v>
      </c>
      <c r="AM71" s="465" t="str">
        <f>IF(SUM(AG14:AG73)&gt;AG12/2,"Ʃ Aggiunte &gt; 50% Grundauftrag","")</f>
        <v/>
      </c>
      <c r="AN71" s="27"/>
      <c r="AO71" s="173" t="s">
        <v>44</v>
      </c>
      <c r="AP71" s="429">
        <v>20</v>
      </c>
      <c r="AQ71" s="455">
        <v>0</v>
      </c>
      <c r="AR71" s="457" t="str">
        <f>IF(AQ71&gt;='Valori soglia'!$H$6,"BöB","OAPub")</f>
        <v>OAPub</v>
      </c>
      <c r="AS71" s="459" t="str">
        <f>IF(OR(AND(AO$12="Grundvertrag Dienstleistung",AQ71&gt;='Valori soglia'!$H$5,AS73=""),AND(AO$12="Los Dienstleistung",AQ71&gt;='Valori soglia'!$H$5,AS73=""),AND(AO$12="Grundvertrag Lieferung",AQ71&gt;='Valori soglia'!$L$5,AS73=""),AND(AO$12="Los Lieferung",AQ71&gt;='Valori soglia'!$L$5,AS73="")),"Freihändig Tipo. 13 OAPub","")</f>
        <v/>
      </c>
      <c r="AT71" s="460"/>
      <c r="AU71" s="461" t="str">
        <f>IF(AR71="BöB","Ja","No")</f>
        <v>No</v>
      </c>
      <c r="AV71" s="463" t="str">
        <f>IF(AR71="BöB","Ja","No")</f>
        <v>No</v>
      </c>
      <c r="AW71" s="465" t="str">
        <f>IF(SUM(AQ14:AQ73)&gt;AQ12/2,"Ʃ Aggiunte &gt; 50% Grundauftrag","")</f>
        <v/>
      </c>
      <c r="AX71" s="28"/>
      <c r="AY71" s="173" t="s">
        <v>44</v>
      </c>
      <c r="AZ71" s="429">
        <v>20</v>
      </c>
      <c r="BA71" s="455">
        <v>0</v>
      </c>
      <c r="BB71" s="457" t="str">
        <f>IF(BA71&gt;='Valori soglia'!$H$6,"BöB","OAPub")</f>
        <v>OAPub</v>
      </c>
      <c r="BC71" s="459" t="str">
        <f>IF(OR(AND(AY$12="Grundvertrag Dienstleistung",BA71&gt;='Valori soglia'!$H$5,BC73=""),AND(AY$12="Los Dienstleistung",BA71&gt;='Valori soglia'!$H$5,BC73=""),AND(AY$12="Grundvertrag Lieferung",BA71&gt;='Valori soglia'!$L$5,BC73=""),AND(AY$12="Los Lieferung",BA71&gt;='Valori soglia'!$L$5,BC73="")),"Freihändig Tipo. 13 OAPub","")</f>
        <v/>
      </c>
      <c r="BD71" s="460"/>
      <c r="BE71" s="461" t="str">
        <f>IF(BB71="BöB","Ja","No")</f>
        <v>No</v>
      </c>
      <c r="BF71" s="463" t="str">
        <f>IF(BB71="BöB","Ja","No")</f>
        <v>No</v>
      </c>
      <c r="BG71" s="465" t="str">
        <f>IF(SUM(BA14:BA73)&gt;BA12/2,"Ʃ Aggiunte &gt; 50% Grundauftrag","")</f>
        <v/>
      </c>
      <c r="BH71" s="27"/>
      <c r="BI71" s="173" t="s">
        <v>44</v>
      </c>
      <c r="BJ71" s="429">
        <v>20</v>
      </c>
      <c r="BK71" s="455">
        <v>0</v>
      </c>
      <c r="BL71" s="457" t="str">
        <f>IF(BK71&gt;='Valori soglia'!$H$6,"BöB","OAPub")</f>
        <v>OAPub</v>
      </c>
      <c r="BM71" s="459" t="str">
        <f>IF(OR(AND(BI$12="Grundvertrag Dienstleistung",BK71&gt;='Valori soglia'!$H$5,BM73=""),AND(BI$12="Los Dienstleistung",BK71&gt;='Valori soglia'!$H$5,BM73=""),AND(BI$12="Grundvertrag Lieferung",BK71&gt;='Valori soglia'!$L$5,BM73=""),AND(BI$12="Los Lieferung",BK71&gt;='Valori soglia'!$L$5,BM73="")),"Freihändig Tipo. 13 OAPub","")</f>
        <v/>
      </c>
      <c r="BN71" s="460"/>
      <c r="BO71" s="461" t="str">
        <f>IF(BL71="BöB","Ja","No")</f>
        <v>No</v>
      </c>
      <c r="BP71" s="463" t="str">
        <f>IF(BL71="BöB","Ja","No")</f>
        <v>No</v>
      </c>
      <c r="BQ71" s="465" t="str">
        <f>IF(SUM(BK14:BK73)&gt;BK12/2,"Ʃ Aggiunte &gt; 50% Grundauftrag","")</f>
        <v/>
      </c>
      <c r="BR71" s="159"/>
      <c r="BS71" s="173" t="s">
        <v>44</v>
      </c>
      <c r="BT71" s="429">
        <v>20</v>
      </c>
      <c r="BU71" s="455">
        <v>0</v>
      </c>
      <c r="BV71" s="457" t="str">
        <f>IF(BU71&gt;='Valori soglia'!$H$6,"BöB","OAPub")</f>
        <v>OAPub</v>
      </c>
      <c r="BW71" s="459" t="str">
        <f>IF(OR(AND(BS$12="Grundvertrag Dienstleistung",BU71&gt;='Valori soglia'!$H$5,BW73=""),AND(BS$12="Los Dienstleistung",BU71&gt;='Valori soglia'!$H$5,BW73=""),AND(BS$12="Grundvertrag Lieferung",BU71&gt;='Valori soglia'!$L$5,BW73=""),AND(BS$12="Los Lieferung",BU71&gt;='Valori soglia'!$L$5,BW73="")),"Freihändig Tipo. 13 OAPub","")</f>
        <v/>
      </c>
      <c r="BX71" s="460"/>
      <c r="BY71" s="461" t="str">
        <f>IF(BV71="BöB","Ja","No")</f>
        <v>No</v>
      </c>
      <c r="BZ71" s="463" t="str">
        <f>IF(BV71="BöB","Ja","No")</f>
        <v>No</v>
      </c>
      <c r="CA71" s="465" t="str">
        <f>IF(SUM(BU14:BU73)&gt;BU12/2,"Ʃ Aggiunte &gt; 50% Grundauftrag","")</f>
        <v/>
      </c>
      <c r="CB71" s="159"/>
      <c r="CC71" s="173" t="s">
        <v>44</v>
      </c>
      <c r="CD71" s="429">
        <v>20</v>
      </c>
      <c r="CE71" s="455">
        <v>0</v>
      </c>
      <c r="CF71" s="457" t="str">
        <f>IF(CE71&gt;='Valori soglia'!$H$6,"BöB","OAPub")</f>
        <v>OAPub</v>
      </c>
      <c r="CG71" s="459" t="str">
        <f>IF(OR(AND(CC$12="Grundvertrag Dienstleistung",CE71&gt;='Valori soglia'!$H$5,CG73=""),AND(CC$12="Los Dienstleistung",CE71&gt;='Valori soglia'!$H$5,CG73=""),AND(CC$12="Grundvertrag Lieferung",CE71&gt;='Valori soglia'!$L$5,CG73=""),AND(CC$12="Los Lieferung",CE71&gt;='Valori soglia'!$L$5,CG73="")),"Freihändig Tipo. 13 OAPub","")</f>
        <v/>
      </c>
      <c r="CH71" s="460"/>
      <c r="CI71" s="461" t="str">
        <f>IF(CF71="BöB","Ja","No")</f>
        <v>No</v>
      </c>
      <c r="CJ71" s="463" t="str">
        <f>IF(CF71="BöB","Ja","No")</f>
        <v>No</v>
      </c>
      <c r="CK71" s="465" t="str">
        <f>IF(SUM(CE14:CE73)&gt;CE12/2,"Ʃ Aggiunte &gt; 50% Grundauftrag","")</f>
        <v/>
      </c>
      <c r="CL71" s="160"/>
      <c r="CM71" s="173" t="s">
        <v>44</v>
      </c>
      <c r="CN71" s="429">
        <v>20</v>
      </c>
      <c r="CO71" s="455">
        <v>0</v>
      </c>
      <c r="CP71" s="457" t="str">
        <f>IF(CO71&gt;='Valori soglia'!$H$6,"BöB","OAPub")</f>
        <v>OAPub</v>
      </c>
      <c r="CQ71" s="459" t="str">
        <f>IF(OR(AND(CM$12="Grundvertrag Dienstleistung",CO71&gt;='Valori soglia'!$H$5,CQ73=""),AND(CM$12="Los Dienstleistung",CO71&gt;='Valori soglia'!$H$5,CQ73=""),AND(CM$12="Grundvertrag Lieferung",CO71&gt;='Valori soglia'!$L$5,CQ73=""),AND(CM$12="Los Lieferung",CO71&gt;='Valori soglia'!$L$5,CQ73="")),"Freihändig Tipo. 13 OAPub","")</f>
        <v/>
      </c>
      <c r="CR71" s="460"/>
      <c r="CS71" s="461" t="str">
        <f>IF(CP71="BöB","Ja","No")</f>
        <v>No</v>
      </c>
      <c r="CT71" s="463" t="str">
        <f>IF(CP71="BöB","Ja","No")</f>
        <v>No</v>
      </c>
      <c r="CU71" s="465" t="str">
        <f>IF(SUM(CO14:CO73)&gt;CO12/2,"Ʃ Aggiunte &gt; 50% Grundauftrag","")</f>
        <v/>
      </c>
      <c r="CV71" s="161"/>
      <c r="CW71" s="173" t="s">
        <v>44</v>
      </c>
      <c r="CX71" s="429">
        <v>20</v>
      </c>
      <c r="CY71" s="455">
        <v>0</v>
      </c>
      <c r="CZ71" s="457" t="str">
        <f>IF(CY71&gt;='Valori soglia'!$H$6,"BöB","OAPub")</f>
        <v>OAPub</v>
      </c>
      <c r="DA71" s="459" t="str">
        <f>IF(OR(AND(CW$12="Grundvertrag Dienstleistung",CY71&gt;='Valori soglia'!$H$5,DA73=""),AND(CW$12="Los Dienstleistung",CY71&gt;='Valori soglia'!$H$5,DA73=""),AND(CW$12="Grundvertrag Lieferung",CY71&gt;='Valori soglia'!$L$5,DA73=""),AND(CW$12="Los Lieferung",CY71&gt;='Valori soglia'!$L$5,DA73="")),"Freihändig Tipo. 13 OAPub","")</f>
        <v/>
      </c>
      <c r="DB71" s="460"/>
      <c r="DC71" s="461" t="str">
        <f>IF(CZ71="BöB","Ja","No")</f>
        <v>No</v>
      </c>
      <c r="DD71" s="463" t="str">
        <f>IF(CZ71="BöB","Ja","No")</f>
        <v>No</v>
      </c>
      <c r="DE71" s="465" t="str">
        <f>IF(SUM(CY14:CY73)&gt;CY12/2,"Ʃ Aggiunte &gt; 50% Grundauftrag","")</f>
        <v/>
      </c>
      <c r="DF71" s="162"/>
      <c r="DG71" s="173" t="s">
        <v>44</v>
      </c>
      <c r="DH71" s="429">
        <v>20</v>
      </c>
      <c r="DI71" s="455">
        <v>0</v>
      </c>
      <c r="DJ71" s="457" t="str">
        <f>IF(DI71&gt;='Valori soglia'!$H$6,"BöB","OAPub")</f>
        <v>OAPub</v>
      </c>
      <c r="DK71" s="459" t="str">
        <f>IF(OR(AND(DG$12="Grundvertrag Dienstleistung",DI71&gt;='Valori soglia'!$H$5,DK73=""),AND(DG$12="Los Dienstleistung",DI71&gt;='Valori soglia'!$H$5,DK73=""),AND(DG$12="Grundvertrag Lieferung",DI71&gt;='Valori soglia'!$L$5,DK73=""),AND(DG$12="Los Lieferung",DI71&gt;='Valori soglia'!$L$5,DK73="")),"Freihändig Tipo. 13 OAPub","")</f>
        <v/>
      </c>
      <c r="DL71" s="460"/>
      <c r="DM71" s="461" t="str">
        <f>IF(DJ71="BöB","Ja","No")</f>
        <v>No</v>
      </c>
      <c r="DN71" s="463" t="str">
        <f>IF(DJ71="BöB","Ja","No")</f>
        <v>No</v>
      </c>
      <c r="DO71" s="465" t="str">
        <f>IF(SUM(DI14:DI73)&gt;DI12/2,"Ʃ Aggiunte &gt; 50% Grundauftrag","")</f>
        <v/>
      </c>
      <c r="DP71" s="27"/>
      <c r="DQ71" s="173" t="s">
        <v>44</v>
      </c>
      <c r="DR71" s="429">
        <v>20</v>
      </c>
      <c r="DS71" s="455">
        <v>0</v>
      </c>
      <c r="DT71" s="457" t="str">
        <f>IF(DS71&gt;='Valori soglia'!$H$6,"BöB","OAPub")</f>
        <v>OAPub</v>
      </c>
      <c r="DU71" s="459" t="str">
        <f>IF(OR(AND(DQ$12="Grundvertrag Dienstleistung",DS71&gt;='Valori soglia'!$H$5,DU73=""),AND(DQ$12="Los Dienstleistung",DS71&gt;='Valori soglia'!$H$5,DU73=""),AND(DQ$12="Grundvertrag Lieferung",DS71&gt;='Valori soglia'!$L$5,DU73=""),AND(DQ$12="Los Lieferung",DS71&gt;='Valori soglia'!$L$5,DU73="")),"Freihändig Tipo. 13 OAPub","")</f>
        <v/>
      </c>
      <c r="DV71" s="460"/>
      <c r="DW71" s="461" t="str">
        <f>IF(DT71="BöB","Ja","No")</f>
        <v>No</v>
      </c>
      <c r="DX71" s="463" t="str">
        <f>IF(DT71="BöB","Ja","No")</f>
        <v>No</v>
      </c>
      <c r="DY71" s="465" t="str">
        <f>IF(SUM(DS14:DS73)&gt;DS12/2,"Ʃ Aggiunte &gt; 50% Grundauftrag","")</f>
        <v/>
      </c>
      <c r="DZ71" s="27"/>
      <c r="EA71" s="173" t="s">
        <v>44</v>
      </c>
      <c r="EB71" s="429">
        <v>20</v>
      </c>
      <c r="EC71" s="455">
        <v>0</v>
      </c>
      <c r="ED71" s="457" t="str">
        <f>IF(EC71&gt;='Valori soglia'!$H$6,"BöB","OAPub")</f>
        <v>OAPub</v>
      </c>
      <c r="EE71" s="459" t="str">
        <f>IF(OR(AND(EA$12="Grundvertrag Dienstleistung",EC71&gt;='Valori soglia'!$H$5,EE73=""),AND(EA$12="Los Dienstleistung",EC71&gt;='Valori soglia'!$H$5,EE73=""),AND(EA$12="Grundvertrag Lieferung",EC71&gt;='Valori soglia'!$L$5,EE73=""),AND(EA$12="Los Lieferung",EC71&gt;='Valori soglia'!$L$5,EE73="")),"Freihändig Tipo. 13 OAPub","")</f>
        <v/>
      </c>
      <c r="EF71" s="460"/>
      <c r="EG71" s="461" t="str">
        <f>IF(ED71="BöB","Ja","No")</f>
        <v>No</v>
      </c>
      <c r="EH71" s="463" t="str">
        <f>IF(ED71="BöB","Ja","No")</f>
        <v>No</v>
      </c>
      <c r="EI71" s="465" t="str">
        <f>IF(SUM(EC14:EC73)&gt;EC12/2,"Ʃ Aggiunte &gt; 50% Grundauftrag","")</f>
        <v/>
      </c>
      <c r="EJ71" s="28"/>
      <c r="EK71" s="173" t="s">
        <v>44</v>
      </c>
      <c r="EL71" s="429">
        <v>20</v>
      </c>
      <c r="EM71" s="455">
        <v>0</v>
      </c>
      <c r="EN71" s="457" t="str">
        <f>IF(EM71&gt;='Valori soglia'!$H$6,"BöB","OAPub")</f>
        <v>OAPub</v>
      </c>
      <c r="EO71" s="459" t="str">
        <f>IF(OR(AND(EK$12="Grundvertrag Dienstleistung",EM71&gt;='Valori soglia'!$H$5,EO73=""),AND(EK$12="Los Dienstleistung",EM71&gt;='Valori soglia'!$H$5,EO73=""),AND(EK$12="Grundvertrag Lieferung",EM71&gt;='Valori soglia'!$L$5,EO73=""),AND(EK$12="Los Lieferung",EM71&gt;='Valori soglia'!$L$5,EO73="")),"Freihändig Tipo. 13 OAPub","")</f>
        <v/>
      </c>
      <c r="EP71" s="460"/>
      <c r="EQ71" s="461" t="str">
        <f>IF(EN71="BöB","Ja","No")</f>
        <v>No</v>
      </c>
      <c r="ER71" s="463" t="str">
        <f>IF(EN71="BöB","Ja","No")</f>
        <v>No</v>
      </c>
      <c r="ES71" s="465" t="str">
        <f>IF(SUM(EM14:EM73)&gt;EM12/2,"Ʃ Aggiunte &gt; 50% Grundauftrag","")</f>
        <v/>
      </c>
      <c r="ET71" s="27"/>
      <c r="EU71" s="173" t="s">
        <v>44</v>
      </c>
      <c r="EV71" s="429">
        <v>20</v>
      </c>
      <c r="EW71" s="455">
        <v>0</v>
      </c>
      <c r="EX71" s="457" t="str">
        <f>IF(EW71&gt;='Valori soglia'!$H$6,"BöB","OAPub")</f>
        <v>OAPub</v>
      </c>
      <c r="EY71" s="459" t="str">
        <f>IF(OR(AND(EU$12="Grundvertrag Dienstleistung",EW71&gt;='Valori soglia'!$H$5,EY73=""),AND(EU$12="Los Dienstleistung",EW71&gt;='Valori soglia'!$H$5,EY73=""),AND(EU$12="Grundvertrag Lieferung",EW71&gt;='Valori soglia'!$L$5,EY73=""),AND(EU$12="Los Lieferung",EW71&gt;='Valori soglia'!$L$5,EY73="")),"Freihändig Tipo. 13 OAPub","")</f>
        <v/>
      </c>
      <c r="EZ71" s="460"/>
      <c r="FA71" s="461" t="str">
        <f>IF(EX71="BöB","Ja","No")</f>
        <v>No</v>
      </c>
      <c r="FB71" s="463" t="str">
        <f>IF(EX71="BöB","Ja","No")</f>
        <v>No</v>
      </c>
      <c r="FC71" s="465" t="str">
        <f>IF(SUM(EW14:EW73)&gt;EW12/2,"Ʃ Aggiunte &gt; 50% Grundauftrag","")</f>
        <v/>
      </c>
      <c r="FD71" s="159"/>
      <c r="FE71" s="173" t="s">
        <v>44</v>
      </c>
      <c r="FF71" s="429">
        <v>20</v>
      </c>
      <c r="FG71" s="455">
        <v>0</v>
      </c>
      <c r="FH71" s="457" t="str">
        <f>IF(FG71&gt;='Valori soglia'!$H$6,"BöB","OAPub")</f>
        <v>OAPub</v>
      </c>
      <c r="FI71" s="459" t="str">
        <f>IF(OR(AND(FE$12="Grundvertrag Dienstleistung",FG71&gt;='Valori soglia'!$H$5,FI73=""),AND(FE$12="Los Dienstleistung",FG71&gt;='Valori soglia'!$H$5,FI73=""),AND(FE$12="Grundvertrag Lieferung",FG71&gt;='Valori soglia'!$L$5,FI73=""),AND(FE$12="Los Lieferung",FG71&gt;='Valori soglia'!$L$5,FI73="")),"Freihändig Tipo. 13 OAPub","")</f>
        <v/>
      </c>
      <c r="FJ71" s="460"/>
      <c r="FK71" s="461" t="str">
        <f>IF(FH71="BöB","Ja","No")</f>
        <v>No</v>
      </c>
      <c r="FL71" s="463" t="str">
        <f>IF(FH71="BöB","Ja","No")</f>
        <v>No</v>
      </c>
      <c r="FM71" s="465" t="str">
        <f>IF(SUM(FG14:FG73)&gt;FG12/2,"Ʃ Aggiunte &gt; 50% Grundauftrag","")</f>
        <v/>
      </c>
      <c r="FN71" s="159"/>
      <c r="FO71" s="173" t="s">
        <v>44</v>
      </c>
      <c r="FP71" s="429">
        <v>20</v>
      </c>
      <c r="FQ71" s="455">
        <v>0</v>
      </c>
      <c r="FR71" s="457" t="str">
        <f>IF(FQ71&gt;='Valori soglia'!$H$6,"BöB","OAPub")</f>
        <v>OAPub</v>
      </c>
      <c r="FS71" s="459" t="str">
        <f>IF(OR(AND(FO$12="Grundvertrag Dienstleistung",FQ71&gt;='Valori soglia'!$H$5,FS73=""),AND(FO$12="Los Dienstleistung",FQ71&gt;='Valori soglia'!$H$5,FS73=""),AND(FO$12="Grundvertrag Lieferung",FQ71&gt;='Valori soglia'!$L$5,FS73=""),AND(FO$12="Los Lieferung",FQ71&gt;='Valori soglia'!$L$5,FS73="")),"Freihändig Tipo. 13 OAPub","")</f>
        <v/>
      </c>
      <c r="FT71" s="460"/>
      <c r="FU71" s="461" t="str">
        <f>IF(FR71="BöB","Ja","No")</f>
        <v>No</v>
      </c>
      <c r="FV71" s="463" t="str">
        <f>IF(FR71="BöB","Ja","No")</f>
        <v>No</v>
      </c>
      <c r="FW71" s="465" t="str">
        <f>IF(SUM(FQ14:FQ73)&gt;FQ12/2,"Ʃ Aggiunte &gt; 50% Grundauftrag","")</f>
        <v/>
      </c>
      <c r="FX71" s="160"/>
      <c r="FY71" s="173" t="s">
        <v>44</v>
      </c>
      <c r="FZ71" s="429">
        <v>20</v>
      </c>
      <c r="GA71" s="455">
        <v>0</v>
      </c>
      <c r="GB71" s="457" t="str">
        <f>IF(GA71&gt;='Valori soglia'!$H$6,"BöB","OAPub")</f>
        <v>OAPub</v>
      </c>
      <c r="GC71" s="459" t="str">
        <f>IF(OR(AND(FY$12="Grundvertrag Dienstleistung",GA71&gt;='Valori soglia'!$H$5,GC73=""),AND(FY$12="Los Dienstleistung",GA71&gt;='Valori soglia'!$H$5,GC73=""),AND(FY$12="Grundvertrag Lieferung",GA71&gt;='Valori soglia'!$L$5,GC73=""),AND(FY$12="Los Lieferung",GA71&gt;='Valori soglia'!$L$5,GC73="")),"Freihändig Tipo. 13 OAPub","")</f>
        <v/>
      </c>
      <c r="GD71" s="460"/>
      <c r="GE71" s="461" t="str">
        <f>IF(GB71="BöB","Ja","No")</f>
        <v>No</v>
      </c>
      <c r="GF71" s="463" t="str">
        <f>IF(GB71="BöB","Ja","No")</f>
        <v>No</v>
      </c>
      <c r="GG71" s="465" t="str">
        <f>IF(SUM(GA14:GA73)&gt;GA12/2,"Ʃ Aggiunte &gt; 50% Grundauftrag","")</f>
        <v/>
      </c>
      <c r="GH71" s="161"/>
      <c r="GI71" s="173" t="s">
        <v>44</v>
      </c>
      <c r="GJ71" s="429">
        <v>20</v>
      </c>
      <c r="GK71" s="455">
        <v>0</v>
      </c>
      <c r="GL71" s="457" t="str">
        <f>IF(GK71&gt;='Valori soglia'!$H$6,"BöB","OAPub")</f>
        <v>OAPub</v>
      </c>
      <c r="GM71" s="459" t="str">
        <f>IF(OR(AND(GI$12="Grundvertrag Dienstleistung",GK71&gt;='Valori soglia'!$H$5,GM73=""),AND(GI$12="Los Dienstleistung",GK71&gt;='Valori soglia'!$H$5,GM73=""),AND(GI$12="Grundvertrag Lieferung",GK71&gt;='Valori soglia'!$L$5,GM73=""),AND(GI$12="Los Lieferung",GK71&gt;='Valori soglia'!$L$5,GM73="")),"Freihändig Tipo. 13 OAPub","")</f>
        <v/>
      </c>
      <c r="GN71" s="460"/>
      <c r="GO71" s="461" t="str">
        <f>IF(GL71="BöB","Ja","No")</f>
        <v>No</v>
      </c>
      <c r="GP71" s="463" t="str">
        <f>IF(GL71="BöB","Ja","No")</f>
        <v>No</v>
      </c>
      <c r="GQ71" s="465" t="str">
        <f>IF(SUM(GK14:GK73)&gt;GK12/2,"Ʃ Aggiunte &gt; 50% Grundauftrag","")</f>
        <v/>
      </c>
      <c r="GR71" s="162"/>
      <c r="GS71" s="173" t="s">
        <v>44</v>
      </c>
      <c r="GT71" s="429">
        <v>20</v>
      </c>
      <c r="GU71" s="455">
        <v>0</v>
      </c>
      <c r="GV71" s="457" t="str">
        <f>IF(GU71&gt;='Valori soglia'!$H$6,"BöB","OAPub")</f>
        <v>OAPub</v>
      </c>
      <c r="GW71" s="459" t="str">
        <f>IF(OR(AND(GS$12="Grundvertrag Dienstleistung",GU71&gt;='Valori soglia'!$H$5,GW73=""),AND(GS$12="Los Dienstleistung",GU71&gt;='Valori soglia'!$H$5,GW73=""),AND(GS$12="Grundvertrag Lieferung",GU71&gt;='Valori soglia'!$L$5,GW73=""),AND(GS$12="Los Lieferung",GU71&gt;='Valori soglia'!$L$5,GW73="")),"Freihändig Tipo. 13 OAPub","")</f>
        <v/>
      </c>
      <c r="GX71" s="460"/>
      <c r="GY71" s="461" t="str">
        <f>IF(GV71="BöB","Ja","No")</f>
        <v>No</v>
      </c>
      <c r="GZ71" s="463" t="str">
        <f>IF(GV71="BöB","Ja","No")</f>
        <v>No</v>
      </c>
      <c r="HA71" s="465" t="str">
        <f>IF(SUM(GU14:GU73)&gt;GU12/2,"Ʃ Aggiunte &gt; 50% Grundauftrag","")</f>
        <v/>
      </c>
      <c r="HB71" s="27"/>
      <c r="HC71" s="173" t="s">
        <v>44</v>
      </c>
      <c r="HD71" s="429">
        <v>20</v>
      </c>
      <c r="HE71" s="455">
        <v>0</v>
      </c>
      <c r="HF71" s="457" t="str">
        <f>IF(HE71&gt;='Valori soglia'!$H$6,"BöB","OAPub")</f>
        <v>OAPub</v>
      </c>
      <c r="HG71" s="459" t="str">
        <f>IF(OR(AND(HC$12="Grundvertrag Dienstleistung",HE71&gt;='Valori soglia'!$H$5,HG73=""),AND(HC$12="Los Dienstleistung",HE71&gt;='Valori soglia'!$H$5,HG73=""),AND(HC$12="Grundvertrag Lieferung",HE71&gt;='Valori soglia'!$L$5,HG73=""),AND(HC$12="Los Lieferung",HE71&gt;='Valori soglia'!$L$5,HG73="")),"Freihändig Tipo. 13 OAPub","")</f>
        <v/>
      </c>
      <c r="HH71" s="460"/>
      <c r="HI71" s="461" t="str">
        <f>IF(HF71="BöB","Ja","No")</f>
        <v>No</v>
      </c>
      <c r="HJ71" s="463" t="str">
        <f>IF(HF71="BöB","Ja","No")</f>
        <v>No</v>
      </c>
      <c r="HK71" s="465" t="str">
        <f>IF(SUM(HE14:HE73)&gt;HE12/2,"Ʃ Aggiunte &gt; 50% Grundauftrag","")</f>
        <v/>
      </c>
      <c r="HL71" s="27"/>
      <c r="HM71" s="173" t="s">
        <v>44</v>
      </c>
      <c r="HN71" s="429">
        <v>20</v>
      </c>
      <c r="HO71" s="455">
        <v>0</v>
      </c>
      <c r="HP71" s="457" t="str">
        <f>IF(HO71&gt;='Valori soglia'!$H$6,"BöB","OAPub")</f>
        <v>OAPub</v>
      </c>
      <c r="HQ71" s="459" t="str">
        <f>IF(OR(AND(HM$12="Grundvertrag Dienstleistung",HO71&gt;='Valori soglia'!$H$5,HQ73=""),AND(HM$12="Los Dienstleistung",HO71&gt;='Valori soglia'!$H$5,HQ73=""),AND(HM$12="Grundvertrag Lieferung",HO71&gt;='Valori soglia'!$L$5,HQ73=""),AND(HM$12="Los Lieferung",HO71&gt;='Valori soglia'!$L$5,HQ73="")),"Freihändig Tipo. 13 OAPub","")</f>
        <v/>
      </c>
      <c r="HR71" s="460"/>
      <c r="HS71" s="461" t="str">
        <f>IF(HP71="BöB","Ja","No")</f>
        <v>No</v>
      </c>
      <c r="HT71" s="463" t="str">
        <f>IF(HP71="BöB","Ja","No")</f>
        <v>No</v>
      </c>
      <c r="HU71" s="465" t="str">
        <f>IF(SUM(HO14:HO73)&gt;HO12/2,"Ʃ Aggiunte &gt; 50% Grundauftrag","")</f>
        <v/>
      </c>
      <c r="HV71" s="28"/>
      <c r="HW71" s="173" t="s">
        <v>44</v>
      </c>
      <c r="HX71" s="429">
        <v>20</v>
      </c>
      <c r="HY71" s="455">
        <v>0</v>
      </c>
      <c r="HZ71" s="457" t="str">
        <f>IF(HY71&gt;='Valori soglia'!$H$6,"BöB","OAPub")</f>
        <v>OAPub</v>
      </c>
      <c r="IA71" s="459" t="str">
        <f>IF(OR(AND(HW$12="Grundvertrag Dienstleistung",HY71&gt;='Valori soglia'!$H$5,IA73=""),AND(HW$12="Los Dienstleistung",HY71&gt;='Valori soglia'!$H$5,IA73=""),AND(HW$12="Grundvertrag Lieferung",HY71&gt;='Valori soglia'!$L$5,IA73=""),AND(HW$12="Los Lieferung",HY71&gt;='Valori soglia'!$L$5,IA73="")),"Freihändig Tipo. 13 OAPub","")</f>
        <v/>
      </c>
      <c r="IB71" s="460"/>
      <c r="IC71" s="461" t="str">
        <f>IF(HZ71="BöB","Ja","No")</f>
        <v>No</v>
      </c>
      <c r="ID71" s="463" t="str">
        <f>IF(HZ71="BöB","Ja","No")</f>
        <v>No</v>
      </c>
      <c r="IE71" s="465" t="str">
        <f>IF(SUM(HY14:HY73)&gt;HY12/2,"Ʃ Aggiunte &gt; 50% Grundauftrag","")</f>
        <v/>
      </c>
      <c r="IF71" s="27"/>
      <c r="IG71" s="173" t="s">
        <v>44</v>
      </c>
      <c r="IH71" s="429">
        <v>20</v>
      </c>
      <c r="II71" s="455">
        <v>0</v>
      </c>
      <c r="IJ71" s="457" t="str">
        <f>IF(II71&gt;='Valori soglia'!$H$6,"BöB","OAPub")</f>
        <v>OAPub</v>
      </c>
      <c r="IK71" s="459" t="str">
        <f>IF(OR(AND(IG$12="Grundvertrag Dienstleistung",II71&gt;='Valori soglia'!$H$5,IK73=""),AND(IG$12="Los Dienstleistung",II71&gt;='Valori soglia'!$H$5,IK73=""),AND(IG$12="Grundvertrag Lieferung",II71&gt;='Valori soglia'!$L$5,IK73=""),AND(IG$12="Los Lieferung",II71&gt;='Valori soglia'!$L$5,IK73="")),"Freihändig Tipo. 13 OAPub","")</f>
        <v/>
      </c>
      <c r="IL71" s="460"/>
      <c r="IM71" s="461" t="str">
        <f>IF(IJ71="BöB","Ja","No")</f>
        <v>No</v>
      </c>
      <c r="IN71" s="463" t="str">
        <f>IF(IJ71="BöB","Ja","No")</f>
        <v>No</v>
      </c>
      <c r="IO71" s="465" t="str">
        <f>IF(SUM(II14:II73)&gt;II12/2,"Ʃ Aggiunte &gt; 50% Grundauftrag","")</f>
        <v/>
      </c>
      <c r="IP71" s="159"/>
      <c r="IQ71" s="173" t="s">
        <v>44</v>
      </c>
      <c r="IR71" s="429">
        <v>20</v>
      </c>
      <c r="IS71" s="455">
        <v>0</v>
      </c>
      <c r="IT71" s="457" t="str">
        <f>IF(IS71&gt;='Valori soglia'!$H$6,"BöB","OAPub")</f>
        <v>OAPub</v>
      </c>
      <c r="IU71" s="459" t="str">
        <f>IF(OR(AND(IQ$12="Grundvertrag Dienstleistung",IS71&gt;='Valori soglia'!$H$5,IU73=""),AND(IQ$12="Los Dienstleistung",IS71&gt;='Valori soglia'!$H$5,IU73=""),AND(IQ$12="Grundvertrag Lieferung",IS71&gt;='Valori soglia'!$L$5,IU73=""),AND(IQ$12="Los Lieferung",IS71&gt;='Valori soglia'!$L$5,IU73="")),"Freihändig Tipo. 13 OAPub","")</f>
        <v/>
      </c>
      <c r="IV71" s="460"/>
      <c r="IW71" s="461" t="str">
        <f>IF(IT71="BöB","Ja","No")</f>
        <v>No</v>
      </c>
      <c r="IX71" s="463" t="str">
        <f>IF(IT71="BöB","Ja","No")</f>
        <v>No</v>
      </c>
      <c r="IY71" s="465" t="str">
        <f>IF(SUM(IS14:IS73)&gt;IS12/2,"Ʃ Aggiunte &gt; 50% Grundauftrag","")</f>
        <v/>
      </c>
      <c r="IZ71" s="159"/>
      <c r="JA71" s="173" t="s">
        <v>44</v>
      </c>
      <c r="JB71" s="429">
        <v>20</v>
      </c>
      <c r="JC71" s="455">
        <v>0</v>
      </c>
      <c r="JD71" s="457" t="str">
        <f>IF(JC71&gt;='Valori soglia'!$H$6,"BöB","OAPub")</f>
        <v>OAPub</v>
      </c>
      <c r="JE71" s="459" t="str">
        <f>IF(OR(AND(JA$12="Grundvertrag Dienstleistung",JC71&gt;='Valori soglia'!$H$5,JE73=""),AND(JA$12="Los Dienstleistung",JC71&gt;='Valori soglia'!$H$5,JE73=""),AND(JA$12="Grundvertrag Lieferung",JC71&gt;='Valori soglia'!$L$5,JE73=""),AND(JA$12="Los Lieferung",JC71&gt;='Valori soglia'!$L$5,JE73="")),"Freihändig Tipo. 13 OAPub","")</f>
        <v/>
      </c>
      <c r="JF71" s="460"/>
      <c r="JG71" s="461" t="str">
        <f>IF(JD71="BöB","Ja","No")</f>
        <v>No</v>
      </c>
      <c r="JH71" s="463" t="str">
        <f>IF(JD71="BöB","Ja","No")</f>
        <v>No</v>
      </c>
      <c r="JI71" s="465" t="str">
        <f>IF(SUM(JC14:JC73)&gt;JC12/2,"Ʃ Aggiunte &gt; 50% Grundauftrag","")</f>
        <v/>
      </c>
      <c r="JJ71" s="160"/>
      <c r="JK71" s="173" t="s">
        <v>44</v>
      </c>
      <c r="JL71" s="429">
        <v>20</v>
      </c>
      <c r="JM71" s="455">
        <v>0</v>
      </c>
      <c r="JN71" s="457" t="str">
        <f>IF(JM71&gt;='Valori soglia'!$H$6,"BöB","OAPub")</f>
        <v>OAPub</v>
      </c>
      <c r="JO71" s="459" t="str">
        <f>IF(OR(AND(JK$12="Grundvertrag Dienstleistung",JM71&gt;='Valori soglia'!$H$5,JO73=""),AND(JK$12="Los Dienstleistung",JM71&gt;='Valori soglia'!$H$5,JO73=""),AND(JK$12="Grundvertrag Lieferung",JM71&gt;='Valori soglia'!$L$5,JO73=""),AND(JK$12="Los Lieferung",JM71&gt;='Valori soglia'!$L$5,JO73="")),"Freihändig Tipo. 13 OAPub","")</f>
        <v/>
      </c>
      <c r="JP71" s="460"/>
      <c r="JQ71" s="461" t="str">
        <f>IF(JN71="BöB","Ja","No")</f>
        <v>No</v>
      </c>
      <c r="JR71" s="463" t="str">
        <f>IF(JN71="BöB","Ja","No")</f>
        <v>No</v>
      </c>
      <c r="JS71" s="465" t="str">
        <f>IF(SUM(JM14:JM73)&gt;JM12/2,"Ʃ Aggiunte &gt; 50% Grundauftrag","")</f>
        <v/>
      </c>
    </row>
    <row r="72" spans="2:279" ht="27" customHeight="1" x14ac:dyDescent="0.2">
      <c r="B72" s="342" t="s">
        <v>34</v>
      </c>
      <c r="C72" s="429"/>
      <c r="D72" s="378"/>
      <c r="E72" s="510"/>
      <c r="F72" s="498" t="str">
        <f>IF(OR(AND(B71="Grundvertrag Dienstleistung",D71&gt;='Valori soglia'!H$5,D71&lt;'Valori soglia'!H$6),AND(B71="Los Dienstleistung",D71&gt;='Valori soglia'!H$5,D71&lt;'Valori soglia'!H$6),AND(B71="Grundvertrag Lieferung",D71&gt;='Valori soglia'!L$5,D71&lt;'Valori soglia'!L$6),AND(B71="Los Lieferung",D71&gt;='Valori soglia'!L$5,D71&lt;'Valori soglia'!L$6)),"Einladungsverfahren *","")</f>
        <v/>
      </c>
      <c r="G72" s="499"/>
      <c r="H72" s="502"/>
      <c r="I72" s="503"/>
      <c r="J72" s="495"/>
      <c r="K72" s="466" t="s">
        <v>45</v>
      </c>
      <c r="L72" s="429"/>
      <c r="M72" s="455"/>
      <c r="N72" s="457"/>
      <c r="O72" s="468" t="str">
        <f>IF(OR(AND(K$12="Grundvertrag Dienstleistung",M71&lt;'Valori soglia'!$H$5),AND(K$12="Los Dienstleistung",M71&lt;'Valori soglia'!$H$5),AND(K$12="Grundvertrag Lieferung",M71&lt;'Valori soglia'!$L$5),AND(K$12="Los Lieferung",M71&lt;'Valori soglia'!$L$5)),"Freihändig Tipo. 36 OAPub","")</f>
        <v/>
      </c>
      <c r="P72" s="469"/>
      <c r="Q72" s="461"/>
      <c r="R72" s="463"/>
      <c r="S72" s="465"/>
      <c r="T72" s="162"/>
      <c r="U72" s="466" t="s">
        <v>45</v>
      </c>
      <c r="V72" s="429"/>
      <c r="W72" s="455"/>
      <c r="X72" s="457"/>
      <c r="Y72" s="468" t="str">
        <f>IF(OR(AND(U$12="Grundvertrag Dienstleistung",W71&lt;'Valori soglia'!$H$5),AND(U$12="Los Dienstleistung",W71&lt;'Valori soglia'!$H$5),AND(U$12="Grundvertrag Lieferung",W71&lt;'Valori soglia'!$L$5),AND(U$12="Los Lieferung",W71&lt;'Valori soglia'!$L$5)),"Freihändig Tipo. 36 OAPub","")</f>
        <v/>
      </c>
      <c r="Z72" s="469"/>
      <c r="AA72" s="461"/>
      <c r="AB72" s="463"/>
      <c r="AC72" s="465"/>
      <c r="AD72" s="36"/>
      <c r="AE72" s="466" t="s">
        <v>45</v>
      </c>
      <c r="AF72" s="429"/>
      <c r="AG72" s="455"/>
      <c r="AH72" s="457"/>
      <c r="AI72" s="468" t="str">
        <f>IF(OR(AND(AE$12="Grundvertrag Dienstleistung",AG71&lt;'Valori soglia'!$H$5),AND(AE$12="Los Dienstleistung",AG71&lt;'Valori soglia'!$H$5),AND(AE$12="Grundvertrag Lieferung",AG71&lt;'Valori soglia'!$L$5),AND(AE$12="Los Lieferung",AG71&lt;'Valori soglia'!$L$5)),"Freihändig Tipo. 36 OAPub","")</f>
        <v/>
      </c>
      <c r="AJ72" s="469"/>
      <c r="AK72" s="461"/>
      <c r="AL72" s="463"/>
      <c r="AM72" s="465"/>
      <c r="AN72" s="27"/>
      <c r="AO72" s="466" t="s">
        <v>45</v>
      </c>
      <c r="AP72" s="429"/>
      <c r="AQ72" s="455"/>
      <c r="AR72" s="457"/>
      <c r="AS72" s="468" t="str">
        <f>IF(OR(AND(AO$12="Grundvertrag Dienstleistung",AQ71&lt;'Valori soglia'!$H$5),AND(AO$12="Los Dienstleistung",AQ71&lt;'Valori soglia'!$H$5),AND(AO$12="Grundvertrag Lieferung",AQ71&lt;'Valori soglia'!$L$5),AND(AO$12="Los Lieferung",AQ71&lt;'Valori soglia'!$L$5)),"Freihändig Tipo. 36 OAPub","")</f>
        <v/>
      </c>
      <c r="AT72" s="469"/>
      <c r="AU72" s="461"/>
      <c r="AV72" s="463"/>
      <c r="AW72" s="465"/>
      <c r="AX72" s="28"/>
      <c r="AY72" s="466" t="s">
        <v>45</v>
      </c>
      <c r="AZ72" s="429"/>
      <c r="BA72" s="455"/>
      <c r="BB72" s="457"/>
      <c r="BC72" s="468" t="str">
        <f>IF(OR(AND(AY$12="Grundvertrag Dienstleistung",BA71&lt;'Valori soglia'!$H$5),AND(AY$12="Los Dienstleistung",BA71&lt;'Valori soglia'!$H$5),AND(AY$12="Grundvertrag Lieferung",BA71&lt;'Valori soglia'!$L$5),AND(AY$12="Los Lieferung",BA71&lt;'Valori soglia'!$L$5)),"Freihändig Tipo. 36 OAPub","")</f>
        <v/>
      </c>
      <c r="BD72" s="469"/>
      <c r="BE72" s="461"/>
      <c r="BF72" s="463"/>
      <c r="BG72" s="465"/>
      <c r="BH72" s="27"/>
      <c r="BI72" s="466" t="s">
        <v>45</v>
      </c>
      <c r="BJ72" s="429"/>
      <c r="BK72" s="455"/>
      <c r="BL72" s="457"/>
      <c r="BM72" s="468" t="str">
        <f>IF(OR(AND(BI$12="Grundvertrag Dienstleistung",BK71&lt;'Valori soglia'!$H$5),AND(BI$12="Los Dienstleistung",BK71&lt;'Valori soglia'!$H$5),AND(BI$12="Grundvertrag Lieferung",BK71&lt;'Valori soglia'!$L$5),AND(BI$12="Los Lieferung",BK71&lt;'Valori soglia'!$L$5)),"Freihändig Tipo. 36 OAPub","")</f>
        <v/>
      </c>
      <c r="BN72" s="469"/>
      <c r="BO72" s="461"/>
      <c r="BP72" s="463"/>
      <c r="BQ72" s="465"/>
      <c r="BR72" s="159"/>
      <c r="BS72" s="466" t="s">
        <v>45</v>
      </c>
      <c r="BT72" s="429"/>
      <c r="BU72" s="455"/>
      <c r="BV72" s="457"/>
      <c r="BW72" s="468" t="str">
        <f>IF(OR(AND(BS$12="Grundvertrag Dienstleistung",BU71&lt;'Valori soglia'!$H$5),AND(BS$12="Los Dienstleistung",BU71&lt;'Valori soglia'!$H$5),AND(BS$12="Grundvertrag Lieferung",BU71&lt;'Valori soglia'!$L$5),AND(BS$12="Los Lieferung",BU71&lt;'Valori soglia'!$L$5)),"Freihändig Tipo. 36 OAPub","")</f>
        <v/>
      </c>
      <c r="BX72" s="469"/>
      <c r="BY72" s="461"/>
      <c r="BZ72" s="463"/>
      <c r="CA72" s="465"/>
      <c r="CB72" s="159"/>
      <c r="CC72" s="466" t="s">
        <v>45</v>
      </c>
      <c r="CD72" s="429"/>
      <c r="CE72" s="455"/>
      <c r="CF72" s="457"/>
      <c r="CG72" s="468" t="str">
        <f>IF(OR(AND(CC$12="Grundvertrag Dienstleistung",CE71&lt;'Valori soglia'!$H$5),AND(CC$12="Los Dienstleistung",CE71&lt;'Valori soglia'!$H$5),AND(CC$12="Grundvertrag Lieferung",CE71&lt;'Valori soglia'!$L$5),AND(CC$12="Los Lieferung",CE71&lt;'Valori soglia'!$L$5)),"Freihändig Tipo. 36 OAPub","")</f>
        <v/>
      </c>
      <c r="CH72" s="469"/>
      <c r="CI72" s="461"/>
      <c r="CJ72" s="463"/>
      <c r="CK72" s="465"/>
      <c r="CL72" s="160"/>
      <c r="CM72" s="466" t="s">
        <v>45</v>
      </c>
      <c r="CN72" s="429"/>
      <c r="CO72" s="455"/>
      <c r="CP72" s="457"/>
      <c r="CQ72" s="468" t="str">
        <f>IF(OR(AND(CM$12="Grundvertrag Dienstleistung",CO71&lt;'Valori soglia'!$H$5),AND(CM$12="Los Dienstleistung",CO71&lt;'Valori soglia'!$H$5),AND(CM$12="Grundvertrag Lieferung",CO71&lt;'Valori soglia'!$L$5),AND(CM$12="Los Lieferung",CO71&lt;'Valori soglia'!$L$5)),"Freihändig Tipo. 36 OAPub","")</f>
        <v/>
      </c>
      <c r="CR72" s="469"/>
      <c r="CS72" s="461"/>
      <c r="CT72" s="463"/>
      <c r="CU72" s="465"/>
      <c r="CV72" s="161"/>
      <c r="CW72" s="466" t="s">
        <v>45</v>
      </c>
      <c r="CX72" s="429"/>
      <c r="CY72" s="455"/>
      <c r="CZ72" s="457"/>
      <c r="DA72" s="468" t="str">
        <f>IF(OR(AND(CW$12="Grundvertrag Dienstleistung",CY71&lt;'Valori soglia'!$H$5),AND(CW$12="Los Dienstleistung",CY71&lt;'Valori soglia'!$H$5),AND(CW$12="Grundvertrag Lieferung",CY71&lt;'Valori soglia'!$L$5),AND(CW$12="Los Lieferung",CY71&lt;'Valori soglia'!$L$5)),"Freihändig Tipo. 36 OAPub","")</f>
        <v/>
      </c>
      <c r="DB72" s="469"/>
      <c r="DC72" s="461"/>
      <c r="DD72" s="463"/>
      <c r="DE72" s="465"/>
      <c r="DF72" s="162"/>
      <c r="DG72" s="466" t="s">
        <v>45</v>
      </c>
      <c r="DH72" s="429"/>
      <c r="DI72" s="455"/>
      <c r="DJ72" s="457"/>
      <c r="DK72" s="468" t="str">
        <f>IF(OR(AND(DG$12="Grundvertrag Dienstleistung",DI71&lt;'Valori soglia'!$H$5),AND(DG$12="Los Dienstleistung",DI71&lt;'Valori soglia'!$H$5),AND(DG$12="Grundvertrag Lieferung",DI71&lt;'Valori soglia'!$L$5),AND(DG$12="Los Lieferung",DI71&lt;'Valori soglia'!$L$5)),"Freihändig Tipo. 36 OAPub","")</f>
        <v/>
      </c>
      <c r="DL72" s="469"/>
      <c r="DM72" s="461"/>
      <c r="DN72" s="463"/>
      <c r="DO72" s="465"/>
      <c r="DP72" s="36"/>
      <c r="DQ72" s="466" t="s">
        <v>45</v>
      </c>
      <c r="DR72" s="429"/>
      <c r="DS72" s="455"/>
      <c r="DT72" s="457"/>
      <c r="DU72" s="468" t="str">
        <f>IF(OR(AND(DQ$12="Grundvertrag Dienstleistung",DS71&lt;'Valori soglia'!$H$5),AND(DQ$12="Los Dienstleistung",DS71&lt;'Valori soglia'!$H$5),AND(DQ$12="Grundvertrag Lieferung",DS71&lt;'Valori soglia'!$L$5),AND(DQ$12="Los Lieferung",DS71&lt;'Valori soglia'!$L$5)),"Freihändig Tipo. 36 OAPub","")</f>
        <v/>
      </c>
      <c r="DV72" s="469"/>
      <c r="DW72" s="461"/>
      <c r="DX72" s="463"/>
      <c r="DY72" s="465"/>
      <c r="DZ72" s="27"/>
      <c r="EA72" s="466" t="s">
        <v>45</v>
      </c>
      <c r="EB72" s="429"/>
      <c r="EC72" s="455"/>
      <c r="ED72" s="457"/>
      <c r="EE72" s="468" t="str">
        <f>IF(OR(AND(EA$12="Grundvertrag Dienstleistung",EC71&lt;'Valori soglia'!$H$5),AND(EA$12="Los Dienstleistung",EC71&lt;'Valori soglia'!$H$5),AND(EA$12="Grundvertrag Lieferung",EC71&lt;'Valori soglia'!$L$5),AND(EA$12="Los Lieferung",EC71&lt;'Valori soglia'!$L$5)),"Freihändig Tipo. 36 OAPub","")</f>
        <v/>
      </c>
      <c r="EF72" s="469"/>
      <c r="EG72" s="461"/>
      <c r="EH72" s="463"/>
      <c r="EI72" s="465"/>
      <c r="EJ72" s="28"/>
      <c r="EK72" s="466" t="s">
        <v>45</v>
      </c>
      <c r="EL72" s="429"/>
      <c r="EM72" s="455"/>
      <c r="EN72" s="457"/>
      <c r="EO72" s="468" t="str">
        <f>IF(OR(AND(EK$12="Grundvertrag Dienstleistung",EM71&lt;'Valori soglia'!$H$5),AND(EK$12="Los Dienstleistung",EM71&lt;'Valori soglia'!$H$5),AND(EK$12="Grundvertrag Lieferung",EM71&lt;'Valori soglia'!$L$5),AND(EK$12="Los Lieferung",EM71&lt;'Valori soglia'!$L$5)),"Freihändig Tipo. 36 OAPub","")</f>
        <v/>
      </c>
      <c r="EP72" s="469"/>
      <c r="EQ72" s="461"/>
      <c r="ER72" s="463"/>
      <c r="ES72" s="465"/>
      <c r="ET72" s="27"/>
      <c r="EU72" s="466" t="s">
        <v>45</v>
      </c>
      <c r="EV72" s="429"/>
      <c r="EW72" s="455"/>
      <c r="EX72" s="457"/>
      <c r="EY72" s="468" t="str">
        <f>IF(OR(AND(EU$12="Grundvertrag Dienstleistung",EW71&lt;'Valori soglia'!$H$5),AND(EU$12="Los Dienstleistung",EW71&lt;'Valori soglia'!$H$5),AND(EU$12="Grundvertrag Lieferung",EW71&lt;'Valori soglia'!$L$5),AND(EU$12="Los Lieferung",EW71&lt;'Valori soglia'!$L$5)),"Freihändig Tipo. 36 OAPub","")</f>
        <v/>
      </c>
      <c r="EZ72" s="469"/>
      <c r="FA72" s="461"/>
      <c r="FB72" s="463"/>
      <c r="FC72" s="465"/>
      <c r="FD72" s="159"/>
      <c r="FE72" s="466" t="s">
        <v>45</v>
      </c>
      <c r="FF72" s="429"/>
      <c r="FG72" s="455"/>
      <c r="FH72" s="457"/>
      <c r="FI72" s="468" t="str">
        <f>IF(OR(AND(FE$12="Grundvertrag Dienstleistung",FG71&lt;'Valori soglia'!$H$5),AND(FE$12="Los Dienstleistung",FG71&lt;'Valori soglia'!$H$5),AND(FE$12="Grundvertrag Lieferung",FG71&lt;'Valori soglia'!$L$5),AND(FE$12="Los Lieferung",FG71&lt;'Valori soglia'!$L$5)),"Freihändig Tipo. 36 OAPub","")</f>
        <v/>
      </c>
      <c r="FJ72" s="469"/>
      <c r="FK72" s="461"/>
      <c r="FL72" s="463"/>
      <c r="FM72" s="465"/>
      <c r="FN72" s="159"/>
      <c r="FO72" s="466" t="s">
        <v>45</v>
      </c>
      <c r="FP72" s="429"/>
      <c r="FQ72" s="455"/>
      <c r="FR72" s="457"/>
      <c r="FS72" s="468" t="str">
        <f>IF(OR(AND(FO$12="Grundvertrag Dienstleistung",FQ71&lt;'Valori soglia'!$H$5),AND(FO$12="Los Dienstleistung",FQ71&lt;'Valori soglia'!$H$5),AND(FO$12="Grundvertrag Lieferung",FQ71&lt;'Valori soglia'!$L$5),AND(FO$12="Los Lieferung",FQ71&lt;'Valori soglia'!$L$5)),"Freihändig Tipo. 36 OAPub","")</f>
        <v/>
      </c>
      <c r="FT72" s="469"/>
      <c r="FU72" s="461"/>
      <c r="FV72" s="463"/>
      <c r="FW72" s="465"/>
      <c r="FX72" s="160"/>
      <c r="FY72" s="466" t="s">
        <v>45</v>
      </c>
      <c r="FZ72" s="429"/>
      <c r="GA72" s="455"/>
      <c r="GB72" s="457"/>
      <c r="GC72" s="468" t="str">
        <f>IF(OR(AND(FY$12="Grundvertrag Dienstleistung",GA71&lt;'Valori soglia'!$H$5),AND(FY$12="Los Dienstleistung",GA71&lt;'Valori soglia'!$H$5),AND(FY$12="Grundvertrag Lieferung",GA71&lt;'Valori soglia'!$L$5),AND(FY$12="Los Lieferung",GA71&lt;'Valori soglia'!$L$5)),"Freihändig Tipo. 36 OAPub","")</f>
        <v/>
      </c>
      <c r="GD72" s="469"/>
      <c r="GE72" s="461"/>
      <c r="GF72" s="463"/>
      <c r="GG72" s="465"/>
      <c r="GH72" s="161"/>
      <c r="GI72" s="466" t="s">
        <v>45</v>
      </c>
      <c r="GJ72" s="429"/>
      <c r="GK72" s="455"/>
      <c r="GL72" s="457"/>
      <c r="GM72" s="468" t="str">
        <f>IF(OR(AND(GI$12="Grundvertrag Dienstleistung",GK71&lt;'Valori soglia'!$H$5),AND(GI$12="Los Dienstleistung",GK71&lt;'Valori soglia'!$H$5),AND(GI$12="Grundvertrag Lieferung",GK71&lt;'Valori soglia'!$L$5),AND(GI$12="Los Lieferung",GK71&lt;'Valori soglia'!$L$5)),"Freihändig Tipo. 36 OAPub","")</f>
        <v/>
      </c>
      <c r="GN72" s="469"/>
      <c r="GO72" s="461"/>
      <c r="GP72" s="463"/>
      <c r="GQ72" s="465"/>
      <c r="GR72" s="162"/>
      <c r="GS72" s="466" t="s">
        <v>45</v>
      </c>
      <c r="GT72" s="429"/>
      <c r="GU72" s="455"/>
      <c r="GV72" s="457"/>
      <c r="GW72" s="468" t="str">
        <f>IF(OR(AND(GS$12="Grundvertrag Dienstleistung",GU71&lt;'Valori soglia'!$H$5),AND(GS$12="Los Dienstleistung",GU71&lt;'Valori soglia'!$H$5),AND(GS$12="Grundvertrag Lieferung",GU71&lt;'Valori soglia'!$L$5),AND(GS$12="Los Lieferung",GU71&lt;'Valori soglia'!$L$5)),"Freihändig Tipo. 36 OAPub","")</f>
        <v/>
      </c>
      <c r="GX72" s="469"/>
      <c r="GY72" s="461"/>
      <c r="GZ72" s="463"/>
      <c r="HA72" s="465"/>
      <c r="HB72" s="36"/>
      <c r="HC72" s="466" t="s">
        <v>45</v>
      </c>
      <c r="HD72" s="429"/>
      <c r="HE72" s="455"/>
      <c r="HF72" s="457"/>
      <c r="HG72" s="468" t="str">
        <f>IF(OR(AND(HC$12="Grundvertrag Dienstleistung",HE71&lt;'Valori soglia'!$H$5),AND(HC$12="Los Dienstleistung",HE71&lt;'Valori soglia'!$H$5),AND(HC$12="Grundvertrag Lieferung",HE71&lt;'Valori soglia'!$L$5),AND(HC$12="Los Lieferung",HE71&lt;'Valori soglia'!$L$5)),"Freihändig Tipo. 36 OAPub","")</f>
        <v/>
      </c>
      <c r="HH72" s="469"/>
      <c r="HI72" s="461"/>
      <c r="HJ72" s="463"/>
      <c r="HK72" s="465"/>
      <c r="HL72" s="27"/>
      <c r="HM72" s="466" t="s">
        <v>45</v>
      </c>
      <c r="HN72" s="429"/>
      <c r="HO72" s="455"/>
      <c r="HP72" s="457"/>
      <c r="HQ72" s="468" t="str">
        <f>IF(OR(AND(HM$12="Grundvertrag Dienstleistung",HO71&lt;'Valori soglia'!$H$5),AND(HM$12="Los Dienstleistung",HO71&lt;'Valori soglia'!$H$5),AND(HM$12="Grundvertrag Lieferung",HO71&lt;'Valori soglia'!$L$5),AND(HM$12="Los Lieferung",HO71&lt;'Valori soglia'!$L$5)),"Freihändig Tipo. 36 OAPub","")</f>
        <v/>
      </c>
      <c r="HR72" s="469"/>
      <c r="HS72" s="461"/>
      <c r="HT72" s="463"/>
      <c r="HU72" s="465"/>
      <c r="HV72" s="28"/>
      <c r="HW72" s="466" t="s">
        <v>45</v>
      </c>
      <c r="HX72" s="429"/>
      <c r="HY72" s="455"/>
      <c r="HZ72" s="457"/>
      <c r="IA72" s="468" t="str">
        <f>IF(OR(AND(HW$12="Grundvertrag Dienstleistung",HY71&lt;'Valori soglia'!$H$5),AND(HW$12="Los Dienstleistung",HY71&lt;'Valori soglia'!$H$5),AND(HW$12="Grundvertrag Lieferung",HY71&lt;'Valori soglia'!$L$5),AND(HW$12="Los Lieferung",HY71&lt;'Valori soglia'!$L$5)),"Freihändig Tipo. 36 OAPub","")</f>
        <v/>
      </c>
      <c r="IB72" s="469"/>
      <c r="IC72" s="461"/>
      <c r="ID72" s="463"/>
      <c r="IE72" s="465"/>
      <c r="IF72" s="27"/>
      <c r="IG72" s="466" t="s">
        <v>45</v>
      </c>
      <c r="IH72" s="429"/>
      <c r="II72" s="455"/>
      <c r="IJ72" s="457"/>
      <c r="IK72" s="468" t="str">
        <f>IF(OR(AND(IG$12="Grundvertrag Dienstleistung",II71&lt;'Valori soglia'!$H$5),AND(IG$12="Los Dienstleistung",II71&lt;'Valori soglia'!$H$5),AND(IG$12="Grundvertrag Lieferung",II71&lt;'Valori soglia'!$L$5),AND(IG$12="Los Lieferung",II71&lt;'Valori soglia'!$L$5)),"Freihändig Tipo. 36 OAPub","")</f>
        <v/>
      </c>
      <c r="IL72" s="469"/>
      <c r="IM72" s="461"/>
      <c r="IN72" s="463"/>
      <c r="IO72" s="465"/>
      <c r="IP72" s="159"/>
      <c r="IQ72" s="466" t="s">
        <v>45</v>
      </c>
      <c r="IR72" s="429"/>
      <c r="IS72" s="455"/>
      <c r="IT72" s="457"/>
      <c r="IU72" s="468" t="str">
        <f>IF(OR(AND(IQ$12="Grundvertrag Dienstleistung",IS71&lt;'Valori soglia'!$H$5),AND(IQ$12="Los Dienstleistung",IS71&lt;'Valori soglia'!$H$5),AND(IQ$12="Grundvertrag Lieferung",IS71&lt;'Valori soglia'!$L$5),AND(IQ$12="Los Lieferung",IS71&lt;'Valori soglia'!$L$5)),"Freihändig Tipo. 36 OAPub","")</f>
        <v/>
      </c>
      <c r="IV72" s="469"/>
      <c r="IW72" s="461"/>
      <c r="IX72" s="463"/>
      <c r="IY72" s="465"/>
      <c r="IZ72" s="159"/>
      <c r="JA72" s="466" t="s">
        <v>45</v>
      </c>
      <c r="JB72" s="429"/>
      <c r="JC72" s="455"/>
      <c r="JD72" s="457"/>
      <c r="JE72" s="468" t="str">
        <f>IF(OR(AND(JA$12="Grundvertrag Dienstleistung",JC71&lt;'Valori soglia'!$H$5),AND(JA$12="Los Dienstleistung",JC71&lt;'Valori soglia'!$H$5),AND(JA$12="Grundvertrag Lieferung",JC71&lt;'Valori soglia'!$L$5),AND(JA$12="Los Lieferung",JC71&lt;'Valori soglia'!$L$5)),"Freihändig Tipo. 36 OAPub","")</f>
        <v/>
      </c>
      <c r="JF72" s="469"/>
      <c r="JG72" s="461"/>
      <c r="JH72" s="463"/>
      <c r="JI72" s="465"/>
      <c r="JJ72" s="160"/>
      <c r="JK72" s="466" t="s">
        <v>45</v>
      </c>
      <c r="JL72" s="429"/>
      <c r="JM72" s="455"/>
      <c r="JN72" s="457"/>
      <c r="JO72" s="468" t="str">
        <f>IF(OR(AND(JK$12="Grundvertrag Dienstleistung",JM71&lt;'Valori soglia'!$H$5),AND(JK$12="Los Dienstleistung",JM71&lt;'Valori soglia'!$H$5),AND(JK$12="Grundvertrag Lieferung",JM71&lt;'Valori soglia'!$L$5),AND(JK$12="Los Lieferung",JM71&lt;'Valori soglia'!$L$5)),"Freihändig Tipo. 36 OAPub","")</f>
        <v/>
      </c>
      <c r="JP72" s="469"/>
      <c r="JQ72" s="461"/>
      <c r="JR72" s="463"/>
      <c r="JS72" s="465"/>
    </row>
    <row r="73" spans="2:279" ht="27" customHeight="1" x14ac:dyDescent="0.2">
      <c r="B73" s="343"/>
      <c r="C73" s="429"/>
      <c r="D73" s="378"/>
      <c r="E73" s="510"/>
      <c r="F73" s="507" t="str">
        <f>IF(OR(AND(B71="Grundvertrag Dienstleistung",D71&lt;'Valori soglia'!H$5),AND(B71="Los Dienstleistung",D71&lt;'Valori soglia'!H$5),AND(B71="Grundvertrag Lieferung",D71&lt;'Valori soglia'!L$5),AND(B71="Los Lieferung",D71&lt;'Valori soglia'!L$5)),"Freihändig Tipo. 36 OAPub","")</f>
        <v/>
      </c>
      <c r="G73" s="508"/>
      <c r="H73" s="502"/>
      <c r="I73" s="503"/>
      <c r="J73" s="495"/>
      <c r="K73" s="466"/>
      <c r="L73" s="429"/>
      <c r="M73" s="455"/>
      <c r="N73" s="457"/>
      <c r="O73" s="472" t="str">
        <f>IF(OR(AND(N$12="Offen",OR(AND(K$12="Grundvertrag Dienstleistung",M71&gt;='Valori soglia'!$H$5,M71&lt;'Valori soglia'!$H$6),AND(K$12="Los Dienstleistung",M71&gt;='Valori soglia'!$H$5,M71&lt;'Valori soglia'!$H$6),AND(K$12="Grundvertrag Lieferung",M71&gt;='Valori soglia'!$L$5,M71&lt;'Valori soglia'!$L$6),AND(K$12="Los Lieferung",M71&gt;='Valori soglia'!$L$5,M71&lt;'Valori soglia'!$L$6))),AND(N$12="Einladung",OR(AND(K$12="Grundvertrag Dienstleistung",M71&gt;='Valori soglia'!$H$5,M71&lt;'Valori soglia'!$H$6),AND(K$12="Los Dienstleistung",M71&gt;='Valori soglia'!$H$5,M71&lt;'Valori soglia'!$H$6),AND(K$12="Grundvertrag Lieferung",M71&gt;='Valori soglia'!$L$5,M71&lt;'Valori soglia'!$L$6),AND(K$12="Los Lieferung",M71&gt;='Valori soglia'!$L$5,M71&lt;'Valori soglia'!$L$6)))),"Freihändig Tipo. 36 Abs. 2 Bst. d OAPub","")</f>
        <v/>
      </c>
      <c r="P73" s="473"/>
      <c r="Q73" s="461"/>
      <c r="R73" s="463"/>
      <c r="S73" s="465"/>
      <c r="T73" s="162"/>
      <c r="U73" s="466"/>
      <c r="V73" s="429"/>
      <c r="W73" s="455"/>
      <c r="X73" s="457"/>
      <c r="Y73" s="472" t="str">
        <f>IF(OR(AND(X$12="Offen",OR(AND(U$12="Grundvertrag Dienstleistung",W71&gt;='Valori soglia'!$H$5,W71&lt;'Valori soglia'!$H$6),AND(U$12="Los Dienstleistung",W71&gt;='Valori soglia'!$H$5,W71&lt;'Valori soglia'!$H$6),AND(U$12="Grundvertrag Lieferung",W71&gt;='Valori soglia'!$L$5,W71&lt;'Valori soglia'!$L$6),AND(U$12="Los Lieferung",W71&gt;='Valori soglia'!$L$5,W71&lt;'Valori soglia'!$L$6))),AND(X$12="Einladung",OR(AND(U$12="Grundvertrag Dienstleistung",W71&gt;='Valori soglia'!$H$5,W71&lt;'Valori soglia'!$H$6),AND(U$12="Los Dienstleistung",W71&gt;='Valori soglia'!$H$5,W71&lt;'Valori soglia'!$H$6),AND(U$12="Grundvertrag Lieferung",W71&gt;='Valori soglia'!$L$5,W71&lt;'Valori soglia'!$L$6),AND(U$12="Los Lieferung",W71&gt;='Valori soglia'!$L$5,W71&lt;'Valori soglia'!$L$6)))),"Freihändig Tipo. 36 Abs. 2 Bst. d OAPub","")</f>
        <v/>
      </c>
      <c r="Z73" s="473"/>
      <c r="AA73" s="461"/>
      <c r="AB73" s="463"/>
      <c r="AC73" s="465"/>
      <c r="AD73" s="27"/>
      <c r="AE73" s="466"/>
      <c r="AF73" s="429"/>
      <c r="AG73" s="455"/>
      <c r="AH73" s="457"/>
      <c r="AI73" s="472" t="str">
        <f>IF(OR(AND(AH$12="Offen",OR(AND(AE$12="Grundvertrag Dienstleistung",AG71&gt;='Valori soglia'!$H$5,AG71&lt;'Valori soglia'!$H$6),AND(AE$12="Los Dienstleistung",AG71&gt;='Valori soglia'!$H$5,AG71&lt;'Valori soglia'!$H$6),AND(AE$12="Grundvertrag Lieferung",AG71&gt;='Valori soglia'!$L$5,AG71&lt;'Valori soglia'!$L$6),AND(AE$12="Los Lieferung",AG71&gt;='Valori soglia'!$L$5,AG71&lt;'Valori soglia'!$L$6))),AND(AH$12="Einladung",OR(AND(AE$12="Grundvertrag Dienstleistung",AG71&gt;='Valori soglia'!$H$5,AG71&lt;'Valori soglia'!$H$6),AND(AE$12="Los Dienstleistung",AG71&gt;='Valori soglia'!$H$5,AG71&lt;'Valori soglia'!$H$6),AND(AE$12="Grundvertrag Lieferung",AG71&gt;='Valori soglia'!$L$5,AG71&lt;'Valori soglia'!$L$6),AND(AE$12="Los Lieferung",AG71&gt;='Valori soglia'!$L$5,AG71&lt;'Valori soglia'!$L$6)))),"Freihändig Tipo. 36 Abs. 2 Bst. d OAPub","")</f>
        <v/>
      </c>
      <c r="AJ73" s="473"/>
      <c r="AK73" s="461"/>
      <c r="AL73" s="463"/>
      <c r="AM73" s="465"/>
      <c r="AN73" s="27"/>
      <c r="AO73" s="466"/>
      <c r="AP73" s="429"/>
      <c r="AQ73" s="455"/>
      <c r="AR73" s="457"/>
      <c r="AS73" s="472" t="str">
        <f>IF(OR(AND(AR$12="Offen",OR(AND(AO$12="Grundvertrag Dienstleistung",AQ71&gt;='Valori soglia'!$H$5,AQ71&lt;'Valori soglia'!$H$6),AND(AO$12="Los Dienstleistung",AQ71&gt;='Valori soglia'!$H$5,AQ71&lt;'Valori soglia'!$H$6),AND(AO$12="Grundvertrag Lieferung",AQ71&gt;='Valori soglia'!$L$5,AQ71&lt;'Valori soglia'!$L$6),AND(AO$12="Los Lieferung",AQ71&gt;='Valori soglia'!$L$5,AQ71&lt;'Valori soglia'!$L$6))),AND(AR$12="Einladung",OR(AND(AO$12="Grundvertrag Dienstleistung",AQ71&gt;='Valori soglia'!$H$5,AQ71&lt;'Valori soglia'!$H$6),AND(AO$12="Los Dienstleistung",AQ71&gt;='Valori soglia'!$H$5,AQ71&lt;'Valori soglia'!$H$6),AND(AO$12="Grundvertrag Lieferung",AQ71&gt;='Valori soglia'!$L$5,AQ71&lt;'Valori soglia'!$L$6),AND(AO$12="Los Lieferung",AQ71&gt;='Valori soglia'!$L$5,AQ71&lt;'Valori soglia'!$L$6)))),"Freihändig Tipo. 36 Abs. 2 Bst. d OAPub","")</f>
        <v/>
      </c>
      <c r="AT73" s="473"/>
      <c r="AU73" s="461"/>
      <c r="AV73" s="463"/>
      <c r="AW73" s="465"/>
      <c r="AX73" s="28"/>
      <c r="AY73" s="466"/>
      <c r="AZ73" s="429"/>
      <c r="BA73" s="455"/>
      <c r="BB73" s="457"/>
      <c r="BC73" s="472" t="str">
        <f>IF(OR(AND(BB$12="Offen",OR(AND(AY$12="Grundvertrag Dienstleistung",BA71&gt;='Valori soglia'!$H$5,BA71&lt;'Valori soglia'!$H$6),AND(AY$12="Los Dienstleistung",BA71&gt;='Valori soglia'!$H$5,BA71&lt;'Valori soglia'!$H$6),AND(AY$12="Grundvertrag Lieferung",BA71&gt;='Valori soglia'!$L$5,BA71&lt;'Valori soglia'!$L$6),AND(AY$12="Los Lieferung",BA71&gt;='Valori soglia'!$L$5,BA71&lt;'Valori soglia'!$L$6))),AND(BB$12="Einladung",OR(AND(AY$12="Grundvertrag Dienstleistung",BA71&gt;='Valori soglia'!$H$5,BA71&lt;'Valori soglia'!$H$6),AND(AY$12="Los Dienstleistung",BA71&gt;='Valori soglia'!$H$5,BA71&lt;'Valori soglia'!$H$6),AND(AY$12="Grundvertrag Lieferung",BA71&gt;='Valori soglia'!$L$5,BA71&lt;'Valori soglia'!$L$6),AND(AY$12="Los Lieferung",BA71&gt;='Valori soglia'!$L$5,BA71&lt;'Valori soglia'!$L$6)))),"Freihändig Tipo. 36 Abs. 2 Bst. d OAPub","")</f>
        <v/>
      </c>
      <c r="BD73" s="473"/>
      <c r="BE73" s="461"/>
      <c r="BF73" s="463"/>
      <c r="BG73" s="465"/>
      <c r="BH73" s="27"/>
      <c r="BI73" s="466"/>
      <c r="BJ73" s="429"/>
      <c r="BK73" s="455"/>
      <c r="BL73" s="457"/>
      <c r="BM73" s="472" t="str">
        <f>IF(OR(AND(BL$12="Offen",OR(AND(BI$12="Grundvertrag Dienstleistung",BK71&gt;='Valori soglia'!$H$5,BK71&lt;'Valori soglia'!$H$6),AND(BI$12="Los Dienstleistung",BK71&gt;='Valori soglia'!$H$5,BK71&lt;'Valori soglia'!$H$6),AND(BI$12="Grundvertrag Lieferung",BK71&gt;='Valori soglia'!$L$5,BK71&lt;'Valori soglia'!$L$6),AND(BI$12="Los Lieferung",BK71&gt;='Valori soglia'!$L$5,BK71&lt;'Valori soglia'!$L$6))),AND(BL$12="Einladung",OR(AND(BI$12="Grundvertrag Dienstleistung",BK71&gt;='Valori soglia'!$H$5,BK71&lt;'Valori soglia'!$H$6),AND(BI$12="Los Dienstleistung",BK71&gt;='Valori soglia'!$H$5,BK71&lt;'Valori soglia'!$H$6),AND(BI$12="Grundvertrag Lieferung",BK71&gt;='Valori soglia'!$L$5,BK71&lt;'Valori soglia'!$L$6),AND(BI$12="Los Lieferung",BK71&gt;='Valori soglia'!$L$5,BK71&lt;'Valori soglia'!$L$6)))),"Freihändig Tipo. 36 Abs. 2 Bst. d OAPub","")</f>
        <v/>
      </c>
      <c r="BN73" s="473"/>
      <c r="BO73" s="461"/>
      <c r="BP73" s="463"/>
      <c r="BQ73" s="465"/>
      <c r="BR73" s="159"/>
      <c r="BS73" s="466"/>
      <c r="BT73" s="429"/>
      <c r="BU73" s="455"/>
      <c r="BV73" s="457"/>
      <c r="BW73" s="472" t="str">
        <f>IF(OR(AND(BV$12="Offen",OR(AND(BS$12="Grundvertrag Dienstleistung",BU71&gt;='Valori soglia'!$H$5,BU71&lt;'Valori soglia'!$H$6),AND(BS$12="Los Dienstleistung",BU71&gt;='Valori soglia'!$H$5,BU71&lt;'Valori soglia'!$H$6),AND(BS$12="Grundvertrag Lieferung",BU71&gt;='Valori soglia'!$L$5,BU71&lt;'Valori soglia'!$L$6),AND(BS$12="Los Lieferung",BU71&gt;='Valori soglia'!$L$5,BU71&lt;'Valori soglia'!$L$6))),AND(BV$12="Einladung",OR(AND(BS$12="Grundvertrag Dienstleistung",BU71&gt;='Valori soglia'!$H$5,BU71&lt;'Valori soglia'!$H$6),AND(BS$12="Los Dienstleistung",BU71&gt;='Valori soglia'!$H$5,BU71&lt;'Valori soglia'!$H$6),AND(BS$12="Grundvertrag Lieferung",BU71&gt;='Valori soglia'!$L$5,BU71&lt;'Valori soglia'!$L$6),AND(BS$12="Los Lieferung",BU71&gt;='Valori soglia'!$L$5,BU71&lt;'Valori soglia'!$L$6)))),"Freihändig Tipo. 36 Abs. 2 Bst. d OAPub","")</f>
        <v/>
      </c>
      <c r="BX73" s="473"/>
      <c r="BY73" s="461"/>
      <c r="BZ73" s="463"/>
      <c r="CA73" s="465"/>
      <c r="CB73" s="159"/>
      <c r="CC73" s="466"/>
      <c r="CD73" s="429"/>
      <c r="CE73" s="455"/>
      <c r="CF73" s="457"/>
      <c r="CG73" s="472" t="str">
        <f>IF(OR(AND(CF$12="Offen",OR(AND(CC$12="Grundvertrag Dienstleistung",CE71&gt;='Valori soglia'!$H$5,CE71&lt;'Valori soglia'!$H$6),AND(CC$12="Los Dienstleistung",CE71&gt;='Valori soglia'!$H$5,CE71&lt;'Valori soglia'!$H$6),AND(CC$12="Grundvertrag Lieferung",CE71&gt;='Valori soglia'!$L$5,CE71&lt;'Valori soglia'!$L$6),AND(CC$12="Los Lieferung",CE71&gt;='Valori soglia'!$L$5,CE71&lt;'Valori soglia'!$L$6))),AND(CF$12="Einladung",OR(AND(CC$12="Grundvertrag Dienstleistung",CE71&gt;='Valori soglia'!$H$5,CE71&lt;'Valori soglia'!$H$6),AND(CC$12="Los Dienstleistung",CE71&gt;='Valori soglia'!$H$5,CE71&lt;'Valori soglia'!$H$6),AND(CC$12="Grundvertrag Lieferung",CE71&gt;='Valori soglia'!$L$5,CE71&lt;'Valori soglia'!$L$6),AND(CC$12="Los Lieferung",CE71&gt;='Valori soglia'!$L$5,CE71&lt;'Valori soglia'!$L$6)))),"Freihändig Tipo. 36 Abs. 2 Bst. d OAPub","")</f>
        <v/>
      </c>
      <c r="CH73" s="473"/>
      <c r="CI73" s="461"/>
      <c r="CJ73" s="463"/>
      <c r="CK73" s="465"/>
      <c r="CL73" s="160"/>
      <c r="CM73" s="466"/>
      <c r="CN73" s="429"/>
      <c r="CO73" s="455"/>
      <c r="CP73" s="457"/>
      <c r="CQ73" s="472" t="str">
        <f>IF(OR(AND(CP$12="Offen",OR(AND(CM$12="Grundvertrag Dienstleistung",CO71&gt;='Valori soglia'!$H$5,CO71&lt;'Valori soglia'!$H$6),AND(CM$12="Los Dienstleistung",CO71&gt;='Valori soglia'!$H$5,CO71&lt;'Valori soglia'!$H$6),AND(CM$12="Grundvertrag Lieferung",CO71&gt;='Valori soglia'!$L$5,CO71&lt;'Valori soglia'!$L$6),AND(CM$12="Los Lieferung",CO71&gt;='Valori soglia'!$L$5,CO71&lt;'Valori soglia'!$L$6))),AND(CP$12="Einladung",OR(AND(CM$12="Grundvertrag Dienstleistung",CO71&gt;='Valori soglia'!$H$5,CO71&lt;'Valori soglia'!$H$6),AND(CM$12="Los Dienstleistung",CO71&gt;='Valori soglia'!$H$5,CO71&lt;'Valori soglia'!$H$6),AND(CM$12="Grundvertrag Lieferung",CO71&gt;='Valori soglia'!$L$5,CO71&lt;'Valori soglia'!$L$6),AND(CM$12="Los Lieferung",CO71&gt;='Valori soglia'!$L$5,CO71&lt;'Valori soglia'!$L$6)))),"Freihändig Tipo. 36 Abs. 2 Bst. d OAPub","")</f>
        <v/>
      </c>
      <c r="CR73" s="473"/>
      <c r="CS73" s="461"/>
      <c r="CT73" s="463"/>
      <c r="CU73" s="465"/>
      <c r="CV73" s="161"/>
      <c r="CW73" s="466"/>
      <c r="CX73" s="429"/>
      <c r="CY73" s="455"/>
      <c r="CZ73" s="457"/>
      <c r="DA73" s="472" t="str">
        <f>IF(OR(AND(CZ$12="Offen",OR(AND(CW$12="Grundvertrag Dienstleistung",CY71&gt;='Valori soglia'!$H$5,CY71&lt;'Valori soglia'!$H$6),AND(CW$12="Los Dienstleistung",CY71&gt;='Valori soglia'!$H$5,CY71&lt;'Valori soglia'!$H$6),AND(CW$12="Grundvertrag Lieferung",CY71&gt;='Valori soglia'!$L$5,CY71&lt;'Valori soglia'!$L$6),AND(CW$12="Los Lieferung",CY71&gt;='Valori soglia'!$L$5,CY71&lt;'Valori soglia'!$L$6))),AND(CZ$12="Einladung",OR(AND(CW$12="Grundvertrag Dienstleistung",CY71&gt;='Valori soglia'!$H$5,CY71&lt;'Valori soglia'!$H$6),AND(CW$12="Los Dienstleistung",CY71&gt;='Valori soglia'!$H$5,CY71&lt;'Valori soglia'!$H$6),AND(CW$12="Grundvertrag Lieferung",CY71&gt;='Valori soglia'!$L$5,CY71&lt;'Valori soglia'!$L$6),AND(CW$12="Los Lieferung",CY71&gt;='Valori soglia'!$L$5,CY71&lt;'Valori soglia'!$L$6)))),"Freihändig Tipo. 36 Abs. 2 Bst. d OAPub","")</f>
        <v/>
      </c>
      <c r="DB73" s="473"/>
      <c r="DC73" s="461"/>
      <c r="DD73" s="463"/>
      <c r="DE73" s="465"/>
      <c r="DF73" s="162"/>
      <c r="DG73" s="466"/>
      <c r="DH73" s="429"/>
      <c r="DI73" s="455"/>
      <c r="DJ73" s="457"/>
      <c r="DK73" s="472" t="str">
        <f>IF(OR(AND(DJ$12="Offen",OR(AND(DG$12="Grundvertrag Dienstleistung",DI71&gt;='Valori soglia'!$H$5,DI71&lt;'Valori soglia'!$H$6),AND(DG$12="Los Dienstleistung",DI71&gt;='Valori soglia'!$H$5,DI71&lt;'Valori soglia'!$H$6),AND(DG$12="Grundvertrag Lieferung",DI71&gt;='Valori soglia'!$L$5,DI71&lt;'Valori soglia'!$L$6),AND(DG$12="Los Lieferung",DI71&gt;='Valori soglia'!$L$5,DI71&lt;'Valori soglia'!$L$6))),AND(DJ$12="Einladung",OR(AND(DG$12="Grundvertrag Dienstleistung",DI71&gt;='Valori soglia'!$H$5,DI71&lt;'Valori soglia'!$H$6),AND(DG$12="Los Dienstleistung",DI71&gt;='Valori soglia'!$H$5,DI71&lt;'Valori soglia'!$H$6),AND(DG$12="Grundvertrag Lieferung",DI71&gt;='Valori soglia'!$L$5,DI71&lt;'Valori soglia'!$L$6),AND(DG$12="Los Lieferung",DI71&gt;='Valori soglia'!$L$5,DI71&lt;'Valori soglia'!$L$6)))),"Freihändig Tipo. 36 Abs. 2 Bst. d OAPub","")</f>
        <v/>
      </c>
      <c r="DL73" s="473"/>
      <c r="DM73" s="461"/>
      <c r="DN73" s="463"/>
      <c r="DO73" s="465"/>
      <c r="DP73" s="27"/>
      <c r="DQ73" s="466"/>
      <c r="DR73" s="429"/>
      <c r="DS73" s="455"/>
      <c r="DT73" s="457"/>
      <c r="DU73" s="472" t="str">
        <f>IF(OR(AND(DT$12="Offen",OR(AND(DQ$12="Grundvertrag Dienstleistung",DS71&gt;='Valori soglia'!$H$5,DS71&lt;'Valori soglia'!$H$6),AND(DQ$12="Los Dienstleistung",DS71&gt;='Valori soglia'!$H$5,DS71&lt;'Valori soglia'!$H$6),AND(DQ$12="Grundvertrag Lieferung",DS71&gt;='Valori soglia'!$L$5,DS71&lt;'Valori soglia'!$L$6),AND(DQ$12="Los Lieferung",DS71&gt;='Valori soglia'!$L$5,DS71&lt;'Valori soglia'!$L$6))),AND(DT$12="Einladung",OR(AND(DQ$12="Grundvertrag Dienstleistung",DS71&gt;='Valori soglia'!$H$5,DS71&lt;'Valori soglia'!$H$6),AND(DQ$12="Los Dienstleistung",DS71&gt;='Valori soglia'!$H$5,DS71&lt;'Valori soglia'!$H$6),AND(DQ$12="Grundvertrag Lieferung",DS71&gt;='Valori soglia'!$L$5,DS71&lt;'Valori soglia'!$L$6),AND(DQ$12="Los Lieferung",DS71&gt;='Valori soglia'!$L$5,DS71&lt;'Valori soglia'!$L$6)))),"Freihändig Tipo. 36 Abs. 2 Bst. d OAPub","")</f>
        <v/>
      </c>
      <c r="DV73" s="473"/>
      <c r="DW73" s="461"/>
      <c r="DX73" s="463"/>
      <c r="DY73" s="465"/>
      <c r="DZ73" s="27"/>
      <c r="EA73" s="466"/>
      <c r="EB73" s="429"/>
      <c r="EC73" s="455"/>
      <c r="ED73" s="457"/>
      <c r="EE73" s="472" t="str">
        <f>IF(OR(AND(ED$12="Offen",OR(AND(EA$12="Grundvertrag Dienstleistung",EC71&gt;='Valori soglia'!$H$5,EC71&lt;'Valori soglia'!$H$6),AND(EA$12="Los Dienstleistung",EC71&gt;='Valori soglia'!$H$5,EC71&lt;'Valori soglia'!$H$6),AND(EA$12="Grundvertrag Lieferung",EC71&gt;='Valori soglia'!$L$5,EC71&lt;'Valori soglia'!$L$6),AND(EA$12="Los Lieferung",EC71&gt;='Valori soglia'!$L$5,EC71&lt;'Valori soglia'!$L$6))),AND(ED$12="Einladung",OR(AND(EA$12="Grundvertrag Dienstleistung",EC71&gt;='Valori soglia'!$H$5,EC71&lt;'Valori soglia'!$H$6),AND(EA$12="Los Dienstleistung",EC71&gt;='Valori soglia'!$H$5,EC71&lt;'Valori soglia'!$H$6),AND(EA$12="Grundvertrag Lieferung",EC71&gt;='Valori soglia'!$L$5,EC71&lt;'Valori soglia'!$L$6),AND(EA$12="Los Lieferung",EC71&gt;='Valori soglia'!$L$5,EC71&lt;'Valori soglia'!$L$6)))),"Freihändig Tipo. 36 Abs. 2 Bst. d OAPub","")</f>
        <v/>
      </c>
      <c r="EF73" s="473"/>
      <c r="EG73" s="461"/>
      <c r="EH73" s="463"/>
      <c r="EI73" s="465"/>
      <c r="EJ73" s="28"/>
      <c r="EK73" s="466"/>
      <c r="EL73" s="429"/>
      <c r="EM73" s="455"/>
      <c r="EN73" s="457"/>
      <c r="EO73" s="472" t="str">
        <f>IF(OR(AND(EN$12="Offen",OR(AND(EK$12="Grundvertrag Dienstleistung",EM71&gt;='Valori soglia'!$H$5,EM71&lt;'Valori soglia'!$H$6),AND(EK$12="Los Dienstleistung",EM71&gt;='Valori soglia'!$H$5,EM71&lt;'Valori soglia'!$H$6),AND(EK$12="Grundvertrag Lieferung",EM71&gt;='Valori soglia'!$L$5,EM71&lt;'Valori soglia'!$L$6),AND(EK$12="Los Lieferung",EM71&gt;='Valori soglia'!$L$5,EM71&lt;'Valori soglia'!$L$6))),AND(EN$12="Einladung",OR(AND(EK$12="Grundvertrag Dienstleistung",EM71&gt;='Valori soglia'!$H$5,EM71&lt;'Valori soglia'!$H$6),AND(EK$12="Los Dienstleistung",EM71&gt;='Valori soglia'!$H$5,EM71&lt;'Valori soglia'!$H$6),AND(EK$12="Grundvertrag Lieferung",EM71&gt;='Valori soglia'!$L$5,EM71&lt;'Valori soglia'!$L$6),AND(EK$12="Los Lieferung",EM71&gt;='Valori soglia'!$L$5,EM71&lt;'Valori soglia'!$L$6)))),"Freihändig Tipo. 36 Abs. 2 Bst. d OAPub","")</f>
        <v/>
      </c>
      <c r="EP73" s="473"/>
      <c r="EQ73" s="461"/>
      <c r="ER73" s="463"/>
      <c r="ES73" s="465"/>
      <c r="ET73" s="27"/>
      <c r="EU73" s="466"/>
      <c r="EV73" s="429"/>
      <c r="EW73" s="455"/>
      <c r="EX73" s="457"/>
      <c r="EY73" s="472" t="str">
        <f>IF(OR(AND(EX$12="Offen",OR(AND(EU$12="Grundvertrag Dienstleistung",EW71&gt;='Valori soglia'!$H$5,EW71&lt;'Valori soglia'!$H$6),AND(EU$12="Los Dienstleistung",EW71&gt;='Valori soglia'!$H$5,EW71&lt;'Valori soglia'!$H$6),AND(EU$12="Grundvertrag Lieferung",EW71&gt;='Valori soglia'!$L$5,EW71&lt;'Valori soglia'!$L$6),AND(EU$12="Los Lieferung",EW71&gt;='Valori soglia'!$L$5,EW71&lt;'Valori soglia'!$L$6))),AND(EX$12="Einladung",OR(AND(EU$12="Grundvertrag Dienstleistung",EW71&gt;='Valori soglia'!$H$5,EW71&lt;'Valori soglia'!$H$6),AND(EU$12="Los Dienstleistung",EW71&gt;='Valori soglia'!$H$5,EW71&lt;'Valori soglia'!$H$6),AND(EU$12="Grundvertrag Lieferung",EW71&gt;='Valori soglia'!$L$5,EW71&lt;'Valori soglia'!$L$6),AND(EU$12="Los Lieferung",EW71&gt;='Valori soglia'!$L$5,EW71&lt;'Valori soglia'!$L$6)))),"Freihändig Tipo. 36 Abs. 2 Bst. d OAPub","")</f>
        <v/>
      </c>
      <c r="EZ73" s="473"/>
      <c r="FA73" s="461"/>
      <c r="FB73" s="463"/>
      <c r="FC73" s="465"/>
      <c r="FD73" s="159"/>
      <c r="FE73" s="466"/>
      <c r="FF73" s="429"/>
      <c r="FG73" s="455"/>
      <c r="FH73" s="457"/>
      <c r="FI73" s="472" t="str">
        <f>IF(OR(AND(FH$12="Offen",OR(AND(FE$12="Grundvertrag Dienstleistung",FG71&gt;='Valori soglia'!$H$5,FG71&lt;'Valori soglia'!$H$6),AND(FE$12="Los Dienstleistung",FG71&gt;='Valori soglia'!$H$5,FG71&lt;'Valori soglia'!$H$6),AND(FE$12="Grundvertrag Lieferung",FG71&gt;='Valori soglia'!$L$5,FG71&lt;'Valori soglia'!$L$6),AND(FE$12="Los Lieferung",FG71&gt;='Valori soglia'!$L$5,FG71&lt;'Valori soglia'!$L$6))),AND(FH$12="Einladung",OR(AND(FE$12="Grundvertrag Dienstleistung",FG71&gt;='Valori soglia'!$H$5,FG71&lt;'Valori soglia'!$H$6),AND(FE$12="Los Dienstleistung",FG71&gt;='Valori soglia'!$H$5,FG71&lt;'Valori soglia'!$H$6),AND(FE$12="Grundvertrag Lieferung",FG71&gt;='Valori soglia'!$L$5,FG71&lt;'Valori soglia'!$L$6),AND(FE$12="Los Lieferung",FG71&gt;='Valori soglia'!$L$5,FG71&lt;'Valori soglia'!$L$6)))),"Freihändig Tipo. 36 Abs. 2 Bst. d OAPub","")</f>
        <v/>
      </c>
      <c r="FJ73" s="473"/>
      <c r="FK73" s="461"/>
      <c r="FL73" s="463"/>
      <c r="FM73" s="465"/>
      <c r="FN73" s="159"/>
      <c r="FO73" s="466"/>
      <c r="FP73" s="429"/>
      <c r="FQ73" s="455"/>
      <c r="FR73" s="457"/>
      <c r="FS73" s="472" t="str">
        <f>IF(OR(AND(FR$12="Offen",OR(AND(FO$12="Grundvertrag Dienstleistung",FQ71&gt;='Valori soglia'!$H$5,FQ71&lt;'Valori soglia'!$H$6),AND(FO$12="Los Dienstleistung",FQ71&gt;='Valori soglia'!$H$5,FQ71&lt;'Valori soglia'!$H$6),AND(FO$12="Grundvertrag Lieferung",FQ71&gt;='Valori soglia'!$L$5,FQ71&lt;'Valori soglia'!$L$6),AND(FO$12="Los Lieferung",FQ71&gt;='Valori soglia'!$L$5,FQ71&lt;'Valori soglia'!$L$6))),AND(FR$12="Einladung",OR(AND(FO$12="Grundvertrag Dienstleistung",FQ71&gt;='Valori soglia'!$H$5,FQ71&lt;'Valori soglia'!$H$6),AND(FO$12="Los Dienstleistung",FQ71&gt;='Valori soglia'!$H$5,FQ71&lt;'Valori soglia'!$H$6),AND(FO$12="Grundvertrag Lieferung",FQ71&gt;='Valori soglia'!$L$5,FQ71&lt;'Valori soglia'!$L$6),AND(FO$12="Los Lieferung",FQ71&gt;='Valori soglia'!$L$5,FQ71&lt;'Valori soglia'!$L$6)))),"Freihändig Tipo. 36 Abs. 2 Bst. d OAPub","")</f>
        <v/>
      </c>
      <c r="FT73" s="473"/>
      <c r="FU73" s="461"/>
      <c r="FV73" s="463"/>
      <c r="FW73" s="465"/>
      <c r="FX73" s="160"/>
      <c r="FY73" s="466"/>
      <c r="FZ73" s="429"/>
      <c r="GA73" s="455"/>
      <c r="GB73" s="457"/>
      <c r="GC73" s="472" t="str">
        <f>IF(OR(AND(GB$12="Offen",OR(AND(FY$12="Grundvertrag Dienstleistung",GA71&gt;='Valori soglia'!$H$5,GA71&lt;'Valori soglia'!$H$6),AND(FY$12="Los Dienstleistung",GA71&gt;='Valori soglia'!$H$5,GA71&lt;'Valori soglia'!$H$6),AND(FY$12="Grundvertrag Lieferung",GA71&gt;='Valori soglia'!$L$5,GA71&lt;'Valori soglia'!$L$6),AND(FY$12="Los Lieferung",GA71&gt;='Valori soglia'!$L$5,GA71&lt;'Valori soglia'!$L$6))),AND(GB$12="Einladung",OR(AND(FY$12="Grundvertrag Dienstleistung",GA71&gt;='Valori soglia'!$H$5,GA71&lt;'Valori soglia'!$H$6),AND(FY$12="Los Dienstleistung",GA71&gt;='Valori soglia'!$H$5,GA71&lt;'Valori soglia'!$H$6),AND(FY$12="Grundvertrag Lieferung",GA71&gt;='Valori soglia'!$L$5,GA71&lt;'Valori soglia'!$L$6),AND(FY$12="Los Lieferung",GA71&gt;='Valori soglia'!$L$5,GA71&lt;'Valori soglia'!$L$6)))),"Freihändig Tipo. 36 Abs. 2 Bst. d OAPub","")</f>
        <v/>
      </c>
      <c r="GD73" s="473"/>
      <c r="GE73" s="461"/>
      <c r="GF73" s="463"/>
      <c r="GG73" s="465"/>
      <c r="GH73" s="161"/>
      <c r="GI73" s="466"/>
      <c r="GJ73" s="429"/>
      <c r="GK73" s="455"/>
      <c r="GL73" s="457"/>
      <c r="GM73" s="472" t="str">
        <f>IF(OR(AND(GL$12="Offen",OR(AND(GI$12="Grundvertrag Dienstleistung",GK71&gt;='Valori soglia'!$H$5,GK71&lt;'Valori soglia'!$H$6),AND(GI$12="Los Dienstleistung",GK71&gt;='Valori soglia'!$H$5,GK71&lt;'Valori soglia'!$H$6),AND(GI$12="Grundvertrag Lieferung",GK71&gt;='Valori soglia'!$L$5,GK71&lt;'Valori soglia'!$L$6),AND(GI$12="Los Lieferung",GK71&gt;='Valori soglia'!$L$5,GK71&lt;'Valori soglia'!$L$6))),AND(GL$12="Einladung",OR(AND(GI$12="Grundvertrag Dienstleistung",GK71&gt;='Valori soglia'!$H$5,GK71&lt;'Valori soglia'!$H$6),AND(GI$12="Los Dienstleistung",GK71&gt;='Valori soglia'!$H$5,GK71&lt;'Valori soglia'!$H$6),AND(GI$12="Grundvertrag Lieferung",GK71&gt;='Valori soglia'!$L$5,GK71&lt;'Valori soglia'!$L$6),AND(GI$12="Los Lieferung",GK71&gt;='Valori soglia'!$L$5,GK71&lt;'Valori soglia'!$L$6)))),"Freihändig Tipo. 36 Abs. 2 Bst. d OAPub","")</f>
        <v/>
      </c>
      <c r="GN73" s="473"/>
      <c r="GO73" s="461"/>
      <c r="GP73" s="463"/>
      <c r="GQ73" s="465"/>
      <c r="GR73" s="162"/>
      <c r="GS73" s="466"/>
      <c r="GT73" s="429"/>
      <c r="GU73" s="455"/>
      <c r="GV73" s="457"/>
      <c r="GW73" s="472" t="str">
        <f>IF(OR(AND(GV$12="Offen",OR(AND(GS$12="Grundvertrag Dienstleistung",GU71&gt;='Valori soglia'!$H$5,GU71&lt;'Valori soglia'!$H$6),AND(GS$12="Los Dienstleistung",GU71&gt;='Valori soglia'!$H$5,GU71&lt;'Valori soglia'!$H$6),AND(GS$12="Grundvertrag Lieferung",GU71&gt;='Valori soglia'!$L$5,GU71&lt;'Valori soglia'!$L$6),AND(GS$12="Los Lieferung",GU71&gt;='Valori soglia'!$L$5,GU71&lt;'Valori soglia'!$L$6))),AND(GV$12="Einladung",OR(AND(GS$12="Grundvertrag Dienstleistung",GU71&gt;='Valori soglia'!$H$5,GU71&lt;'Valori soglia'!$H$6),AND(GS$12="Los Dienstleistung",GU71&gt;='Valori soglia'!$H$5,GU71&lt;'Valori soglia'!$H$6),AND(GS$12="Grundvertrag Lieferung",GU71&gt;='Valori soglia'!$L$5,GU71&lt;'Valori soglia'!$L$6),AND(GS$12="Los Lieferung",GU71&gt;='Valori soglia'!$L$5,GU71&lt;'Valori soglia'!$L$6)))),"Freihändig Tipo. 36 Abs. 2 Bst. d OAPub","")</f>
        <v/>
      </c>
      <c r="GX73" s="473"/>
      <c r="GY73" s="461"/>
      <c r="GZ73" s="463"/>
      <c r="HA73" s="465"/>
      <c r="HB73" s="27"/>
      <c r="HC73" s="466"/>
      <c r="HD73" s="429"/>
      <c r="HE73" s="455"/>
      <c r="HF73" s="457"/>
      <c r="HG73" s="472" t="str">
        <f>IF(OR(AND(HF$12="Offen",OR(AND(HC$12="Grundvertrag Dienstleistung",HE71&gt;='Valori soglia'!$H$5,HE71&lt;'Valori soglia'!$H$6),AND(HC$12="Los Dienstleistung",HE71&gt;='Valori soglia'!$H$5,HE71&lt;'Valori soglia'!$H$6),AND(HC$12="Grundvertrag Lieferung",HE71&gt;='Valori soglia'!$L$5,HE71&lt;'Valori soglia'!$L$6),AND(HC$12="Los Lieferung",HE71&gt;='Valori soglia'!$L$5,HE71&lt;'Valori soglia'!$L$6))),AND(HF$12="Einladung",OR(AND(HC$12="Grundvertrag Dienstleistung",HE71&gt;='Valori soglia'!$H$5,HE71&lt;'Valori soglia'!$H$6),AND(HC$12="Los Dienstleistung",HE71&gt;='Valori soglia'!$H$5,HE71&lt;'Valori soglia'!$H$6),AND(HC$12="Grundvertrag Lieferung",HE71&gt;='Valori soglia'!$L$5,HE71&lt;'Valori soglia'!$L$6),AND(HC$12="Los Lieferung",HE71&gt;='Valori soglia'!$L$5,HE71&lt;'Valori soglia'!$L$6)))),"Freihändig Tipo. 36 Abs. 2 Bst. d OAPub","")</f>
        <v/>
      </c>
      <c r="HH73" s="473"/>
      <c r="HI73" s="461"/>
      <c r="HJ73" s="463"/>
      <c r="HK73" s="465"/>
      <c r="HL73" s="27"/>
      <c r="HM73" s="466"/>
      <c r="HN73" s="429"/>
      <c r="HO73" s="455"/>
      <c r="HP73" s="457"/>
      <c r="HQ73" s="472" t="str">
        <f>IF(OR(AND(HP$12="Offen",OR(AND(HM$12="Grundvertrag Dienstleistung",HO71&gt;='Valori soglia'!$H$5,HO71&lt;'Valori soglia'!$H$6),AND(HM$12="Los Dienstleistung",HO71&gt;='Valori soglia'!$H$5,HO71&lt;'Valori soglia'!$H$6),AND(HM$12="Grundvertrag Lieferung",HO71&gt;='Valori soglia'!$L$5,HO71&lt;'Valori soglia'!$L$6),AND(HM$12="Los Lieferung",HO71&gt;='Valori soglia'!$L$5,HO71&lt;'Valori soglia'!$L$6))),AND(HP$12="Einladung",OR(AND(HM$12="Grundvertrag Dienstleistung",HO71&gt;='Valori soglia'!$H$5,HO71&lt;'Valori soglia'!$H$6),AND(HM$12="Los Dienstleistung",HO71&gt;='Valori soglia'!$H$5,HO71&lt;'Valori soglia'!$H$6),AND(HM$12="Grundvertrag Lieferung",HO71&gt;='Valori soglia'!$L$5,HO71&lt;'Valori soglia'!$L$6),AND(HM$12="Los Lieferung",HO71&gt;='Valori soglia'!$L$5,HO71&lt;'Valori soglia'!$L$6)))),"Freihändig Tipo. 36 Abs. 2 Bst. d OAPub","")</f>
        <v/>
      </c>
      <c r="HR73" s="473"/>
      <c r="HS73" s="461"/>
      <c r="HT73" s="463"/>
      <c r="HU73" s="465"/>
      <c r="HV73" s="28"/>
      <c r="HW73" s="466"/>
      <c r="HX73" s="429"/>
      <c r="HY73" s="455"/>
      <c r="HZ73" s="457"/>
      <c r="IA73" s="472" t="str">
        <f>IF(OR(AND(HZ$12="Offen",OR(AND(HW$12="Grundvertrag Dienstleistung",HY71&gt;='Valori soglia'!$H$5,HY71&lt;'Valori soglia'!$H$6),AND(HW$12="Los Dienstleistung",HY71&gt;='Valori soglia'!$H$5,HY71&lt;'Valori soglia'!$H$6),AND(HW$12="Grundvertrag Lieferung",HY71&gt;='Valori soglia'!$L$5,HY71&lt;'Valori soglia'!$L$6),AND(HW$12="Los Lieferung",HY71&gt;='Valori soglia'!$L$5,HY71&lt;'Valori soglia'!$L$6))),AND(HZ$12="Einladung",OR(AND(HW$12="Grundvertrag Dienstleistung",HY71&gt;='Valori soglia'!$H$5,HY71&lt;'Valori soglia'!$H$6),AND(HW$12="Los Dienstleistung",HY71&gt;='Valori soglia'!$H$5,HY71&lt;'Valori soglia'!$H$6),AND(HW$12="Grundvertrag Lieferung",HY71&gt;='Valori soglia'!$L$5,HY71&lt;'Valori soglia'!$L$6),AND(HW$12="Los Lieferung",HY71&gt;='Valori soglia'!$L$5,HY71&lt;'Valori soglia'!$L$6)))),"Freihändig Tipo. 36 Abs. 2 Bst. d OAPub","")</f>
        <v/>
      </c>
      <c r="IB73" s="473"/>
      <c r="IC73" s="461"/>
      <c r="ID73" s="463"/>
      <c r="IE73" s="465"/>
      <c r="IF73" s="27"/>
      <c r="IG73" s="466"/>
      <c r="IH73" s="429"/>
      <c r="II73" s="455"/>
      <c r="IJ73" s="457"/>
      <c r="IK73" s="472" t="str">
        <f>IF(OR(AND(IJ$12="Offen",OR(AND(IG$12="Grundvertrag Dienstleistung",II71&gt;='Valori soglia'!$H$5,II71&lt;'Valori soglia'!$H$6),AND(IG$12="Los Dienstleistung",II71&gt;='Valori soglia'!$H$5,II71&lt;'Valori soglia'!$H$6),AND(IG$12="Grundvertrag Lieferung",II71&gt;='Valori soglia'!$L$5,II71&lt;'Valori soglia'!$L$6),AND(IG$12="Los Lieferung",II71&gt;='Valori soglia'!$L$5,II71&lt;'Valori soglia'!$L$6))),AND(IJ$12="Einladung",OR(AND(IG$12="Grundvertrag Dienstleistung",II71&gt;='Valori soglia'!$H$5,II71&lt;'Valori soglia'!$H$6),AND(IG$12="Los Dienstleistung",II71&gt;='Valori soglia'!$H$5,II71&lt;'Valori soglia'!$H$6),AND(IG$12="Grundvertrag Lieferung",II71&gt;='Valori soglia'!$L$5,II71&lt;'Valori soglia'!$L$6),AND(IG$12="Los Lieferung",II71&gt;='Valori soglia'!$L$5,II71&lt;'Valori soglia'!$L$6)))),"Freihändig Tipo. 36 Abs. 2 Bst. d OAPub","")</f>
        <v/>
      </c>
      <c r="IL73" s="473"/>
      <c r="IM73" s="461"/>
      <c r="IN73" s="463"/>
      <c r="IO73" s="465"/>
      <c r="IP73" s="159"/>
      <c r="IQ73" s="466"/>
      <c r="IR73" s="429"/>
      <c r="IS73" s="455"/>
      <c r="IT73" s="457"/>
      <c r="IU73" s="472" t="str">
        <f>IF(OR(AND(IT$12="Offen",OR(AND(IQ$12="Grundvertrag Dienstleistung",IS71&gt;='Valori soglia'!$H$5,IS71&lt;'Valori soglia'!$H$6),AND(IQ$12="Los Dienstleistung",IS71&gt;='Valori soglia'!$H$5,IS71&lt;'Valori soglia'!$H$6),AND(IQ$12="Grundvertrag Lieferung",IS71&gt;='Valori soglia'!$L$5,IS71&lt;'Valori soglia'!$L$6),AND(IQ$12="Los Lieferung",IS71&gt;='Valori soglia'!$L$5,IS71&lt;'Valori soglia'!$L$6))),AND(IT$12="Einladung",OR(AND(IQ$12="Grundvertrag Dienstleistung",IS71&gt;='Valori soglia'!$H$5,IS71&lt;'Valori soglia'!$H$6),AND(IQ$12="Los Dienstleistung",IS71&gt;='Valori soglia'!$H$5,IS71&lt;'Valori soglia'!$H$6),AND(IQ$12="Grundvertrag Lieferung",IS71&gt;='Valori soglia'!$L$5,IS71&lt;'Valori soglia'!$L$6),AND(IQ$12="Los Lieferung",IS71&gt;='Valori soglia'!$L$5,IS71&lt;'Valori soglia'!$L$6)))),"Freihändig Tipo. 36 Abs. 2 Bst. d OAPub","")</f>
        <v/>
      </c>
      <c r="IV73" s="473"/>
      <c r="IW73" s="461"/>
      <c r="IX73" s="463"/>
      <c r="IY73" s="465"/>
      <c r="IZ73" s="159"/>
      <c r="JA73" s="466"/>
      <c r="JB73" s="429"/>
      <c r="JC73" s="455"/>
      <c r="JD73" s="457"/>
      <c r="JE73" s="472" t="str">
        <f>IF(OR(AND(JD$12="Offen",OR(AND(JA$12="Grundvertrag Dienstleistung",JC71&gt;='Valori soglia'!$H$5,JC71&lt;'Valori soglia'!$H$6),AND(JA$12="Los Dienstleistung",JC71&gt;='Valori soglia'!$H$5,JC71&lt;'Valori soglia'!$H$6),AND(JA$12="Grundvertrag Lieferung",JC71&gt;='Valori soglia'!$L$5,JC71&lt;'Valori soglia'!$L$6),AND(JA$12="Los Lieferung",JC71&gt;='Valori soglia'!$L$5,JC71&lt;'Valori soglia'!$L$6))),AND(JD$12="Einladung",OR(AND(JA$12="Grundvertrag Dienstleistung",JC71&gt;='Valori soglia'!$H$5,JC71&lt;'Valori soglia'!$H$6),AND(JA$12="Los Dienstleistung",JC71&gt;='Valori soglia'!$H$5,JC71&lt;'Valori soglia'!$H$6),AND(JA$12="Grundvertrag Lieferung",JC71&gt;='Valori soglia'!$L$5,JC71&lt;'Valori soglia'!$L$6),AND(JA$12="Los Lieferung",JC71&gt;='Valori soglia'!$L$5,JC71&lt;'Valori soglia'!$L$6)))),"Freihändig Tipo. 36 Abs. 2 Bst. d OAPub","")</f>
        <v/>
      </c>
      <c r="JF73" s="473"/>
      <c r="JG73" s="461"/>
      <c r="JH73" s="463"/>
      <c r="JI73" s="465"/>
      <c r="JJ73" s="160"/>
      <c r="JK73" s="466"/>
      <c r="JL73" s="429"/>
      <c r="JM73" s="455"/>
      <c r="JN73" s="457"/>
      <c r="JO73" s="472" t="str">
        <f>IF(OR(AND(JN$12="Offen",OR(AND(JK$12="Grundvertrag Dienstleistung",JM71&gt;='Valori soglia'!$H$5,JM71&lt;'Valori soglia'!$H$6),AND(JK$12="Los Dienstleistung",JM71&gt;='Valori soglia'!$H$5,JM71&lt;'Valori soglia'!$H$6),AND(JK$12="Grundvertrag Lieferung",JM71&gt;='Valori soglia'!$L$5,JM71&lt;'Valori soglia'!$L$6),AND(JK$12="Los Lieferung",JM71&gt;='Valori soglia'!$L$5,JM71&lt;'Valori soglia'!$L$6))),AND(JN$12="Einladung",OR(AND(JK$12="Grundvertrag Dienstleistung",JM71&gt;='Valori soglia'!$H$5,JM71&lt;'Valori soglia'!$H$6),AND(JK$12="Los Dienstleistung",JM71&gt;='Valori soglia'!$H$5,JM71&lt;'Valori soglia'!$H$6),AND(JK$12="Grundvertrag Lieferung",JM71&gt;='Valori soglia'!$L$5,JM71&lt;'Valori soglia'!$L$6),AND(JK$12="Los Lieferung",JM71&gt;='Valori soglia'!$L$5,JM71&lt;'Valori soglia'!$L$6)))),"Freihändig Tipo. 36 Abs. 2 Bst. d OAPub","")</f>
        <v/>
      </c>
      <c r="JP73" s="473"/>
      <c r="JQ73" s="461"/>
      <c r="JR73" s="463"/>
      <c r="JS73" s="465"/>
    </row>
    <row r="74" spans="2:279" ht="27" customHeight="1" x14ac:dyDescent="0.2">
      <c r="B74" s="151" t="s">
        <v>103</v>
      </c>
      <c r="C74" s="429"/>
      <c r="D74" s="378">
        <v>0</v>
      </c>
      <c r="E74" s="510" t="str">
        <f>IF(D74&gt;='Valori soglia'!H$6,"BöB","OAPub")</f>
        <v>OAPub</v>
      </c>
      <c r="F74" s="505" t="str">
        <f>IF(D74&gt;='Valori soglia'!H$6,"Offenes Procedura *","")</f>
        <v/>
      </c>
      <c r="G74" s="506"/>
      <c r="H74" s="502" t="str">
        <f>IF(E74="BöB","Ja","No")</f>
        <v>No</v>
      </c>
      <c r="I74" s="503" t="str">
        <f>IF(E74="BöB","Ja","No")</f>
        <v>No</v>
      </c>
      <c r="J74" s="495"/>
      <c r="K74" s="173" t="s">
        <v>44</v>
      </c>
      <c r="L74" s="429">
        <v>21</v>
      </c>
      <c r="M74" s="455">
        <v>0</v>
      </c>
      <c r="N74" s="457" t="str">
        <f>IF(M74&gt;='Valori soglia'!$H$6,"BöB","OAPub")</f>
        <v>OAPub</v>
      </c>
      <c r="O74" s="459" t="str">
        <f>IF(OR(AND(K$12="Grundvertrag Dienstleistung",M74&gt;='Valori soglia'!$H$5,O76=""),AND(K$12="Los Dienstleistung",M74&gt;='Valori soglia'!$H$5,O76=""),AND(K$12="Grundvertrag Lieferung",M74&gt;='Valori soglia'!$L$5,O76=""),AND(K$12="Los Lieferung",M74&gt;='Valori soglia'!$L$5,O76="")),"Freihändig Tipo. 13 OAPub","")</f>
        <v/>
      </c>
      <c r="P74" s="460"/>
      <c r="Q74" s="461" t="str">
        <f>IF(N74="BöB","Ja","No")</f>
        <v>No</v>
      </c>
      <c r="R74" s="463" t="str">
        <f>IF(N74="BöB","Ja","No")</f>
        <v>No</v>
      </c>
      <c r="S74" s="465" t="str">
        <f>IF(SUM(M14:M76)&gt;M12/2,"Ʃ Aggiunte &gt; 50% Grundauftrag","")</f>
        <v/>
      </c>
      <c r="T74" s="162"/>
      <c r="U74" s="173" t="s">
        <v>44</v>
      </c>
      <c r="V74" s="429">
        <v>21</v>
      </c>
      <c r="W74" s="455">
        <v>0</v>
      </c>
      <c r="X74" s="457" t="str">
        <f>IF(W74&gt;='Valori soglia'!$H$6,"BöB","OAPub")</f>
        <v>OAPub</v>
      </c>
      <c r="Y74" s="459" t="str">
        <f>IF(OR(AND(U$12="Grundvertrag Dienstleistung",W74&gt;='Valori soglia'!$H$5,Y76=""),AND(U$12="Los Dienstleistung",W74&gt;='Valori soglia'!$H$5,Y76=""),AND(U$12="Grundvertrag Lieferung",W74&gt;='Valori soglia'!$L$5,Y76=""),AND(U$12="Los Lieferung",W74&gt;='Valori soglia'!$L$5,Y76="")),"Freihändig Tipo. 13 OAPub","")</f>
        <v/>
      </c>
      <c r="Z74" s="460"/>
      <c r="AA74" s="461" t="str">
        <f>IF(X74="BöB","Ja","No")</f>
        <v>No</v>
      </c>
      <c r="AB74" s="463" t="str">
        <f>IF(X74="BöB","Ja","No")</f>
        <v>No</v>
      </c>
      <c r="AC74" s="465" t="str">
        <f>IF(SUM(W14:W76)&gt;W12/2,"Ʃ Aggiunte &gt; 50% Grundauftrag","")</f>
        <v/>
      </c>
      <c r="AD74" s="36"/>
      <c r="AE74" s="173" t="s">
        <v>44</v>
      </c>
      <c r="AF74" s="429">
        <v>21</v>
      </c>
      <c r="AG74" s="455">
        <v>0</v>
      </c>
      <c r="AH74" s="457" t="str">
        <f>IF(AG74&gt;='Valori soglia'!$H$6,"BöB","OAPub")</f>
        <v>OAPub</v>
      </c>
      <c r="AI74" s="459" t="str">
        <f>IF(OR(AND(AE$12="Grundvertrag Dienstleistung",AG74&gt;='Valori soglia'!$H$5,AI76=""),AND(AE$12="Los Dienstleistung",AG74&gt;='Valori soglia'!$H$5,AI76=""),AND(AE$12="Grundvertrag Lieferung",AG74&gt;='Valori soglia'!$L$5,AI76=""),AND(AE$12="Los Lieferung",AG74&gt;='Valori soglia'!$L$5,AI76="")),"Freihändig Tipo. 13 OAPub","")</f>
        <v/>
      </c>
      <c r="AJ74" s="460"/>
      <c r="AK74" s="461" t="str">
        <f>IF(AH74="BöB","Ja","No")</f>
        <v>No</v>
      </c>
      <c r="AL74" s="463" t="str">
        <f>IF(AH74="BöB","Ja","No")</f>
        <v>No</v>
      </c>
      <c r="AM74" s="465" t="str">
        <f>IF(SUM(AG14:AG76)&gt;AG12/2,"Ʃ Aggiunte &gt; 50% Grundauftrag","")</f>
        <v/>
      </c>
      <c r="AN74" s="27"/>
      <c r="AO74" s="173" t="s">
        <v>44</v>
      </c>
      <c r="AP74" s="429">
        <v>21</v>
      </c>
      <c r="AQ74" s="455">
        <v>0</v>
      </c>
      <c r="AR74" s="457" t="str">
        <f>IF(AQ74&gt;='Valori soglia'!$H$6,"BöB","OAPub")</f>
        <v>OAPub</v>
      </c>
      <c r="AS74" s="459" t="str">
        <f>IF(OR(AND(AO$12="Grundvertrag Dienstleistung",AQ74&gt;='Valori soglia'!$H$5,AS76=""),AND(AO$12="Los Dienstleistung",AQ74&gt;='Valori soglia'!$H$5,AS76=""),AND(AO$12="Grundvertrag Lieferung",AQ74&gt;='Valori soglia'!$L$5,AS76=""),AND(AO$12="Los Lieferung",AQ74&gt;='Valori soglia'!$L$5,AS76="")),"Freihändig Tipo. 13 OAPub","")</f>
        <v/>
      </c>
      <c r="AT74" s="460"/>
      <c r="AU74" s="461" t="str">
        <f>IF(AR74="BöB","Ja","No")</f>
        <v>No</v>
      </c>
      <c r="AV74" s="463" t="str">
        <f>IF(AR74="BöB","Ja","No")</f>
        <v>No</v>
      </c>
      <c r="AW74" s="465" t="str">
        <f>IF(SUM(AQ14:AQ76)&gt;AQ12/2,"Ʃ Aggiunte &gt; 50% Grundauftrag","")</f>
        <v/>
      </c>
      <c r="AX74" s="28"/>
      <c r="AY74" s="173" t="s">
        <v>44</v>
      </c>
      <c r="AZ74" s="429">
        <v>21</v>
      </c>
      <c r="BA74" s="455">
        <v>0</v>
      </c>
      <c r="BB74" s="457" t="str">
        <f>IF(BA74&gt;='Valori soglia'!$H$6,"BöB","OAPub")</f>
        <v>OAPub</v>
      </c>
      <c r="BC74" s="459" t="str">
        <f>IF(OR(AND(AY$12="Grundvertrag Dienstleistung",BA74&gt;='Valori soglia'!$H$5,BC76=""),AND(AY$12="Los Dienstleistung",BA74&gt;='Valori soglia'!$H$5,BC76=""),AND(AY$12="Grundvertrag Lieferung",BA74&gt;='Valori soglia'!$L$5,BC76=""),AND(AY$12="Los Lieferung",BA74&gt;='Valori soglia'!$L$5,BC76="")),"Freihändig Tipo. 13 OAPub","")</f>
        <v/>
      </c>
      <c r="BD74" s="460"/>
      <c r="BE74" s="461" t="str">
        <f>IF(BB74="BöB","Ja","No")</f>
        <v>No</v>
      </c>
      <c r="BF74" s="463" t="str">
        <f>IF(BB74="BöB","Ja","No")</f>
        <v>No</v>
      </c>
      <c r="BG74" s="465" t="str">
        <f>IF(SUM(BA14:BA76)&gt;BA12/2,"Ʃ Aggiunte &gt; 50% Grundauftrag","")</f>
        <v/>
      </c>
      <c r="BH74" s="27"/>
      <c r="BI74" s="173" t="s">
        <v>44</v>
      </c>
      <c r="BJ74" s="429">
        <v>21</v>
      </c>
      <c r="BK74" s="455">
        <v>0</v>
      </c>
      <c r="BL74" s="457" t="str">
        <f>IF(BK74&gt;='Valori soglia'!$H$6,"BöB","OAPub")</f>
        <v>OAPub</v>
      </c>
      <c r="BM74" s="459" t="str">
        <f>IF(OR(AND(BI$12="Grundvertrag Dienstleistung",BK74&gt;='Valori soglia'!$H$5,BM76=""),AND(BI$12="Los Dienstleistung",BK74&gt;='Valori soglia'!$H$5,BM76=""),AND(BI$12="Grundvertrag Lieferung",BK74&gt;='Valori soglia'!$L$5,BM76=""),AND(BI$12="Los Lieferung",BK74&gt;='Valori soglia'!$L$5,BM76="")),"Freihändig Tipo. 13 OAPub","")</f>
        <v/>
      </c>
      <c r="BN74" s="460"/>
      <c r="BO74" s="461" t="str">
        <f>IF(BL74="BöB","Ja","No")</f>
        <v>No</v>
      </c>
      <c r="BP74" s="463" t="str">
        <f>IF(BL74="BöB","Ja","No")</f>
        <v>No</v>
      </c>
      <c r="BQ74" s="465" t="str">
        <f>IF(SUM(BK14:BK76)&gt;BK12/2,"Ʃ Aggiunte &gt; 50% Grundauftrag","")</f>
        <v/>
      </c>
      <c r="BR74" s="159"/>
      <c r="BS74" s="173" t="s">
        <v>44</v>
      </c>
      <c r="BT74" s="429">
        <v>21</v>
      </c>
      <c r="BU74" s="455">
        <v>0</v>
      </c>
      <c r="BV74" s="457" t="str">
        <f>IF(BU74&gt;='Valori soglia'!$H$6,"BöB","OAPub")</f>
        <v>OAPub</v>
      </c>
      <c r="BW74" s="459" t="str">
        <f>IF(OR(AND(BS$12="Grundvertrag Dienstleistung",BU74&gt;='Valori soglia'!$H$5,BW76=""),AND(BS$12="Los Dienstleistung",BU74&gt;='Valori soglia'!$H$5,BW76=""),AND(BS$12="Grundvertrag Lieferung",BU74&gt;='Valori soglia'!$L$5,BW76=""),AND(BS$12="Los Lieferung",BU74&gt;='Valori soglia'!$L$5,BW76="")),"Freihändig Tipo. 13 OAPub","")</f>
        <v/>
      </c>
      <c r="BX74" s="460"/>
      <c r="BY74" s="461" t="str">
        <f>IF(BV74="BöB","Ja","No")</f>
        <v>No</v>
      </c>
      <c r="BZ74" s="463" t="str">
        <f>IF(BV74="BöB","Ja","No")</f>
        <v>No</v>
      </c>
      <c r="CA74" s="465" t="str">
        <f>IF(SUM(BU14:BU76)&gt;BU12/2,"Ʃ Aggiunte &gt; 50% Grundauftrag","")</f>
        <v/>
      </c>
      <c r="CB74" s="159"/>
      <c r="CC74" s="173" t="s">
        <v>44</v>
      </c>
      <c r="CD74" s="429">
        <v>21</v>
      </c>
      <c r="CE74" s="455">
        <v>0</v>
      </c>
      <c r="CF74" s="457" t="str">
        <f>IF(CE74&gt;='Valori soglia'!$H$6,"BöB","OAPub")</f>
        <v>OAPub</v>
      </c>
      <c r="CG74" s="459" t="str">
        <f>IF(OR(AND(CC$12="Grundvertrag Dienstleistung",CE74&gt;='Valori soglia'!$H$5,CG76=""),AND(CC$12="Los Dienstleistung",CE74&gt;='Valori soglia'!$H$5,CG76=""),AND(CC$12="Grundvertrag Lieferung",CE74&gt;='Valori soglia'!$L$5,CG76=""),AND(CC$12="Los Lieferung",CE74&gt;='Valori soglia'!$L$5,CG76="")),"Freihändig Tipo. 13 OAPub","")</f>
        <v/>
      </c>
      <c r="CH74" s="460"/>
      <c r="CI74" s="461" t="str">
        <f>IF(CF74="BöB","Ja","No")</f>
        <v>No</v>
      </c>
      <c r="CJ74" s="463" t="str">
        <f>IF(CF74="BöB","Ja","No")</f>
        <v>No</v>
      </c>
      <c r="CK74" s="465" t="str">
        <f>IF(SUM(CE14:CE76)&gt;CE12/2,"Ʃ Aggiunte &gt; 50% Grundauftrag","")</f>
        <v/>
      </c>
      <c r="CL74" s="160"/>
      <c r="CM74" s="173" t="s">
        <v>44</v>
      </c>
      <c r="CN74" s="429">
        <v>21</v>
      </c>
      <c r="CO74" s="455">
        <v>0</v>
      </c>
      <c r="CP74" s="457" t="str">
        <f>IF(CO74&gt;='Valori soglia'!$H$6,"BöB","OAPub")</f>
        <v>OAPub</v>
      </c>
      <c r="CQ74" s="459" t="str">
        <f>IF(OR(AND(CM$12="Grundvertrag Dienstleistung",CO74&gt;='Valori soglia'!$H$5,CQ76=""),AND(CM$12="Los Dienstleistung",CO74&gt;='Valori soglia'!$H$5,CQ76=""),AND(CM$12="Grundvertrag Lieferung",CO74&gt;='Valori soglia'!$L$5,CQ76=""),AND(CM$12="Los Lieferung",CO74&gt;='Valori soglia'!$L$5,CQ76="")),"Freihändig Tipo. 13 OAPub","")</f>
        <v/>
      </c>
      <c r="CR74" s="460"/>
      <c r="CS74" s="461" t="str">
        <f>IF(CP74="BöB","Ja","No")</f>
        <v>No</v>
      </c>
      <c r="CT74" s="463" t="str">
        <f>IF(CP74="BöB","Ja","No")</f>
        <v>No</v>
      </c>
      <c r="CU74" s="465" t="str">
        <f>IF(SUM(CO14:CO76)&gt;CO12/2,"Ʃ Aggiunte &gt; 50% Grundauftrag","")</f>
        <v/>
      </c>
      <c r="CV74" s="161"/>
      <c r="CW74" s="173" t="s">
        <v>44</v>
      </c>
      <c r="CX74" s="429">
        <v>21</v>
      </c>
      <c r="CY74" s="455">
        <v>0</v>
      </c>
      <c r="CZ74" s="457" t="str">
        <f>IF(CY74&gt;='Valori soglia'!$H$6,"BöB","OAPub")</f>
        <v>OAPub</v>
      </c>
      <c r="DA74" s="459" t="str">
        <f>IF(OR(AND(CW$12="Grundvertrag Dienstleistung",CY74&gt;='Valori soglia'!$H$5,DA76=""),AND(CW$12="Los Dienstleistung",CY74&gt;='Valori soglia'!$H$5,DA76=""),AND(CW$12="Grundvertrag Lieferung",CY74&gt;='Valori soglia'!$L$5,DA76=""),AND(CW$12="Los Lieferung",CY74&gt;='Valori soglia'!$L$5,DA76="")),"Freihändig Tipo. 13 OAPub","")</f>
        <v/>
      </c>
      <c r="DB74" s="460"/>
      <c r="DC74" s="461" t="str">
        <f>IF(CZ74="BöB","Ja","No")</f>
        <v>No</v>
      </c>
      <c r="DD74" s="463" t="str">
        <f>IF(CZ74="BöB","Ja","No")</f>
        <v>No</v>
      </c>
      <c r="DE74" s="465" t="str">
        <f>IF(SUM(CY14:CY76)&gt;CY12/2,"Ʃ Aggiunte &gt; 50% Grundauftrag","")</f>
        <v/>
      </c>
      <c r="DF74" s="162"/>
      <c r="DG74" s="173" t="s">
        <v>44</v>
      </c>
      <c r="DH74" s="429">
        <v>21</v>
      </c>
      <c r="DI74" s="455">
        <v>0</v>
      </c>
      <c r="DJ74" s="457" t="str">
        <f>IF(DI74&gt;='Valori soglia'!$H$6,"BöB","OAPub")</f>
        <v>OAPub</v>
      </c>
      <c r="DK74" s="459" t="str">
        <f>IF(OR(AND(DG$12="Grundvertrag Dienstleistung",DI74&gt;='Valori soglia'!$H$5,DK76=""),AND(DG$12="Los Dienstleistung",DI74&gt;='Valori soglia'!$H$5,DK76=""),AND(DG$12="Grundvertrag Lieferung",DI74&gt;='Valori soglia'!$L$5,DK76=""),AND(DG$12="Los Lieferung",DI74&gt;='Valori soglia'!$L$5,DK76="")),"Freihändig Tipo. 13 OAPub","")</f>
        <v/>
      </c>
      <c r="DL74" s="460"/>
      <c r="DM74" s="461" t="str">
        <f>IF(DJ74="BöB","Ja","No")</f>
        <v>No</v>
      </c>
      <c r="DN74" s="463" t="str">
        <f>IF(DJ74="BöB","Ja","No")</f>
        <v>No</v>
      </c>
      <c r="DO74" s="465" t="str">
        <f>IF(SUM(DI14:DI76)&gt;DI12/2,"Ʃ Aggiunte &gt; 50% Grundauftrag","")</f>
        <v/>
      </c>
      <c r="DP74" s="36"/>
      <c r="DQ74" s="173" t="s">
        <v>44</v>
      </c>
      <c r="DR74" s="429">
        <v>21</v>
      </c>
      <c r="DS74" s="455">
        <v>0</v>
      </c>
      <c r="DT74" s="457" t="str">
        <f>IF(DS74&gt;='Valori soglia'!$H$6,"BöB","OAPub")</f>
        <v>OAPub</v>
      </c>
      <c r="DU74" s="459" t="str">
        <f>IF(OR(AND(DQ$12="Grundvertrag Dienstleistung",DS74&gt;='Valori soglia'!$H$5,DU76=""),AND(DQ$12="Los Dienstleistung",DS74&gt;='Valori soglia'!$H$5,DU76=""),AND(DQ$12="Grundvertrag Lieferung",DS74&gt;='Valori soglia'!$L$5,DU76=""),AND(DQ$12="Los Lieferung",DS74&gt;='Valori soglia'!$L$5,DU76="")),"Freihändig Tipo. 13 OAPub","")</f>
        <v/>
      </c>
      <c r="DV74" s="460"/>
      <c r="DW74" s="461" t="str">
        <f>IF(DT74="BöB","Ja","No")</f>
        <v>No</v>
      </c>
      <c r="DX74" s="463" t="str">
        <f>IF(DT74="BöB","Ja","No")</f>
        <v>No</v>
      </c>
      <c r="DY74" s="465" t="str">
        <f>IF(SUM(DS14:DS76)&gt;DS12/2,"Ʃ Aggiunte &gt; 50% Grundauftrag","")</f>
        <v/>
      </c>
      <c r="DZ74" s="27"/>
      <c r="EA74" s="173" t="s">
        <v>44</v>
      </c>
      <c r="EB74" s="429">
        <v>21</v>
      </c>
      <c r="EC74" s="455">
        <v>0</v>
      </c>
      <c r="ED74" s="457" t="str">
        <f>IF(EC74&gt;='Valori soglia'!$H$6,"BöB","OAPub")</f>
        <v>OAPub</v>
      </c>
      <c r="EE74" s="459" t="str">
        <f>IF(OR(AND(EA$12="Grundvertrag Dienstleistung",EC74&gt;='Valori soglia'!$H$5,EE76=""),AND(EA$12="Los Dienstleistung",EC74&gt;='Valori soglia'!$H$5,EE76=""),AND(EA$12="Grundvertrag Lieferung",EC74&gt;='Valori soglia'!$L$5,EE76=""),AND(EA$12="Los Lieferung",EC74&gt;='Valori soglia'!$L$5,EE76="")),"Freihändig Tipo. 13 OAPub","")</f>
        <v/>
      </c>
      <c r="EF74" s="460"/>
      <c r="EG74" s="461" t="str">
        <f>IF(ED74="BöB","Ja","No")</f>
        <v>No</v>
      </c>
      <c r="EH74" s="463" t="str">
        <f>IF(ED74="BöB","Ja","No")</f>
        <v>No</v>
      </c>
      <c r="EI74" s="465" t="str">
        <f>IF(SUM(EC14:EC76)&gt;EC12/2,"Ʃ Aggiunte &gt; 50% Grundauftrag","")</f>
        <v/>
      </c>
      <c r="EJ74" s="28"/>
      <c r="EK74" s="173" t="s">
        <v>44</v>
      </c>
      <c r="EL74" s="429">
        <v>21</v>
      </c>
      <c r="EM74" s="455">
        <v>0</v>
      </c>
      <c r="EN74" s="457" t="str">
        <f>IF(EM74&gt;='Valori soglia'!$H$6,"BöB","OAPub")</f>
        <v>OAPub</v>
      </c>
      <c r="EO74" s="459" t="str">
        <f>IF(OR(AND(EK$12="Grundvertrag Dienstleistung",EM74&gt;='Valori soglia'!$H$5,EO76=""),AND(EK$12="Los Dienstleistung",EM74&gt;='Valori soglia'!$H$5,EO76=""),AND(EK$12="Grundvertrag Lieferung",EM74&gt;='Valori soglia'!$L$5,EO76=""),AND(EK$12="Los Lieferung",EM74&gt;='Valori soglia'!$L$5,EO76="")),"Freihändig Tipo. 13 OAPub","")</f>
        <v/>
      </c>
      <c r="EP74" s="460"/>
      <c r="EQ74" s="461" t="str">
        <f>IF(EN74="BöB","Ja","No")</f>
        <v>No</v>
      </c>
      <c r="ER74" s="463" t="str">
        <f>IF(EN74="BöB","Ja","No")</f>
        <v>No</v>
      </c>
      <c r="ES74" s="465" t="str">
        <f>IF(SUM(EM14:EM76)&gt;EM12/2,"Ʃ Aggiunte &gt; 50% Grundauftrag","")</f>
        <v/>
      </c>
      <c r="ET74" s="27"/>
      <c r="EU74" s="173" t="s">
        <v>44</v>
      </c>
      <c r="EV74" s="429">
        <v>21</v>
      </c>
      <c r="EW74" s="455">
        <v>0</v>
      </c>
      <c r="EX74" s="457" t="str">
        <f>IF(EW74&gt;='Valori soglia'!$H$6,"BöB","OAPub")</f>
        <v>OAPub</v>
      </c>
      <c r="EY74" s="459" t="str">
        <f>IF(OR(AND(EU$12="Grundvertrag Dienstleistung",EW74&gt;='Valori soglia'!$H$5,EY76=""),AND(EU$12="Los Dienstleistung",EW74&gt;='Valori soglia'!$H$5,EY76=""),AND(EU$12="Grundvertrag Lieferung",EW74&gt;='Valori soglia'!$L$5,EY76=""),AND(EU$12="Los Lieferung",EW74&gt;='Valori soglia'!$L$5,EY76="")),"Freihändig Tipo. 13 OAPub","")</f>
        <v/>
      </c>
      <c r="EZ74" s="460"/>
      <c r="FA74" s="461" t="str">
        <f>IF(EX74="BöB","Ja","No")</f>
        <v>No</v>
      </c>
      <c r="FB74" s="463" t="str">
        <f>IF(EX74="BöB","Ja","No")</f>
        <v>No</v>
      </c>
      <c r="FC74" s="465" t="str">
        <f>IF(SUM(EW14:EW76)&gt;EW12/2,"Ʃ Aggiunte &gt; 50% Grundauftrag","")</f>
        <v/>
      </c>
      <c r="FD74" s="159"/>
      <c r="FE74" s="173" t="s">
        <v>44</v>
      </c>
      <c r="FF74" s="429">
        <v>21</v>
      </c>
      <c r="FG74" s="455">
        <v>0</v>
      </c>
      <c r="FH74" s="457" t="str">
        <f>IF(FG74&gt;='Valori soglia'!$H$6,"BöB","OAPub")</f>
        <v>OAPub</v>
      </c>
      <c r="FI74" s="459" t="str">
        <f>IF(OR(AND(FE$12="Grundvertrag Dienstleistung",FG74&gt;='Valori soglia'!$H$5,FI76=""),AND(FE$12="Los Dienstleistung",FG74&gt;='Valori soglia'!$H$5,FI76=""),AND(FE$12="Grundvertrag Lieferung",FG74&gt;='Valori soglia'!$L$5,FI76=""),AND(FE$12="Los Lieferung",FG74&gt;='Valori soglia'!$L$5,FI76="")),"Freihändig Tipo. 13 OAPub","")</f>
        <v/>
      </c>
      <c r="FJ74" s="460"/>
      <c r="FK74" s="461" t="str">
        <f>IF(FH74="BöB","Ja","No")</f>
        <v>No</v>
      </c>
      <c r="FL74" s="463" t="str">
        <f>IF(FH74="BöB","Ja","No")</f>
        <v>No</v>
      </c>
      <c r="FM74" s="465" t="str">
        <f>IF(SUM(FG14:FG76)&gt;FG12/2,"Ʃ Aggiunte &gt; 50% Grundauftrag","")</f>
        <v/>
      </c>
      <c r="FN74" s="159"/>
      <c r="FO74" s="173" t="s">
        <v>44</v>
      </c>
      <c r="FP74" s="429">
        <v>21</v>
      </c>
      <c r="FQ74" s="455">
        <v>0</v>
      </c>
      <c r="FR74" s="457" t="str">
        <f>IF(FQ74&gt;='Valori soglia'!$H$6,"BöB","OAPub")</f>
        <v>OAPub</v>
      </c>
      <c r="FS74" s="459" t="str">
        <f>IF(OR(AND(FO$12="Grundvertrag Dienstleistung",FQ74&gt;='Valori soglia'!$H$5,FS76=""),AND(FO$12="Los Dienstleistung",FQ74&gt;='Valori soglia'!$H$5,FS76=""),AND(FO$12="Grundvertrag Lieferung",FQ74&gt;='Valori soglia'!$L$5,FS76=""),AND(FO$12="Los Lieferung",FQ74&gt;='Valori soglia'!$L$5,FS76="")),"Freihändig Tipo. 13 OAPub","")</f>
        <v/>
      </c>
      <c r="FT74" s="460"/>
      <c r="FU74" s="461" t="str">
        <f>IF(FR74="BöB","Ja","No")</f>
        <v>No</v>
      </c>
      <c r="FV74" s="463" t="str">
        <f>IF(FR74="BöB","Ja","No")</f>
        <v>No</v>
      </c>
      <c r="FW74" s="465" t="str">
        <f>IF(SUM(FQ14:FQ76)&gt;FQ12/2,"Ʃ Aggiunte &gt; 50% Grundauftrag","")</f>
        <v/>
      </c>
      <c r="FX74" s="160"/>
      <c r="FY74" s="173" t="s">
        <v>44</v>
      </c>
      <c r="FZ74" s="429">
        <v>21</v>
      </c>
      <c r="GA74" s="455">
        <v>0</v>
      </c>
      <c r="GB74" s="457" t="str">
        <f>IF(GA74&gt;='Valori soglia'!$H$6,"BöB","OAPub")</f>
        <v>OAPub</v>
      </c>
      <c r="GC74" s="459" t="str">
        <f>IF(OR(AND(FY$12="Grundvertrag Dienstleistung",GA74&gt;='Valori soglia'!$H$5,GC76=""),AND(FY$12="Los Dienstleistung",GA74&gt;='Valori soglia'!$H$5,GC76=""),AND(FY$12="Grundvertrag Lieferung",GA74&gt;='Valori soglia'!$L$5,GC76=""),AND(FY$12="Los Lieferung",GA74&gt;='Valori soglia'!$L$5,GC76="")),"Freihändig Tipo. 13 OAPub","")</f>
        <v/>
      </c>
      <c r="GD74" s="460"/>
      <c r="GE74" s="461" t="str">
        <f>IF(GB74="BöB","Ja","No")</f>
        <v>No</v>
      </c>
      <c r="GF74" s="463" t="str">
        <f>IF(GB74="BöB","Ja","No")</f>
        <v>No</v>
      </c>
      <c r="GG74" s="465" t="str">
        <f>IF(SUM(GA14:GA76)&gt;GA12/2,"Ʃ Aggiunte &gt; 50% Grundauftrag","")</f>
        <v/>
      </c>
      <c r="GH74" s="161"/>
      <c r="GI74" s="173" t="s">
        <v>44</v>
      </c>
      <c r="GJ74" s="429">
        <v>21</v>
      </c>
      <c r="GK74" s="455">
        <v>0</v>
      </c>
      <c r="GL74" s="457" t="str">
        <f>IF(GK74&gt;='Valori soglia'!$H$6,"BöB","OAPub")</f>
        <v>OAPub</v>
      </c>
      <c r="GM74" s="459" t="str">
        <f>IF(OR(AND(GI$12="Grundvertrag Dienstleistung",GK74&gt;='Valori soglia'!$H$5,GM76=""),AND(GI$12="Los Dienstleistung",GK74&gt;='Valori soglia'!$H$5,GM76=""),AND(GI$12="Grundvertrag Lieferung",GK74&gt;='Valori soglia'!$L$5,GM76=""),AND(GI$12="Los Lieferung",GK74&gt;='Valori soglia'!$L$5,GM76="")),"Freihändig Tipo. 13 OAPub","")</f>
        <v/>
      </c>
      <c r="GN74" s="460"/>
      <c r="GO74" s="461" t="str">
        <f>IF(GL74="BöB","Ja","No")</f>
        <v>No</v>
      </c>
      <c r="GP74" s="463" t="str">
        <f>IF(GL74="BöB","Ja","No")</f>
        <v>No</v>
      </c>
      <c r="GQ74" s="465" t="str">
        <f>IF(SUM(GK14:GK76)&gt;GK12/2,"Ʃ Aggiunte &gt; 50% Grundauftrag","")</f>
        <v/>
      </c>
      <c r="GR74" s="162"/>
      <c r="GS74" s="173" t="s">
        <v>44</v>
      </c>
      <c r="GT74" s="429">
        <v>21</v>
      </c>
      <c r="GU74" s="455">
        <v>0</v>
      </c>
      <c r="GV74" s="457" t="str">
        <f>IF(GU74&gt;='Valori soglia'!$H$6,"BöB","OAPub")</f>
        <v>OAPub</v>
      </c>
      <c r="GW74" s="459" t="str">
        <f>IF(OR(AND(GS$12="Grundvertrag Dienstleistung",GU74&gt;='Valori soglia'!$H$5,GW76=""),AND(GS$12="Los Dienstleistung",GU74&gt;='Valori soglia'!$H$5,GW76=""),AND(GS$12="Grundvertrag Lieferung",GU74&gt;='Valori soglia'!$L$5,GW76=""),AND(GS$12="Los Lieferung",GU74&gt;='Valori soglia'!$L$5,GW76="")),"Freihändig Tipo. 13 OAPub","")</f>
        <v/>
      </c>
      <c r="GX74" s="460"/>
      <c r="GY74" s="461" t="str">
        <f>IF(GV74="BöB","Ja","No")</f>
        <v>No</v>
      </c>
      <c r="GZ74" s="463" t="str">
        <f>IF(GV74="BöB","Ja","No")</f>
        <v>No</v>
      </c>
      <c r="HA74" s="465" t="str">
        <f>IF(SUM(GU14:GU76)&gt;GU12/2,"Ʃ Aggiunte &gt; 50% Grundauftrag","")</f>
        <v/>
      </c>
      <c r="HB74" s="36"/>
      <c r="HC74" s="173" t="s">
        <v>44</v>
      </c>
      <c r="HD74" s="429">
        <v>21</v>
      </c>
      <c r="HE74" s="455">
        <v>0</v>
      </c>
      <c r="HF74" s="457" t="str">
        <f>IF(HE74&gt;='Valori soglia'!$H$6,"BöB","OAPub")</f>
        <v>OAPub</v>
      </c>
      <c r="HG74" s="459" t="str">
        <f>IF(OR(AND(HC$12="Grundvertrag Dienstleistung",HE74&gt;='Valori soglia'!$H$5,HG76=""),AND(HC$12="Los Dienstleistung",HE74&gt;='Valori soglia'!$H$5,HG76=""),AND(HC$12="Grundvertrag Lieferung",HE74&gt;='Valori soglia'!$L$5,HG76=""),AND(HC$12="Los Lieferung",HE74&gt;='Valori soglia'!$L$5,HG76="")),"Freihändig Tipo. 13 OAPub","")</f>
        <v/>
      </c>
      <c r="HH74" s="460"/>
      <c r="HI74" s="461" t="str">
        <f>IF(HF74="BöB","Ja","No")</f>
        <v>No</v>
      </c>
      <c r="HJ74" s="463" t="str">
        <f>IF(HF74="BöB","Ja","No")</f>
        <v>No</v>
      </c>
      <c r="HK74" s="465" t="str">
        <f>IF(SUM(HE14:HE76)&gt;HE12/2,"Ʃ Aggiunte &gt; 50% Grundauftrag","")</f>
        <v/>
      </c>
      <c r="HL74" s="27"/>
      <c r="HM74" s="173" t="s">
        <v>44</v>
      </c>
      <c r="HN74" s="429">
        <v>21</v>
      </c>
      <c r="HO74" s="455">
        <v>0</v>
      </c>
      <c r="HP74" s="457" t="str">
        <f>IF(HO74&gt;='Valori soglia'!$H$6,"BöB","OAPub")</f>
        <v>OAPub</v>
      </c>
      <c r="HQ74" s="459" t="str">
        <f>IF(OR(AND(HM$12="Grundvertrag Dienstleistung",HO74&gt;='Valori soglia'!$H$5,HQ76=""),AND(HM$12="Los Dienstleistung",HO74&gt;='Valori soglia'!$H$5,HQ76=""),AND(HM$12="Grundvertrag Lieferung",HO74&gt;='Valori soglia'!$L$5,HQ76=""),AND(HM$12="Los Lieferung",HO74&gt;='Valori soglia'!$L$5,HQ76="")),"Freihändig Tipo. 13 OAPub","")</f>
        <v/>
      </c>
      <c r="HR74" s="460"/>
      <c r="HS74" s="461" t="str">
        <f>IF(HP74="BöB","Ja","No")</f>
        <v>No</v>
      </c>
      <c r="HT74" s="463" t="str">
        <f>IF(HP74="BöB","Ja","No")</f>
        <v>No</v>
      </c>
      <c r="HU74" s="465" t="str">
        <f>IF(SUM(HO14:HO76)&gt;HO12/2,"Ʃ Aggiunte &gt; 50% Grundauftrag","")</f>
        <v/>
      </c>
      <c r="HV74" s="28"/>
      <c r="HW74" s="173" t="s">
        <v>44</v>
      </c>
      <c r="HX74" s="429">
        <v>21</v>
      </c>
      <c r="HY74" s="455">
        <v>0</v>
      </c>
      <c r="HZ74" s="457" t="str">
        <f>IF(HY74&gt;='Valori soglia'!$H$6,"BöB","OAPub")</f>
        <v>OAPub</v>
      </c>
      <c r="IA74" s="459" t="str">
        <f>IF(OR(AND(HW$12="Grundvertrag Dienstleistung",HY74&gt;='Valori soglia'!$H$5,IA76=""),AND(HW$12="Los Dienstleistung",HY74&gt;='Valori soglia'!$H$5,IA76=""),AND(HW$12="Grundvertrag Lieferung",HY74&gt;='Valori soglia'!$L$5,IA76=""),AND(HW$12="Los Lieferung",HY74&gt;='Valori soglia'!$L$5,IA76="")),"Freihändig Tipo. 13 OAPub","")</f>
        <v/>
      </c>
      <c r="IB74" s="460"/>
      <c r="IC74" s="461" t="str">
        <f>IF(HZ74="BöB","Ja","No")</f>
        <v>No</v>
      </c>
      <c r="ID74" s="463" t="str">
        <f>IF(HZ74="BöB","Ja","No")</f>
        <v>No</v>
      </c>
      <c r="IE74" s="465" t="str">
        <f>IF(SUM(HY14:HY76)&gt;HY12/2,"Ʃ Aggiunte &gt; 50% Grundauftrag","")</f>
        <v/>
      </c>
      <c r="IF74" s="27"/>
      <c r="IG74" s="173" t="s">
        <v>44</v>
      </c>
      <c r="IH74" s="429">
        <v>21</v>
      </c>
      <c r="II74" s="455">
        <v>0</v>
      </c>
      <c r="IJ74" s="457" t="str">
        <f>IF(II74&gt;='Valori soglia'!$H$6,"BöB","OAPub")</f>
        <v>OAPub</v>
      </c>
      <c r="IK74" s="459" t="str">
        <f>IF(OR(AND(IG$12="Grundvertrag Dienstleistung",II74&gt;='Valori soglia'!$H$5,IK76=""),AND(IG$12="Los Dienstleistung",II74&gt;='Valori soglia'!$H$5,IK76=""),AND(IG$12="Grundvertrag Lieferung",II74&gt;='Valori soglia'!$L$5,IK76=""),AND(IG$12="Los Lieferung",II74&gt;='Valori soglia'!$L$5,IK76="")),"Freihändig Tipo. 13 OAPub","")</f>
        <v/>
      </c>
      <c r="IL74" s="460"/>
      <c r="IM74" s="461" t="str">
        <f>IF(IJ74="BöB","Ja","No")</f>
        <v>No</v>
      </c>
      <c r="IN74" s="463" t="str">
        <f>IF(IJ74="BöB","Ja","No")</f>
        <v>No</v>
      </c>
      <c r="IO74" s="465" t="str">
        <f>IF(SUM(II14:II76)&gt;II12/2,"Ʃ Aggiunte &gt; 50% Grundauftrag","")</f>
        <v/>
      </c>
      <c r="IP74" s="159"/>
      <c r="IQ74" s="173" t="s">
        <v>44</v>
      </c>
      <c r="IR74" s="429">
        <v>21</v>
      </c>
      <c r="IS74" s="455">
        <v>0</v>
      </c>
      <c r="IT74" s="457" t="str">
        <f>IF(IS74&gt;='Valori soglia'!$H$6,"BöB","OAPub")</f>
        <v>OAPub</v>
      </c>
      <c r="IU74" s="459" t="str">
        <f>IF(OR(AND(IQ$12="Grundvertrag Dienstleistung",IS74&gt;='Valori soglia'!$H$5,IU76=""),AND(IQ$12="Los Dienstleistung",IS74&gt;='Valori soglia'!$H$5,IU76=""),AND(IQ$12="Grundvertrag Lieferung",IS74&gt;='Valori soglia'!$L$5,IU76=""),AND(IQ$12="Los Lieferung",IS74&gt;='Valori soglia'!$L$5,IU76="")),"Freihändig Tipo. 13 OAPub","")</f>
        <v/>
      </c>
      <c r="IV74" s="460"/>
      <c r="IW74" s="461" t="str">
        <f>IF(IT74="BöB","Ja","No")</f>
        <v>No</v>
      </c>
      <c r="IX74" s="463" t="str">
        <f>IF(IT74="BöB","Ja","No")</f>
        <v>No</v>
      </c>
      <c r="IY74" s="465" t="str">
        <f>IF(SUM(IS14:IS76)&gt;IS12/2,"Ʃ Aggiunte &gt; 50% Grundauftrag","")</f>
        <v/>
      </c>
      <c r="IZ74" s="159"/>
      <c r="JA74" s="173" t="s">
        <v>44</v>
      </c>
      <c r="JB74" s="429">
        <v>21</v>
      </c>
      <c r="JC74" s="455">
        <v>0</v>
      </c>
      <c r="JD74" s="457" t="str">
        <f>IF(JC74&gt;='Valori soglia'!$H$6,"BöB","OAPub")</f>
        <v>OAPub</v>
      </c>
      <c r="JE74" s="459" t="str">
        <f>IF(OR(AND(JA$12="Grundvertrag Dienstleistung",JC74&gt;='Valori soglia'!$H$5,JE76=""),AND(JA$12="Los Dienstleistung",JC74&gt;='Valori soglia'!$H$5,JE76=""),AND(JA$12="Grundvertrag Lieferung",JC74&gt;='Valori soglia'!$L$5,JE76=""),AND(JA$12="Los Lieferung",JC74&gt;='Valori soglia'!$L$5,JE76="")),"Freihändig Tipo. 13 OAPub","")</f>
        <v/>
      </c>
      <c r="JF74" s="460"/>
      <c r="JG74" s="461" t="str">
        <f>IF(JD74="BöB","Ja","No")</f>
        <v>No</v>
      </c>
      <c r="JH74" s="463" t="str">
        <f>IF(JD74="BöB","Ja","No")</f>
        <v>No</v>
      </c>
      <c r="JI74" s="465" t="str">
        <f>IF(SUM(JC14:JC76)&gt;JC12/2,"Ʃ Aggiunte &gt; 50% Grundauftrag","")</f>
        <v/>
      </c>
      <c r="JJ74" s="160"/>
      <c r="JK74" s="173" t="s">
        <v>44</v>
      </c>
      <c r="JL74" s="429">
        <v>21</v>
      </c>
      <c r="JM74" s="455">
        <v>0</v>
      </c>
      <c r="JN74" s="457" t="str">
        <f>IF(JM74&gt;='Valori soglia'!$H$6,"BöB","OAPub")</f>
        <v>OAPub</v>
      </c>
      <c r="JO74" s="459" t="str">
        <f>IF(OR(AND(JK$12="Grundvertrag Dienstleistung",JM74&gt;='Valori soglia'!$H$5,JO76=""),AND(JK$12="Los Dienstleistung",JM74&gt;='Valori soglia'!$H$5,JO76=""),AND(JK$12="Grundvertrag Lieferung",JM74&gt;='Valori soglia'!$L$5,JO76=""),AND(JK$12="Los Lieferung",JM74&gt;='Valori soglia'!$L$5,JO76="")),"Freihändig Tipo. 13 OAPub","")</f>
        <v/>
      </c>
      <c r="JP74" s="460"/>
      <c r="JQ74" s="461" t="str">
        <f>IF(JN74="BöB","Ja","No")</f>
        <v>No</v>
      </c>
      <c r="JR74" s="463" t="str">
        <f>IF(JN74="BöB","Ja","No")</f>
        <v>No</v>
      </c>
      <c r="JS74" s="465" t="str">
        <f>IF(SUM(JM14:JM76)&gt;JM12/2,"Ʃ Aggiunte &gt; 50% Grundauftrag","")</f>
        <v/>
      </c>
    </row>
    <row r="75" spans="2:279" ht="27" customHeight="1" x14ac:dyDescent="0.2">
      <c r="B75" s="342" t="s">
        <v>34</v>
      </c>
      <c r="C75" s="429"/>
      <c r="D75" s="378"/>
      <c r="E75" s="510"/>
      <c r="F75" s="498" t="str">
        <f>IF(OR(AND(B74="Grundvertrag Dienstleistung",D74&gt;='Valori soglia'!H$5,D74&lt;'Valori soglia'!H$6),AND(B74="Los Dienstleistung",D74&gt;='Valori soglia'!H$5,D74&lt;'Valori soglia'!H$6),AND(B74="Grundvertrag Lieferung",D74&gt;='Valori soglia'!L$5,D74&lt;'Valori soglia'!L$6),AND(B74="Los Lieferung",D74&gt;='Valori soglia'!L$5,D74&lt;'Valori soglia'!L$6)),"Einladungsverfahren *","")</f>
        <v/>
      </c>
      <c r="G75" s="499"/>
      <c r="H75" s="502"/>
      <c r="I75" s="503"/>
      <c r="J75" s="495"/>
      <c r="K75" s="466" t="s">
        <v>45</v>
      </c>
      <c r="L75" s="429"/>
      <c r="M75" s="455"/>
      <c r="N75" s="457"/>
      <c r="O75" s="468" t="str">
        <f>IF(OR(AND(K$12="Grundvertrag Dienstleistung",M74&lt;'Valori soglia'!$H$5),AND(K$12="Los Dienstleistung",M74&lt;'Valori soglia'!$H$5),AND(K$12="Grundvertrag Lieferung",M74&lt;'Valori soglia'!$L$5),AND(K$12="Los Lieferung",M74&lt;'Valori soglia'!$L$5)),"Freihändig Tipo. 36 OAPub","")</f>
        <v/>
      </c>
      <c r="P75" s="469"/>
      <c r="Q75" s="461"/>
      <c r="R75" s="463"/>
      <c r="S75" s="465"/>
      <c r="T75" s="162"/>
      <c r="U75" s="466" t="s">
        <v>45</v>
      </c>
      <c r="V75" s="429"/>
      <c r="W75" s="455"/>
      <c r="X75" s="457"/>
      <c r="Y75" s="468" t="str">
        <f>IF(OR(AND(U$12="Grundvertrag Dienstleistung",W74&lt;'Valori soglia'!$H$5),AND(U$12="Los Dienstleistung",W74&lt;'Valori soglia'!$H$5),AND(U$12="Grundvertrag Lieferung",W74&lt;'Valori soglia'!$L$5),AND(U$12="Los Lieferung",W74&lt;'Valori soglia'!$L$5)),"Freihändig Tipo. 36 OAPub","")</f>
        <v/>
      </c>
      <c r="Z75" s="469"/>
      <c r="AA75" s="461"/>
      <c r="AB75" s="463"/>
      <c r="AC75" s="465"/>
      <c r="AD75" s="27"/>
      <c r="AE75" s="466" t="s">
        <v>45</v>
      </c>
      <c r="AF75" s="429"/>
      <c r="AG75" s="455"/>
      <c r="AH75" s="457"/>
      <c r="AI75" s="468" t="str">
        <f>IF(OR(AND(AE$12="Grundvertrag Dienstleistung",AG74&lt;'Valori soglia'!$H$5),AND(AE$12="Los Dienstleistung",AG74&lt;'Valori soglia'!$H$5),AND(AE$12="Grundvertrag Lieferung",AG74&lt;'Valori soglia'!$L$5),AND(AE$12="Los Lieferung",AG74&lt;'Valori soglia'!$L$5)),"Freihändig Tipo. 36 OAPub","")</f>
        <v/>
      </c>
      <c r="AJ75" s="469"/>
      <c r="AK75" s="461"/>
      <c r="AL75" s="463"/>
      <c r="AM75" s="465"/>
      <c r="AN75" s="27"/>
      <c r="AO75" s="466" t="s">
        <v>45</v>
      </c>
      <c r="AP75" s="429"/>
      <c r="AQ75" s="455"/>
      <c r="AR75" s="457"/>
      <c r="AS75" s="468" t="str">
        <f>IF(OR(AND(AO$12="Grundvertrag Dienstleistung",AQ74&lt;'Valori soglia'!$H$5),AND(AO$12="Los Dienstleistung",AQ74&lt;'Valori soglia'!$H$5),AND(AO$12="Grundvertrag Lieferung",AQ74&lt;'Valori soglia'!$L$5),AND(AO$12="Los Lieferung",AQ74&lt;'Valori soglia'!$L$5)),"Freihändig Tipo. 36 OAPub","")</f>
        <v/>
      </c>
      <c r="AT75" s="469"/>
      <c r="AU75" s="461"/>
      <c r="AV75" s="463"/>
      <c r="AW75" s="465"/>
      <c r="AX75" s="28"/>
      <c r="AY75" s="466" t="s">
        <v>45</v>
      </c>
      <c r="AZ75" s="429"/>
      <c r="BA75" s="455"/>
      <c r="BB75" s="457"/>
      <c r="BC75" s="468" t="str">
        <f>IF(OR(AND(AY$12="Grundvertrag Dienstleistung",BA74&lt;'Valori soglia'!$H$5),AND(AY$12="Los Dienstleistung",BA74&lt;'Valori soglia'!$H$5),AND(AY$12="Grundvertrag Lieferung",BA74&lt;'Valori soglia'!$L$5),AND(AY$12="Los Lieferung",BA74&lt;'Valori soglia'!$L$5)),"Freihändig Tipo. 36 OAPub","")</f>
        <v/>
      </c>
      <c r="BD75" s="469"/>
      <c r="BE75" s="461"/>
      <c r="BF75" s="463"/>
      <c r="BG75" s="465"/>
      <c r="BH75" s="27"/>
      <c r="BI75" s="466" t="s">
        <v>45</v>
      </c>
      <c r="BJ75" s="429"/>
      <c r="BK75" s="455"/>
      <c r="BL75" s="457"/>
      <c r="BM75" s="468" t="str">
        <f>IF(OR(AND(BI$12="Grundvertrag Dienstleistung",BK74&lt;'Valori soglia'!$H$5),AND(BI$12="Los Dienstleistung",BK74&lt;'Valori soglia'!$H$5),AND(BI$12="Grundvertrag Lieferung",BK74&lt;'Valori soglia'!$L$5),AND(BI$12="Los Lieferung",BK74&lt;'Valori soglia'!$L$5)),"Freihändig Tipo. 36 OAPub","")</f>
        <v/>
      </c>
      <c r="BN75" s="469"/>
      <c r="BO75" s="461"/>
      <c r="BP75" s="463"/>
      <c r="BQ75" s="465"/>
      <c r="BR75" s="159"/>
      <c r="BS75" s="466" t="s">
        <v>45</v>
      </c>
      <c r="BT75" s="429"/>
      <c r="BU75" s="455"/>
      <c r="BV75" s="457"/>
      <c r="BW75" s="468" t="str">
        <f>IF(OR(AND(BS$12="Grundvertrag Dienstleistung",BU74&lt;'Valori soglia'!$H$5),AND(BS$12="Los Dienstleistung",BU74&lt;'Valori soglia'!$H$5),AND(BS$12="Grundvertrag Lieferung",BU74&lt;'Valori soglia'!$L$5),AND(BS$12="Los Lieferung",BU74&lt;'Valori soglia'!$L$5)),"Freihändig Tipo. 36 OAPub","")</f>
        <v/>
      </c>
      <c r="BX75" s="469"/>
      <c r="BY75" s="461"/>
      <c r="BZ75" s="463"/>
      <c r="CA75" s="465"/>
      <c r="CB75" s="159"/>
      <c r="CC75" s="466" t="s">
        <v>45</v>
      </c>
      <c r="CD75" s="429"/>
      <c r="CE75" s="455"/>
      <c r="CF75" s="457"/>
      <c r="CG75" s="468" t="str">
        <f>IF(OR(AND(CC$12="Grundvertrag Dienstleistung",CE74&lt;'Valori soglia'!$H$5),AND(CC$12="Los Dienstleistung",CE74&lt;'Valori soglia'!$H$5),AND(CC$12="Grundvertrag Lieferung",CE74&lt;'Valori soglia'!$L$5),AND(CC$12="Los Lieferung",CE74&lt;'Valori soglia'!$L$5)),"Freihändig Tipo. 36 OAPub","")</f>
        <v/>
      </c>
      <c r="CH75" s="469"/>
      <c r="CI75" s="461"/>
      <c r="CJ75" s="463"/>
      <c r="CK75" s="465"/>
      <c r="CL75" s="160"/>
      <c r="CM75" s="466" t="s">
        <v>45</v>
      </c>
      <c r="CN75" s="429"/>
      <c r="CO75" s="455"/>
      <c r="CP75" s="457"/>
      <c r="CQ75" s="468" t="str">
        <f>IF(OR(AND(CM$12="Grundvertrag Dienstleistung",CO74&lt;'Valori soglia'!$H$5),AND(CM$12="Los Dienstleistung",CO74&lt;'Valori soglia'!$H$5),AND(CM$12="Grundvertrag Lieferung",CO74&lt;'Valori soglia'!$L$5),AND(CM$12="Los Lieferung",CO74&lt;'Valori soglia'!$L$5)),"Freihändig Tipo. 36 OAPub","")</f>
        <v/>
      </c>
      <c r="CR75" s="469"/>
      <c r="CS75" s="461"/>
      <c r="CT75" s="463"/>
      <c r="CU75" s="465"/>
      <c r="CV75" s="161"/>
      <c r="CW75" s="466" t="s">
        <v>45</v>
      </c>
      <c r="CX75" s="429"/>
      <c r="CY75" s="455"/>
      <c r="CZ75" s="457"/>
      <c r="DA75" s="468" t="str">
        <f>IF(OR(AND(CW$12="Grundvertrag Dienstleistung",CY74&lt;'Valori soglia'!$H$5),AND(CW$12="Los Dienstleistung",CY74&lt;'Valori soglia'!$H$5),AND(CW$12="Grundvertrag Lieferung",CY74&lt;'Valori soglia'!$L$5),AND(CW$12="Los Lieferung",CY74&lt;'Valori soglia'!$L$5)),"Freihändig Tipo. 36 OAPub","")</f>
        <v/>
      </c>
      <c r="DB75" s="469"/>
      <c r="DC75" s="461"/>
      <c r="DD75" s="463"/>
      <c r="DE75" s="465"/>
      <c r="DF75" s="162"/>
      <c r="DG75" s="466" t="s">
        <v>45</v>
      </c>
      <c r="DH75" s="429"/>
      <c r="DI75" s="455"/>
      <c r="DJ75" s="457"/>
      <c r="DK75" s="468" t="str">
        <f>IF(OR(AND(DG$12="Grundvertrag Dienstleistung",DI74&lt;'Valori soglia'!$H$5),AND(DG$12="Los Dienstleistung",DI74&lt;'Valori soglia'!$H$5),AND(DG$12="Grundvertrag Lieferung",DI74&lt;'Valori soglia'!$L$5),AND(DG$12="Los Lieferung",DI74&lt;'Valori soglia'!$L$5)),"Freihändig Tipo. 36 OAPub","")</f>
        <v/>
      </c>
      <c r="DL75" s="469"/>
      <c r="DM75" s="461"/>
      <c r="DN75" s="463"/>
      <c r="DO75" s="465"/>
      <c r="DP75" s="27"/>
      <c r="DQ75" s="466" t="s">
        <v>45</v>
      </c>
      <c r="DR75" s="429"/>
      <c r="DS75" s="455"/>
      <c r="DT75" s="457"/>
      <c r="DU75" s="468" t="str">
        <f>IF(OR(AND(DQ$12="Grundvertrag Dienstleistung",DS74&lt;'Valori soglia'!$H$5),AND(DQ$12="Los Dienstleistung",DS74&lt;'Valori soglia'!$H$5),AND(DQ$12="Grundvertrag Lieferung",DS74&lt;'Valori soglia'!$L$5),AND(DQ$12="Los Lieferung",DS74&lt;'Valori soglia'!$L$5)),"Freihändig Tipo. 36 OAPub","")</f>
        <v/>
      </c>
      <c r="DV75" s="469"/>
      <c r="DW75" s="461"/>
      <c r="DX75" s="463"/>
      <c r="DY75" s="465"/>
      <c r="DZ75" s="27"/>
      <c r="EA75" s="466" t="s">
        <v>45</v>
      </c>
      <c r="EB75" s="429"/>
      <c r="EC75" s="455"/>
      <c r="ED75" s="457"/>
      <c r="EE75" s="468" t="str">
        <f>IF(OR(AND(EA$12="Grundvertrag Dienstleistung",EC74&lt;'Valori soglia'!$H$5),AND(EA$12="Los Dienstleistung",EC74&lt;'Valori soglia'!$H$5),AND(EA$12="Grundvertrag Lieferung",EC74&lt;'Valori soglia'!$L$5),AND(EA$12="Los Lieferung",EC74&lt;'Valori soglia'!$L$5)),"Freihändig Tipo. 36 OAPub","")</f>
        <v/>
      </c>
      <c r="EF75" s="469"/>
      <c r="EG75" s="461"/>
      <c r="EH75" s="463"/>
      <c r="EI75" s="465"/>
      <c r="EJ75" s="28"/>
      <c r="EK75" s="466" t="s">
        <v>45</v>
      </c>
      <c r="EL75" s="429"/>
      <c r="EM75" s="455"/>
      <c r="EN75" s="457"/>
      <c r="EO75" s="468" t="str">
        <f>IF(OR(AND(EK$12="Grundvertrag Dienstleistung",EM74&lt;'Valori soglia'!$H$5),AND(EK$12="Los Dienstleistung",EM74&lt;'Valori soglia'!$H$5),AND(EK$12="Grundvertrag Lieferung",EM74&lt;'Valori soglia'!$L$5),AND(EK$12="Los Lieferung",EM74&lt;'Valori soglia'!$L$5)),"Freihändig Tipo. 36 OAPub","")</f>
        <v/>
      </c>
      <c r="EP75" s="469"/>
      <c r="EQ75" s="461"/>
      <c r="ER75" s="463"/>
      <c r="ES75" s="465"/>
      <c r="ET75" s="27"/>
      <c r="EU75" s="466" t="s">
        <v>45</v>
      </c>
      <c r="EV75" s="429"/>
      <c r="EW75" s="455"/>
      <c r="EX75" s="457"/>
      <c r="EY75" s="468" t="str">
        <f>IF(OR(AND(EU$12="Grundvertrag Dienstleistung",EW74&lt;'Valori soglia'!$H$5),AND(EU$12="Los Dienstleistung",EW74&lt;'Valori soglia'!$H$5),AND(EU$12="Grundvertrag Lieferung",EW74&lt;'Valori soglia'!$L$5),AND(EU$12="Los Lieferung",EW74&lt;'Valori soglia'!$L$5)),"Freihändig Tipo. 36 OAPub","")</f>
        <v/>
      </c>
      <c r="EZ75" s="469"/>
      <c r="FA75" s="461"/>
      <c r="FB75" s="463"/>
      <c r="FC75" s="465"/>
      <c r="FD75" s="159"/>
      <c r="FE75" s="466" t="s">
        <v>45</v>
      </c>
      <c r="FF75" s="429"/>
      <c r="FG75" s="455"/>
      <c r="FH75" s="457"/>
      <c r="FI75" s="468" t="str">
        <f>IF(OR(AND(FE$12="Grundvertrag Dienstleistung",FG74&lt;'Valori soglia'!$H$5),AND(FE$12="Los Dienstleistung",FG74&lt;'Valori soglia'!$H$5),AND(FE$12="Grundvertrag Lieferung",FG74&lt;'Valori soglia'!$L$5),AND(FE$12="Los Lieferung",FG74&lt;'Valori soglia'!$L$5)),"Freihändig Tipo. 36 OAPub","")</f>
        <v/>
      </c>
      <c r="FJ75" s="469"/>
      <c r="FK75" s="461"/>
      <c r="FL75" s="463"/>
      <c r="FM75" s="465"/>
      <c r="FN75" s="159"/>
      <c r="FO75" s="466" t="s">
        <v>45</v>
      </c>
      <c r="FP75" s="429"/>
      <c r="FQ75" s="455"/>
      <c r="FR75" s="457"/>
      <c r="FS75" s="468" t="str">
        <f>IF(OR(AND(FO$12="Grundvertrag Dienstleistung",FQ74&lt;'Valori soglia'!$H$5),AND(FO$12="Los Dienstleistung",FQ74&lt;'Valori soglia'!$H$5),AND(FO$12="Grundvertrag Lieferung",FQ74&lt;'Valori soglia'!$L$5),AND(FO$12="Los Lieferung",FQ74&lt;'Valori soglia'!$L$5)),"Freihändig Tipo. 36 OAPub","")</f>
        <v/>
      </c>
      <c r="FT75" s="469"/>
      <c r="FU75" s="461"/>
      <c r="FV75" s="463"/>
      <c r="FW75" s="465"/>
      <c r="FX75" s="160"/>
      <c r="FY75" s="466" t="s">
        <v>45</v>
      </c>
      <c r="FZ75" s="429"/>
      <c r="GA75" s="455"/>
      <c r="GB75" s="457"/>
      <c r="GC75" s="468" t="str">
        <f>IF(OR(AND(FY$12="Grundvertrag Dienstleistung",GA74&lt;'Valori soglia'!$H$5),AND(FY$12="Los Dienstleistung",GA74&lt;'Valori soglia'!$H$5),AND(FY$12="Grundvertrag Lieferung",GA74&lt;'Valori soglia'!$L$5),AND(FY$12="Los Lieferung",GA74&lt;'Valori soglia'!$L$5)),"Freihändig Tipo. 36 OAPub","")</f>
        <v/>
      </c>
      <c r="GD75" s="469"/>
      <c r="GE75" s="461"/>
      <c r="GF75" s="463"/>
      <c r="GG75" s="465"/>
      <c r="GH75" s="161"/>
      <c r="GI75" s="466" t="s">
        <v>45</v>
      </c>
      <c r="GJ75" s="429"/>
      <c r="GK75" s="455"/>
      <c r="GL75" s="457"/>
      <c r="GM75" s="468" t="str">
        <f>IF(OR(AND(GI$12="Grundvertrag Dienstleistung",GK74&lt;'Valori soglia'!$H$5),AND(GI$12="Los Dienstleistung",GK74&lt;'Valori soglia'!$H$5),AND(GI$12="Grundvertrag Lieferung",GK74&lt;'Valori soglia'!$L$5),AND(GI$12="Los Lieferung",GK74&lt;'Valori soglia'!$L$5)),"Freihändig Tipo. 36 OAPub","")</f>
        <v/>
      </c>
      <c r="GN75" s="469"/>
      <c r="GO75" s="461"/>
      <c r="GP75" s="463"/>
      <c r="GQ75" s="465"/>
      <c r="GR75" s="162"/>
      <c r="GS75" s="466" t="s">
        <v>45</v>
      </c>
      <c r="GT75" s="429"/>
      <c r="GU75" s="455"/>
      <c r="GV75" s="457"/>
      <c r="GW75" s="468" t="str">
        <f>IF(OR(AND(GS$12="Grundvertrag Dienstleistung",GU74&lt;'Valori soglia'!$H$5),AND(GS$12="Los Dienstleistung",GU74&lt;'Valori soglia'!$H$5),AND(GS$12="Grundvertrag Lieferung",GU74&lt;'Valori soglia'!$L$5),AND(GS$12="Los Lieferung",GU74&lt;'Valori soglia'!$L$5)),"Freihändig Tipo. 36 OAPub","")</f>
        <v/>
      </c>
      <c r="GX75" s="469"/>
      <c r="GY75" s="461"/>
      <c r="GZ75" s="463"/>
      <c r="HA75" s="465"/>
      <c r="HB75" s="27"/>
      <c r="HC75" s="466" t="s">
        <v>45</v>
      </c>
      <c r="HD75" s="429"/>
      <c r="HE75" s="455"/>
      <c r="HF75" s="457"/>
      <c r="HG75" s="468" t="str">
        <f>IF(OR(AND(HC$12="Grundvertrag Dienstleistung",HE74&lt;'Valori soglia'!$H$5),AND(HC$12="Los Dienstleistung",HE74&lt;'Valori soglia'!$H$5),AND(HC$12="Grundvertrag Lieferung",HE74&lt;'Valori soglia'!$L$5),AND(HC$12="Los Lieferung",HE74&lt;'Valori soglia'!$L$5)),"Freihändig Tipo. 36 OAPub","")</f>
        <v/>
      </c>
      <c r="HH75" s="469"/>
      <c r="HI75" s="461"/>
      <c r="HJ75" s="463"/>
      <c r="HK75" s="465"/>
      <c r="HL75" s="27"/>
      <c r="HM75" s="466" t="s">
        <v>45</v>
      </c>
      <c r="HN75" s="429"/>
      <c r="HO75" s="455"/>
      <c r="HP75" s="457"/>
      <c r="HQ75" s="468" t="str">
        <f>IF(OR(AND(HM$12="Grundvertrag Dienstleistung",HO74&lt;'Valori soglia'!$H$5),AND(HM$12="Los Dienstleistung",HO74&lt;'Valori soglia'!$H$5),AND(HM$12="Grundvertrag Lieferung",HO74&lt;'Valori soglia'!$L$5),AND(HM$12="Los Lieferung",HO74&lt;'Valori soglia'!$L$5)),"Freihändig Tipo. 36 OAPub","")</f>
        <v/>
      </c>
      <c r="HR75" s="469"/>
      <c r="HS75" s="461"/>
      <c r="HT75" s="463"/>
      <c r="HU75" s="465"/>
      <c r="HV75" s="28"/>
      <c r="HW75" s="466" t="s">
        <v>45</v>
      </c>
      <c r="HX75" s="429"/>
      <c r="HY75" s="455"/>
      <c r="HZ75" s="457"/>
      <c r="IA75" s="468" t="str">
        <f>IF(OR(AND(HW$12="Grundvertrag Dienstleistung",HY74&lt;'Valori soglia'!$H$5),AND(HW$12="Los Dienstleistung",HY74&lt;'Valori soglia'!$H$5),AND(HW$12="Grundvertrag Lieferung",HY74&lt;'Valori soglia'!$L$5),AND(HW$12="Los Lieferung",HY74&lt;'Valori soglia'!$L$5)),"Freihändig Tipo. 36 OAPub","")</f>
        <v/>
      </c>
      <c r="IB75" s="469"/>
      <c r="IC75" s="461"/>
      <c r="ID75" s="463"/>
      <c r="IE75" s="465"/>
      <c r="IF75" s="27"/>
      <c r="IG75" s="466" t="s">
        <v>45</v>
      </c>
      <c r="IH75" s="429"/>
      <c r="II75" s="455"/>
      <c r="IJ75" s="457"/>
      <c r="IK75" s="468" t="str">
        <f>IF(OR(AND(IG$12="Grundvertrag Dienstleistung",II74&lt;'Valori soglia'!$H$5),AND(IG$12="Los Dienstleistung",II74&lt;'Valori soglia'!$H$5),AND(IG$12="Grundvertrag Lieferung",II74&lt;'Valori soglia'!$L$5),AND(IG$12="Los Lieferung",II74&lt;'Valori soglia'!$L$5)),"Freihändig Tipo. 36 OAPub","")</f>
        <v/>
      </c>
      <c r="IL75" s="469"/>
      <c r="IM75" s="461"/>
      <c r="IN75" s="463"/>
      <c r="IO75" s="465"/>
      <c r="IP75" s="159"/>
      <c r="IQ75" s="466" t="s">
        <v>45</v>
      </c>
      <c r="IR75" s="429"/>
      <c r="IS75" s="455"/>
      <c r="IT75" s="457"/>
      <c r="IU75" s="468" t="str">
        <f>IF(OR(AND(IQ$12="Grundvertrag Dienstleistung",IS74&lt;'Valori soglia'!$H$5),AND(IQ$12="Los Dienstleistung",IS74&lt;'Valori soglia'!$H$5),AND(IQ$12="Grundvertrag Lieferung",IS74&lt;'Valori soglia'!$L$5),AND(IQ$12="Los Lieferung",IS74&lt;'Valori soglia'!$L$5)),"Freihändig Tipo. 36 OAPub","")</f>
        <v/>
      </c>
      <c r="IV75" s="469"/>
      <c r="IW75" s="461"/>
      <c r="IX75" s="463"/>
      <c r="IY75" s="465"/>
      <c r="IZ75" s="159"/>
      <c r="JA75" s="466" t="s">
        <v>45</v>
      </c>
      <c r="JB75" s="429"/>
      <c r="JC75" s="455"/>
      <c r="JD75" s="457"/>
      <c r="JE75" s="468" t="str">
        <f>IF(OR(AND(JA$12="Grundvertrag Dienstleistung",JC74&lt;'Valori soglia'!$H$5),AND(JA$12="Los Dienstleistung",JC74&lt;'Valori soglia'!$H$5),AND(JA$12="Grundvertrag Lieferung",JC74&lt;'Valori soglia'!$L$5),AND(JA$12="Los Lieferung",JC74&lt;'Valori soglia'!$L$5)),"Freihändig Tipo. 36 OAPub","")</f>
        <v/>
      </c>
      <c r="JF75" s="469"/>
      <c r="JG75" s="461"/>
      <c r="JH75" s="463"/>
      <c r="JI75" s="465"/>
      <c r="JJ75" s="160"/>
      <c r="JK75" s="466" t="s">
        <v>45</v>
      </c>
      <c r="JL75" s="429"/>
      <c r="JM75" s="455"/>
      <c r="JN75" s="457"/>
      <c r="JO75" s="468" t="str">
        <f>IF(OR(AND(JK$12="Grundvertrag Dienstleistung",JM74&lt;'Valori soglia'!$H$5),AND(JK$12="Los Dienstleistung",JM74&lt;'Valori soglia'!$H$5),AND(JK$12="Grundvertrag Lieferung",JM74&lt;'Valori soglia'!$L$5),AND(JK$12="Los Lieferung",JM74&lt;'Valori soglia'!$L$5)),"Freihändig Tipo. 36 OAPub","")</f>
        <v/>
      </c>
      <c r="JP75" s="469"/>
      <c r="JQ75" s="461"/>
      <c r="JR75" s="463"/>
      <c r="JS75" s="465"/>
    </row>
    <row r="76" spans="2:279" ht="27" customHeight="1" x14ac:dyDescent="0.2">
      <c r="B76" s="343"/>
      <c r="C76" s="429"/>
      <c r="D76" s="378"/>
      <c r="E76" s="510"/>
      <c r="F76" s="507" t="str">
        <f>IF(OR(AND(B74="Grundvertrag Dienstleistung",D74&lt;'Valori soglia'!H$5),AND(B74="Los Dienstleistung",D74&lt;'Valori soglia'!H$5),AND(B74="Grundvertrag Lieferung",D74&lt;'Valori soglia'!L$5),AND(B74="Los Lieferung",D74&lt;'Valori soglia'!L$5)),"Freihändig Tipo. 36 OAPub","")</f>
        <v/>
      </c>
      <c r="G76" s="508"/>
      <c r="H76" s="502"/>
      <c r="I76" s="503"/>
      <c r="J76" s="495"/>
      <c r="K76" s="466"/>
      <c r="L76" s="429"/>
      <c r="M76" s="455"/>
      <c r="N76" s="457"/>
      <c r="O76" s="472" t="str">
        <f>IF(OR(AND(N$12="Offen",OR(AND(K$12="Grundvertrag Dienstleistung",M74&gt;='Valori soglia'!$H$5,M74&lt;'Valori soglia'!$H$6),AND(K$12="Los Dienstleistung",M74&gt;='Valori soglia'!$H$5,M74&lt;'Valori soglia'!$H$6),AND(K$12="Grundvertrag Lieferung",M74&gt;='Valori soglia'!$L$5,M74&lt;'Valori soglia'!$L$6),AND(K$12="Los Lieferung",M74&gt;='Valori soglia'!$L$5,M74&lt;'Valori soglia'!$L$6))),AND(N$12="Einladung",OR(AND(K$12="Grundvertrag Dienstleistung",M74&gt;='Valori soglia'!$H$5,M74&lt;'Valori soglia'!$H$6),AND(K$12="Los Dienstleistung",M74&gt;='Valori soglia'!$H$5,M74&lt;'Valori soglia'!$H$6),AND(K$12="Grundvertrag Lieferung",M74&gt;='Valori soglia'!$L$5,M74&lt;'Valori soglia'!$L$6),AND(K$12="Los Lieferung",M74&gt;='Valori soglia'!$L$5,M74&lt;'Valori soglia'!$L$6)))),"Freihändig Tipo. 36 Abs. 2 Bst. d OAPub","")</f>
        <v/>
      </c>
      <c r="P76" s="473"/>
      <c r="Q76" s="461"/>
      <c r="R76" s="463"/>
      <c r="S76" s="465"/>
      <c r="T76" s="162"/>
      <c r="U76" s="466"/>
      <c r="V76" s="429"/>
      <c r="W76" s="455"/>
      <c r="X76" s="457"/>
      <c r="Y76" s="472" t="str">
        <f>IF(OR(AND(X$12="Offen",OR(AND(U$12="Grundvertrag Dienstleistung",W74&gt;='Valori soglia'!$H$5,W74&lt;'Valori soglia'!$H$6),AND(U$12="Los Dienstleistung",W74&gt;='Valori soglia'!$H$5,W74&lt;'Valori soglia'!$H$6),AND(U$12="Grundvertrag Lieferung",W74&gt;='Valori soglia'!$L$5,W74&lt;'Valori soglia'!$L$6),AND(U$12="Los Lieferung",W74&gt;='Valori soglia'!$L$5,W74&lt;'Valori soglia'!$L$6))),AND(X$12="Einladung",OR(AND(U$12="Grundvertrag Dienstleistung",W74&gt;='Valori soglia'!$H$5,W74&lt;'Valori soglia'!$H$6),AND(U$12="Los Dienstleistung",W74&gt;='Valori soglia'!$H$5,W74&lt;'Valori soglia'!$H$6),AND(U$12="Grundvertrag Lieferung",W74&gt;='Valori soglia'!$L$5,W74&lt;'Valori soglia'!$L$6),AND(U$12="Los Lieferung",W74&gt;='Valori soglia'!$L$5,W74&lt;'Valori soglia'!$L$6)))),"Freihändig Tipo. 36 Abs. 2 Bst. d OAPub","")</f>
        <v/>
      </c>
      <c r="Z76" s="473"/>
      <c r="AA76" s="461"/>
      <c r="AB76" s="463"/>
      <c r="AC76" s="465"/>
      <c r="AD76" s="36"/>
      <c r="AE76" s="466"/>
      <c r="AF76" s="429"/>
      <c r="AG76" s="455"/>
      <c r="AH76" s="457"/>
      <c r="AI76" s="472" t="str">
        <f>IF(OR(AND(AH$12="Offen",OR(AND(AE$12="Grundvertrag Dienstleistung",AG74&gt;='Valori soglia'!$H$5,AG74&lt;'Valori soglia'!$H$6),AND(AE$12="Los Dienstleistung",AG74&gt;='Valori soglia'!$H$5,AG74&lt;'Valori soglia'!$H$6),AND(AE$12="Grundvertrag Lieferung",AG74&gt;='Valori soglia'!$L$5,AG74&lt;'Valori soglia'!$L$6),AND(AE$12="Los Lieferung",AG74&gt;='Valori soglia'!$L$5,AG74&lt;'Valori soglia'!$L$6))),AND(AH$12="Einladung",OR(AND(AE$12="Grundvertrag Dienstleistung",AG74&gt;='Valori soglia'!$H$5,AG74&lt;'Valori soglia'!$H$6),AND(AE$12="Los Dienstleistung",AG74&gt;='Valori soglia'!$H$5,AG74&lt;'Valori soglia'!$H$6),AND(AE$12="Grundvertrag Lieferung",AG74&gt;='Valori soglia'!$L$5,AG74&lt;'Valori soglia'!$L$6),AND(AE$12="Los Lieferung",AG74&gt;='Valori soglia'!$L$5,AG74&lt;'Valori soglia'!$L$6)))),"Freihändig Tipo. 36 Abs. 2 Bst. d OAPub","")</f>
        <v/>
      </c>
      <c r="AJ76" s="473"/>
      <c r="AK76" s="461"/>
      <c r="AL76" s="463"/>
      <c r="AM76" s="465"/>
      <c r="AN76" s="27"/>
      <c r="AO76" s="466"/>
      <c r="AP76" s="429"/>
      <c r="AQ76" s="455"/>
      <c r="AR76" s="457"/>
      <c r="AS76" s="472" t="str">
        <f>IF(OR(AND(AR$12="Offen",OR(AND(AO$12="Grundvertrag Dienstleistung",AQ74&gt;='Valori soglia'!$H$5,AQ74&lt;'Valori soglia'!$H$6),AND(AO$12="Los Dienstleistung",AQ74&gt;='Valori soglia'!$H$5,AQ74&lt;'Valori soglia'!$H$6),AND(AO$12="Grundvertrag Lieferung",AQ74&gt;='Valori soglia'!$L$5,AQ74&lt;'Valori soglia'!$L$6),AND(AO$12="Los Lieferung",AQ74&gt;='Valori soglia'!$L$5,AQ74&lt;'Valori soglia'!$L$6))),AND(AR$12="Einladung",OR(AND(AO$12="Grundvertrag Dienstleistung",AQ74&gt;='Valori soglia'!$H$5,AQ74&lt;'Valori soglia'!$H$6),AND(AO$12="Los Dienstleistung",AQ74&gt;='Valori soglia'!$H$5,AQ74&lt;'Valori soglia'!$H$6),AND(AO$12="Grundvertrag Lieferung",AQ74&gt;='Valori soglia'!$L$5,AQ74&lt;'Valori soglia'!$L$6),AND(AO$12="Los Lieferung",AQ74&gt;='Valori soglia'!$L$5,AQ74&lt;'Valori soglia'!$L$6)))),"Freihändig Tipo. 36 Abs. 2 Bst. d OAPub","")</f>
        <v/>
      </c>
      <c r="AT76" s="473"/>
      <c r="AU76" s="461"/>
      <c r="AV76" s="463"/>
      <c r="AW76" s="465"/>
      <c r="AX76" s="28"/>
      <c r="AY76" s="466"/>
      <c r="AZ76" s="429"/>
      <c r="BA76" s="455"/>
      <c r="BB76" s="457"/>
      <c r="BC76" s="472" t="str">
        <f>IF(OR(AND(BB$12="Offen",OR(AND(AY$12="Grundvertrag Dienstleistung",BA74&gt;='Valori soglia'!$H$5,BA74&lt;'Valori soglia'!$H$6),AND(AY$12="Los Dienstleistung",BA74&gt;='Valori soglia'!$H$5,BA74&lt;'Valori soglia'!$H$6),AND(AY$12="Grundvertrag Lieferung",BA74&gt;='Valori soglia'!$L$5,BA74&lt;'Valori soglia'!$L$6),AND(AY$12="Los Lieferung",BA74&gt;='Valori soglia'!$L$5,BA74&lt;'Valori soglia'!$L$6))),AND(BB$12="Einladung",OR(AND(AY$12="Grundvertrag Dienstleistung",BA74&gt;='Valori soglia'!$H$5,BA74&lt;'Valori soglia'!$H$6),AND(AY$12="Los Dienstleistung",BA74&gt;='Valori soglia'!$H$5,BA74&lt;'Valori soglia'!$H$6),AND(AY$12="Grundvertrag Lieferung",BA74&gt;='Valori soglia'!$L$5,BA74&lt;'Valori soglia'!$L$6),AND(AY$12="Los Lieferung",BA74&gt;='Valori soglia'!$L$5,BA74&lt;'Valori soglia'!$L$6)))),"Freihändig Tipo. 36 Abs. 2 Bst. d OAPub","")</f>
        <v/>
      </c>
      <c r="BD76" s="473"/>
      <c r="BE76" s="461"/>
      <c r="BF76" s="463"/>
      <c r="BG76" s="465"/>
      <c r="BH76" s="27"/>
      <c r="BI76" s="466"/>
      <c r="BJ76" s="429"/>
      <c r="BK76" s="455"/>
      <c r="BL76" s="457"/>
      <c r="BM76" s="472" t="str">
        <f>IF(OR(AND(BL$12="Offen",OR(AND(BI$12="Grundvertrag Dienstleistung",BK74&gt;='Valori soglia'!$H$5,BK74&lt;'Valori soglia'!$H$6),AND(BI$12="Los Dienstleistung",BK74&gt;='Valori soglia'!$H$5,BK74&lt;'Valori soglia'!$H$6),AND(BI$12="Grundvertrag Lieferung",BK74&gt;='Valori soglia'!$L$5,BK74&lt;'Valori soglia'!$L$6),AND(BI$12="Los Lieferung",BK74&gt;='Valori soglia'!$L$5,BK74&lt;'Valori soglia'!$L$6))),AND(BL$12="Einladung",OR(AND(BI$12="Grundvertrag Dienstleistung",BK74&gt;='Valori soglia'!$H$5,BK74&lt;'Valori soglia'!$H$6),AND(BI$12="Los Dienstleistung",BK74&gt;='Valori soglia'!$H$5,BK74&lt;'Valori soglia'!$H$6),AND(BI$12="Grundvertrag Lieferung",BK74&gt;='Valori soglia'!$L$5,BK74&lt;'Valori soglia'!$L$6),AND(BI$12="Los Lieferung",BK74&gt;='Valori soglia'!$L$5,BK74&lt;'Valori soglia'!$L$6)))),"Freihändig Tipo. 36 Abs. 2 Bst. d OAPub","")</f>
        <v/>
      </c>
      <c r="BN76" s="473"/>
      <c r="BO76" s="461"/>
      <c r="BP76" s="463"/>
      <c r="BQ76" s="465"/>
      <c r="BR76" s="159"/>
      <c r="BS76" s="466"/>
      <c r="BT76" s="429"/>
      <c r="BU76" s="455"/>
      <c r="BV76" s="457"/>
      <c r="BW76" s="472" t="str">
        <f>IF(OR(AND(BV$12="Offen",OR(AND(BS$12="Grundvertrag Dienstleistung",BU74&gt;='Valori soglia'!$H$5,BU74&lt;'Valori soglia'!$H$6),AND(BS$12="Los Dienstleistung",BU74&gt;='Valori soglia'!$H$5,BU74&lt;'Valori soglia'!$H$6),AND(BS$12="Grundvertrag Lieferung",BU74&gt;='Valori soglia'!$L$5,BU74&lt;'Valori soglia'!$L$6),AND(BS$12="Los Lieferung",BU74&gt;='Valori soglia'!$L$5,BU74&lt;'Valori soglia'!$L$6))),AND(BV$12="Einladung",OR(AND(BS$12="Grundvertrag Dienstleistung",BU74&gt;='Valori soglia'!$H$5,BU74&lt;'Valori soglia'!$H$6),AND(BS$12="Los Dienstleistung",BU74&gt;='Valori soglia'!$H$5,BU74&lt;'Valori soglia'!$H$6),AND(BS$12="Grundvertrag Lieferung",BU74&gt;='Valori soglia'!$L$5,BU74&lt;'Valori soglia'!$L$6),AND(BS$12="Los Lieferung",BU74&gt;='Valori soglia'!$L$5,BU74&lt;'Valori soglia'!$L$6)))),"Freihändig Tipo. 36 Abs. 2 Bst. d OAPub","")</f>
        <v/>
      </c>
      <c r="BX76" s="473"/>
      <c r="BY76" s="461"/>
      <c r="BZ76" s="463"/>
      <c r="CA76" s="465"/>
      <c r="CB76" s="159"/>
      <c r="CC76" s="466"/>
      <c r="CD76" s="429"/>
      <c r="CE76" s="455"/>
      <c r="CF76" s="457"/>
      <c r="CG76" s="472" t="str">
        <f>IF(OR(AND(CF$12="Offen",OR(AND(CC$12="Grundvertrag Dienstleistung",CE74&gt;='Valori soglia'!$H$5,CE74&lt;'Valori soglia'!$H$6),AND(CC$12="Los Dienstleistung",CE74&gt;='Valori soglia'!$H$5,CE74&lt;'Valori soglia'!$H$6),AND(CC$12="Grundvertrag Lieferung",CE74&gt;='Valori soglia'!$L$5,CE74&lt;'Valori soglia'!$L$6),AND(CC$12="Los Lieferung",CE74&gt;='Valori soglia'!$L$5,CE74&lt;'Valori soglia'!$L$6))),AND(CF$12="Einladung",OR(AND(CC$12="Grundvertrag Dienstleistung",CE74&gt;='Valori soglia'!$H$5,CE74&lt;'Valori soglia'!$H$6),AND(CC$12="Los Dienstleistung",CE74&gt;='Valori soglia'!$H$5,CE74&lt;'Valori soglia'!$H$6),AND(CC$12="Grundvertrag Lieferung",CE74&gt;='Valori soglia'!$L$5,CE74&lt;'Valori soglia'!$L$6),AND(CC$12="Los Lieferung",CE74&gt;='Valori soglia'!$L$5,CE74&lt;'Valori soglia'!$L$6)))),"Freihändig Tipo. 36 Abs. 2 Bst. d OAPub","")</f>
        <v/>
      </c>
      <c r="CH76" s="473"/>
      <c r="CI76" s="461"/>
      <c r="CJ76" s="463"/>
      <c r="CK76" s="465"/>
      <c r="CL76" s="160"/>
      <c r="CM76" s="466"/>
      <c r="CN76" s="429"/>
      <c r="CO76" s="455"/>
      <c r="CP76" s="457"/>
      <c r="CQ76" s="472" t="str">
        <f>IF(OR(AND(CP$12="Offen",OR(AND(CM$12="Grundvertrag Dienstleistung",CO74&gt;='Valori soglia'!$H$5,CO74&lt;'Valori soglia'!$H$6),AND(CM$12="Los Dienstleistung",CO74&gt;='Valori soglia'!$H$5,CO74&lt;'Valori soglia'!$H$6),AND(CM$12="Grundvertrag Lieferung",CO74&gt;='Valori soglia'!$L$5,CO74&lt;'Valori soglia'!$L$6),AND(CM$12="Los Lieferung",CO74&gt;='Valori soglia'!$L$5,CO74&lt;'Valori soglia'!$L$6))),AND(CP$12="Einladung",OR(AND(CM$12="Grundvertrag Dienstleistung",CO74&gt;='Valori soglia'!$H$5,CO74&lt;'Valori soglia'!$H$6),AND(CM$12="Los Dienstleistung",CO74&gt;='Valori soglia'!$H$5,CO74&lt;'Valori soglia'!$H$6),AND(CM$12="Grundvertrag Lieferung",CO74&gt;='Valori soglia'!$L$5,CO74&lt;'Valori soglia'!$L$6),AND(CM$12="Los Lieferung",CO74&gt;='Valori soglia'!$L$5,CO74&lt;'Valori soglia'!$L$6)))),"Freihändig Tipo. 36 Abs. 2 Bst. d OAPub","")</f>
        <v/>
      </c>
      <c r="CR76" s="473"/>
      <c r="CS76" s="461"/>
      <c r="CT76" s="463"/>
      <c r="CU76" s="465"/>
      <c r="CV76" s="161"/>
      <c r="CW76" s="466"/>
      <c r="CX76" s="429"/>
      <c r="CY76" s="455"/>
      <c r="CZ76" s="457"/>
      <c r="DA76" s="472" t="str">
        <f>IF(OR(AND(CZ$12="Offen",OR(AND(CW$12="Grundvertrag Dienstleistung",CY74&gt;='Valori soglia'!$H$5,CY74&lt;'Valori soglia'!$H$6),AND(CW$12="Los Dienstleistung",CY74&gt;='Valori soglia'!$H$5,CY74&lt;'Valori soglia'!$H$6),AND(CW$12="Grundvertrag Lieferung",CY74&gt;='Valori soglia'!$L$5,CY74&lt;'Valori soglia'!$L$6),AND(CW$12="Los Lieferung",CY74&gt;='Valori soglia'!$L$5,CY74&lt;'Valori soglia'!$L$6))),AND(CZ$12="Einladung",OR(AND(CW$12="Grundvertrag Dienstleistung",CY74&gt;='Valori soglia'!$H$5,CY74&lt;'Valori soglia'!$H$6),AND(CW$12="Los Dienstleistung",CY74&gt;='Valori soglia'!$H$5,CY74&lt;'Valori soglia'!$H$6),AND(CW$12="Grundvertrag Lieferung",CY74&gt;='Valori soglia'!$L$5,CY74&lt;'Valori soglia'!$L$6),AND(CW$12="Los Lieferung",CY74&gt;='Valori soglia'!$L$5,CY74&lt;'Valori soglia'!$L$6)))),"Freihändig Tipo. 36 Abs. 2 Bst. d OAPub","")</f>
        <v/>
      </c>
      <c r="DB76" s="473"/>
      <c r="DC76" s="461"/>
      <c r="DD76" s="463"/>
      <c r="DE76" s="465"/>
      <c r="DF76" s="162"/>
      <c r="DG76" s="466"/>
      <c r="DH76" s="429"/>
      <c r="DI76" s="455"/>
      <c r="DJ76" s="457"/>
      <c r="DK76" s="472" t="str">
        <f>IF(OR(AND(DJ$12="Offen",OR(AND(DG$12="Grundvertrag Dienstleistung",DI74&gt;='Valori soglia'!$H$5,DI74&lt;'Valori soglia'!$H$6),AND(DG$12="Los Dienstleistung",DI74&gt;='Valori soglia'!$H$5,DI74&lt;'Valori soglia'!$H$6),AND(DG$12="Grundvertrag Lieferung",DI74&gt;='Valori soglia'!$L$5,DI74&lt;'Valori soglia'!$L$6),AND(DG$12="Los Lieferung",DI74&gt;='Valori soglia'!$L$5,DI74&lt;'Valori soglia'!$L$6))),AND(DJ$12="Einladung",OR(AND(DG$12="Grundvertrag Dienstleistung",DI74&gt;='Valori soglia'!$H$5,DI74&lt;'Valori soglia'!$H$6),AND(DG$12="Los Dienstleistung",DI74&gt;='Valori soglia'!$H$5,DI74&lt;'Valori soglia'!$H$6),AND(DG$12="Grundvertrag Lieferung",DI74&gt;='Valori soglia'!$L$5,DI74&lt;'Valori soglia'!$L$6),AND(DG$12="Los Lieferung",DI74&gt;='Valori soglia'!$L$5,DI74&lt;'Valori soglia'!$L$6)))),"Freihändig Tipo. 36 Abs. 2 Bst. d OAPub","")</f>
        <v/>
      </c>
      <c r="DL76" s="473"/>
      <c r="DM76" s="461"/>
      <c r="DN76" s="463"/>
      <c r="DO76" s="465"/>
      <c r="DP76" s="36"/>
      <c r="DQ76" s="466"/>
      <c r="DR76" s="429"/>
      <c r="DS76" s="455"/>
      <c r="DT76" s="457"/>
      <c r="DU76" s="472" t="str">
        <f>IF(OR(AND(DT$12="Offen",OR(AND(DQ$12="Grundvertrag Dienstleistung",DS74&gt;='Valori soglia'!$H$5,DS74&lt;'Valori soglia'!$H$6),AND(DQ$12="Los Dienstleistung",DS74&gt;='Valori soglia'!$H$5,DS74&lt;'Valori soglia'!$H$6),AND(DQ$12="Grundvertrag Lieferung",DS74&gt;='Valori soglia'!$L$5,DS74&lt;'Valori soglia'!$L$6),AND(DQ$12="Los Lieferung",DS74&gt;='Valori soglia'!$L$5,DS74&lt;'Valori soglia'!$L$6))),AND(DT$12="Einladung",OR(AND(DQ$12="Grundvertrag Dienstleistung",DS74&gt;='Valori soglia'!$H$5,DS74&lt;'Valori soglia'!$H$6),AND(DQ$12="Los Dienstleistung",DS74&gt;='Valori soglia'!$H$5,DS74&lt;'Valori soglia'!$H$6),AND(DQ$12="Grundvertrag Lieferung",DS74&gt;='Valori soglia'!$L$5,DS74&lt;'Valori soglia'!$L$6),AND(DQ$12="Los Lieferung",DS74&gt;='Valori soglia'!$L$5,DS74&lt;'Valori soglia'!$L$6)))),"Freihändig Tipo. 36 Abs. 2 Bst. d OAPub","")</f>
        <v/>
      </c>
      <c r="DV76" s="473"/>
      <c r="DW76" s="461"/>
      <c r="DX76" s="463"/>
      <c r="DY76" s="465"/>
      <c r="DZ76" s="27"/>
      <c r="EA76" s="466"/>
      <c r="EB76" s="429"/>
      <c r="EC76" s="455"/>
      <c r="ED76" s="457"/>
      <c r="EE76" s="472" t="str">
        <f>IF(OR(AND(ED$12="Offen",OR(AND(EA$12="Grundvertrag Dienstleistung",EC74&gt;='Valori soglia'!$H$5,EC74&lt;'Valori soglia'!$H$6),AND(EA$12="Los Dienstleistung",EC74&gt;='Valori soglia'!$H$5,EC74&lt;'Valori soglia'!$H$6),AND(EA$12="Grundvertrag Lieferung",EC74&gt;='Valori soglia'!$L$5,EC74&lt;'Valori soglia'!$L$6),AND(EA$12="Los Lieferung",EC74&gt;='Valori soglia'!$L$5,EC74&lt;'Valori soglia'!$L$6))),AND(ED$12="Einladung",OR(AND(EA$12="Grundvertrag Dienstleistung",EC74&gt;='Valori soglia'!$H$5,EC74&lt;'Valori soglia'!$H$6),AND(EA$12="Los Dienstleistung",EC74&gt;='Valori soglia'!$H$5,EC74&lt;'Valori soglia'!$H$6),AND(EA$12="Grundvertrag Lieferung",EC74&gt;='Valori soglia'!$L$5,EC74&lt;'Valori soglia'!$L$6),AND(EA$12="Los Lieferung",EC74&gt;='Valori soglia'!$L$5,EC74&lt;'Valori soglia'!$L$6)))),"Freihändig Tipo. 36 Abs. 2 Bst. d OAPub","")</f>
        <v/>
      </c>
      <c r="EF76" s="473"/>
      <c r="EG76" s="461"/>
      <c r="EH76" s="463"/>
      <c r="EI76" s="465"/>
      <c r="EJ76" s="28"/>
      <c r="EK76" s="466"/>
      <c r="EL76" s="429"/>
      <c r="EM76" s="455"/>
      <c r="EN76" s="457"/>
      <c r="EO76" s="472" t="str">
        <f>IF(OR(AND(EN$12="Offen",OR(AND(EK$12="Grundvertrag Dienstleistung",EM74&gt;='Valori soglia'!$H$5,EM74&lt;'Valori soglia'!$H$6),AND(EK$12="Los Dienstleistung",EM74&gt;='Valori soglia'!$H$5,EM74&lt;'Valori soglia'!$H$6),AND(EK$12="Grundvertrag Lieferung",EM74&gt;='Valori soglia'!$L$5,EM74&lt;'Valori soglia'!$L$6),AND(EK$12="Los Lieferung",EM74&gt;='Valori soglia'!$L$5,EM74&lt;'Valori soglia'!$L$6))),AND(EN$12="Einladung",OR(AND(EK$12="Grundvertrag Dienstleistung",EM74&gt;='Valori soglia'!$H$5,EM74&lt;'Valori soglia'!$H$6),AND(EK$12="Los Dienstleistung",EM74&gt;='Valori soglia'!$H$5,EM74&lt;'Valori soglia'!$H$6),AND(EK$12="Grundvertrag Lieferung",EM74&gt;='Valori soglia'!$L$5,EM74&lt;'Valori soglia'!$L$6),AND(EK$12="Los Lieferung",EM74&gt;='Valori soglia'!$L$5,EM74&lt;'Valori soglia'!$L$6)))),"Freihändig Tipo. 36 Abs. 2 Bst. d OAPub","")</f>
        <v/>
      </c>
      <c r="EP76" s="473"/>
      <c r="EQ76" s="461"/>
      <c r="ER76" s="463"/>
      <c r="ES76" s="465"/>
      <c r="ET76" s="27"/>
      <c r="EU76" s="466"/>
      <c r="EV76" s="429"/>
      <c r="EW76" s="455"/>
      <c r="EX76" s="457"/>
      <c r="EY76" s="472" t="str">
        <f>IF(OR(AND(EX$12="Offen",OR(AND(EU$12="Grundvertrag Dienstleistung",EW74&gt;='Valori soglia'!$H$5,EW74&lt;'Valori soglia'!$H$6),AND(EU$12="Los Dienstleistung",EW74&gt;='Valori soglia'!$H$5,EW74&lt;'Valori soglia'!$H$6),AND(EU$12="Grundvertrag Lieferung",EW74&gt;='Valori soglia'!$L$5,EW74&lt;'Valori soglia'!$L$6),AND(EU$12="Los Lieferung",EW74&gt;='Valori soglia'!$L$5,EW74&lt;'Valori soglia'!$L$6))),AND(EX$12="Einladung",OR(AND(EU$12="Grundvertrag Dienstleistung",EW74&gt;='Valori soglia'!$H$5,EW74&lt;'Valori soglia'!$H$6),AND(EU$12="Los Dienstleistung",EW74&gt;='Valori soglia'!$H$5,EW74&lt;'Valori soglia'!$H$6),AND(EU$12="Grundvertrag Lieferung",EW74&gt;='Valori soglia'!$L$5,EW74&lt;'Valori soglia'!$L$6),AND(EU$12="Los Lieferung",EW74&gt;='Valori soglia'!$L$5,EW74&lt;'Valori soglia'!$L$6)))),"Freihändig Tipo. 36 Abs. 2 Bst. d OAPub","")</f>
        <v/>
      </c>
      <c r="EZ76" s="473"/>
      <c r="FA76" s="461"/>
      <c r="FB76" s="463"/>
      <c r="FC76" s="465"/>
      <c r="FD76" s="159"/>
      <c r="FE76" s="466"/>
      <c r="FF76" s="429"/>
      <c r="FG76" s="455"/>
      <c r="FH76" s="457"/>
      <c r="FI76" s="472" t="str">
        <f>IF(OR(AND(FH$12="Offen",OR(AND(FE$12="Grundvertrag Dienstleistung",FG74&gt;='Valori soglia'!$H$5,FG74&lt;'Valori soglia'!$H$6),AND(FE$12="Los Dienstleistung",FG74&gt;='Valori soglia'!$H$5,FG74&lt;'Valori soglia'!$H$6),AND(FE$12="Grundvertrag Lieferung",FG74&gt;='Valori soglia'!$L$5,FG74&lt;'Valori soglia'!$L$6),AND(FE$12="Los Lieferung",FG74&gt;='Valori soglia'!$L$5,FG74&lt;'Valori soglia'!$L$6))),AND(FH$12="Einladung",OR(AND(FE$12="Grundvertrag Dienstleistung",FG74&gt;='Valori soglia'!$H$5,FG74&lt;'Valori soglia'!$H$6),AND(FE$12="Los Dienstleistung",FG74&gt;='Valori soglia'!$H$5,FG74&lt;'Valori soglia'!$H$6),AND(FE$12="Grundvertrag Lieferung",FG74&gt;='Valori soglia'!$L$5,FG74&lt;'Valori soglia'!$L$6),AND(FE$12="Los Lieferung",FG74&gt;='Valori soglia'!$L$5,FG74&lt;'Valori soglia'!$L$6)))),"Freihändig Tipo. 36 Abs. 2 Bst. d OAPub","")</f>
        <v/>
      </c>
      <c r="FJ76" s="473"/>
      <c r="FK76" s="461"/>
      <c r="FL76" s="463"/>
      <c r="FM76" s="465"/>
      <c r="FN76" s="159"/>
      <c r="FO76" s="466"/>
      <c r="FP76" s="429"/>
      <c r="FQ76" s="455"/>
      <c r="FR76" s="457"/>
      <c r="FS76" s="472" t="str">
        <f>IF(OR(AND(FR$12="Offen",OR(AND(FO$12="Grundvertrag Dienstleistung",FQ74&gt;='Valori soglia'!$H$5,FQ74&lt;'Valori soglia'!$H$6),AND(FO$12="Los Dienstleistung",FQ74&gt;='Valori soglia'!$H$5,FQ74&lt;'Valori soglia'!$H$6),AND(FO$12="Grundvertrag Lieferung",FQ74&gt;='Valori soglia'!$L$5,FQ74&lt;'Valori soglia'!$L$6),AND(FO$12="Los Lieferung",FQ74&gt;='Valori soglia'!$L$5,FQ74&lt;'Valori soglia'!$L$6))),AND(FR$12="Einladung",OR(AND(FO$12="Grundvertrag Dienstleistung",FQ74&gt;='Valori soglia'!$H$5,FQ74&lt;'Valori soglia'!$H$6),AND(FO$12="Los Dienstleistung",FQ74&gt;='Valori soglia'!$H$5,FQ74&lt;'Valori soglia'!$H$6),AND(FO$12="Grundvertrag Lieferung",FQ74&gt;='Valori soglia'!$L$5,FQ74&lt;'Valori soglia'!$L$6),AND(FO$12="Los Lieferung",FQ74&gt;='Valori soglia'!$L$5,FQ74&lt;'Valori soglia'!$L$6)))),"Freihändig Tipo. 36 Abs. 2 Bst. d OAPub","")</f>
        <v/>
      </c>
      <c r="FT76" s="473"/>
      <c r="FU76" s="461"/>
      <c r="FV76" s="463"/>
      <c r="FW76" s="465"/>
      <c r="FX76" s="160"/>
      <c r="FY76" s="466"/>
      <c r="FZ76" s="429"/>
      <c r="GA76" s="455"/>
      <c r="GB76" s="457"/>
      <c r="GC76" s="472" t="str">
        <f>IF(OR(AND(GB$12="Offen",OR(AND(FY$12="Grundvertrag Dienstleistung",GA74&gt;='Valori soglia'!$H$5,GA74&lt;'Valori soglia'!$H$6),AND(FY$12="Los Dienstleistung",GA74&gt;='Valori soglia'!$H$5,GA74&lt;'Valori soglia'!$H$6),AND(FY$12="Grundvertrag Lieferung",GA74&gt;='Valori soglia'!$L$5,GA74&lt;'Valori soglia'!$L$6),AND(FY$12="Los Lieferung",GA74&gt;='Valori soglia'!$L$5,GA74&lt;'Valori soglia'!$L$6))),AND(GB$12="Einladung",OR(AND(FY$12="Grundvertrag Dienstleistung",GA74&gt;='Valori soglia'!$H$5,GA74&lt;'Valori soglia'!$H$6),AND(FY$12="Los Dienstleistung",GA74&gt;='Valori soglia'!$H$5,GA74&lt;'Valori soglia'!$H$6),AND(FY$12="Grundvertrag Lieferung",GA74&gt;='Valori soglia'!$L$5,GA74&lt;'Valori soglia'!$L$6),AND(FY$12="Los Lieferung",GA74&gt;='Valori soglia'!$L$5,GA74&lt;'Valori soglia'!$L$6)))),"Freihändig Tipo. 36 Abs. 2 Bst. d OAPub","")</f>
        <v/>
      </c>
      <c r="GD76" s="473"/>
      <c r="GE76" s="461"/>
      <c r="GF76" s="463"/>
      <c r="GG76" s="465"/>
      <c r="GH76" s="161"/>
      <c r="GI76" s="466"/>
      <c r="GJ76" s="429"/>
      <c r="GK76" s="455"/>
      <c r="GL76" s="457"/>
      <c r="GM76" s="472" t="str">
        <f>IF(OR(AND(GL$12="Offen",OR(AND(GI$12="Grundvertrag Dienstleistung",GK74&gt;='Valori soglia'!$H$5,GK74&lt;'Valori soglia'!$H$6),AND(GI$12="Los Dienstleistung",GK74&gt;='Valori soglia'!$H$5,GK74&lt;'Valori soglia'!$H$6),AND(GI$12="Grundvertrag Lieferung",GK74&gt;='Valori soglia'!$L$5,GK74&lt;'Valori soglia'!$L$6),AND(GI$12="Los Lieferung",GK74&gt;='Valori soglia'!$L$5,GK74&lt;'Valori soglia'!$L$6))),AND(GL$12="Einladung",OR(AND(GI$12="Grundvertrag Dienstleistung",GK74&gt;='Valori soglia'!$H$5,GK74&lt;'Valori soglia'!$H$6),AND(GI$12="Los Dienstleistung",GK74&gt;='Valori soglia'!$H$5,GK74&lt;'Valori soglia'!$H$6),AND(GI$12="Grundvertrag Lieferung",GK74&gt;='Valori soglia'!$L$5,GK74&lt;'Valori soglia'!$L$6),AND(GI$12="Los Lieferung",GK74&gt;='Valori soglia'!$L$5,GK74&lt;'Valori soglia'!$L$6)))),"Freihändig Tipo. 36 Abs. 2 Bst. d OAPub","")</f>
        <v/>
      </c>
      <c r="GN76" s="473"/>
      <c r="GO76" s="461"/>
      <c r="GP76" s="463"/>
      <c r="GQ76" s="465"/>
      <c r="GR76" s="162"/>
      <c r="GS76" s="466"/>
      <c r="GT76" s="429"/>
      <c r="GU76" s="455"/>
      <c r="GV76" s="457"/>
      <c r="GW76" s="472" t="str">
        <f>IF(OR(AND(GV$12="Offen",OR(AND(GS$12="Grundvertrag Dienstleistung",GU74&gt;='Valori soglia'!$H$5,GU74&lt;'Valori soglia'!$H$6),AND(GS$12="Los Dienstleistung",GU74&gt;='Valori soglia'!$H$5,GU74&lt;'Valori soglia'!$H$6),AND(GS$12="Grundvertrag Lieferung",GU74&gt;='Valori soglia'!$L$5,GU74&lt;'Valori soglia'!$L$6),AND(GS$12="Los Lieferung",GU74&gt;='Valori soglia'!$L$5,GU74&lt;'Valori soglia'!$L$6))),AND(GV$12="Einladung",OR(AND(GS$12="Grundvertrag Dienstleistung",GU74&gt;='Valori soglia'!$H$5,GU74&lt;'Valori soglia'!$H$6),AND(GS$12="Los Dienstleistung",GU74&gt;='Valori soglia'!$H$5,GU74&lt;'Valori soglia'!$H$6),AND(GS$12="Grundvertrag Lieferung",GU74&gt;='Valori soglia'!$L$5,GU74&lt;'Valori soglia'!$L$6),AND(GS$12="Los Lieferung",GU74&gt;='Valori soglia'!$L$5,GU74&lt;'Valori soglia'!$L$6)))),"Freihändig Tipo. 36 Abs. 2 Bst. d OAPub","")</f>
        <v/>
      </c>
      <c r="GX76" s="473"/>
      <c r="GY76" s="461"/>
      <c r="GZ76" s="463"/>
      <c r="HA76" s="465"/>
      <c r="HB76" s="36"/>
      <c r="HC76" s="466"/>
      <c r="HD76" s="429"/>
      <c r="HE76" s="455"/>
      <c r="HF76" s="457"/>
      <c r="HG76" s="472" t="str">
        <f>IF(OR(AND(HF$12="Offen",OR(AND(HC$12="Grundvertrag Dienstleistung",HE74&gt;='Valori soglia'!$H$5,HE74&lt;'Valori soglia'!$H$6),AND(HC$12="Los Dienstleistung",HE74&gt;='Valori soglia'!$H$5,HE74&lt;'Valori soglia'!$H$6),AND(HC$12="Grundvertrag Lieferung",HE74&gt;='Valori soglia'!$L$5,HE74&lt;'Valori soglia'!$L$6),AND(HC$12="Los Lieferung",HE74&gt;='Valori soglia'!$L$5,HE74&lt;'Valori soglia'!$L$6))),AND(HF$12="Einladung",OR(AND(HC$12="Grundvertrag Dienstleistung",HE74&gt;='Valori soglia'!$H$5,HE74&lt;'Valori soglia'!$H$6),AND(HC$12="Los Dienstleistung",HE74&gt;='Valori soglia'!$H$5,HE74&lt;'Valori soglia'!$H$6),AND(HC$12="Grundvertrag Lieferung",HE74&gt;='Valori soglia'!$L$5,HE74&lt;'Valori soglia'!$L$6),AND(HC$12="Los Lieferung",HE74&gt;='Valori soglia'!$L$5,HE74&lt;'Valori soglia'!$L$6)))),"Freihändig Tipo. 36 Abs. 2 Bst. d OAPub","")</f>
        <v/>
      </c>
      <c r="HH76" s="473"/>
      <c r="HI76" s="461"/>
      <c r="HJ76" s="463"/>
      <c r="HK76" s="465"/>
      <c r="HL76" s="27"/>
      <c r="HM76" s="466"/>
      <c r="HN76" s="429"/>
      <c r="HO76" s="455"/>
      <c r="HP76" s="457"/>
      <c r="HQ76" s="472" t="str">
        <f>IF(OR(AND(HP$12="Offen",OR(AND(HM$12="Grundvertrag Dienstleistung",HO74&gt;='Valori soglia'!$H$5,HO74&lt;'Valori soglia'!$H$6),AND(HM$12="Los Dienstleistung",HO74&gt;='Valori soglia'!$H$5,HO74&lt;'Valori soglia'!$H$6),AND(HM$12="Grundvertrag Lieferung",HO74&gt;='Valori soglia'!$L$5,HO74&lt;'Valori soglia'!$L$6),AND(HM$12="Los Lieferung",HO74&gt;='Valori soglia'!$L$5,HO74&lt;'Valori soglia'!$L$6))),AND(HP$12="Einladung",OR(AND(HM$12="Grundvertrag Dienstleistung",HO74&gt;='Valori soglia'!$H$5,HO74&lt;'Valori soglia'!$H$6),AND(HM$12="Los Dienstleistung",HO74&gt;='Valori soglia'!$H$5,HO74&lt;'Valori soglia'!$H$6),AND(HM$12="Grundvertrag Lieferung",HO74&gt;='Valori soglia'!$L$5,HO74&lt;'Valori soglia'!$L$6),AND(HM$12="Los Lieferung",HO74&gt;='Valori soglia'!$L$5,HO74&lt;'Valori soglia'!$L$6)))),"Freihändig Tipo. 36 Abs. 2 Bst. d OAPub","")</f>
        <v/>
      </c>
      <c r="HR76" s="473"/>
      <c r="HS76" s="461"/>
      <c r="HT76" s="463"/>
      <c r="HU76" s="465"/>
      <c r="HV76" s="28"/>
      <c r="HW76" s="466"/>
      <c r="HX76" s="429"/>
      <c r="HY76" s="455"/>
      <c r="HZ76" s="457"/>
      <c r="IA76" s="472" t="str">
        <f>IF(OR(AND(HZ$12="Offen",OR(AND(HW$12="Grundvertrag Dienstleistung",HY74&gt;='Valori soglia'!$H$5,HY74&lt;'Valori soglia'!$H$6),AND(HW$12="Los Dienstleistung",HY74&gt;='Valori soglia'!$H$5,HY74&lt;'Valori soglia'!$H$6),AND(HW$12="Grundvertrag Lieferung",HY74&gt;='Valori soglia'!$L$5,HY74&lt;'Valori soglia'!$L$6),AND(HW$12="Los Lieferung",HY74&gt;='Valori soglia'!$L$5,HY74&lt;'Valori soglia'!$L$6))),AND(HZ$12="Einladung",OR(AND(HW$12="Grundvertrag Dienstleistung",HY74&gt;='Valori soglia'!$H$5,HY74&lt;'Valori soglia'!$H$6),AND(HW$12="Los Dienstleistung",HY74&gt;='Valori soglia'!$H$5,HY74&lt;'Valori soglia'!$H$6),AND(HW$12="Grundvertrag Lieferung",HY74&gt;='Valori soglia'!$L$5,HY74&lt;'Valori soglia'!$L$6),AND(HW$12="Los Lieferung",HY74&gt;='Valori soglia'!$L$5,HY74&lt;'Valori soglia'!$L$6)))),"Freihändig Tipo. 36 Abs. 2 Bst. d OAPub","")</f>
        <v/>
      </c>
      <c r="IB76" s="473"/>
      <c r="IC76" s="461"/>
      <c r="ID76" s="463"/>
      <c r="IE76" s="465"/>
      <c r="IF76" s="27"/>
      <c r="IG76" s="466"/>
      <c r="IH76" s="429"/>
      <c r="II76" s="455"/>
      <c r="IJ76" s="457"/>
      <c r="IK76" s="472" t="str">
        <f>IF(OR(AND(IJ$12="Offen",OR(AND(IG$12="Grundvertrag Dienstleistung",II74&gt;='Valori soglia'!$H$5,II74&lt;'Valori soglia'!$H$6),AND(IG$12="Los Dienstleistung",II74&gt;='Valori soglia'!$H$5,II74&lt;'Valori soglia'!$H$6),AND(IG$12="Grundvertrag Lieferung",II74&gt;='Valori soglia'!$L$5,II74&lt;'Valori soglia'!$L$6),AND(IG$12="Los Lieferung",II74&gt;='Valori soglia'!$L$5,II74&lt;'Valori soglia'!$L$6))),AND(IJ$12="Einladung",OR(AND(IG$12="Grundvertrag Dienstleistung",II74&gt;='Valori soglia'!$H$5,II74&lt;'Valori soglia'!$H$6),AND(IG$12="Los Dienstleistung",II74&gt;='Valori soglia'!$H$5,II74&lt;'Valori soglia'!$H$6),AND(IG$12="Grundvertrag Lieferung",II74&gt;='Valori soglia'!$L$5,II74&lt;'Valori soglia'!$L$6),AND(IG$12="Los Lieferung",II74&gt;='Valori soglia'!$L$5,II74&lt;'Valori soglia'!$L$6)))),"Freihändig Tipo. 36 Abs. 2 Bst. d OAPub","")</f>
        <v/>
      </c>
      <c r="IL76" s="473"/>
      <c r="IM76" s="461"/>
      <c r="IN76" s="463"/>
      <c r="IO76" s="465"/>
      <c r="IP76" s="159"/>
      <c r="IQ76" s="466"/>
      <c r="IR76" s="429"/>
      <c r="IS76" s="455"/>
      <c r="IT76" s="457"/>
      <c r="IU76" s="472" t="str">
        <f>IF(OR(AND(IT$12="Offen",OR(AND(IQ$12="Grundvertrag Dienstleistung",IS74&gt;='Valori soglia'!$H$5,IS74&lt;'Valori soglia'!$H$6),AND(IQ$12="Los Dienstleistung",IS74&gt;='Valori soglia'!$H$5,IS74&lt;'Valori soglia'!$H$6),AND(IQ$12="Grundvertrag Lieferung",IS74&gt;='Valori soglia'!$L$5,IS74&lt;'Valori soglia'!$L$6),AND(IQ$12="Los Lieferung",IS74&gt;='Valori soglia'!$L$5,IS74&lt;'Valori soglia'!$L$6))),AND(IT$12="Einladung",OR(AND(IQ$12="Grundvertrag Dienstleistung",IS74&gt;='Valori soglia'!$H$5,IS74&lt;'Valori soglia'!$H$6),AND(IQ$12="Los Dienstleistung",IS74&gt;='Valori soglia'!$H$5,IS74&lt;'Valori soglia'!$H$6),AND(IQ$12="Grundvertrag Lieferung",IS74&gt;='Valori soglia'!$L$5,IS74&lt;'Valori soglia'!$L$6),AND(IQ$12="Los Lieferung",IS74&gt;='Valori soglia'!$L$5,IS74&lt;'Valori soglia'!$L$6)))),"Freihändig Tipo. 36 Abs. 2 Bst. d OAPub","")</f>
        <v/>
      </c>
      <c r="IV76" s="473"/>
      <c r="IW76" s="461"/>
      <c r="IX76" s="463"/>
      <c r="IY76" s="465"/>
      <c r="IZ76" s="159"/>
      <c r="JA76" s="466"/>
      <c r="JB76" s="429"/>
      <c r="JC76" s="455"/>
      <c r="JD76" s="457"/>
      <c r="JE76" s="472" t="str">
        <f>IF(OR(AND(JD$12="Offen",OR(AND(JA$12="Grundvertrag Dienstleistung",JC74&gt;='Valori soglia'!$H$5,JC74&lt;'Valori soglia'!$H$6),AND(JA$12="Los Dienstleistung",JC74&gt;='Valori soglia'!$H$5,JC74&lt;'Valori soglia'!$H$6),AND(JA$12="Grundvertrag Lieferung",JC74&gt;='Valori soglia'!$L$5,JC74&lt;'Valori soglia'!$L$6),AND(JA$12="Los Lieferung",JC74&gt;='Valori soglia'!$L$5,JC74&lt;'Valori soglia'!$L$6))),AND(JD$12="Einladung",OR(AND(JA$12="Grundvertrag Dienstleistung",JC74&gt;='Valori soglia'!$H$5,JC74&lt;'Valori soglia'!$H$6),AND(JA$12="Los Dienstleistung",JC74&gt;='Valori soglia'!$H$5,JC74&lt;'Valori soglia'!$H$6),AND(JA$12="Grundvertrag Lieferung",JC74&gt;='Valori soglia'!$L$5,JC74&lt;'Valori soglia'!$L$6),AND(JA$12="Los Lieferung",JC74&gt;='Valori soglia'!$L$5,JC74&lt;'Valori soglia'!$L$6)))),"Freihändig Tipo. 36 Abs. 2 Bst. d OAPub","")</f>
        <v/>
      </c>
      <c r="JF76" s="473"/>
      <c r="JG76" s="461"/>
      <c r="JH76" s="463"/>
      <c r="JI76" s="465"/>
      <c r="JJ76" s="160"/>
      <c r="JK76" s="466"/>
      <c r="JL76" s="429"/>
      <c r="JM76" s="455"/>
      <c r="JN76" s="457"/>
      <c r="JO76" s="472" t="str">
        <f>IF(OR(AND(JN$12="Offen",OR(AND(JK$12="Grundvertrag Dienstleistung",JM74&gt;='Valori soglia'!$H$5,JM74&lt;'Valori soglia'!$H$6),AND(JK$12="Los Dienstleistung",JM74&gt;='Valori soglia'!$H$5,JM74&lt;'Valori soglia'!$H$6),AND(JK$12="Grundvertrag Lieferung",JM74&gt;='Valori soglia'!$L$5,JM74&lt;'Valori soglia'!$L$6),AND(JK$12="Los Lieferung",JM74&gt;='Valori soglia'!$L$5,JM74&lt;'Valori soglia'!$L$6))),AND(JN$12="Einladung",OR(AND(JK$12="Grundvertrag Dienstleistung",JM74&gt;='Valori soglia'!$H$5,JM74&lt;'Valori soglia'!$H$6),AND(JK$12="Los Dienstleistung",JM74&gt;='Valori soglia'!$H$5,JM74&lt;'Valori soglia'!$H$6),AND(JK$12="Grundvertrag Lieferung",JM74&gt;='Valori soglia'!$L$5,JM74&lt;'Valori soglia'!$L$6),AND(JK$12="Los Lieferung",JM74&gt;='Valori soglia'!$L$5,JM74&lt;'Valori soglia'!$L$6)))),"Freihändig Tipo. 36 Abs. 2 Bst. d OAPub","")</f>
        <v/>
      </c>
      <c r="JP76" s="473"/>
      <c r="JQ76" s="461"/>
      <c r="JR76" s="463"/>
      <c r="JS76" s="465"/>
    </row>
    <row r="77" spans="2:279" ht="27" customHeight="1" x14ac:dyDescent="0.2">
      <c r="B77" s="151" t="s">
        <v>103</v>
      </c>
      <c r="C77" s="429"/>
      <c r="D77" s="378">
        <v>0</v>
      </c>
      <c r="E77" s="510" t="str">
        <f>IF(D77&gt;='Valori soglia'!H$6,"BöB","OAPub")</f>
        <v>OAPub</v>
      </c>
      <c r="F77" s="505" t="str">
        <f>IF(D77&gt;='Valori soglia'!H$6,"Offenes Procedura *","")</f>
        <v/>
      </c>
      <c r="G77" s="506"/>
      <c r="H77" s="502" t="str">
        <f>IF(E77="BöB","Ja","No")</f>
        <v>No</v>
      </c>
      <c r="I77" s="503" t="str">
        <f>IF(E77="BöB","Ja","No")</f>
        <v>No</v>
      </c>
      <c r="J77" s="495"/>
      <c r="K77" s="173" t="s">
        <v>44</v>
      </c>
      <c r="L77" s="429">
        <v>22</v>
      </c>
      <c r="M77" s="455">
        <v>0</v>
      </c>
      <c r="N77" s="457" t="str">
        <f>IF(M77&gt;='Valori soglia'!$H$6,"BöB","OAPub")</f>
        <v>OAPub</v>
      </c>
      <c r="O77" s="459" t="str">
        <f>IF(OR(AND(K$12="Grundvertrag Dienstleistung",M77&gt;='Valori soglia'!$H$5,O79=""),AND(K$12="Los Dienstleistung",M77&gt;='Valori soglia'!$H$5,O79=""),AND(K$12="Grundvertrag Lieferung",M77&gt;='Valori soglia'!$L$5,O79=""),AND(K$12="Los Lieferung",M77&gt;='Valori soglia'!$L$5,O79="")),"Freihändig Tipo. 13 OAPub","")</f>
        <v/>
      </c>
      <c r="P77" s="460"/>
      <c r="Q77" s="461" t="str">
        <f>IF(N77="BöB","Ja","No")</f>
        <v>No</v>
      </c>
      <c r="R77" s="463" t="str">
        <f>IF(N77="BöB","Ja","No")</f>
        <v>No</v>
      </c>
      <c r="S77" s="465" t="str">
        <f>IF(SUM(M14:M79)&gt;M12/2,"Ʃ Aggiunte &gt; 50% Grundauftrag","")</f>
        <v/>
      </c>
      <c r="T77" s="162"/>
      <c r="U77" s="173" t="s">
        <v>44</v>
      </c>
      <c r="V77" s="429">
        <v>22</v>
      </c>
      <c r="W77" s="455">
        <v>0</v>
      </c>
      <c r="X77" s="457" t="str">
        <f>IF(W77&gt;='Valori soglia'!$H$6,"BöB","OAPub")</f>
        <v>OAPub</v>
      </c>
      <c r="Y77" s="459" t="str">
        <f>IF(OR(AND(U$12="Grundvertrag Dienstleistung",W77&gt;='Valori soglia'!$H$5,Y79=""),AND(U$12="Los Dienstleistung",W77&gt;='Valori soglia'!$H$5,Y79=""),AND(U$12="Grundvertrag Lieferung",W77&gt;='Valori soglia'!$L$5,Y79=""),AND(U$12="Los Lieferung",W77&gt;='Valori soglia'!$L$5,Y79="")),"Freihändig Tipo. 13 OAPub","")</f>
        <v/>
      </c>
      <c r="Z77" s="460"/>
      <c r="AA77" s="461" t="str">
        <f>IF(X77="BöB","Ja","No")</f>
        <v>No</v>
      </c>
      <c r="AB77" s="463" t="str">
        <f>IF(X77="BöB","Ja","No")</f>
        <v>No</v>
      </c>
      <c r="AC77" s="465" t="str">
        <f>IF(SUM(W14:W79)&gt;W12/2,"Ʃ Aggiunte &gt; 50% Grundauftrag","")</f>
        <v/>
      </c>
      <c r="AD77" s="27"/>
      <c r="AE77" s="173" t="s">
        <v>44</v>
      </c>
      <c r="AF77" s="429">
        <v>22</v>
      </c>
      <c r="AG77" s="455">
        <v>0</v>
      </c>
      <c r="AH77" s="457" t="str">
        <f>IF(AG77&gt;='Valori soglia'!$H$6,"BöB","OAPub")</f>
        <v>OAPub</v>
      </c>
      <c r="AI77" s="459" t="str">
        <f>IF(OR(AND(AE$12="Grundvertrag Dienstleistung",AG77&gt;='Valori soglia'!$H$5,AI79=""),AND(AE$12="Los Dienstleistung",AG77&gt;='Valori soglia'!$H$5,AI79=""),AND(AE$12="Grundvertrag Lieferung",AG77&gt;='Valori soglia'!$L$5,AI79=""),AND(AE$12="Los Lieferung",AG77&gt;='Valori soglia'!$L$5,AI79="")),"Freihändig Tipo. 13 OAPub","")</f>
        <v/>
      </c>
      <c r="AJ77" s="460"/>
      <c r="AK77" s="461" t="str">
        <f>IF(AH77="BöB","Ja","No")</f>
        <v>No</v>
      </c>
      <c r="AL77" s="463" t="str">
        <f>IF(AH77="BöB","Ja","No")</f>
        <v>No</v>
      </c>
      <c r="AM77" s="465" t="str">
        <f>IF(SUM(AG14:AG79)&gt;AG12/2,"Ʃ Aggiunte &gt; 50% Grundauftrag","")</f>
        <v/>
      </c>
      <c r="AN77" s="27"/>
      <c r="AO77" s="173" t="s">
        <v>44</v>
      </c>
      <c r="AP77" s="429">
        <v>22</v>
      </c>
      <c r="AQ77" s="455">
        <v>0</v>
      </c>
      <c r="AR77" s="457" t="str">
        <f>IF(AQ77&gt;='Valori soglia'!$H$6,"BöB","OAPub")</f>
        <v>OAPub</v>
      </c>
      <c r="AS77" s="459" t="str">
        <f>IF(OR(AND(AO$12="Grundvertrag Dienstleistung",AQ77&gt;='Valori soglia'!$H$5,AS79=""),AND(AO$12="Los Dienstleistung",AQ77&gt;='Valori soglia'!$H$5,AS79=""),AND(AO$12="Grundvertrag Lieferung",AQ77&gt;='Valori soglia'!$L$5,AS79=""),AND(AO$12="Los Lieferung",AQ77&gt;='Valori soglia'!$L$5,AS79="")),"Freihändig Tipo. 13 OAPub","")</f>
        <v/>
      </c>
      <c r="AT77" s="460"/>
      <c r="AU77" s="461" t="str">
        <f>IF(AR77="BöB","Ja","No")</f>
        <v>No</v>
      </c>
      <c r="AV77" s="463" t="str">
        <f>IF(AR77="BöB","Ja","No")</f>
        <v>No</v>
      </c>
      <c r="AW77" s="465" t="str">
        <f>IF(SUM(AQ14:AQ79)&gt;AQ12/2,"Ʃ Aggiunte &gt; 50% Grundauftrag","")</f>
        <v/>
      </c>
      <c r="AX77" s="28"/>
      <c r="AY77" s="173" t="s">
        <v>44</v>
      </c>
      <c r="AZ77" s="429">
        <v>22</v>
      </c>
      <c r="BA77" s="455">
        <v>0</v>
      </c>
      <c r="BB77" s="457" t="str">
        <f>IF(BA77&gt;='Valori soglia'!$H$6,"BöB","OAPub")</f>
        <v>OAPub</v>
      </c>
      <c r="BC77" s="459" t="str">
        <f>IF(OR(AND(AY$12="Grundvertrag Dienstleistung",BA77&gt;='Valori soglia'!$H$5,BC79=""),AND(AY$12="Los Dienstleistung",BA77&gt;='Valori soglia'!$H$5,BC79=""),AND(AY$12="Grundvertrag Lieferung",BA77&gt;='Valori soglia'!$L$5,BC79=""),AND(AY$12="Los Lieferung",BA77&gt;='Valori soglia'!$L$5,BC79="")),"Freihändig Tipo. 13 OAPub","")</f>
        <v/>
      </c>
      <c r="BD77" s="460"/>
      <c r="BE77" s="461" t="str">
        <f>IF(BB77="BöB","Ja","No")</f>
        <v>No</v>
      </c>
      <c r="BF77" s="463" t="str">
        <f>IF(BB77="BöB","Ja","No")</f>
        <v>No</v>
      </c>
      <c r="BG77" s="465" t="str">
        <f>IF(SUM(BA14:BA79)&gt;BA12/2,"Ʃ Aggiunte &gt; 50% Grundauftrag","")</f>
        <v/>
      </c>
      <c r="BH77" s="27"/>
      <c r="BI77" s="173" t="s">
        <v>44</v>
      </c>
      <c r="BJ77" s="429">
        <v>22</v>
      </c>
      <c r="BK77" s="455">
        <v>0</v>
      </c>
      <c r="BL77" s="457" t="str">
        <f>IF(BK77&gt;='Valori soglia'!$H$6,"BöB","OAPub")</f>
        <v>OAPub</v>
      </c>
      <c r="BM77" s="459" t="str">
        <f>IF(OR(AND(BI$12="Grundvertrag Dienstleistung",BK77&gt;='Valori soglia'!$H$5,BM79=""),AND(BI$12="Los Dienstleistung",BK77&gt;='Valori soglia'!$H$5,BM79=""),AND(BI$12="Grundvertrag Lieferung",BK77&gt;='Valori soglia'!$L$5,BM79=""),AND(BI$12="Los Lieferung",BK77&gt;='Valori soglia'!$L$5,BM79="")),"Freihändig Tipo. 13 OAPub","")</f>
        <v/>
      </c>
      <c r="BN77" s="460"/>
      <c r="BO77" s="461" t="str">
        <f>IF(BL77="BöB","Ja","No")</f>
        <v>No</v>
      </c>
      <c r="BP77" s="463" t="str">
        <f>IF(BL77="BöB","Ja","No")</f>
        <v>No</v>
      </c>
      <c r="BQ77" s="465" t="str">
        <f>IF(SUM(BK14:BK79)&gt;BK12/2,"Ʃ Aggiunte &gt; 50% Grundauftrag","")</f>
        <v/>
      </c>
      <c r="BR77" s="159"/>
      <c r="BS77" s="173" t="s">
        <v>44</v>
      </c>
      <c r="BT77" s="429">
        <v>22</v>
      </c>
      <c r="BU77" s="455">
        <v>0</v>
      </c>
      <c r="BV77" s="457" t="str">
        <f>IF(BU77&gt;='Valori soglia'!$H$6,"BöB","OAPub")</f>
        <v>OAPub</v>
      </c>
      <c r="BW77" s="459" t="str">
        <f>IF(OR(AND(BS$12="Grundvertrag Dienstleistung",BU77&gt;='Valori soglia'!$H$5,BW79=""),AND(BS$12="Los Dienstleistung",BU77&gt;='Valori soglia'!$H$5,BW79=""),AND(BS$12="Grundvertrag Lieferung",BU77&gt;='Valori soglia'!$L$5,BW79=""),AND(BS$12="Los Lieferung",BU77&gt;='Valori soglia'!$L$5,BW79="")),"Freihändig Tipo. 13 OAPub","")</f>
        <v/>
      </c>
      <c r="BX77" s="460"/>
      <c r="BY77" s="461" t="str">
        <f>IF(BV77="BöB","Ja","No")</f>
        <v>No</v>
      </c>
      <c r="BZ77" s="463" t="str">
        <f>IF(BV77="BöB","Ja","No")</f>
        <v>No</v>
      </c>
      <c r="CA77" s="465" t="str">
        <f>IF(SUM(BU14:BU79)&gt;BU12/2,"Ʃ Aggiunte &gt; 50% Grundauftrag","")</f>
        <v/>
      </c>
      <c r="CB77" s="159"/>
      <c r="CC77" s="173" t="s">
        <v>44</v>
      </c>
      <c r="CD77" s="429">
        <v>22</v>
      </c>
      <c r="CE77" s="455">
        <v>0</v>
      </c>
      <c r="CF77" s="457" t="str">
        <f>IF(CE77&gt;='Valori soglia'!$H$6,"BöB","OAPub")</f>
        <v>OAPub</v>
      </c>
      <c r="CG77" s="459" t="str">
        <f>IF(OR(AND(CC$12="Grundvertrag Dienstleistung",CE77&gt;='Valori soglia'!$H$5,CG79=""),AND(CC$12="Los Dienstleistung",CE77&gt;='Valori soglia'!$H$5,CG79=""),AND(CC$12="Grundvertrag Lieferung",CE77&gt;='Valori soglia'!$L$5,CG79=""),AND(CC$12="Los Lieferung",CE77&gt;='Valori soglia'!$L$5,CG79="")),"Freihändig Tipo. 13 OAPub","")</f>
        <v/>
      </c>
      <c r="CH77" s="460"/>
      <c r="CI77" s="461" t="str">
        <f>IF(CF77="BöB","Ja","No")</f>
        <v>No</v>
      </c>
      <c r="CJ77" s="463" t="str">
        <f>IF(CF77="BöB","Ja","No")</f>
        <v>No</v>
      </c>
      <c r="CK77" s="465" t="str">
        <f>IF(SUM(CE14:CE79)&gt;CE12/2,"Ʃ Aggiunte &gt; 50% Grundauftrag","")</f>
        <v/>
      </c>
      <c r="CL77" s="160"/>
      <c r="CM77" s="173" t="s">
        <v>44</v>
      </c>
      <c r="CN77" s="429">
        <v>22</v>
      </c>
      <c r="CO77" s="455">
        <v>0</v>
      </c>
      <c r="CP77" s="457" t="str">
        <f>IF(CO77&gt;='Valori soglia'!$H$6,"BöB","OAPub")</f>
        <v>OAPub</v>
      </c>
      <c r="CQ77" s="459" t="str">
        <f>IF(OR(AND(CM$12="Grundvertrag Dienstleistung",CO77&gt;='Valori soglia'!$H$5,CQ79=""),AND(CM$12="Los Dienstleistung",CO77&gt;='Valori soglia'!$H$5,CQ79=""),AND(CM$12="Grundvertrag Lieferung",CO77&gt;='Valori soglia'!$L$5,CQ79=""),AND(CM$12="Los Lieferung",CO77&gt;='Valori soglia'!$L$5,CQ79="")),"Freihändig Tipo. 13 OAPub","")</f>
        <v/>
      </c>
      <c r="CR77" s="460"/>
      <c r="CS77" s="461" t="str">
        <f>IF(CP77="BöB","Ja","No")</f>
        <v>No</v>
      </c>
      <c r="CT77" s="463" t="str">
        <f>IF(CP77="BöB","Ja","No")</f>
        <v>No</v>
      </c>
      <c r="CU77" s="465" t="str">
        <f>IF(SUM(CO14:CO79)&gt;CO12/2,"Ʃ Aggiunte &gt; 50% Grundauftrag","")</f>
        <v/>
      </c>
      <c r="CV77" s="161"/>
      <c r="CW77" s="173" t="s">
        <v>44</v>
      </c>
      <c r="CX77" s="429">
        <v>22</v>
      </c>
      <c r="CY77" s="455">
        <v>0</v>
      </c>
      <c r="CZ77" s="457" t="str">
        <f>IF(CY77&gt;='Valori soglia'!$H$6,"BöB","OAPub")</f>
        <v>OAPub</v>
      </c>
      <c r="DA77" s="459" t="str">
        <f>IF(OR(AND(CW$12="Grundvertrag Dienstleistung",CY77&gt;='Valori soglia'!$H$5,DA79=""),AND(CW$12="Los Dienstleistung",CY77&gt;='Valori soglia'!$H$5,DA79=""),AND(CW$12="Grundvertrag Lieferung",CY77&gt;='Valori soglia'!$L$5,DA79=""),AND(CW$12="Los Lieferung",CY77&gt;='Valori soglia'!$L$5,DA79="")),"Freihändig Tipo. 13 OAPub","")</f>
        <v/>
      </c>
      <c r="DB77" s="460"/>
      <c r="DC77" s="461" t="str">
        <f>IF(CZ77="BöB","Ja","No")</f>
        <v>No</v>
      </c>
      <c r="DD77" s="463" t="str">
        <f>IF(CZ77="BöB","Ja","No")</f>
        <v>No</v>
      </c>
      <c r="DE77" s="465" t="str">
        <f>IF(SUM(CY14:CY79)&gt;CY12/2,"Ʃ Aggiunte &gt; 50% Grundauftrag","")</f>
        <v/>
      </c>
      <c r="DF77" s="162"/>
      <c r="DG77" s="173" t="s">
        <v>44</v>
      </c>
      <c r="DH77" s="429">
        <v>22</v>
      </c>
      <c r="DI77" s="455">
        <v>0</v>
      </c>
      <c r="DJ77" s="457" t="str">
        <f>IF(DI77&gt;='Valori soglia'!$H$6,"BöB","OAPub")</f>
        <v>OAPub</v>
      </c>
      <c r="DK77" s="459" t="str">
        <f>IF(OR(AND(DG$12="Grundvertrag Dienstleistung",DI77&gt;='Valori soglia'!$H$5,DK79=""),AND(DG$12="Los Dienstleistung",DI77&gt;='Valori soglia'!$H$5,DK79=""),AND(DG$12="Grundvertrag Lieferung",DI77&gt;='Valori soglia'!$L$5,DK79=""),AND(DG$12="Los Lieferung",DI77&gt;='Valori soglia'!$L$5,DK79="")),"Freihändig Tipo. 13 OAPub","")</f>
        <v/>
      </c>
      <c r="DL77" s="460"/>
      <c r="DM77" s="461" t="str">
        <f>IF(DJ77="BöB","Ja","No")</f>
        <v>No</v>
      </c>
      <c r="DN77" s="463" t="str">
        <f>IF(DJ77="BöB","Ja","No")</f>
        <v>No</v>
      </c>
      <c r="DO77" s="465" t="str">
        <f>IF(SUM(DI14:DI79)&gt;DI12/2,"Ʃ Aggiunte &gt; 50% Grundauftrag","")</f>
        <v/>
      </c>
      <c r="DP77" s="27"/>
      <c r="DQ77" s="173" t="s">
        <v>44</v>
      </c>
      <c r="DR77" s="429">
        <v>22</v>
      </c>
      <c r="DS77" s="455">
        <v>0</v>
      </c>
      <c r="DT77" s="457" t="str">
        <f>IF(DS77&gt;='Valori soglia'!$H$6,"BöB","OAPub")</f>
        <v>OAPub</v>
      </c>
      <c r="DU77" s="459" t="str">
        <f>IF(OR(AND(DQ$12="Grundvertrag Dienstleistung",DS77&gt;='Valori soglia'!$H$5,DU79=""),AND(DQ$12="Los Dienstleistung",DS77&gt;='Valori soglia'!$H$5,DU79=""),AND(DQ$12="Grundvertrag Lieferung",DS77&gt;='Valori soglia'!$L$5,DU79=""),AND(DQ$12="Los Lieferung",DS77&gt;='Valori soglia'!$L$5,DU79="")),"Freihändig Tipo. 13 OAPub","")</f>
        <v/>
      </c>
      <c r="DV77" s="460"/>
      <c r="DW77" s="461" t="str">
        <f>IF(DT77="BöB","Ja","No")</f>
        <v>No</v>
      </c>
      <c r="DX77" s="463" t="str">
        <f>IF(DT77="BöB","Ja","No")</f>
        <v>No</v>
      </c>
      <c r="DY77" s="465" t="str">
        <f>IF(SUM(DS14:DS79)&gt;DS12/2,"Ʃ Aggiunte &gt; 50% Grundauftrag","")</f>
        <v/>
      </c>
      <c r="DZ77" s="27"/>
      <c r="EA77" s="173" t="s">
        <v>44</v>
      </c>
      <c r="EB77" s="429">
        <v>22</v>
      </c>
      <c r="EC77" s="455">
        <v>0</v>
      </c>
      <c r="ED77" s="457" t="str">
        <f>IF(EC77&gt;='Valori soglia'!$H$6,"BöB","OAPub")</f>
        <v>OAPub</v>
      </c>
      <c r="EE77" s="459" t="str">
        <f>IF(OR(AND(EA$12="Grundvertrag Dienstleistung",EC77&gt;='Valori soglia'!$H$5,EE79=""),AND(EA$12="Los Dienstleistung",EC77&gt;='Valori soglia'!$H$5,EE79=""),AND(EA$12="Grundvertrag Lieferung",EC77&gt;='Valori soglia'!$L$5,EE79=""),AND(EA$12="Los Lieferung",EC77&gt;='Valori soglia'!$L$5,EE79="")),"Freihändig Tipo. 13 OAPub","")</f>
        <v/>
      </c>
      <c r="EF77" s="460"/>
      <c r="EG77" s="461" t="str">
        <f>IF(ED77="BöB","Ja","No")</f>
        <v>No</v>
      </c>
      <c r="EH77" s="463" t="str">
        <f>IF(ED77="BöB","Ja","No")</f>
        <v>No</v>
      </c>
      <c r="EI77" s="465" t="str">
        <f>IF(SUM(EC14:EC79)&gt;EC12/2,"Ʃ Aggiunte &gt; 50% Grundauftrag","")</f>
        <v/>
      </c>
      <c r="EJ77" s="28"/>
      <c r="EK77" s="173" t="s">
        <v>44</v>
      </c>
      <c r="EL77" s="429">
        <v>22</v>
      </c>
      <c r="EM77" s="455">
        <v>0</v>
      </c>
      <c r="EN77" s="457" t="str">
        <f>IF(EM77&gt;='Valori soglia'!$H$6,"BöB","OAPub")</f>
        <v>OAPub</v>
      </c>
      <c r="EO77" s="459" t="str">
        <f>IF(OR(AND(EK$12="Grundvertrag Dienstleistung",EM77&gt;='Valori soglia'!$H$5,EO79=""),AND(EK$12="Los Dienstleistung",EM77&gt;='Valori soglia'!$H$5,EO79=""),AND(EK$12="Grundvertrag Lieferung",EM77&gt;='Valori soglia'!$L$5,EO79=""),AND(EK$12="Los Lieferung",EM77&gt;='Valori soglia'!$L$5,EO79="")),"Freihändig Tipo. 13 OAPub","")</f>
        <v/>
      </c>
      <c r="EP77" s="460"/>
      <c r="EQ77" s="461" t="str">
        <f>IF(EN77="BöB","Ja","No")</f>
        <v>No</v>
      </c>
      <c r="ER77" s="463" t="str">
        <f>IF(EN77="BöB","Ja","No")</f>
        <v>No</v>
      </c>
      <c r="ES77" s="465" t="str">
        <f>IF(SUM(EM14:EM79)&gt;EM12/2,"Ʃ Aggiunte &gt; 50% Grundauftrag","")</f>
        <v/>
      </c>
      <c r="ET77" s="27"/>
      <c r="EU77" s="173" t="s">
        <v>44</v>
      </c>
      <c r="EV77" s="429">
        <v>22</v>
      </c>
      <c r="EW77" s="455">
        <v>0</v>
      </c>
      <c r="EX77" s="457" t="str">
        <f>IF(EW77&gt;='Valori soglia'!$H$6,"BöB","OAPub")</f>
        <v>OAPub</v>
      </c>
      <c r="EY77" s="459" t="str">
        <f>IF(OR(AND(EU$12="Grundvertrag Dienstleistung",EW77&gt;='Valori soglia'!$H$5,EY79=""),AND(EU$12="Los Dienstleistung",EW77&gt;='Valori soglia'!$H$5,EY79=""),AND(EU$12="Grundvertrag Lieferung",EW77&gt;='Valori soglia'!$L$5,EY79=""),AND(EU$12="Los Lieferung",EW77&gt;='Valori soglia'!$L$5,EY79="")),"Freihändig Tipo. 13 OAPub","")</f>
        <v/>
      </c>
      <c r="EZ77" s="460"/>
      <c r="FA77" s="461" t="str">
        <f>IF(EX77="BöB","Ja","No")</f>
        <v>No</v>
      </c>
      <c r="FB77" s="463" t="str">
        <f>IF(EX77="BöB","Ja","No")</f>
        <v>No</v>
      </c>
      <c r="FC77" s="465" t="str">
        <f>IF(SUM(EW14:EW79)&gt;EW12/2,"Ʃ Aggiunte &gt; 50% Grundauftrag","")</f>
        <v/>
      </c>
      <c r="FD77" s="159"/>
      <c r="FE77" s="173" t="s">
        <v>44</v>
      </c>
      <c r="FF77" s="429">
        <v>22</v>
      </c>
      <c r="FG77" s="455">
        <v>0</v>
      </c>
      <c r="FH77" s="457" t="str">
        <f>IF(FG77&gt;='Valori soglia'!$H$6,"BöB","OAPub")</f>
        <v>OAPub</v>
      </c>
      <c r="FI77" s="459" t="str">
        <f>IF(OR(AND(FE$12="Grundvertrag Dienstleistung",FG77&gt;='Valori soglia'!$H$5,FI79=""),AND(FE$12="Los Dienstleistung",FG77&gt;='Valori soglia'!$H$5,FI79=""),AND(FE$12="Grundvertrag Lieferung",FG77&gt;='Valori soglia'!$L$5,FI79=""),AND(FE$12="Los Lieferung",FG77&gt;='Valori soglia'!$L$5,FI79="")),"Freihändig Tipo. 13 OAPub","")</f>
        <v/>
      </c>
      <c r="FJ77" s="460"/>
      <c r="FK77" s="461" t="str">
        <f>IF(FH77="BöB","Ja","No")</f>
        <v>No</v>
      </c>
      <c r="FL77" s="463" t="str">
        <f>IF(FH77="BöB","Ja","No")</f>
        <v>No</v>
      </c>
      <c r="FM77" s="465" t="str">
        <f>IF(SUM(FG14:FG79)&gt;FG12/2,"Ʃ Aggiunte &gt; 50% Grundauftrag","")</f>
        <v/>
      </c>
      <c r="FN77" s="159"/>
      <c r="FO77" s="173" t="s">
        <v>44</v>
      </c>
      <c r="FP77" s="429">
        <v>22</v>
      </c>
      <c r="FQ77" s="455">
        <v>0</v>
      </c>
      <c r="FR77" s="457" t="str">
        <f>IF(FQ77&gt;='Valori soglia'!$H$6,"BöB","OAPub")</f>
        <v>OAPub</v>
      </c>
      <c r="FS77" s="459" t="str">
        <f>IF(OR(AND(FO$12="Grundvertrag Dienstleistung",FQ77&gt;='Valori soglia'!$H$5,FS79=""),AND(FO$12="Los Dienstleistung",FQ77&gt;='Valori soglia'!$H$5,FS79=""),AND(FO$12="Grundvertrag Lieferung",FQ77&gt;='Valori soglia'!$L$5,FS79=""),AND(FO$12="Los Lieferung",FQ77&gt;='Valori soglia'!$L$5,FS79="")),"Freihändig Tipo. 13 OAPub","")</f>
        <v/>
      </c>
      <c r="FT77" s="460"/>
      <c r="FU77" s="461" t="str">
        <f>IF(FR77="BöB","Ja","No")</f>
        <v>No</v>
      </c>
      <c r="FV77" s="463" t="str">
        <f>IF(FR77="BöB","Ja","No")</f>
        <v>No</v>
      </c>
      <c r="FW77" s="465" t="str">
        <f>IF(SUM(FQ14:FQ79)&gt;FQ12/2,"Ʃ Aggiunte &gt; 50% Grundauftrag","")</f>
        <v/>
      </c>
      <c r="FX77" s="160"/>
      <c r="FY77" s="173" t="s">
        <v>44</v>
      </c>
      <c r="FZ77" s="429">
        <v>22</v>
      </c>
      <c r="GA77" s="455">
        <v>0</v>
      </c>
      <c r="GB77" s="457" t="str">
        <f>IF(GA77&gt;='Valori soglia'!$H$6,"BöB","OAPub")</f>
        <v>OAPub</v>
      </c>
      <c r="GC77" s="459" t="str">
        <f>IF(OR(AND(FY$12="Grundvertrag Dienstleistung",GA77&gt;='Valori soglia'!$H$5,GC79=""),AND(FY$12="Los Dienstleistung",GA77&gt;='Valori soglia'!$H$5,GC79=""),AND(FY$12="Grundvertrag Lieferung",GA77&gt;='Valori soglia'!$L$5,GC79=""),AND(FY$12="Los Lieferung",GA77&gt;='Valori soglia'!$L$5,GC79="")),"Freihändig Tipo. 13 OAPub","")</f>
        <v/>
      </c>
      <c r="GD77" s="460"/>
      <c r="GE77" s="461" t="str">
        <f>IF(GB77="BöB","Ja","No")</f>
        <v>No</v>
      </c>
      <c r="GF77" s="463" t="str">
        <f>IF(GB77="BöB","Ja","No")</f>
        <v>No</v>
      </c>
      <c r="GG77" s="465" t="str">
        <f>IF(SUM(GA14:GA79)&gt;GA12/2,"Ʃ Aggiunte &gt; 50% Grundauftrag","")</f>
        <v/>
      </c>
      <c r="GH77" s="161"/>
      <c r="GI77" s="173" t="s">
        <v>44</v>
      </c>
      <c r="GJ77" s="429">
        <v>22</v>
      </c>
      <c r="GK77" s="455">
        <v>0</v>
      </c>
      <c r="GL77" s="457" t="str">
        <f>IF(GK77&gt;='Valori soglia'!$H$6,"BöB","OAPub")</f>
        <v>OAPub</v>
      </c>
      <c r="GM77" s="459" t="str">
        <f>IF(OR(AND(GI$12="Grundvertrag Dienstleistung",GK77&gt;='Valori soglia'!$H$5,GM79=""),AND(GI$12="Los Dienstleistung",GK77&gt;='Valori soglia'!$H$5,GM79=""),AND(GI$12="Grundvertrag Lieferung",GK77&gt;='Valori soglia'!$L$5,GM79=""),AND(GI$12="Los Lieferung",GK77&gt;='Valori soglia'!$L$5,GM79="")),"Freihändig Tipo. 13 OAPub","")</f>
        <v/>
      </c>
      <c r="GN77" s="460"/>
      <c r="GO77" s="461" t="str">
        <f>IF(GL77="BöB","Ja","No")</f>
        <v>No</v>
      </c>
      <c r="GP77" s="463" t="str">
        <f>IF(GL77="BöB","Ja","No")</f>
        <v>No</v>
      </c>
      <c r="GQ77" s="465" t="str">
        <f>IF(SUM(GK14:GK79)&gt;GK12/2,"Ʃ Aggiunte &gt; 50% Grundauftrag","")</f>
        <v/>
      </c>
      <c r="GR77" s="162"/>
      <c r="GS77" s="173" t="s">
        <v>44</v>
      </c>
      <c r="GT77" s="429">
        <v>22</v>
      </c>
      <c r="GU77" s="455">
        <v>0</v>
      </c>
      <c r="GV77" s="457" t="str">
        <f>IF(GU77&gt;='Valori soglia'!$H$6,"BöB","OAPub")</f>
        <v>OAPub</v>
      </c>
      <c r="GW77" s="459" t="str">
        <f>IF(OR(AND(GS$12="Grundvertrag Dienstleistung",GU77&gt;='Valori soglia'!$H$5,GW79=""),AND(GS$12="Los Dienstleistung",GU77&gt;='Valori soglia'!$H$5,GW79=""),AND(GS$12="Grundvertrag Lieferung",GU77&gt;='Valori soglia'!$L$5,GW79=""),AND(GS$12="Los Lieferung",GU77&gt;='Valori soglia'!$L$5,GW79="")),"Freihändig Tipo. 13 OAPub","")</f>
        <v/>
      </c>
      <c r="GX77" s="460"/>
      <c r="GY77" s="461" t="str">
        <f>IF(GV77="BöB","Ja","No")</f>
        <v>No</v>
      </c>
      <c r="GZ77" s="463" t="str">
        <f>IF(GV77="BöB","Ja","No")</f>
        <v>No</v>
      </c>
      <c r="HA77" s="465" t="str">
        <f>IF(SUM(GU14:GU79)&gt;GU12/2,"Ʃ Aggiunte &gt; 50% Grundauftrag","")</f>
        <v/>
      </c>
      <c r="HB77" s="27"/>
      <c r="HC77" s="173" t="s">
        <v>44</v>
      </c>
      <c r="HD77" s="429">
        <v>22</v>
      </c>
      <c r="HE77" s="455">
        <v>0</v>
      </c>
      <c r="HF77" s="457" t="str">
        <f>IF(HE77&gt;='Valori soglia'!$H$6,"BöB","OAPub")</f>
        <v>OAPub</v>
      </c>
      <c r="HG77" s="459" t="str">
        <f>IF(OR(AND(HC$12="Grundvertrag Dienstleistung",HE77&gt;='Valori soglia'!$H$5,HG79=""),AND(HC$12="Los Dienstleistung",HE77&gt;='Valori soglia'!$H$5,HG79=""),AND(HC$12="Grundvertrag Lieferung",HE77&gt;='Valori soglia'!$L$5,HG79=""),AND(HC$12="Los Lieferung",HE77&gt;='Valori soglia'!$L$5,HG79="")),"Freihändig Tipo. 13 OAPub","")</f>
        <v/>
      </c>
      <c r="HH77" s="460"/>
      <c r="HI77" s="461" t="str">
        <f>IF(HF77="BöB","Ja","No")</f>
        <v>No</v>
      </c>
      <c r="HJ77" s="463" t="str">
        <f>IF(HF77="BöB","Ja","No")</f>
        <v>No</v>
      </c>
      <c r="HK77" s="465" t="str">
        <f>IF(SUM(HE14:HE79)&gt;HE12/2,"Ʃ Aggiunte &gt; 50% Grundauftrag","")</f>
        <v/>
      </c>
      <c r="HL77" s="27"/>
      <c r="HM77" s="173" t="s">
        <v>44</v>
      </c>
      <c r="HN77" s="429">
        <v>22</v>
      </c>
      <c r="HO77" s="455">
        <v>0</v>
      </c>
      <c r="HP77" s="457" t="str">
        <f>IF(HO77&gt;='Valori soglia'!$H$6,"BöB","OAPub")</f>
        <v>OAPub</v>
      </c>
      <c r="HQ77" s="459" t="str">
        <f>IF(OR(AND(HM$12="Grundvertrag Dienstleistung",HO77&gt;='Valori soglia'!$H$5,HQ79=""),AND(HM$12="Los Dienstleistung",HO77&gt;='Valori soglia'!$H$5,HQ79=""),AND(HM$12="Grundvertrag Lieferung",HO77&gt;='Valori soglia'!$L$5,HQ79=""),AND(HM$12="Los Lieferung",HO77&gt;='Valori soglia'!$L$5,HQ79="")),"Freihändig Tipo. 13 OAPub","")</f>
        <v/>
      </c>
      <c r="HR77" s="460"/>
      <c r="HS77" s="461" t="str">
        <f>IF(HP77="BöB","Ja","No")</f>
        <v>No</v>
      </c>
      <c r="HT77" s="463" t="str">
        <f>IF(HP77="BöB","Ja","No")</f>
        <v>No</v>
      </c>
      <c r="HU77" s="465" t="str">
        <f>IF(SUM(HO14:HO79)&gt;HO12/2,"Ʃ Aggiunte &gt; 50% Grundauftrag","")</f>
        <v/>
      </c>
      <c r="HV77" s="28"/>
      <c r="HW77" s="173" t="s">
        <v>44</v>
      </c>
      <c r="HX77" s="429">
        <v>22</v>
      </c>
      <c r="HY77" s="455">
        <v>0</v>
      </c>
      <c r="HZ77" s="457" t="str">
        <f>IF(HY77&gt;='Valori soglia'!$H$6,"BöB","OAPub")</f>
        <v>OAPub</v>
      </c>
      <c r="IA77" s="459" t="str">
        <f>IF(OR(AND(HW$12="Grundvertrag Dienstleistung",HY77&gt;='Valori soglia'!$H$5,IA79=""),AND(HW$12="Los Dienstleistung",HY77&gt;='Valori soglia'!$H$5,IA79=""),AND(HW$12="Grundvertrag Lieferung",HY77&gt;='Valori soglia'!$L$5,IA79=""),AND(HW$12="Los Lieferung",HY77&gt;='Valori soglia'!$L$5,IA79="")),"Freihändig Tipo. 13 OAPub","")</f>
        <v/>
      </c>
      <c r="IB77" s="460"/>
      <c r="IC77" s="461" t="str">
        <f>IF(HZ77="BöB","Ja","No")</f>
        <v>No</v>
      </c>
      <c r="ID77" s="463" t="str">
        <f>IF(HZ77="BöB","Ja","No")</f>
        <v>No</v>
      </c>
      <c r="IE77" s="465" t="str">
        <f>IF(SUM(HY14:HY79)&gt;HY12/2,"Ʃ Aggiunte &gt; 50% Grundauftrag","")</f>
        <v/>
      </c>
      <c r="IF77" s="27"/>
      <c r="IG77" s="173" t="s">
        <v>44</v>
      </c>
      <c r="IH77" s="429">
        <v>22</v>
      </c>
      <c r="II77" s="455">
        <v>0</v>
      </c>
      <c r="IJ77" s="457" t="str">
        <f>IF(II77&gt;='Valori soglia'!$H$6,"BöB","OAPub")</f>
        <v>OAPub</v>
      </c>
      <c r="IK77" s="459" t="str">
        <f>IF(OR(AND(IG$12="Grundvertrag Dienstleistung",II77&gt;='Valori soglia'!$H$5,IK79=""),AND(IG$12="Los Dienstleistung",II77&gt;='Valori soglia'!$H$5,IK79=""),AND(IG$12="Grundvertrag Lieferung",II77&gt;='Valori soglia'!$L$5,IK79=""),AND(IG$12="Los Lieferung",II77&gt;='Valori soglia'!$L$5,IK79="")),"Freihändig Tipo. 13 OAPub","")</f>
        <v/>
      </c>
      <c r="IL77" s="460"/>
      <c r="IM77" s="461" t="str">
        <f>IF(IJ77="BöB","Ja","No")</f>
        <v>No</v>
      </c>
      <c r="IN77" s="463" t="str">
        <f>IF(IJ77="BöB","Ja","No")</f>
        <v>No</v>
      </c>
      <c r="IO77" s="465" t="str">
        <f>IF(SUM(II14:II79)&gt;II12/2,"Ʃ Aggiunte &gt; 50% Grundauftrag","")</f>
        <v/>
      </c>
      <c r="IP77" s="159"/>
      <c r="IQ77" s="173" t="s">
        <v>44</v>
      </c>
      <c r="IR77" s="429">
        <v>22</v>
      </c>
      <c r="IS77" s="455">
        <v>0</v>
      </c>
      <c r="IT77" s="457" t="str">
        <f>IF(IS77&gt;='Valori soglia'!$H$6,"BöB","OAPub")</f>
        <v>OAPub</v>
      </c>
      <c r="IU77" s="459" t="str">
        <f>IF(OR(AND(IQ$12="Grundvertrag Dienstleistung",IS77&gt;='Valori soglia'!$H$5,IU79=""),AND(IQ$12="Los Dienstleistung",IS77&gt;='Valori soglia'!$H$5,IU79=""),AND(IQ$12="Grundvertrag Lieferung",IS77&gt;='Valori soglia'!$L$5,IU79=""),AND(IQ$12="Los Lieferung",IS77&gt;='Valori soglia'!$L$5,IU79="")),"Freihändig Tipo. 13 OAPub","")</f>
        <v/>
      </c>
      <c r="IV77" s="460"/>
      <c r="IW77" s="461" t="str">
        <f>IF(IT77="BöB","Ja","No")</f>
        <v>No</v>
      </c>
      <c r="IX77" s="463" t="str">
        <f>IF(IT77="BöB","Ja","No")</f>
        <v>No</v>
      </c>
      <c r="IY77" s="465" t="str">
        <f>IF(SUM(IS14:IS79)&gt;IS12/2,"Ʃ Aggiunte &gt; 50% Grundauftrag","")</f>
        <v/>
      </c>
      <c r="IZ77" s="159"/>
      <c r="JA77" s="173" t="s">
        <v>44</v>
      </c>
      <c r="JB77" s="429">
        <v>22</v>
      </c>
      <c r="JC77" s="455">
        <v>0</v>
      </c>
      <c r="JD77" s="457" t="str">
        <f>IF(JC77&gt;='Valori soglia'!$H$6,"BöB","OAPub")</f>
        <v>OAPub</v>
      </c>
      <c r="JE77" s="459" t="str">
        <f>IF(OR(AND(JA$12="Grundvertrag Dienstleistung",JC77&gt;='Valori soglia'!$H$5,JE79=""),AND(JA$12="Los Dienstleistung",JC77&gt;='Valori soglia'!$H$5,JE79=""),AND(JA$12="Grundvertrag Lieferung",JC77&gt;='Valori soglia'!$L$5,JE79=""),AND(JA$12="Los Lieferung",JC77&gt;='Valori soglia'!$L$5,JE79="")),"Freihändig Tipo. 13 OAPub","")</f>
        <v/>
      </c>
      <c r="JF77" s="460"/>
      <c r="JG77" s="461" t="str">
        <f>IF(JD77="BöB","Ja","No")</f>
        <v>No</v>
      </c>
      <c r="JH77" s="463" t="str">
        <f>IF(JD77="BöB","Ja","No")</f>
        <v>No</v>
      </c>
      <c r="JI77" s="465" t="str">
        <f>IF(SUM(JC14:JC79)&gt;JC12/2,"Ʃ Aggiunte &gt; 50% Grundauftrag","")</f>
        <v/>
      </c>
      <c r="JJ77" s="160"/>
      <c r="JK77" s="173" t="s">
        <v>44</v>
      </c>
      <c r="JL77" s="429">
        <v>22</v>
      </c>
      <c r="JM77" s="455">
        <v>0</v>
      </c>
      <c r="JN77" s="457" t="str">
        <f>IF(JM77&gt;='Valori soglia'!$H$6,"BöB","OAPub")</f>
        <v>OAPub</v>
      </c>
      <c r="JO77" s="459" t="str">
        <f>IF(OR(AND(JK$12="Grundvertrag Dienstleistung",JM77&gt;='Valori soglia'!$H$5,JO79=""),AND(JK$12="Los Dienstleistung",JM77&gt;='Valori soglia'!$H$5,JO79=""),AND(JK$12="Grundvertrag Lieferung",JM77&gt;='Valori soglia'!$L$5,JO79=""),AND(JK$12="Los Lieferung",JM77&gt;='Valori soglia'!$L$5,JO79="")),"Freihändig Tipo. 13 OAPub","")</f>
        <v/>
      </c>
      <c r="JP77" s="460"/>
      <c r="JQ77" s="461" t="str">
        <f>IF(JN77="BöB","Ja","No")</f>
        <v>No</v>
      </c>
      <c r="JR77" s="463" t="str">
        <f>IF(JN77="BöB","Ja","No")</f>
        <v>No</v>
      </c>
      <c r="JS77" s="465" t="str">
        <f>IF(SUM(JM14:JM79)&gt;JM12/2,"Ʃ Aggiunte &gt; 50% Grundauftrag","")</f>
        <v/>
      </c>
    </row>
    <row r="78" spans="2:279" ht="27" customHeight="1" x14ac:dyDescent="0.2">
      <c r="B78" s="342" t="s">
        <v>34</v>
      </c>
      <c r="C78" s="429"/>
      <c r="D78" s="378"/>
      <c r="E78" s="510"/>
      <c r="F78" s="498" t="str">
        <f>IF(OR(AND(B77="Grundvertrag Dienstleistung",D77&gt;='Valori soglia'!H$5,D77&lt;'Valori soglia'!H$6),AND(B77="Los Dienstleistung",D77&gt;='Valori soglia'!H$5,D77&lt;'Valori soglia'!H$6),AND(B77="Grundvertrag Lieferung",D77&gt;='Valori soglia'!L$5,D77&lt;'Valori soglia'!L$6),AND(B77="Los Lieferung",D77&gt;='Valori soglia'!L$5,D77&lt;'Valori soglia'!L$6)),"Einladungsverfahren *","")</f>
        <v/>
      </c>
      <c r="G78" s="499"/>
      <c r="H78" s="502"/>
      <c r="I78" s="503"/>
      <c r="J78" s="495"/>
      <c r="K78" s="466" t="s">
        <v>45</v>
      </c>
      <c r="L78" s="429"/>
      <c r="M78" s="455"/>
      <c r="N78" s="457"/>
      <c r="O78" s="468" t="str">
        <f>IF(OR(AND(K$12="Grundvertrag Dienstleistung",M77&lt;'Valori soglia'!$H$5),AND(K$12="Los Dienstleistung",M77&lt;'Valori soglia'!$H$5),AND(K$12="Grundvertrag Lieferung",M77&lt;'Valori soglia'!$L$5),AND(K$12="Los Lieferung",M77&lt;'Valori soglia'!$L$5)),"Freihändig Tipo. 36 OAPub","")</f>
        <v/>
      </c>
      <c r="P78" s="469"/>
      <c r="Q78" s="461"/>
      <c r="R78" s="463"/>
      <c r="S78" s="465"/>
      <c r="T78" s="162"/>
      <c r="U78" s="466" t="s">
        <v>45</v>
      </c>
      <c r="V78" s="429"/>
      <c r="W78" s="455"/>
      <c r="X78" s="457"/>
      <c r="Y78" s="468" t="str">
        <f>IF(OR(AND(U$12="Grundvertrag Dienstleistung",W77&lt;'Valori soglia'!$H$5),AND(U$12="Los Dienstleistung",W77&lt;'Valori soglia'!$H$5),AND(U$12="Grundvertrag Lieferung",W77&lt;'Valori soglia'!$L$5),AND(U$12="Los Lieferung",W77&lt;'Valori soglia'!$L$5)),"Freihändig Tipo. 36 OAPub","")</f>
        <v/>
      </c>
      <c r="Z78" s="469"/>
      <c r="AA78" s="461"/>
      <c r="AB78" s="463"/>
      <c r="AC78" s="465"/>
      <c r="AD78" s="36"/>
      <c r="AE78" s="466" t="s">
        <v>45</v>
      </c>
      <c r="AF78" s="429"/>
      <c r="AG78" s="455"/>
      <c r="AH78" s="457"/>
      <c r="AI78" s="468" t="str">
        <f>IF(OR(AND(AE$12="Grundvertrag Dienstleistung",AG77&lt;'Valori soglia'!$H$5),AND(AE$12="Los Dienstleistung",AG77&lt;'Valori soglia'!$H$5),AND(AE$12="Grundvertrag Lieferung",AG77&lt;'Valori soglia'!$L$5),AND(AE$12="Los Lieferung",AG77&lt;'Valori soglia'!$L$5)),"Freihändig Tipo. 36 OAPub","")</f>
        <v/>
      </c>
      <c r="AJ78" s="469"/>
      <c r="AK78" s="461"/>
      <c r="AL78" s="463"/>
      <c r="AM78" s="465"/>
      <c r="AN78" s="27"/>
      <c r="AO78" s="466" t="s">
        <v>45</v>
      </c>
      <c r="AP78" s="429"/>
      <c r="AQ78" s="455"/>
      <c r="AR78" s="457"/>
      <c r="AS78" s="468" t="str">
        <f>IF(OR(AND(AO$12="Grundvertrag Dienstleistung",AQ77&lt;'Valori soglia'!$H$5),AND(AO$12="Los Dienstleistung",AQ77&lt;'Valori soglia'!$H$5),AND(AO$12="Grundvertrag Lieferung",AQ77&lt;'Valori soglia'!$L$5),AND(AO$12="Los Lieferung",AQ77&lt;'Valori soglia'!$L$5)),"Freihändig Tipo. 36 OAPub","")</f>
        <v/>
      </c>
      <c r="AT78" s="469"/>
      <c r="AU78" s="461"/>
      <c r="AV78" s="463"/>
      <c r="AW78" s="465"/>
      <c r="AX78" s="28"/>
      <c r="AY78" s="466" t="s">
        <v>45</v>
      </c>
      <c r="AZ78" s="429"/>
      <c r="BA78" s="455"/>
      <c r="BB78" s="457"/>
      <c r="BC78" s="468" t="str">
        <f>IF(OR(AND(AY$12="Grundvertrag Dienstleistung",BA77&lt;'Valori soglia'!$H$5),AND(AY$12="Los Dienstleistung",BA77&lt;'Valori soglia'!$H$5),AND(AY$12="Grundvertrag Lieferung",BA77&lt;'Valori soglia'!$L$5),AND(AY$12="Los Lieferung",BA77&lt;'Valori soglia'!$L$5)),"Freihändig Tipo. 36 OAPub","")</f>
        <v/>
      </c>
      <c r="BD78" s="469"/>
      <c r="BE78" s="461"/>
      <c r="BF78" s="463"/>
      <c r="BG78" s="465"/>
      <c r="BH78" s="27"/>
      <c r="BI78" s="466" t="s">
        <v>45</v>
      </c>
      <c r="BJ78" s="429"/>
      <c r="BK78" s="455"/>
      <c r="BL78" s="457"/>
      <c r="BM78" s="468" t="str">
        <f>IF(OR(AND(BI$12="Grundvertrag Dienstleistung",BK77&lt;'Valori soglia'!$H$5),AND(BI$12="Los Dienstleistung",BK77&lt;'Valori soglia'!$H$5),AND(BI$12="Grundvertrag Lieferung",BK77&lt;'Valori soglia'!$L$5),AND(BI$12="Los Lieferung",BK77&lt;'Valori soglia'!$L$5)),"Freihändig Tipo. 36 OAPub","")</f>
        <v/>
      </c>
      <c r="BN78" s="469"/>
      <c r="BO78" s="461"/>
      <c r="BP78" s="463"/>
      <c r="BQ78" s="465"/>
      <c r="BR78" s="159"/>
      <c r="BS78" s="466" t="s">
        <v>45</v>
      </c>
      <c r="BT78" s="429"/>
      <c r="BU78" s="455"/>
      <c r="BV78" s="457"/>
      <c r="BW78" s="468" t="str">
        <f>IF(OR(AND(BS$12="Grundvertrag Dienstleistung",BU77&lt;'Valori soglia'!$H$5),AND(BS$12="Los Dienstleistung",BU77&lt;'Valori soglia'!$H$5),AND(BS$12="Grundvertrag Lieferung",BU77&lt;'Valori soglia'!$L$5),AND(BS$12="Los Lieferung",BU77&lt;'Valori soglia'!$L$5)),"Freihändig Tipo. 36 OAPub","")</f>
        <v/>
      </c>
      <c r="BX78" s="469"/>
      <c r="BY78" s="461"/>
      <c r="BZ78" s="463"/>
      <c r="CA78" s="465"/>
      <c r="CB78" s="159"/>
      <c r="CC78" s="466" t="s">
        <v>45</v>
      </c>
      <c r="CD78" s="429"/>
      <c r="CE78" s="455"/>
      <c r="CF78" s="457"/>
      <c r="CG78" s="468" t="str">
        <f>IF(OR(AND(CC$12="Grundvertrag Dienstleistung",CE77&lt;'Valori soglia'!$H$5),AND(CC$12="Los Dienstleistung",CE77&lt;'Valori soglia'!$H$5),AND(CC$12="Grundvertrag Lieferung",CE77&lt;'Valori soglia'!$L$5),AND(CC$12="Los Lieferung",CE77&lt;'Valori soglia'!$L$5)),"Freihändig Tipo. 36 OAPub","")</f>
        <v/>
      </c>
      <c r="CH78" s="469"/>
      <c r="CI78" s="461"/>
      <c r="CJ78" s="463"/>
      <c r="CK78" s="465"/>
      <c r="CL78" s="160"/>
      <c r="CM78" s="466" t="s">
        <v>45</v>
      </c>
      <c r="CN78" s="429"/>
      <c r="CO78" s="455"/>
      <c r="CP78" s="457"/>
      <c r="CQ78" s="468" t="str">
        <f>IF(OR(AND(CM$12="Grundvertrag Dienstleistung",CO77&lt;'Valori soglia'!$H$5),AND(CM$12="Los Dienstleistung",CO77&lt;'Valori soglia'!$H$5),AND(CM$12="Grundvertrag Lieferung",CO77&lt;'Valori soglia'!$L$5),AND(CM$12="Los Lieferung",CO77&lt;'Valori soglia'!$L$5)),"Freihändig Tipo. 36 OAPub","")</f>
        <v/>
      </c>
      <c r="CR78" s="469"/>
      <c r="CS78" s="461"/>
      <c r="CT78" s="463"/>
      <c r="CU78" s="465"/>
      <c r="CV78" s="161"/>
      <c r="CW78" s="466" t="s">
        <v>45</v>
      </c>
      <c r="CX78" s="429"/>
      <c r="CY78" s="455"/>
      <c r="CZ78" s="457"/>
      <c r="DA78" s="468" t="str">
        <f>IF(OR(AND(CW$12="Grundvertrag Dienstleistung",CY77&lt;'Valori soglia'!$H$5),AND(CW$12="Los Dienstleistung",CY77&lt;'Valori soglia'!$H$5),AND(CW$12="Grundvertrag Lieferung",CY77&lt;'Valori soglia'!$L$5),AND(CW$12="Los Lieferung",CY77&lt;'Valori soglia'!$L$5)),"Freihändig Tipo. 36 OAPub","")</f>
        <v/>
      </c>
      <c r="DB78" s="469"/>
      <c r="DC78" s="461"/>
      <c r="DD78" s="463"/>
      <c r="DE78" s="465"/>
      <c r="DF78" s="162"/>
      <c r="DG78" s="466" t="s">
        <v>45</v>
      </c>
      <c r="DH78" s="429"/>
      <c r="DI78" s="455"/>
      <c r="DJ78" s="457"/>
      <c r="DK78" s="468" t="str">
        <f>IF(OR(AND(DG$12="Grundvertrag Dienstleistung",DI77&lt;'Valori soglia'!$H$5),AND(DG$12="Los Dienstleistung",DI77&lt;'Valori soglia'!$H$5),AND(DG$12="Grundvertrag Lieferung",DI77&lt;'Valori soglia'!$L$5),AND(DG$12="Los Lieferung",DI77&lt;'Valori soglia'!$L$5)),"Freihändig Tipo. 36 OAPub","")</f>
        <v/>
      </c>
      <c r="DL78" s="469"/>
      <c r="DM78" s="461"/>
      <c r="DN78" s="463"/>
      <c r="DO78" s="465"/>
      <c r="DP78" s="36"/>
      <c r="DQ78" s="466" t="s">
        <v>45</v>
      </c>
      <c r="DR78" s="429"/>
      <c r="DS78" s="455"/>
      <c r="DT78" s="457"/>
      <c r="DU78" s="468" t="str">
        <f>IF(OR(AND(DQ$12="Grundvertrag Dienstleistung",DS77&lt;'Valori soglia'!$H$5),AND(DQ$12="Los Dienstleistung",DS77&lt;'Valori soglia'!$H$5),AND(DQ$12="Grundvertrag Lieferung",DS77&lt;'Valori soglia'!$L$5),AND(DQ$12="Los Lieferung",DS77&lt;'Valori soglia'!$L$5)),"Freihändig Tipo. 36 OAPub","")</f>
        <v/>
      </c>
      <c r="DV78" s="469"/>
      <c r="DW78" s="461"/>
      <c r="DX78" s="463"/>
      <c r="DY78" s="465"/>
      <c r="DZ78" s="27"/>
      <c r="EA78" s="466" t="s">
        <v>45</v>
      </c>
      <c r="EB78" s="429"/>
      <c r="EC78" s="455"/>
      <c r="ED78" s="457"/>
      <c r="EE78" s="468" t="str">
        <f>IF(OR(AND(EA$12="Grundvertrag Dienstleistung",EC77&lt;'Valori soglia'!$H$5),AND(EA$12="Los Dienstleistung",EC77&lt;'Valori soglia'!$H$5),AND(EA$12="Grundvertrag Lieferung",EC77&lt;'Valori soglia'!$L$5),AND(EA$12="Los Lieferung",EC77&lt;'Valori soglia'!$L$5)),"Freihändig Tipo. 36 OAPub","")</f>
        <v/>
      </c>
      <c r="EF78" s="469"/>
      <c r="EG78" s="461"/>
      <c r="EH78" s="463"/>
      <c r="EI78" s="465"/>
      <c r="EJ78" s="28"/>
      <c r="EK78" s="466" t="s">
        <v>45</v>
      </c>
      <c r="EL78" s="429"/>
      <c r="EM78" s="455"/>
      <c r="EN78" s="457"/>
      <c r="EO78" s="468" t="str">
        <f>IF(OR(AND(EK$12="Grundvertrag Dienstleistung",EM77&lt;'Valori soglia'!$H$5),AND(EK$12="Los Dienstleistung",EM77&lt;'Valori soglia'!$H$5),AND(EK$12="Grundvertrag Lieferung",EM77&lt;'Valori soglia'!$L$5),AND(EK$12="Los Lieferung",EM77&lt;'Valori soglia'!$L$5)),"Freihändig Tipo. 36 OAPub","")</f>
        <v/>
      </c>
      <c r="EP78" s="469"/>
      <c r="EQ78" s="461"/>
      <c r="ER78" s="463"/>
      <c r="ES78" s="465"/>
      <c r="ET78" s="27"/>
      <c r="EU78" s="466" t="s">
        <v>45</v>
      </c>
      <c r="EV78" s="429"/>
      <c r="EW78" s="455"/>
      <c r="EX78" s="457"/>
      <c r="EY78" s="468" t="str">
        <f>IF(OR(AND(EU$12="Grundvertrag Dienstleistung",EW77&lt;'Valori soglia'!$H$5),AND(EU$12="Los Dienstleistung",EW77&lt;'Valori soglia'!$H$5),AND(EU$12="Grundvertrag Lieferung",EW77&lt;'Valori soglia'!$L$5),AND(EU$12="Los Lieferung",EW77&lt;'Valori soglia'!$L$5)),"Freihändig Tipo. 36 OAPub","")</f>
        <v/>
      </c>
      <c r="EZ78" s="469"/>
      <c r="FA78" s="461"/>
      <c r="FB78" s="463"/>
      <c r="FC78" s="465"/>
      <c r="FD78" s="159"/>
      <c r="FE78" s="466" t="s">
        <v>45</v>
      </c>
      <c r="FF78" s="429"/>
      <c r="FG78" s="455"/>
      <c r="FH78" s="457"/>
      <c r="FI78" s="468" t="str">
        <f>IF(OR(AND(FE$12="Grundvertrag Dienstleistung",FG77&lt;'Valori soglia'!$H$5),AND(FE$12="Los Dienstleistung",FG77&lt;'Valori soglia'!$H$5),AND(FE$12="Grundvertrag Lieferung",FG77&lt;'Valori soglia'!$L$5),AND(FE$12="Los Lieferung",FG77&lt;'Valori soglia'!$L$5)),"Freihändig Tipo. 36 OAPub","")</f>
        <v/>
      </c>
      <c r="FJ78" s="469"/>
      <c r="FK78" s="461"/>
      <c r="FL78" s="463"/>
      <c r="FM78" s="465"/>
      <c r="FN78" s="159"/>
      <c r="FO78" s="466" t="s">
        <v>45</v>
      </c>
      <c r="FP78" s="429"/>
      <c r="FQ78" s="455"/>
      <c r="FR78" s="457"/>
      <c r="FS78" s="468" t="str">
        <f>IF(OR(AND(FO$12="Grundvertrag Dienstleistung",FQ77&lt;'Valori soglia'!$H$5),AND(FO$12="Los Dienstleistung",FQ77&lt;'Valori soglia'!$H$5),AND(FO$12="Grundvertrag Lieferung",FQ77&lt;'Valori soglia'!$L$5),AND(FO$12="Los Lieferung",FQ77&lt;'Valori soglia'!$L$5)),"Freihändig Tipo. 36 OAPub","")</f>
        <v/>
      </c>
      <c r="FT78" s="469"/>
      <c r="FU78" s="461"/>
      <c r="FV78" s="463"/>
      <c r="FW78" s="465"/>
      <c r="FX78" s="160"/>
      <c r="FY78" s="466" t="s">
        <v>45</v>
      </c>
      <c r="FZ78" s="429"/>
      <c r="GA78" s="455"/>
      <c r="GB78" s="457"/>
      <c r="GC78" s="468" t="str">
        <f>IF(OR(AND(FY$12="Grundvertrag Dienstleistung",GA77&lt;'Valori soglia'!$H$5),AND(FY$12="Los Dienstleistung",GA77&lt;'Valori soglia'!$H$5),AND(FY$12="Grundvertrag Lieferung",GA77&lt;'Valori soglia'!$L$5),AND(FY$12="Los Lieferung",GA77&lt;'Valori soglia'!$L$5)),"Freihändig Tipo. 36 OAPub","")</f>
        <v/>
      </c>
      <c r="GD78" s="469"/>
      <c r="GE78" s="461"/>
      <c r="GF78" s="463"/>
      <c r="GG78" s="465"/>
      <c r="GH78" s="161"/>
      <c r="GI78" s="466" t="s">
        <v>45</v>
      </c>
      <c r="GJ78" s="429"/>
      <c r="GK78" s="455"/>
      <c r="GL78" s="457"/>
      <c r="GM78" s="468" t="str">
        <f>IF(OR(AND(GI$12="Grundvertrag Dienstleistung",GK77&lt;'Valori soglia'!$H$5),AND(GI$12="Los Dienstleistung",GK77&lt;'Valori soglia'!$H$5),AND(GI$12="Grundvertrag Lieferung",GK77&lt;'Valori soglia'!$L$5),AND(GI$12="Los Lieferung",GK77&lt;'Valori soglia'!$L$5)),"Freihändig Tipo. 36 OAPub","")</f>
        <v/>
      </c>
      <c r="GN78" s="469"/>
      <c r="GO78" s="461"/>
      <c r="GP78" s="463"/>
      <c r="GQ78" s="465"/>
      <c r="GR78" s="162"/>
      <c r="GS78" s="466" t="s">
        <v>45</v>
      </c>
      <c r="GT78" s="429"/>
      <c r="GU78" s="455"/>
      <c r="GV78" s="457"/>
      <c r="GW78" s="468" t="str">
        <f>IF(OR(AND(GS$12="Grundvertrag Dienstleistung",GU77&lt;'Valori soglia'!$H$5),AND(GS$12="Los Dienstleistung",GU77&lt;'Valori soglia'!$H$5),AND(GS$12="Grundvertrag Lieferung",GU77&lt;'Valori soglia'!$L$5),AND(GS$12="Los Lieferung",GU77&lt;'Valori soglia'!$L$5)),"Freihändig Tipo. 36 OAPub","")</f>
        <v/>
      </c>
      <c r="GX78" s="469"/>
      <c r="GY78" s="461"/>
      <c r="GZ78" s="463"/>
      <c r="HA78" s="465"/>
      <c r="HB78" s="36"/>
      <c r="HC78" s="466" t="s">
        <v>45</v>
      </c>
      <c r="HD78" s="429"/>
      <c r="HE78" s="455"/>
      <c r="HF78" s="457"/>
      <c r="HG78" s="468" t="str">
        <f>IF(OR(AND(HC$12="Grundvertrag Dienstleistung",HE77&lt;'Valori soglia'!$H$5),AND(HC$12="Los Dienstleistung",HE77&lt;'Valori soglia'!$H$5),AND(HC$12="Grundvertrag Lieferung",HE77&lt;'Valori soglia'!$L$5),AND(HC$12="Los Lieferung",HE77&lt;'Valori soglia'!$L$5)),"Freihändig Tipo. 36 OAPub","")</f>
        <v/>
      </c>
      <c r="HH78" s="469"/>
      <c r="HI78" s="461"/>
      <c r="HJ78" s="463"/>
      <c r="HK78" s="465"/>
      <c r="HL78" s="27"/>
      <c r="HM78" s="466" t="s">
        <v>45</v>
      </c>
      <c r="HN78" s="429"/>
      <c r="HO78" s="455"/>
      <c r="HP78" s="457"/>
      <c r="HQ78" s="468" t="str">
        <f>IF(OR(AND(HM$12="Grundvertrag Dienstleistung",HO77&lt;'Valori soglia'!$H$5),AND(HM$12="Los Dienstleistung",HO77&lt;'Valori soglia'!$H$5),AND(HM$12="Grundvertrag Lieferung",HO77&lt;'Valori soglia'!$L$5),AND(HM$12="Los Lieferung",HO77&lt;'Valori soglia'!$L$5)),"Freihändig Tipo. 36 OAPub","")</f>
        <v/>
      </c>
      <c r="HR78" s="469"/>
      <c r="HS78" s="461"/>
      <c r="HT78" s="463"/>
      <c r="HU78" s="465"/>
      <c r="HV78" s="28"/>
      <c r="HW78" s="466" t="s">
        <v>45</v>
      </c>
      <c r="HX78" s="429"/>
      <c r="HY78" s="455"/>
      <c r="HZ78" s="457"/>
      <c r="IA78" s="468" t="str">
        <f>IF(OR(AND(HW$12="Grundvertrag Dienstleistung",HY77&lt;'Valori soglia'!$H$5),AND(HW$12="Los Dienstleistung",HY77&lt;'Valori soglia'!$H$5),AND(HW$12="Grundvertrag Lieferung",HY77&lt;'Valori soglia'!$L$5),AND(HW$12="Los Lieferung",HY77&lt;'Valori soglia'!$L$5)),"Freihändig Tipo. 36 OAPub","")</f>
        <v/>
      </c>
      <c r="IB78" s="469"/>
      <c r="IC78" s="461"/>
      <c r="ID78" s="463"/>
      <c r="IE78" s="465"/>
      <c r="IF78" s="27"/>
      <c r="IG78" s="466" t="s">
        <v>45</v>
      </c>
      <c r="IH78" s="429"/>
      <c r="II78" s="455"/>
      <c r="IJ78" s="457"/>
      <c r="IK78" s="468" t="str">
        <f>IF(OR(AND(IG$12="Grundvertrag Dienstleistung",II77&lt;'Valori soglia'!$H$5),AND(IG$12="Los Dienstleistung",II77&lt;'Valori soglia'!$H$5),AND(IG$12="Grundvertrag Lieferung",II77&lt;'Valori soglia'!$L$5),AND(IG$12="Los Lieferung",II77&lt;'Valori soglia'!$L$5)),"Freihändig Tipo. 36 OAPub","")</f>
        <v/>
      </c>
      <c r="IL78" s="469"/>
      <c r="IM78" s="461"/>
      <c r="IN78" s="463"/>
      <c r="IO78" s="465"/>
      <c r="IP78" s="159"/>
      <c r="IQ78" s="466" t="s">
        <v>45</v>
      </c>
      <c r="IR78" s="429"/>
      <c r="IS78" s="455"/>
      <c r="IT78" s="457"/>
      <c r="IU78" s="468" t="str">
        <f>IF(OR(AND(IQ$12="Grundvertrag Dienstleistung",IS77&lt;'Valori soglia'!$H$5),AND(IQ$12="Los Dienstleistung",IS77&lt;'Valori soglia'!$H$5),AND(IQ$12="Grundvertrag Lieferung",IS77&lt;'Valori soglia'!$L$5),AND(IQ$12="Los Lieferung",IS77&lt;'Valori soglia'!$L$5)),"Freihändig Tipo. 36 OAPub","")</f>
        <v/>
      </c>
      <c r="IV78" s="469"/>
      <c r="IW78" s="461"/>
      <c r="IX78" s="463"/>
      <c r="IY78" s="465"/>
      <c r="IZ78" s="159"/>
      <c r="JA78" s="466" t="s">
        <v>45</v>
      </c>
      <c r="JB78" s="429"/>
      <c r="JC78" s="455"/>
      <c r="JD78" s="457"/>
      <c r="JE78" s="468" t="str">
        <f>IF(OR(AND(JA$12="Grundvertrag Dienstleistung",JC77&lt;'Valori soglia'!$H$5),AND(JA$12="Los Dienstleistung",JC77&lt;'Valori soglia'!$H$5),AND(JA$12="Grundvertrag Lieferung",JC77&lt;'Valori soglia'!$L$5),AND(JA$12="Los Lieferung",JC77&lt;'Valori soglia'!$L$5)),"Freihändig Tipo. 36 OAPub","")</f>
        <v/>
      </c>
      <c r="JF78" s="469"/>
      <c r="JG78" s="461"/>
      <c r="JH78" s="463"/>
      <c r="JI78" s="465"/>
      <c r="JJ78" s="160"/>
      <c r="JK78" s="466" t="s">
        <v>45</v>
      </c>
      <c r="JL78" s="429"/>
      <c r="JM78" s="455"/>
      <c r="JN78" s="457"/>
      <c r="JO78" s="468" t="str">
        <f>IF(OR(AND(JK$12="Grundvertrag Dienstleistung",JM77&lt;'Valori soglia'!$H$5),AND(JK$12="Los Dienstleistung",JM77&lt;'Valori soglia'!$H$5),AND(JK$12="Grundvertrag Lieferung",JM77&lt;'Valori soglia'!$L$5),AND(JK$12="Los Lieferung",JM77&lt;'Valori soglia'!$L$5)),"Freihändig Tipo. 36 OAPub","")</f>
        <v/>
      </c>
      <c r="JP78" s="469"/>
      <c r="JQ78" s="461"/>
      <c r="JR78" s="463"/>
      <c r="JS78" s="465"/>
    </row>
    <row r="79" spans="2:279" ht="27" customHeight="1" x14ac:dyDescent="0.2">
      <c r="B79" s="343"/>
      <c r="C79" s="429"/>
      <c r="D79" s="378"/>
      <c r="E79" s="510"/>
      <c r="F79" s="507" t="str">
        <f>IF(OR(AND(B77="Grundvertrag Dienstleistung",D77&lt;'Valori soglia'!H$5),AND(B77="Los Dienstleistung",D77&lt;'Valori soglia'!H$5),AND(B77="Grundvertrag Lieferung",D77&lt;'Valori soglia'!L$5),AND(B77="Los Lieferung",D77&lt;'Valori soglia'!L$5)),"Freihändig Tipo. 36 OAPub","")</f>
        <v/>
      </c>
      <c r="G79" s="508"/>
      <c r="H79" s="502"/>
      <c r="I79" s="503"/>
      <c r="J79" s="495"/>
      <c r="K79" s="466"/>
      <c r="L79" s="429"/>
      <c r="M79" s="455"/>
      <c r="N79" s="457"/>
      <c r="O79" s="472" t="str">
        <f>IF(OR(AND(N$12="Offen",OR(AND(K$12="Grundvertrag Dienstleistung",M77&gt;='Valori soglia'!$H$5,M77&lt;'Valori soglia'!$H$6),AND(K$12="Los Dienstleistung",M77&gt;='Valori soglia'!$H$5,M77&lt;'Valori soglia'!$H$6),AND(K$12="Grundvertrag Lieferung",M77&gt;='Valori soglia'!$L$5,M77&lt;'Valori soglia'!$L$6),AND(K$12="Los Lieferung",M77&gt;='Valori soglia'!$L$5,M77&lt;'Valori soglia'!$L$6))),AND(N$12="Einladung",OR(AND(K$12="Grundvertrag Dienstleistung",M77&gt;='Valori soglia'!$H$5,M77&lt;'Valori soglia'!$H$6),AND(K$12="Los Dienstleistung",M77&gt;='Valori soglia'!$H$5,M77&lt;'Valori soglia'!$H$6),AND(K$12="Grundvertrag Lieferung",M77&gt;='Valori soglia'!$L$5,M77&lt;'Valori soglia'!$L$6),AND(K$12="Los Lieferung",M77&gt;='Valori soglia'!$L$5,M77&lt;'Valori soglia'!$L$6)))),"Freihändig Tipo. 36 Abs. 2 Bst. d OAPub","")</f>
        <v/>
      </c>
      <c r="P79" s="473"/>
      <c r="Q79" s="461"/>
      <c r="R79" s="463"/>
      <c r="S79" s="465"/>
      <c r="T79" s="162"/>
      <c r="U79" s="466"/>
      <c r="V79" s="429"/>
      <c r="W79" s="455"/>
      <c r="X79" s="457"/>
      <c r="Y79" s="472" t="str">
        <f>IF(OR(AND(X$12="Offen",OR(AND(U$12="Grundvertrag Dienstleistung",W77&gt;='Valori soglia'!$H$5,W77&lt;'Valori soglia'!$H$6),AND(U$12="Los Dienstleistung",W77&gt;='Valori soglia'!$H$5,W77&lt;'Valori soglia'!$H$6),AND(U$12="Grundvertrag Lieferung",W77&gt;='Valori soglia'!$L$5,W77&lt;'Valori soglia'!$L$6),AND(U$12="Los Lieferung",W77&gt;='Valori soglia'!$L$5,W77&lt;'Valori soglia'!$L$6))),AND(X$12="Einladung",OR(AND(U$12="Grundvertrag Dienstleistung",W77&gt;='Valori soglia'!$H$5,W77&lt;'Valori soglia'!$H$6),AND(U$12="Los Dienstleistung",W77&gt;='Valori soglia'!$H$5,W77&lt;'Valori soglia'!$H$6),AND(U$12="Grundvertrag Lieferung",W77&gt;='Valori soglia'!$L$5,W77&lt;'Valori soglia'!$L$6),AND(U$12="Los Lieferung",W77&gt;='Valori soglia'!$L$5,W77&lt;'Valori soglia'!$L$6)))),"Freihändig Tipo. 36 Abs. 2 Bst. d OAPub","")</f>
        <v/>
      </c>
      <c r="Z79" s="473"/>
      <c r="AA79" s="461"/>
      <c r="AB79" s="463"/>
      <c r="AC79" s="465"/>
      <c r="AD79" s="27"/>
      <c r="AE79" s="466"/>
      <c r="AF79" s="429"/>
      <c r="AG79" s="455"/>
      <c r="AH79" s="457"/>
      <c r="AI79" s="472" t="str">
        <f>IF(OR(AND(AH$12="Offen",OR(AND(AE$12="Grundvertrag Dienstleistung",AG77&gt;='Valori soglia'!$H$5,AG77&lt;'Valori soglia'!$H$6),AND(AE$12="Los Dienstleistung",AG77&gt;='Valori soglia'!$H$5,AG77&lt;'Valori soglia'!$H$6),AND(AE$12="Grundvertrag Lieferung",AG77&gt;='Valori soglia'!$L$5,AG77&lt;'Valori soglia'!$L$6),AND(AE$12="Los Lieferung",AG77&gt;='Valori soglia'!$L$5,AG77&lt;'Valori soglia'!$L$6))),AND(AH$12="Einladung",OR(AND(AE$12="Grundvertrag Dienstleistung",AG77&gt;='Valori soglia'!$H$5,AG77&lt;'Valori soglia'!$H$6),AND(AE$12="Los Dienstleistung",AG77&gt;='Valori soglia'!$H$5,AG77&lt;'Valori soglia'!$H$6),AND(AE$12="Grundvertrag Lieferung",AG77&gt;='Valori soglia'!$L$5,AG77&lt;'Valori soglia'!$L$6),AND(AE$12="Los Lieferung",AG77&gt;='Valori soglia'!$L$5,AG77&lt;'Valori soglia'!$L$6)))),"Freihändig Tipo. 36 Abs. 2 Bst. d OAPub","")</f>
        <v/>
      </c>
      <c r="AJ79" s="473"/>
      <c r="AK79" s="461"/>
      <c r="AL79" s="463"/>
      <c r="AM79" s="465"/>
      <c r="AN79" s="27"/>
      <c r="AO79" s="466"/>
      <c r="AP79" s="429"/>
      <c r="AQ79" s="455"/>
      <c r="AR79" s="457"/>
      <c r="AS79" s="472" t="str">
        <f>IF(OR(AND(AR$12="Offen",OR(AND(AO$12="Grundvertrag Dienstleistung",AQ77&gt;='Valori soglia'!$H$5,AQ77&lt;'Valori soglia'!$H$6),AND(AO$12="Los Dienstleistung",AQ77&gt;='Valori soglia'!$H$5,AQ77&lt;'Valori soglia'!$H$6),AND(AO$12="Grundvertrag Lieferung",AQ77&gt;='Valori soglia'!$L$5,AQ77&lt;'Valori soglia'!$L$6),AND(AO$12="Los Lieferung",AQ77&gt;='Valori soglia'!$L$5,AQ77&lt;'Valori soglia'!$L$6))),AND(AR$12="Einladung",OR(AND(AO$12="Grundvertrag Dienstleistung",AQ77&gt;='Valori soglia'!$H$5,AQ77&lt;'Valori soglia'!$H$6),AND(AO$12="Los Dienstleistung",AQ77&gt;='Valori soglia'!$H$5,AQ77&lt;'Valori soglia'!$H$6),AND(AO$12="Grundvertrag Lieferung",AQ77&gt;='Valori soglia'!$L$5,AQ77&lt;'Valori soglia'!$L$6),AND(AO$12="Los Lieferung",AQ77&gt;='Valori soglia'!$L$5,AQ77&lt;'Valori soglia'!$L$6)))),"Freihändig Tipo. 36 Abs. 2 Bst. d OAPub","")</f>
        <v/>
      </c>
      <c r="AT79" s="473"/>
      <c r="AU79" s="461"/>
      <c r="AV79" s="463"/>
      <c r="AW79" s="465"/>
      <c r="AX79" s="28"/>
      <c r="AY79" s="466"/>
      <c r="AZ79" s="429"/>
      <c r="BA79" s="455"/>
      <c r="BB79" s="457"/>
      <c r="BC79" s="472" t="str">
        <f>IF(OR(AND(BB$12="Offen",OR(AND(AY$12="Grundvertrag Dienstleistung",BA77&gt;='Valori soglia'!$H$5,BA77&lt;'Valori soglia'!$H$6),AND(AY$12="Los Dienstleistung",BA77&gt;='Valori soglia'!$H$5,BA77&lt;'Valori soglia'!$H$6),AND(AY$12="Grundvertrag Lieferung",BA77&gt;='Valori soglia'!$L$5,BA77&lt;'Valori soglia'!$L$6),AND(AY$12="Los Lieferung",BA77&gt;='Valori soglia'!$L$5,BA77&lt;'Valori soglia'!$L$6))),AND(BB$12="Einladung",OR(AND(AY$12="Grundvertrag Dienstleistung",BA77&gt;='Valori soglia'!$H$5,BA77&lt;'Valori soglia'!$H$6),AND(AY$12="Los Dienstleistung",BA77&gt;='Valori soglia'!$H$5,BA77&lt;'Valori soglia'!$H$6),AND(AY$12="Grundvertrag Lieferung",BA77&gt;='Valori soglia'!$L$5,BA77&lt;'Valori soglia'!$L$6),AND(AY$12="Los Lieferung",BA77&gt;='Valori soglia'!$L$5,BA77&lt;'Valori soglia'!$L$6)))),"Freihändig Tipo. 36 Abs. 2 Bst. d OAPub","")</f>
        <v/>
      </c>
      <c r="BD79" s="473"/>
      <c r="BE79" s="461"/>
      <c r="BF79" s="463"/>
      <c r="BG79" s="465"/>
      <c r="BH79" s="27"/>
      <c r="BI79" s="466"/>
      <c r="BJ79" s="429"/>
      <c r="BK79" s="455"/>
      <c r="BL79" s="457"/>
      <c r="BM79" s="472" t="str">
        <f>IF(OR(AND(BL$12="Offen",OR(AND(BI$12="Grundvertrag Dienstleistung",BK77&gt;='Valori soglia'!$H$5,BK77&lt;'Valori soglia'!$H$6),AND(BI$12="Los Dienstleistung",BK77&gt;='Valori soglia'!$H$5,BK77&lt;'Valori soglia'!$H$6),AND(BI$12="Grundvertrag Lieferung",BK77&gt;='Valori soglia'!$L$5,BK77&lt;'Valori soglia'!$L$6),AND(BI$12="Los Lieferung",BK77&gt;='Valori soglia'!$L$5,BK77&lt;'Valori soglia'!$L$6))),AND(BL$12="Einladung",OR(AND(BI$12="Grundvertrag Dienstleistung",BK77&gt;='Valori soglia'!$H$5,BK77&lt;'Valori soglia'!$H$6),AND(BI$12="Los Dienstleistung",BK77&gt;='Valori soglia'!$H$5,BK77&lt;'Valori soglia'!$H$6),AND(BI$12="Grundvertrag Lieferung",BK77&gt;='Valori soglia'!$L$5,BK77&lt;'Valori soglia'!$L$6),AND(BI$12="Los Lieferung",BK77&gt;='Valori soglia'!$L$5,BK77&lt;'Valori soglia'!$L$6)))),"Freihändig Tipo. 36 Abs. 2 Bst. d OAPub","")</f>
        <v/>
      </c>
      <c r="BN79" s="473"/>
      <c r="BO79" s="461"/>
      <c r="BP79" s="463"/>
      <c r="BQ79" s="465"/>
      <c r="BR79" s="159"/>
      <c r="BS79" s="466"/>
      <c r="BT79" s="429"/>
      <c r="BU79" s="455"/>
      <c r="BV79" s="457"/>
      <c r="BW79" s="472" t="str">
        <f>IF(OR(AND(BV$12="Offen",OR(AND(BS$12="Grundvertrag Dienstleistung",BU77&gt;='Valori soglia'!$H$5,BU77&lt;'Valori soglia'!$H$6),AND(BS$12="Los Dienstleistung",BU77&gt;='Valori soglia'!$H$5,BU77&lt;'Valori soglia'!$H$6),AND(BS$12="Grundvertrag Lieferung",BU77&gt;='Valori soglia'!$L$5,BU77&lt;'Valori soglia'!$L$6),AND(BS$12="Los Lieferung",BU77&gt;='Valori soglia'!$L$5,BU77&lt;'Valori soglia'!$L$6))),AND(BV$12="Einladung",OR(AND(BS$12="Grundvertrag Dienstleistung",BU77&gt;='Valori soglia'!$H$5,BU77&lt;'Valori soglia'!$H$6),AND(BS$12="Los Dienstleistung",BU77&gt;='Valori soglia'!$H$5,BU77&lt;'Valori soglia'!$H$6),AND(BS$12="Grundvertrag Lieferung",BU77&gt;='Valori soglia'!$L$5,BU77&lt;'Valori soglia'!$L$6),AND(BS$12="Los Lieferung",BU77&gt;='Valori soglia'!$L$5,BU77&lt;'Valori soglia'!$L$6)))),"Freihändig Tipo. 36 Abs. 2 Bst. d OAPub","")</f>
        <v/>
      </c>
      <c r="BX79" s="473"/>
      <c r="BY79" s="461"/>
      <c r="BZ79" s="463"/>
      <c r="CA79" s="465"/>
      <c r="CB79" s="159"/>
      <c r="CC79" s="466"/>
      <c r="CD79" s="429"/>
      <c r="CE79" s="455"/>
      <c r="CF79" s="457"/>
      <c r="CG79" s="472" t="str">
        <f>IF(OR(AND(CF$12="Offen",OR(AND(CC$12="Grundvertrag Dienstleistung",CE77&gt;='Valori soglia'!$H$5,CE77&lt;'Valori soglia'!$H$6),AND(CC$12="Los Dienstleistung",CE77&gt;='Valori soglia'!$H$5,CE77&lt;'Valori soglia'!$H$6),AND(CC$12="Grundvertrag Lieferung",CE77&gt;='Valori soglia'!$L$5,CE77&lt;'Valori soglia'!$L$6),AND(CC$12="Los Lieferung",CE77&gt;='Valori soglia'!$L$5,CE77&lt;'Valori soglia'!$L$6))),AND(CF$12="Einladung",OR(AND(CC$12="Grundvertrag Dienstleistung",CE77&gt;='Valori soglia'!$H$5,CE77&lt;'Valori soglia'!$H$6),AND(CC$12="Los Dienstleistung",CE77&gt;='Valori soglia'!$H$5,CE77&lt;'Valori soglia'!$H$6),AND(CC$12="Grundvertrag Lieferung",CE77&gt;='Valori soglia'!$L$5,CE77&lt;'Valori soglia'!$L$6),AND(CC$12="Los Lieferung",CE77&gt;='Valori soglia'!$L$5,CE77&lt;'Valori soglia'!$L$6)))),"Freihändig Tipo. 36 Abs. 2 Bst. d OAPub","")</f>
        <v/>
      </c>
      <c r="CH79" s="473"/>
      <c r="CI79" s="461"/>
      <c r="CJ79" s="463"/>
      <c r="CK79" s="465"/>
      <c r="CL79" s="160"/>
      <c r="CM79" s="466"/>
      <c r="CN79" s="429"/>
      <c r="CO79" s="455"/>
      <c r="CP79" s="457"/>
      <c r="CQ79" s="472" t="str">
        <f>IF(OR(AND(CP$12="Offen",OR(AND(CM$12="Grundvertrag Dienstleistung",CO77&gt;='Valori soglia'!$H$5,CO77&lt;'Valori soglia'!$H$6),AND(CM$12="Los Dienstleistung",CO77&gt;='Valori soglia'!$H$5,CO77&lt;'Valori soglia'!$H$6),AND(CM$12="Grundvertrag Lieferung",CO77&gt;='Valori soglia'!$L$5,CO77&lt;'Valori soglia'!$L$6),AND(CM$12="Los Lieferung",CO77&gt;='Valori soglia'!$L$5,CO77&lt;'Valori soglia'!$L$6))),AND(CP$12="Einladung",OR(AND(CM$12="Grundvertrag Dienstleistung",CO77&gt;='Valori soglia'!$H$5,CO77&lt;'Valori soglia'!$H$6),AND(CM$12="Los Dienstleistung",CO77&gt;='Valori soglia'!$H$5,CO77&lt;'Valori soglia'!$H$6),AND(CM$12="Grundvertrag Lieferung",CO77&gt;='Valori soglia'!$L$5,CO77&lt;'Valori soglia'!$L$6),AND(CM$12="Los Lieferung",CO77&gt;='Valori soglia'!$L$5,CO77&lt;'Valori soglia'!$L$6)))),"Freihändig Tipo. 36 Abs. 2 Bst. d OAPub","")</f>
        <v/>
      </c>
      <c r="CR79" s="473"/>
      <c r="CS79" s="461"/>
      <c r="CT79" s="463"/>
      <c r="CU79" s="465"/>
      <c r="CV79" s="161"/>
      <c r="CW79" s="466"/>
      <c r="CX79" s="429"/>
      <c r="CY79" s="455"/>
      <c r="CZ79" s="457"/>
      <c r="DA79" s="472" t="str">
        <f>IF(OR(AND(CZ$12="Offen",OR(AND(CW$12="Grundvertrag Dienstleistung",CY77&gt;='Valori soglia'!$H$5,CY77&lt;'Valori soglia'!$H$6),AND(CW$12="Los Dienstleistung",CY77&gt;='Valori soglia'!$H$5,CY77&lt;'Valori soglia'!$H$6),AND(CW$12="Grundvertrag Lieferung",CY77&gt;='Valori soglia'!$L$5,CY77&lt;'Valori soglia'!$L$6),AND(CW$12="Los Lieferung",CY77&gt;='Valori soglia'!$L$5,CY77&lt;'Valori soglia'!$L$6))),AND(CZ$12="Einladung",OR(AND(CW$12="Grundvertrag Dienstleistung",CY77&gt;='Valori soglia'!$H$5,CY77&lt;'Valori soglia'!$H$6),AND(CW$12="Los Dienstleistung",CY77&gt;='Valori soglia'!$H$5,CY77&lt;'Valori soglia'!$H$6),AND(CW$12="Grundvertrag Lieferung",CY77&gt;='Valori soglia'!$L$5,CY77&lt;'Valori soglia'!$L$6),AND(CW$12="Los Lieferung",CY77&gt;='Valori soglia'!$L$5,CY77&lt;'Valori soglia'!$L$6)))),"Freihändig Tipo. 36 Abs. 2 Bst. d OAPub","")</f>
        <v/>
      </c>
      <c r="DB79" s="473"/>
      <c r="DC79" s="461"/>
      <c r="DD79" s="463"/>
      <c r="DE79" s="465"/>
      <c r="DF79" s="162"/>
      <c r="DG79" s="466"/>
      <c r="DH79" s="429"/>
      <c r="DI79" s="455"/>
      <c r="DJ79" s="457"/>
      <c r="DK79" s="472" t="str">
        <f>IF(OR(AND(DJ$12="Offen",OR(AND(DG$12="Grundvertrag Dienstleistung",DI77&gt;='Valori soglia'!$H$5,DI77&lt;'Valori soglia'!$H$6),AND(DG$12="Los Dienstleistung",DI77&gt;='Valori soglia'!$H$5,DI77&lt;'Valori soglia'!$H$6),AND(DG$12="Grundvertrag Lieferung",DI77&gt;='Valori soglia'!$L$5,DI77&lt;'Valori soglia'!$L$6),AND(DG$12="Los Lieferung",DI77&gt;='Valori soglia'!$L$5,DI77&lt;'Valori soglia'!$L$6))),AND(DJ$12="Einladung",OR(AND(DG$12="Grundvertrag Dienstleistung",DI77&gt;='Valori soglia'!$H$5,DI77&lt;'Valori soglia'!$H$6),AND(DG$12="Los Dienstleistung",DI77&gt;='Valori soglia'!$H$5,DI77&lt;'Valori soglia'!$H$6),AND(DG$12="Grundvertrag Lieferung",DI77&gt;='Valori soglia'!$L$5,DI77&lt;'Valori soglia'!$L$6),AND(DG$12="Los Lieferung",DI77&gt;='Valori soglia'!$L$5,DI77&lt;'Valori soglia'!$L$6)))),"Freihändig Tipo. 36 Abs. 2 Bst. d OAPub","")</f>
        <v/>
      </c>
      <c r="DL79" s="473"/>
      <c r="DM79" s="461"/>
      <c r="DN79" s="463"/>
      <c r="DO79" s="465"/>
      <c r="DP79" s="27"/>
      <c r="DQ79" s="466"/>
      <c r="DR79" s="429"/>
      <c r="DS79" s="455"/>
      <c r="DT79" s="457"/>
      <c r="DU79" s="472" t="str">
        <f>IF(OR(AND(DT$12="Offen",OR(AND(DQ$12="Grundvertrag Dienstleistung",DS77&gt;='Valori soglia'!$H$5,DS77&lt;'Valori soglia'!$H$6),AND(DQ$12="Los Dienstleistung",DS77&gt;='Valori soglia'!$H$5,DS77&lt;'Valori soglia'!$H$6),AND(DQ$12="Grundvertrag Lieferung",DS77&gt;='Valori soglia'!$L$5,DS77&lt;'Valori soglia'!$L$6),AND(DQ$12="Los Lieferung",DS77&gt;='Valori soglia'!$L$5,DS77&lt;'Valori soglia'!$L$6))),AND(DT$12="Einladung",OR(AND(DQ$12="Grundvertrag Dienstleistung",DS77&gt;='Valori soglia'!$H$5,DS77&lt;'Valori soglia'!$H$6),AND(DQ$12="Los Dienstleistung",DS77&gt;='Valori soglia'!$H$5,DS77&lt;'Valori soglia'!$H$6),AND(DQ$12="Grundvertrag Lieferung",DS77&gt;='Valori soglia'!$L$5,DS77&lt;'Valori soglia'!$L$6),AND(DQ$12="Los Lieferung",DS77&gt;='Valori soglia'!$L$5,DS77&lt;'Valori soglia'!$L$6)))),"Freihändig Tipo. 36 Abs. 2 Bst. d OAPub","")</f>
        <v/>
      </c>
      <c r="DV79" s="473"/>
      <c r="DW79" s="461"/>
      <c r="DX79" s="463"/>
      <c r="DY79" s="465"/>
      <c r="DZ79" s="27"/>
      <c r="EA79" s="466"/>
      <c r="EB79" s="429"/>
      <c r="EC79" s="455"/>
      <c r="ED79" s="457"/>
      <c r="EE79" s="472" t="str">
        <f>IF(OR(AND(ED$12="Offen",OR(AND(EA$12="Grundvertrag Dienstleistung",EC77&gt;='Valori soglia'!$H$5,EC77&lt;'Valori soglia'!$H$6),AND(EA$12="Los Dienstleistung",EC77&gt;='Valori soglia'!$H$5,EC77&lt;'Valori soglia'!$H$6),AND(EA$12="Grundvertrag Lieferung",EC77&gt;='Valori soglia'!$L$5,EC77&lt;'Valori soglia'!$L$6),AND(EA$12="Los Lieferung",EC77&gt;='Valori soglia'!$L$5,EC77&lt;'Valori soglia'!$L$6))),AND(ED$12="Einladung",OR(AND(EA$12="Grundvertrag Dienstleistung",EC77&gt;='Valori soglia'!$H$5,EC77&lt;'Valori soglia'!$H$6),AND(EA$12="Los Dienstleistung",EC77&gt;='Valori soglia'!$H$5,EC77&lt;'Valori soglia'!$H$6),AND(EA$12="Grundvertrag Lieferung",EC77&gt;='Valori soglia'!$L$5,EC77&lt;'Valori soglia'!$L$6),AND(EA$12="Los Lieferung",EC77&gt;='Valori soglia'!$L$5,EC77&lt;'Valori soglia'!$L$6)))),"Freihändig Tipo. 36 Abs. 2 Bst. d OAPub","")</f>
        <v/>
      </c>
      <c r="EF79" s="473"/>
      <c r="EG79" s="461"/>
      <c r="EH79" s="463"/>
      <c r="EI79" s="465"/>
      <c r="EJ79" s="28"/>
      <c r="EK79" s="466"/>
      <c r="EL79" s="429"/>
      <c r="EM79" s="455"/>
      <c r="EN79" s="457"/>
      <c r="EO79" s="472" t="str">
        <f>IF(OR(AND(EN$12="Offen",OR(AND(EK$12="Grundvertrag Dienstleistung",EM77&gt;='Valori soglia'!$H$5,EM77&lt;'Valori soglia'!$H$6),AND(EK$12="Los Dienstleistung",EM77&gt;='Valori soglia'!$H$5,EM77&lt;'Valori soglia'!$H$6),AND(EK$12="Grundvertrag Lieferung",EM77&gt;='Valori soglia'!$L$5,EM77&lt;'Valori soglia'!$L$6),AND(EK$12="Los Lieferung",EM77&gt;='Valori soglia'!$L$5,EM77&lt;'Valori soglia'!$L$6))),AND(EN$12="Einladung",OR(AND(EK$12="Grundvertrag Dienstleistung",EM77&gt;='Valori soglia'!$H$5,EM77&lt;'Valori soglia'!$H$6),AND(EK$12="Los Dienstleistung",EM77&gt;='Valori soglia'!$H$5,EM77&lt;'Valori soglia'!$H$6),AND(EK$12="Grundvertrag Lieferung",EM77&gt;='Valori soglia'!$L$5,EM77&lt;'Valori soglia'!$L$6),AND(EK$12="Los Lieferung",EM77&gt;='Valori soglia'!$L$5,EM77&lt;'Valori soglia'!$L$6)))),"Freihändig Tipo. 36 Abs. 2 Bst. d OAPub","")</f>
        <v/>
      </c>
      <c r="EP79" s="473"/>
      <c r="EQ79" s="461"/>
      <c r="ER79" s="463"/>
      <c r="ES79" s="465"/>
      <c r="ET79" s="27"/>
      <c r="EU79" s="466"/>
      <c r="EV79" s="429"/>
      <c r="EW79" s="455"/>
      <c r="EX79" s="457"/>
      <c r="EY79" s="472" t="str">
        <f>IF(OR(AND(EX$12="Offen",OR(AND(EU$12="Grundvertrag Dienstleistung",EW77&gt;='Valori soglia'!$H$5,EW77&lt;'Valori soglia'!$H$6),AND(EU$12="Los Dienstleistung",EW77&gt;='Valori soglia'!$H$5,EW77&lt;'Valori soglia'!$H$6),AND(EU$12="Grundvertrag Lieferung",EW77&gt;='Valori soglia'!$L$5,EW77&lt;'Valori soglia'!$L$6),AND(EU$12="Los Lieferung",EW77&gt;='Valori soglia'!$L$5,EW77&lt;'Valori soglia'!$L$6))),AND(EX$12="Einladung",OR(AND(EU$12="Grundvertrag Dienstleistung",EW77&gt;='Valori soglia'!$H$5,EW77&lt;'Valori soglia'!$H$6),AND(EU$12="Los Dienstleistung",EW77&gt;='Valori soglia'!$H$5,EW77&lt;'Valori soglia'!$H$6),AND(EU$12="Grundvertrag Lieferung",EW77&gt;='Valori soglia'!$L$5,EW77&lt;'Valori soglia'!$L$6),AND(EU$12="Los Lieferung",EW77&gt;='Valori soglia'!$L$5,EW77&lt;'Valori soglia'!$L$6)))),"Freihändig Tipo. 36 Abs. 2 Bst. d OAPub","")</f>
        <v/>
      </c>
      <c r="EZ79" s="473"/>
      <c r="FA79" s="461"/>
      <c r="FB79" s="463"/>
      <c r="FC79" s="465"/>
      <c r="FD79" s="159"/>
      <c r="FE79" s="466"/>
      <c r="FF79" s="429"/>
      <c r="FG79" s="455"/>
      <c r="FH79" s="457"/>
      <c r="FI79" s="472" t="str">
        <f>IF(OR(AND(FH$12="Offen",OR(AND(FE$12="Grundvertrag Dienstleistung",FG77&gt;='Valori soglia'!$H$5,FG77&lt;'Valori soglia'!$H$6),AND(FE$12="Los Dienstleistung",FG77&gt;='Valori soglia'!$H$5,FG77&lt;'Valori soglia'!$H$6),AND(FE$12="Grundvertrag Lieferung",FG77&gt;='Valori soglia'!$L$5,FG77&lt;'Valori soglia'!$L$6),AND(FE$12="Los Lieferung",FG77&gt;='Valori soglia'!$L$5,FG77&lt;'Valori soglia'!$L$6))),AND(FH$12="Einladung",OR(AND(FE$12="Grundvertrag Dienstleistung",FG77&gt;='Valori soglia'!$H$5,FG77&lt;'Valori soglia'!$H$6),AND(FE$12="Los Dienstleistung",FG77&gt;='Valori soglia'!$H$5,FG77&lt;'Valori soglia'!$H$6),AND(FE$12="Grundvertrag Lieferung",FG77&gt;='Valori soglia'!$L$5,FG77&lt;'Valori soglia'!$L$6),AND(FE$12="Los Lieferung",FG77&gt;='Valori soglia'!$L$5,FG77&lt;'Valori soglia'!$L$6)))),"Freihändig Tipo. 36 Abs. 2 Bst. d OAPub","")</f>
        <v/>
      </c>
      <c r="FJ79" s="473"/>
      <c r="FK79" s="461"/>
      <c r="FL79" s="463"/>
      <c r="FM79" s="465"/>
      <c r="FN79" s="159"/>
      <c r="FO79" s="466"/>
      <c r="FP79" s="429"/>
      <c r="FQ79" s="455"/>
      <c r="FR79" s="457"/>
      <c r="FS79" s="472" t="str">
        <f>IF(OR(AND(FR$12="Offen",OR(AND(FO$12="Grundvertrag Dienstleistung",FQ77&gt;='Valori soglia'!$H$5,FQ77&lt;'Valori soglia'!$H$6),AND(FO$12="Los Dienstleistung",FQ77&gt;='Valori soglia'!$H$5,FQ77&lt;'Valori soglia'!$H$6),AND(FO$12="Grundvertrag Lieferung",FQ77&gt;='Valori soglia'!$L$5,FQ77&lt;'Valori soglia'!$L$6),AND(FO$12="Los Lieferung",FQ77&gt;='Valori soglia'!$L$5,FQ77&lt;'Valori soglia'!$L$6))),AND(FR$12="Einladung",OR(AND(FO$12="Grundvertrag Dienstleistung",FQ77&gt;='Valori soglia'!$H$5,FQ77&lt;'Valori soglia'!$H$6),AND(FO$12="Los Dienstleistung",FQ77&gt;='Valori soglia'!$H$5,FQ77&lt;'Valori soglia'!$H$6),AND(FO$12="Grundvertrag Lieferung",FQ77&gt;='Valori soglia'!$L$5,FQ77&lt;'Valori soglia'!$L$6),AND(FO$12="Los Lieferung",FQ77&gt;='Valori soglia'!$L$5,FQ77&lt;'Valori soglia'!$L$6)))),"Freihändig Tipo. 36 Abs. 2 Bst. d OAPub","")</f>
        <v/>
      </c>
      <c r="FT79" s="473"/>
      <c r="FU79" s="461"/>
      <c r="FV79" s="463"/>
      <c r="FW79" s="465"/>
      <c r="FX79" s="160"/>
      <c r="FY79" s="466"/>
      <c r="FZ79" s="429"/>
      <c r="GA79" s="455"/>
      <c r="GB79" s="457"/>
      <c r="GC79" s="472" t="str">
        <f>IF(OR(AND(GB$12="Offen",OR(AND(FY$12="Grundvertrag Dienstleistung",GA77&gt;='Valori soglia'!$H$5,GA77&lt;'Valori soglia'!$H$6),AND(FY$12="Los Dienstleistung",GA77&gt;='Valori soglia'!$H$5,GA77&lt;'Valori soglia'!$H$6),AND(FY$12="Grundvertrag Lieferung",GA77&gt;='Valori soglia'!$L$5,GA77&lt;'Valori soglia'!$L$6),AND(FY$12="Los Lieferung",GA77&gt;='Valori soglia'!$L$5,GA77&lt;'Valori soglia'!$L$6))),AND(GB$12="Einladung",OR(AND(FY$12="Grundvertrag Dienstleistung",GA77&gt;='Valori soglia'!$H$5,GA77&lt;'Valori soglia'!$H$6),AND(FY$12="Los Dienstleistung",GA77&gt;='Valori soglia'!$H$5,GA77&lt;'Valori soglia'!$H$6),AND(FY$12="Grundvertrag Lieferung",GA77&gt;='Valori soglia'!$L$5,GA77&lt;'Valori soglia'!$L$6),AND(FY$12="Los Lieferung",GA77&gt;='Valori soglia'!$L$5,GA77&lt;'Valori soglia'!$L$6)))),"Freihändig Tipo. 36 Abs. 2 Bst. d OAPub","")</f>
        <v/>
      </c>
      <c r="GD79" s="473"/>
      <c r="GE79" s="461"/>
      <c r="GF79" s="463"/>
      <c r="GG79" s="465"/>
      <c r="GH79" s="161"/>
      <c r="GI79" s="466"/>
      <c r="GJ79" s="429"/>
      <c r="GK79" s="455"/>
      <c r="GL79" s="457"/>
      <c r="GM79" s="472" t="str">
        <f>IF(OR(AND(GL$12="Offen",OR(AND(GI$12="Grundvertrag Dienstleistung",GK77&gt;='Valori soglia'!$H$5,GK77&lt;'Valori soglia'!$H$6),AND(GI$12="Los Dienstleistung",GK77&gt;='Valori soglia'!$H$5,GK77&lt;'Valori soglia'!$H$6),AND(GI$12="Grundvertrag Lieferung",GK77&gt;='Valori soglia'!$L$5,GK77&lt;'Valori soglia'!$L$6),AND(GI$12="Los Lieferung",GK77&gt;='Valori soglia'!$L$5,GK77&lt;'Valori soglia'!$L$6))),AND(GL$12="Einladung",OR(AND(GI$12="Grundvertrag Dienstleistung",GK77&gt;='Valori soglia'!$H$5,GK77&lt;'Valori soglia'!$H$6),AND(GI$12="Los Dienstleistung",GK77&gt;='Valori soglia'!$H$5,GK77&lt;'Valori soglia'!$H$6),AND(GI$12="Grundvertrag Lieferung",GK77&gt;='Valori soglia'!$L$5,GK77&lt;'Valori soglia'!$L$6),AND(GI$12="Los Lieferung",GK77&gt;='Valori soglia'!$L$5,GK77&lt;'Valori soglia'!$L$6)))),"Freihändig Tipo. 36 Abs. 2 Bst. d OAPub","")</f>
        <v/>
      </c>
      <c r="GN79" s="473"/>
      <c r="GO79" s="461"/>
      <c r="GP79" s="463"/>
      <c r="GQ79" s="465"/>
      <c r="GR79" s="162"/>
      <c r="GS79" s="466"/>
      <c r="GT79" s="429"/>
      <c r="GU79" s="455"/>
      <c r="GV79" s="457"/>
      <c r="GW79" s="472" t="str">
        <f>IF(OR(AND(GV$12="Offen",OR(AND(GS$12="Grundvertrag Dienstleistung",GU77&gt;='Valori soglia'!$H$5,GU77&lt;'Valori soglia'!$H$6),AND(GS$12="Los Dienstleistung",GU77&gt;='Valori soglia'!$H$5,GU77&lt;'Valori soglia'!$H$6),AND(GS$12="Grundvertrag Lieferung",GU77&gt;='Valori soglia'!$L$5,GU77&lt;'Valori soglia'!$L$6),AND(GS$12="Los Lieferung",GU77&gt;='Valori soglia'!$L$5,GU77&lt;'Valori soglia'!$L$6))),AND(GV$12="Einladung",OR(AND(GS$12="Grundvertrag Dienstleistung",GU77&gt;='Valori soglia'!$H$5,GU77&lt;'Valori soglia'!$H$6),AND(GS$12="Los Dienstleistung",GU77&gt;='Valori soglia'!$H$5,GU77&lt;'Valori soglia'!$H$6),AND(GS$12="Grundvertrag Lieferung",GU77&gt;='Valori soglia'!$L$5,GU77&lt;'Valori soglia'!$L$6),AND(GS$12="Los Lieferung",GU77&gt;='Valori soglia'!$L$5,GU77&lt;'Valori soglia'!$L$6)))),"Freihändig Tipo. 36 Abs. 2 Bst. d OAPub","")</f>
        <v/>
      </c>
      <c r="GX79" s="473"/>
      <c r="GY79" s="461"/>
      <c r="GZ79" s="463"/>
      <c r="HA79" s="465"/>
      <c r="HB79" s="27"/>
      <c r="HC79" s="466"/>
      <c r="HD79" s="429"/>
      <c r="HE79" s="455"/>
      <c r="HF79" s="457"/>
      <c r="HG79" s="472" t="str">
        <f>IF(OR(AND(HF$12="Offen",OR(AND(HC$12="Grundvertrag Dienstleistung",HE77&gt;='Valori soglia'!$H$5,HE77&lt;'Valori soglia'!$H$6),AND(HC$12="Los Dienstleistung",HE77&gt;='Valori soglia'!$H$5,HE77&lt;'Valori soglia'!$H$6),AND(HC$12="Grundvertrag Lieferung",HE77&gt;='Valori soglia'!$L$5,HE77&lt;'Valori soglia'!$L$6),AND(HC$12="Los Lieferung",HE77&gt;='Valori soglia'!$L$5,HE77&lt;'Valori soglia'!$L$6))),AND(HF$12="Einladung",OR(AND(HC$12="Grundvertrag Dienstleistung",HE77&gt;='Valori soglia'!$H$5,HE77&lt;'Valori soglia'!$H$6),AND(HC$12="Los Dienstleistung",HE77&gt;='Valori soglia'!$H$5,HE77&lt;'Valori soglia'!$H$6),AND(HC$12="Grundvertrag Lieferung",HE77&gt;='Valori soglia'!$L$5,HE77&lt;'Valori soglia'!$L$6),AND(HC$12="Los Lieferung",HE77&gt;='Valori soglia'!$L$5,HE77&lt;'Valori soglia'!$L$6)))),"Freihändig Tipo. 36 Abs. 2 Bst. d OAPub","")</f>
        <v/>
      </c>
      <c r="HH79" s="473"/>
      <c r="HI79" s="461"/>
      <c r="HJ79" s="463"/>
      <c r="HK79" s="465"/>
      <c r="HL79" s="27"/>
      <c r="HM79" s="466"/>
      <c r="HN79" s="429"/>
      <c r="HO79" s="455"/>
      <c r="HP79" s="457"/>
      <c r="HQ79" s="472" t="str">
        <f>IF(OR(AND(HP$12="Offen",OR(AND(HM$12="Grundvertrag Dienstleistung",HO77&gt;='Valori soglia'!$H$5,HO77&lt;'Valori soglia'!$H$6),AND(HM$12="Los Dienstleistung",HO77&gt;='Valori soglia'!$H$5,HO77&lt;'Valori soglia'!$H$6),AND(HM$12="Grundvertrag Lieferung",HO77&gt;='Valori soglia'!$L$5,HO77&lt;'Valori soglia'!$L$6),AND(HM$12="Los Lieferung",HO77&gt;='Valori soglia'!$L$5,HO77&lt;'Valori soglia'!$L$6))),AND(HP$12="Einladung",OR(AND(HM$12="Grundvertrag Dienstleistung",HO77&gt;='Valori soglia'!$H$5,HO77&lt;'Valori soglia'!$H$6),AND(HM$12="Los Dienstleistung",HO77&gt;='Valori soglia'!$H$5,HO77&lt;'Valori soglia'!$H$6),AND(HM$12="Grundvertrag Lieferung",HO77&gt;='Valori soglia'!$L$5,HO77&lt;'Valori soglia'!$L$6),AND(HM$12="Los Lieferung",HO77&gt;='Valori soglia'!$L$5,HO77&lt;'Valori soglia'!$L$6)))),"Freihändig Tipo. 36 Abs. 2 Bst. d OAPub","")</f>
        <v/>
      </c>
      <c r="HR79" s="473"/>
      <c r="HS79" s="461"/>
      <c r="HT79" s="463"/>
      <c r="HU79" s="465"/>
      <c r="HV79" s="28"/>
      <c r="HW79" s="466"/>
      <c r="HX79" s="429"/>
      <c r="HY79" s="455"/>
      <c r="HZ79" s="457"/>
      <c r="IA79" s="472" t="str">
        <f>IF(OR(AND(HZ$12="Offen",OR(AND(HW$12="Grundvertrag Dienstleistung",HY77&gt;='Valori soglia'!$H$5,HY77&lt;'Valori soglia'!$H$6),AND(HW$12="Los Dienstleistung",HY77&gt;='Valori soglia'!$H$5,HY77&lt;'Valori soglia'!$H$6),AND(HW$12="Grundvertrag Lieferung",HY77&gt;='Valori soglia'!$L$5,HY77&lt;'Valori soglia'!$L$6),AND(HW$12="Los Lieferung",HY77&gt;='Valori soglia'!$L$5,HY77&lt;'Valori soglia'!$L$6))),AND(HZ$12="Einladung",OR(AND(HW$12="Grundvertrag Dienstleistung",HY77&gt;='Valori soglia'!$H$5,HY77&lt;'Valori soglia'!$H$6),AND(HW$12="Los Dienstleistung",HY77&gt;='Valori soglia'!$H$5,HY77&lt;'Valori soglia'!$H$6),AND(HW$12="Grundvertrag Lieferung",HY77&gt;='Valori soglia'!$L$5,HY77&lt;'Valori soglia'!$L$6),AND(HW$12="Los Lieferung",HY77&gt;='Valori soglia'!$L$5,HY77&lt;'Valori soglia'!$L$6)))),"Freihändig Tipo. 36 Abs. 2 Bst. d OAPub","")</f>
        <v/>
      </c>
      <c r="IB79" s="473"/>
      <c r="IC79" s="461"/>
      <c r="ID79" s="463"/>
      <c r="IE79" s="465"/>
      <c r="IF79" s="27"/>
      <c r="IG79" s="466"/>
      <c r="IH79" s="429"/>
      <c r="II79" s="455"/>
      <c r="IJ79" s="457"/>
      <c r="IK79" s="472" t="str">
        <f>IF(OR(AND(IJ$12="Offen",OR(AND(IG$12="Grundvertrag Dienstleistung",II77&gt;='Valori soglia'!$H$5,II77&lt;'Valori soglia'!$H$6),AND(IG$12="Los Dienstleistung",II77&gt;='Valori soglia'!$H$5,II77&lt;'Valori soglia'!$H$6),AND(IG$12="Grundvertrag Lieferung",II77&gt;='Valori soglia'!$L$5,II77&lt;'Valori soglia'!$L$6),AND(IG$12="Los Lieferung",II77&gt;='Valori soglia'!$L$5,II77&lt;'Valori soglia'!$L$6))),AND(IJ$12="Einladung",OR(AND(IG$12="Grundvertrag Dienstleistung",II77&gt;='Valori soglia'!$H$5,II77&lt;'Valori soglia'!$H$6),AND(IG$12="Los Dienstleistung",II77&gt;='Valori soglia'!$H$5,II77&lt;'Valori soglia'!$H$6),AND(IG$12="Grundvertrag Lieferung",II77&gt;='Valori soglia'!$L$5,II77&lt;'Valori soglia'!$L$6),AND(IG$12="Los Lieferung",II77&gt;='Valori soglia'!$L$5,II77&lt;'Valori soglia'!$L$6)))),"Freihändig Tipo. 36 Abs. 2 Bst. d OAPub","")</f>
        <v/>
      </c>
      <c r="IL79" s="473"/>
      <c r="IM79" s="461"/>
      <c r="IN79" s="463"/>
      <c r="IO79" s="465"/>
      <c r="IP79" s="159"/>
      <c r="IQ79" s="466"/>
      <c r="IR79" s="429"/>
      <c r="IS79" s="455"/>
      <c r="IT79" s="457"/>
      <c r="IU79" s="472" t="str">
        <f>IF(OR(AND(IT$12="Offen",OR(AND(IQ$12="Grundvertrag Dienstleistung",IS77&gt;='Valori soglia'!$H$5,IS77&lt;'Valori soglia'!$H$6),AND(IQ$12="Los Dienstleistung",IS77&gt;='Valori soglia'!$H$5,IS77&lt;'Valori soglia'!$H$6),AND(IQ$12="Grundvertrag Lieferung",IS77&gt;='Valori soglia'!$L$5,IS77&lt;'Valori soglia'!$L$6),AND(IQ$12="Los Lieferung",IS77&gt;='Valori soglia'!$L$5,IS77&lt;'Valori soglia'!$L$6))),AND(IT$12="Einladung",OR(AND(IQ$12="Grundvertrag Dienstleistung",IS77&gt;='Valori soglia'!$H$5,IS77&lt;'Valori soglia'!$H$6),AND(IQ$12="Los Dienstleistung",IS77&gt;='Valori soglia'!$H$5,IS77&lt;'Valori soglia'!$H$6),AND(IQ$12="Grundvertrag Lieferung",IS77&gt;='Valori soglia'!$L$5,IS77&lt;'Valori soglia'!$L$6),AND(IQ$12="Los Lieferung",IS77&gt;='Valori soglia'!$L$5,IS77&lt;'Valori soglia'!$L$6)))),"Freihändig Tipo. 36 Abs. 2 Bst. d OAPub","")</f>
        <v/>
      </c>
      <c r="IV79" s="473"/>
      <c r="IW79" s="461"/>
      <c r="IX79" s="463"/>
      <c r="IY79" s="465"/>
      <c r="IZ79" s="159"/>
      <c r="JA79" s="466"/>
      <c r="JB79" s="429"/>
      <c r="JC79" s="455"/>
      <c r="JD79" s="457"/>
      <c r="JE79" s="472" t="str">
        <f>IF(OR(AND(JD$12="Offen",OR(AND(JA$12="Grundvertrag Dienstleistung",JC77&gt;='Valori soglia'!$H$5,JC77&lt;'Valori soglia'!$H$6),AND(JA$12="Los Dienstleistung",JC77&gt;='Valori soglia'!$H$5,JC77&lt;'Valori soglia'!$H$6),AND(JA$12="Grundvertrag Lieferung",JC77&gt;='Valori soglia'!$L$5,JC77&lt;'Valori soglia'!$L$6),AND(JA$12="Los Lieferung",JC77&gt;='Valori soglia'!$L$5,JC77&lt;'Valori soglia'!$L$6))),AND(JD$12="Einladung",OR(AND(JA$12="Grundvertrag Dienstleistung",JC77&gt;='Valori soglia'!$H$5,JC77&lt;'Valori soglia'!$H$6),AND(JA$12="Los Dienstleistung",JC77&gt;='Valori soglia'!$H$5,JC77&lt;'Valori soglia'!$H$6),AND(JA$12="Grundvertrag Lieferung",JC77&gt;='Valori soglia'!$L$5,JC77&lt;'Valori soglia'!$L$6),AND(JA$12="Los Lieferung",JC77&gt;='Valori soglia'!$L$5,JC77&lt;'Valori soglia'!$L$6)))),"Freihändig Tipo. 36 Abs. 2 Bst. d OAPub","")</f>
        <v/>
      </c>
      <c r="JF79" s="473"/>
      <c r="JG79" s="461"/>
      <c r="JH79" s="463"/>
      <c r="JI79" s="465"/>
      <c r="JJ79" s="160"/>
      <c r="JK79" s="466"/>
      <c r="JL79" s="429"/>
      <c r="JM79" s="455"/>
      <c r="JN79" s="457"/>
      <c r="JO79" s="472" t="str">
        <f>IF(OR(AND(JN$12="Offen",OR(AND(JK$12="Grundvertrag Dienstleistung",JM77&gt;='Valori soglia'!$H$5,JM77&lt;'Valori soglia'!$H$6),AND(JK$12="Los Dienstleistung",JM77&gt;='Valori soglia'!$H$5,JM77&lt;'Valori soglia'!$H$6),AND(JK$12="Grundvertrag Lieferung",JM77&gt;='Valori soglia'!$L$5,JM77&lt;'Valori soglia'!$L$6),AND(JK$12="Los Lieferung",JM77&gt;='Valori soglia'!$L$5,JM77&lt;'Valori soglia'!$L$6))),AND(JN$12="Einladung",OR(AND(JK$12="Grundvertrag Dienstleistung",JM77&gt;='Valori soglia'!$H$5,JM77&lt;'Valori soglia'!$H$6),AND(JK$12="Los Dienstleistung",JM77&gt;='Valori soglia'!$H$5,JM77&lt;'Valori soglia'!$H$6),AND(JK$12="Grundvertrag Lieferung",JM77&gt;='Valori soglia'!$L$5,JM77&lt;'Valori soglia'!$L$6),AND(JK$12="Los Lieferung",JM77&gt;='Valori soglia'!$L$5,JM77&lt;'Valori soglia'!$L$6)))),"Freihändig Tipo. 36 Abs. 2 Bst. d OAPub","")</f>
        <v/>
      </c>
      <c r="JP79" s="473"/>
      <c r="JQ79" s="461"/>
      <c r="JR79" s="463"/>
      <c r="JS79" s="465"/>
    </row>
    <row r="80" spans="2:279" ht="27" customHeight="1" x14ac:dyDescent="0.2">
      <c r="B80" s="151" t="s">
        <v>103</v>
      </c>
      <c r="C80" s="429"/>
      <c r="D80" s="378">
        <v>0</v>
      </c>
      <c r="E80" s="510" t="str">
        <f>IF(D80&gt;='Valori soglia'!H$6,"BöB","OAPub")</f>
        <v>OAPub</v>
      </c>
      <c r="F80" s="505" t="str">
        <f>IF(D80&gt;='Valori soglia'!H$6,"Offenes Procedura *","")</f>
        <v/>
      </c>
      <c r="G80" s="506"/>
      <c r="H80" s="502" t="str">
        <f>IF(E80="BöB","Ja","No")</f>
        <v>No</v>
      </c>
      <c r="I80" s="503" t="str">
        <f>IF(E80="BöB","Ja","No")</f>
        <v>No</v>
      </c>
      <c r="J80" s="495"/>
      <c r="K80" s="173" t="s">
        <v>44</v>
      </c>
      <c r="L80" s="429">
        <v>23</v>
      </c>
      <c r="M80" s="455">
        <v>0</v>
      </c>
      <c r="N80" s="457" t="str">
        <f>IF(M80&gt;='Valori soglia'!$H$6,"BöB","OAPub")</f>
        <v>OAPub</v>
      </c>
      <c r="O80" s="459" t="str">
        <f>IF(OR(AND(K$12="Grundvertrag Dienstleistung",M80&gt;='Valori soglia'!$H$5,O82=""),AND(K$12="Los Dienstleistung",M80&gt;='Valori soglia'!$H$5,O82=""),AND(K$12="Grundvertrag Lieferung",M80&gt;='Valori soglia'!$L$5,O82=""),AND(K$12="Los Lieferung",M80&gt;='Valori soglia'!$L$5,O82="")),"Freihändig Tipo. 13 OAPub","")</f>
        <v/>
      </c>
      <c r="P80" s="460"/>
      <c r="Q80" s="461" t="str">
        <f>IF(N80="BöB","Ja","No")</f>
        <v>No</v>
      </c>
      <c r="R80" s="463" t="str">
        <f>IF(N80="BöB","Ja","No")</f>
        <v>No</v>
      </c>
      <c r="S80" s="465" t="str">
        <f>IF(SUM(M14:M82)&gt;M12/2,"Ʃ Aggiunte &gt; 50% Grundauftrag","")</f>
        <v/>
      </c>
      <c r="T80" s="162"/>
      <c r="U80" s="173" t="s">
        <v>44</v>
      </c>
      <c r="V80" s="429">
        <v>23</v>
      </c>
      <c r="W80" s="455">
        <v>0</v>
      </c>
      <c r="X80" s="457" t="str">
        <f>IF(W80&gt;='Valori soglia'!$H$6,"BöB","OAPub")</f>
        <v>OAPub</v>
      </c>
      <c r="Y80" s="459" t="str">
        <f>IF(OR(AND(U$12="Grundvertrag Dienstleistung",W80&gt;='Valori soglia'!$H$5,Y82=""),AND(U$12="Los Dienstleistung",W80&gt;='Valori soglia'!$H$5,Y82=""),AND(U$12="Grundvertrag Lieferung",W80&gt;='Valori soglia'!$L$5,Y82=""),AND(U$12="Los Lieferung",W80&gt;='Valori soglia'!$L$5,Y82="")),"Freihändig Tipo. 13 OAPub","")</f>
        <v/>
      </c>
      <c r="Z80" s="460"/>
      <c r="AA80" s="461" t="str">
        <f>IF(X80="BöB","Ja","No")</f>
        <v>No</v>
      </c>
      <c r="AB80" s="463" t="str">
        <f>IF(X80="BöB","Ja","No")</f>
        <v>No</v>
      </c>
      <c r="AC80" s="465" t="str">
        <f>IF(SUM(W14:W82)&gt;W12/2,"Ʃ Aggiunte &gt; 50% Grundauftrag","")</f>
        <v/>
      </c>
      <c r="AD80" s="36"/>
      <c r="AE80" s="173" t="s">
        <v>44</v>
      </c>
      <c r="AF80" s="429">
        <v>23</v>
      </c>
      <c r="AG80" s="455">
        <v>0</v>
      </c>
      <c r="AH80" s="457" t="str">
        <f>IF(AG80&gt;='Valori soglia'!$H$6,"BöB","OAPub")</f>
        <v>OAPub</v>
      </c>
      <c r="AI80" s="459" t="str">
        <f>IF(OR(AND(AE$12="Grundvertrag Dienstleistung",AG80&gt;='Valori soglia'!$H$5,AI82=""),AND(AE$12="Los Dienstleistung",AG80&gt;='Valori soglia'!$H$5,AI82=""),AND(AE$12="Grundvertrag Lieferung",AG80&gt;='Valori soglia'!$L$5,AI82=""),AND(AE$12="Los Lieferung",AG80&gt;='Valori soglia'!$L$5,AI82="")),"Freihändig Tipo. 13 OAPub","")</f>
        <v/>
      </c>
      <c r="AJ80" s="460"/>
      <c r="AK80" s="461" t="str">
        <f>IF(AH80="BöB","Ja","No")</f>
        <v>No</v>
      </c>
      <c r="AL80" s="463" t="str">
        <f>IF(AH80="BöB","Ja","No")</f>
        <v>No</v>
      </c>
      <c r="AM80" s="465" t="str">
        <f>IF(SUM(AG14:AG82)&gt;AG12/2,"Ʃ Aggiunte &gt; 50% Grundauftrag","")</f>
        <v/>
      </c>
      <c r="AN80" s="27"/>
      <c r="AO80" s="173" t="s">
        <v>44</v>
      </c>
      <c r="AP80" s="429">
        <v>23</v>
      </c>
      <c r="AQ80" s="455">
        <v>0</v>
      </c>
      <c r="AR80" s="457" t="str">
        <f>IF(AQ80&gt;='Valori soglia'!$H$6,"BöB","OAPub")</f>
        <v>OAPub</v>
      </c>
      <c r="AS80" s="459" t="str">
        <f>IF(OR(AND(AO$12="Grundvertrag Dienstleistung",AQ80&gt;='Valori soglia'!$H$5,AS82=""),AND(AO$12="Los Dienstleistung",AQ80&gt;='Valori soglia'!$H$5,AS82=""),AND(AO$12="Grundvertrag Lieferung",AQ80&gt;='Valori soglia'!$L$5,AS82=""),AND(AO$12="Los Lieferung",AQ80&gt;='Valori soglia'!$L$5,AS82="")),"Freihändig Tipo. 13 OAPub","")</f>
        <v/>
      </c>
      <c r="AT80" s="460"/>
      <c r="AU80" s="461" t="str">
        <f>IF(AR80="BöB","Ja","No")</f>
        <v>No</v>
      </c>
      <c r="AV80" s="463" t="str">
        <f>IF(AR80="BöB","Ja","No")</f>
        <v>No</v>
      </c>
      <c r="AW80" s="465" t="str">
        <f>IF(SUM(AQ14:AQ82)&gt;AQ12/2,"Ʃ Aggiunte &gt; 50% Grundauftrag","")</f>
        <v/>
      </c>
      <c r="AX80" s="28"/>
      <c r="AY80" s="173" t="s">
        <v>44</v>
      </c>
      <c r="AZ80" s="429">
        <v>23</v>
      </c>
      <c r="BA80" s="455">
        <v>0</v>
      </c>
      <c r="BB80" s="457" t="str">
        <f>IF(BA80&gt;='Valori soglia'!$H$6,"BöB","OAPub")</f>
        <v>OAPub</v>
      </c>
      <c r="BC80" s="459" t="str">
        <f>IF(OR(AND(AY$12="Grundvertrag Dienstleistung",BA80&gt;='Valori soglia'!$H$5,BC82=""),AND(AY$12="Los Dienstleistung",BA80&gt;='Valori soglia'!$H$5,BC82=""),AND(AY$12="Grundvertrag Lieferung",BA80&gt;='Valori soglia'!$L$5,BC82=""),AND(AY$12="Los Lieferung",BA80&gt;='Valori soglia'!$L$5,BC82="")),"Freihändig Tipo. 13 OAPub","")</f>
        <v/>
      </c>
      <c r="BD80" s="460"/>
      <c r="BE80" s="461" t="str">
        <f>IF(BB80="BöB","Ja","No")</f>
        <v>No</v>
      </c>
      <c r="BF80" s="463" t="str">
        <f>IF(BB80="BöB","Ja","No")</f>
        <v>No</v>
      </c>
      <c r="BG80" s="465" t="str">
        <f>IF(SUM(BA14:BA82)&gt;BA12/2,"Ʃ Aggiunte &gt; 50% Grundauftrag","")</f>
        <v/>
      </c>
      <c r="BH80" s="27"/>
      <c r="BI80" s="173" t="s">
        <v>44</v>
      </c>
      <c r="BJ80" s="429">
        <v>23</v>
      </c>
      <c r="BK80" s="455">
        <v>0</v>
      </c>
      <c r="BL80" s="457" t="str">
        <f>IF(BK80&gt;='Valori soglia'!$H$6,"BöB","OAPub")</f>
        <v>OAPub</v>
      </c>
      <c r="BM80" s="459" t="str">
        <f>IF(OR(AND(BI$12="Grundvertrag Dienstleistung",BK80&gt;='Valori soglia'!$H$5,BM82=""),AND(BI$12="Los Dienstleistung",BK80&gt;='Valori soglia'!$H$5,BM82=""),AND(BI$12="Grundvertrag Lieferung",BK80&gt;='Valori soglia'!$L$5,BM82=""),AND(BI$12="Los Lieferung",BK80&gt;='Valori soglia'!$L$5,BM82="")),"Freihändig Tipo. 13 OAPub","")</f>
        <v/>
      </c>
      <c r="BN80" s="460"/>
      <c r="BO80" s="461" t="str">
        <f>IF(BL80="BöB","Ja","No")</f>
        <v>No</v>
      </c>
      <c r="BP80" s="463" t="str">
        <f>IF(BL80="BöB","Ja","No")</f>
        <v>No</v>
      </c>
      <c r="BQ80" s="465" t="str">
        <f>IF(SUM(BK14:BK82)&gt;BK12/2,"Ʃ Aggiunte &gt; 50% Grundauftrag","")</f>
        <v/>
      </c>
      <c r="BR80" s="159"/>
      <c r="BS80" s="173" t="s">
        <v>44</v>
      </c>
      <c r="BT80" s="429">
        <v>23</v>
      </c>
      <c r="BU80" s="455">
        <v>0</v>
      </c>
      <c r="BV80" s="457" t="str">
        <f>IF(BU80&gt;='Valori soglia'!$H$6,"BöB","OAPub")</f>
        <v>OAPub</v>
      </c>
      <c r="BW80" s="459" t="str">
        <f>IF(OR(AND(BS$12="Grundvertrag Dienstleistung",BU80&gt;='Valori soglia'!$H$5,BW82=""),AND(BS$12="Los Dienstleistung",BU80&gt;='Valori soglia'!$H$5,BW82=""),AND(BS$12="Grundvertrag Lieferung",BU80&gt;='Valori soglia'!$L$5,BW82=""),AND(BS$12="Los Lieferung",BU80&gt;='Valori soglia'!$L$5,BW82="")),"Freihändig Tipo. 13 OAPub","")</f>
        <v/>
      </c>
      <c r="BX80" s="460"/>
      <c r="BY80" s="461" t="str">
        <f>IF(BV80="BöB","Ja","No")</f>
        <v>No</v>
      </c>
      <c r="BZ80" s="463" t="str">
        <f>IF(BV80="BöB","Ja","No")</f>
        <v>No</v>
      </c>
      <c r="CA80" s="465" t="str">
        <f>IF(SUM(BU14:BU82)&gt;BU12/2,"Ʃ Aggiunte &gt; 50% Grundauftrag","")</f>
        <v/>
      </c>
      <c r="CB80" s="159"/>
      <c r="CC80" s="173" t="s">
        <v>44</v>
      </c>
      <c r="CD80" s="429">
        <v>23</v>
      </c>
      <c r="CE80" s="455">
        <v>0</v>
      </c>
      <c r="CF80" s="457" t="str">
        <f>IF(CE80&gt;='Valori soglia'!$H$6,"BöB","OAPub")</f>
        <v>OAPub</v>
      </c>
      <c r="CG80" s="459" t="str">
        <f>IF(OR(AND(CC$12="Grundvertrag Dienstleistung",CE80&gt;='Valori soglia'!$H$5,CG82=""),AND(CC$12="Los Dienstleistung",CE80&gt;='Valori soglia'!$H$5,CG82=""),AND(CC$12="Grundvertrag Lieferung",CE80&gt;='Valori soglia'!$L$5,CG82=""),AND(CC$12="Los Lieferung",CE80&gt;='Valori soglia'!$L$5,CG82="")),"Freihändig Tipo. 13 OAPub","")</f>
        <v/>
      </c>
      <c r="CH80" s="460"/>
      <c r="CI80" s="461" t="str">
        <f>IF(CF80="BöB","Ja","No")</f>
        <v>No</v>
      </c>
      <c r="CJ80" s="463" t="str">
        <f>IF(CF80="BöB","Ja","No")</f>
        <v>No</v>
      </c>
      <c r="CK80" s="465" t="str">
        <f>IF(SUM(CE14:CE82)&gt;CE12/2,"Ʃ Aggiunte &gt; 50% Grundauftrag","")</f>
        <v/>
      </c>
      <c r="CL80" s="160"/>
      <c r="CM80" s="173" t="s">
        <v>44</v>
      </c>
      <c r="CN80" s="429">
        <v>23</v>
      </c>
      <c r="CO80" s="455">
        <v>0</v>
      </c>
      <c r="CP80" s="457" t="str">
        <f>IF(CO80&gt;='Valori soglia'!$H$6,"BöB","OAPub")</f>
        <v>OAPub</v>
      </c>
      <c r="CQ80" s="459" t="str">
        <f>IF(OR(AND(CM$12="Grundvertrag Dienstleistung",CO80&gt;='Valori soglia'!$H$5,CQ82=""),AND(CM$12="Los Dienstleistung",CO80&gt;='Valori soglia'!$H$5,CQ82=""),AND(CM$12="Grundvertrag Lieferung",CO80&gt;='Valori soglia'!$L$5,CQ82=""),AND(CM$12="Los Lieferung",CO80&gt;='Valori soglia'!$L$5,CQ82="")),"Freihändig Tipo. 13 OAPub","")</f>
        <v/>
      </c>
      <c r="CR80" s="460"/>
      <c r="CS80" s="461" t="str">
        <f>IF(CP80="BöB","Ja","No")</f>
        <v>No</v>
      </c>
      <c r="CT80" s="463" t="str">
        <f>IF(CP80="BöB","Ja","No")</f>
        <v>No</v>
      </c>
      <c r="CU80" s="465" t="str">
        <f>IF(SUM(CO14:CO82)&gt;CO12/2,"Ʃ Aggiunte &gt; 50% Grundauftrag","")</f>
        <v/>
      </c>
      <c r="CV80" s="161"/>
      <c r="CW80" s="173" t="s">
        <v>44</v>
      </c>
      <c r="CX80" s="429">
        <v>23</v>
      </c>
      <c r="CY80" s="455">
        <v>0</v>
      </c>
      <c r="CZ80" s="457" t="str">
        <f>IF(CY80&gt;='Valori soglia'!$H$6,"BöB","OAPub")</f>
        <v>OAPub</v>
      </c>
      <c r="DA80" s="459" t="str">
        <f>IF(OR(AND(CW$12="Grundvertrag Dienstleistung",CY80&gt;='Valori soglia'!$H$5,DA82=""),AND(CW$12="Los Dienstleistung",CY80&gt;='Valori soglia'!$H$5,DA82=""),AND(CW$12="Grundvertrag Lieferung",CY80&gt;='Valori soglia'!$L$5,DA82=""),AND(CW$12="Los Lieferung",CY80&gt;='Valori soglia'!$L$5,DA82="")),"Freihändig Tipo. 13 OAPub","")</f>
        <v/>
      </c>
      <c r="DB80" s="460"/>
      <c r="DC80" s="461" t="str">
        <f>IF(CZ80="BöB","Ja","No")</f>
        <v>No</v>
      </c>
      <c r="DD80" s="463" t="str">
        <f>IF(CZ80="BöB","Ja","No")</f>
        <v>No</v>
      </c>
      <c r="DE80" s="465" t="str">
        <f>IF(SUM(CY14:CY82)&gt;CY12/2,"Ʃ Aggiunte &gt; 50% Grundauftrag","")</f>
        <v/>
      </c>
      <c r="DF80" s="162"/>
      <c r="DG80" s="173" t="s">
        <v>44</v>
      </c>
      <c r="DH80" s="429">
        <v>23</v>
      </c>
      <c r="DI80" s="455">
        <v>0</v>
      </c>
      <c r="DJ80" s="457" t="str">
        <f>IF(DI80&gt;='Valori soglia'!$H$6,"BöB","OAPub")</f>
        <v>OAPub</v>
      </c>
      <c r="DK80" s="459" t="str">
        <f>IF(OR(AND(DG$12="Grundvertrag Dienstleistung",DI80&gt;='Valori soglia'!$H$5,DK82=""),AND(DG$12="Los Dienstleistung",DI80&gt;='Valori soglia'!$H$5,DK82=""),AND(DG$12="Grundvertrag Lieferung",DI80&gt;='Valori soglia'!$L$5,DK82=""),AND(DG$12="Los Lieferung",DI80&gt;='Valori soglia'!$L$5,DK82="")),"Freihändig Tipo. 13 OAPub","")</f>
        <v/>
      </c>
      <c r="DL80" s="460"/>
      <c r="DM80" s="461" t="str">
        <f>IF(DJ80="BöB","Ja","No")</f>
        <v>No</v>
      </c>
      <c r="DN80" s="463" t="str">
        <f>IF(DJ80="BöB","Ja","No")</f>
        <v>No</v>
      </c>
      <c r="DO80" s="465" t="str">
        <f>IF(SUM(DI14:DI82)&gt;DI12/2,"Ʃ Aggiunte &gt; 50% Grundauftrag","")</f>
        <v/>
      </c>
      <c r="DP80" s="36"/>
      <c r="DQ80" s="173" t="s">
        <v>44</v>
      </c>
      <c r="DR80" s="429">
        <v>23</v>
      </c>
      <c r="DS80" s="455">
        <v>0</v>
      </c>
      <c r="DT80" s="457" t="str">
        <f>IF(DS80&gt;='Valori soglia'!$H$6,"BöB","OAPub")</f>
        <v>OAPub</v>
      </c>
      <c r="DU80" s="459" t="str">
        <f>IF(OR(AND(DQ$12="Grundvertrag Dienstleistung",DS80&gt;='Valori soglia'!$H$5,DU82=""),AND(DQ$12="Los Dienstleistung",DS80&gt;='Valori soglia'!$H$5,DU82=""),AND(DQ$12="Grundvertrag Lieferung",DS80&gt;='Valori soglia'!$L$5,DU82=""),AND(DQ$12="Los Lieferung",DS80&gt;='Valori soglia'!$L$5,DU82="")),"Freihändig Tipo. 13 OAPub","")</f>
        <v/>
      </c>
      <c r="DV80" s="460"/>
      <c r="DW80" s="461" t="str">
        <f>IF(DT80="BöB","Ja","No")</f>
        <v>No</v>
      </c>
      <c r="DX80" s="463" t="str">
        <f>IF(DT80="BöB","Ja","No")</f>
        <v>No</v>
      </c>
      <c r="DY80" s="465" t="str">
        <f>IF(SUM(DS14:DS82)&gt;DS12/2,"Ʃ Aggiunte &gt; 50% Grundauftrag","")</f>
        <v/>
      </c>
      <c r="DZ80" s="27"/>
      <c r="EA80" s="173" t="s">
        <v>44</v>
      </c>
      <c r="EB80" s="429">
        <v>23</v>
      </c>
      <c r="EC80" s="455">
        <v>0</v>
      </c>
      <c r="ED80" s="457" t="str">
        <f>IF(EC80&gt;='Valori soglia'!$H$6,"BöB","OAPub")</f>
        <v>OAPub</v>
      </c>
      <c r="EE80" s="459" t="str">
        <f>IF(OR(AND(EA$12="Grundvertrag Dienstleistung",EC80&gt;='Valori soglia'!$H$5,EE82=""),AND(EA$12="Los Dienstleistung",EC80&gt;='Valori soglia'!$H$5,EE82=""),AND(EA$12="Grundvertrag Lieferung",EC80&gt;='Valori soglia'!$L$5,EE82=""),AND(EA$12="Los Lieferung",EC80&gt;='Valori soglia'!$L$5,EE82="")),"Freihändig Tipo. 13 OAPub","")</f>
        <v/>
      </c>
      <c r="EF80" s="460"/>
      <c r="EG80" s="461" t="str">
        <f>IF(ED80="BöB","Ja","No")</f>
        <v>No</v>
      </c>
      <c r="EH80" s="463" t="str">
        <f>IF(ED80="BöB","Ja","No")</f>
        <v>No</v>
      </c>
      <c r="EI80" s="465" t="str">
        <f>IF(SUM(EC14:EC82)&gt;EC12/2,"Ʃ Aggiunte &gt; 50% Grundauftrag","")</f>
        <v/>
      </c>
      <c r="EJ80" s="28"/>
      <c r="EK80" s="173" t="s">
        <v>44</v>
      </c>
      <c r="EL80" s="429">
        <v>23</v>
      </c>
      <c r="EM80" s="455">
        <v>0</v>
      </c>
      <c r="EN80" s="457" t="str">
        <f>IF(EM80&gt;='Valori soglia'!$H$6,"BöB","OAPub")</f>
        <v>OAPub</v>
      </c>
      <c r="EO80" s="459" t="str">
        <f>IF(OR(AND(EK$12="Grundvertrag Dienstleistung",EM80&gt;='Valori soglia'!$H$5,EO82=""),AND(EK$12="Los Dienstleistung",EM80&gt;='Valori soglia'!$H$5,EO82=""),AND(EK$12="Grundvertrag Lieferung",EM80&gt;='Valori soglia'!$L$5,EO82=""),AND(EK$12="Los Lieferung",EM80&gt;='Valori soglia'!$L$5,EO82="")),"Freihändig Tipo. 13 OAPub","")</f>
        <v/>
      </c>
      <c r="EP80" s="460"/>
      <c r="EQ80" s="461" t="str">
        <f>IF(EN80="BöB","Ja","No")</f>
        <v>No</v>
      </c>
      <c r="ER80" s="463" t="str">
        <f>IF(EN80="BöB","Ja","No")</f>
        <v>No</v>
      </c>
      <c r="ES80" s="465" t="str">
        <f>IF(SUM(EM14:EM82)&gt;EM12/2,"Ʃ Aggiunte &gt; 50% Grundauftrag","")</f>
        <v/>
      </c>
      <c r="ET80" s="27"/>
      <c r="EU80" s="173" t="s">
        <v>44</v>
      </c>
      <c r="EV80" s="429">
        <v>23</v>
      </c>
      <c r="EW80" s="455">
        <v>0</v>
      </c>
      <c r="EX80" s="457" t="str">
        <f>IF(EW80&gt;='Valori soglia'!$H$6,"BöB","OAPub")</f>
        <v>OAPub</v>
      </c>
      <c r="EY80" s="459" t="str">
        <f>IF(OR(AND(EU$12="Grundvertrag Dienstleistung",EW80&gt;='Valori soglia'!$H$5,EY82=""),AND(EU$12="Los Dienstleistung",EW80&gt;='Valori soglia'!$H$5,EY82=""),AND(EU$12="Grundvertrag Lieferung",EW80&gt;='Valori soglia'!$L$5,EY82=""),AND(EU$12="Los Lieferung",EW80&gt;='Valori soglia'!$L$5,EY82="")),"Freihändig Tipo. 13 OAPub","")</f>
        <v/>
      </c>
      <c r="EZ80" s="460"/>
      <c r="FA80" s="461" t="str">
        <f>IF(EX80="BöB","Ja","No")</f>
        <v>No</v>
      </c>
      <c r="FB80" s="463" t="str">
        <f>IF(EX80="BöB","Ja","No")</f>
        <v>No</v>
      </c>
      <c r="FC80" s="465" t="str">
        <f>IF(SUM(EW14:EW82)&gt;EW12/2,"Ʃ Aggiunte &gt; 50% Grundauftrag","")</f>
        <v/>
      </c>
      <c r="FD80" s="159"/>
      <c r="FE80" s="173" t="s">
        <v>44</v>
      </c>
      <c r="FF80" s="429">
        <v>23</v>
      </c>
      <c r="FG80" s="455">
        <v>0</v>
      </c>
      <c r="FH80" s="457" t="str">
        <f>IF(FG80&gt;='Valori soglia'!$H$6,"BöB","OAPub")</f>
        <v>OAPub</v>
      </c>
      <c r="FI80" s="459" t="str">
        <f>IF(OR(AND(FE$12="Grundvertrag Dienstleistung",FG80&gt;='Valori soglia'!$H$5,FI82=""),AND(FE$12="Los Dienstleistung",FG80&gt;='Valori soglia'!$H$5,FI82=""),AND(FE$12="Grundvertrag Lieferung",FG80&gt;='Valori soglia'!$L$5,FI82=""),AND(FE$12="Los Lieferung",FG80&gt;='Valori soglia'!$L$5,FI82="")),"Freihändig Tipo. 13 OAPub","")</f>
        <v/>
      </c>
      <c r="FJ80" s="460"/>
      <c r="FK80" s="461" t="str">
        <f>IF(FH80="BöB","Ja","No")</f>
        <v>No</v>
      </c>
      <c r="FL80" s="463" t="str">
        <f>IF(FH80="BöB","Ja","No")</f>
        <v>No</v>
      </c>
      <c r="FM80" s="465" t="str">
        <f>IF(SUM(FG14:FG82)&gt;FG12/2,"Ʃ Aggiunte &gt; 50% Grundauftrag","")</f>
        <v/>
      </c>
      <c r="FN80" s="159"/>
      <c r="FO80" s="173" t="s">
        <v>44</v>
      </c>
      <c r="FP80" s="429">
        <v>23</v>
      </c>
      <c r="FQ80" s="455">
        <v>0</v>
      </c>
      <c r="FR80" s="457" t="str">
        <f>IF(FQ80&gt;='Valori soglia'!$H$6,"BöB","OAPub")</f>
        <v>OAPub</v>
      </c>
      <c r="FS80" s="459" t="str">
        <f>IF(OR(AND(FO$12="Grundvertrag Dienstleistung",FQ80&gt;='Valori soglia'!$H$5,FS82=""),AND(FO$12="Los Dienstleistung",FQ80&gt;='Valori soglia'!$H$5,FS82=""),AND(FO$12="Grundvertrag Lieferung",FQ80&gt;='Valori soglia'!$L$5,FS82=""),AND(FO$12="Los Lieferung",FQ80&gt;='Valori soglia'!$L$5,FS82="")),"Freihändig Tipo. 13 OAPub","")</f>
        <v/>
      </c>
      <c r="FT80" s="460"/>
      <c r="FU80" s="461" t="str">
        <f>IF(FR80="BöB","Ja","No")</f>
        <v>No</v>
      </c>
      <c r="FV80" s="463" t="str">
        <f>IF(FR80="BöB","Ja","No")</f>
        <v>No</v>
      </c>
      <c r="FW80" s="465" t="str">
        <f>IF(SUM(FQ14:FQ82)&gt;FQ12/2,"Ʃ Aggiunte &gt; 50% Grundauftrag","")</f>
        <v/>
      </c>
      <c r="FX80" s="160"/>
      <c r="FY80" s="173" t="s">
        <v>44</v>
      </c>
      <c r="FZ80" s="429">
        <v>23</v>
      </c>
      <c r="GA80" s="455">
        <v>0</v>
      </c>
      <c r="GB80" s="457" t="str">
        <f>IF(GA80&gt;='Valori soglia'!$H$6,"BöB","OAPub")</f>
        <v>OAPub</v>
      </c>
      <c r="GC80" s="459" t="str">
        <f>IF(OR(AND(FY$12="Grundvertrag Dienstleistung",GA80&gt;='Valori soglia'!$H$5,GC82=""),AND(FY$12="Los Dienstleistung",GA80&gt;='Valori soglia'!$H$5,GC82=""),AND(FY$12="Grundvertrag Lieferung",GA80&gt;='Valori soglia'!$L$5,GC82=""),AND(FY$12="Los Lieferung",GA80&gt;='Valori soglia'!$L$5,GC82="")),"Freihändig Tipo. 13 OAPub","")</f>
        <v/>
      </c>
      <c r="GD80" s="460"/>
      <c r="GE80" s="461" t="str">
        <f>IF(GB80="BöB","Ja","No")</f>
        <v>No</v>
      </c>
      <c r="GF80" s="463" t="str">
        <f>IF(GB80="BöB","Ja","No")</f>
        <v>No</v>
      </c>
      <c r="GG80" s="465" t="str">
        <f>IF(SUM(GA14:GA82)&gt;GA12/2,"Ʃ Aggiunte &gt; 50% Grundauftrag","")</f>
        <v/>
      </c>
      <c r="GH80" s="161"/>
      <c r="GI80" s="173" t="s">
        <v>44</v>
      </c>
      <c r="GJ80" s="429">
        <v>23</v>
      </c>
      <c r="GK80" s="455">
        <v>0</v>
      </c>
      <c r="GL80" s="457" t="str">
        <f>IF(GK80&gt;='Valori soglia'!$H$6,"BöB","OAPub")</f>
        <v>OAPub</v>
      </c>
      <c r="GM80" s="459" t="str">
        <f>IF(OR(AND(GI$12="Grundvertrag Dienstleistung",GK80&gt;='Valori soglia'!$H$5,GM82=""),AND(GI$12="Los Dienstleistung",GK80&gt;='Valori soglia'!$H$5,GM82=""),AND(GI$12="Grundvertrag Lieferung",GK80&gt;='Valori soglia'!$L$5,GM82=""),AND(GI$12="Los Lieferung",GK80&gt;='Valori soglia'!$L$5,GM82="")),"Freihändig Tipo. 13 OAPub","")</f>
        <v/>
      </c>
      <c r="GN80" s="460"/>
      <c r="GO80" s="461" t="str">
        <f>IF(GL80="BöB","Ja","No")</f>
        <v>No</v>
      </c>
      <c r="GP80" s="463" t="str">
        <f>IF(GL80="BöB","Ja","No")</f>
        <v>No</v>
      </c>
      <c r="GQ80" s="465" t="str">
        <f>IF(SUM(GK14:GK82)&gt;GK12/2,"Ʃ Aggiunte &gt; 50% Grundauftrag","")</f>
        <v/>
      </c>
      <c r="GR80" s="162"/>
      <c r="GS80" s="173" t="s">
        <v>44</v>
      </c>
      <c r="GT80" s="429">
        <v>23</v>
      </c>
      <c r="GU80" s="455">
        <v>0</v>
      </c>
      <c r="GV80" s="457" t="str">
        <f>IF(GU80&gt;='Valori soglia'!$H$6,"BöB","OAPub")</f>
        <v>OAPub</v>
      </c>
      <c r="GW80" s="459" t="str">
        <f>IF(OR(AND(GS$12="Grundvertrag Dienstleistung",GU80&gt;='Valori soglia'!$H$5,GW82=""),AND(GS$12="Los Dienstleistung",GU80&gt;='Valori soglia'!$H$5,GW82=""),AND(GS$12="Grundvertrag Lieferung",GU80&gt;='Valori soglia'!$L$5,GW82=""),AND(GS$12="Los Lieferung",GU80&gt;='Valori soglia'!$L$5,GW82="")),"Freihändig Tipo. 13 OAPub","")</f>
        <v/>
      </c>
      <c r="GX80" s="460"/>
      <c r="GY80" s="461" t="str">
        <f>IF(GV80="BöB","Ja","No")</f>
        <v>No</v>
      </c>
      <c r="GZ80" s="463" t="str">
        <f>IF(GV80="BöB","Ja","No")</f>
        <v>No</v>
      </c>
      <c r="HA80" s="465" t="str">
        <f>IF(SUM(GU14:GU82)&gt;GU12/2,"Ʃ Aggiunte &gt; 50% Grundauftrag","")</f>
        <v/>
      </c>
      <c r="HB80" s="36"/>
      <c r="HC80" s="173" t="s">
        <v>44</v>
      </c>
      <c r="HD80" s="429">
        <v>23</v>
      </c>
      <c r="HE80" s="455">
        <v>0</v>
      </c>
      <c r="HF80" s="457" t="str">
        <f>IF(HE80&gt;='Valori soglia'!$H$6,"BöB","OAPub")</f>
        <v>OAPub</v>
      </c>
      <c r="HG80" s="459" t="str">
        <f>IF(OR(AND(HC$12="Grundvertrag Dienstleistung",HE80&gt;='Valori soglia'!$H$5,HG82=""),AND(HC$12="Los Dienstleistung",HE80&gt;='Valori soglia'!$H$5,HG82=""),AND(HC$12="Grundvertrag Lieferung",HE80&gt;='Valori soglia'!$L$5,HG82=""),AND(HC$12="Los Lieferung",HE80&gt;='Valori soglia'!$L$5,HG82="")),"Freihändig Tipo. 13 OAPub","")</f>
        <v/>
      </c>
      <c r="HH80" s="460"/>
      <c r="HI80" s="461" t="str">
        <f>IF(HF80="BöB","Ja","No")</f>
        <v>No</v>
      </c>
      <c r="HJ80" s="463" t="str">
        <f>IF(HF80="BöB","Ja","No")</f>
        <v>No</v>
      </c>
      <c r="HK80" s="465" t="str">
        <f>IF(SUM(HE14:HE82)&gt;HE12/2,"Ʃ Aggiunte &gt; 50% Grundauftrag","")</f>
        <v/>
      </c>
      <c r="HL80" s="27"/>
      <c r="HM80" s="173" t="s">
        <v>44</v>
      </c>
      <c r="HN80" s="429">
        <v>23</v>
      </c>
      <c r="HO80" s="455">
        <v>0</v>
      </c>
      <c r="HP80" s="457" t="str">
        <f>IF(HO80&gt;='Valori soglia'!$H$6,"BöB","OAPub")</f>
        <v>OAPub</v>
      </c>
      <c r="HQ80" s="459" t="str">
        <f>IF(OR(AND(HM$12="Grundvertrag Dienstleistung",HO80&gt;='Valori soglia'!$H$5,HQ82=""),AND(HM$12="Los Dienstleistung",HO80&gt;='Valori soglia'!$H$5,HQ82=""),AND(HM$12="Grundvertrag Lieferung",HO80&gt;='Valori soglia'!$L$5,HQ82=""),AND(HM$12="Los Lieferung",HO80&gt;='Valori soglia'!$L$5,HQ82="")),"Freihändig Tipo. 13 OAPub","")</f>
        <v/>
      </c>
      <c r="HR80" s="460"/>
      <c r="HS80" s="461" t="str">
        <f>IF(HP80="BöB","Ja","No")</f>
        <v>No</v>
      </c>
      <c r="HT80" s="463" t="str">
        <f>IF(HP80="BöB","Ja","No")</f>
        <v>No</v>
      </c>
      <c r="HU80" s="465" t="str">
        <f>IF(SUM(HO14:HO82)&gt;HO12/2,"Ʃ Aggiunte &gt; 50% Grundauftrag","")</f>
        <v/>
      </c>
      <c r="HV80" s="28"/>
      <c r="HW80" s="173" t="s">
        <v>44</v>
      </c>
      <c r="HX80" s="429">
        <v>23</v>
      </c>
      <c r="HY80" s="455">
        <v>0</v>
      </c>
      <c r="HZ80" s="457" t="str">
        <f>IF(HY80&gt;='Valori soglia'!$H$6,"BöB","OAPub")</f>
        <v>OAPub</v>
      </c>
      <c r="IA80" s="459" t="str">
        <f>IF(OR(AND(HW$12="Grundvertrag Dienstleistung",HY80&gt;='Valori soglia'!$H$5,IA82=""),AND(HW$12="Los Dienstleistung",HY80&gt;='Valori soglia'!$H$5,IA82=""),AND(HW$12="Grundvertrag Lieferung",HY80&gt;='Valori soglia'!$L$5,IA82=""),AND(HW$12="Los Lieferung",HY80&gt;='Valori soglia'!$L$5,IA82="")),"Freihändig Tipo. 13 OAPub","")</f>
        <v/>
      </c>
      <c r="IB80" s="460"/>
      <c r="IC80" s="461" t="str">
        <f>IF(HZ80="BöB","Ja","No")</f>
        <v>No</v>
      </c>
      <c r="ID80" s="463" t="str">
        <f>IF(HZ80="BöB","Ja","No")</f>
        <v>No</v>
      </c>
      <c r="IE80" s="465" t="str">
        <f>IF(SUM(HY14:HY82)&gt;HY12/2,"Ʃ Aggiunte &gt; 50% Grundauftrag","")</f>
        <v/>
      </c>
      <c r="IF80" s="27"/>
      <c r="IG80" s="173" t="s">
        <v>44</v>
      </c>
      <c r="IH80" s="429">
        <v>23</v>
      </c>
      <c r="II80" s="455">
        <v>0</v>
      </c>
      <c r="IJ80" s="457" t="str">
        <f>IF(II80&gt;='Valori soglia'!$H$6,"BöB","OAPub")</f>
        <v>OAPub</v>
      </c>
      <c r="IK80" s="459" t="str">
        <f>IF(OR(AND(IG$12="Grundvertrag Dienstleistung",II80&gt;='Valori soglia'!$H$5,IK82=""),AND(IG$12="Los Dienstleistung",II80&gt;='Valori soglia'!$H$5,IK82=""),AND(IG$12="Grundvertrag Lieferung",II80&gt;='Valori soglia'!$L$5,IK82=""),AND(IG$12="Los Lieferung",II80&gt;='Valori soglia'!$L$5,IK82="")),"Freihändig Tipo. 13 OAPub","")</f>
        <v/>
      </c>
      <c r="IL80" s="460"/>
      <c r="IM80" s="461" t="str">
        <f>IF(IJ80="BöB","Ja","No")</f>
        <v>No</v>
      </c>
      <c r="IN80" s="463" t="str">
        <f>IF(IJ80="BöB","Ja","No")</f>
        <v>No</v>
      </c>
      <c r="IO80" s="465" t="str">
        <f>IF(SUM(II14:II82)&gt;II12/2,"Ʃ Aggiunte &gt; 50% Grundauftrag","")</f>
        <v/>
      </c>
      <c r="IP80" s="159"/>
      <c r="IQ80" s="173" t="s">
        <v>44</v>
      </c>
      <c r="IR80" s="429">
        <v>23</v>
      </c>
      <c r="IS80" s="455">
        <v>0</v>
      </c>
      <c r="IT80" s="457" t="str">
        <f>IF(IS80&gt;='Valori soglia'!$H$6,"BöB","OAPub")</f>
        <v>OAPub</v>
      </c>
      <c r="IU80" s="459" t="str">
        <f>IF(OR(AND(IQ$12="Grundvertrag Dienstleistung",IS80&gt;='Valori soglia'!$H$5,IU82=""),AND(IQ$12="Los Dienstleistung",IS80&gt;='Valori soglia'!$H$5,IU82=""),AND(IQ$12="Grundvertrag Lieferung",IS80&gt;='Valori soglia'!$L$5,IU82=""),AND(IQ$12="Los Lieferung",IS80&gt;='Valori soglia'!$L$5,IU82="")),"Freihändig Tipo. 13 OAPub","")</f>
        <v/>
      </c>
      <c r="IV80" s="460"/>
      <c r="IW80" s="461" t="str">
        <f>IF(IT80="BöB","Ja","No")</f>
        <v>No</v>
      </c>
      <c r="IX80" s="463" t="str">
        <f>IF(IT80="BöB","Ja","No")</f>
        <v>No</v>
      </c>
      <c r="IY80" s="465" t="str">
        <f>IF(SUM(IS14:IS82)&gt;IS12/2,"Ʃ Aggiunte &gt; 50% Grundauftrag","")</f>
        <v/>
      </c>
      <c r="IZ80" s="159"/>
      <c r="JA80" s="173" t="s">
        <v>44</v>
      </c>
      <c r="JB80" s="429">
        <v>23</v>
      </c>
      <c r="JC80" s="455">
        <v>0</v>
      </c>
      <c r="JD80" s="457" t="str">
        <f>IF(JC80&gt;='Valori soglia'!$H$6,"BöB","OAPub")</f>
        <v>OAPub</v>
      </c>
      <c r="JE80" s="459" t="str">
        <f>IF(OR(AND(JA$12="Grundvertrag Dienstleistung",JC80&gt;='Valori soglia'!$H$5,JE82=""),AND(JA$12="Los Dienstleistung",JC80&gt;='Valori soglia'!$H$5,JE82=""),AND(JA$12="Grundvertrag Lieferung",JC80&gt;='Valori soglia'!$L$5,JE82=""),AND(JA$12="Los Lieferung",JC80&gt;='Valori soglia'!$L$5,JE82="")),"Freihändig Tipo. 13 OAPub","")</f>
        <v/>
      </c>
      <c r="JF80" s="460"/>
      <c r="JG80" s="461" t="str">
        <f>IF(JD80="BöB","Ja","No")</f>
        <v>No</v>
      </c>
      <c r="JH80" s="463" t="str">
        <f>IF(JD80="BöB","Ja","No")</f>
        <v>No</v>
      </c>
      <c r="JI80" s="465" t="str">
        <f>IF(SUM(JC14:JC82)&gt;JC12/2,"Ʃ Aggiunte &gt; 50% Grundauftrag","")</f>
        <v/>
      </c>
      <c r="JJ80" s="160"/>
      <c r="JK80" s="173" t="s">
        <v>44</v>
      </c>
      <c r="JL80" s="429">
        <v>23</v>
      </c>
      <c r="JM80" s="455">
        <v>0</v>
      </c>
      <c r="JN80" s="457" t="str">
        <f>IF(JM80&gt;='Valori soglia'!$H$6,"BöB","OAPub")</f>
        <v>OAPub</v>
      </c>
      <c r="JO80" s="459" t="str">
        <f>IF(OR(AND(JK$12="Grundvertrag Dienstleistung",JM80&gt;='Valori soglia'!$H$5,JO82=""),AND(JK$12="Los Dienstleistung",JM80&gt;='Valori soglia'!$H$5,JO82=""),AND(JK$12="Grundvertrag Lieferung",JM80&gt;='Valori soglia'!$L$5,JO82=""),AND(JK$12="Los Lieferung",JM80&gt;='Valori soglia'!$L$5,JO82="")),"Freihändig Tipo. 13 OAPub","")</f>
        <v/>
      </c>
      <c r="JP80" s="460"/>
      <c r="JQ80" s="461" t="str">
        <f>IF(JN80="BöB","Ja","No")</f>
        <v>No</v>
      </c>
      <c r="JR80" s="463" t="str">
        <f>IF(JN80="BöB","Ja","No")</f>
        <v>No</v>
      </c>
      <c r="JS80" s="465" t="str">
        <f>IF(SUM(JM14:JM82)&gt;JM12/2,"Ʃ Aggiunte &gt; 50% Grundauftrag","")</f>
        <v/>
      </c>
    </row>
    <row r="81" spans="2:279" ht="27" customHeight="1" x14ac:dyDescent="0.2">
      <c r="B81" s="342" t="s">
        <v>34</v>
      </c>
      <c r="C81" s="429"/>
      <c r="D81" s="378"/>
      <c r="E81" s="510"/>
      <c r="F81" s="498" t="str">
        <f>IF(OR(AND(B80="Grundvertrag Dienstleistung",D80&gt;='Valori soglia'!H$5,D80&lt;'Valori soglia'!H$6),AND(B80="Los Dienstleistung",D80&gt;='Valori soglia'!H$5,D80&lt;'Valori soglia'!H$6),AND(B80="Grundvertrag Lieferung",D80&gt;='Valori soglia'!L$5,D80&lt;'Valori soglia'!L$6),AND(B80="Los Lieferung",D80&gt;='Valori soglia'!L$5,D80&lt;'Valori soglia'!L$6)),"Einladungsverfahren *","")</f>
        <v/>
      </c>
      <c r="G81" s="499"/>
      <c r="H81" s="502"/>
      <c r="I81" s="503"/>
      <c r="J81" s="495"/>
      <c r="K81" s="466" t="s">
        <v>45</v>
      </c>
      <c r="L81" s="429"/>
      <c r="M81" s="455"/>
      <c r="N81" s="457"/>
      <c r="O81" s="468" t="str">
        <f>IF(OR(AND(K$12="Grundvertrag Dienstleistung",M80&lt;'Valori soglia'!$H$5),AND(K$12="Los Dienstleistung",M80&lt;'Valori soglia'!$H$5),AND(K$12="Grundvertrag Lieferung",M80&lt;'Valori soglia'!$L$5),AND(K$12="Los Lieferung",M80&lt;'Valori soglia'!$L$5)),"Freihändig Tipo. 36 OAPub","")</f>
        <v/>
      </c>
      <c r="P81" s="469"/>
      <c r="Q81" s="461"/>
      <c r="R81" s="463"/>
      <c r="S81" s="465"/>
      <c r="T81" s="162"/>
      <c r="U81" s="466" t="s">
        <v>45</v>
      </c>
      <c r="V81" s="429"/>
      <c r="W81" s="455"/>
      <c r="X81" s="457"/>
      <c r="Y81" s="468" t="str">
        <f>IF(OR(AND(U$12="Grundvertrag Dienstleistung",W80&lt;'Valori soglia'!$H$5),AND(U$12="Los Dienstleistung",W80&lt;'Valori soglia'!$H$5),AND(U$12="Grundvertrag Lieferung",W80&lt;'Valori soglia'!$L$5),AND(U$12="Los Lieferung",W80&lt;'Valori soglia'!$L$5)),"Freihändig Tipo. 36 OAPub","")</f>
        <v/>
      </c>
      <c r="Z81" s="469"/>
      <c r="AA81" s="461"/>
      <c r="AB81" s="463"/>
      <c r="AC81" s="465"/>
      <c r="AD81" s="27"/>
      <c r="AE81" s="466" t="s">
        <v>45</v>
      </c>
      <c r="AF81" s="429"/>
      <c r="AG81" s="455"/>
      <c r="AH81" s="457"/>
      <c r="AI81" s="468" t="str">
        <f>IF(OR(AND(AE$12="Grundvertrag Dienstleistung",AG80&lt;'Valori soglia'!$H$5),AND(AE$12="Los Dienstleistung",AG80&lt;'Valori soglia'!$H$5),AND(AE$12="Grundvertrag Lieferung",AG80&lt;'Valori soglia'!$L$5),AND(AE$12="Los Lieferung",AG80&lt;'Valori soglia'!$L$5)),"Freihändig Tipo. 36 OAPub","")</f>
        <v/>
      </c>
      <c r="AJ81" s="469"/>
      <c r="AK81" s="461"/>
      <c r="AL81" s="463"/>
      <c r="AM81" s="465"/>
      <c r="AN81" s="27"/>
      <c r="AO81" s="466" t="s">
        <v>45</v>
      </c>
      <c r="AP81" s="429"/>
      <c r="AQ81" s="455"/>
      <c r="AR81" s="457"/>
      <c r="AS81" s="468" t="str">
        <f>IF(OR(AND(AO$12="Grundvertrag Dienstleistung",AQ80&lt;'Valori soglia'!$H$5),AND(AO$12="Los Dienstleistung",AQ80&lt;'Valori soglia'!$H$5),AND(AO$12="Grundvertrag Lieferung",AQ80&lt;'Valori soglia'!$L$5),AND(AO$12="Los Lieferung",AQ80&lt;'Valori soglia'!$L$5)),"Freihändig Tipo. 36 OAPub","")</f>
        <v/>
      </c>
      <c r="AT81" s="469"/>
      <c r="AU81" s="461"/>
      <c r="AV81" s="463"/>
      <c r="AW81" s="465"/>
      <c r="AX81" s="28"/>
      <c r="AY81" s="466" t="s">
        <v>45</v>
      </c>
      <c r="AZ81" s="429"/>
      <c r="BA81" s="455"/>
      <c r="BB81" s="457"/>
      <c r="BC81" s="468" t="str">
        <f>IF(OR(AND(AY$12="Grundvertrag Dienstleistung",BA80&lt;'Valori soglia'!$H$5),AND(AY$12="Los Dienstleistung",BA80&lt;'Valori soglia'!$H$5),AND(AY$12="Grundvertrag Lieferung",BA80&lt;'Valori soglia'!$L$5),AND(AY$12="Los Lieferung",BA80&lt;'Valori soglia'!$L$5)),"Freihändig Tipo. 36 OAPub","")</f>
        <v/>
      </c>
      <c r="BD81" s="469"/>
      <c r="BE81" s="461"/>
      <c r="BF81" s="463"/>
      <c r="BG81" s="465"/>
      <c r="BH81" s="27"/>
      <c r="BI81" s="466" t="s">
        <v>45</v>
      </c>
      <c r="BJ81" s="429"/>
      <c r="BK81" s="455"/>
      <c r="BL81" s="457"/>
      <c r="BM81" s="468" t="str">
        <f>IF(OR(AND(BI$12="Grundvertrag Dienstleistung",BK80&lt;'Valori soglia'!$H$5),AND(BI$12="Los Dienstleistung",BK80&lt;'Valori soglia'!$H$5),AND(BI$12="Grundvertrag Lieferung",BK80&lt;'Valori soglia'!$L$5),AND(BI$12="Los Lieferung",BK80&lt;'Valori soglia'!$L$5)),"Freihändig Tipo. 36 OAPub","")</f>
        <v/>
      </c>
      <c r="BN81" s="469"/>
      <c r="BO81" s="461"/>
      <c r="BP81" s="463"/>
      <c r="BQ81" s="465"/>
      <c r="BR81" s="159"/>
      <c r="BS81" s="466" t="s">
        <v>45</v>
      </c>
      <c r="BT81" s="429"/>
      <c r="BU81" s="455"/>
      <c r="BV81" s="457"/>
      <c r="BW81" s="468" t="str">
        <f>IF(OR(AND(BS$12="Grundvertrag Dienstleistung",BU80&lt;'Valori soglia'!$H$5),AND(BS$12="Los Dienstleistung",BU80&lt;'Valori soglia'!$H$5),AND(BS$12="Grundvertrag Lieferung",BU80&lt;'Valori soglia'!$L$5),AND(BS$12="Los Lieferung",BU80&lt;'Valori soglia'!$L$5)),"Freihändig Tipo. 36 OAPub","")</f>
        <v/>
      </c>
      <c r="BX81" s="469"/>
      <c r="BY81" s="461"/>
      <c r="BZ81" s="463"/>
      <c r="CA81" s="465"/>
      <c r="CB81" s="159"/>
      <c r="CC81" s="466" t="s">
        <v>45</v>
      </c>
      <c r="CD81" s="429"/>
      <c r="CE81" s="455"/>
      <c r="CF81" s="457"/>
      <c r="CG81" s="468" t="str">
        <f>IF(OR(AND(CC$12="Grundvertrag Dienstleistung",CE80&lt;'Valori soglia'!$H$5),AND(CC$12="Los Dienstleistung",CE80&lt;'Valori soglia'!$H$5),AND(CC$12="Grundvertrag Lieferung",CE80&lt;'Valori soglia'!$L$5),AND(CC$12="Los Lieferung",CE80&lt;'Valori soglia'!$L$5)),"Freihändig Tipo. 36 OAPub","")</f>
        <v/>
      </c>
      <c r="CH81" s="469"/>
      <c r="CI81" s="461"/>
      <c r="CJ81" s="463"/>
      <c r="CK81" s="465"/>
      <c r="CL81" s="160"/>
      <c r="CM81" s="466" t="s">
        <v>45</v>
      </c>
      <c r="CN81" s="429"/>
      <c r="CO81" s="455"/>
      <c r="CP81" s="457"/>
      <c r="CQ81" s="468" t="str">
        <f>IF(OR(AND(CM$12="Grundvertrag Dienstleistung",CO80&lt;'Valori soglia'!$H$5),AND(CM$12="Los Dienstleistung",CO80&lt;'Valori soglia'!$H$5),AND(CM$12="Grundvertrag Lieferung",CO80&lt;'Valori soglia'!$L$5),AND(CM$12="Los Lieferung",CO80&lt;'Valori soglia'!$L$5)),"Freihändig Tipo. 36 OAPub","")</f>
        <v/>
      </c>
      <c r="CR81" s="469"/>
      <c r="CS81" s="461"/>
      <c r="CT81" s="463"/>
      <c r="CU81" s="465"/>
      <c r="CV81" s="161"/>
      <c r="CW81" s="466" t="s">
        <v>45</v>
      </c>
      <c r="CX81" s="429"/>
      <c r="CY81" s="455"/>
      <c r="CZ81" s="457"/>
      <c r="DA81" s="468" t="str">
        <f>IF(OR(AND(CW$12="Grundvertrag Dienstleistung",CY80&lt;'Valori soglia'!$H$5),AND(CW$12="Los Dienstleistung",CY80&lt;'Valori soglia'!$H$5),AND(CW$12="Grundvertrag Lieferung",CY80&lt;'Valori soglia'!$L$5),AND(CW$12="Los Lieferung",CY80&lt;'Valori soglia'!$L$5)),"Freihändig Tipo. 36 OAPub","")</f>
        <v/>
      </c>
      <c r="DB81" s="469"/>
      <c r="DC81" s="461"/>
      <c r="DD81" s="463"/>
      <c r="DE81" s="465"/>
      <c r="DF81" s="162"/>
      <c r="DG81" s="466" t="s">
        <v>45</v>
      </c>
      <c r="DH81" s="429"/>
      <c r="DI81" s="455"/>
      <c r="DJ81" s="457"/>
      <c r="DK81" s="468" t="str">
        <f>IF(OR(AND(DG$12="Grundvertrag Dienstleistung",DI80&lt;'Valori soglia'!$H$5),AND(DG$12="Los Dienstleistung",DI80&lt;'Valori soglia'!$H$5),AND(DG$12="Grundvertrag Lieferung",DI80&lt;'Valori soglia'!$L$5),AND(DG$12="Los Lieferung",DI80&lt;'Valori soglia'!$L$5)),"Freihändig Tipo. 36 OAPub","")</f>
        <v/>
      </c>
      <c r="DL81" s="469"/>
      <c r="DM81" s="461"/>
      <c r="DN81" s="463"/>
      <c r="DO81" s="465"/>
      <c r="DP81" s="27"/>
      <c r="DQ81" s="466" t="s">
        <v>45</v>
      </c>
      <c r="DR81" s="429"/>
      <c r="DS81" s="455"/>
      <c r="DT81" s="457"/>
      <c r="DU81" s="468" t="str">
        <f>IF(OR(AND(DQ$12="Grundvertrag Dienstleistung",DS80&lt;'Valori soglia'!$H$5),AND(DQ$12="Los Dienstleistung",DS80&lt;'Valori soglia'!$H$5),AND(DQ$12="Grundvertrag Lieferung",DS80&lt;'Valori soglia'!$L$5),AND(DQ$12="Los Lieferung",DS80&lt;'Valori soglia'!$L$5)),"Freihändig Tipo. 36 OAPub","")</f>
        <v/>
      </c>
      <c r="DV81" s="469"/>
      <c r="DW81" s="461"/>
      <c r="DX81" s="463"/>
      <c r="DY81" s="465"/>
      <c r="DZ81" s="27"/>
      <c r="EA81" s="466" t="s">
        <v>45</v>
      </c>
      <c r="EB81" s="429"/>
      <c r="EC81" s="455"/>
      <c r="ED81" s="457"/>
      <c r="EE81" s="468" t="str">
        <f>IF(OR(AND(EA$12="Grundvertrag Dienstleistung",EC80&lt;'Valori soglia'!$H$5),AND(EA$12="Los Dienstleistung",EC80&lt;'Valori soglia'!$H$5),AND(EA$12="Grundvertrag Lieferung",EC80&lt;'Valori soglia'!$L$5),AND(EA$12="Los Lieferung",EC80&lt;'Valori soglia'!$L$5)),"Freihändig Tipo. 36 OAPub","")</f>
        <v/>
      </c>
      <c r="EF81" s="469"/>
      <c r="EG81" s="461"/>
      <c r="EH81" s="463"/>
      <c r="EI81" s="465"/>
      <c r="EJ81" s="28"/>
      <c r="EK81" s="466" t="s">
        <v>45</v>
      </c>
      <c r="EL81" s="429"/>
      <c r="EM81" s="455"/>
      <c r="EN81" s="457"/>
      <c r="EO81" s="468" t="str">
        <f>IF(OR(AND(EK$12="Grundvertrag Dienstleistung",EM80&lt;'Valori soglia'!$H$5),AND(EK$12="Los Dienstleistung",EM80&lt;'Valori soglia'!$H$5),AND(EK$12="Grundvertrag Lieferung",EM80&lt;'Valori soglia'!$L$5),AND(EK$12="Los Lieferung",EM80&lt;'Valori soglia'!$L$5)),"Freihändig Tipo. 36 OAPub","")</f>
        <v/>
      </c>
      <c r="EP81" s="469"/>
      <c r="EQ81" s="461"/>
      <c r="ER81" s="463"/>
      <c r="ES81" s="465"/>
      <c r="ET81" s="27"/>
      <c r="EU81" s="466" t="s">
        <v>45</v>
      </c>
      <c r="EV81" s="429"/>
      <c r="EW81" s="455"/>
      <c r="EX81" s="457"/>
      <c r="EY81" s="468" t="str">
        <f>IF(OR(AND(EU$12="Grundvertrag Dienstleistung",EW80&lt;'Valori soglia'!$H$5),AND(EU$12="Los Dienstleistung",EW80&lt;'Valori soglia'!$H$5),AND(EU$12="Grundvertrag Lieferung",EW80&lt;'Valori soglia'!$L$5),AND(EU$12="Los Lieferung",EW80&lt;'Valori soglia'!$L$5)),"Freihändig Tipo. 36 OAPub","")</f>
        <v/>
      </c>
      <c r="EZ81" s="469"/>
      <c r="FA81" s="461"/>
      <c r="FB81" s="463"/>
      <c r="FC81" s="465"/>
      <c r="FD81" s="159"/>
      <c r="FE81" s="466" t="s">
        <v>45</v>
      </c>
      <c r="FF81" s="429"/>
      <c r="FG81" s="455"/>
      <c r="FH81" s="457"/>
      <c r="FI81" s="468" t="str">
        <f>IF(OR(AND(FE$12="Grundvertrag Dienstleistung",FG80&lt;'Valori soglia'!$H$5),AND(FE$12="Los Dienstleistung",FG80&lt;'Valori soglia'!$H$5),AND(FE$12="Grundvertrag Lieferung",FG80&lt;'Valori soglia'!$L$5),AND(FE$12="Los Lieferung",FG80&lt;'Valori soglia'!$L$5)),"Freihändig Tipo. 36 OAPub","")</f>
        <v/>
      </c>
      <c r="FJ81" s="469"/>
      <c r="FK81" s="461"/>
      <c r="FL81" s="463"/>
      <c r="FM81" s="465"/>
      <c r="FN81" s="159"/>
      <c r="FO81" s="466" t="s">
        <v>45</v>
      </c>
      <c r="FP81" s="429"/>
      <c r="FQ81" s="455"/>
      <c r="FR81" s="457"/>
      <c r="FS81" s="468" t="str">
        <f>IF(OR(AND(FO$12="Grundvertrag Dienstleistung",FQ80&lt;'Valori soglia'!$H$5),AND(FO$12="Los Dienstleistung",FQ80&lt;'Valori soglia'!$H$5),AND(FO$12="Grundvertrag Lieferung",FQ80&lt;'Valori soglia'!$L$5),AND(FO$12="Los Lieferung",FQ80&lt;'Valori soglia'!$L$5)),"Freihändig Tipo. 36 OAPub","")</f>
        <v/>
      </c>
      <c r="FT81" s="469"/>
      <c r="FU81" s="461"/>
      <c r="FV81" s="463"/>
      <c r="FW81" s="465"/>
      <c r="FX81" s="160"/>
      <c r="FY81" s="466" t="s">
        <v>45</v>
      </c>
      <c r="FZ81" s="429"/>
      <c r="GA81" s="455"/>
      <c r="GB81" s="457"/>
      <c r="GC81" s="468" t="str">
        <f>IF(OR(AND(FY$12="Grundvertrag Dienstleistung",GA80&lt;'Valori soglia'!$H$5),AND(FY$12="Los Dienstleistung",GA80&lt;'Valori soglia'!$H$5),AND(FY$12="Grundvertrag Lieferung",GA80&lt;'Valori soglia'!$L$5),AND(FY$12="Los Lieferung",GA80&lt;'Valori soglia'!$L$5)),"Freihändig Tipo. 36 OAPub","")</f>
        <v/>
      </c>
      <c r="GD81" s="469"/>
      <c r="GE81" s="461"/>
      <c r="GF81" s="463"/>
      <c r="GG81" s="465"/>
      <c r="GH81" s="161"/>
      <c r="GI81" s="466" t="s">
        <v>45</v>
      </c>
      <c r="GJ81" s="429"/>
      <c r="GK81" s="455"/>
      <c r="GL81" s="457"/>
      <c r="GM81" s="468" t="str">
        <f>IF(OR(AND(GI$12="Grundvertrag Dienstleistung",GK80&lt;'Valori soglia'!$H$5),AND(GI$12="Los Dienstleistung",GK80&lt;'Valori soglia'!$H$5),AND(GI$12="Grundvertrag Lieferung",GK80&lt;'Valori soglia'!$L$5),AND(GI$12="Los Lieferung",GK80&lt;'Valori soglia'!$L$5)),"Freihändig Tipo. 36 OAPub","")</f>
        <v/>
      </c>
      <c r="GN81" s="469"/>
      <c r="GO81" s="461"/>
      <c r="GP81" s="463"/>
      <c r="GQ81" s="465"/>
      <c r="GR81" s="162"/>
      <c r="GS81" s="466" t="s">
        <v>45</v>
      </c>
      <c r="GT81" s="429"/>
      <c r="GU81" s="455"/>
      <c r="GV81" s="457"/>
      <c r="GW81" s="468" t="str">
        <f>IF(OR(AND(GS$12="Grundvertrag Dienstleistung",GU80&lt;'Valori soglia'!$H$5),AND(GS$12="Los Dienstleistung",GU80&lt;'Valori soglia'!$H$5),AND(GS$12="Grundvertrag Lieferung",GU80&lt;'Valori soglia'!$L$5),AND(GS$12="Los Lieferung",GU80&lt;'Valori soglia'!$L$5)),"Freihändig Tipo. 36 OAPub","")</f>
        <v/>
      </c>
      <c r="GX81" s="469"/>
      <c r="GY81" s="461"/>
      <c r="GZ81" s="463"/>
      <c r="HA81" s="465"/>
      <c r="HB81" s="27"/>
      <c r="HC81" s="466" t="s">
        <v>45</v>
      </c>
      <c r="HD81" s="429"/>
      <c r="HE81" s="455"/>
      <c r="HF81" s="457"/>
      <c r="HG81" s="468" t="str">
        <f>IF(OR(AND(HC$12="Grundvertrag Dienstleistung",HE80&lt;'Valori soglia'!$H$5),AND(HC$12="Los Dienstleistung",HE80&lt;'Valori soglia'!$H$5),AND(HC$12="Grundvertrag Lieferung",HE80&lt;'Valori soglia'!$L$5),AND(HC$12="Los Lieferung",HE80&lt;'Valori soglia'!$L$5)),"Freihändig Tipo. 36 OAPub","")</f>
        <v/>
      </c>
      <c r="HH81" s="469"/>
      <c r="HI81" s="461"/>
      <c r="HJ81" s="463"/>
      <c r="HK81" s="465"/>
      <c r="HL81" s="27"/>
      <c r="HM81" s="466" t="s">
        <v>45</v>
      </c>
      <c r="HN81" s="429"/>
      <c r="HO81" s="455"/>
      <c r="HP81" s="457"/>
      <c r="HQ81" s="468" t="str">
        <f>IF(OR(AND(HM$12="Grundvertrag Dienstleistung",HO80&lt;'Valori soglia'!$H$5),AND(HM$12="Los Dienstleistung",HO80&lt;'Valori soglia'!$H$5),AND(HM$12="Grundvertrag Lieferung",HO80&lt;'Valori soglia'!$L$5),AND(HM$12="Los Lieferung",HO80&lt;'Valori soglia'!$L$5)),"Freihändig Tipo. 36 OAPub","")</f>
        <v/>
      </c>
      <c r="HR81" s="469"/>
      <c r="HS81" s="461"/>
      <c r="HT81" s="463"/>
      <c r="HU81" s="465"/>
      <c r="HV81" s="28"/>
      <c r="HW81" s="466" t="s">
        <v>45</v>
      </c>
      <c r="HX81" s="429"/>
      <c r="HY81" s="455"/>
      <c r="HZ81" s="457"/>
      <c r="IA81" s="468" t="str">
        <f>IF(OR(AND(HW$12="Grundvertrag Dienstleistung",HY80&lt;'Valori soglia'!$H$5),AND(HW$12="Los Dienstleistung",HY80&lt;'Valori soglia'!$H$5),AND(HW$12="Grundvertrag Lieferung",HY80&lt;'Valori soglia'!$L$5),AND(HW$12="Los Lieferung",HY80&lt;'Valori soglia'!$L$5)),"Freihändig Tipo. 36 OAPub","")</f>
        <v/>
      </c>
      <c r="IB81" s="469"/>
      <c r="IC81" s="461"/>
      <c r="ID81" s="463"/>
      <c r="IE81" s="465"/>
      <c r="IF81" s="27"/>
      <c r="IG81" s="466" t="s">
        <v>45</v>
      </c>
      <c r="IH81" s="429"/>
      <c r="II81" s="455"/>
      <c r="IJ81" s="457"/>
      <c r="IK81" s="468" t="str">
        <f>IF(OR(AND(IG$12="Grundvertrag Dienstleistung",II80&lt;'Valori soglia'!$H$5),AND(IG$12="Los Dienstleistung",II80&lt;'Valori soglia'!$H$5),AND(IG$12="Grundvertrag Lieferung",II80&lt;'Valori soglia'!$L$5),AND(IG$12="Los Lieferung",II80&lt;'Valori soglia'!$L$5)),"Freihändig Tipo. 36 OAPub","")</f>
        <v/>
      </c>
      <c r="IL81" s="469"/>
      <c r="IM81" s="461"/>
      <c r="IN81" s="463"/>
      <c r="IO81" s="465"/>
      <c r="IP81" s="159"/>
      <c r="IQ81" s="466" t="s">
        <v>45</v>
      </c>
      <c r="IR81" s="429"/>
      <c r="IS81" s="455"/>
      <c r="IT81" s="457"/>
      <c r="IU81" s="468" t="str">
        <f>IF(OR(AND(IQ$12="Grundvertrag Dienstleistung",IS80&lt;'Valori soglia'!$H$5),AND(IQ$12="Los Dienstleistung",IS80&lt;'Valori soglia'!$H$5),AND(IQ$12="Grundvertrag Lieferung",IS80&lt;'Valori soglia'!$L$5),AND(IQ$12="Los Lieferung",IS80&lt;'Valori soglia'!$L$5)),"Freihändig Tipo. 36 OAPub","")</f>
        <v/>
      </c>
      <c r="IV81" s="469"/>
      <c r="IW81" s="461"/>
      <c r="IX81" s="463"/>
      <c r="IY81" s="465"/>
      <c r="IZ81" s="159"/>
      <c r="JA81" s="466" t="s">
        <v>45</v>
      </c>
      <c r="JB81" s="429"/>
      <c r="JC81" s="455"/>
      <c r="JD81" s="457"/>
      <c r="JE81" s="468" t="str">
        <f>IF(OR(AND(JA$12="Grundvertrag Dienstleistung",JC80&lt;'Valori soglia'!$H$5),AND(JA$12="Los Dienstleistung",JC80&lt;'Valori soglia'!$H$5),AND(JA$12="Grundvertrag Lieferung",JC80&lt;'Valori soglia'!$L$5),AND(JA$12="Los Lieferung",JC80&lt;'Valori soglia'!$L$5)),"Freihändig Tipo. 36 OAPub","")</f>
        <v/>
      </c>
      <c r="JF81" s="469"/>
      <c r="JG81" s="461"/>
      <c r="JH81" s="463"/>
      <c r="JI81" s="465"/>
      <c r="JJ81" s="160"/>
      <c r="JK81" s="466" t="s">
        <v>45</v>
      </c>
      <c r="JL81" s="429"/>
      <c r="JM81" s="455"/>
      <c r="JN81" s="457"/>
      <c r="JO81" s="468" t="str">
        <f>IF(OR(AND(JK$12="Grundvertrag Dienstleistung",JM80&lt;'Valori soglia'!$H$5),AND(JK$12="Los Dienstleistung",JM80&lt;'Valori soglia'!$H$5),AND(JK$12="Grundvertrag Lieferung",JM80&lt;'Valori soglia'!$L$5),AND(JK$12="Los Lieferung",JM80&lt;'Valori soglia'!$L$5)),"Freihändig Tipo. 36 OAPub","")</f>
        <v/>
      </c>
      <c r="JP81" s="469"/>
      <c r="JQ81" s="461"/>
      <c r="JR81" s="463"/>
      <c r="JS81" s="465"/>
    </row>
    <row r="82" spans="2:279" ht="27" customHeight="1" x14ac:dyDescent="0.2">
      <c r="B82" s="343"/>
      <c r="C82" s="429"/>
      <c r="D82" s="378"/>
      <c r="E82" s="510"/>
      <c r="F82" s="507" t="str">
        <f>IF(OR(AND(B80="Grundvertrag Dienstleistung",D80&lt;'Valori soglia'!H$5),AND(B80="Los Dienstleistung",D80&lt;'Valori soglia'!H$5),AND(B80="Grundvertrag Lieferung",D80&lt;'Valori soglia'!L$5),AND(B80="Los Lieferung",D80&lt;'Valori soglia'!L$5)),"Freihändig Tipo. 36 OAPub","")</f>
        <v/>
      </c>
      <c r="G82" s="508"/>
      <c r="H82" s="502"/>
      <c r="I82" s="503"/>
      <c r="J82" s="495"/>
      <c r="K82" s="466"/>
      <c r="L82" s="429"/>
      <c r="M82" s="455"/>
      <c r="N82" s="457"/>
      <c r="O82" s="472" t="str">
        <f>IF(OR(AND(N$12="Offen",OR(AND(K$12="Grundvertrag Dienstleistung",M80&gt;='Valori soglia'!$H$5,M80&lt;'Valori soglia'!$H$6),AND(K$12="Los Dienstleistung",M80&gt;='Valori soglia'!$H$5,M80&lt;'Valori soglia'!$H$6),AND(K$12="Grundvertrag Lieferung",M80&gt;='Valori soglia'!$L$5,M80&lt;'Valori soglia'!$L$6),AND(K$12="Los Lieferung",M80&gt;='Valori soglia'!$L$5,M80&lt;'Valori soglia'!$L$6))),AND(N$12="Einladung",OR(AND(K$12="Grundvertrag Dienstleistung",M80&gt;='Valori soglia'!$H$5,M80&lt;'Valori soglia'!$H$6),AND(K$12="Los Dienstleistung",M80&gt;='Valori soglia'!$H$5,M80&lt;'Valori soglia'!$H$6),AND(K$12="Grundvertrag Lieferung",M80&gt;='Valori soglia'!$L$5,M80&lt;'Valori soglia'!$L$6),AND(K$12="Los Lieferung",M80&gt;='Valori soglia'!$L$5,M80&lt;'Valori soglia'!$L$6)))),"Freihändig Tipo. 36 Abs. 2 Bst. d OAPub","")</f>
        <v/>
      </c>
      <c r="P82" s="473"/>
      <c r="Q82" s="461"/>
      <c r="R82" s="463"/>
      <c r="S82" s="465"/>
      <c r="T82" s="162"/>
      <c r="U82" s="466"/>
      <c r="V82" s="429"/>
      <c r="W82" s="455"/>
      <c r="X82" s="457"/>
      <c r="Y82" s="472" t="str">
        <f>IF(OR(AND(X$12="Offen",OR(AND(U$12="Grundvertrag Dienstleistung",W80&gt;='Valori soglia'!$H$5,W80&lt;'Valori soglia'!$H$6),AND(U$12="Los Dienstleistung",W80&gt;='Valori soglia'!$H$5,W80&lt;'Valori soglia'!$H$6),AND(U$12="Grundvertrag Lieferung",W80&gt;='Valori soglia'!$L$5,W80&lt;'Valori soglia'!$L$6),AND(U$12="Los Lieferung",W80&gt;='Valori soglia'!$L$5,W80&lt;'Valori soglia'!$L$6))),AND(X$12="Einladung",OR(AND(U$12="Grundvertrag Dienstleistung",W80&gt;='Valori soglia'!$H$5,W80&lt;'Valori soglia'!$H$6),AND(U$12="Los Dienstleistung",W80&gt;='Valori soglia'!$H$5,W80&lt;'Valori soglia'!$H$6),AND(U$12="Grundvertrag Lieferung",W80&gt;='Valori soglia'!$L$5,W80&lt;'Valori soglia'!$L$6),AND(U$12="Los Lieferung",W80&gt;='Valori soglia'!$L$5,W80&lt;'Valori soglia'!$L$6)))),"Freihändig Tipo. 36 Abs. 2 Bst. d OAPub","")</f>
        <v/>
      </c>
      <c r="Z82" s="473"/>
      <c r="AA82" s="461"/>
      <c r="AB82" s="463"/>
      <c r="AC82" s="465"/>
      <c r="AD82" s="36"/>
      <c r="AE82" s="466"/>
      <c r="AF82" s="429"/>
      <c r="AG82" s="455"/>
      <c r="AH82" s="457"/>
      <c r="AI82" s="472" t="str">
        <f>IF(OR(AND(AH$12="Offen",OR(AND(AE$12="Grundvertrag Dienstleistung",AG80&gt;='Valori soglia'!$H$5,AG80&lt;'Valori soglia'!$H$6),AND(AE$12="Los Dienstleistung",AG80&gt;='Valori soglia'!$H$5,AG80&lt;'Valori soglia'!$H$6),AND(AE$12="Grundvertrag Lieferung",AG80&gt;='Valori soglia'!$L$5,AG80&lt;'Valori soglia'!$L$6),AND(AE$12="Los Lieferung",AG80&gt;='Valori soglia'!$L$5,AG80&lt;'Valori soglia'!$L$6))),AND(AH$12="Einladung",OR(AND(AE$12="Grundvertrag Dienstleistung",AG80&gt;='Valori soglia'!$H$5,AG80&lt;'Valori soglia'!$H$6),AND(AE$12="Los Dienstleistung",AG80&gt;='Valori soglia'!$H$5,AG80&lt;'Valori soglia'!$H$6),AND(AE$12="Grundvertrag Lieferung",AG80&gt;='Valori soglia'!$L$5,AG80&lt;'Valori soglia'!$L$6),AND(AE$12="Los Lieferung",AG80&gt;='Valori soglia'!$L$5,AG80&lt;'Valori soglia'!$L$6)))),"Freihändig Tipo. 36 Abs. 2 Bst. d OAPub","")</f>
        <v/>
      </c>
      <c r="AJ82" s="473"/>
      <c r="AK82" s="461"/>
      <c r="AL82" s="463"/>
      <c r="AM82" s="465"/>
      <c r="AN82" s="27"/>
      <c r="AO82" s="466"/>
      <c r="AP82" s="429"/>
      <c r="AQ82" s="455"/>
      <c r="AR82" s="457"/>
      <c r="AS82" s="472" t="str">
        <f>IF(OR(AND(AR$12="Offen",OR(AND(AO$12="Grundvertrag Dienstleistung",AQ80&gt;='Valori soglia'!$H$5,AQ80&lt;'Valori soglia'!$H$6),AND(AO$12="Los Dienstleistung",AQ80&gt;='Valori soglia'!$H$5,AQ80&lt;'Valori soglia'!$H$6),AND(AO$12="Grundvertrag Lieferung",AQ80&gt;='Valori soglia'!$L$5,AQ80&lt;'Valori soglia'!$L$6),AND(AO$12="Los Lieferung",AQ80&gt;='Valori soglia'!$L$5,AQ80&lt;'Valori soglia'!$L$6))),AND(AR$12="Einladung",OR(AND(AO$12="Grundvertrag Dienstleistung",AQ80&gt;='Valori soglia'!$H$5,AQ80&lt;'Valori soglia'!$H$6),AND(AO$12="Los Dienstleistung",AQ80&gt;='Valori soglia'!$H$5,AQ80&lt;'Valori soglia'!$H$6),AND(AO$12="Grundvertrag Lieferung",AQ80&gt;='Valori soglia'!$L$5,AQ80&lt;'Valori soglia'!$L$6),AND(AO$12="Los Lieferung",AQ80&gt;='Valori soglia'!$L$5,AQ80&lt;'Valori soglia'!$L$6)))),"Freihändig Tipo. 36 Abs. 2 Bst. d OAPub","")</f>
        <v/>
      </c>
      <c r="AT82" s="473"/>
      <c r="AU82" s="461"/>
      <c r="AV82" s="463"/>
      <c r="AW82" s="465"/>
      <c r="AX82" s="28"/>
      <c r="AY82" s="466"/>
      <c r="AZ82" s="429"/>
      <c r="BA82" s="455"/>
      <c r="BB82" s="457"/>
      <c r="BC82" s="472" t="str">
        <f>IF(OR(AND(BB$12="Offen",OR(AND(AY$12="Grundvertrag Dienstleistung",BA80&gt;='Valori soglia'!$H$5,BA80&lt;'Valori soglia'!$H$6),AND(AY$12="Los Dienstleistung",BA80&gt;='Valori soglia'!$H$5,BA80&lt;'Valori soglia'!$H$6),AND(AY$12="Grundvertrag Lieferung",BA80&gt;='Valori soglia'!$L$5,BA80&lt;'Valori soglia'!$L$6),AND(AY$12="Los Lieferung",BA80&gt;='Valori soglia'!$L$5,BA80&lt;'Valori soglia'!$L$6))),AND(BB$12="Einladung",OR(AND(AY$12="Grundvertrag Dienstleistung",BA80&gt;='Valori soglia'!$H$5,BA80&lt;'Valori soglia'!$H$6),AND(AY$12="Los Dienstleistung",BA80&gt;='Valori soglia'!$H$5,BA80&lt;'Valori soglia'!$H$6),AND(AY$12="Grundvertrag Lieferung",BA80&gt;='Valori soglia'!$L$5,BA80&lt;'Valori soglia'!$L$6),AND(AY$12="Los Lieferung",BA80&gt;='Valori soglia'!$L$5,BA80&lt;'Valori soglia'!$L$6)))),"Freihändig Tipo. 36 Abs. 2 Bst. d OAPub","")</f>
        <v/>
      </c>
      <c r="BD82" s="473"/>
      <c r="BE82" s="461"/>
      <c r="BF82" s="463"/>
      <c r="BG82" s="465"/>
      <c r="BH82" s="27"/>
      <c r="BI82" s="466"/>
      <c r="BJ82" s="429"/>
      <c r="BK82" s="455"/>
      <c r="BL82" s="457"/>
      <c r="BM82" s="472" t="str">
        <f>IF(OR(AND(BL$12="Offen",OR(AND(BI$12="Grundvertrag Dienstleistung",BK80&gt;='Valori soglia'!$H$5,BK80&lt;'Valori soglia'!$H$6),AND(BI$12="Los Dienstleistung",BK80&gt;='Valori soglia'!$H$5,BK80&lt;'Valori soglia'!$H$6),AND(BI$12="Grundvertrag Lieferung",BK80&gt;='Valori soglia'!$L$5,BK80&lt;'Valori soglia'!$L$6),AND(BI$12="Los Lieferung",BK80&gt;='Valori soglia'!$L$5,BK80&lt;'Valori soglia'!$L$6))),AND(BL$12="Einladung",OR(AND(BI$12="Grundvertrag Dienstleistung",BK80&gt;='Valori soglia'!$H$5,BK80&lt;'Valori soglia'!$H$6),AND(BI$12="Los Dienstleistung",BK80&gt;='Valori soglia'!$H$5,BK80&lt;'Valori soglia'!$H$6),AND(BI$12="Grundvertrag Lieferung",BK80&gt;='Valori soglia'!$L$5,BK80&lt;'Valori soglia'!$L$6),AND(BI$12="Los Lieferung",BK80&gt;='Valori soglia'!$L$5,BK80&lt;'Valori soglia'!$L$6)))),"Freihändig Tipo. 36 Abs. 2 Bst. d OAPub","")</f>
        <v/>
      </c>
      <c r="BN82" s="473"/>
      <c r="BO82" s="461"/>
      <c r="BP82" s="463"/>
      <c r="BQ82" s="465"/>
      <c r="BR82" s="159"/>
      <c r="BS82" s="466"/>
      <c r="BT82" s="429"/>
      <c r="BU82" s="455"/>
      <c r="BV82" s="457"/>
      <c r="BW82" s="472" t="str">
        <f>IF(OR(AND(BV$12="Offen",OR(AND(BS$12="Grundvertrag Dienstleistung",BU80&gt;='Valori soglia'!$H$5,BU80&lt;'Valori soglia'!$H$6),AND(BS$12="Los Dienstleistung",BU80&gt;='Valori soglia'!$H$5,BU80&lt;'Valori soglia'!$H$6),AND(BS$12="Grundvertrag Lieferung",BU80&gt;='Valori soglia'!$L$5,BU80&lt;'Valori soglia'!$L$6),AND(BS$12="Los Lieferung",BU80&gt;='Valori soglia'!$L$5,BU80&lt;'Valori soglia'!$L$6))),AND(BV$12="Einladung",OR(AND(BS$12="Grundvertrag Dienstleistung",BU80&gt;='Valori soglia'!$H$5,BU80&lt;'Valori soglia'!$H$6),AND(BS$12="Los Dienstleistung",BU80&gt;='Valori soglia'!$H$5,BU80&lt;'Valori soglia'!$H$6),AND(BS$12="Grundvertrag Lieferung",BU80&gt;='Valori soglia'!$L$5,BU80&lt;'Valori soglia'!$L$6),AND(BS$12="Los Lieferung",BU80&gt;='Valori soglia'!$L$5,BU80&lt;'Valori soglia'!$L$6)))),"Freihändig Tipo. 36 Abs. 2 Bst. d OAPub","")</f>
        <v/>
      </c>
      <c r="BX82" s="473"/>
      <c r="BY82" s="461"/>
      <c r="BZ82" s="463"/>
      <c r="CA82" s="465"/>
      <c r="CB82" s="159"/>
      <c r="CC82" s="466"/>
      <c r="CD82" s="429"/>
      <c r="CE82" s="455"/>
      <c r="CF82" s="457"/>
      <c r="CG82" s="472" t="str">
        <f>IF(OR(AND(CF$12="Offen",OR(AND(CC$12="Grundvertrag Dienstleistung",CE80&gt;='Valori soglia'!$H$5,CE80&lt;'Valori soglia'!$H$6),AND(CC$12="Los Dienstleistung",CE80&gt;='Valori soglia'!$H$5,CE80&lt;'Valori soglia'!$H$6),AND(CC$12="Grundvertrag Lieferung",CE80&gt;='Valori soglia'!$L$5,CE80&lt;'Valori soglia'!$L$6),AND(CC$12="Los Lieferung",CE80&gt;='Valori soglia'!$L$5,CE80&lt;'Valori soglia'!$L$6))),AND(CF$12="Einladung",OR(AND(CC$12="Grundvertrag Dienstleistung",CE80&gt;='Valori soglia'!$H$5,CE80&lt;'Valori soglia'!$H$6),AND(CC$12="Los Dienstleistung",CE80&gt;='Valori soglia'!$H$5,CE80&lt;'Valori soglia'!$H$6),AND(CC$12="Grundvertrag Lieferung",CE80&gt;='Valori soglia'!$L$5,CE80&lt;'Valori soglia'!$L$6),AND(CC$12="Los Lieferung",CE80&gt;='Valori soglia'!$L$5,CE80&lt;'Valori soglia'!$L$6)))),"Freihändig Tipo. 36 Abs. 2 Bst. d OAPub","")</f>
        <v/>
      </c>
      <c r="CH82" s="473"/>
      <c r="CI82" s="461"/>
      <c r="CJ82" s="463"/>
      <c r="CK82" s="465"/>
      <c r="CL82" s="160"/>
      <c r="CM82" s="466"/>
      <c r="CN82" s="429"/>
      <c r="CO82" s="455"/>
      <c r="CP82" s="457"/>
      <c r="CQ82" s="472" t="str">
        <f>IF(OR(AND(CP$12="Offen",OR(AND(CM$12="Grundvertrag Dienstleistung",CO80&gt;='Valori soglia'!$H$5,CO80&lt;'Valori soglia'!$H$6),AND(CM$12="Los Dienstleistung",CO80&gt;='Valori soglia'!$H$5,CO80&lt;'Valori soglia'!$H$6),AND(CM$12="Grundvertrag Lieferung",CO80&gt;='Valori soglia'!$L$5,CO80&lt;'Valori soglia'!$L$6),AND(CM$12="Los Lieferung",CO80&gt;='Valori soglia'!$L$5,CO80&lt;'Valori soglia'!$L$6))),AND(CP$12="Einladung",OR(AND(CM$12="Grundvertrag Dienstleistung",CO80&gt;='Valori soglia'!$H$5,CO80&lt;'Valori soglia'!$H$6),AND(CM$12="Los Dienstleistung",CO80&gt;='Valori soglia'!$H$5,CO80&lt;'Valori soglia'!$H$6),AND(CM$12="Grundvertrag Lieferung",CO80&gt;='Valori soglia'!$L$5,CO80&lt;'Valori soglia'!$L$6),AND(CM$12="Los Lieferung",CO80&gt;='Valori soglia'!$L$5,CO80&lt;'Valori soglia'!$L$6)))),"Freihändig Tipo. 36 Abs. 2 Bst. d OAPub","")</f>
        <v/>
      </c>
      <c r="CR82" s="473"/>
      <c r="CS82" s="461"/>
      <c r="CT82" s="463"/>
      <c r="CU82" s="465"/>
      <c r="CV82" s="161"/>
      <c r="CW82" s="466"/>
      <c r="CX82" s="429"/>
      <c r="CY82" s="455"/>
      <c r="CZ82" s="457"/>
      <c r="DA82" s="472" t="str">
        <f>IF(OR(AND(CZ$12="Offen",OR(AND(CW$12="Grundvertrag Dienstleistung",CY80&gt;='Valori soglia'!$H$5,CY80&lt;'Valori soglia'!$H$6),AND(CW$12="Los Dienstleistung",CY80&gt;='Valori soglia'!$H$5,CY80&lt;'Valori soglia'!$H$6),AND(CW$12="Grundvertrag Lieferung",CY80&gt;='Valori soglia'!$L$5,CY80&lt;'Valori soglia'!$L$6),AND(CW$12="Los Lieferung",CY80&gt;='Valori soglia'!$L$5,CY80&lt;'Valori soglia'!$L$6))),AND(CZ$12="Einladung",OR(AND(CW$12="Grundvertrag Dienstleistung",CY80&gt;='Valori soglia'!$H$5,CY80&lt;'Valori soglia'!$H$6),AND(CW$12="Los Dienstleistung",CY80&gt;='Valori soglia'!$H$5,CY80&lt;'Valori soglia'!$H$6),AND(CW$12="Grundvertrag Lieferung",CY80&gt;='Valori soglia'!$L$5,CY80&lt;'Valori soglia'!$L$6),AND(CW$12="Los Lieferung",CY80&gt;='Valori soglia'!$L$5,CY80&lt;'Valori soglia'!$L$6)))),"Freihändig Tipo. 36 Abs. 2 Bst. d OAPub","")</f>
        <v/>
      </c>
      <c r="DB82" s="473"/>
      <c r="DC82" s="461"/>
      <c r="DD82" s="463"/>
      <c r="DE82" s="465"/>
      <c r="DF82" s="162"/>
      <c r="DG82" s="466"/>
      <c r="DH82" s="429"/>
      <c r="DI82" s="455"/>
      <c r="DJ82" s="457"/>
      <c r="DK82" s="472" t="str">
        <f>IF(OR(AND(DJ$12="Offen",OR(AND(DG$12="Grundvertrag Dienstleistung",DI80&gt;='Valori soglia'!$H$5,DI80&lt;'Valori soglia'!$H$6),AND(DG$12="Los Dienstleistung",DI80&gt;='Valori soglia'!$H$5,DI80&lt;'Valori soglia'!$H$6),AND(DG$12="Grundvertrag Lieferung",DI80&gt;='Valori soglia'!$L$5,DI80&lt;'Valori soglia'!$L$6),AND(DG$12="Los Lieferung",DI80&gt;='Valori soglia'!$L$5,DI80&lt;'Valori soglia'!$L$6))),AND(DJ$12="Einladung",OR(AND(DG$12="Grundvertrag Dienstleistung",DI80&gt;='Valori soglia'!$H$5,DI80&lt;'Valori soglia'!$H$6),AND(DG$12="Los Dienstleistung",DI80&gt;='Valori soglia'!$H$5,DI80&lt;'Valori soglia'!$H$6),AND(DG$12="Grundvertrag Lieferung",DI80&gt;='Valori soglia'!$L$5,DI80&lt;'Valori soglia'!$L$6),AND(DG$12="Los Lieferung",DI80&gt;='Valori soglia'!$L$5,DI80&lt;'Valori soglia'!$L$6)))),"Freihändig Tipo. 36 Abs. 2 Bst. d OAPub","")</f>
        <v/>
      </c>
      <c r="DL82" s="473"/>
      <c r="DM82" s="461"/>
      <c r="DN82" s="463"/>
      <c r="DO82" s="465"/>
      <c r="DP82" s="36"/>
      <c r="DQ82" s="466"/>
      <c r="DR82" s="429"/>
      <c r="DS82" s="455"/>
      <c r="DT82" s="457"/>
      <c r="DU82" s="472" t="str">
        <f>IF(OR(AND(DT$12="Offen",OR(AND(DQ$12="Grundvertrag Dienstleistung",DS80&gt;='Valori soglia'!$H$5,DS80&lt;'Valori soglia'!$H$6),AND(DQ$12="Los Dienstleistung",DS80&gt;='Valori soglia'!$H$5,DS80&lt;'Valori soglia'!$H$6),AND(DQ$12="Grundvertrag Lieferung",DS80&gt;='Valori soglia'!$L$5,DS80&lt;'Valori soglia'!$L$6),AND(DQ$12="Los Lieferung",DS80&gt;='Valori soglia'!$L$5,DS80&lt;'Valori soglia'!$L$6))),AND(DT$12="Einladung",OR(AND(DQ$12="Grundvertrag Dienstleistung",DS80&gt;='Valori soglia'!$H$5,DS80&lt;'Valori soglia'!$H$6),AND(DQ$12="Los Dienstleistung",DS80&gt;='Valori soglia'!$H$5,DS80&lt;'Valori soglia'!$H$6),AND(DQ$12="Grundvertrag Lieferung",DS80&gt;='Valori soglia'!$L$5,DS80&lt;'Valori soglia'!$L$6),AND(DQ$12="Los Lieferung",DS80&gt;='Valori soglia'!$L$5,DS80&lt;'Valori soglia'!$L$6)))),"Freihändig Tipo. 36 Abs. 2 Bst. d OAPub","")</f>
        <v/>
      </c>
      <c r="DV82" s="473"/>
      <c r="DW82" s="461"/>
      <c r="DX82" s="463"/>
      <c r="DY82" s="465"/>
      <c r="DZ82" s="27"/>
      <c r="EA82" s="466"/>
      <c r="EB82" s="429"/>
      <c r="EC82" s="455"/>
      <c r="ED82" s="457"/>
      <c r="EE82" s="472" t="str">
        <f>IF(OR(AND(ED$12="Offen",OR(AND(EA$12="Grundvertrag Dienstleistung",EC80&gt;='Valori soglia'!$H$5,EC80&lt;'Valori soglia'!$H$6),AND(EA$12="Los Dienstleistung",EC80&gt;='Valori soglia'!$H$5,EC80&lt;'Valori soglia'!$H$6),AND(EA$12="Grundvertrag Lieferung",EC80&gt;='Valori soglia'!$L$5,EC80&lt;'Valori soglia'!$L$6),AND(EA$12="Los Lieferung",EC80&gt;='Valori soglia'!$L$5,EC80&lt;'Valori soglia'!$L$6))),AND(ED$12="Einladung",OR(AND(EA$12="Grundvertrag Dienstleistung",EC80&gt;='Valori soglia'!$H$5,EC80&lt;'Valori soglia'!$H$6),AND(EA$12="Los Dienstleistung",EC80&gt;='Valori soglia'!$H$5,EC80&lt;'Valori soglia'!$H$6),AND(EA$12="Grundvertrag Lieferung",EC80&gt;='Valori soglia'!$L$5,EC80&lt;'Valori soglia'!$L$6),AND(EA$12="Los Lieferung",EC80&gt;='Valori soglia'!$L$5,EC80&lt;'Valori soglia'!$L$6)))),"Freihändig Tipo. 36 Abs. 2 Bst. d OAPub","")</f>
        <v/>
      </c>
      <c r="EF82" s="473"/>
      <c r="EG82" s="461"/>
      <c r="EH82" s="463"/>
      <c r="EI82" s="465"/>
      <c r="EJ82" s="28"/>
      <c r="EK82" s="466"/>
      <c r="EL82" s="429"/>
      <c r="EM82" s="455"/>
      <c r="EN82" s="457"/>
      <c r="EO82" s="472" t="str">
        <f>IF(OR(AND(EN$12="Offen",OR(AND(EK$12="Grundvertrag Dienstleistung",EM80&gt;='Valori soglia'!$H$5,EM80&lt;'Valori soglia'!$H$6),AND(EK$12="Los Dienstleistung",EM80&gt;='Valori soglia'!$H$5,EM80&lt;'Valori soglia'!$H$6),AND(EK$12="Grundvertrag Lieferung",EM80&gt;='Valori soglia'!$L$5,EM80&lt;'Valori soglia'!$L$6),AND(EK$12="Los Lieferung",EM80&gt;='Valori soglia'!$L$5,EM80&lt;'Valori soglia'!$L$6))),AND(EN$12="Einladung",OR(AND(EK$12="Grundvertrag Dienstleistung",EM80&gt;='Valori soglia'!$H$5,EM80&lt;'Valori soglia'!$H$6),AND(EK$12="Los Dienstleistung",EM80&gt;='Valori soglia'!$H$5,EM80&lt;'Valori soglia'!$H$6),AND(EK$12="Grundvertrag Lieferung",EM80&gt;='Valori soglia'!$L$5,EM80&lt;'Valori soglia'!$L$6),AND(EK$12="Los Lieferung",EM80&gt;='Valori soglia'!$L$5,EM80&lt;'Valori soglia'!$L$6)))),"Freihändig Tipo. 36 Abs. 2 Bst. d OAPub","")</f>
        <v/>
      </c>
      <c r="EP82" s="473"/>
      <c r="EQ82" s="461"/>
      <c r="ER82" s="463"/>
      <c r="ES82" s="465"/>
      <c r="ET82" s="27"/>
      <c r="EU82" s="466"/>
      <c r="EV82" s="429"/>
      <c r="EW82" s="455"/>
      <c r="EX82" s="457"/>
      <c r="EY82" s="472" t="str">
        <f>IF(OR(AND(EX$12="Offen",OR(AND(EU$12="Grundvertrag Dienstleistung",EW80&gt;='Valori soglia'!$H$5,EW80&lt;'Valori soglia'!$H$6),AND(EU$12="Los Dienstleistung",EW80&gt;='Valori soglia'!$H$5,EW80&lt;'Valori soglia'!$H$6),AND(EU$12="Grundvertrag Lieferung",EW80&gt;='Valori soglia'!$L$5,EW80&lt;'Valori soglia'!$L$6),AND(EU$12="Los Lieferung",EW80&gt;='Valori soglia'!$L$5,EW80&lt;'Valori soglia'!$L$6))),AND(EX$12="Einladung",OR(AND(EU$12="Grundvertrag Dienstleistung",EW80&gt;='Valori soglia'!$H$5,EW80&lt;'Valori soglia'!$H$6),AND(EU$12="Los Dienstleistung",EW80&gt;='Valori soglia'!$H$5,EW80&lt;'Valori soglia'!$H$6),AND(EU$12="Grundvertrag Lieferung",EW80&gt;='Valori soglia'!$L$5,EW80&lt;'Valori soglia'!$L$6),AND(EU$12="Los Lieferung",EW80&gt;='Valori soglia'!$L$5,EW80&lt;'Valori soglia'!$L$6)))),"Freihändig Tipo. 36 Abs. 2 Bst. d OAPub","")</f>
        <v/>
      </c>
      <c r="EZ82" s="473"/>
      <c r="FA82" s="461"/>
      <c r="FB82" s="463"/>
      <c r="FC82" s="465"/>
      <c r="FD82" s="159"/>
      <c r="FE82" s="466"/>
      <c r="FF82" s="429"/>
      <c r="FG82" s="455"/>
      <c r="FH82" s="457"/>
      <c r="FI82" s="472" t="str">
        <f>IF(OR(AND(FH$12="Offen",OR(AND(FE$12="Grundvertrag Dienstleistung",FG80&gt;='Valori soglia'!$H$5,FG80&lt;'Valori soglia'!$H$6),AND(FE$12="Los Dienstleistung",FG80&gt;='Valori soglia'!$H$5,FG80&lt;'Valori soglia'!$H$6),AND(FE$12="Grundvertrag Lieferung",FG80&gt;='Valori soglia'!$L$5,FG80&lt;'Valori soglia'!$L$6),AND(FE$12="Los Lieferung",FG80&gt;='Valori soglia'!$L$5,FG80&lt;'Valori soglia'!$L$6))),AND(FH$12="Einladung",OR(AND(FE$12="Grundvertrag Dienstleistung",FG80&gt;='Valori soglia'!$H$5,FG80&lt;'Valori soglia'!$H$6),AND(FE$12="Los Dienstleistung",FG80&gt;='Valori soglia'!$H$5,FG80&lt;'Valori soglia'!$H$6),AND(FE$12="Grundvertrag Lieferung",FG80&gt;='Valori soglia'!$L$5,FG80&lt;'Valori soglia'!$L$6),AND(FE$12="Los Lieferung",FG80&gt;='Valori soglia'!$L$5,FG80&lt;'Valori soglia'!$L$6)))),"Freihändig Tipo. 36 Abs. 2 Bst. d OAPub","")</f>
        <v/>
      </c>
      <c r="FJ82" s="473"/>
      <c r="FK82" s="461"/>
      <c r="FL82" s="463"/>
      <c r="FM82" s="465"/>
      <c r="FN82" s="159"/>
      <c r="FO82" s="466"/>
      <c r="FP82" s="429"/>
      <c r="FQ82" s="455"/>
      <c r="FR82" s="457"/>
      <c r="FS82" s="472" t="str">
        <f>IF(OR(AND(FR$12="Offen",OR(AND(FO$12="Grundvertrag Dienstleistung",FQ80&gt;='Valori soglia'!$H$5,FQ80&lt;'Valori soglia'!$H$6),AND(FO$12="Los Dienstleistung",FQ80&gt;='Valori soglia'!$H$5,FQ80&lt;'Valori soglia'!$H$6),AND(FO$12="Grundvertrag Lieferung",FQ80&gt;='Valori soglia'!$L$5,FQ80&lt;'Valori soglia'!$L$6),AND(FO$12="Los Lieferung",FQ80&gt;='Valori soglia'!$L$5,FQ80&lt;'Valori soglia'!$L$6))),AND(FR$12="Einladung",OR(AND(FO$12="Grundvertrag Dienstleistung",FQ80&gt;='Valori soglia'!$H$5,FQ80&lt;'Valori soglia'!$H$6),AND(FO$12="Los Dienstleistung",FQ80&gt;='Valori soglia'!$H$5,FQ80&lt;'Valori soglia'!$H$6),AND(FO$12="Grundvertrag Lieferung",FQ80&gt;='Valori soglia'!$L$5,FQ80&lt;'Valori soglia'!$L$6),AND(FO$12="Los Lieferung",FQ80&gt;='Valori soglia'!$L$5,FQ80&lt;'Valori soglia'!$L$6)))),"Freihändig Tipo. 36 Abs. 2 Bst. d OAPub","")</f>
        <v/>
      </c>
      <c r="FT82" s="473"/>
      <c r="FU82" s="461"/>
      <c r="FV82" s="463"/>
      <c r="FW82" s="465"/>
      <c r="FX82" s="160"/>
      <c r="FY82" s="466"/>
      <c r="FZ82" s="429"/>
      <c r="GA82" s="455"/>
      <c r="GB82" s="457"/>
      <c r="GC82" s="472" t="str">
        <f>IF(OR(AND(GB$12="Offen",OR(AND(FY$12="Grundvertrag Dienstleistung",GA80&gt;='Valori soglia'!$H$5,GA80&lt;'Valori soglia'!$H$6),AND(FY$12="Los Dienstleistung",GA80&gt;='Valori soglia'!$H$5,GA80&lt;'Valori soglia'!$H$6),AND(FY$12="Grundvertrag Lieferung",GA80&gt;='Valori soglia'!$L$5,GA80&lt;'Valori soglia'!$L$6),AND(FY$12="Los Lieferung",GA80&gt;='Valori soglia'!$L$5,GA80&lt;'Valori soglia'!$L$6))),AND(GB$12="Einladung",OR(AND(FY$12="Grundvertrag Dienstleistung",GA80&gt;='Valori soglia'!$H$5,GA80&lt;'Valori soglia'!$H$6),AND(FY$12="Los Dienstleistung",GA80&gt;='Valori soglia'!$H$5,GA80&lt;'Valori soglia'!$H$6),AND(FY$12="Grundvertrag Lieferung",GA80&gt;='Valori soglia'!$L$5,GA80&lt;'Valori soglia'!$L$6),AND(FY$12="Los Lieferung",GA80&gt;='Valori soglia'!$L$5,GA80&lt;'Valori soglia'!$L$6)))),"Freihändig Tipo. 36 Abs. 2 Bst. d OAPub","")</f>
        <v/>
      </c>
      <c r="GD82" s="473"/>
      <c r="GE82" s="461"/>
      <c r="GF82" s="463"/>
      <c r="GG82" s="465"/>
      <c r="GH82" s="161"/>
      <c r="GI82" s="466"/>
      <c r="GJ82" s="429"/>
      <c r="GK82" s="455"/>
      <c r="GL82" s="457"/>
      <c r="GM82" s="472" t="str">
        <f>IF(OR(AND(GL$12="Offen",OR(AND(GI$12="Grundvertrag Dienstleistung",GK80&gt;='Valori soglia'!$H$5,GK80&lt;'Valori soglia'!$H$6),AND(GI$12="Los Dienstleistung",GK80&gt;='Valori soglia'!$H$5,GK80&lt;'Valori soglia'!$H$6),AND(GI$12="Grundvertrag Lieferung",GK80&gt;='Valori soglia'!$L$5,GK80&lt;'Valori soglia'!$L$6),AND(GI$12="Los Lieferung",GK80&gt;='Valori soglia'!$L$5,GK80&lt;'Valori soglia'!$L$6))),AND(GL$12="Einladung",OR(AND(GI$12="Grundvertrag Dienstleistung",GK80&gt;='Valori soglia'!$H$5,GK80&lt;'Valori soglia'!$H$6),AND(GI$12="Los Dienstleistung",GK80&gt;='Valori soglia'!$H$5,GK80&lt;'Valori soglia'!$H$6),AND(GI$12="Grundvertrag Lieferung",GK80&gt;='Valori soglia'!$L$5,GK80&lt;'Valori soglia'!$L$6),AND(GI$12="Los Lieferung",GK80&gt;='Valori soglia'!$L$5,GK80&lt;'Valori soglia'!$L$6)))),"Freihändig Tipo. 36 Abs. 2 Bst. d OAPub","")</f>
        <v/>
      </c>
      <c r="GN82" s="473"/>
      <c r="GO82" s="461"/>
      <c r="GP82" s="463"/>
      <c r="GQ82" s="465"/>
      <c r="GR82" s="162"/>
      <c r="GS82" s="466"/>
      <c r="GT82" s="429"/>
      <c r="GU82" s="455"/>
      <c r="GV82" s="457"/>
      <c r="GW82" s="472" t="str">
        <f>IF(OR(AND(GV$12="Offen",OR(AND(GS$12="Grundvertrag Dienstleistung",GU80&gt;='Valori soglia'!$H$5,GU80&lt;'Valori soglia'!$H$6),AND(GS$12="Los Dienstleistung",GU80&gt;='Valori soglia'!$H$5,GU80&lt;'Valori soglia'!$H$6),AND(GS$12="Grundvertrag Lieferung",GU80&gt;='Valori soglia'!$L$5,GU80&lt;'Valori soglia'!$L$6),AND(GS$12="Los Lieferung",GU80&gt;='Valori soglia'!$L$5,GU80&lt;'Valori soglia'!$L$6))),AND(GV$12="Einladung",OR(AND(GS$12="Grundvertrag Dienstleistung",GU80&gt;='Valori soglia'!$H$5,GU80&lt;'Valori soglia'!$H$6),AND(GS$12="Los Dienstleistung",GU80&gt;='Valori soglia'!$H$5,GU80&lt;'Valori soglia'!$H$6),AND(GS$12="Grundvertrag Lieferung",GU80&gt;='Valori soglia'!$L$5,GU80&lt;'Valori soglia'!$L$6),AND(GS$12="Los Lieferung",GU80&gt;='Valori soglia'!$L$5,GU80&lt;'Valori soglia'!$L$6)))),"Freihändig Tipo. 36 Abs. 2 Bst. d OAPub","")</f>
        <v/>
      </c>
      <c r="GX82" s="473"/>
      <c r="GY82" s="461"/>
      <c r="GZ82" s="463"/>
      <c r="HA82" s="465"/>
      <c r="HB82" s="36"/>
      <c r="HC82" s="466"/>
      <c r="HD82" s="429"/>
      <c r="HE82" s="455"/>
      <c r="HF82" s="457"/>
      <c r="HG82" s="472" t="str">
        <f>IF(OR(AND(HF$12="Offen",OR(AND(HC$12="Grundvertrag Dienstleistung",HE80&gt;='Valori soglia'!$H$5,HE80&lt;'Valori soglia'!$H$6),AND(HC$12="Los Dienstleistung",HE80&gt;='Valori soglia'!$H$5,HE80&lt;'Valori soglia'!$H$6),AND(HC$12="Grundvertrag Lieferung",HE80&gt;='Valori soglia'!$L$5,HE80&lt;'Valori soglia'!$L$6),AND(HC$12="Los Lieferung",HE80&gt;='Valori soglia'!$L$5,HE80&lt;'Valori soglia'!$L$6))),AND(HF$12="Einladung",OR(AND(HC$12="Grundvertrag Dienstleistung",HE80&gt;='Valori soglia'!$H$5,HE80&lt;'Valori soglia'!$H$6),AND(HC$12="Los Dienstleistung",HE80&gt;='Valori soglia'!$H$5,HE80&lt;'Valori soglia'!$H$6),AND(HC$12="Grundvertrag Lieferung",HE80&gt;='Valori soglia'!$L$5,HE80&lt;'Valori soglia'!$L$6),AND(HC$12="Los Lieferung",HE80&gt;='Valori soglia'!$L$5,HE80&lt;'Valori soglia'!$L$6)))),"Freihändig Tipo. 36 Abs. 2 Bst. d OAPub","")</f>
        <v/>
      </c>
      <c r="HH82" s="473"/>
      <c r="HI82" s="461"/>
      <c r="HJ82" s="463"/>
      <c r="HK82" s="465"/>
      <c r="HL82" s="27"/>
      <c r="HM82" s="466"/>
      <c r="HN82" s="429"/>
      <c r="HO82" s="455"/>
      <c r="HP82" s="457"/>
      <c r="HQ82" s="472" t="str">
        <f>IF(OR(AND(HP$12="Offen",OR(AND(HM$12="Grundvertrag Dienstleistung",HO80&gt;='Valori soglia'!$H$5,HO80&lt;'Valori soglia'!$H$6),AND(HM$12="Los Dienstleistung",HO80&gt;='Valori soglia'!$H$5,HO80&lt;'Valori soglia'!$H$6),AND(HM$12="Grundvertrag Lieferung",HO80&gt;='Valori soglia'!$L$5,HO80&lt;'Valori soglia'!$L$6),AND(HM$12="Los Lieferung",HO80&gt;='Valori soglia'!$L$5,HO80&lt;'Valori soglia'!$L$6))),AND(HP$12="Einladung",OR(AND(HM$12="Grundvertrag Dienstleistung",HO80&gt;='Valori soglia'!$H$5,HO80&lt;'Valori soglia'!$H$6),AND(HM$12="Los Dienstleistung",HO80&gt;='Valori soglia'!$H$5,HO80&lt;'Valori soglia'!$H$6),AND(HM$12="Grundvertrag Lieferung",HO80&gt;='Valori soglia'!$L$5,HO80&lt;'Valori soglia'!$L$6),AND(HM$12="Los Lieferung",HO80&gt;='Valori soglia'!$L$5,HO80&lt;'Valori soglia'!$L$6)))),"Freihändig Tipo. 36 Abs. 2 Bst. d OAPub","")</f>
        <v/>
      </c>
      <c r="HR82" s="473"/>
      <c r="HS82" s="461"/>
      <c r="HT82" s="463"/>
      <c r="HU82" s="465"/>
      <c r="HV82" s="28"/>
      <c r="HW82" s="466"/>
      <c r="HX82" s="429"/>
      <c r="HY82" s="455"/>
      <c r="HZ82" s="457"/>
      <c r="IA82" s="472" t="str">
        <f>IF(OR(AND(HZ$12="Offen",OR(AND(HW$12="Grundvertrag Dienstleistung",HY80&gt;='Valori soglia'!$H$5,HY80&lt;'Valori soglia'!$H$6),AND(HW$12="Los Dienstleistung",HY80&gt;='Valori soglia'!$H$5,HY80&lt;'Valori soglia'!$H$6),AND(HW$12="Grundvertrag Lieferung",HY80&gt;='Valori soglia'!$L$5,HY80&lt;'Valori soglia'!$L$6),AND(HW$12="Los Lieferung",HY80&gt;='Valori soglia'!$L$5,HY80&lt;'Valori soglia'!$L$6))),AND(HZ$12="Einladung",OR(AND(HW$12="Grundvertrag Dienstleistung",HY80&gt;='Valori soglia'!$H$5,HY80&lt;'Valori soglia'!$H$6),AND(HW$12="Los Dienstleistung",HY80&gt;='Valori soglia'!$H$5,HY80&lt;'Valori soglia'!$H$6),AND(HW$12="Grundvertrag Lieferung",HY80&gt;='Valori soglia'!$L$5,HY80&lt;'Valori soglia'!$L$6),AND(HW$12="Los Lieferung",HY80&gt;='Valori soglia'!$L$5,HY80&lt;'Valori soglia'!$L$6)))),"Freihändig Tipo. 36 Abs. 2 Bst. d OAPub","")</f>
        <v/>
      </c>
      <c r="IB82" s="473"/>
      <c r="IC82" s="461"/>
      <c r="ID82" s="463"/>
      <c r="IE82" s="465"/>
      <c r="IF82" s="27"/>
      <c r="IG82" s="466"/>
      <c r="IH82" s="429"/>
      <c r="II82" s="455"/>
      <c r="IJ82" s="457"/>
      <c r="IK82" s="472" t="str">
        <f>IF(OR(AND(IJ$12="Offen",OR(AND(IG$12="Grundvertrag Dienstleistung",II80&gt;='Valori soglia'!$H$5,II80&lt;'Valori soglia'!$H$6),AND(IG$12="Los Dienstleistung",II80&gt;='Valori soglia'!$H$5,II80&lt;'Valori soglia'!$H$6),AND(IG$12="Grundvertrag Lieferung",II80&gt;='Valori soglia'!$L$5,II80&lt;'Valori soglia'!$L$6),AND(IG$12="Los Lieferung",II80&gt;='Valori soglia'!$L$5,II80&lt;'Valori soglia'!$L$6))),AND(IJ$12="Einladung",OR(AND(IG$12="Grundvertrag Dienstleistung",II80&gt;='Valori soglia'!$H$5,II80&lt;'Valori soglia'!$H$6),AND(IG$12="Los Dienstleistung",II80&gt;='Valori soglia'!$H$5,II80&lt;'Valori soglia'!$H$6),AND(IG$12="Grundvertrag Lieferung",II80&gt;='Valori soglia'!$L$5,II80&lt;'Valori soglia'!$L$6),AND(IG$12="Los Lieferung",II80&gt;='Valori soglia'!$L$5,II80&lt;'Valori soglia'!$L$6)))),"Freihändig Tipo. 36 Abs. 2 Bst. d OAPub","")</f>
        <v/>
      </c>
      <c r="IL82" s="473"/>
      <c r="IM82" s="461"/>
      <c r="IN82" s="463"/>
      <c r="IO82" s="465"/>
      <c r="IP82" s="159"/>
      <c r="IQ82" s="466"/>
      <c r="IR82" s="429"/>
      <c r="IS82" s="455"/>
      <c r="IT82" s="457"/>
      <c r="IU82" s="472" t="str">
        <f>IF(OR(AND(IT$12="Offen",OR(AND(IQ$12="Grundvertrag Dienstleistung",IS80&gt;='Valori soglia'!$H$5,IS80&lt;'Valori soglia'!$H$6),AND(IQ$12="Los Dienstleistung",IS80&gt;='Valori soglia'!$H$5,IS80&lt;'Valori soglia'!$H$6),AND(IQ$12="Grundvertrag Lieferung",IS80&gt;='Valori soglia'!$L$5,IS80&lt;'Valori soglia'!$L$6),AND(IQ$12="Los Lieferung",IS80&gt;='Valori soglia'!$L$5,IS80&lt;'Valori soglia'!$L$6))),AND(IT$12="Einladung",OR(AND(IQ$12="Grundvertrag Dienstleistung",IS80&gt;='Valori soglia'!$H$5,IS80&lt;'Valori soglia'!$H$6),AND(IQ$12="Los Dienstleistung",IS80&gt;='Valori soglia'!$H$5,IS80&lt;'Valori soglia'!$H$6),AND(IQ$12="Grundvertrag Lieferung",IS80&gt;='Valori soglia'!$L$5,IS80&lt;'Valori soglia'!$L$6),AND(IQ$12="Los Lieferung",IS80&gt;='Valori soglia'!$L$5,IS80&lt;'Valori soglia'!$L$6)))),"Freihändig Tipo. 36 Abs. 2 Bst. d OAPub","")</f>
        <v/>
      </c>
      <c r="IV82" s="473"/>
      <c r="IW82" s="461"/>
      <c r="IX82" s="463"/>
      <c r="IY82" s="465"/>
      <c r="IZ82" s="159"/>
      <c r="JA82" s="466"/>
      <c r="JB82" s="429"/>
      <c r="JC82" s="455"/>
      <c r="JD82" s="457"/>
      <c r="JE82" s="472" t="str">
        <f>IF(OR(AND(JD$12="Offen",OR(AND(JA$12="Grundvertrag Dienstleistung",JC80&gt;='Valori soglia'!$H$5,JC80&lt;'Valori soglia'!$H$6),AND(JA$12="Los Dienstleistung",JC80&gt;='Valori soglia'!$H$5,JC80&lt;'Valori soglia'!$H$6),AND(JA$12="Grundvertrag Lieferung",JC80&gt;='Valori soglia'!$L$5,JC80&lt;'Valori soglia'!$L$6),AND(JA$12="Los Lieferung",JC80&gt;='Valori soglia'!$L$5,JC80&lt;'Valori soglia'!$L$6))),AND(JD$12="Einladung",OR(AND(JA$12="Grundvertrag Dienstleistung",JC80&gt;='Valori soglia'!$H$5,JC80&lt;'Valori soglia'!$H$6),AND(JA$12="Los Dienstleistung",JC80&gt;='Valori soglia'!$H$5,JC80&lt;'Valori soglia'!$H$6),AND(JA$12="Grundvertrag Lieferung",JC80&gt;='Valori soglia'!$L$5,JC80&lt;'Valori soglia'!$L$6),AND(JA$12="Los Lieferung",JC80&gt;='Valori soglia'!$L$5,JC80&lt;'Valori soglia'!$L$6)))),"Freihändig Tipo. 36 Abs. 2 Bst. d OAPub","")</f>
        <v/>
      </c>
      <c r="JF82" s="473"/>
      <c r="JG82" s="461"/>
      <c r="JH82" s="463"/>
      <c r="JI82" s="465"/>
      <c r="JJ82" s="160"/>
      <c r="JK82" s="466"/>
      <c r="JL82" s="429"/>
      <c r="JM82" s="455"/>
      <c r="JN82" s="457"/>
      <c r="JO82" s="472" t="str">
        <f>IF(OR(AND(JN$12="Offen",OR(AND(JK$12="Grundvertrag Dienstleistung",JM80&gt;='Valori soglia'!$H$5,JM80&lt;'Valori soglia'!$H$6),AND(JK$12="Los Dienstleistung",JM80&gt;='Valori soglia'!$H$5,JM80&lt;'Valori soglia'!$H$6),AND(JK$12="Grundvertrag Lieferung",JM80&gt;='Valori soglia'!$L$5,JM80&lt;'Valori soglia'!$L$6),AND(JK$12="Los Lieferung",JM80&gt;='Valori soglia'!$L$5,JM80&lt;'Valori soglia'!$L$6))),AND(JN$12="Einladung",OR(AND(JK$12="Grundvertrag Dienstleistung",JM80&gt;='Valori soglia'!$H$5,JM80&lt;'Valori soglia'!$H$6),AND(JK$12="Los Dienstleistung",JM80&gt;='Valori soglia'!$H$5,JM80&lt;'Valori soglia'!$H$6),AND(JK$12="Grundvertrag Lieferung",JM80&gt;='Valori soglia'!$L$5,JM80&lt;'Valori soglia'!$L$6),AND(JK$12="Los Lieferung",JM80&gt;='Valori soglia'!$L$5,JM80&lt;'Valori soglia'!$L$6)))),"Freihändig Tipo. 36 Abs. 2 Bst. d OAPub","")</f>
        <v/>
      </c>
      <c r="JP82" s="473"/>
      <c r="JQ82" s="461"/>
      <c r="JR82" s="463"/>
      <c r="JS82" s="465"/>
    </row>
    <row r="83" spans="2:279" ht="27" customHeight="1" x14ac:dyDescent="0.2">
      <c r="B83" s="151" t="s">
        <v>103</v>
      </c>
      <c r="C83" s="429"/>
      <c r="D83" s="378">
        <v>0</v>
      </c>
      <c r="E83" s="510" t="str">
        <f>IF(D83&gt;='Valori soglia'!H$6,"BöB","OAPub")</f>
        <v>OAPub</v>
      </c>
      <c r="F83" s="505" t="str">
        <f>IF(D83&gt;='Valori soglia'!H$6,"Offenes Procedura *","")</f>
        <v/>
      </c>
      <c r="G83" s="506"/>
      <c r="H83" s="502" t="str">
        <f>IF(E83="BöB","Ja","No")</f>
        <v>No</v>
      </c>
      <c r="I83" s="503" t="str">
        <f>IF(E83="BöB","Ja","No")</f>
        <v>No</v>
      </c>
      <c r="J83" s="495"/>
      <c r="K83" s="173" t="s">
        <v>44</v>
      </c>
      <c r="L83" s="429">
        <v>24</v>
      </c>
      <c r="M83" s="455">
        <v>0</v>
      </c>
      <c r="N83" s="457" t="str">
        <f>IF(M83&gt;='Valori soglia'!$H$6,"BöB","OAPub")</f>
        <v>OAPub</v>
      </c>
      <c r="O83" s="459" t="str">
        <f>IF(OR(AND(K$12="Grundvertrag Dienstleistung",M83&gt;='Valori soglia'!$H$5,O85=""),AND(K$12="Los Dienstleistung",M83&gt;='Valori soglia'!$H$5,O85=""),AND(K$12="Grundvertrag Lieferung",M83&gt;='Valori soglia'!$L$5,O85=""),AND(K$12="Los Lieferung",M83&gt;='Valori soglia'!$L$5,O85="")),"Freihändig Tipo. 13 OAPub","")</f>
        <v/>
      </c>
      <c r="P83" s="460"/>
      <c r="Q83" s="461" t="str">
        <f>IF(N83="BöB","Ja","No")</f>
        <v>No</v>
      </c>
      <c r="R83" s="463" t="str">
        <f>IF(N83="BöB","Ja","No")</f>
        <v>No</v>
      </c>
      <c r="S83" s="465" t="str">
        <f>IF(SUM(M14:M85)&gt;M12/2,"Ʃ Aggiunte &gt; 50% Grundauftrag","")</f>
        <v/>
      </c>
      <c r="T83" s="162"/>
      <c r="U83" s="173" t="s">
        <v>44</v>
      </c>
      <c r="V83" s="429">
        <v>24</v>
      </c>
      <c r="W83" s="455">
        <v>0</v>
      </c>
      <c r="X83" s="457" t="str">
        <f>IF(W83&gt;='Valori soglia'!$H$6,"BöB","OAPub")</f>
        <v>OAPub</v>
      </c>
      <c r="Y83" s="459" t="str">
        <f>IF(OR(AND(U$12="Grundvertrag Dienstleistung",W83&gt;='Valori soglia'!$H$5,Y85=""),AND(U$12="Los Dienstleistung",W83&gt;='Valori soglia'!$H$5,Y85=""),AND(U$12="Grundvertrag Lieferung",W83&gt;='Valori soglia'!$L$5,Y85=""),AND(U$12="Los Lieferung",W83&gt;='Valori soglia'!$L$5,Y85="")),"Freihändig Tipo. 13 OAPub","")</f>
        <v/>
      </c>
      <c r="Z83" s="460"/>
      <c r="AA83" s="461" t="str">
        <f>IF(X83="BöB","Ja","No")</f>
        <v>No</v>
      </c>
      <c r="AB83" s="463" t="str">
        <f>IF(X83="BöB","Ja","No")</f>
        <v>No</v>
      </c>
      <c r="AC83" s="465" t="str">
        <f>IF(SUM(W14:W85)&gt;W12/2,"Ʃ Aggiunte &gt; 50% Grundauftrag","")</f>
        <v/>
      </c>
      <c r="AD83" s="27"/>
      <c r="AE83" s="173" t="s">
        <v>44</v>
      </c>
      <c r="AF83" s="429">
        <v>24</v>
      </c>
      <c r="AG83" s="455">
        <v>0</v>
      </c>
      <c r="AH83" s="457" t="str">
        <f>IF(AG83&gt;='Valori soglia'!$H$6,"BöB","OAPub")</f>
        <v>OAPub</v>
      </c>
      <c r="AI83" s="459" t="str">
        <f>IF(OR(AND(AE$12="Grundvertrag Dienstleistung",AG83&gt;='Valori soglia'!$H$5,AI85=""),AND(AE$12="Los Dienstleistung",AG83&gt;='Valori soglia'!$H$5,AI85=""),AND(AE$12="Grundvertrag Lieferung",AG83&gt;='Valori soglia'!$L$5,AI85=""),AND(AE$12="Los Lieferung",AG83&gt;='Valori soglia'!$L$5,AI85="")),"Freihändig Tipo. 13 OAPub","")</f>
        <v/>
      </c>
      <c r="AJ83" s="460"/>
      <c r="AK83" s="461" t="str">
        <f>IF(AH83="BöB","Ja","No")</f>
        <v>No</v>
      </c>
      <c r="AL83" s="463" t="str">
        <f>IF(AH83="BöB","Ja","No")</f>
        <v>No</v>
      </c>
      <c r="AM83" s="465" t="str">
        <f>IF(SUM(AG14:AG85)&gt;AG12/2,"Ʃ Aggiunte &gt; 50% Grundauftrag","")</f>
        <v/>
      </c>
      <c r="AN83" s="27"/>
      <c r="AO83" s="173" t="s">
        <v>44</v>
      </c>
      <c r="AP83" s="429">
        <v>24</v>
      </c>
      <c r="AQ83" s="455">
        <v>0</v>
      </c>
      <c r="AR83" s="457" t="str">
        <f>IF(AQ83&gt;='Valori soglia'!$H$6,"BöB","OAPub")</f>
        <v>OAPub</v>
      </c>
      <c r="AS83" s="459" t="str">
        <f>IF(OR(AND(AO$12="Grundvertrag Dienstleistung",AQ83&gt;='Valori soglia'!$H$5,AS85=""),AND(AO$12="Los Dienstleistung",AQ83&gt;='Valori soglia'!$H$5,AS85=""),AND(AO$12="Grundvertrag Lieferung",AQ83&gt;='Valori soglia'!$L$5,AS85=""),AND(AO$12="Los Lieferung",AQ83&gt;='Valori soglia'!$L$5,AS85="")),"Freihändig Tipo. 13 OAPub","")</f>
        <v/>
      </c>
      <c r="AT83" s="460"/>
      <c r="AU83" s="461" t="str">
        <f>IF(AR83="BöB","Ja","No")</f>
        <v>No</v>
      </c>
      <c r="AV83" s="463" t="str">
        <f>IF(AR83="BöB","Ja","No")</f>
        <v>No</v>
      </c>
      <c r="AW83" s="465" t="str">
        <f>IF(SUM(AQ14:AQ85)&gt;AQ12/2,"Ʃ Aggiunte &gt; 50% Grundauftrag","")</f>
        <v/>
      </c>
      <c r="AX83" s="28"/>
      <c r="AY83" s="173" t="s">
        <v>44</v>
      </c>
      <c r="AZ83" s="429">
        <v>24</v>
      </c>
      <c r="BA83" s="455">
        <v>0</v>
      </c>
      <c r="BB83" s="457" t="str">
        <f>IF(BA83&gt;='Valori soglia'!$H$6,"BöB","OAPub")</f>
        <v>OAPub</v>
      </c>
      <c r="BC83" s="459" t="str">
        <f>IF(OR(AND(AY$12="Grundvertrag Dienstleistung",BA83&gt;='Valori soglia'!$H$5,BC85=""),AND(AY$12="Los Dienstleistung",BA83&gt;='Valori soglia'!$H$5,BC85=""),AND(AY$12="Grundvertrag Lieferung",BA83&gt;='Valori soglia'!$L$5,BC85=""),AND(AY$12="Los Lieferung",BA83&gt;='Valori soglia'!$L$5,BC85="")),"Freihändig Tipo. 13 OAPub","")</f>
        <v/>
      </c>
      <c r="BD83" s="460"/>
      <c r="BE83" s="461" t="str">
        <f>IF(BB83="BöB","Ja","No")</f>
        <v>No</v>
      </c>
      <c r="BF83" s="463" t="str">
        <f>IF(BB83="BöB","Ja","No")</f>
        <v>No</v>
      </c>
      <c r="BG83" s="465" t="str">
        <f>IF(SUM(BA14:BA85)&gt;BA12/2,"Ʃ Aggiunte &gt; 50% Grundauftrag","")</f>
        <v/>
      </c>
      <c r="BH83" s="27"/>
      <c r="BI83" s="173" t="s">
        <v>44</v>
      </c>
      <c r="BJ83" s="429">
        <v>24</v>
      </c>
      <c r="BK83" s="455">
        <v>0</v>
      </c>
      <c r="BL83" s="457" t="str">
        <f>IF(BK83&gt;='Valori soglia'!$H$6,"BöB","OAPub")</f>
        <v>OAPub</v>
      </c>
      <c r="BM83" s="459" t="str">
        <f>IF(OR(AND(BI$12="Grundvertrag Dienstleistung",BK83&gt;='Valori soglia'!$H$5,BM85=""),AND(BI$12="Los Dienstleistung",BK83&gt;='Valori soglia'!$H$5,BM85=""),AND(BI$12="Grundvertrag Lieferung",BK83&gt;='Valori soglia'!$L$5,BM85=""),AND(BI$12="Los Lieferung",BK83&gt;='Valori soglia'!$L$5,BM85="")),"Freihändig Tipo. 13 OAPub","")</f>
        <v/>
      </c>
      <c r="BN83" s="460"/>
      <c r="BO83" s="461" t="str">
        <f>IF(BL83="BöB","Ja","No")</f>
        <v>No</v>
      </c>
      <c r="BP83" s="463" t="str">
        <f>IF(BL83="BöB","Ja","No")</f>
        <v>No</v>
      </c>
      <c r="BQ83" s="465" t="str">
        <f>IF(SUM(BK14:BK85)&gt;BK12/2,"Ʃ Aggiunte &gt; 50% Grundauftrag","")</f>
        <v/>
      </c>
      <c r="BR83" s="159"/>
      <c r="BS83" s="173" t="s">
        <v>44</v>
      </c>
      <c r="BT83" s="429">
        <v>24</v>
      </c>
      <c r="BU83" s="455">
        <v>0</v>
      </c>
      <c r="BV83" s="457" t="str">
        <f>IF(BU83&gt;='Valori soglia'!$H$6,"BöB","OAPub")</f>
        <v>OAPub</v>
      </c>
      <c r="BW83" s="459" t="str">
        <f>IF(OR(AND(BS$12="Grundvertrag Dienstleistung",BU83&gt;='Valori soglia'!$H$5,BW85=""),AND(BS$12="Los Dienstleistung",BU83&gt;='Valori soglia'!$H$5,BW85=""),AND(BS$12="Grundvertrag Lieferung",BU83&gt;='Valori soglia'!$L$5,BW85=""),AND(BS$12="Los Lieferung",BU83&gt;='Valori soglia'!$L$5,BW85="")),"Freihändig Tipo. 13 OAPub","")</f>
        <v/>
      </c>
      <c r="BX83" s="460"/>
      <c r="BY83" s="461" t="str">
        <f>IF(BV83="BöB","Ja","No")</f>
        <v>No</v>
      </c>
      <c r="BZ83" s="463" t="str">
        <f>IF(BV83="BöB","Ja","No")</f>
        <v>No</v>
      </c>
      <c r="CA83" s="465" t="str">
        <f>IF(SUM(BU14:BU85)&gt;BU12/2,"Ʃ Aggiunte &gt; 50% Grundauftrag","")</f>
        <v/>
      </c>
      <c r="CB83" s="159"/>
      <c r="CC83" s="173" t="s">
        <v>44</v>
      </c>
      <c r="CD83" s="429">
        <v>24</v>
      </c>
      <c r="CE83" s="455">
        <v>0</v>
      </c>
      <c r="CF83" s="457" t="str">
        <f>IF(CE83&gt;='Valori soglia'!$H$6,"BöB","OAPub")</f>
        <v>OAPub</v>
      </c>
      <c r="CG83" s="459" t="str">
        <f>IF(OR(AND(CC$12="Grundvertrag Dienstleistung",CE83&gt;='Valori soglia'!$H$5,CG85=""),AND(CC$12="Los Dienstleistung",CE83&gt;='Valori soglia'!$H$5,CG85=""),AND(CC$12="Grundvertrag Lieferung",CE83&gt;='Valori soglia'!$L$5,CG85=""),AND(CC$12="Los Lieferung",CE83&gt;='Valori soglia'!$L$5,CG85="")),"Freihändig Tipo. 13 OAPub","")</f>
        <v/>
      </c>
      <c r="CH83" s="460"/>
      <c r="CI83" s="461" t="str">
        <f>IF(CF83="BöB","Ja","No")</f>
        <v>No</v>
      </c>
      <c r="CJ83" s="463" t="str">
        <f>IF(CF83="BöB","Ja","No")</f>
        <v>No</v>
      </c>
      <c r="CK83" s="465" t="str">
        <f>IF(SUM(CE14:CE85)&gt;CE12/2,"Ʃ Aggiunte &gt; 50% Grundauftrag","")</f>
        <v/>
      </c>
      <c r="CL83" s="160"/>
      <c r="CM83" s="173" t="s">
        <v>44</v>
      </c>
      <c r="CN83" s="429">
        <v>24</v>
      </c>
      <c r="CO83" s="455">
        <v>0</v>
      </c>
      <c r="CP83" s="457" t="str">
        <f>IF(CO83&gt;='Valori soglia'!$H$6,"BöB","OAPub")</f>
        <v>OAPub</v>
      </c>
      <c r="CQ83" s="459" t="str">
        <f>IF(OR(AND(CM$12="Grundvertrag Dienstleistung",CO83&gt;='Valori soglia'!$H$5,CQ85=""),AND(CM$12="Los Dienstleistung",CO83&gt;='Valori soglia'!$H$5,CQ85=""),AND(CM$12="Grundvertrag Lieferung",CO83&gt;='Valori soglia'!$L$5,CQ85=""),AND(CM$12="Los Lieferung",CO83&gt;='Valori soglia'!$L$5,CQ85="")),"Freihändig Tipo. 13 OAPub","")</f>
        <v/>
      </c>
      <c r="CR83" s="460"/>
      <c r="CS83" s="461" t="str">
        <f>IF(CP83="BöB","Ja","No")</f>
        <v>No</v>
      </c>
      <c r="CT83" s="463" t="str">
        <f>IF(CP83="BöB","Ja","No")</f>
        <v>No</v>
      </c>
      <c r="CU83" s="465" t="str">
        <f>IF(SUM(CO14:CO85)&gt;CO12/2,"Ʃ Aggiunte &gt; 50% Grundauftrag","")</f>
        <v/>
      </c>
      <c r="CV83" s="161"/>
      <c r="CW83" s="173" t="s">
        <v>44</v>
      </c>
      <c r="CX83" s="429">
        <v>24</v>
      </c>
      <c r="CY83" s="455">
        <v>0</v>
      </c>
      <c r="CZ83" s="457" t="str">
        <f>IF(CY83&gt;='Valori soglia'!$H$6,"BöB","OAPub")</f>
        <v>OAPub</v>
      </c>
      <c r="DA83" s="459" t="str">
        <f>IF(OR(AND(CW$12="Grundvertrag Dienstleistung",CY83&gt;='Valori soglia'!$H$5,DA85=""),AND(CW$12="Los Dienstleistung",CY83&gt;='Valori soglia'!$H$5,DA85=""),AND(CW$12="Grundvertrag Lieferung",CY83&gt;='Valori soglia'!$L$5,DA85=""),AND(CW$12="Los Lieferung",CY83&gt;='Valori soglia'!$L$5,DA85="")),"Freihändig Tipo. 13 OAPub","")</f>
        <v/>
      </c>
      <c r="DB83" s="460"/>
      <c r="DC83" s="461" t="str">
        <f>IF(CZ83="BöB","Ja","No")</f>
        <v>No</v>
      </c>
      <c r="DD83" s="463" t="str">
        <f>IF(CZ83="BöB","Ja","No")</f>
        <v>No</v>
      </c>
      <c r="DE83" s="465" t="str">
        <f>IF(SUM(CY14:CY85)&gt;CY12/2,"Ʃ Aggiunte &gt; 50% Grundauftrag","")</f>
        <v/>
      </c>
      <c r="DF83" s="162"/>
      <c r="DG83" s="173" t="s">
        <v>44</v>
      </c>
      <c r="DH83" s="429">
        <v>24</v>
      </c>
      <c r="DI83" s="455">
        <v>0</v>
      </c>
      <c r="DJ83" s="457" t="str">
        <f>IF(DI83&gt;='Valori soglia'!$H$6,"BöB","OAPub")</f>
        <v>OAPub</v>
      </c>
      <c r="DK83" s="459" t="str">
        <f>IF(OR(AND(DG$12="Grundvertrag Dienstleistung",DI83&gt;='Valori soglia'!$H$5,DK85=""),AND(DG$12="Los Dienstleistung",DI83&gt;='Valori soglia'!$H$5,DK85=""),AND(DG$12="Grundvertrag Lieferung",DI83&gt;='Valori soglia'!$L$5,DK85=""),AND(DG$12="Los Lieferung",DI83&gt;='Valori soglia'!$L$5,DK85="")),"Freihändig Tipo. 13 OAPub","")</f>
        <v/>
      </c>
      <c r="DL83" s="460"/>
      <c r="DM83" s="461" t="str">
        <f>IF(DJ83="BöB","Ja","No")</f>
        <v>No</v>
      </c>
      <c r="DN83" s="463" t="str">
        <f>IF(DJ83="BöB","Ja","No")</f>
        <v>No</v>
      </c>
      <c r="DO83" s="465" t="str">
        <f>IF(SUM(DI14:DI85)&gt;DI12/2,"Ʃ Aggiunte &gt; 50% Grundauftrag","")</f>
        <v/>
      </c>
      <c r="DP83" s="27"/>
      <c r="DQ83" s="173" t="s">
        <v>44</v>
      </c>
      <c r="DR83" s="429">
        <v>24</v>
      </c>
      <c r="DS83" s="455">
        <v>0</v>
      </c>
      <c r="DT83" s="457" t="str">
        <f>IF(DS83&gt;='Valori soglia'!$H$6,"BöB","OAPub")</f>
        <v>OAPub</v>
      </c>
      <c r="DU83" s="459" t="str">
        <f>IF(OR(AND(DQ$12="Grundvertrag Dienstleistung",DS83&gt;='Valori soglia'!$H$5,DU85=""),AND(DQ$12="Los Dienstleistung",DS83&gt;='Valori soglia'!$H$5,DU85=""),AND(DQ$12="Grundvertrag Lieferung",DS83&gt;='Valori soglia'!$L$5,DU85=""),AND(DQ$12="Los Lieferung",DS83&gt;='Valori soglia'!$L$5,DU85="")),"Freihändig Tipo. 13 OAPub","")</f>
        <v/>
      </c>
      <c r="DV83" s="460"/>
      <c r="DW83" s="461" t="str">
        <f>IF(DT83="BöB","Ja","No")</f>
        <v>No</v>
      </c>
      <c r="DX83" s="463" t="str">
        <f>IF(DT83="BöB","Ja","No")</f>
        <v>No</v>
      </c>
      <c r="DY83" s="465" t="str">
        <f>IF(SUM(DS14:DS85)&gt;DS12/2,"Ʃ Aggiunte &gt; 50% Grundauftrag","")</f>
        <v/>
      </c>
      <c r="DZ83" s="27"/>
      <c r="EA83" s="173" t="s">
        <v>44</v>
      </c>
      <c r="EB83" s="429">
        <v>24</v>
      </c>
      <c r="EC83" s="455">
        <v>0</v>
      </c>
      <c r="ED83" s="457" t="str">
        <f>IF(EC83&gt;='Valori soglia'!$H$6,"BöB","OAPub")</f>
        <v>OAPub</v>
      </c>
      <c r="EE83" s="459" t="str">
        <f>IF(OR(AND(EA$12="Grundvertrag Dienstleistung",EC83&gt;='Valori soglia'!$H$5,EE85=""),AND(EA$12="Los Dienstleistung",EC83&gt;='Valori soglia'!$H$5,EE85=""),AND(EA$12="Grundvertrag Lieferung",EC83&gt;='Valori soglia'!$L$5,EE85=""),AND(EA$12="Los Lieferung",EC83&gt;='Valori soglia'!$L$5,EE85="")),"Freihändig Tipo. 13 OAPub","")</f>
        <v/>
      </c>
      <c r="EF83" s="460"/>
      <c r="EG83" s="461" t="str">
        <f>IF(ED83="BöB","Ja","No")</f>
        <v>No</v>
      </c>
      <c r="EH83" s="463" t="str">
        <f>IF(ED83="BöB","Ja","No")</f>
        <v>No</v>
      </c>
      <c r="EI83" s="465" t="str">
        <f>IF(SUM(EC14:EC85)&gt;EC12/2,"Ʃ Aggiunte &gt; 50% Grundauftrag","")</f>
        <v/>
      </c>
      <c r="EJ83" s="28"/>
      <c r="EK83" s="173" t="s">
        <v>44</v>
      </c>
      <c r="EL83" s="429">
        <v>24</v>
      </c>
      <c r="EM83" s="455">
        <v>0</v>
      </c>
      <c r="EN83" s="457" t="str">
        <f>IF(EM83&gt;='Valori soglia'!$H$6,"BöB","OAPub")</f>
        <v>OAPub</v>
      </c>
      <c r="EO83" s="459" t="str">
        <f>IF(OR(AND(EK$12="Grundvertrag Dienstleistung",EM83&gt;='Valori soglia'!$H$5,EO85=""),AND(EK$12="Los Dienstleistung",EM83&gt;='Valori soglia'!$H$5,EO85=""),AND(EK$12="Grundvertrag Lieferung",EM83&gt;='Valori soglia'!$L$5,EO85=""),AND(EK$12="Los Lieferung",EM83&gt;='Valori soglia'!$L$5,EO85="")),"Freihändig Tipo. 13 OAPub","")</f>
        <v/>
      </c>
      <c r="EP83" s="460"/>
      <c r="EQ83" s="461" t="str">
        <f>IF(EN83="BöB","Ja","No")</f>
        <v>No</v>
      </c>
      <c r="ER83" s="463" t="str">
        <f>IF(EN83="BöB","Ja","No")</f>
        <v>No</v>
      </c>
      <c r="ES83" s="465" t="str">
        <f>IF(SUM(EM14:EM85)&gt;EM12/2,"Ʃ Aggiunte &gt; 50% Grundauftrag","")</f>
        <v/>
      </c>
      <c r="ET83" s="27"/>
      <c r="EU83" s="173" t="s">
        <v>44</v>
      </c>
      <c r="EV83" s="429">
        <v>24</v>
      </c>
      <c r="EW83" s="455">
        <v>0</v>
      </c>
      <c r="EX83" s="457" t="str">
        <f>IF(EW83&gt;='Valori soglia'!$H$6,"BöB","OAPub")</f>
        <v>OAPub</v>
      </c>
      <c r="EY83" s="459" t="str">
        <f>IF(OR(AND(EU$12="Grundvertrag Dienstleistung",EW83&gt;='Valori soglia'!$H$5,EY85=""),AND(EU$12="Los Dienstleistung",EW83&gt;='Valori soglia'!$H$5,EY85=""),AND(EU$12="Grundvertrag Lieferung",EW83&gt;='Valori soglia'!$L$5,EY85=""),AND(EU$12="Los Lieferung",EW83&gt;='Valori soglia'!$L$5,EY85="")),"Freihändig Tipo. 13 OAPub","")</f>
        <v/>
      </c>
      <c r="EZ83" s="460"/>
      <c r="FA83" s="461" t="str">
        <f>IF(EX83="BöB","Ja","No")</f>
        <v>No</v>
      </c>
      <c r="FB83" s="463" t="str">
        <f>IF(EX83="BöB","Ja","No")</f>
        <v>No</v>
      </c>
      <c r="FC83" s="465" t="str">
        <f>IF(SUM(EW14:EW85)&gt;EW12/2,"Ʃ Aggiunte &gt; 50% Grundauftrag","")</f>
        <v/>
      </c>
      <c r="FD83" s="159"/>
      <c r="FE83" s="173" t="s">
        <v>44</v>
      </c>
      <c r="FF83" s="429">
        <v>24</v>
      </c>
      <c r="FG83" s="455">
        <v>0</v>
      </c>
      <c r="FH83" s="457" t="str">
        <f>IF(FG83&gt;='Valori soglia'!$H$6,"BöB","OAPub")</f>
        <v>OAPub</v>
      </c>
      <c r="FI83" s="459" t="str">
        <f>IF(OR(AND(FE$12="Grundvertrag Dienstleistung",FG83&gt;='Valori soglia'!$H$5,FI85=""),AND(FE$12="Los Dienstleistung",FG83&gt;='Valori soglia'!$H$5,FI85=""),AND(FE$12="Grundvertrag Lieferung",FG83&gt;='Valori soglia'!$L$5,FI85=""),AND(FE$12="Los Lieferung",FG83&gt;='Valori soglia'!$L$5,FI85="")),"Freihändig Tipo. 13 OAPub","")</f>
        <v/>
      </c>
      <c r="FJ83" s="460"/>
      <c r="FK83" s="461" t="str">
        <f>IF(FH83="BöB","Ja","No")</f>
        <v>No</v>
      </c>
      <c r="FL83" s="463" t="str">
        <f>IF(FH83="BöB","Ja","No")</f>
        <v>No</v>
      </c>
      <c r="FM83" s="465" t="str">
        <f>IF(SUM(FG14:FG85)&gt;FG12/2,"Ʃ Aggiunte &gt; 50% Grundauftrag","")</f>
        <v/>
      </c>
      <c r="FN83" s="159"/>
      <c r="FO83" s="173" t="s">
        <v>44</v>
      </c>
      <c r="FP83" s="429">
        <v>24</v>
      </c>
      <c r="FQ83" s="455">
        <v>0</v>
      </c>
      <c r="FR83" s="457" t="str">
        <f>IF(FQ83&gt;='Valori soglia'!$H$6,"BöB","OAPub")</f>
        <v>OAPub</v>
      </c>
      <c r="FS83" s="459" t="str">
        <f>IF(OR(AND(FO$12="Grundvertrag Dienstleistung",FQ83&gt;='Valori soglia'!$H$5,FS85=""),AND(FO$12="Los Dienstleistung",FQ83&gt;='Valori soglia'!$H$5,FS85=""),AND(FO$12="Grundvertrag Lieferung",FQ83&gt;='Valori soglia'!$L$5,FS85=""),AND(FO$12="Los Lieferung",FQ83&gt;='Valori soglia'!$L$5,FS85="")),"Freihändig Tipo. 13 OAPub","")</f>
        <v/>
      </c>
      <c r="FT83" s="460"/>
      <c r="FU83" s="461" t="str">
        <f>IF(FR83="BöB","Ja","No")</f>
        <v>No</v>
      </c>
      <c r="FV83" s="463" t="str">
        <f>IF(FR83="BöB","Ja","No")</f>
        <v>No</v>
      </c>
      <c r="FW83" s="465" t="str">
        <f>IF(SUM(FQ14:FQ85)&gt;FQ12/2,"Ʃ Aggiunte &gt; 50% Grundauftrag","")</f>
        <v/>
      </c>
      <c r="FX83" s="160"/>
      <c r="FY83" s="173" t="s">
        <v>44</v>
      </c>
      <c r="FZ83" s="429">
        <v>24</v>
      </c>
      <c r="GA83" s="455">
        <v>0</v>
      </c>
      <c r="GB83" s="457" t="str">
        <f>IF(GA83&gt;='Valori soglia'!$H$6,"BöB","OAPub")</f>
        <v>OAPub</v>
      </c>
      <c r="GC83" s="459" t="str">
        <f>IF(OR(AND(FY$12="Grundvertrag Dienstleistung",GA83&gt;='Valori soglia'!$H$5,GC85=""),AND(FY$12="Los Dienstleistung",GA83&gt;='Valori soglia'!$H$5,GC85=""),AND(FY$12="Grundvertrag Lieferung",GA83&gt;='Valori soglia'!$L$5,GC85=""),AND(FY$12="Los Lieferung",GA83&gt;='Valori soglia'!$L$5,GC85="")),"Freihändig Tipo. 13 OAPub","")</f>
        <v/>
      </c>
      <c r="GD83" s="460"/>
      <c r="GE83" s="461" t="str">
        <f>IF(GB83="BöB","Ja","No")</f>
        <v>No</v>
      </c>
      <c r="GF83" s="463" t="str">
        <f>IF(GB83="BöB","Ja","No")</f>
        <v>No</v>
      </c>
      <c r="GG83" s="465" t="str">
        <f>IF(SUM(GA14:GA85)&gt;GA12/2,"Ʃ Aggiunte &gt; 50% Grundauftrag","")</f>
        <v/>
      </c>
      <c r="GH83" s="161"/>
      <c r="GI83" s="173" t="s">
        <v>44</v>
      </c>
      <c r="GJ83" s="429">
        <v>24</v>
      </c>
      <c r="GK83" s="455">
        <v>0</v>
      </c>
      <c r="GL83" s="457" t="str">
        <f>IF(GK83&gt;='Valori soglia'!$H$6,"BöB","OAPub")</f>
        <v>OAPub</v>
      </c>
      <c r="GM83" s="459" t="str">
        <f>IF(OR(AND(GI$12="Grundvertrag Dienstleistung",GK83&gt;='Valori soglia'!$H$5,GM85=""),AND(GI$12="Los Dienstleistung",GK83&gt;='Valori soglia'!$H$5,GM85=""),AND(GI$12="Grundvertrag Lieferung",GK83&gt;='Valori soglia'!$L$5,GM85=""),AND(GI$12="Los Lieferung",GK83&gt;='Valori soglia'!$L$5,GM85="")),"Freihändig Tipo. 13 OAPub","")</f>
        <v/>
      </c>
      <c r="GN83" s="460"/>
      <c r="GO83" s="461" t="str">
        <f>IF(GL83="BöB","Ja","No")</f>
        <v>No</v>
      </c>
      <c r="GP83" s="463" t="str">
        <f>IF(GL83="BöB","Ja","No")</f>
        <v>No</v>
      </c>
      <c r="GQ83" s="465" t="str">
        <f>IF(SUM(GK14:GK85)&gt;GK12/2,"Ʃ Aggiunte &gt; 50% Grundauftrag","")</f>
        <v/>
      </c>
      <c r="GR83" s="162"/>
      <c r="GS83" s="173" t="s">
        <v>44</v>
      </c>
      <c r="GT83" s="429">
        <v>24</v>
      </c>
      <c r="GU83" s="455">
        <v>0</v>
      </c>
      <c r="GV83" s="457" t="str">
        <f>IF(GU83&gt;='Valori soglia'!$H$6,"BöB","OAPub")</f>
        <v>OAPub</v>
      </c>
      <c r="GW83" s="459" t="str">
        <f>IF(OR(AND(GS$12="Grundvertrag Dienstleistung",GU83&gt;='Valori soglia'!$H$5,GW85=""),AND(GS$12="Los Dienstleistung",GU83&gt;='Valori soglia'!$H$5,GW85=""),AND(GS$12="Grundvertrag Lieferung",GU83&gt;='Valori soglia'!$L$5,GW85=""),AND(GS$12="Los Lieferung",GU83&gt;='Valori soglia'!$L$5,GW85="")),"Freihändig Tipo. 13 OAPub","")</f>
        <v/>
      </c>
      <c r="GX83" s="460"/>
      <c r="GY83" s="461" t="str">
        <f>IF(GV83="BöB","Ja","No")</f>
        <v>No</v>
      </c>
      <c r="GZ83" s="463" t="str">
        <f>IF(GV83="BöB","Ja","No")</f>
        <v>No</v>
      </c>
      <c r="HA83" s="465" t="str">
        <f>IF(SUM(GU14:GU85)&gt;GU12/2,"Ʃ Aggiunte &gt; 50% Grundauftrag","")</f>
        <v/>
      </c>
      <c r="HB83" s="27"/>
      <c r="HC83" s="173" t="s">
        <v>44</v>
      </c>
      <c r="HD83" s="429">
        <v>24</v>
      </c>
      <c r="HE83" s="455">
        <v>0</v>
      </c>
      <c r="HF83" s="457" t="str">
        <f>IF(HE83&gt;='Valori soglia'!$H$6,"BöB","OAPub")</f>
        <v>OAPub</v>
      </c>
      <c r="HG83" s="459" t="str">
        <f>IF(OR(AND(HC$12="Grundvertrag Dienstleistung",HE83&gt;='Valori soglia'!$H$5,HG85=""),AND(HC$12="Los Dienstleistung",HE83&gt;='Valori soglia'!$H$5,HG85=""),AND(HC$12="Grundvertrag Lieferung",HE83&gt;='Valori soglia'!$L$5,HG85=""),AND(HC$12="Los Lieferung",HE83&gt;='Valori soglia'!$L$5,HG85="")),"Freihändig Tipo. 13 OAPub","")</f>
        <v/>
      </c>
      <c r="HH83" s="460"/>
      <c r="HI83" s="461" t="str">
        <f>IF(HF83="BöB","Ja","No")</f>
        <v>No</v>
      </c>
      <c r="HJ83" s="463" t="str">
        <f>IF(HF83="BöB","Ja","No")</f>
        <v>No</v>
      </c>
      <c r="HK83" s="465" t="str">
        <f>IF(SUM(HE14:HE85)&gt;HE12/2,"Ʃ Aggiunte &gt; 50% Grundauftrag","")</f>
        <v/>
      </c>
      <c r="HL83" s="27"/>
      <c r="HM83" s="173" t="s">
        <v>44</v>
      </c>
      <c r="HN83" s="429">
        <v>24</v>
      </c>
      <c r="HO83" s="455">
        <v>0</v>
      </c>
      <c r="HP83" s="457" t="str">
        <f>IF(HO83&gt;='Valori soglia'!$H$6,"BöB","OAPub")</f>
        <v>OAPub</v>
      </c>
      <c r="HQ83" s="459" t="str">
        <f>IF(OR(AND(HM$12="Grundvertrag Dienstleistung",HO83&gt;='Valori soglia'!$H$5,HQ85=""),AND(HM$12="Los Dienstleistung",HO83&gt;='Valori soglia'!$H$5,HQ85=""),AND(HM$12="Grundvertrag Lieferung",HO83&gt;='Valori soglia'!$L$5,HQ85=""),AND(HM$12="Los Lieferung",HO83&gt;='Valori soglia'!$L$5,HQ85="")),"Freihändig Tipo. 13 OAPub","")</f>
        <v/>
      </c>
      <c r="HR83" s="460"/>
      <c r="HS83" s="461" t="str">
        <f>IF(HP83="BöB","Ja","No")</f>
        <v>No</v>
      </c>
      <c r="HT83" s="463" t="str">
        <f>IF(HP83="BöB","Ja","No")</f>
        <v>No</v>
      </c>
      <c r="HU83" s="465" t="str">
        <f>IF(SUM(HO14:HO85)&gt;HO12/2,"Ʃ Aggiunte &gt; 50% Grundauftrag","")</f>
        <v/>
      </c>
      <c r="HV83" s="28"/>
      <c r="HW83" s="173" t="s">
        <v>44</v>
      </c>
      <c r="HX83" s="429">
        <v>24</v>
      </c>
      <c r="HY83" s="455">
        <v>0</v>
      </c>
      <c r="HZ83" s="457" t="str">
        <f>IF(HY83&gt;='Valori soglia'!$H$6,"BöB","OAPub")</f>
        <v>OAPub</v>
      </c>
      <c r="IA83" s="459" t="str">
        <f>IF(OR(AND(HW$12="Grundvertrag Dienstleistung",HY83&gt;='Valori soglia'!$H$5,IA85=""),AND(HW$12="Los Dienstleistung",HY83&gt;='Valori soglia'!$H$5,IA85=""),AND(HW$12="Grundvertrag Lieferung",HY83&gt;='Valori soglia'!$L$5,IA85=""),AND(HW$12="Los Lieferung",HY83&gt;='Valori soglia'!$L$5,IA85="")),"Freihändig Tipo. 13 OAPub","")</f>
        <v/>
      </c>
      <c r="IB83" s="460"/>
      <c r="IC83" s="461" t="str">
        <f>IF(HZ83="BöB","Ja","No")</f>
        <v>No</v>
      </c>
      <c r="ID83" s="463" t="str">
        <f>IF(HZ83="BöB","Ja","No")</f>
        <v>No</v>
      </c>
      <c r="IE83" s="465" t="str">
        <f>IF(SUM(HY14:HY85)&gt;HY12/2,"Ʃ Aggiunte &gt; 50% Grundauftrag","")</f>
        <v/>
      </c>
      <c r="IF83" s="27"/>
      <c r="IG83" s="173" t="s">
        <v>44</v>
      </c>
      <c r="IH83" s="429">
        <v>24</v>
      </c>
      <c r="II83" s="455">
        <v>0</v>
      </c>
      <c r="IJ83" s="457" t="str">
        <f>IF(II83&gt;='Valori soglia'!$H$6,"BöB","OAPub")</f>
        <v>OAPub</v>
      </c>
      <c r="IK83" s="459" t="str">
        <f>IF(OR(AND(IG$12="Grundvertrag Dienstleistung",II83&gt;='Valori soglia'!$H$5,IK85=""),AND(IG$12="Los Dienstleistung",II83&gt;='Valori soglia'!$H$5,IK85=""),AND(IG$12="Grundvertrag Lieferung",II83&gt;='Valori soglia'!$L$5,IK85=""),AND(IG$12="Los Lieferung",II83&gt;='Valori soglia'!$L$5,IK85="")),"Freihändig Tipo. 13 OAPub","")</f>
        <v/>
      </c>
      <c r="IL83" s="460"/>
      <c r="IM83" s="461" t="str">
        <f>IF(IJ83="BöB","Ja","No")</f>
        <v>No</v>
      </c>
      <c r="IN83" s="463" t="str">
        <f>IF(IJ83="BöB","Ja","No")</f>
        <v>No</v>
      </c>
      <c r="IO83" s="465" t="str">
        <f>IF(SUM(II14:II85)&gt;II12/2,"Ʃ Aggiunte &gt; 50% Grundauftrag","")</f>
        <v/>
      </c>
      <c r="IP83" s="159"/>
      <c r="IQ83" s="173" t="s">
        <v>44</v>
      </c>
      <c r="IR83" s="429">
        <v>24</v>
      </c>
      <c r="IS83" s="455">
        <v>0</v>
      </c>
      <c r="IT83" s="457" t="str">
        <f>IF(IS83&gt;='Valori soglia'!$H$6,"BöB","OAPub")</f>
        <v>OAPub</v>
      </c>
      <c r="IU83" s="459" t="str">
        <f>IF(OR(AND(IQ$12="Grundvertrag Dienstleistung",IS83&gt;='Valori soglia'!$H$5,IU85=""),AND(IQ$12="Los Dienstleistung",IS83&gt;='Valori soglia'!$H$5,IU85=""),AND(IQ$12="Grundvertrag Lieferung",IS83&gt;='Valori soglia'!$L$5,IU85=""),AND(IQ$12="Los Lieferung",IS83&gt;='Valori soglia'!$L$5,IU85="")),"Freihändig Tipo. 13 OAPub","")</f>
        <v/>
      </c>
      <c r="IV83" s="460"/>
      <c r="IW83" s="461" t="str">
        <f>IF(IT83="BöB","Ja","No")</f>
        <v>No</v>
      </c>
      <c r="IX83" s="463" t="str">
        <f>IF(IT83="BöB","Ja","No")</f>
        <v>No</v>
      </c>
      <c r="IY83" s="465" t="str">
        <f>IF(SUM(IS14:IS85)&gt;IS12/2,"Ʃ Aggiunte &gt; 50% Grundauftrag","")</f>
        <v/>
      </c>
      <c r="IZ83" s="159"/>
      <c r="JA83" s="173" t="s">
        <v>44</v>
      </c>
      <c r="JB83" s="429">
        <v>24</v>
      </c>
      <c r="JC83" s="455">
        <v>0</v>
      </c>
      <c r="JD83" s="457" t="str">
        <f>IF(JC83&gt;='Valori soglia'!$H$6,"BöB","OAPub")</f>
        <v>OAPub</v>
      </c>
      <c r="JE83" s="459" t="str">
        <f>IF(OR(AND(JA$12="Grundvertrag Dienstleistung",JC83&gt;='Valori soglia'!$H$5,JE85=""),AND(JA$12="Los Dienstleistung",JC83&gt;='Valori soglia'!$H$5,JE85=""),AND(JA$12="Grundvertrag Lieferung",JC83&gt;='Valori soglia'!$L$5,JE85=""),AND(JA$12="Los Lieferung",JC83&gt;='Valori soglia'!$L$5,JE85="")),"Freihändig Tipo. 13 OAPub","")</f>
        <v/>
      </c>
      <c r="JF83" s="460"/>
      <c r="JG83" s="461" t="str">
        <f>IF(JD83="BöB","Ja","No")</f>
        <v>No</v>
      </c>
      <c r="JH83" s="463" t="str">
        <f>IF(JD83="BöB","Ja","No")</f>
        <v>No</v>
      </c>
      <c r="JI83" s="465" t="str">
        <f>IF(SUM(JC14:JC85)&gt;JC12/2,"Ʃ Aggiunte &gt; 50% Grundauftrag","")</f>
        <v/>
      </c>
      <c r="JJ83" s="160"/>
      <c r="JK83" s="173" t="s">
        <v>44</v>
      </c>
      <c r="JL83" s="429">
        <v>24</v>
      </c>
      <c r="JM83" s="455">
        <v>0</v>
      </c>
      <c r="JN83" s="457" t="str">
        <f>IF(JM83&gt;='Valori soglia'!$H$6,"BöB","OAPub")</f>
        <v>OAPub</v>
      </c>
      <c r="JO83" s="459" t="str">
        <f>IF(OR(AND(JK$12="Grundvertrag Dienstleistung",JM83&gt;='Valori soglia'!$H$5,JO85=""),AND(JK$12="Los Dienstleistung",JM83&gt;='Valori soglia'!$H$5,JO85=""),AND(JK$12="Grundvertrag Lieferung",JM83&gt;='Valori soglia'!$L$5,JO85=""),AND(JK$12="Los Lieferung",JM83&gt;='Valori soglia'!$L$5,JO85="")),"Freihändig Tipo. 13 OAPub","")</f>
        <v/>
      </c>
      <c r="JP83" s="460"/>
      <c r="JQ83" s="461" t="str">
        <f>IF(JN83="BöB","Ja","No")</f>
        <v>No</v>
      </c>
      <c r="JR83" s="463" t="str">
        <f>IF(JN83="BöB","Ja","No")</f>
        <v>No</v>
      </c>
      <c r="JS83" s="465" t="str">
        <f>IF(SUM(JM14:JM85)&gt;JM12/2,"Ʃ Aggiunte &gt; 50% Grundauftrag","")</f>
        <v/>
      </c>
    </row>
    <row r="84" spans="2:279" ht="27" customHeight="1" x14ac:dyDescent="0.2">
      <c r="B84" s="342" t="s">
        <v>34</v>
      </c>
      <c r="C84" s="429"/>
      <c r="D84" s="378"/>
      <c r="E84" s="510"/>
      <c r="F84" s="498" t="str">
        <f>IF(OR(AND(B83="Grundvertrag Dienstleistung",D83&gt;='Valori soglia'!H$5,D83&lt;'Valori soglia'!H$6),AND(B83="Los Dienstleistung",D83&gt;='Valori soglia'!H$5,D83&lt;'Valori soglia'!H$6),AND(B83="Grundvertrag Lieferung",D83&gt;='Valori soglia'!L$5,D83&lt;'Valori soglia'!L$6),AND(B83="Los Lieferung",D83&gt;='Valori soglia'!L$5,D83&lt;'Valori soglia'!L$6)),"Einladungsverfahren *","")</f>
        <v/>
      </c>
      <c r="G84" s="499"/>
      <c r="H84" s="502"/>
      <c r="I84" s="503"/>
      <c r="J84" s="495"/>
      <c r="K84" s="466" t="s">
        <v>45</v>
      </c>
      <c r="L84" s="429"/>
      <c r="M84" s="455"/>
      <c r="N84" s="457"/>
      <c r="O84" s="468" t="str">
        <f>IF(OR(AND(K$12="Grundvertrag Dienstleistung",M83&lt;'Valori soglia'!$H$5),AND(K$12="Los Dienstleistung",M83&lt;'Valori soglia'!$H$5),AND(K$12="Grundvertrag Lieferung",M83&lt;'Valori soglia'!$L$5),AND(K$12="Los Lieferung",M83&lt;'Valori soglia'!$L$5)),"Freihändig Tipo. 36 OAPub","")</f>
        <v/>
      </c>
      <c r="P84" s="469"/>
      <c r="Q84" s="461"/>
      <c r="R84" s="463"/>
      <c r="S84" s="465"/>
      <c r="T84" s="162"/>
      <c r="U84" s="466" t="s">
        <v>45</v>
      </c>
      <c r="V84" s="429"/>
      <c r="W84" s="455"/>
      <c r="X84" s="457"/>
      <c r="Y84" s="468" t="str">
        <f>IF(OR(AND(U$12="Grundvertrag Dienstleistung",W83&lt;'Valori soglia'!$H$5),AND(U$12="Los Dienstleistung",W83&lt;'Valori soglia'!$H$5),AND(U$12="Grundvertrag Lieferung",W83&lt;'Valori soglia'!$L$5),AND(U$12="Los Lieferung",W83&lt;'Valori soglia'!$L$5)),"Freihändig Tipo. 36 OAPub","")</f>
        <v/>
      </c>
      <c r="Z84" s="469"/>
      <c r="AA84" s="461"/>
      <c r="AB84" s="463"/>
      <c r="AC84" s="465"/>
      <c r="AD84" s="36"/>
      <c r="AE84" s="466" t="s">
        <v>45</v>
      </c>
      <c r="AF84" s="429"/>
      <c r="AG84" s="455"/>
      <c r="AH84" s="457"/>
      <c r="AI84" s="468" t="str">
        <f>IF(OR(AND(AE$12="Grundvertrag Dienstleistung",AG83&lt;'Valori soglia'!$H$5),AND(AE$12="Los Dienstleistung",AG83&lt;'Valori soglia'!$H$5),AND(AE$12="Grundvertrag Lieferung",AG83&lt;'Valori soglia'!$L$5),AND(AE$12="Los Lieferung",AG83&lt;'Valori soglia'!$L$5)),"Freihändig Tipo. 36 OAPub","")</f>
        <v/>
      </c>
      <c r="AJ84" s="469"/>
      <c r="AK84" s="461"/>
      <c r="AL84" s="463"/>
      <c r="AM84" s="465"/>
      <c r="AN84" s="27"/>
      <c r="AO84" s="466" t="s">
        <v>45</v>
      </c>
      <c r="AP84" s="429"/>
      <c r="AQ84" s="455"/>
      <c r="AR84" s="457"/>
      <c r="AS84" s="468" t="str">
        <f>IF(OR(AND(AO$12="Grundvertrag Dienstleistung",AQ83&lt;'Valori soglia'!$H$5),AND(AO$12="Los Dienstleistung",AQ83&lt;'Valori soglia'!$H$5),AND(AO$12="Grundvertrag Lieferung",AQ83&lt;'Valori soglia'!$L$5),AND(AO$12="Los Lieferung",AQ83&lt;'Valori soglia'!$L$5)),"Freihändig Tipo. 36 OAPub","")</f>
        <v/>
      </c>
      <c r="AT84" s="469"/>
      <c r="AU84" s="461"/>
      <c r="AV84" s="463"/>
      <c r="AW84" s="465"/>
      <c r="AX84" s="28"/>
      <c r="AY84" s="466" t="s">
        <v>45</v>
      </c>
      <c r="AZ84" s="429"/>
      <c r="BA84" s="455"/>
      <c r="BB84" s="457"/>
      <c r="BC84" s="468" t="str">
        <f>IF(OR(AND(AY$12="Grundvertrag Dienstleistung",BA83&lt;'Valori soglia'!$H$5),AND(AY$12="Los Dienstleistung",BA83&lt;'Valori soglia'!$H$5),AND(AY$12="Grundvertrag Lieferung",BA83&lt;'Valori soglia'!$L$5),AND(AY$12="Los Lieferung",BA83&lt;'Valori soglia'!$L$5)),"Freihändig Tipo. 36 OAPub","")</f>
        <v/>
      </c>
      <c r="BD84" s="469"/>
      <c r="BE84" s="461"/>
      <c r="BF84" s="463"/>
      <c r="BG84" s="465"/>
      <c r="BH84" s="27"/>
      <c r="BI84" s="466" t="s">
        <v>45</v>
      </c>
      <c r="BJ84" s="429"/>
      <c r="BK84" s="455"/>
      <c r="BL84" s="457"/>
      <c r="BM84" s="468" t="str">
        <f>IF(OR(AND(BI$12="Grundvertrag Dienstleistung",BK83&lt;'Valori soglia'!$H$5),AND(BI$12="Los Dienstleistung",BK83&lt;'Valori soglia'!$H$5),AND(BI$12="Grundvertrag Lieferung",BK83&lt;'Valori soglia'!$L$5),AND(BI$12="Los Lieferung",BK83&lt;'Valori soglia'!$L$5)),"Freihändig Tipo. 36 OAPub","")</f>
        <v/>
      </c>
      <c r="BN84" s="469"/>
      <c r="BO84" s="461"/>
      <c r="BP84" s="463"/>
      <c r="BQ84" s="465"/>
      <c r="BR84" s="159"/>
      <c r="BS84" s="466" t="s">
        <v>45</v>
      </c>
      <c r="BT84" s="429"/>
      <c r="BU84" s="455"/>
      <c r="BV84" s="457"/>
      <c r="BW84" s="468" t="str">
        <f>IF(OR(AND(BS$12="Grundvertrag Dienstleistung",BU83&lt;'Valori soglia'!$H$5),AND(BS$12="Los Dienstleistung",BU83&lt;'Valori soglia'!$H$5),AND(BS$12="Grundvertrag Lieferung",BU83&lt;'Valori soglia'!$L$5),AND(BS$12="Los Lieferung",BU83&lt;'Valori soglia'!$L$5)),"Freihändig Tipo. 36 OAPub","")</f>
        <v/>
      </c>
      <c r="BX84" s="469"/>
      <c r="BY84" s="461"/>
      <c r="BZ84" s="463"/>
      <c r="CA84" s="465"/>
      <c r="CB84" s="159"/>
      <c r="CC84" s="466" t="s">
        <v>45</v>
      </c>
      <c r="CD84" s="429"/>
      <c r="CE84" s="455"/>
      <c r="CF84" s="457"/>
      <c r="CG84" s="468" t="str">
        <f>IF(OR(AND(CC$12="Grundvertrag Dienstleistung",CE83&lt;'Valori soglia'!$H$5),AND(CC$12="Los Dienstleistung",CE83&lt;'Valori soglia'!$H$5),AND(CC$12="Grundvertrag Lieferung",CE83&lt;'Valori soglia'!$L$5),AND(CC$12="Los Lieferung",CE83&lt;'Valori soglia'!$L$5)),"Freihändig Tipo. 36 OAPub","")</f>
        <v/>
      </c>
      <c r="CH84" s="469"/>
      <c r="CI84" s="461"/>
      <c r="CJ84" s="463"/>
      <c r="CK84" s="465"/>
      <c r="CL84" s="160"/>
      <c r="CM84" s="466" t="s">
        <v>45</v>
      </c>
      <c r="CN84" s="429"/>
      <c r="CO84" s="455"/>
      <c r="CP84" s="457"/>
      <c r="CQ84" s="468" t="str">
        <f>IF(OR(AND(CM$12="Grundvertrag Dienstleistung",CO83&lt;'Valori soglia'!$H$5),AND(CM$12="Los Dienstleistung",CO83&lt;'Valori soglia'!$H$5),AND(CM$12="Grundvertrag Lieferung",CO83&lt;'Valori soglia'!$L$5),AND(CM$12="Los Lieferung",CO83&lt;'Valori soglia'!$L$5)),"Freihändig Tipo. 36 OAPub","")</f>
        <v/>
      </c>
      <c r="CR84" s="469"/>
      <c r="CS84" s="461"/>
      <c r="CT84" s="463"/>
      <c r="CU84" s="465"/>
      <c r="CV84" s="161"/>
      <c r="CW84" s="466" t="s">
        <v>45</v>
      </c>
      <c r="CX84" s="429"/>
      <c r="CY84" s="455"/>
      <c r="CZ84" s="457"/>
      <c r="DA84" s="468" t="str">
        <f>IF(OR(AND(CW$12="Grundvertrag Dienstleistung",CY83&lt;'Valori soglia'!$H$5),AND(CW$12="Los Dienstleistung",CY83&lt;'Valori soglia'!$H$5),AND(CW$12="Grundvertrag Lieferung",CY83&lt;'Valori soglia'!$L$5),AND(CW$12="Los Lieferung",CY83&lt;'Valori soglia'!$L$5)),"Freihändig Tipo. 36 OAPub","")</f>
        <v/>
      </c>
      <c r="DB84" s="469"/>
      <c r="DC84" s="461"/>
      <c r="DD84" s="463"/>
      <c r="DE84" s="465"/>
      <c r="DF84" s="162"/>
      <c r="DG84" s="466" t="s">
        <v>45</v>
      </c>
      <c r="DH84" s="429"/>
      <c r="DI84" s="455"/>
      <c r="DJ84" s="457"/>
      <c r="DK84" s="468" t="str">
        <f>IF(OR(AND(DG$12="Grundvertrag Dienstleistung",DI83&lt;'Valori soglia'!$H$5),AND(DG$12="Los Dienstleistung",DI83&lt;'Valori soglia'!$H$5),AND(DG$12="Grundvertrag Lieferung",DI83&lt;'Valori soglia'!$L$5),AND(DG$12="Los Lieferung",DI83&lt;'Valori soglia'!$L$5)),"Freihändig Tipo. 36 OAPub","")</f>
        <v/>
      </c>
      <c r="DL84" s="469"/>
      <c r="DM84" s="461"/>
      <c r="DN84" s="463"/>
      <c r="DO84" s="465"/>
      <c r="DP84" s="36"/>
      <c r="DQ84" s="466" t="s">
        <v>45</v>
      </c>
      <c r="DR84" s="429"/>
      <c r="DS84" s="455"/>
      <c r="DT84" s="457"/>
      <c r="DU84" s="468" t="str">
        <f>IF(OR(AND(DQ$12="Grundvertrag Dienstleistung",DS83&lt;'Valori soglia'!$H$5),AND(DQ$12="Los Dienstleistung",DS83&lt;'Valori soglia'!$H$5),AND(DQ$12="Grundvertrag Lieferung",DS83&lt;'Valori soglia'!$L$5),AND(DQ$12="Los Lieferung",DS83&lt;'Valori soglia'!$L$5)),"Freihändig Tipo. 36 OAPub","")</f>
        <v/>
      </c>
      <c r="DV84" s="469"/>
      <c r="DW84" s="461"/>
      <c r="DX84" s="463"/>
      <c r="DY84" s="465"/>
      <c r="DZ84" s="27"/>
      <c r="EA84" s="466" t="s">
        <v>45</v>
      </c>
      <c r="EB84" s="429"/>
      <c r="EC84" s="455"/>
      <c r="ED84" s="457"/>
      <c r="EE84" s="468" t="str">
        <f>IF(OR(AND(EA$12="Grundvertrag Dienstleistung",EC83&lt;'Valori soglia'!$H$5),AND(EA$12="Los Dienstleistung",EC83&lt;'Valori soglia'!$H$5),AND(EA$12="Grundvertrag Lieferung",EC83&lt;'Valori soglia'!$L$5),AND(EA$12="Los Lieferung",EC83&lt;'Valori soglia'!$L$5)),"Freihändig Tipo. 36 OAPub","")</f>
        <v/>
      </c>
      <c r="EF84" s="469"/>
      <c r="EG84" s="461"/>
      <c r="EH84" s="463"/>
      <c r="EI84" s="465"/>
      <c r="EJ84" s="28"/>
      <c r="EK84" s="466" t="s">
        <v>45</v>
      </c>
      <c r="EL84" s="429"/>
      <c r="EM84" s="455"/>
      <c r="EN84" s="457"/>
      <c r="EO84" s="468" t="str">
        <f>IF(OR(AND(EK$12="Grundvertrag Dienstleistung",EM83&lt;'Valori soglia'!$H$5),AND(EK$12="Los Dienstleistung",EM83&lt;'Valori soglia'!$H$5),AND(EK$12="Grundvertrag Lieferung",EM83&lt;'Valori soglia'!$L$5),AND(EK$12="Los Lieferung",EM83&lt;'Valori soglia'!$L$5)),"Freihändig Tipo. 36 OAPub","")</f>
        <v/>
      </c>
      <c r="EP84" s="469"/>
      <c r="EQ84" s="461"/>
      <c r="ER84" s="463"/>
      <c r="ES84" s="465"/>
      <c r="ET84" s="27"/>
      <c r="EU84" s="466" t="s">
        <v>45</v>
      </c>
      <c r="EV84" s="429"/>
      <c r="EW84" s="455"/>
      <c r="EX84" s="457"/>
      <c r="EY84" s="468" t="str">
        <f>IF(OR(AND(EU$12="Grundvertrag Dienstleistung",EW83&lt;'Valori soglia'!$H$5),AND(EU$12="Los Dienstleistung",EW83&lt;'Valori soglia'!$H$5),AND(EU$12="Grundvertrag Lieferung",EW83&lt;'Valori soglia'!$L$5),AND(EU$12="Los Lieferung",EW83&lt;'Valori soglia'!$L$5)),"Freihändig Tipo. 36 OAPub","")</f>
        <v/>
      </c>
      <c r="EZ84" s="469"/>
      <c r="FA84" s="461"/>
      <c r="FB84" s="463"/>
      <c r="FC84" s="465"/>
      <c r="FD84" s="159"/>
      <c r="FE84" s="466" t="s">
        <v>45</v>
      </c>
      <c r="FF84" s="429"/>
      <c r="FG84" s="455"/>
      <c r="FH84" s="457"/>
      <c r="FI84" s="468" t="str">
        <f>IF(OR(AND(FE$12="Grundvertrag Dienstleistung",FG83&lt;'Valori soglia'!$H$5),AND(FE$12="Los Dienstleistung",FG83&lt;'Valori soglia'!$H$5),AND(FE$12="Grundvertrag Lieferung",FG83&lt;'Valori soglia'!$L$5),AND(FE$12="Los Lieferung",FG83&lt;'Valori soglia'!$L$5)),"Freihändig Tipo. 36 OAPub","")</f>
        <v/>
      </c>
      <c r="FJ84" s="469"/>
      <c r="FK84" s="461"/>
      <c r="FL84" s="463"/>
      <c r="FM84" s="465"/>
      <c r="FN84" s="159"/>
      <c r="FO84" s="466" t="s">
        <v>45</v>
      </c>
      <c r="FP84" s="429"/>
      <c r="FQ84" s="455"/>
      <c r="FR84" s="457"/>
      <c r="FS84" s="468" t="str">
        <f>IF(OR(AND(FO$12="Grundvertrag Dienstleistung",FQ83&lt;'Valori soglia'!$H$5),AND(FO$12="Los Dienstleistung",FQ83&lt;'Valori soglia'!$H$5),AND(FO$12="Grundvertrag Lieferung",FQ83&lt;'Valori soglia'!$L$5),AND(FO$12="Los Lieferung",FQ83&lt;'Valori soglia'!$L$5)),"Freihändig Tipo. 36 OAPub","")</f>
        <v/>
      </c>
      <c r="FT84" s="469"/>
      <c r="FU84" s="461"/>
      <c r="FV84" s="463"/>
      <c r="FW84" s="465"/>
      <c r="FX84" s="160"/>
      <c r="FY84" s="466" t="s">
        <v>45</v>
      </c>
      <c r="FZ84" s="429"/>
      <c r="GA84" s="455"/>
      <c r="GB84" s="457"/>
      <c r="GC84" s="468" t="str">
        <f>IF(OR(AND(FY$12="Grundvertrag Dienstleistung",GA83&lt;'Valori soglia'!$H$5),AND(FY$12="Los Dienstleistung",GA83&lt;'Valori soglia'!$H$5),AND(FY$12="Grundvertrag Lieferung",GA83&lt;'Valori soglia'!$L$5),AND(FY$12="Los Lieferung",GA83&lt;'Valori soglia'!$L$5)),"Freihändig Tipo. 36 OAPub","")</f>
        <v/>
      </c>
      <c r="GD84" s="469"/>
      <c r="GE84" s="461"/>
      <c r="GF84" s="463"/>
      <c r="GG84" s="465"/>
      <c r="GH84" s="161"/>
      <c r="GI84" s="466" t="s">
        <v>45</v>
      </c>
      <c r="GJ84" s="429"/>
      <c r="GK84" s="455"/>
      <c r="GL84" s="457"/>
      <c r="GM84" s="468" t="str">
        <f>IF(OR(AND(GI$12="Grundvertrag Dienstleistung",GK83&lt;'Valori soglia'!$H$5),AND(GI$12="Los Dienstleistung",GK83&lt;'Valori soglia'!$H$5),AND(GI$12="Grundvertrag Lieferung",GK83&lt;'Valori soglia'!$L$5),AND(GI$12="Los Lieferung",GK83&lt;'Valori soglia'!$L$5)),"Freihändig Tipo. 36 OAPub","")</f>
        <v/>
      </c>
      <c r="GN84" s="469"/>
      <c r="GO84" s="461"/>
      <c r="GP84" s="463"/>
      <c r="GQ84" s="465"/>
      <c r="GR84" s="162"/>
      <c r="GS84" s="466" t="s">
        <v>45</v>
      </c>
      <c r="GT84" s="429"/>
      <c r="GU84" s="455"/>
      <c r="GV84" s="457"/>
      <c r="GW84" s="468" t="str">
        <f>IF(OR(AND(GS$12="Grundvertrag Dienstleistung",GU83&lt;'Valori soglia'!$H$5),AND(GS$12="Los Dienstleistung",GU83&lt;'Valori soglia'!$H$5),AND(GS$12="Grundvertrag Lieferung",GU83&lt;'Valori soglia'!$L$5),AND(GS$12="Los Lieferung",GU83&lt;'Valori soglia'!$L$5)),"Freihändig Tipo. 36 OAPub","")</f>
        <v/>
      </c>
      <c r="GX84" s="469"/>
      <c r="GY84" s="461"/>
      <c r="GZ84" s="463"/>
      <c r="HA84" s="465"/>
      <c r="HB84" s="36"/>
      <c r="HC84" s="466" t="s">
        <v>45</v>
      </c>
      <c r="HD84" s="429"/>
      <c r="HE84" s="455"/>
      <c r="HF84" s="457"/>
      <c r="HG84" s="468" t="str">
        <f>IF(OR(AND(HC$12="Grundvertrag Dienstleistung",HE83&lt;'Valori soglia'!$H$5),AND(HC$12="Los Dienstleistung",HE83&lt;'Valori soglia'!$H$5),AND(HC$12="Grundvertrag Lieferung",HE83&lt;'Valori soglia'!$L$5),AND(HC$12="Los Lieferung",HE83&lt;'Valori soglia'!$L$5)),"Freihändig Tipo. 36 OAPub","")</f>
        <v/>
      </c>
      <c r="HH84" s="469"/>
      <c r="HI84" s="461"/>
      <c r="HJ84" s="463"/>
      <c r="HK84" s="465"/>
      <c r="HL84" s="27"/>
      <c r="HM84" s="466" t="s">
        <v>45</v>
      </c>
      <c r="HN84" s="429"/>
      <c r="HO84" s="455"/>
      <c r="HP84" s="457"/>
      <c r="HQ84" s="468" t="str">
        <f>IF(OR(AND(HM$12="Grundvertrag Dienstleistung",HO83&lt;'Valori soglia'!$H$5),AND(HM$12="Los Dienstleistung",HO83&lt;'Valori soglia'!$H$5),AND(HM$12="Grundvertrag Lieferung",HO83&lt;'Valori soglia'!$L$5),AND(HM$12="Los Lieferung",HO83&lt;'Valori soglia'!$L$5)),"Freihändig Tipo. 36 OAPub","")</f>
        <v/>
      </c>
      <c r="HR84" s="469"/>
      <c r="HS84" s="461"/>
      <c r="HT84" s="463"/>
      <c r="HU84" s="465"/>
      <c r="HV84" s="28"/>
      <c r="HW84" s="466" t="s">
        <v>45</v>
      </c>
      <c r="HX84" s="429"/>
      <c r="HY84" s="455"/>
      <c r="HZ84" s="457"/>
      <c r="IA84" s="468" t="str">
        <f>IF(OR(AND(HW$12="Grundvertrag Dienstleistung",HY83&lt;'Valori soglia'!$H$5),AND(HW$12="Los Dienstleistung",HY83&lt;'Valori soglia'!$H$5),AND(HW$12="Grundvertrag Lieferung",HY83&lt;'Valori soglia'!$L$5),AND(HW$12="Los Lieferung",HY83&lt;'Valori soglia'!$L$5)),"Freihändig Tipo. 36 OAPub","")</f>
        <v/>
      </c>
      <c r="IB84" s="469"/>
      <c r="IC84" s="461"/>
      <c r="ID84" s="463"/>
      <c r="IE84" s="465"/>
      <c r="IF84" s="27"/>
      <c r="IG84" s="466" t="s">
        <v>45</v>
      </c>
      <c r="IH84" s="429"/>
      <c r="II84" s="455"/>
      <c r="IJ84" s="457"/>
      <c r="IK84" s="468" t="str">
        <f>IF(OR(AND(IG$12="Grundvertrag Dienstleistung",II83&lt;'Valori soglia'!$H$5),AND(IG$12="Los Dienstleistung",II83&lt;'Valori soglia'!$H$5),AND(IG$12="Grundvertrag Lieferung",II83&lt;'Valori soglia'!$L$5),AND(IG$12="Los Lieferung",II83&lt;'Valori soglia'!$L$5)),"Freihändig Tipo. 36 OAPub","")</f>
        <v/>
      </c>
      <c r="IL84" s="469"/>
      <c r="IM84" s="461"/>
      <c r="IN84" s="463"/>
      <c r="IO84" s="465"/>
      <c r="IP84" s="159"/>
      <c r="IQ84" s="466" t="s">
        <v>45</v>
      </c>
      <c r="IR84" s="429"/>
      <c r="IS84" s="455"/>
      <c r="IT84" s="457"/>
      <c r="IU84" s="468" t="str">
        <f>IF(OR(AND(IQ$12="Grundvertrag Dienstleistung",IS83&lt;'Valori soglia'!$H$5),AND(IQ$12="Los Dienstleistung",IS83&lt;'Valori soglia'!$H$5),AND(IQ$12="Grundvertrag Lieferung",IS83&lt;'Valori soglia'!$L$5),AND(IQ$12="Los Lieferung",IS83&lt;'Valori soglia'!$L$5)),"Freihändig Tipo. 36 OAPub","")</f>
        <v/>
      </c>
      <c r="IV84" s="469"/>
      <c r="IW84" s="461"/>
      <c r="IX84" s="463"/>
      <c r="IY84" s="465"/>
      <c r="IZ84" s="159"/>
      <c r="JA84" s="466" t="s">
        <v>45</v>
      </c>
      <c r="JB84" s="429"/>
      <c r="JC84" s="455"/>
      <c r="JD84" s="457"/>
      <c r="JE84" s="468" t="str">
        <f>IF(OR(AND(JA$12="Grundvertrag Dienstleistung",JC83&lt;'Valori soglia'!$H$5),AND(JA$12="Los Dienstleistung",JC83&lt;'Valori soglia'!$H$5),AND(JA$12="Grundvertrag Lieferung",JC83&lt;'Valori soglia'!$L$5),AND(JA$12="Los Lieferung",JC83&lt;'Valori soglia'!$L$5)),"Freihändig Tipo. 36 OAPub","")</f>
        <v/>
      </c>
      <c r="JF84" s="469"/>
      <c r="JG84" s="461"/>
      <c r="JH84" s="463"/>
      <c r="JI84" s="465"/>
      <c r="JJ84" s="160"/>
      <c r="JK84" s="466" t="s">
        <v>45</v>
      </c>
      <c r="JL84" s="429"/>
      <c r="JM84" s="455"/>
      <c r="JN84" s="457"/>
      <c r="JO84" s="468" t="str">
        <f>IF(OR(AND(JK$12="Grundvertrag Dienstleistung",JM83&lt;'Valori soglia'!$H$5),AND(JK$12="Los Dienstleistung",JM83&lt;'Valori soglia'!$H$5),AND(JK$12="Grundvertrag Lieferung",JM83&lt;'Valori soglia'!$L$5),AND(JK$12="Los Lieferung",JM83&lt;'Valori soglia'!$L$5)),"Freihändig Tipo. 36 OAPub","")</f>
        <v/>
      </c>
      <c r="JP84" s="469"/>
      <c r="JQ84" s="461"/>
      <c r="JR84" s="463"/>
      <c r="JS84" s="465"/>
    </row>
    <row r="85" spans="2:279" ht="27" customHeight="1" x14ac:dyDescent="0.2">
      <c r="B85" s="343"/>
      <c r="C85" s="429"/>
      <c r="D85" s="378"/>
      <c r="E85" s="510"/>
      <c r="F85" s="507" t="str">
        <f>IF(OR(AND(B83="Grundvertrag Dienstleistung",D83&lt;'Valori soglia'!H$5),AND(B83="Los Dienstleistung",D83&lt;'Valori soglia'!H$5),AND(B83="Grundvertrag Lieferung",D83&lt;'Valori soglia'!L$5),AND(B83="Los Lieferung",D83&lt;'Valori soglia'!L$5)),"Freihändig Tipo. 36 OAPub","")</f>
        <v/>
      </c>
      <c r="G85" s="508"/>
      <c r="H85" s="502"/>
      <c r="I85" s="503"/>
      <c r="J85" s="495"/>
      <c r="K85" s="466"/>
      <c r="L85" s="429"/>
      <c r="M85" s="455"/>
      <c r="N85" s="457"/>
      <c r="O85" s="472" t="str">
        <f>IF(OR(AND(N$12="Offen",OR(AND(K$12="Grundvertrag Dienstleistung",M83&gt;='Valori soglia'!$H$5,M83&lt;'Valori soglia'!$H$6),AND(K$12="Los Dienstleistung",M83&gt;='Valori soglia'!$H$5,M83&lt;'Valori soglia'!$H$6),AND(K$12="Grundvertrag Lieferung",M83&gt;='Valori soglia'!$L$5,M83&lt;'Valori soglia'!$L$6),AND(K$12="Los Lieferung",M83&gt;='Valori soglia'!$L$5,M83&lt;'Valori soglia'!$L$6))),AND(N$12="Einladung",OR(AND(K$12="Grundvertrag Dienstleistung",M83&gt;='Valori soglia'!$H$5,M83&lt;'Valori soglia'!$H$6),AND(K$12="Los Dienstleistung",M83&gt;='Valori soglia'!$H$5,M83&lt;'Valori soglia'!$H$6),AND(K$12="Grundvertrag Lieferung",M83&gt;='Valori soglia'!$L$5,M83&lt;'Valori soglia'!$L$6),AND(K$12="Los Lieferung",M83&gt;='Valori soglia'!$L$5,M83&lt;'Valori soglia'!$L$6)))),"Freihändig Tipo. 36 Abs. 2 Bst. d OAPub","")</f>
        <v/>
      </c>
      <c r="P85" s="473"/>
      <c r="Q85" s="461"/>
      <c r="R85" s="463"/>
      <c r="S85" s="465"/>
      <c r="T85" s="162"/>
      <c r="U85" s="466"/>
      <c r="V85" s="429"/>
      <c r="W85" s="455"/>
      <c r="X85" s="457"/>
      <c r="Y85" s="472" t="str">
        <f>IF(OR(AND(X$12="Offen",OR(AND(U$12="Grundvertrag Dienstleistung",W83&gt;='Valori soglia'!$H$5,W83&lt;'Valori soglia'!$H$6),AND(U$12="Los Dienstleistung",W83&gt;='Valori soglia'!$H$5,W83&lt;'Valori soglia'!$H$6),AND(U$12="Grundvertrag Lieferung",W83&gt;='Valori soglia'!$L$5,W83&lt;'Valori soglia'!$L$6),AND(U$12="Los Lieferung",W83&gt;='Valori soglia'!$L$5,W83&lt;'Valori soglia'!$L$6))),AND(X$12="Einladung",OR(AND(U$12="Grundvertrag Dienstleistung",W83&gt;='Valori soglia'!$H$5,W83&lt;'Valori soglia'!$H$6),AND(U$12="Los Dienstleistung",W83&gt;='Valori soglia'!$H$5,W83&lt;'Valori soglia'!$H$6),AND(U$12="Grundvertrag Lieferung",W83&gt;='Valori soglia'!$L$5,W83&lt;'Valori soglia'!$L$6),AND(U$12="Los Lieferung",W83&gt;='Valori soglia'!$L$5,W83&lt;'Valori soglia'!$L$6)))),"Freihändig Tipo. 36 Abs. 2 Bst. d OAPub","")</f>
        <v/>
      </c>
      <c r="Z85" s="473"/>
      <c r="AA85" s="461"/>
      <c r="AB85" s="463"/>
      <c r="AC85" s="465"/>
      <c r="AD85" s="27"/>
      <c r="AE85" s="466"/>
      <c r="AF85" s="429"/>
      <c r="AG85" s="455"/>
      <c r="AH85" s="457"/>
      <c r="AI85" s="472" t="str">
        <f>IF(OR(AND(AH$12="Offen",OR(AND(AE$12="Grundvertrag Dienstleistung",AG83&gt;='Valori soglia'!$H$5,AG83&lt;'Valori soglia'!$H$6),AND(AE$12="Los Dienstleistung",AG83&gt;='Valori soglia'!$H$5,AG83&lt;'Valori soglia'!$H$6),AND(AE$12="Grundvertrag Lieferung",AG83&gt;='Valori soglia'!$L$5,AG83&lt;'Valori soglia'!$L$6),AND(AE$12="Los Lieferung",AG83&gt;='Valori soglia'!$L$5,AG83&lt;'Valori soglia'!$L$6))),AND(AH$12="Einladung",OR(AND(AE$12="Grundvertrag Dienstleistung",AG83&gt;='Valori soglia'!$H$5,AG83&lt;'Valori soglia'!$H$6),AND(AE$12="Los Dienstleistung",AG83&gt;='Valori soglia'!$H$5,AG83&lt;'Valori soglia'!$H$6),AND(AE$12="Grundvertrag Lieferung",AG83&gt;='Valori soglia'!$L$5,AG83&lt;'Valori soglia'!$L$6),AND(AE$12="Los Lieferung",AG83&gt;='Valori soglia'!$L$5,AG83&lt;'Valori soglia'!$L$6)))),"Freihändig Tipo. 36 Abs. 2 Bst. d OAPub","")</f>
        <v/>
      </c>
      <c r="AJ85" s="473"/>
      <c r="AK85" s="461"/>
      <c r="AL85" s="463"/>
      <c r="AM85" s="465"/>
      <c r="AN85" s="27"/>
      <c r="AO85" s="466"/>
      <c r="AP85" s="429"/>
      <c r="AQ85" s="455"/>
      <c r="AR85" s="457"/>
      <c r="AS85" s="472" t="str">
        <f>IF(OR(AND(AR$12="Offen",OR(AND(AO$12="Grundvertrag Dienstleistung",AQ83&gt;='Valori soglia'!$H$5,AQ83&lt;'Valori soglia'!$H$6),AND(AO$12="Los Dienstleistung",AQ83&gt;='Valori soglia'!$H$5,AQ83&lt;'Valori soglia'!$H$6),AND(AO$12="Grundvertrag Lieferung",AQ83&gt;='Valori soglia'!$L$5,AQ83&lt;'Valori soglia'!$L$6),AND(AO$12="Los Lieferung",AQ83&gt;='Valori soglia'!$L$5,AQ83&lt;'Valori soglia'!$L$6))),AND(AR$12="Einladung",OR(AND(AO$12="Grundvertrag Dienstleistung",AQ83&gt;='Valori soglia'!$H$5,AQ83&lt;'Valori soglia'!$H$6),AND(AO$12="Los Dienstleistung",AQ83&gt;='Valori soglia'!$H$5,AQ83&lt;'Valori soglia'!$H$6),AND(AO$12="Grundvertrag Lieferung",AQ83&gt;='Valori soglia'!$L$5,AQ83&lt;'Valori soglia'!$L$6),AND(AO$12="Los Lieferung",AQ83&gt;='Valori soglia'!$L$5,AQ83&lt;'Valori soglia'!$L$6)))),"Freihändig Tipo. 36 Abs. 2 Bst. d OAPub","")</f>
        <v/>
      </c>
      <c r="AT85" s="473"/>
      <c r="AU85" s="461"/>
      <c r="AV85" s="463"/>
      <c r="AW85" s="465"/>
      <c r="AX85" s="28"/>
      <c r="AY85" s="466"/>
      <c r="AZ85" s="429"/>
      <c r="BA85" s="455"/>
      <c r="BB85" s="457"/>
      <c r="BC85" s="472" t="str">
        <f>IF(OR(AND(BB$12="Offen",OR(AND(AY$12="Grundvertrag Dienstleistung",BA83&gt;='Valori soglia'!$H$5,BA83&lt;'Valori soglia'!$H$6),AND(AY$12="Los Dienstleistung",BA83&gt;='Valori soglia'!$H$5,BA83&lt;'Valori soglia'!$H$6),AND(AY$12="Grundvertrag Lieferung",BA83&gt;='Valori soglia'!$L$5,BA83&lt;'Valori soglia'!$L$6),AND(AY$12="Los Lieferung",BA83&gt;='Valori soglia'!$L$5,BA83&lt;'Valori soglia'!$L$6))),AND(BB$12="Einladung",OR(AND(AY$12="Grundvertrag Dienstleistung",BA83&gt;='Valori soglia'!$H$5,BA83&lt;'Valori soglia'!$H$6),AND(AY$12="Los Dienstleistung",BA83&gt;='Valori soglia'!$H$5,BA83&lt;'Valori soglia'!$H$6),AND(AY$12="Grundvertrag Lieferung",BA83&gt;='Valori soglia'!$L$5,BA83&lt;'Valori soglia'!$L$6),AND(AY$12="Los Lieferung",BA83&gt;='Valori soglia'!$L$5,BA83&lt;'Valori soglia'!$L$6)))),"Freihändig Tipo. 36 Abs. 2 Bst. d OAPub","")</f>
        <v/>
      </c>
      <c r="BD85" s="473"/>
      <c r="BE85" s="461"/>
      <c r="BF85" s="463"/>
      <c r="BG85" s="465"/>
      <c r="BH85" s="27"/>
      <c r="BI85" s="466"/>
      <c r="BJ85" s="429"/>
      <c r="BK85" s="455"/>
      <c r="BL85" s="457"/>
      <c r="BM85" s="472" t="str">
        <f>IF(OR(AND(BL$12="Offen",OR(AND(BI$12="Grundvertrag Dienstleistung",BK83&gt;='Valori soglia'!$H$5,BK83&lt;'Valori soglia'!$H$6),AND(BI$12="Los Dienstleistung",BK83&gt;='Valori soglia'!$H$5,BK83&lt;'Valori soglia'!$H$6),AND(BI$12="Grundvertrag Lieferung",BK83&gt;='Valori soglia'!$L$5,BK83&lt;'Valori soglia'!$L$6),AND(BI$12="Los Lieferung",BK83&gt;='Valori soglia'!$L$5,BK83&lt;'Valori soglia'!$L$6))),AND(BL$12="Einladung",OR(AND(BI$12="Grundvertrag Dienstleistung",BK83&gt;='Valori soglia'!$H$5,BK83&lt;'Valori soglia'!$H$6),AND(BI$12="Los Dienstleistung",BK83&gt;='Valori soglia'!$H$5,BK83&lt;'Valori soglia'!$H$6),AND(BI$12="Grundvertrag Lieferung",BK83&gt;='Valori soglia'!$L$5,BK83&lt;'Valori soglia'!$L$6),AND(BI$12="Los Lieferung",BK83&gt;='Valori soglia'!$L$5,BK83&lt;'Valori soglia'!$L$6)))),"Freihändig Tipo. 36 Abs. 2 Bst. d OAPub","")</f>
        <v/>
      </c>
      <c r="BN85" s="473"/>
      <c r="BO85" s="461"/>
      <c r="BP85" s="463"/>
      <c r="BQ85" s="465"/>
      <c r="BR85" s="159"/>
      <c r="BS85" s="466"/>
      <c r="BT85" s="429"/>
      <c r="BU85" s="455"/>
      <c r="BV85" s="457"/>
      <c r="BW85" s="472" t="str">
        <f>IF(OR(AND(BV$12="Offen",OR(AND(BS$12="Grundvertrag Dienstleistung",BU83&gt;='Valori soglia'!$H$5,BU83&lt;'Valori soglia'!$H$6),AND(BS$12="Los Dienstleistung",BU83&gt;='Valori soglia'!$H$5,BU83&lt;'Valori soglia'!$H$6),AND(BS$12="Grundvertrag Lieferung",BU83&gt;='Valori soglia'!$L$5,BU83&lt;'Valori soglia'!$L$6),AND(BS$12="Los Lieferung",BU83&gt;='Valori soglia'!$L$5,BU83&lt;'Valori soglia'!$L$6))),AND(BV$12="Einladung",OR(AND(BS$12="Grundvertrag Dienstleistung",BU83&gt;='Valori soglia'!$H$5,BU83&lt;'Valori soglia'!$H$6),AND(BS$12="Los Dienstleistung",BU83&gt;='Valori soglia'!$H$5,BU83&lt;'Valori soglia'!$H$6),AND(BS$12="Grundvertrag Lieferung",BU83&gt;='Valori soglia'!$L$5,BU83&lt;'Valori soglia'!$L$6),AND(BS$12="Los Lieferung",BU83&gt;='Valori soglia'!$L$5,BU83&lt;'Valori soglia'!$L$6)))),"Freihändig Tipo. 36 Abs. 2 Bst. d OAPub","")</f>
        <v/>
      </c>
      <c r="BX85" s="473"/>
      <c r="BY85" s="461"/>
      <c r="BZ85" s="463"/>
      <c r="CA85" s="465"/>
      <c r="CB85" s="159"/>
      <c r="CC85" s="466"/>
      <c r="CD85" s="429"/>
      <c r="CE85" s="455"/>
      <c r="CF85" s="457"/>
      <c r="CG85" s="472" t="str">
        <f>IF(OR(AND(CF$12="Offen",OR(AND(CC$12="Grundvertrag Dienstleistung",CE83&gt;='Valori soglia'!$H$5,CE83&lt;'Valori soglia'!$H$6),AND(CC$12="Los Dienstleistung",CE83&gt;='Valori soglia'!$H$5,CE83&lt;'Valori soglia'!$H$6),AND(CC$12="Grundvertrag Lieferung",CE83&gt;='Valori soglia'!$L$5,CE83&lt;'Valori soglia'!$L$6),AND(CC$12="Los Lieferung",CE83&gt;='Valori soglia'!$L$5,CE83&lt;'Valori soglia'!$L$6))),AND(CF$12="Einladung",OR(AND(CC$12="Grundvertrag Dienstleistung",CE83&gt;='Valori soglia'!$H$5,CE83&lt;'Valori soglia'!$H$6),AND(CC$12="Los Dienstleistung",CE83&gt;='Valori soglia'!$H$5,CE83&lt;'Valori soglia'!$H$6),AND(CC$12="Grundvertrag Lieferung",CE83&gt;='Valori soglia'!$L$5,CE83&lt;'Valori soglia'!$L$6),AND(CC$12="Los Lieferung",CE83&gt;='Valori soglia'!$L$5,CE83&lt;'Valori soglia'!$L$6)))),"Freihändig Tipo. 36 Abs. 2 Bst. d OAPub","")</f>
        <v/>
      </c>
      <c r="CH85" s="473"/>
      <c r="CI85" s="461"/>
      <c r="CJ85" s="463"/>
      <c r="CK85" s="465"/>
      <c r="CL85" s="160"/>
      <c r="CM85" s="466"/>
      <c r="CN85" s="429"/>
      <c r="CO85" s="455"/>
      <c r="CP85" s="457"/>
      <c r="CQ85" s="472" t="str">
        <f>IF(OR(AND(CP$12="Offen",OR(AND(CM$12="Grundvertrag Dienstleistung",CO83&gt;='Valori soglia'!$H$5,CO83&lt;'Valori soglia'!$H$6),AND(CM$12="Los Dienstleistung",CO83&gt;='Valori soglia'!$H$5,CO83&lt;'Valori soglia'!$H$6),AND(CM$12="Grundvertrag Lieferung",CO83&gt;='Valori soglia'!$L$5,CO83&lt;'Valori soglia'!$L$6),AND(CM$12="Los Lieferung",CO83&gt;='Valori soglia'!$L$5,CO83&lt;'Valori soglia'!$L$6))),AND(CP$12="Einladung",OR(AND(CM$12="Grundvertrag Dienstleistung",CO83&gt;='Valori soglia'!$H$5,CO83&lt;'Valori soglia'!$H$6),AND(CM$12="Los Dienstleistung",CO83&gt;='Valori soglia'!$H$5,CO83&lt;'Valori soglia'!$H$6),AND(CM$12="Grundvertrag Lieferung",CO83&gt;='Valori soglia'!$L$5,CO83&lt;'Valori soglia'!$L$6),AND(CM$12="Los Lieferung",CO83&gt;='Valori soglia'!$L$5,CO83&lt;'Valori soglia'!$L$6)))),"Freihändig Tipo. 36 Abs. 2 Bst. d OAPub","")</f>
        <v/>
      </c>
      <c r="CR85" s="473"/>
      <c r="CS85" s="461"/>
      <c r="CT85" s="463"/>
      <c r="CU85" s="465"/>
      <c r="CV85" s="161"/>
      <c r="CW85" s="466"/>
      <c r="CX85" s="429"/>
      <c r="CY85" s="455"/>
      <c r="CZ85" s="457"/>
      <c r="DA85" s="472" t="str">
        <f>IF(OR(AND(CZ$12="Offen",OR(AND(CW$12="Grundvertrag Dienstleistung",CY83&gt;='Valori soglia'!$H$5,CY83&lt;'Valori soglia'!$H$6),AND(CW$12="Los Dienstleistung",CY83&gt;='Valori soglia'!$H$5,CY83&lt;'Valori soglia'!$H$6),AND(CW$12="Grundvertrag Lieferung",CY83&gt;='Valori soglia'!$L$5,CY83&lt;'Valori soglia'!$L$6),AND(CW$12="Los Lieferung",CY83&gt;='Valori soglia'!$L$5,CY83&lt;'Valori soglia'!$L$6))),AND(CZ$12="Einladung",OR(AND(CW$12="Grundvertrag Dienstleistung",CY83&gt;='Valori soglia'!$H$5,CY83&lt;'Valori soglia'!$H$6),AND(CW$12="Los Dienstleistung",CY83&gt;='Valori soglia'!$H$5,CY83&lt;'Valori soglia'!$H$6),AND(CW$12="Grundvertrag Lieferung",CY83&gt;='Valori soglia'!$L$5,CY83&lt;'Valori soglia'!$L$6),AND(CW$12="Los Lieferung",CY83&gt;='Valori soglia'!$L$5,CY83&lt;'Valori soglia'!$L$6)))),"Freihändig Tipo. 36 Abs. 2 Bst. d OAPub","")</f>
        <v/>
      </c>
      <c r="DB85" s="473"/>
      <c r="DC85" s="461"/>
      <c r="DD85" s="463"/>
      <c r="DE85" s="465"/>
      <c r="DF85" s="162"/>
      <c r="DG85" s="466"/>
      <c r="DH85" s="429"/>
      <c r="DI85" s="455"/>
      <c r="DJ85" s="457"/>
      <c r="DK85" s="472" t="str">
        <f>IF(OR(AND(DJ$12="Offen",OR(AND(DG$12="Grundvertrag Dienstleistung",DI83&gt;='Valori soglia'!$H$5,DI83&lt;'Valori soglia'!$H$6),AND(DG$12="Los Dienstleistung",DI83&gt;='Valori soglia'!$H$5,DI83&lt;'Valori soglia'!$H$6),AND(DG$12="Grundvertrag Lieferung",DI83&gt;='Valori soglia'!$L$5,DI83&lt;'Valori soglia'!$L$6),AND(DG$12="Los Lieferung",DI83&gt;='Valori soglia'!$L$5,DI83&lt;'Valori soglia'!$L$6))),AND(DJ$12="Einladung",OR(AND(DG$12="Grundvertrag Dienstleistung",DI83&gt;='Valori soglia'!$H$5,DI83&lt;'Valori soglia'!$H$6),AND(DG$12="Los Dienstleistung",DI83&gt;='Valori soglia'!$H$5,DI83&lt;'Valori soglia'!$H$6),AND(DG$12="Grundvertrag Lieferung",DI83&gt;='Valori soglia'!$L$5,DI83&lt;'Valori soglia'!$L$6),AND(DG$12="Los Lieferung",DI83&gt;='Valori soglia'!$L$5,DI83&lt;'Valori soglia'!$L$6)))),"Freihändig Tipo. 36 Abs. 2 Bst. d OAPub","")</f>
        <v/>
      </c>
      <c r="DL85" s="473"/>
      <c r="DM85" s="461"/>
      <c r="DN85" s="463"/>
      <c r="DO85" s="465"/>
      <c r="DP85" s="27"/>
      <c r="DQ85" s="466"/>
      <c r="DR85" s="429"/>
      <c r="DS85" s="455"/>
      <c r="DT85" s="457"/>
      <c r="DU85" s="472" t="str">
        <f>IF(OR(AND(DT$12="Offen",OR(AND(DQ$12="Grundvertrag Dienstleistung",DS83&gt;='Valori soglia'!$H$5,DS83&lt;'Valori soglia'!$H$6),AND(DQ$12="Los Dienstleistung",DS83&gt;='Valori soglia'!$H$5,DS83&lt;'Valori soglia'!$H$6),AND(DQ$12="Grundvertrag Lieferung",DS83&gt;='Valori soglia'!$L$5,DS83&lt;'Valori soglia'!$L$6),AND(DQ$12="Los Lieferung",DS83&gt;='Valori soglia'!$L$5,DS83&lt;'Valori soglia'!$L$6))),AND(DT$12="Einladung",OR(AND(DQ$12="Grundvertrag Dienstleistung",DS83&gt;='Valori soglia'!$H$5,DS83&lt;'Valori soglia'!$H$6),AND(DQ$12="Los Dienstleistung",DS83&gt;='Valori soglia'!$H$5,DS83&lt;'Valori soglia'!$H$6),AND(DQ$12="Grundvertrag Lieferung",DS83&gt;='Valori soglia'!$L$5,DS83&lt;'Valori soglia'!$L$6),AND(DQ$12="Los Lieferung",DS83&gt;='Valori soglia'!$L$5,DS83&lt;'Valori soglia'!$L$6)))),"Freihändig Tipo. 36 Abs. 2 Bst. d OAPub","")</f>
        <v/>
      </c>
      <c r="DV85" s="473"/>
      <c r="DW85" s="461"/>
      <c r="DX85" s="463"/>
      <c r="DY85" s="465"/>
      <c r="DZ85" s="27"/>
      <c r="EA85" s="466"/>
      <c r="EB85" s="429"/>
      <c r="EC85" s="455"/>
      <c r="ED85" s="457"/>
      <c r="EE85" s="472" t="str">
        <f>IF(OR(AND(ED$12="Offen",OR(AND(EA$12="Grundvertrag Dienstleistung",EC83&gt;='Valori soglia'!$H$5,EC83&lt;'Valori soglia'!$H$6),AND(EA$12="Los Dienstleistung",EC83&gt;='Valori soglia'!$H$5,EC83&lt;'Valori soglia'!$H$6),AND(EA$12="Grundvertrag Lieferung",EC83&gt;='Valori soglia'!$L$5,EC83&lt;'Valori soglia'!$L$6),AND(EA$12="Los Lieferung",EC83&gt;='Valori soglia'!$L$5,EC83&lt;'Valori soglia'!$L$6))),AND(ED$12="Einladung",OR(AND(EA$12="Grundvertrag Dienstleistung",EC83&gt;='Valori soglia'!$H$5,EC83&lt;'Valori soglia'!$H$6),AND(EA$12="Los Dienstleistung",EC83&gt;='Valori soglia'!$H$5,EC83&lt;'Valori soglia'!$H$6),AND(EA$12="Grundvertrag Lieferung",EC83&gt;='Valori soglia'!$L$5,EC83&lt;'Valori soglia'!$L$6),AND(EA$12="Los Lieferung",EC83&gt;='Valori soglia'!$L$5,EC83&lt;'Valori soglia'!$L$6)))),"Freihändig Tipo. 36 Abs. 2 Bst. d OAPub","")</f>
        <v/>
      </c>
      <c r="EF85" s="473"/>
      <c r="EG85" s="461"/>
      <c r="EH85" s="463"/>
      <c r="EI85" s="465"/>
      <c r="EJ85" s="28"/>
      <c r="EK85" s="466"/>
      <c r="EL85" s="429"/>
      <c r="EM85" s="455"/>
      <c r="EN85" s="457"/>
      <c r="EO85" s="472" t="str">
        <f>IF(OR(AND(EN$12="Offen",OR(AND(EK$12="Grundvertrag Dienstleistung",EM83&gt;='Valori soglia'!$H$5,EM83&lt;'Valori soglia'!$H$6),AND(EK$12="Los Dienstleistung",EM83&gt;='Valori soglia'!$H$5,EM83&lt;'Valori soglia'!$H$6),AND(EK$12="Grundvertrag Lieferung",EM83&gt;='Valori soglia'!$L$5,EM83&lt;'Valori soglia'!$L$6),AND(EK$12="Los Lieferung",EM83&gt;='Valori soglia'!$L$5,EM83&lt;'Valori soglia'!$L$6))),AND(EN$12="Einladung",OR(AND(EK$12="Grundvertrag Dienstleistung",EM83&gt;='Valori soglia'!$H$5,EM83&lt;'Valori soglia'!$H$6),AND(EK$12="Los Dienstleistung",EM83&gt;='Valori soglia'!$H$5,EM83&lt;'Valori soglia'!$H$6),AND(EK$12="Grundvertrag Lieferung",EM83&gt;='Valori soglia'!$L$5,EM83&lt;'Valori soglia'!$L$6),AND(EK$12="Los Lieferung",EM83&gt;='Valori soglia'!$L$5,EM83&lt;'Valori soglia'!$L$6)))),"Freihändig Tipo. 36 Abs. 2 Bst. d OAPub","")</f>
        <v/>
      </c>
      <c r="EP85" s="473"/>
      <c r="EQ85" s="461"/>
      <c r="ER85" s="463"/>
      <c r="ES85" s="465"/>
      <c r="ET85" s="27"/>
      <c r="EU85" s="466"/>
      <c r="EV85" s="429"/>
      <c r="EW85" s="455"/>
      <c r="EX85" s="457"/>
      <c r="EY85" s="472" t="str">
        <f>IF(OR(AND(EX$12="Offen",OR(AND(EU$12="Grundvertrag Dienstleistung",EW83&gt;='Valori soglia'!$H$5,EW83&lt;'Valori soglia'!$H$6),AND(EU$12="Los Dienstleistung",EW83&gt;='Valori soglia'!$H$5,EW83&lt;'Valori soglia'!$H$6),AND(EU$12="Grundvertrag Lieferung",EW83&gt;='Valori soglia'!$L$5,EW83&lt;'Valori soglia'!$L$6),AND(EU$12="Los Lieferung",EW83&gt;='Valori soglia'!$L$5,EW83&lt;'Valori soglia'!$L$6))),AND(EX$12="Einladung",OR(AND(EU$12="Grundvertrag Dienstleistung",EW83&gt;='Valori soglia'!$H$5,EW83&lt;'Valori soglia'!$H$6),AND(EU$12="Los Dienstleistung",EW83&gt;='Valori soglia'!$H$5,EW83&lt;'Valori soglia'!$H$6),AND(EU$12="Grundvertrag Lieferung",EW83&gt;='Valori soglia'!$L$5,EW83&lt;'Valori soglia'!$L$6),AND(EU$12="Los Lieferung",EW83&gt;='Valori soglia'!$L$5,EW83&lt;'Valori soglia'!$L$6)))),"Freihändig Tipo. 36 Abs. 2 Bst. d OAPub","")</f>
        <v/>
      </c>
      <c r="EZ85" s="473"/>
      <c r="FA85" s="461"/>
      <c r="FB85" s="463"/>
      <c r="FC85" s="465"/>
      <c r="FD85" s="159"/>
      <c r="FE85" s="466"/>
      <c r="FF85" s="429"/>
      <c r="FG85" s="455"/>
      <c r="FH85" s="457"/>
      <c r="FI85" s="472" t="str">
        <f>IF(OR(AND(FH$12="Offen",OR(AND(FE$12="Grundvertrag Dienstleistung",FG83&gt;='Valori soglia'!$H$5,FG83&lt;'Valori soglia'!$H$6),AND(FE$12="Los Dienstleistung",FG83&gt;='Valori soglia'!$H$5,FG83&lt;'Valori soglia'!$H$6),AND(FE$12="Grundvertrag Lieferung",FG83&gt;='Valori soglia'!$L$5,FG83&lt;'Valori soglia'!$L$6),AND(FE$12="Los Lieferung",FG83&gt;='Valori soglia'!$L$5,FG83&lt;'Valori soglia'!$L$6))),AND(FH$12="Einladung",OR(AND(FE$12="Grundvertrag Dienstleistung",FG83&gt;='Valori soglia'!$H$5,FG83&lt;'Valori soglia'!$H$6),AND(FE$12="Los Dienstleistung",FG83&gt;='Valori soglia'!$H$5,FG83&lt;'Valori soglia'!$H$6),AND(FE$12="Grundvertrag Lieferung",FG83&gt;='Valori soglia'!$L$5,FG83&lt;'Valori soglia'!$L$6),AND(FE$12="Los Lieferung",FG83&gt;='Valori soglia'!$L$5,FG83&lt;'Valori soglia'!$L$6)))),"Freihändig Tipo. 36 Abs. 2 Bst. d OAPub","")</f>
        <v/>
      </c>
      <c r="FJ85" s="473"/>
      <c r="FK85" s="461"/>
      <c r="FL85" s="463"/>
      <c r="FM85" s="465"/>
      <c r="FN85" s="159"/>
      <c r="FO85" s="466"/>
      <c r="FP85" s="429"/>
      <c r="FQ85" s="455"/>
      <c r="FR85" s="457"/>
      <c r="FS85" s="472" t="str">
        <f>IF(OR(AND(FR$12="Offen",OR(AND(FO$12="Grundvertrag Dienstleistung",FQ83&gt;='Valori soglia'!$H$5,FQ83&lt;'Valori soglia'!$H$6),AND(FO$12="Los Dienstleistung",FQ83&gt;='Valori soglia'!$H$5,FQ83&lt;'Valori soglia'!$H$6),AND(FO$12="Grundvertrag Lieferung",FQ83&gt;='Valori soglia'!$L$5,FQ83&lt;'Valori soglia'!$L$6),AND(FO$12="Los Lieferung",FQ83&gt;='Valori soglia'!$L$5,FQ83&lt;'Valori soglia'!$L$6))),AND(FR$12="Einladung",OR(AND(FO$12="Grundvertrag Dienstleistung",FQ83&gt;='Valori soglia'!$H$5,FQ83&lt;'Valori soglia'!$H$6),AND(FO$12="Los Dienstleistung",FQ83&gt;='Valori soglia'!$H$5,FQ83&lt;'Valori soglia'!$H$6),AND(FO$12="Grundvertrag Lieferung",FQ83&gt;='Valori soglia'!$L$5,FQ83&lt;'Valori soglia'!$L$6),AND(FO$12="Los Lieferung",FQ83&gt;='Valori soglia'!$L$5,FQ83&lt;'Valori soglia'!$L$6)))),"Freihändig Tipo. 36 Abs. 2 Bst. d OAPub","")</f>
        <v/>
      </c>
      <c r="FT85" s="473"/>
      <c r="FU85" s="461"/>
      <c r="FV85" s="463"/>
      <c r="FW85" s="465"/>
      <c r="FX85" s="160"/>
      <c r="FY85" s="466"/>
      <c r="FZ85" s="429"/>
      <c r="GA85" s="455"/>
      <c r="GB85" s="457"/>
      <c r="GC85" s="472" t="str">
        <f>IF(OR(AND(GB$12="Offen",OR(AND(FY$12="Grundvertrag Dienstleistung",GA83&gt;='Valori soglia'!$H$5,GA83&lt;'Valori soglia'!$H$6),AND(FY$12="Los Dienstleistung",GA83&gt;='Valori soglia'!$H$5,GA83&lt;'Valori soglia'!$H$6),AND(FY$12="Grundvertrag Lieferung",GA83&gt;='Valori soglia'!$L$5,GA83&lt;'Valori soglia'!$L$6),AND(FY$12="Los Lieferung",GA83&gt;='Valori soglia'!$L$5,GA83&lt;'Valori soglia'!$L$6))),AND(GB$12="Einladung",OR(AND(FY$12="Grundvertrag Dienstleistung",GA83&gt;='Valori soglia'!$H$5,GA83&lt;'Valori soglia'!$H$6),AND(FY$12="Los Dienstleistung",GA83&gt;='Valori soglia'!$H$5,GA83&lt;'Valori soglia'!$H$6),AND(FY$12="Grundvertrag Lieferung",GA83&gt;='Valori soglia'!$L$5,GA83&lt;'Valori soglia'!$L$6),AND(FY$12="Los Lieferung",GA83&gt;='Valori soglia'!$L$5,GA83&lt;'Valori soglia'!$L$6)))),"Freihändig Tipo. 36 Abs. 2 Bst. d OAPub","")</f>
        <v/>
      </c>
      <c r="GD85" s="473"/>
      <c r="GE85" s="461"/>
      <c r="GF85" s="463"/>
      <c r="GG85" s="465"/>
      <c r="GH85" s="161"/>
      <c r="GI85" s="466"/>
      <c r="GJ85" s="429"/>
      <c r="GK85" s="455"/>
      <c r="GL85" s="457"/>
      <c r="GM85" s="472" t="str">
        <f>IF(OR(AND(GL$12="Offen",OR(AND(GI$12="Grundvertrag Dienstleistung",GK83&gt;='Valori soglia'!$H$5,GK83&lt;'Valori soglia'!$H$6),AND(GI$12="Los Dienstleistung",GK83&gt;='Valori soglia'!$H$5,GK83&lt;'Valori soglia'!$H$6),AND(GI$12="Grundvertrag Lieferung",GK83&gt;='Valori soglia'!$L$5,GK83&lt;'Valori soglia'!$L$6),AND(GI$12="Los Lieferung",GK83&gt;='Valori soglia'!$L$5,GK83&lt;'Valori soglia'!$L$6))),AND(GL$12="Einladung",OR(AND(GI$12="Grundvertrag Dienstleistung",GK83&gt;='Valori soglia'!$H$5,GK83&lt;'Valori soglia'!$H$6),AND(GI$12="Los Dienstleistung",GK83&gt;='Valori soglia'!$H$5,GK83&lt;'Valori soglia'!$H$6),AND(GI$12="Grundvertrag Lieferung",GK83&gt;='Valori soglia'!$L$5,GK83&lt;'Valori soglia'!$L$6),AND(GI$12="Los Lieferung",GK83&gt;='Valori soglia'!$L$5,GK83&lt;'Valori soglia'!$L$6)))),"Freihändig Tipo. 36 Abs. 2 Bst. d OAPub","")</f>
        <v/>
      </c>
      <c r="GN85" s="473"/>
      <c r="GO85" s="461"/>
      <c r="GP85" s="463"/>
      <c r="GQ85" s="465"/>
      <c r="GR85" s="162"/>
      <c r="GS85" s="466"/>
      <c r="GT85" s="429"/>
      <c r="GU85" s="455"/>
      <c r="GV85" s="457"/>
      <c r="GW85" s="472" t="str">
        <f>IF(OR(AND(GV$12="Offen",OR(AND(GS$12="Grundvertrag Dienstleistung",GU83&gt;='Valori soglia'!$H$5,GU83&lt;'Valori soglia'!$H$6),AND(GS$12="Los Dienstleistung",GU83&gt;='Valori soglia'!$H$5,GU83&lt;'Valori soglia'!$H$6),AND(GS$12="Grundvertrag Lieferung",GU83&gt;='Valori soglia'!$L$5,GU83&lt;'Valori soglia'!$L$6),AND(GS$12="Los Lieferung",GU83&gt;='Valori soglia'!$L$5,GU83&lt;'Valori soglia'!$L$6))),AND(GV$12="Einladung",OR(AND(GS$12="Grundvertrag Dienstleistung",GU83&gt;='Valori soglia'!$H$5,GU83&lt;'Valori soglia'!$H$6),AND(GS$12="Los Dienstleistung",GU83&gt;='Valori soglia'!$H$5,GU83&lt;'Valori soglia'!$H$6),AND(GS$12="Grundvertrag Lieferung",GU83&gt;='Valori soglia'!$L$5,GU83&lt;'Valori soglia'!$L$6),AND(GS$12="Los Lieferung",GU83&gt;='Valori soglia'!$L$5,GU83&lt;'Valori soglia'!$L$6)))),"Freihändig Tipo. 36 Abs. 2 Bst. d OAPub","")</f>
        <v/>
      </c>
      <c r="GX85" s="473"/>
      <c r="GY85" s="461"/>
      <c r="GZ85" s="463"/>
      <c r="HA85" s="465"/>
      <c r="HB85" s="27"/>
      <c r="HC85" s="466"/>
      <c r="HD85" s="429"/>
      <c r="HE85" s="455"/>
      <c r="HF85" s="457"/>
      <c r="HG85" s="472" t="str">
        <f>IF(OR(AND(HF$12="Offen",OR(AND(HC$12="Grundvertrag Dienstleistung",HE83&gt;='Valori soglia'!$H$5,HE83&lt;'Valori soglia'!$H$6),AND(HC$12="Los Dienstleistung",HE83&gt;='Valori soglia'!$H$5,HE83&lt;'Valori soglia'!$H$6),AND(HC$12="Grundvertrag Lieferung",HE83&gt;='Valori soglia'!$L$5,HE83&lt;'Valori soglia'!$L$6),AND(HC$12="Los Lieferung",HE83&gt;='Valori soglia'!$L$5,HE83&lt;'Valori soglia'!$L$6))),AND(HF$12="Einladung",OR(AND(HC$12="Grundvertrag Dienstleistung",HE83&gt;='Valori soglia'!$H$5,HE83&lt;'Valori soglia'!$H$6),AND(HC$12="Los Dienstleistung",HE83&gt;='Valori soglia'!$H$5,HE83&lt;'Valori soglia'!$H$6),AND(HC$12="Grundvertrag Lieferung",HE83&gt;='Valori soglia'!$L$5,HE83&lt;'Valori soglia'!$L$6),AND(HC$12="Los Lieferung",HE83&gt;='Valori soglia'!$L$5,HE83&lt;'Valori soglia'!$L$6)))),"Freihändig Tipo. 36 Abs. 2 Bst. d OAPub","")</f>
        <v/>
      </c>
      <c r="HH85" s="473"/>
      <c r="HI85" s="461"/>
      <c r="HJ85" s="463"/>
      <c r="HK85" s="465"/>
      <c r="HL85" s="27"/>
      <c r="HM85" s="466"/>
      <c r="HN85" s="429"/>
      <c r="HO85" s="455"/>
      <c r="HP85" s="457"/>
      <c r="HQ85" s="472" t="str">
        <f>IF(OR(AND(HP$12="Offen",OR(AND(HM$12="Grundvertrag Dienstleistung",HO83&gt;='Valori soglia'!$H$5,HO83&lt;'Valori soglia'!$H$6),AND(HM$12="Los Dienstleistung",HO83&gt;='Valori soglia'!$H$5,HO83&lt;'Valori soglia'!$H$6),AND(HM$12="Grundvertrag Lieferung",HO83&gt;='Valori soglia'!$L$5,HO83&lt;'Valori soglia'!$L$6),AND(HM$12="Los Lieferung",HO83&gt;='Valori soglia'!$L$5,HO83&lt;'Valori soglia'!$L$6))),AND(HP$12="Einladung",OR(AND(HM$12="Grundvertrag Dienstleistung",HO83&gt;='Valori soglia'!$H$5,HO83&lt;'Valori soglia'!$H$6),AND(HM$12="Los Dienstleistung",HO83&gt;='Valori soglia'!$H$5,HO83&lt;'Valori soglia'!$H$6),AND(HM$12="Grundvertrag Lieferung",HO83&gt;='Valori soglia'!$L$5,HO83&lt;'Valori soglia'!$L$6),AND(HM$12="Los Lieferung",HO83&gt;='Valori soglia'!$L$5,HO83&lt;'Valori soglia'!$L$6)))),"Freihändig Tipo. 36 Abs. 2 Bst. d OAPub","")</f>
        <v/>
      </c>
      <c r="HR85" s="473"/>
      <c r="HS85" s="461"/>
      <c r="HT85" s="463"/>
      <c r="HU85" s="465"/>
      <c r="HV85" s="28"/>
      <c r="HW85" s="466"/>
      <c r="HX85" s="429"/>
      <c r="HY85" s="455"/>
      <c r="HZ85" s="457"/>
      <c r="IA85" s="472" t="str">
        <f>IF(OR(AND(HZ$12="Offen",OR(AND(HW$12="Grundvertrag Dienstleistung",HY83&gt;='Valori soglia'!$H$5,HY83&lt;'Valori soglia'!$H$6),AND(HW$12="Los Dienstleistung",HY83&gt;='Valori soglia'!$H$5,HY83&lt;'Valori soglia'!$H$6),AND(HW$12="Grundvertrag Lieferung",HY83&gt;='Valori soglia'!$L$5,HY83&lt;'Valori soglia'!$L$6),AND(HW$12="Los Lieferung",HY83&gt;='Valori soglia'!$L$5,HY83&lt;'Valori soglia'!$L$6))),AND(HZ$12="Einladung",OR(AND(HW$12="Grundvertrag Dienstleistung",HY83&gt;='Valori soglia'!$H$5,HY83&lt;'Valori soglia'!$H$6),AND(HW$12="Los Dienstleistung",HY83&gt;='Valori soglia'!$H$5,HY83&lt;'Valori soglia'!$H$6),AND(HW$12="Grundvertrag Lieferung",HY83&gt;='Valori soglia'!$L$5,HY83&lt;'Valori soglia'!$L$6),AND(HW$12="Los Lieferung",HY83&gt;='Valori soglia'!$L$5,HY83&lt;'Valori soglia'!$L$6)))),"Freihändig Tipo. 36 Abs. 2 Bst. d OAPub","")</f>
        <v/>
      </c>
      <c r="IB85" s="473"/>
      <c r="IC85" s="461"/>
      <c r="ID85" s="463"/>
      <c r="IE85" s="465"/>
      <c r="IF85" s="27"/>
      <c r="IG85" s="466"/>
      <c r="IH85" s="429"/>
      <c r="II85" s="455"/>
      <c r="IJ85" s="457"/>
      <c r="IK85" s="472" t="str">
        <f>IF(OR(AND(IJ$12="Offen",OR(AND(IG$12="Grundvertrag Dienstleistung",II83&gt;='Valori soglia'!$H$5,II83&lt;'Valori soglia'!$H$6),AND(IG$12="Los Dienstleistung",II83&gt;='Valori soglia'!$H$5,II83&lt;'Valori soglia'!$H$6),AND(IG$12="Grundvertrag Lieferung",II83&gt;='Valori soglia'!$L$5,II83&lt;'Valori soglia'!$L$6),AND(IG$12="Los Lieferung",II83&gt;='Valori soglia'!$L$5,II83&lt;'Valori soglia'!$L$6))),AND(IJ$12="Einladung",OR(AND(IG$12="Grundvertrag Dienstleistung",II83&gt;='Valori soglia'!$H$5,II83&lt;'Valori soglia'!$H$6),AND(IG$12="Los Dienstleistung",II83&gt;='Valori soglia'!$H$5,II83&lt;'Valori soglia'!$H$6),AND(IG$12="Grundvertrag Lieferung",II83&gt;='Valori soglia'!$L$5,II83&lt;'Valori soglia'!$L$6),AND(IG$12="Los Lieferung",II83&gt;='Valori soglia'!$L$5,II83&lt;'Valori soglia'!$L$6)))),"Freihändig Tipo. 36 Abs. 2 Bst. d OAPub","")</f>
        <v/>
      </c>
      <c r="IL85" s="473"/>
      <c r="IM85" s="461"/>
      <c r="IN85" s="463"/>
      <c r="IO85" s="465"/>
      <c r="IP85" s="159"/>
      <c r="IQ85" s="466"/>
      <c r="IR85" s="429"/>
      <c r="IS85" s="455"/>
      <c r="IT85" s="457"/>
      <c r="IU85" s="472" t="str">
        <f>IF(OR(AND(IT$12="Offen",OR(AND(IQ$12="Grundvertrag Dienstleistung",IS83&gt;='Valori soglia'!$H$5,IS83&lt;'Valori soglia'!$H$6),AND(IQ$12="Los Dienstleistung",IS83&gt;='Valori soglia'!$H$5,IS83&lt;'Valori soglia'!$H$6),AND(IQ$12="Grundvertrag Lieferung",IS83&gt;='Valori soglia'!$L$5,IS83&lt;'Valori soglia'!$L$6),AND(IQ$12="Los Lieferung",IS83&gt;='Valori soglia'!$L$5,IS83&lt;'Valori soglia'!$L$6))),AND(IT$12="Einladung",OR(AND(IQ$12="Grundvertrag Dienstleistung",IS83&gt;='Valori soglia'!$H$5,IS83&lt;'Valori soglia'!$H$6),AND(IQ$12="Los Dienstleistung",IS83&gt;='Valori soglia'!$H$5,IS83&lt;'Valori soglia'!$H$6),AND(IQ$12="Grundvertrag Lieferung",IS83&gt;='Valori soglia'!$L$5,IS83&lt;'Valori soglia'!$L$6),AND(IQ$12="Los Lieferung",IS83&gt;='Valori soglia'!$L$5,IS83&lt;'Valori soglia'!$L$6)))),"Freihändig Tipo. 36 Abs. 2 Bst. d OAPub","")</f>
        <v/>
      </c>
      <c r="IV85" s="473"/>
      <c r="IW85" s="461"/>
      <c r="IX85" s="463"/>
      <c r="IY85" s="465"/>
      <c r="IZ85" s="159"/>
      <c r="JA85" s="466"/>
      <c r="JB85" s="429"/>
      <c r="JC85" s="455"/>
      <c r="JD85" s="457"/>
      <c r="JE85" s="472" t="str">
        <f>IF(OR(AND(JD$12="Offen",OR(AND(JA$12="Grundvertrag Dienstleistung",JC83&gt;='Valori soglia'!$H$5,JC83&lt;'Valori soglia'!$H$6),AND(JA$12="Los Dienstleistung",JC83&gt;='Valori soglia'!$H$5,JC83&lt;'Valori soglia'!$H$6),AND(JA$12="Grundvertrag Lieferung",JC83&gt;='Valori soglia'!$L$5,JC83&lt;'Valori soglia'!$L$6),AND(JA$12="Los Lieferung",JC83&gt;='Valori soglia'!$L$5,JC83&lt;'Valori soglia'!$L$6))),AND(JD$12="Einladung",OR(AND(JA$12="Grundvertrag Dienstleistung",JC83&gt;='Valori soglia'!$H$5,JC83&lt;'Valori soglia'!$H$6),AND(JA$12="Los Dienstleistung",JC83&gt;='Valori soglia'!$H$5,JC83&lt;'Valori soglia'!$H$6),AND(JA$12="Grundvertrag Lieferung",JC83&gt;='Valori soglia'!$L$5,JC83&lt;'Valori soglia'!$L$6),AND(JA$12="Los Lieferung",JC83&gt;='Valori soglia'!$L$5,JC83&lt;'Valori soglia'!$L$6)))),"Freihändig Tipo. 36 Abs. 2 Bst. d OAPub","")</f>
        <v/>
      </c>
      <c r="JF85" s="473"/>
      <c r="JG85" s="461"/>
      <c r="JH85" s="463"/>
      <c r="JI85" s="465"/>
      <c r="JJ85" s="160"/>
      <c r="JK85" s="466"/>
      <c r="JL85" s="429"/>
      <c r="JM85" s="455"/>
      <c r="JN85" s="457"/>
      <c r="JO85" s="472" t="str">
        <f>IF(OR(AND(JN$12="Offen",OR(AND(JK$12="Grundvertrag Dienstleistung",JM83&gt;='Valori soglia'!$H$5,JM83&lt;'Valori soglia'!$H$6),AND(JK$12="Los Dienstleistung",JM83&gt;='Valori soglia'!$H$5,JM83&lt;'Valori soglia'!$H$6),AND(JK$12="Grundvertrag Lieferung",JM83&gt;='Valori soglia'!$L$5,JM83&lt;'Valori soglia'!$L$6),AND(JK$12="Los Lieferung",JM83&gt;='Valori soglia'!$L$5,JM83&lt;'Valori soglia'!$L$6))),AND(JN$12="Einladung",OR(AND(JK$12="Grundvertrag Dienstleistung",JM83&gt;='Valori soglia'!$H$5,JM83&lt;'Valori soglia'!$H$6),AND(JK$12="Los Dienstleistung",JM83&gt;='Valori soglia'!$H$5,JM83&lt;'Valori soglia'!$H$6),AND(JK$12="Grundvertrag Lieferung",JM83&gt;='Valori soglia'!$L$5,JM83&lt;'Valori soglia'!$L$6),AND(JK$12="Los Lieferung",JM83&gt;='Valori soglia'!$L$5,JM83&lt;'Valori soglia'!$L$6)))),"Freihändig Tipo. 36 Abs. 2 Bst. d OAPub","")</f>
        <v/>
      </c>
      <c r="JP85" s="473"/>
      <c r="JQ85" s="461"/>
      <c r="JR85" s="463"/>
      <c r="JS85" s="465"/>
    </row>
    <row r="86" spans="2:279" ht="27" customHeight="1" x14ac:dyDescent="0.2">
      <c r="B86" s="151" t="s">
        <v>103</v>
      </c>
      <c r="C86" s="429"/>
      <c r="D86" s="378">
        <v>0</v>
      </c>
      <c r="E86" s="510" t="str">
        <f>IF(D86&gt;='Valori soglia'!H$6,"BöB","OAPub")</f>
        <v>OAPub</v>
      </c>
      <c r="F86" s="505" t="str">
        <f>IF(D86&gt;='Valori soglia'!H$6,"Offenes Procedura *","")</f>
        <v/>
      </c>
      <c r="G86" s="506"/>
      <c r="H86" s="502" t="str">
        <f>IF(E86="BöB","Ja","No")</f>
        <v>No</v>
      </c>
      <c r="I86" s="503" t="str">
        <f>IF(E86="BöB","Ja","No")</f>
        <v>No</v>
      </c>
      <c r="J86" s="495"/>
      <c r="K86" s="173" t="s">
        <v>44</v>
      </c>
      <c r="L86" s="429">
        <v>25</v>
      </c>
      <c r="M86" s="455">
        <v>0</v>
      </c>
      <c r="N86" s="457" t="str">
        <f>IF(M86&gt;='Valori soglia'!$H$6,"BöB","OAPub")</f>
        <v>OAPub</v>
      </c>
      <c r="O86" s="459" t="str">
        <f>IF(OR(AND(K$12="Grundvertrag Dienstleistung",M86&gt;='Valori soglia'!$H$5,O88=""),AND(K$12="Los Dienstleistung",M86&gt;='Valori soglia'!$H$5,O88=""),AND(K$12="Grundvertrag Lieferung",M86&gt;='Valori soglia'!$L$5,O88=""),AND(K$12="Los Lieferung",M86&gt;='Valori soglia'!$L$5,O88="")),"Freihändig Tipo. 13 OAPub","")</f>
        <v/>
      </c>
      <c r="P86" s="460"/>
      <c r="Q86" s="461" t="str">
        <f>IF(N86="BöB","Ja","No")</f>
        <v>No</v>
      </c>
      <c r="R86" s="463" t="str">
        <f>IF(N86="BöB","Ja","No")</f>
        <v>No</v>
      </c>
      <c r="S86" s="465" t="str">
        <f>IF(SUM(M14:M88)&gt;M12/2,"Ʃ Aggiunte &gt; 50% Grundauftrag","")</f>
        <v/>
      </c>
      <c r="T86" s="162"/>
      <c r="U86" s="173" t="s">
        <v>44</v>
      </c>
      <c r="V86" s="429">
        <v>25</v>
      </c>
      <c r="W86" s="455">
        <v>0</v>
      </c>
      <c r="X86" s="457" t="str">
        <f>IF(W86&gt;='Valori soglia'!$H$6,"BöB","OAPub")</f>
        <v>OAPub</v>
      </c>
      <c r="Y86" s="459" t="str">
        <f>IF(OR(AND(U$12="Grundvertrag Dienstleistung",W86&gt;='Valori soglia'!$H$5,Y88=""),AND(U$12="Los Dienstleistung",W86&gt;='Valori soglia'!$H$5,Y88=""),AND(U$12="Grundvertrag Lieferung",W86&gt;='Valori soglia'!$L$5,Y88=""),AND(U$12="Los Lieferung",W86&gt;='Valori soglia'!$L$5,Y88="")),"Freihändig Tipo. 13 OAPub","")</f>
        <v/>
      </c>
      <c r="Z86" s="460"/>
      <c r="AA86" s="461" t="str">
        <f>IF(X86="BöB","Ja","No")</f>
        <v>No</v>
      </c>
      <c r="AB86" s="463" t="str">
        <f>IF(X86="BöB","Ja","No")</f>
        <v>No</v>
      </c>
      <c r="AC86" s="465" t="str">
        <f>IF(SUM(W14:W88)&gt;W12/2,"Ʃ Aggiunte &gt; 50% Grundauftrag","")</f>
        <v/>
      </c>
      <c r="AD86" s="36"/>
      <c r="AE86" s="173" t="s">
        <v>44</v>
      </c>
      <c r="AF86" s="429">
        <v>25</v>
      </c>
      <c r="AG86" s="455">
        <v>0</v>
      </c>
      <c r="AH86" s="457" t="str">
        <f>IF(AG86&gt;='Valori soglia'!$H$6,"BöB","OAPub")</f>
        <v>OAPub</v>
      </c>
      <c r="AI86" s="459" t="str">
        <f>IF(OR(AND(AE$12="Grundvertrag Dienstleistung",AG86&gt;='Valori soglia'!$H$5,AI88=""),AND(AE$12="Los Dienstleistung",AG86&gt;='Valori soglia'!$H$5,AI88=""),AND(AE$12="Grundvertrag Lieferung",AG86&gt;='Valori soglia'!$L$5,AI88=""),AND(AE$12="Los Lieferung",AG86&gt;='Valori soglia'!$L$5,AI88="")),"Freihändig Tipo. 13 OAPub","")</f>
        <v/>
      </c>
      <c r="AJ86" s="460"/>
      <c r="AK86" s="461" t="str">
        <f>IF(AH86="BöB","Ja","No")</f>
        <v>No</v>
      </c>
      <c r="AL86" s="463" t="str">
        <f>IF(AH86="BöB","Ja","No")</f>
        <v>No</v>
      </c>
      <c r="AM86" s="465" t="str">
        <f>IF(SUM(AG14:AG88)&gt;AG12/2,"Ʃ Aggiunte &gt; 50% Grundauftrag","")</f>
        <v/>
      </c>
      <c r="AN86" s="27"/>
      <c r="AO86" s="173" t="s">
        <v>44</v>
      </c>
      <c r="AP86" s="429">
        <v>25</v>
      </c>
      <c r="AQ86" s="455">
        <v>0</v>
      </c>
      <c r="AR86" s="457" t="str">
        <f>IF(AQ86&gt;='Valori soglia'!$H$6,"BöB","OAPub")</f>
        <v>OAPub</v>
      </c>
      <c r="AS86" s="459" t="str">
        <f>IF(OR(AND(AO$12="Grundvertrag Dienstleistung",AQ86&gt;='Valori soglia'!$H$5,AS88=""),AND(AO$12="Los Dienstleistung",AQ86&gt;='Valori soglia'!$H$5,AS88=""),AND(AO$12="Grundvertrag Lieferung",AQ86&gt;='Valori soglia'!$L$5,AS88=""),AND(AO$12="Los Lieferung",AQ86&gt;='Valori soglia'!$L$5,AS88="")),"Freihändig Tipo. 13 OAPub","")</f>
        <v/>
      </c>
      <c r="AT86" s="460"/>
      <c r="AU86" s="461" t="str">
        <f>IF(AR86="BöB","Ja","No")</f>
        <v>No</v>
      </c>
      <c r="AV86" s="463" t="str">
        <f>IF(AR86="BöB","Ja","No")</f>
        <v>No</v>
      </c>
      <c r="AW86" s="465" t="str">
        <f>IF(SUM(AQ14:AQ88)&gt;AQ12/2,"Ʃ Aggiunte &gt; 50% Grundauftrag","")</f>
        <v/>
      </c>
      <c r="AX86" s="28"/>
      <c r="AY86" s="173" t="s">
        <v>44</v>
      </c>
      <c r="AZ86" s="429">
        <v>25</v>
      </c>
      <c r="BA86" s="455">
        <v>0</v>
      </c>
      <c r="BB86" s="457" t="str">
        <f>IF(BA86&gt;='Valori soglia'!$H$6,"BöB","OAPub")</f>
        <v>OAPub</v>
      </c>
      <c r="BC86" s="459" t="str">
        <f>IF(OR(AND(AY$12="Grundvertrag Dienstleistung",BA86&gt;='Valori soglia'!$H$5,BC88=""),AND(AY$12="Los Dienstleistung",BA86&gt;='Valori soglia'!$H$5,BC88=""),AND(AY$12="Grundvertrag Lieferung",BA86&gt;='Valori soglia'!$L$5,BC88=""),AND(AY$12="Los Lieferung",BA86&gt;='Valori soglia'!$L$5,BC88="")),"Freihändig Tipo. 13 OAPub","")</f>
        <v/>
      </c>
      <c r="BD86" s="460"/>
      <c r="BE86" s="461" t="str">
        <f>IF(BB86="BöB","Ja","No")</f>
        <v>No</v>
      </c>
      <c r="BF86" s="463" t="str">
        <f>IF(BB86="BöB","Ja","No")</f>
        <v>No</v>
      </c>
      <c r="BG86" s="465" t="str">
        <f>IF(SUM(BA14:BA88)&gt;BA12/2,"Ʃ Aggiunte &gt; 50% Grundauftrag","")</f>
        <v/>
      </c>
      <c r="BH86" s="27"/>
      <c r="BI86" s="173" t="s">
        <v>44</v>
      </c>
      <c r="BJ86" s="429">
        <v>25</v>
      </c>
      <c r="BK86" s="455">
        <v>0</v>
      </c>
      <c r="BL86" s="457" t="str">
        <f>IF(BK86&gt;='Valori soglia'!$H$6,"BöB","OAPub")</f>
        <v>OAPub</v>
      </c>
      <c r="BM86" s="459" t="str">
        <f>IF(OR(AND(BI$12="Grundvertrag Dienstleistung",BK86&gt;='Valori soglia'!$H$5,BM88=""),AND(BI$12="Los Dienstleistung",BK86&gt;='Valori soglia'!$H$5,BM88=""),AND(BI$12="Grundvertrag Lieferung",BK86&gt;='Valori soglia'!$L$5,BM88=""),AND(BI$12="Los Lieferung",BK86&gt;='Valori soglia'!$L$5,BM88="")),"Freihändig Tipo. 13 OAPub","")</f>
        <v/>
      </c>
      <c r="BN86" s="460"/>
      <c r="BO86" s="461" t="str">
        <f>IF(BL86="BöB","Ja","No")</f>
        <v>No</v>
      </c>
      <c r="BP86" s="463" t="str">
        <f>IF(BL86="BöB","Ja","No")</f>
        <v>No</v>
      </c>
      <c r="BQ86" s="465" t="str">
        <f>IF(SUM(BK14:BK88)&gt;BK12/2,"Ʃ Aggiunte &gt; 50% Grundauftrag","")</f>
        <v/>
      </c>
      <c r="BR86" s="159"/>
      <c r="BS86" s="173" t="s">
        <v>44</v>
      </c>
      <c r="BT86" s="429">
        <v>25</v>
      </c>
      <c r="BU86" s="455">
        <v>0</v>
      </c>
      <c r="BV86" s="457" t="str">
        <f>IF(BU86&gt;='Valori soglia'!$H$6,"BöB","OAPub")</f>
        <v>OAPub</v>
      </c>
      <c r="BW86" s="459" t="str">
        <f>IF(OR(AND(BS$12="Grundvertrag Dienstleistung",BU86&gt;='Valori soglia'!$H$5,BW88=""),AND(BS$12="Los Dienstleistung",BU86&gt;='Valori soglia'!$H$5,BW88=""),AND(BS$12="Grundvertrag Lieferung",BU86&gt;='Valori soglia'!$L$5,BW88=""),AND(BS$12="Los Lieferung",BU86&gt;='Valori soglia'!$L$5,BW88="")),"Freihändig Tipo. 13 OAPub","")</f>
        <v/>
      </c>
      <c r="BX86" s="460"/>
      <c r="BY86" s="461" t="str">
        <f>IF(BV86="BöB","Ja","No")</f>
        <v>No</v>
      </c>
      <c r="BZ86" s="463" t="str">
        <f>IF(BV86="BöB","Ja","No")</f>
        <v>No</v>
      </c>
      <c r="CA86" s="465" t="str">
        <f>IF(SUM(BU14:BU88)&gt;BU12/2,"Ʃ Aggiunte &gt; 50% Grundauftrag","")</f>
        <v/>
      </c>
      <c r="CB86" s="159"/>
      <c r="CC86" s="173" t="s">
        <v>44</v>
      </c>
      <c r="CD86" s="429">
        <v>25</v>
      </c>
      <c r="CE86" s="455">
        <v>0</v>
      </c>
      <c r="CF86" s="457" t="str">
        <f>IF(CE86&gt;='Valori soglia'!$H$6,"BöB","OAPub")</f>
        <v>OAPub</v>
      </c>
      <c r="CG86" s="459" t="str">
        <f>IF(OR(AND(CC$12="Grundvertrag Dienstleistung",CE86&gt;='Valori soglia'!$H$5,CG88=""),AND(CC$12="Los Dienstleistung",CE86&gt;='Valori soglia'!$H$5,CG88=""),AND(CC$12="Grundvertrag Lieferung",CE86&gt;='Valori soglia'!$L$5,CG88=""),AND(CC$12="Los Lieferung",CE86&gt;='Valori soglia'!$L$5,CG88="")),"Freihändig Tipo. 13 OAPub","")</f>
        <v/>
      </c>
      <c r="CH86" s="460"/>
      <c r="CI86" s="461" t="str">
        <f>IF(CF86="BöB","Ja","No")</f>
        <v>No</v>
      </c>
      <c r="CJ86" s="463" t="str">
        <f>IF(CF86="BöB","Ja","No")</f>
        <v>No</v>
      </c>
      <c r="CK86" s="465" t="str">
        <f>IF(SUM(CE14:CE88)&gt;CE12/2,"Ʃ Aggiunte &gt; 50% Grundauftrag","")</f>
        <v/>
      </c>
      <c r="CL86" s="160"/>
      <c r="CM86" s="173" t="s">
        <v>44</v>
      </c>
      <c r="CN86" s="429">
        <v>25</v>
      </c>
      <c r="CO86" s="455">
        <v>0</v>
      </c>
      <c r="CP86" s="457" t="str">
        <f>IF(CO86&gt;='Valori soglia'!$H$6,"BöB","OAPub")</f>
        <v>OAPub</v>
      </c>
      <c r="CQ86" s="459" t="str">
        <f>IF(OR(AND(CM$12="Grundvertrag Dienstleistung",CO86&gt;='Valori soglia'!$H$5,CQ88=""),AND(CM$12="Los Dienstleistung",CO86&gt;='Valori soglia'!$H$5,CQ88=""),AND(CM$12="Grundvertrag Lieferung",CO86&gt;='Valori soglia'!$L$5,CQ88=""),AND(CM$12="Los Lieferung",CO86&gt;='Valori soglia'!$L$5,CQ88="")),"Freihändig Tipo. 13 OAPub","")</f>
        <v/>
      </c>
      <c r="CR86" s="460"/>
      <c r="CS86" s="461" t="str">
        <f>IF(CP86="BöB","Ja","No")</f>
        <v>No</v>
      </c>
      <c r="CT86" s="463" t="str">
        <f>IF(CP86="BöB","Ja","No")</f>
        <v>No</v>
      </c>
      <c r="CU86" s="465" t="str">
        <f>IF(SUM(CO14:CO88)&gt;CO12/2,"Ʃ Aggiunte &gt; 50% Grundauftrag","")</f>
        <v/>
      </c>
      <c r="CV86" s="161"/>
      <c r="CW86" s="173" t="s">
        <v>44</v>
      </c>
      <c r="CX86" s="429">
        <v>25</v>
      </c>
      <c r="CY86" s="455">
        <v>0</v>
      </c>
      <c r="CZ86" s="457" t="str">
        <f>IF(CY86&gt;='Valori soglia'!$H$6,"BöB","OAPub")</f>
        <v>OAPub</v>
      </c>
      <c r="DA86" s="459" t="str">
        <f>IF(OR(AND(CW$12="Grundvertrag Dienstleistung",CY86&gt;='Valori soglia'!$H$5,DA88=""),AND(CW$12="Los Dienstleistung",CY86&gt;='Valori soglia'!$H$5,DA88=""),AND(CW$12="Grundvertrag Lieferung",CY86&gt;='Valori soglia'!$L$5,DA88=""),AND(CW$12="Los Lieferung",CY86&gt;='Valori soglia'!$L$5,DA88="")),"Freihändig Tipo. 13 OAPub","")</f>
        <v/>
      </c>
      <c r="DB86" s="460"/>
      <c r="DC86" s="461" t="str">
        <f>IF(CZ86="BöB","Ja","No")</f>
        <v>No</v>
      </c>
      <c r="DD86" s="463" t="str">
        <f>IF(CZ86="BöB","Ja","No")</f>
        <v>No</v>
      </c>
      <c r="DE86" s="465" t="str">
        <f>IF(SUM(CY14:CY88)&gt;CY12/2,"Ʃ Aggiunte &gt; 50% Grundauftrag","")</f>
        <v/>
      </c>
      <c r="DF86" s="162"/>
      <c r="DG86" s="173" t="s">
        <v>44</v>
      </c>
      <c r="DH86" s="429">
        <v>25</v>
      </c>
      <c r="DI86" s="455">
        <v>0</v>
      </c>
      <c r="DJ86" s="457" t="str">
        <f>IF(DI86&gt;='Valori soglia'!$H$6,"BöB","OAPub")</f>
        <v>OAPub</v>
      </c>
      <c r="DK86" s="459" t="str">
        <f>IF(OR(AND(DG$12="Grundvertrag Dienstleistung",DI86&gt;='Valori soglia'!$H$5,DK88=""),AND(DG$12="Los Dienstleistung",DI86&gt;='Valori soglia'!$H$5,DK88=""),AND(DG$12="Grundvertrag Lieferung",DI86&gt;='Valori soglia'!$L$5,DK88=""),AND(DG$12="Los Lieferung",DI86&gt;='Valori soglia'!$L$5,DK88="")),"Freihändig Tipo. 13 OAPub","")</f>
        <v/>
      </c>
      <c r="DL86" s="460"/>
      <c r="DM86" s="461" t="str">
        <f>IF(DJ86="BöB","Ja","No")</f>
        <v>No</v>
      </c>
      <c r="DN86" s="463" t="str">
        <f>IF(DJ86="BöB","Ja","No")</f>
        <v>No</v>
      </c>
      <c r="DO86" s="465" t="str">
        <f>IF(SUM(DI14:DI88)&gt;DI12/2,"Ʃ Aggiunte &gt; 50% Grundauftrag","")</f>
        <v/>
      </c>
      <c r="DP86" s="36"/>
      <c r="DQ86" s="173" t="s">
        <v>44</v>
      </c>
      <c r="DR86" s="429">
        <v>25</v>
      </c>
      <c r="DS86" s="455">
        <v>0</v>
      </c>
      <c r="DT86" s="457" t="str">
        <f>IF(DS86&gt;='Valori soglia'!$H$6,"BöB","OAPub")</f>
        <v>OAPub</v>
      </c>
      <c r="DU86" s="459" t="str">
        <f>IF(OR(AND(DQ$12="Grundvertrag Dienstleistung",DS86&gt;='Valori soglia'!$H$5,DU88=""),AND(DQ$12="Los Dienstleistung",DS86&gt;='Valori soglia'!$H$5,DU88=""),AND(DQ$12="Grundvertrag Lieferung",DS86&gt;='Valori soglia'!$L$5,DU88=""),AND(DQ$12="Los Lieferung",DS86&gt;='Valori soglia'!$L$5,DU88="")),"Freihändig Tipo. 13 OAPub","")</f>
        <v/>
      </c>
      <c r="DV86" s="460"/>
      <c r="DW86" s="461" t="str">
        <f>IF(DT86="BöB","Ja","No")</f>
        <v>No</v>
      </c>
      <c r="DX86" s="463" t="str">
        <f>IF(DT86="BöB","Ja","No")</f>
        <v>No</v>
      </c>
      <c r="DY86" s="465" t="str">
        <f>IF(SUM(DS14:DS88)&gt;DS12/2,"Ʃ Aggiunte &gt; 50% Grundauftrag","")</f>
        <v/>
      </c>
      <c r="DZ86" s="27"/>
      <c r="EA86" s="173" t="s">
        <v>44</v>
      </c>
      <c r="EB86" s="429">
        <v>25</v>
      </c>
      <c r="EC86" s="455">
        <v>0</v>
      </c>
      <c r="ED86" s="457" t="str">
        <f>IF(EC86&gt;='Valori soglia'!$H$6,"BöB","OAPub")</f>
        <v>OAPub</v>
      </c>
      <c r="EE86" s="459" t="str">
        <f>IF(OR(AND(EA$12="Grundvertrag Dienstleistung",EC86&gt;='Valori soglia'!$H$5,EE88=""),AND(EA$12="Los Dienstleistung",EC86&gt;='Valori soglia'!$H$5,EE88=""),AND(EA$12="Grundvertrag Lieferung",EC86&gt;='Valori soglia'!$L$5,EE88=""),AND(EA$12="Los Lieferung",EC86&gt;='Valori soglia'!$L$5,EE88="")),"Freihändig Tipo. 13 OAPub","")</f>
        <v/>
      </c>
      <c r="EF86" s="460"/>
      <c r="EG86" s="461" t="str">
        <f>IF(ED86="BöB","Ja","No")</f>
        <v>No</v>
      </c>
      <c r="EH86" s="463" t="str">
        <f>IF(ED86="BöB","Ja","No")</f>
        <v>No</v>
      </c>
      <c r="EI86" s="465" t="str">
        <f>IF(SUM(EC14:EC88)&gt;EC12/2,"Ʃ Aggiunte &gt; 50% Grundauftrag","")</f>
        <v/>
      </c>
      <c r="EJ86" s="28"/>
      <c r="EK86" s="173" t="s">
        <v>44</v>
      </c>
      <c r="EL86" s="429">
        <v>25</v>
      </c>
      <c r="EM86" s="455">
        <v>0</v>
      </c>
      <c r="EN86" s="457" t="str">
        <f>IF(EM86&gt;='Valori soglia'!$H$6,"BöB","OAPub")</f>
        <v>OAPub</v>
      </c>
      <c r="EO86" s="459" t="str">
        <f>IF(OR(AND(EK$12="Grundvertrag Dienstleistung",EM86&gt;='Valori soglia'!$H$5,EO88=""),AND(EK$12="Los Dienstleistung",EM86&gt;='Valori soglia'!$H$5,EO88=""),AND(EK$12="Grundvertrag Lieferung",EM86&gt;='Valori soglia'!$L$5,EO88=""),AND(EK$12="Los Lieferung",EM86&gt;='Valori soglia'!$L$5,EO88="")),"Freihändig Tipo. 13 OAPub","")</f>
        <v/>
      </c>
      <c r="EP86" s="460"/>
      <c r="EQ86" s="461" t="str">
        <f>IF(EN86="BöB","Ja","No")</f>
        <v>No</v>
      </c>
      <c r="ER86" s="463" t="str">
        <f>IF(EN86="BöB","Ja","No")</f>
        <v>No</v>
      </c>
      <c r="ES86" s="465" t="str">
        <f>IF(SUM(EM14:EM88)&gt;EM12/2,"Ʃ Aggiunte &gt; 50% Grundauftrag","")</f>
        <v/>
      </c>
      <c r="ET86" s="27"/>
      <c r="EU86" s="173" t="s">
        <v>44</v>
      </c>
      <c r="EV86" s="429">
        <v>25</v>
      </c>
      <c r="EW86" s="455">
        <v>0</v>
      </c>
      <c r="EX86" s="457" t="str">
        <f>IF(EW86&gt;='Valori soglia'!$H$6,"BöB","OAPub")</f>
        <v>OAPub</v>
      </c>
      <c r="EY86" s="459" t="str">
        <f>IF(OR(AND(EU$12="Grundvertrag Dienstleistung",EW86&gt;='Valori soglia'!$H$5,EY88=""),AND(EU$12="Los Dienstleistung",EW86&gt;='Valori soglia'!$H$5,EY88=""),AND(EU$12="Grundvertrag Lieferung",EW86&gt;='Valori soglia'!$L$5,EY88=""),AND(EU$12="Los Lieferung",EW86&gt;='Valori soglia'!$L$5,EY88="")),"Freihändig Tipo. 13 OAPub","")</f>
        <v/>
      </c>
      <c r="EZ86" s="460"/>
      <c r="FA86" s="461" t="str">
        <f>IF(EX86="BöB","Ja","No")</f>
        <v>No</v>
      </c>
      <c r="FB86" s="463" t="str">
        <f>IF(EX86="BöB","Ja","No")</f>
        <v>No</v>
      </c>
      <c r="FC86" s="465" t="str">
        <f>IF(SUM(EW14:EW88)&gt;EW12/2,"Ʃ Aggiunte &gt; 50% Grundauftrag","")</f>
        <v/>
      </c>
      <c r="FD86" s="159"/>
      <c r="FE86" s="173" t="s">
        <v>44</v>
      </c>
      <c r="FF86" s="429">
        <v>25</v>
      </c>
      <c r="FG86" s="455">
        <v>0</v>
      </c>
      <c r="FH86" s="457" t="str">
        <f>IF(FG86&gt;='Valori soglia'!$H$6,"BöB","OAPub")</f>
        <v>OAPub</v>
      </c>
      <c r="FI86" s="459" t="str">
        <f>IF(OR(AND(FE$12="Grundvertrag Dienstleistung",FG86&gt;='Valori soglia'!$H$5,FI88=""),AND(FE$12="Los Dienstleistung",FG86&gt;='Valori soglia'!$H$5,FI88=""),AND(FE$12="Grundvertrag Lieferung",FG86&gt;='Valori soglia'!$L$5,FI88=""),AND(FE$12="Los Lieferung",FG86&gt;='Valori soglia'!$L$5,FI88="")),"Freihändig Tipo. 13 OAPub","")</f>
        <v/>
      </c>
      <c r="FJ86" s="460"/>
      <c r="FK86" s="461" t="str">
        <f>IF(FH86="BöB","Ja","No")</f>
        <v>No</v>
      </c>
      <c r="FL86" s="463" t="str">
        <f>IF(FH86="BöB","Ja","No")</f>
        <v>No</v>
      </c>
      <c r="FM86" s="465" t="str">
        <f>IF(SUM(FG14:FG88)&gt;FG12/2,"Ʃ Aggiunte &gt; 50% Grundauftrag","")</f>
        <v/>
      </c>
      <c r="FN86" s="159"/>
      <c r="FO86" s="173" t="s">
        <v>44</v>
      </c>
      <c r="FP86" s="429">
        <v>25</v>
      </c>
      <c r="FQ86" s="455">
        <v>0</v>
      </c>
      <c r="FR86" s="457" t="str">
        <f>IF(FQ86&gt;='Valori soglia'!$H$6,"BöB","OAPub")</f>
        <v>OAPub</v>
      </c>
      <c r="FS86" s="459" t="str">
        <f>IF(OR(AND(FO$12="Grundvertrag Dienstleistung",FQ86&gt;='Valori soglia'!$H$5,FS88=""),AND(FO$12="Los Dienstleistung",FQ86&gt;='Valori soglia'!$H$5,FS88=""),AND(FO$12="Grundvertrag Lieferung",FQ86&gt;='Valori soglia'!$L$5,FS88=""),AND(FO$12="Los Lieferung",FQ86&gt;='Valori soglia'!$L$5,FS88="")),"Freihändig Tipo. 13 OAPub","")</f>
        <v/>
      </c>
      <c r="FT86" s="460"/>
      <c r="FU86" s="461" t="str">
        <f>IF(FR86="BöB","Ja","No")</f>
        <v>No</v>
      </c>
      <c r="FV86" s="463" t="str">
        <f>IF(FR86="BöB","Ja","No")</f>
        <v>No</v>
      </c>
      <c r="FW86" s="465" t="str">
        <f>IF(SUM(FQ14:FQ88)&gt;FQ12/2,"Ʃ Aggiunte &gt; 50% Grundauftrag","")</f>
        <v/>
      </c>
      <c r="FX86" s="160"/>
      <c r="FY86" s="173" t="s">
        <v>44</v>
      </c>
      <c r="FZ86" s="429">
        <v>25</v>
      </c>
      <c r="GA86" s="455">
        <v>0</v>
      </c>
      <c r="GB86" s="457" t="str">
        <f>IF(GA86&gt;='Valori soglia'!$H$6,"BöB","OAPub")</f>
        <v>OAPub</v>
      </c>
      <c r="GC86" s="459" t="str">
        <f>IF(OR(AND(FY$12="Grundvertrag Dienstleistung",GA86&gt;='Valori soglia'!$H$5,GC88=""),AND(FY$12="Los Dienstleistung",GA86&gt;='Valori soglia'!$H$5,GC88=""),AND(FY$12="Grundvertrag Lieferung",GA86&gt;='Valori soglia'!$L$5,GC88=""),AND(FY$12="Los Lieferung",GA86&gt;='Valori soglia'!$L$5,GC88="")),"Freihändig Tipo. 13 OAPub","")</f>
        <v/>
      </c>
      <c r="GD86" s="460"/>
      <c r="GE86" s="461" t="str">
        <f>IF(GB86="BöB","Ja","No")</f>
        <v>No</v>
      </c>
      <c r="GF86" s="463" t="str">
        <f>IF(GB86="BöB","Ja","No")</f>
        <v>No</v>
      </c>
      <c r="GG86" s="465" t="str">
        <f>IF(SUM(GA14:GA88)&gt;GA12/2,"Ʃ Aggiunte &gt; 50% Grundauftrag","")</f>
        <v/>
      </c>
      <c r="GH86" s="161"/>
      <c r="GI86" s="173" t="s">
        <v>44</v>
      </c>
      <c r="GJ86" s="429">
        <v>25</v>
      </c>
      <c r="GK86" s="455">
        <v>0</v>
      </c>
      <c r="GL86" s="457" t="str">
        <f>IF(GK86&gt;='Valori soglia'!$H$6,"BöB","OAPub")</f>
        <v>OAPub</v>
      </c>
      <c r="GM86" s="459" t="str">
        <f>IF(OR(AND(GI$12="Grundvertrag Dienstleistung",GK86&gt;='Valori soglia'!$H$5,GM88=""),AND(GI$12="Los Dienstleistung",GK86&gt;='Valori soglia'!$H$5,GM88=""),AND(GI$12="Grundvertrag Lieferung",GK86&gt;='Valori soglia'!$L$5,GM88=""),AND(GI$12="Los Lieferung",GK86&gt;='Valori soglia'!$L$5,GM88="")),"Freihändig Tipo. 13 OAPub","")</f>
        <v/>
      </c>
      <c r="GN86" s="460"/>
      <c r="GO86" s="461" t="str">
        <f>IF(GL86="BöB","Ja","No")</f>
        <v>No</v>
      </c>
      <c r="GP86" s="463" t="str">
        <f>IF(GL86="BöB","Ja","No")</f>
        <v>No</v>
      </c>
      <c r="GQ86" s="465" t="str">
        <f>IF(SUM(GK14:GK88)&gt;GK12/2,"Ʃ Aggiunte &gt; 50% Grundauftrag","")</f>
        <v/>
      </c>
      <c r="GR86" s="162"/>
      <c r="GS86" s="173" t="s">
        <v>44</v>
      </c>
      <c r="GT86" s="429">
        <v>25</v>
      </c>
      <c r="GU86" s="455">
        <v>0</v>
      </c>
      <c r="GV86" s="457" t="str">
        <f>IF(GU86&gt;='Valori soglia'!$H$6,"BöB","OAPub")</f>
        <v>OAPub</v>
      </c>
      <c r="GW86" s="459" t="str">
        <f>IF(OR(AND(GS$12="Grundvertrag Dienstleistung",GU86&gt;='Valori soglia'!$H$5,GW88=""),AND(GS$12="Los Dienstleistung",GU86&gt;='Valori soglia'!$H$5,GW88=""),AND(GS$12="Grundvertrag Lieferung",GU86&gt;='Valori soglia'!$L$5,GW88=""),AND(GS$12="Los Lieferung",GU86&gt;='Valori soglia'!$L$5,GW88="")),"Freihändig Tipo. 13 OAPub","")</f>
        <v/>
      </c>
      <c r="GX86" s="460"/>
      <c r="GY86" s="461" t="str">
        <f>IF(GV86="BöB","Ja","No")</f>
        <v>No</v>
      </c>
      <c r="GZ86" s="463" t="str">
        <f>IF(GV86="BöB","Ja","No")</f>
        <v>No</v>
      </c>
      <c r="HA86" s="465" t="str">
        <f>IF(SUM(GU14:GU88)&gt;GU12/2,"Ʃ Aggiunte &gt; 50% Grundauftrag","")</f>
        <v/>
      </c>
      <c r="HB86" s="36"/>
      <c r="HC86" s="173" t="s">
        <v>44</v>
      </c>
      <c r="HD86" s="429">
        <v>25</v>
      </c>
      <c r="HE86" s="455">
        <v>0</v>
      </c>
      <c r="HF86" s="457" t="str">
        <f>IF(HE86&gt;='Valori soglia'!$H$6,"BöB","OAPub")</f>
        <v>OAPub</v>
      </c>
      <c r="HG86" s="459" t="str">
        <f>IF(OR(AND(HC$12="Grundvertrag Dienstleistung",HE86&gt;='Valori soglia'!$H$5,HG88=""),AND(HC$12="Los Dienstleistung",HE86&gt;='Valori soglia'!$H$5,HG88=""),AND(HC$12="Grundvertrag Lieferung",HE86&gt;='Valori soglia'!$L$5,HG88=""),AND(HC$12="Los Lieferung",HE86&gt;='Valori soglia'!$L$5,HG88="")),"Freihändig Tipo. 13 OAPub","")</f>
        <v/>
      </c>
      <c r="HH86" s="460"/>
      <c r="HI86" s="461" t="str">
        <f>IF(HF86="BöB","Ja","No")</f>
        <v>No</v>
      </c>
      <c r="HJ86" s="463" t="str">
        <f>IF(HF86="BöB","Ja","No")</f>
        <v>No</v>
      </c>
      <c r="HK86" s="465" t="str">
        <f>IF(SUM(HE14:HE88)&gt;HE12/2,"Ʃ Aggiunte &gt; 50% Grundauftrag","")</f>
        <v/>
      </c>
      <c r="HL86" s="27"/>
      <c r="HM86" s="173" t="s">
        <v>44</v>
      </c>
      <c r="HN86" s="429">
        <v>25</v>
      </c>
      <c r="HO86" s="455">
        <v>0</v>
      </c>
      <c r="HP86" s="457" t="str">
        <f>IF(HO86&gt;='Valori soglia'!$H$6,"BöB","OAPub")</f>
        <v>OAPub</v>
      </c>
      <c r="HQ86" s="459" t="str">
        <f>IF(OR(AND(HM$12="Grundvertrag Dienstleistung",HO86&gt;='Valori soglia'!$H$5,HQ88=""),AND(HM$12="Los Dienstleistung",HO86&gt;='Valori soglia'!$H$5,HQ88=""),AND(HM$12="Grundvertrag Lieferung",HO86&gt;='Valori soglia'!$L$5,HQ88=""),AND(HM$12="Los Lieferung",HO86&gt;='Valori soglia'!$L$5,HQ88="")),"Freihändig Tipo. 13 OAPub","")</f>
        <v/>
      </c>
      <c r="HR86" s="460"/>
      <c r="HS86" s="461" t="str">
        <f>IF(HP86="BöB","Ja","No")</f>
        <v>No</v>
      </c>
      <c r="HT86" s="463" t="str">
        <f>IF(HP86="BöB","Ja","No")</f>
        <v>No</v>
      </c>
      <c r="HU86" s="465" t="str">
        <f>IF(SUM(HO14:HO88)&gt;HO12/2,"Ʃ Aggiunte &gt; 50% Grundauftrag","")</f>
        <v/>
      </c>
      <c r="HV86" s="28"/>
      <c r="HW86" s="173" t="s">
        <v>44</v>
      </c>
      <c r="HX86" s="429">
        <v>25</v>
      </c>
      <c r="HY86" s="455">
        <v>0</v>
      </c>
      <c r="HZ86" s="457" t="str">
        <f>IF(HY86&gt;='Valori soglia'!$H$6,"BöB","OAPub")</f>
        <v>OAPub</v>
      </c>
      <c r="IA86" s="459" t="str">
        <f>IF(OR(AND(HW$12="Grundvertrag Dienstleistung",HY86&gt;='Valori soglia'!$H$5,IA88=""),AND(HW$12="Los Dienstleistung",HY86&gt;='Valori soglia'!$H$5,IA88=""),AND(HW$12="Grundvertrag Lieferung",HY86&gt;='Valori soglia'!$L$5,IA88=""),AND(HW$12="Los Lieferung",HY86&gt;='Valori soglia'!$L$5,IA88="")),"Freihändig Tipo. 13 OAPub","")</f>
        <v/>
      </c>
      <c r="IB86" s="460"/>
      <c r="IC86" s="461" t="str">
        <f>IF(HZ86="BöB","Ja","No")</f>
        <v>No</v>
      </c>
      <c r="ID86" s="463" t="str">
        <f>IF(HZ86="BöB","Ja","No")</f>
        <v>No</v>
      </c>
      <c r="IE86" s="465" t="str">
        <f>IF(SUM(HY14:HY88)&gt;HY12/2,"Ʃ Aggiunte &gt; 50% Grundauftrag","")</f>
        <v/>
      </c>
      <c r="IF86" s="27"/>
      <c r="IG86" s="173" t="s">
        <v>44</v>
      </c>
      <c r="IH86" s="429">
        <v>25</v>
      </c>
      <c r="II86" s="455">
        <v>0</v>
      </c>
      <c r="IJ86" s="457" t="str">
        <f>IF(II86&gt;='Valori soglia'!$H$6,"BöB","OAPub")</f>
        <v>OAPub</v>
      </c>
      <c r="IK86" s="459" t="str">
        <f>IF(OR(AND(IG$12="Grundvertrag Dienstleistung",II86&gt;='Valori soglia'!$H$5,IK88=""),AND(IG$12="Los Dienstleistung",II86&gt;='Valori soglia'!$H$5,IK88=""),AND(IG$12="Grundvertrag Lieferung",II86&gt;='Valori soglia'!$L$5,IK88=""),AND(IG$12="Los Lieferung",II86&gt;='Valori soglia'!$L$5,IK88="")),"Freihändig Tipo. 13 OAPub","")</f>
        <v/>
      </c>
      <c r="IL86" s="460"/>
      <c r="IM86" s="461" t="str">
        <f>IF(IJ86="BöB","Ja","No")</f>
        <v>No</v>
      </c>
      <c r="IN86" s="463" t="str">
        <f>IF(IJ86="BöB","Ja","No")</f>
        <v>No</v>
      </c>
      <c r="IO86" s="465" t="str">
        <f>IF(SUM(II14:II88)&gt;II12/2,"Ʃ Aggiunte &gt; 50% Grundauftrag","")</f>
        <v/>
      </c>
      <c r="IP86" s="159"/>
      <c r="IQ86" s="173" t="s">
        <v>44</v>
      </c>
      <c r="IR86" s="429">
        <v>25</v>
      </c>
      <c r="IS86" s="455">
        <v>0</v>
      </c>
      <c r="IT86" s="457" t="str">
        <f>IF(IS86&gt;='Valori soglia'!$H$6,"BöB","OAPub")</f>
        <v>OAPub</v>
      </c>
      <c r="IU86" s="459" t="str">
        <f>IF(OR(AND(IQ$12="Grundvertrag Dienstleistung",IS86&gt;='Valori soglia'!$H$5,IU88=""),AND(IQ$12="Los Dienstleistung",IS86&gt;='Valori soglia'!$H$5,IU88=""),AND(IQ$12="Grundvertrag Lieferung",IS86&gt;='Valori soglia'!$L$5,IU88=""),AND(IQ$12="Los Lieferung",IS86&gt;='Valori soglia'!$L$5,IU88="")),"Freihändig Tipo. 13 OAPub","")</f>
        <v/>
      </c>
      <c r="IV86" s="460"/>
      <c r="IW86" s="461" t="str">
        <f>IF(IT86="BöB","Ja","No")</f>
        <v>No</v>
      </c>
      <c r="IX86" s="463" t="str">
        <f>IF(IT86="BöB","Ja","No")</f>
        <v>No</v>
      </c>
      <c r="IY86" s="465" t="str">
        <f>IF(SUM(IS14:IS88)&gt;IS12/2,"Ʃ Aggiunte &gt; 50% Grundauftrag","")</f>
        <v/>
      </c>
      <c r="IZ86" s="159"/>
      <c r="JA86" s="173" t="s">
        <v>44</v>
      </c>
      <c r="JB86" s="429">
        <v>25</v>
      </c>
      <c r="JC86" s="455">
        <v>0</v>
      </c>
      <c r="JD86" s="457" t="str">
        <f>IF(JC86&gt;='Valori soglia'!$H$6,"BöB","OAPub")</f>
        <v>OAPub</v>
      </c>
      <c r="JE86" s="459" t="str">
        <f>IF(OR(AND(JA$12="Grundvertrag Dienstleistung",JC86&gt;='Valori soglia'!$H$5,JE88=""),AND(JA$12="Los Dienstleistung",JC86&gt;='Valori soglia'!$H$5,JE88=""),AND(JA$12="Grundvertrag Lieferung",JC86&gt;='Valori soglia'!$L$5,JE88=""),AND(JA$12="Los Lieferung",JC86&gt;='Valori soglia'!$L$5,JE88="")),"Freihändig Tipo. 13 OAPub","")</f>
        <v/>
      </c>
      <c r="JF86" s="460"/>
      <c r="JG86" s="461" t="str">
        <f>IF(JD86="BöB","Ja","No")</f>
        <v>No</v>
      </c>
      <c r="JH86" s="463" t="str">
        <f>IF(JD86="BöB","Ja","No")</f>
        <v>No</v>
      </c>
      <c r="JI86" s="465" t="str">
        <f>IF(SUM(JC14:JC88)&gt;JC12/2,"Ʃ Aggiunte &gt; 50% Grundauftrag","")</f>
        <v/>
      </c>
      <c r="JJ86" s="160"/>
      <c r="JK86" s="173" t="s">
        <v>44</v>
      </c>
      <c r="JL86" s="429">
        <v>25</v>
      </c>
      <c r="JM86" s="455">
        <v>0</v>
      </c>
      <c r="JN86" s="457" t="str">
        <f>IF(JM86&gt;='Valori soglia'!$H$6,"BöB","OAPub")</f>
        <v>OAPub</v>
      </c>
      <c r="JO86" s="459" t="str">
        <f>IF(OR(AND(JK$12="Grundvertrag Dienstleistung",JM86&gt;='Valori soglia'!$H$5,JO88=""),AND(JK$12="Los Dienstleistung",JM86&gt;='Valori soglia'!$H$5,JO88=""),AND(JK$12="Grundvertrag Lieferung",JM86&gt;='Valori soglia'!$L$5,JO88=""),AND(JK$12="Los Lieferung",JM86&gt;='Valori soglia'!$L$5,JO88="")),"Freihändig Tipo. 13 OAPub","")</f>
        <v/>
      </c>
      <c r="JP86" s="460"/>
      <c r="JQ86" s="461" t="str">
        <f>IF(JN86="BöB","Ja","No")</f>
        <v>No</v>
      </c>
      <c r="JR86" s="463" t="str">
        <f>IF(JN86="BöB","Ja","No")</f>
        <v>No</v>
      </c>
      <c r="JS86" s="465" t="str">
        <f>IF(SUM(JM14:JM88)&gt;JM12/2,"Ʃ Aggiunte &gt; 50% Grundauftrag","")</f>
        <v/>
      </c>
    </row>
    <row r="87" spans="2:279" ht="27" customHeight="1" x14ac:dyDescent="0.2">
      <c r="B87" s="342" t="s">
        <v>34</v>
      </c>
      <c r="C87" s="429"/>
      <c r="D87" s="378"/>
      <c r="E87" s="510"/>
      <c r="F87" s="498" t="str">
        <f>IF(OR(AND(B86="Grundvertrag Dienstleistung",D86&gt;='Valori soglia'!H$5,D86&lt;'Valori soglia'!H$6),AND(B86="Los Dienstleistung",D86&gt;='Valori soglia'!H$5,D86&lt;'Valori soglia'!H$6),AND(B86="Grundvertrag Lieferung",D86&gt;='Valori soglia'!L$5,D86&lt;'Valori soglia'!L$6),AND(B86="Los Lieferung",D86&gt;='Valori soglia'!L$5,D86&lt;'Valori soglia'!L$6)),"Einladungsverfahren *","")</f>
        <v/>
      </c>
      <c r="G87" s="499"/>
      <c r="H87" s="502"/>
      <c r="I87" s="503"/>
      <c r="J87" s="495"/>
      <c r="K87" s="466" t="s">
        <v>45</v>
      </c>
      <c r="L87" s="429"/>
      <c r="M87" s="455"/>
      <c r="N87" s="457"/>
      <c r="O87" s="468" t="str">
        <f>IF(OR(AND(K$12="Grundvertrag Dienstleistung",M86&lt;'Valori soglia'!$H$5),AND(K$12="Los Dienstleistung",M86&lt;'Valori soglia'!$H$5),AND(K$12="Grundvertrag Lieferung",M86&lt;'Valori soglia'!$L$5),AND(K$12="Los Lieferung",M86&lt;'Valori soglia'!$L$5)),"Freihändig Tipo. 36 OAPub","")</f>
        <v/>
      </c>
      <c r="P87" s="469"/>
      <c r="Q87" s="461"/>
      <c r="R87" s="463"/>
      <c r="S87" s="465"/>
      <c r="T87" s="162"/>
      <c r="U87" s="466" t="s">
        <v>45</v>
      </c>
      <c r="V87" s="429"/>
      <c r="W87" s="455"/>
      <c r="X87" s="457"/>
      <c r="Y87" s="468" t="str">
        <f>IF(OR(AND(U$12="Grundvertrag Dienstleistung",W86&lt;'Valori soglia'!$H$5),AND(U$12="Los Dienstleistung",W86&lt;'Valori soglia'!$H$5),AND(U$12="Grundvertrag Lieferung",W86&lt;'Valori soglia'!$L$5),AND(U$12="Los Lieferung",W86&lt;'Valori soglia'!$L$5)),"Freihändig Tipo. 36 OAPub","")</f>
        <v/>
      </c>
      <c r="Z87" s="469"/>
      <c r="AA87" s="461"/>
      <c r="AB87" s="463"/>
      <c r="AC87" s="465"/>
      <c r="AD87" s="27"/>
      <c r="AE87" s="466" t="s">
        <v>45</v>
      </c>
      <c r="AF87" s="429"/>
      <c r="AG87" s="455"/>
      <c r="AH87" s="457"/>
      <c r="AI87" s="468" t="str">
        <f>IF(OR(AND(AE$12="Grundvertrag Dienstleistung",AG86&lt;'Valori soglia'!$H$5),AND(AE$12="Los Dienstleistung",AG86&lt;'Valori soglia'!$H$5),AND(AE$12="Grundvertrag Lieferung",AG86&lt;'Valori soglia'!$L$5),AND(AE$12="Los Lieferung",AG86&lt;'Valori soglia'!$L$5)),"Freihändig Tipo. 36 OAPub","")</f>
        <v/>
      </c>
      <c r="AJ87" s="469"/>
      <c r="AK87" s="461"/>
      <c r="AL87" s="463"/>
      <c r="AM87" s="465"/>
      <c r="AN87" s="27"/>
      <c r="AO87" s="466" t="s">
        <v>45</v>
      </c>
      <c r="AP87" s="429"/>
      <c r="AQ87" s="455"/>
      <c r="AR87" s="457"/>
      <c r="AS87" s="468" t="str">
        <f>IF(OR(AND(AO$12="Grundvertrag Dienstleistung",AQ86&lt;'Valori soglia'!$H$5),AND(AO$12="Los Dienstleistung",AQ86&lt;'Valori soglia'!$H$5),AND(AO$12="Grundvertrag Lieferung",AQ86&lt;'Valori soglia'!$L$5),AND(AO$12="Los Lieferung",AQ86&lt;'Valori soglia'!$L$5)),"Freihändig Tipo. 36 OAPub","")</f>
        <v/>
      </c>
      <c r="AT87" s="469"/>
      <c r="AU87" s="461"/>
      <c r="AV87" s="463"/>
      <c r="AW87" s="465"/>
      <c r="AX87" s="28"/>
      <c r="AY87" s="466" t="s">
        <v>45</v>
      </c>
      <c r="AZ87" s="429"/>
      <c r="BA87" s="455"/>
      <c r="BB87" s="457"/>
      <c r="BC87" s="468" t="str">
        <f>IF(OR(AND(AY$12="Grundvertrag Dienstleistung",BA86&lt;'Valori soglia'!$H$5),AND(AY$12="Los Dienstleistung",BA86&lt;'Valori soglia'!$H$5),AND(AY$12="Grundvertrag Lieferung",BA86&lt;'Valori soglia'!$L$5),AND(AY$12="Los Lieferung",BA86&lt;'Valori soglia'!$L$5)),"Freihändig Tipo. 36 OAPub","")</f>
        <v/>
      </c>
      <c r="BD87" s="469"/>
      <c r="BE87" s="461"/>
      <c r="BF87" s="463"/>
      <c r="BG87" s="465"/>
      <c r="BH87" s="27"/>
      <c r="BI87" s="466" t="s">
        <v>45</v>
      </c>
      <c r="BJ87" s="429"/>
      <c r="BK87" s="455"/>
      <c r="BL87" s="457"/>
      <c r="BM87" s="468" t="str">
        <f>IF(OR(AND(BI$12="Grundvertrag Dienstleistung",BK86&lt;'Valori soglia'!$H$5),AND(BI$12="Los Dienstleistung",BK86&lt;'Valori soglia'!$H$5),AND(BI$12="Grundvertrag Lieferung",BK86&lt;'Valori soglia'!$L$5),AND(BI$12="Los Lieferung",BK86&lt;'Valori soglia'!$L$5)),"Freihändig Tipo. 36 OAPub","")</f>
        <v/>
      </c>
      <c r="BN87" s="469"/>
      <c r="BO87" s="461"/>
      <c r="BP87" s="463"/>
      <c r="BQ87" s="465"/>
      <c r="BR87" s="159"/>
      <c r="BS87" s="466" t="s">
        <v>45</v>
      </c>
      <c r="BT87" s="429"/>
      <c r="BU87" s="455"/>
      <c r="BV87" s="457"/>
      <c r="BW87" s="468" t="str">
        <f>IF(OR(AND(BS$12="Grundvertrag Dienstleistung",BU86&lt;'Valori soglia'!$H$5),AND(BS$12="Los Dienstleistung",BU86&lt;'Valori soglia'!$H$5),AND(BS$12="Grundvertrag Lieferung",BU86&lt;'Valori soglia'!$L$5),AND(BS$12="Los Lieferung",BU86&lt;'Valori soglia'!$L$5)),"Freihändig Tipo. 36 OAPub","")</f>
        <v/>
      </c>
      <c r="BX87" s="469"/>
      <c r="BY87" s="461"/>
      <c r="BZ87" s="463"/>
      <c r="CA87" s="465"/>
      <c r="CB87" s="159"/>
      <c r="CC87" s="466" t="s">
        <v>45</v>
      </c>
      <c r="CD87" s="429"/>
      <c r="CE87" s="455"/>
      <c r="CF87" s="457"/>
      <c r="CG87" s="468" t="str">
        <f>IF(OR(AND(CC$12="Grundvertrag Dienstleistung",CE86&lt;'Valori soglia'!$H$5),AND(CC$12="Los Dienstleistung",CE86&lt;'Valori soglia'!$H$5),AND(CC$12="Grundvertrag Lieferung",CE86&lt;'Valori soglia'!$L$5),AND(CC$12="Los Lieferung",CE86&lt;'Valori soglia'!$L$5)),"Freihändig Tipo. 36 OAPub","")</f>
        <v/>
      </c>
      <c r="CH87" s="469"/>
      <c r="CI87" s="461"/>
      <c r="CJ87" s="463"/>
      <c r="CK87" s="465"/>
      <c r="CL87" s="160"/>
      <c r="CM87" s="466" t="s">
        <v>45</v>
      </c>
      <c r="CN87" s="429"/>
      <c r="CO87" s="455"/>
      <c r="CP87" s="457"/>
      <c r="CQ87" s="468" t="str">
        <f>IF(OR(AND(CM$12="Grundvertrag Dienstleistung",CO86&lt;'Valori soglia'!$H$5),AND(CM$12="Los Dienstleistung",CO86&lt;'Valori soglia'!$H$5),AND(CM$12="Grundvertrag Lieferung",CO86&lt;'Valori soglia'!$L$5),AND(CM$12="Los Lieferung",CO86&lt;'Valori soglia'!$L$5)),"Freihändig Tipo. 36 OAPub","")</f>
        <v/>
      </c>
      <c r="CR87" s="469"/>
      <c r="CS87" s="461"/>
      <c r="CT87" s="463"/>
      <c r="CU87" s="465"/>
      <c r="CV87" s="161"/>
      <c r="CW87" s="466" t="s">
        <v>45</v>
      </c>
      <c r="CX87" s="429"/>
      <c r="CY87" s="455"/>
      <c r="CZ87" s="457"/>
      <c r="DA87" s="468" t="str">
        <f>IF(OR(AND(CW$12="Grundvertrag Dienstleistung",CY86&lt;'Valori soglia'!$H$5),AND(CW$12="Los Dienstleistung",CY86&lt;'Valori soglia'!$H$5),AND(CW$12="Grundvertrag Lieferung",CY86&lt;'Valori soglia'!$L$5),AND(CW$12="Los Lieferung",CY86&lt;'Valori soglia'!$L$5)),"Freihändig Tipo. 36 OAPub","")</f>
        <v/>
      </c>
      <c r="DB87" s="469"/>
      <c r="DC87" s="461"/>
      <c r="DD87" s="463"/>
      <c r="DE87" s="465"/>
      <c r="DF87" s="162"/>
      <c r="DG87" s="466" t="s">
        <v>45</v>
      </c>
      <c r="DH87" s="429"/>
      <c r="DI87" s="455"/>
      <c r="DJ87" s="457"/>
      <c r="DK87" s="468" t="str">
        <f>IF(OR(AND(DG$12="Grundvertrag Dienstleistung",DI86&lt;'Valori soglia'!$H$5),AND(DG$12="Los Dienstleistung",DI86&lt;'Valori soglia'!$H$5),AND(DG$12="Grundvertrag Lieferung",DI86&lt;'Valori soglia'!$L$5),AND(DG$12="Los Lieferung",DI86&lt;'Valori soglia'!$L$5)),"Freihändig Tipo. 36 OAPub","")</f>
        <v/>
      </c>
      <c r="DL87" s="469"/>
      <c r="DM87" s="461"/>
      <c r="DN87" s="463"/>
      <c r="DO87" s="465"/>
      <c r="DP87" s="27"/>
      <c r="DQ87" s="466" t="s">
        <v>45</v>
      </c>
      <c r="DR87" s="429"/>
      <c r="DS87" s="455"/>
      <c r="DT87" s="457"/>
      <c r="DU87" s="468" t="str">
        <f>IF(OR(AND(DQ$12="Grundvertrag Dienstleistung",DS86&lt;'Valori soglia'!$H$5),AND(DQ$12="Los Dienstleistung",DS86&lt;'Valori soglia'!$H$5),AND(DQ$12="Grundvertrag Lieferung",DS86&lt;'Valori soglia'!$L$5),AND(DQ$12="Los Lieferung",DS86&lt;'Valori soglia'!$L$5)),"Freihändig Tipo. 36 OAPub","")</f>
        <v/>
      </c>
      <c r="DV87" s="469"/>
      <c r="DW87" s="461"/>
      <c r="DX87" s="463"/>
      <c r="DY87" s="465"/>
      <c r="DZ87" s="27"/>
      <c r="EA87" s="466" t="s">
        <v>45</v>
      </c>
      <c r="EB87" s="429"/>
      <c r="EC87" s="455"/>
      <c r="ED87" s="457"/>
      <c r="EE87" s="468" t="str">
        <f>IF(OR(AND(EA$12="Grundvertrag Dienstleistung",EC86&lt;'Valori soglia'!$H$5),AND(EA$12="Los Dienstleistung",EC86&lt;'Valori soglia'!$H$5),AND(EA$12="Grundvertrag Lieferung",EC86&lt;'Valori soglia'!$L$5),AND(EA$12="Los Lieferung",EC86&lt;'Valori soglia'!$L$5)),"Freihändig Tipo. 36 OAPub","")</f>
        <v/>
      </c>
      <c r="EF87" s="469"/>
      <c r="EG87" s="461"/>
      <c r="EH87" s="463"/>
      <c r="EI87" s="465"/>
      <c r="EJ87" s="28"/>
      <c r="EK87" s="466" t="s">
        <v>45</v>
      </c>
      <c r="EL87" s="429"/>
      <c r="EM87" s="455"/>
      <c r="EN87" s="457"/>
      <c r="EO87" s="468" t="str">
        <f>IF(OR(AND(EK$12="Grundvertrag Dienstleistung",EM86&lt;'Valori soglia'!$H$5),AND(EK$12="Los Dienstleistung",EM86&lt;'Valori soglia'!$H$5),AND(EK$12="Grundvertrag Lieferung",EM86&lt;'Valori soglia'!$L$5),AND(EK$12="Los Lieferung",EM86&lt;'Valori soglia'!$L$5)),"Freihändig Tipo. 36 OAPub","")</f>
        <v/>
      </c>
      <c r="EP87" s="469"/>
      <c r="EQ87" s="461"/>
      <c r="ER87" s="463"/>
      <c r="ES87" s="465"/>
      <c r="ET87" s="27"/>
      <c r="EU87" s="466" t="s">
        <v>45</v>
      </c>
      <c r="EV87" s="429"/>
      <c r="EW87" s="455"/>
      <c r="EX87" s="457"/>
      <c r="EY87" s="468" t="str">
        <f>IF(OR(AND(EU$12="Grundvertrag Dienstleistung",EW86&lt;'Valori soglia'!$H$5),AND(EU$12="Los Dienstleistung",EW86&lt;'Valori soglia'!$H$5),AND(EU$12="Grundvertrag Lieferung",EW86&lt;'Valori soglia'!$L$5),AND(EU$12="Los Lieferung",EW86&lt;'Valori soglia'!$L$5)),"Freihändig Tipo. 36 OAPub","")</f>
        <v/>
      </c>
      <c r="EZ87" s="469"/>
      <c r="FA87" s="461"/>
      <c r="FB87" s="463"/>
      <c r="FC87" s="465"/>
      <c r="FD87" s="159"/>
      <c r="FE87" s="466" t="s">
        <v>45</v>
      </c>
      <c r="FF87" s="429"/>
      <c r="FG87" s="455"/>
      <c r="FH87" s="457"/>
      <c r="FI87" s="468" t="str">
        <f>IF(OR(AND(FE$12="Grundvertrag Dienstleistung",FG86&lt;'Valori soglia'!$H$5),AND(FE$12="Los Dienstleistung",FG86&lt;'Valori soglia'!$H$5),AND(FE$12="Grundvertrag Lieferung",FG86&lt;'Valori soglia'!$L$5),AND(FE$12="Los Lieferung",FG86&lt;'Valori soglia'!$L$5)),"Freihändig Tipo. 36 OAPub","")</f>
        <v/>
      </c>
      <c r="FJ87" s="469"/>
      <c r="FK87" s="461"/>
      <c r="FL87" s="463"/>
      <c r="FM87" s="465"/>
      <c r="FN87" s="159"/>
      <c r="FO87" s="466" t="s">
        <v>45</v>
      </c>
      <c r="FP87" s="429"/>
      <c r="FQ87" s="455"/>
      <c r="FR87" s="457"/>
      <c r="FS87" s="468" t="str">
        <f>IF(OR(AND(FO$12="Grundvertrag Dienstleistung",FQ86&lt;'Valori soglia'!$H$5),AND(FO$12="Los Dienstleistung",FQ86&lt;'Valori soglia'!$H$5),AND(FO$12="Grundvertrag Lieferung",FQ86&lt;'Valori soglia'!$L$5),AND(FO$12="Los Lieferung",FQ86&lt;'Valori soglia'!$L$5)),"Freihändig Tipo. 36 OAPub","")</f>
        <v/>
      </c>
      <c r="FT87" s="469"/>
      <c r="FU87" s="461"/>
      <c r="FV87" s="463"/>
      <c r="FW87" s="465"/>
      <c r="FX87" s="160"/>
      <c r="FY87" s="466" t="s">
        <v>45</v>
      </c>
      <c r="FZ87" s="429"/>
      <c r="GA87" s="455"/>
      <c r="GB87" s="457"/>
      <c r="GC87" s="468" t="str">
        <f>IF(OR(AND(FY$12="Grundvertrag Dienstleistung",GA86&lt;'Valori soglia'!$H$5),AND(FY$12="Los Dienstleistung",GA86&lt;'Valori soglia'!$H$5),AND(FY$12="Grundvertrag Lieferung",GA86&lt;'Valori soglia'!$L$5),AND(FY$12="Los Lieferung",GA86&lt;'Valori soglia'!$L$5)),"Freihändig Tipo. 36 OAPub","")</f>
        <v/>
      </c>
      <c r="GD87" s="469"/>
      <c r="GE87" s="461"/>
      <c r="GF87" s="463"/>
      <c r="GG87" s="465"/>
      <c r="GH87" s="161"/>
      <c r="GI87" s="466" t="s">
        <v>45</v>
      </c>
      <c r="GJ87" s="429"/>
      <c r="GK87" s="455"/>
      <c r="GL87" s="457"/>
      <c r="GM87" s="468" t="str">
        <f>IF(OR(AND(GI$12="Grundvertrag Dienstleistung",GK86&lt;'Valori soglia'!$H$5),AND(GI$12="Los Dienstleistung",GK86&lt;'Valori soglia'!$H$5),AND(GI$12="Grundvertrag Lieferung",GK86&lt;'Valori soglia'!$L$5),AND(GI$12="Los Lieferung",GK86&lt;'Valori soglia'!$L$5)),"Freihändig Tipo. 36 OAPub","")</f>
        <v/>
      </c>
      <c r="GN87" s="469"/>
      <c r="GO87" s="461"/>
      <c r="GP87" s="463"/>
      <c r="GQ87" s="465"/>
      <c r="GR87" s="162"/>
      <c r="GS87" s="466" t="s">
        <v>45</v>
      </c>
      <c r="GT87" s="429"/>
      <c r="GU87" s="455"/>
      <c r="GV87" s="457"/>
      <c r="GW87" s="468" t="str">
        <f>IF(OR(AND(GS$12="Grundvertrag Dienstleistung",GU86&lt;'Valori soglia'!$H$5),AND(GS$12="Los Dienstleistung",GU86&lt;'Valori soglia'!$H$5),AND(GS$12="Grundvertrag Lieferung",GU86&lt;'Valori soglia'!$L$5),AND(GS$12="Los Lieferung",GU86&lt;'Valori soglia'!$L$5)),"Freihändig Tipo. 36 OAPub","")</f>
        <v/>
      </c>
      <c r="GX87" s="469"/>
      <c r="GY87" s="461"/>
      <c r="GZ87" s="463"/>
      <c r="HA87" s="465"/>
      <c r="HB87" s="27"/>
      <c r="HC87" s="466" t="s">
        <v>45</v>
      </c>
      <c r="HD87" s="429"/>
      <c r="HE87" s="455"/>
      <c r="HF87" s="457"/>
      <c r="HG87" s="468" t="str">
        <f>IF(OR(AND(HC$12="Grundvertrag Dienstleistung",HE86&lt;'Valori soglia'!$H$5),AND(HC$12="Los Dienstleistung",HE86&lt;'Valori soglia'!$H$5),AND(HC$12="Grundvertrag Lieferung",HE86&lt;'Valori soglia'!$L$5),AND(HC$12="Los Lieferung",HE86&lt;'Valori soglia'!$L$5)),"Freihändig Tipo. 36 OAPub","")</f>
        <v/>
      </c>
      <c r="HH87" s="469"/>
      <c r="HI87" s="461"/>
      <c r="HJ87" s="463"/>
      <c r="HK87" s="465"/>
      <c r="HL87" s="27"/>
      <c r="HM87" s="466" t="s">
        <v>45</v>
      </c>
      <c r="HN87" s="429"/>
      <c r="HO87" s="455"/>
      <c r="HP87" s="457"/>
      <c r="HQ87" s="468" t="str">
        <f>IF(OR(AND(HM$12="Grundvertrag Dienstleistung",HO86&lt;'Valori soglia'!$H$5),AND(HM$12="Los Dienstleistung",HO86&lt;'Valori soglia'!$H$5),AND(HM$12="Grundvertrag Lieferung",HO86&lt;'Valori soglia'!$L$5),AND(HM$12="Los Lieferung",HO86&lt;'Valori soglia'!$L$5)),"Freihändig Tipo. 36 OAPub","")</f>
        <v/>
      </c>
      <c r="HR87" s="469"/>
      <c r="HS87" s="461"/>
      <c r="HT87" s="463"/>
      <c r="HU87" s="465"/>
      <c r="HV87" s="28"/>
      <c r="HW87" s="466" t="s">
        <v>45</v>
      </c>
      <c r="HX87" s="429"/>
      <c r="HY87" s="455"/>
      <c r="HZ87" s="457"/>
      <c r="IA87" s="468" t="str">
        <f>IF(OR(AND(HW$12="Grundvertrag Dienstleistung",HY86&lt;'Valori soglia'!$H$5),AND(HW$12="Los Dienstleistung",HY86&lt;'Valori soglia'!$H$5),AND(HW$12="Grundvertrag Lieferung",HY86&lt;'Valori soglia'!$L$5),AND(HW$12="Los Lieferung",HY86&lt;'Valori soglia'!$L$5)),"Freihändig Tipo. 36 OAPub","")</f>
        <v/>
      </c>
      <c r="IB87" s="469"/>
      <c r="IC87" s="461"/>
      <c r="ID87" s="463"/>
      <c r="IE87" s="465"/>
      <c r="IF87" s="27"/>
      <c r="IG87" s="466" t="s">
        <v>45</v>
      </c>
      <c r="IH87" s="429"/>
      <c r="II87" s="455"/>
      <c r="IJ87" s="457"/>
      <c r="IK87" s="468" t="str">
        <f>IF(OR(AND(IG$12="Grundvertrag Dienstleistung",II86&lt;'Valori soglia'!$H$5),AND(IG$12="Los Dienstleistung",II86&lt;'Valori soglia'!$H$5),AND(IG$12="Grundvertrag Lieferung",II86&lt;'Valori soglia'!$L$5),AND(IG$12="Los Lieferung",II86&lt;'Valori soglia'!$L$5)),"Freihändig Tipo. 36 OAPub","")</f>
        <v/>
      </c>
      <c r="IL87" s="469"/>
      <c r="IM87" s="461"/>
      <c r="IN87" s="463"/>
      <c r="IO87" s="465"/>
      <c r="IP87" s="159"/>
      <c r="IQ87" s="466" t="s">
        <v>45</v>
      </c>
      <c r="IR87" s="429"/>
      <c r="IS87" s="455"/>
      <c r="IT87" s="457"/>
      <c r="IU87" s="468" t="str">
        <f>IF(OR(AND(IQ$12="Grundvertrag Dienstleistung",IS86&lt;'Valori soglia'!$H$5),AND(IQ$12="Los Dienstleistung",IS86&lt;'Valori soglia'!$H$5),AND(IQ$12="Grundvertrag Lieferung",IS86&lt;'Valori soglia'!$L$5),AND(IQ$12="Los Lieferung",IS86&lt;'Valori soglia'!$L$5)),"Freihändig Tipo. 36 OAPub","")</f>
        <v/>
      </c>
      <c r="IV87" s="469"/>
      <c r="IW87" s="461"/>
      <c r="IX87" s="463"/>
      <c r="IY87" s="465"/>
      <c r="IZ87" s="159"/>
      <c r="JA87" s="466" t="s">
        <v>45</v>
      </c>
      <c r="JB87" s="429"/>
      <c r="JC87" s="455"/>
      <c r="JD87" s="457"/>
      <c r="JE87" s="468" t="str">
        <f>IF(OR(AND(JA$12="Grundvertrag Dienstleistung",JC86&lt;'Valori soglia'!$H$5),AND(JA$12="Los Dienstleistung",JC86&lt;'Valori soglia'!$H$5),AND(JA$12="Grundvertrag Lieferung",JC86&lt;'Valori soglia'!$L$5),AND(JA$12="Los Lieferung",JC86&lt;'Valori soglia'!$L$5)),"Freihändig Tipo. 36 OAPub","")</f>
        <v/>
      </c>
      <c r="JF87" s="469"/>
      <c r="JG87" s="461"/>
      <c r="JH87" s="463"/>
      <c r="JI87" s="465"/>
      <c r="JJ87" s="160"/>
      <c r="JK87" s="466" t="s">
        <v>45</v>
      </c>
      <c r="JL87" s="429"/>
      <c r="JM87" s="455"/>
      <c r="JN87" s="457"/>
      <c r="JO87" s="468" t="str">
        <f>IF(OR(AND(JK$12="Grundvertrag Dienstleistung",JM86&lt;'Valori soglia'!$H$5),AND(JK$12="Los Dienstleistung",JM86&lt;'Valori soglia'!$H$5),AND(JK$12="Grundvertrag Lieferung",JM86&lt;'Valori soglia'!$L$5),AND(JK$12="Los Lieferung",JM86&lt;'Valori soglia'!$L$5)),"Freihändig Tipo. 36 OAPub","")</f>
        <v/>
      </c>
      <c r="JP87" s="469"/>
      <c r="JQ87" s="461"/>
      <c r="JR87" s="463"/>
      <c r="JS87" s="465"/>
    </row>
    <row r="88" spans="2:279" ht="27" customHeight="1" x14ac:dyDescent="0.2">
      <c r="B88" s="343"/>
      <c r="C88" s="429"/>
      <c r="D88" s="378"/>
      <c r="E88" s="510"/>
      <c r="F88" s="507" t="str">
        <f>IF(OR(AND(B86="Grundvertrag Dienstleistung",D86&lt;'Valori soglia'!H$5),AND(B86="Los Dienstleistung",D86&lt;'Valori soglia'!H$5),AND(B86="Grundvertrag Lieferung",D86&lt;'Valori soglia'!L$5),AND(B86="Los Lieferung",D86&lt;'Valori soglia'!L$5)),"Freihändig Tipo. 36 OAPub","")</f>
        <v/>
      </c>
      <c r="G88" s="508"/>
      <c r="H88" s="502"/>
      <c r="I88" s="503"/>
      <c r="J88" s="495"/>
      <c r="K88" s="466"/>
      <c r="L88" s="429"/>
      <c r="M88" s="455"/>
      <c r="N88" s="457"/>
      <c r="O88" s="472" t="str">
        <f>IF(OR(AND(N$12="Offen",OR(AND(K$12="Grundvertrag Dienstleistung",M86&gt;='Valori soglia'!$H$5,M86&lt;'Valori soglia'!$H$6),AND(K$12="Los Dienstleistung",M86&gt;='Valori soglia'!$H$5,M86&lt;'Valori soglia'!$H$6),AND(K$12="Grundvertrag Lieferung",M86&gt;='Valori soglia'!$L$5,M86&lt;'Valori soglia'!$L$6),AND(K$12="Los Lieferung",M86&gt;='Valori soglia'!$L$5,M86&lt;'Valori soglia'!$L$6))),AND(N$12="Einladung",OR(AND(K$12="Grundvertrag Dienstleistung",M86&gt;='Valori soglia'!$H$5,M86&lt;'Valori soglia'!$H$6),AND(K$12="Los Dienstleistung",M86&gt;='Valori soglia'!$H$5,M86&lt;'Valori soglia'!$H$6),AND(K$12="Grundvertrag Lieferung",M86&gt;='Valori soglia'!$L$5,M86&lt;'Valori soglia'!$L$6),AND(K$12="Los Lieferung",M86&gt;='Valori soglia'!$L$5,M86&lt;'Valori soglia'!$L$6)))),"Freihändig Tipo. 36 Abs. 2 Bst. d OAPub","")</f>
        <v/>
      </c>
      <c r="P88" s="473"/>
      <c r="Q88" s="461"/>
      <c r="R88" s="463"/>
      <c r="S88" s="465"/>
      <c r="T88" s="162"/>
      <c r="U88" s="466"/>
      <c r="V88" s="429"/>
      <c r="W88" s="455"/>
      <c r="X88" s="457"/>
      <c r="Y88" s="472" t="str">
        <f>IF(OR(AND(X$12="Offen",OR(AND(U$12="Grundvertrag Dienstleistung",W86&gt;='Valori soglia'!$H$5,W86&lt;'Valori soglia'!$H$6),AND(U$12="Los Dienstleistung",W86&gt;='Valori soglia'!$H$5,W86&lt;'Valori soglia'!$H$6),AND(U$12="Grundvertrag Lieferung",W86&gt;='Valori soglia'!$L$5,W86&lt;'Valori soglia'!$L$6),AND(U$12="Los Lieferung",W86&gt;='Valori soglia'!$L$5,W86&lt;'Valori soglia'!$L$6))),AND(X$12="Einladung",OR(AND(U$12="Grundvertrag Dienstleistung",W86&gt;='Valori soglia'!$H$5,W86&lt;'Valori soglia'!$H$6),AND(U$12="Los Dienstleistung",W86&gt;='Valori soglia'!$H$5,W86&lt;'Valori soglia'!$H$6),AND(U$12="Grundvertrag Lieferung",W86&gt;='Valori soglia'!$L$5,W86&lt;'Valori soglia'!$L$6),AND(U$12="Los Lieferung",W86&gt;='Valori soglia'!$L$5,W86&lt;'Valori soglia'!$L$6)))),"Freihändig Tipo. 36 Abs. 2 Bst. d OAPub","")</f>
        <v/>
      </c>
      <c r="Z88" s="473"/>
      <c r="AA88" s="461"/>
      <c r="AB88" s="463"/>
      <c r="AC88" s="465"/>
      <c r="AD88" s="36"/>
      <c r="AE88" s="466"/>
      <c r="AF88" s="429"/>
      <c r="AG88" s="455"/>
      <c r="AH88" s="457"/>
      <c r="AI88" s="472" t="str">
        <f>IF(OR(AND(AH$12="Offen",OR(AND(AE$12="Grundvertrag Dienstleistung",AG86&gt;='Valori soglia'!$H$5,AG86&lt;'Valori soglia'!$H$6),AND(AE$12="Los Dienstleistung",AG86&gt;='Valori soglia'!$H$5,AG86&lt;'Valori soglia'!$H$6),AND(AE$12="Grundvertrag Lieferung",AG86&gt;='Valori soglia'!$L$5,AG86&lt;'Valori soglia'!$L$6),AND(AE$12="Los Lieferung",AG86&gt;='Valori soglia'!$L$5,AG86&lt;'Valori soglia'!$L$6))),AND(AH$12="Einladung",OR(AND(AE$12="Grundvertrag Dienstleistung",AG86&gt;='Valori soglia'!$H$5,AG86&lt;'Valori soglia'!$H$6),AND(AE$12="Los Dienstleistung",AG86&gt;='Valori soglia'!$H$5,AG86&lt;'Valori soglia'!$H$6),AND(AE$12="Grundvertrag Lieferung",AG86&gt;='Valori soglia'!$L$5,AG86&lt;'Valori soglia'!$L$6),AND(AE$12="Los Lieferung",AG86&gt;='Valori soglia'!$L$5,AG86&lt;'Valori soglia'!$L$6)))),"Freihändig Tipo. 36 Abs. 2 Bst. d OAPub","")</f>
        <v/>
      </c>
      <c r="AJ88" s="473"/>
      <c r="AK88" s="461"/>
      <c r="AL88" s="463"/>
      <c r="AM88" s="465"/>
      <c r="AN88" s="27"/>
      <c r="AO88" s="466"/>
      <c r="AP88" s="429"/>
      <c r="AQ88" s="455"/>
      <c r="AR88" s="457"/>
      <c r="AS88" s="472" t="str">
        <f>IF(OR(AND(AR$12="Offen",OR(AND(AO$12="Grundvertrag Dienstleistung",AQ86&gt;='Valori soglia'!$H$5,AQ86&lt;'Valori soglia'!$H$6),AND(AO$12="Los Dienstleistung",AQ86&gt;='Valori soglia'!$H$5,AQ86&lt;'Valori soglia'!$H$6),AND(AO$12="Grundvertrag Lieferung",AQ86&gt;='Valori soglia'!$L$5,AQ86&lt;'Valori soglia'!$L$6),AND(AO$12="Los Lieferung",AQ86&gt;='Valori soglia'!$L$5,AQ86&lt;'Valori soglia'!$L$6))),AND(AR$12="Einladung",OR(AND(AO$12="Grundvertrag Dienstleistung",AQ86&gt;='Valori soglia'!$H$5,AQ86&lt;'Valori soglia'!$H$6),AND(AO$12="Los Dienstleistung",AQ86&gt;='Valori soglia'!$H$5,AQ86&lt;'Valori soglia'!$H$6),AND(AO$12="Grundvertrag Lieferung",AQ86&gt;='Valori soglia'!$L$5,AQ86&lt;'Valori soglia'!$L$6),AND(AO$12="Los Lieferung",AQ86&gt;='Valori soglia'!$L$5,AQ86&lt;'Valori soglia'!$L$6)))),"Freihändig Tipo. 36 Abs. 2 Bst. d OAPub","")</f>
        <v/>
      </c>
      <c r="AT88" s="473"/>
      <c r="AU88" s="461"/>
      <c r="AV88" s="463"/>
      <c r="AW88" s="465"/>
      <c r="AX88" s="28"/>
      <c r="AY88" s="466"/>
      <c r="AZ88" s="429"/>
      <c r="BA88" s="455"/>
      <c r="BB88" s="457"/>
      <c r="BC88" s="472" t="str">
        <f>IF(OR(AND(BB$12="Offen",OR(AND(AY$12="Grundvertrag Dienstleistung",BA86&gt;='Valori soglia'!$H$5,BA86&lt;'Valori soglia'!$H$6),AND(AY$12="Los Dienstleistung",BA86&gt;='Valori soglia'!$H$5,BA86&lt;'Valori soglia'!$H$6),AND(AY$12="Grundvertrag Lieferung",BA86&gt;='Valori soglia'!$L$5,BA86&lt;'Valori soglia'!$L$6),AND(AY$12="Los Lieferung",BA86&gt;='Valori soglia'!$L$5,BA86&lt;'Valori soglia'!$L$6))),AND(BB$12="Einladung",OR(AND(AY$12="Grundvertrag Dienstleistung",BA86&gt;='Valori soglia'!$H$5,BA86&lt;'Valori soglia'!$H$6),AND(AY$12="Los Dienstleistung",BA86&gt;='Valori soglia'!$H$5,BA86&lt;'Valori soglia'!$H$6),AND(AY$12="Grundvertrag Lieferung",BA86&gt;='Valori soglia'!$L$5,BA86&lt;'Valori soglia'!$L$6),AND(AY$12="Los Lieferung",BA86&gt;='Valori soglia'!$L$5,BA86&lt;'Valori soglia'!$L$6)))),"Freihändig Tipo. 36 Abs. 2 Bst. d OAPub","")</f>
        <v/>
      </c>
      <c r="BD88" s="473"/>
      <c r="BE88" s="461"/>
      <c r="BF88" s="463"/>
      <c r="BG88" s="465"/>
      <c r="BH88" s="27"/>
      <c r="BI88" s="466"/>
      <c r="BJ88" s="429"/>
      <c r="BK88" s="455"/>
      <c r="BL88" s="457"/>
      <c r="BM88" s="472" t="str">
        <f>IF(OR(AND(BL$12="Offen",OR(AND(BI$12="Grundvertrag Dienstleistung",BK86&gt;='Valori soglia'!$H$5,BK86&lt;'Valori soglia'!$H$6),AND(BI$12="Los Dienstleistung",BK86&gt;='Valori soglia'!$H$5,BK86&lt;'Valori soglia'!$H$6),AND(BI$12="Grundvertrag Lieferung",BK86&gt;='Valori soglia'!$L$5,BK86&lt;'Valori soglia'!$L$6),AND(BI$12="Los Lieferung",BK86&gt;='Valori soglia'!$L$5,BK86&lt;'Valori soglia'!$L$6))),AND(BL$12="Einladung",OR(AND(BI$12="Grundvertrag Dienstleistung",BK86&gt;='Valori soglia'!$H$5,BK86&lt;'Valori soglia'!$H$6),AND(BI$12="Los Dienstleistung",BK86&gt;='Valori soglia'!$H$5,BK86&lt;'Valori soglia'!$H$6),AND(BI$12="Grundvertrag Lieferung",BK86&gt;='Valori soglia'!$L$5,BK86&lt;'Valori soglia'!$L$6),AND(BI$12="Los Lieferung",BK86&gt;='Valori soglia'!$L$5,BK86&lt;'Valori soglia'!$L$6)))),"Freihändig Tipo. 36 Abs. 2 Bst. d OAPub","")</f>
        <v/>
      </c>
      <c r="BN88" s="473"/>
      <c r="BO88" s="461"/>
      <c r="BP88" s="463"/>
      <c r="BQ88" s="465"/>
      <c r="BR88" s="159"/>
      <c r="BS88" s="466"/>
      <c r="BT88" s="429"/>
      <c r="BU88" s="455"/>
      <c r="BV88" s="457"/>
      <c r="BW88" s="472" t="str">
        <f>IF(OR(AND(BV$12="Offen",OR(AND(BS$12="Grundvertrag Dienstleistung",BU86&gt;='Valori soglia'!$H$5,BU86&lt;'Valori soglia'!$H$6),AND(BS$12="Los Dienstleistung",BU86&gt;='Valori soglia'!$H$5,BU86&lt;'Valori soglia'!$H$6),AND(BS$12="Grundvertrag Lieferung",BU86&gt;='Valori soglia'!$L$5,BU86&lt;'Valori soglia'!$L$6),AND(BS$12="Los Lieferung",BU86&gt;='Valori soglia'!$L$5,BU86&lt;'Valori soglia'!$L$6))),AND(BV$12="Einladung",OR(AND(BS$12="Grundvertrag Dienstleistung",BU86&gt;='Valori soglia'!$H$5,BU86&lt;'Valori soglia'!$H$6),AND(BS$12="Los Dienstleistung",BU86&gt;='Valori soglia'!$H$5,BU86&lt;'Valori soglia'!$H$6),AND(BS$12="Grundvertrag Lieferung",BU86&gt;='Valori soglia'!$L$5,BU86&lt;'Valori soglia'!$L$6),AND(BS$12="Los Lieferung",BU86&gt;='Valori soglia'!$L$5,BU86&lt;'Valori soglia'!$L$6)))),"Freihändig Tipo. 36 Abs. 2 Bst. d OAPub","")</f>
        <v/>
      </c>
      <c r="BX88" s="473"/>
      <c r="BY88" s="461"/>
      <c r="BZ88" s="463"/>
      <c r="CA88" s="465"/>
      <c r="CB88" s="159"/>
      <c r="CC88" s="466"/>
      <c r="CD88" s="429"/>
      <c r="CE88" s="455"/>
      <c r="CF88" s="457"/>
      <c r="CG88" s="472" t="str">
        <f>IF(OR(AND(CF$12="Offen",OR(AND(CC$12="Grundvertrag Dienstleistung",CE86&gt;='Valori soglia'!$H$5,CE86&lt;'Valori soglia'!$H$6),AND(CC$12="Los Dienstleistung",CE86&gt;='Valori soglia'!$H$5,CE86&lt;'Valori soglia'!$H$6),AND(CC$12="Grundvertrag Lieferung",CE86&gt;='Valori soglia'!$L$5,CE86&lt;'Valori soglia'!$L$6),AND(CC$12="Los Lieferung",CE86&gt;='Valori soglia'!$L$5,CE86&lt;'Valori soglia'!$L$6))),AND(CF$12="Einladung",OR(AND(CC$12="Grundvertrag Dienstleistung",CE86&gt;='Valori soglia'!$H$5,CE86&lt;'Valori soglia'!$H$6),AND(CC$12="Los Dienstleistung",CE86&gt;='Valori soglia'!$H$5,CE86&lt;'Valori soglia'!$H$6),AND(CC$12="Grundvertrag Lieferung",CE86&gt;='Valori soglia'!$L$5,CE86&lt;'Valori soglia'!$L$6),AND(CC$12="Los Lieferung",CE86&gt;='Valori soglia'!$L$5,CE86&lt;'Valori soglia'!$L$6)))),"Freihändig Tipo. 36 Abs. 2 Bst. d OAPub","")</f>
        <v/>
      </c>
      <c r="CH88" s="473"/>
      <c r="CI88" s="461"/>
      <c r="CJ88" s="463"/>
      <c r="CK88" s="465"/>
      <c r="CL88" s="160"/>
      <c r="CM88" s="466"/>
      <c r="CN88" s="429"/>
      <c r="CO88" s="455"/>
      <c r="CP88" s="457"/>
      <c r="CQ88" s="472" t="str">
        <f>IF(OR(AND(CP$12="Offen",OR(AND(CM$12="Grundvertrag Dienstleistung",CO86&gt;='Valori soglia'!$H$5,CO86&lt;'Valori soglia'!$H$6),AND(CM$12="Los Dienstleistung",CO86&gt;='Valori soglia'!$H$5,CO86&lt;'Valori soglia'!$H$6),AND(CM$12="Grundvertrag Lieferung",CO86&gt;='Valori soglia'!$L$5,CO86&lt;'Valori soglia'!$L$6),AND(CM$12="Los Lieferung",CO86&gt;='Valori soglia'!$L$5,CO86&lt;'Valori soglia'!$L$6))),AND(CP$12="Einladung",OR(AND(CM$12="Grundvertrag Dienstleistung",CO86&gt;='Valori soglia'!$H$5,CO86&lt;'Valori soglia'!$H$6),AND(CM$12="Los Dienstleistung",CO86&gt;='Valori soglia'!$H$5,CO86&lt;'Valori soglia'!$H$6),AND(CM$12="Grundvertrag Lieferung",CO86&gt;='Valori soglia'!$L$5,CO86&lt;'Valori soglia'!$L$6),AND(CM$12="Los Lieferung",CO86&gt;='Valori soglia'!$L$5,CO86&lt;'Valori soglia'!$L$6)))),"Freihändig Tipo. 36 Abs. 2 Bst. d OAPub","")</f>
        <v/>
      </c>
      <c r="CR88" s="473"/>
      <c r="CS88" s="461"/>
      <c r="CT88" s="463"/>
      <c r="CU88" s="465"/>
      <c r="CV88" s="161"/>
      <c r="CW88" s="466"/>
      <c r="CX88" s="429"/>
      <c r="CY88" s="455"/>
      <c r="CZ88" s="457"/>
      <c r="DA88" s="472" t="str">
        <f>IF(OR(AND(CZ$12="Offen",OR(AND(CW$12="Grundvertrag Dienstleistung",CY86&gt;='Valori soglia'!$H$5,CY86&lt;'Valori soglia'!$H$6),AND(CW$12="Los Dienstleistung",CY86&gt;='Valori soglia'!$H$5,CY86&lt;'Valori soglia'!$H$6),AND(CW$12="Grundvertrag Lieferung",CY86&gt;='Valori soglia'!$L$5,CY86&lt;'Valori soglia'!$L$6),AND(CW$12="Los Lieferung",CY86&gt;='Valori soglia'!$L$5,CY86&lt;'Valori soglia'!$L$6))),AND(CZ$12="Einladung",OR(AND(CW$12="Grundvertrag Dienstleistung",CY86&gt;='Valori soglia'!$H$5,CY86&lt;'Valori soglia'!$H$6),AND(CW$12="Los Dienstleistung",CY86&gt;='Valori soglia'!$H$5,CY86&lt;'Valori soglia'!$H$6),AND(CW$12="Grundvertrag Lieferung",CY86&gt;='Valori soglia'!$L$5,CY86&lt;'Valori soglia'!$L$6),AND(CW$12="Los Lieferung",CY86&gt;='Valori soglia'!$L$5,CY86&lt;'Valori soglia'!$L$6)))),"Freihändig Tipo. 36 Abs. 2 Bst. d OAPub","")</f>
        <v/>
      </c>
      <c r="DB88" s="473"/>
      <c r="DC88" s="461"/>
      <c r="DD88" s="463"/>
      <c r="DE88" s="465"/>
      <c r="DF88" s="162"/>
      <c r="DG88" s="466"/>
      <c r="DH88" s="429"/>
      <c r="DI88" s="455"/>
      <c r="DJ88" s="457"/>
      <c r="DK88" s="472" t="str">
        <f>IF(OR(AND(DJ$12="Offen",OR(AND(DG$12="Grundvertrag Dienstleistung",DI86&gt;='Valori soglia'!$H$5,DI86&lt;'Valori soglia'!$H$6),AND(DG$12="Los Dienstleistung",DI86&gt;='Valori soglia'!$H$5,DI86&lt;'Valori soglia'!$H$6),AND(DG$12="Grundvertrag Lieferung",DI86&gt;='Valori soglia'!$L$5,DI86&lt;'Valori soglia'!$L$6),AND(DG$12="Los Lieferung",DI86&gt;='Valori soglia'!$L$5,DI86&lt;'Valori soglia'!$L$6))),AND(DJ$12="Einladung",OR(AND(DG$12="Grundvertrag Dienstleistung",DI86&gt;='Valori soglia'!$H$5,DI86&lt;'Valori soglia'!$H$6),AND(DG$12="Los Dienstleistung",DI86&gt;='Valori soglia'!$H$5,DI86&lt;'Valori soglia'!$H$6),AND(DG$12="Grundvertrag Lieferung",DI86&gt;='Valori soglia'!$L$5,DI86&lt;'Valori soglia'!$L$6),AND(DG$12="Los Lieferung",DI86&gt;='Valori soglia'!$L$5,DI86&lt;'Valori soglia'!$L$6)))),"Freihändig Tipo. 36 Abs. 2 Bst. d OAPub","")</f>
        <v/>
      </c>
      <c r="DL88" s="473"/>
      <c r="DM88" s="461"/>
      <c r="DN88" s="463"/>
      <c r="DO88" s="465"/>
      <c r="DP88" s="36"/>
      <c r="DQ88" s="466"/>
      <c r="DR88" s="429"/>
      <c r="DS88" s="455"/>
      <c r="DT88" s="457"/>
      <c r="DU88" s="472" t="str">
        <f>IF(OR(AND(DT$12="Offen",OR(AND(DQ$12="Grundvertrag Dienstleistung",DS86&gt;='Valori soglia'!$H$5,DS86&lt;'Valori soglia'!$H$6),AND(DQ$12="Los Dienstleistung",DS86&gt;='Valori soglia'!$H$5,DS86&lt;'Valori soglia'!$H$6),AND(DQ$12="Grundvertrag Lieferung",DS86&gt;='Valori soglia'!$L$5,DS86&lt;'Valori soglia'!$L$6),AND(DQ$12="Los Lieferung",DS86&gt;='Valori soglia'!$L$5,DS86&lt;'Valori soglia'!$L$6))),AND(DT$12="Einladung",OR(AND(DQ$12="Grundvertrag Dienstleistung",DS86&gt;='Valori soglia'!$H$5,DS86&lt;'Valori soglia'!$H$6),AND(DQ$12="Los Dienstleistung",DS86&gt;='Valori soglia'!$H$5,DS86&lt;'Valori soglia'!$H$6),AND(DQ$12="Grundvertrag Lieferung",DS86&gt;='Valori soglia'!$L$5,DS86&lt;'Valori soglia'!$L$6),AND(DQ$12="Los Lieferung",DS86&gt;='Valori soglia'!$L$5,DS86&lt;'Valori soglia'!$L$6)))),"Freihändig Tipo. 36 Abs. 2 Bst. d OAPub","")</f>
        <v/>
      </c>
      <c r="DV88" s="473"/>
      <c r="DW88" s="461"/>
      <c r="DX88" s="463"/>
      <c r="DY88" s="465"/>
      <c r="DZ88" s="27"/>
      <c r="EA88" s="466"/>
      <c r="EB88" s="429"/>
      <c r="EC88" s="455"/>
      <c r="ED88" s="457"/>
      <c r="EE88" s="472" t="str">
        <f>IF(OR(AND(ED$12="Offen",OR(AND(EA$12="Grundvertrag Dienstleistung",EC86&gt;='Valori soglia'!$H$5,EC86&lt;'Valori soglia'!$H$6),AND(EA$12="Los Dienstleistung",EC86&gt;='Valori soglia'!$H$5,EC86&lt;'Valori soglia'!$H$6),AND(EA$12="Grundvertrag Lieferung",EC86&gt;='Valori soglia'!$L$5,EC86&lt;'Valori soglia'!$L$6),AND(EA$12="Los Lieferung",EC86&gt;='Valori soglia'!$L$5,EC86&lt;'Valori soglia'!$L$6))),AND(ED$12="Einladung",OR(AND(EA$12="Grundvertrag Dienstleistung",EC86&gt;='Valori soglia'!$H$5,EC86&lt;'Valori soglia'!$H$6),AND(EA$12="Los Dienstleistung",EC86&gt;='Valori soglia'!$H$5,EC86&lt;'Valori soglia'!$H$6),AND(EA$12="Grundvertrag Lieferung",EC86&gt;='Valori soglia'!$L$5,EC86&lt;'Valori soglia'!$L$6),AND(EA$12="Los Lieferung",EC86&gt;='Valori soglia'!$L$5,EC86&lt;'Valori soglia'!$L$6)))),"Freihändig Tipo. 36 Abs. 2 Bst. d OAPub","")</f>
        <v/>
      </c>
      <c r="EF88" s="473"/>
      <c r="EG88" s="461"/>
      <c r="EH88" s="463"/>
      <c r="EI88" s="465"/>
      <c r="EJ88" s="28"/>
      <c r="EK88" s="466"/>
      <c r="EL88" s="429"/>
      <c r="EM88" s="455"/>
      <c r="EN88" s="457"/>
      <c r="EO88" s="472" t="str">
        <f>IF(OR(AND(EN$12="Offen",OR(AND(EK$12="Grundvertrag Dienstleistung",EM86&gt;='Valori soglia'!$H$5,EM86&lt;'Valori soglia'!$H$6),AND(EK$12="Los Dienstleistung",EM86&gt;='Valori soglia'!$H$5,EM86&lt;'Valori soglia'!$H$6),AND(EK$12="Grundvertrag Lieferung",EM86&gt;='Valori soglia'!$L$5,EM86&lt;'Valori soglia'!$L$6),AND(EK$12="Los Lieferung",EM86&gt;='Valori soglia'!$L$5,EM86&lt;'Valori soglia'!$L$6))),AND(EN$12="Einladung",OR(AND(EK$12="Grundvertrag Dienstleistung",EM86&gt;='Valori soglia'!$H$5,EM86&lt;'Valori soglia'!$H$6),AND(EK$12="Los Dienstleistung",EM86&gt;='Valori soglia'!$H$5,EM86&lt;'Valori soglia'!$H$6),AND(EK$12="Grundvertrag Lieferung",EM86&gt;='Valori soglia'!$L$5,EM86&lt;'Valori soglia'!$L$6),AND(EK$12="Los Lieferung",EM86&gt;='Valori soglia'!$L$5,EM86&lt;'Valori soglia'!$L$6)))),"Freihändig Tipo. 36 Abs. 2 Bst. d OAPub","")</f>
        <v/>
      </c>
      <c r="EP88" s="473"/>
      <c r="EQ88" s="461"/>
      <c r="ER88" s="463"/>
      <c r="ES88" s="465"/>
      <c r="ET88" s="27"/>
      <c r="EU88" s="466"/>
      <c r="EV88" s="429"/>
      <c r="EW88" s="455"/>
      <c r="EX88" s="457"/>
      <c r="EY88" s="472" t="str">
        <f>IF(OR(AND(EX$12="Offen",OR(AND(EU$12="Grundvertrag Dienstleistung",EW86&gt;='Valori soglia'!$H$5,EW86&lt;'Valori soglia'!$H$6),AND(EU$12="Los Dienstleistung",EW86&gt;='Valori soglia'!$H$5,EW86&lt;'Valori soglia'!$H$6),AND(EU$12="Grundvertrag Lieferung",EW86&gt;='Valori soglia'!$L$5,EW86&lt;'Valori soglia'!$L$6),AND(EU$12="Los Lieferung",EW86&gt;='Valori soglia'!$L$5,EW86&lt;'Valori soglia'!$L$6))),AND(EX$12="Einladung",OR(AND(EU$12="Grundvertrag Dienstleistung",EW86&gt;='Valori soglia'!$H$5,EW86&lt;'Valori soglia'!$H$6),AND(EU$12="Los Dienstleistung",EW86&gt;='Valori soglia'!$H$5,EW86&lt;'Valori soglia'!$H$6),AND(EU$12="Grundvertrag Lieferung",EW86&gt;='Valori soglia'!$L$5,EW86&lt;'Valori soglia'!$L$6),AND(EU$12="Los Lieferung",EW86&gt;='Valori soglia'!$L$5,EW86&lt;'Valori soglia'!$L$6)))),"Freihändig Tipo. 36 Abs. 2 Bst. d OAPub","")</f>
        <v/>
      </c>
      <c r="EZ88" s="473"/>
      <c r="FA88" s="461"/>
      <c r="FB88" s="463"/>
      <c r="FC88" s="465"/>
      <c r="FD88" s="159"/>
      <c r="FE88" s="466"/>
      <c r="FF88" s="429"/>
      <c r="FG88" s="455"/>
      <c r="FH88" s="457"/>
      <c r="FI88" s="472" t="str">
        <f>IF(OR(AND(FH$12="Offen",OR(AND(FE$12="Grundvertrag Dienstleistung",FG86&gt;='Valori soglia'!$H$5,FG86&lt;'Valori soglia'!$H$6),AND(FE$12="Los Dienstleistung",FG86&gt;='Valori soglia'!$H$5,FG86&lt;'Valori soglia'!$H$6),AND(FE$12="Grundvertrag Lieferung",FG86&gt;='Valori soglia'!$L$5,FG86&lt;'Valori soglia'!$L$6),AND(FE$12="Los Lieferung",FG86&gt;='Valori soglia'!$L$5,FG86&lt;'Valori soglia'!$L$6))),AND(FH$12="Einladung",OR(AND(FE$12="Grundvertrag Dienstleistung",FG86&gt;='Valori soglia'!$H$5,FG86&lt;'Valori soglia'!$H$6),AND(FE$12="Los Dienstleistung",FG86&gt;='Valori soglia'!$H$5,FG86&lt;'Valori soglia'!$H$6),AND(FE$12="Grundvertrag Lieferung",FG86&gt;='Valori soglia'!$L$5,FG86&lt;'Valori soglia'!$L$6),AND(FE$12="Los Lieferung",FG86&gt;='Valori soglia'!$L$5,FG86&lt;'Valori soglia'!$L$6)))),"Freihändig Tipo. 36 Abs. 2 Bst. d OAPub","")</f>
        <v/>
      </c>
      <c r="FJ88" s="473"/>
      <c r="FK88" s="461"/>
      <c r="FL88" s="463"/>
      <c r="FM88" s="465"/>
      <c r="FN88" s="159"/>
      <c r="FO88" s="466"/>
      <c r="FP88" s="429"/>
      <c r="FQ88" s="455"/>
      <c r="FR88" s="457"/>
      <c r="FS88" s="472" t="str">
        <f>IF(OR(AND(FR$12="Offen",OR(AND(FO$12="Grundvertrag Dienstleistung",FQ86&gt;='Valori soglia'!$H$5,FQ86&lt;'Valori soglia'!$H$6),AND(FO$12="Los Dienstleistung",FQ86&gt;='Valori soglia'!$H$5,FQ86&lt;'Valori soglia'!$H$6),AND(FO$12="Grundvertrag Lieferung",FQ86&gt;='Valori soglia'!$L$5,FQ86&lt;'Valori soglia'!$L$6),AND(FO$12="Los Lieferung",FQ86&gt;='Valori soglia'!$L$5,FQ86&lt;'Valori soglia'!$L$6))),AND(FR$12="Einladung",OR(AND(FO$12="Grundvertrag Dienstleistung",FQ86&gt;='Valori soglia'!$H$5,FQ86&lt;'Valori soglia'!$H$6),AND(FO$12="Los Dienstleistung",FQ86&gt;='Valori soglia'!$H$5,FQ86&lt;'Valori soglia'!$H$6),AND(FO$12="Grundvertrag Lieferung",FQ86&gt;='Valori soglia'!$L$5,FQ86&lt;'Valori soglia'!$L$6),AND(FO$12="Los Lieferung",FQ86&gt;='Valori soglia'!$L$5,FQ86&lt;'Valori soglia'!$L$6)))),"Freihändig Tipo. 36 Abs. 2 Bst. d OAPub","")</f>
        <v/>
      </c>
      <c r="FT88" s="473"/>
      <c r="FU88" s="461"/>
      <c r="FV88" s="463"/>
      <c r="FW88" s="465"/>
      <c r="FX88" s="160"/>
      <c r="FY88" s="466"/>
      <c r="FZ88" s="429"/>
      <c r="GA88" s="455"/>
      <c r="GB88" s="457"/>
      <c r="GC88" s="472" t="str">
        <f>IF(OR(AND(GB$12="Offen",OR(AND(FY$12="Grundvertrag Dienstleistung",GA86&gt;='Valori soglia'!$H$5,GA86&lt;'Valori soglia'!$H$6),AND(FY$12="Los Dienstleistung",GA86&gt;='Valori soglia'!$H$5,GA86&lt;'Valori soglia'!$H$6),AND(FY$12="Grundvertrag Lieferung",GA86&gt;='Valori soglia'!$L$5,GA86&lt;'Valori soglia'!$L$6),AND(FY$12="Los Lieferung",GA86&gt;='Valori soglia'!$L$5,GA86&lt;'Valori soglia'!$L$6))),AND(GB$12="Einladung",OR(AND(FY$12="Grundvertrag Dienstleistung",GA86&gt;='Valori soglia'!$H$5,GA86&lt;'Valori soglia'!$H$6),AND(FY$12="Los Dienstleistung",GA86&gt;='Valori soglia'!$H$5,GA86&lt;'Valori soglia'!$H$6),AND(FY$12="Grundvertrag Lieferung",GA86&gt;='Valori soglia'!$L$5,GA86&lt;'Valori soglia'!$L$6),AND(FY$12="Los Lieferung",GA86&gt;='Valori soglia'!$L$5,GA86&lt;'Valori soglia'!$L$6)))),"Freihändig Tipo. 36 Abs. 2 Bst. d OAPub","")</f>
        <v/>
      </c>
      <c r="GD88" s="473"/>
      <c r="GE88" s="461"/>
      <c r="GF88" s="463"/>
      <c r="GG88" s="465"/>
      <c r="GH88" s="161"/>
      <c r="GI88" s="466"/>
      <c r="GJ88" s="429"/>
      <c r="GK88" s="455"/>
      <c r="GL88" s="457"/>
      <c r="GM88" s="472" t="str">
        <f>IF(OR(AND(GL$12="Offen",OR(AND(GI$12="Grundvertrag Dienstleistung",GK86&gt;='Valori soglia'!$H$5,GK86&lt;'Valori soglia'!$H$6),AND(GI$12="Los Dienstleistung",GK86&gt;='Valori soglia'!$H$5,GK86&lt;'Valori soglia'!$H$6),AND(GI$12="Grundvertrag Lieferung",GK86&gt;='Valori soglia'!$L$5,GK86&lt;'Valori soglia'!$L$6),AND(GI$12="Los Lieferung",GK86&gt;='Valori soglia'!$L$5,GK86&lt;'Valori soglia'!$L$6))),AND(GL$12="Einladung",OR(AND(GI$12="Grundvertrag Dienstleistung",GK86&gt;='Valori soglia'!$H$5,GK86&lt;'Valori soglia'!$H$6),AND(GI$12="Los Dienstleistung",GK86&gt;='Valori soglia'!$H$5,GK86&lt;'Valori soglia'!$H$6),AND(GI$12="Grundvertrag Lieferung",GK86&gt;='Valori soglia'!$L$5,GK86&lt;'Valori soglia'!$L$6),AND(GI$12="Los Lieferung",GK86&gt;='Valori soglia'!$L$5,GK86&lt;'Valori soglia'!$L$6)))),"Freihändig Tipo. 36 Abs. 2 Bst. d OAPub","")</f>
        <v/>
      </c>
      <c r="GN88" s="473"/>
      <c r="GO88" s="461"/>
      <c r="GP88" s="463"/>
      <c r="GQ88" s="465"/>
      <c r="GR88" s="162"/>
      <c r="GS88" s="466"/>
      <c r="GT88" s="429"/>
      <c r="GU88" s="455"/>
      <c r="GV88" s="457"/>
      <c r="GW88" s="472" t="str">
        <f>IF(OR(AND(GV$12="Offen",OR(AND(GS$12="Grundvertrag Dienstleistung",GU86&gt;='Valori soglia'!$H$5,GU86&lt;'Valori soglia'!$H$6),AND(GS$12="Los Dienstleistung",GU86&gt;='Valori soglia'!$H$5,GU86&lt;'Valori soglia'!$H$6),AND(GS$12="Grundvertrag Lieferung",GU86&gt;='Valori soglia'!$L$5,GU86&lt;'Valori soglia'!$L$6),AND(GS$12="Los Lieferung",GU86&gt;='Valori soglia'!$L$5,GU86&lt;'Valori soglia'!$L$6))),AND(GV$12="Einladung",OR(AND(GS$12="Grundvertrag Dienstleistung",GU86&gt;='Valori soglia'!$H$5,GU86&lt;'Valori soglia'!$H$6),AND(GS$12="Los Dienstleistung",GU86&gt;='Valori soglia'!$H$5,GU86&lt;'Valori soglia'!$H$6),AND(GS$12="Grundvertrag Lieferung",GU86&gt;='Valori soglia'!$L$5,GU86&lt;'Valori soglia'!$L$6),AND(GS$12="Los Lieferung",GU86&gt;='Valori soglia'!$L$5,GU86&lt;'Valori soglia'!$L$6)))),"Freihändig Tipo. 36 Abs. 2 Bst. d OAPub","")</f>
        <v/>
      </c>
      <c r="GX88" s="473"/>
      <c r="GY88" s="461"/>
      <c r="GZ88" s="463"/>
      <c r="HA88" s="465"/>
      <c r="HB88" s="36"/>
      <c r="HC88" s="466"/>
      <c r="HD88" s="429"/>
      <c r="HE88" s="455"/>
      <c r="HF88" s="457"/>
      <c r="HG88" s="472" t="str">
        <f>IF(OR(AND(HF$12="Offen",OR(AND(HC$12="Grundvertrag Dienstleistung",HE86&gt;='Valori soglia'!$H$5,HE86&lt;'Valori soglia'!$H$6),AND(HC$12="Los Dienstleistung",HE86&gt;='Valori soglia'!$H$5,HE86&lt;'Valori soglia'!$H$6),AND(HC$12="Grundvertrag Lieferung",HE86&gt;='Valori soglia'!$L$5,HE86&lt;'Valori soglia'!$L$6),AND(HC$12="Los Lieferung",HE86&gt;='Valori soglia'!$L$5,HE86&lt;'Valori soglia'!$L$6))),AND(HF$12="Einladung",OR(AND(HC$12="Grundvertrag Dienstleistung",HE86&gt;='Valori soglia'!$H$5,HE86&lt;'Valori soglia'!$H$6),AND(HC$12="Los Dienstleistung",HE86&gt;='Valori soglia'!$H$5,HE86&lt;'Valori soglia'!$H$6),AND(HC$12="Grundvertrag Lieferung",HE86&gt;='Valori soglia'!$L$5,HE86&lt;'Valori soglia'!$L$6),AND(HC$12="Los Lieferung",HE86&gt;='Valori soglia'!$L$5,HE86&lt;'Valori soglia'!$L$6)))),"Freihändig Tipo. 36 Abs. 2 Bst. d OAPub","")</f>
        <v/>
      </c>
      <c r="HH88" s="473"/>
      <c r="HI88" s="461"/>
      <c r="HJ88" s="463"/>
      <c r="HK88" s="465"/>
      <c r="HL88" s="27"/>
      <c r="HM88" s="466"/>
      <c r="HN88" s="429"/>
      <c r="HO88" s="455"/>
      <c r="HP88" s="457"/>
      <c r="HQ88" s="472" t="str">
        <f>IF(OR(AND(HP$12="Offen",OR(AND(HM$12="Grundvertrag Dienstleistung",HO86&gt;='Valori soglia'!$H$5,HO86&lt;'Valori soglia'!$H$6),AND(HM$12="Los Dienstleistung",HO86&gt;='Valori soglia'!$H$5,HO86&lt;'Valori soglia'!$H$6),AND(HM$12="Grundvertrag Lieferung",HO86&gt;='Valori soglia'!$L$5,HO86&lt;'Valori soglia'!$L$6),AND(HM$12="Los Lieferung",HO86&gt;='Valori soglia'!$L$5,HO86&lt;'Valori soglia'!$L$6))),AND(HP$12="Einladung",OR(AND(HM$12="Grundvertrag Dienstleistung",HO86&gt;='Valori soglia'!$H$5,HO86&lt;'Valori soglia'!$H$6),AND(HM$12="Los Dienstleistung",HO86&gt;='Valori soglia'!$H$5,HO86&lt;'Valori soglia'!$H$6),AND(HM$12="Grundvertrag Lieferung",HO86&gt;='Valori soglia'!$L$5,HO86&lt;'Valori soglia'!$L$6),AND(HM$12="Los Lieferung",HO86&gt;='Valori soglia'!$L$5,HO86&lt;'Valori soglia'!$L$6)))),"Freihändig Tipo. 36 Abs. 2 Bst. d OAPub","")</f>
        <v/>
      </c>
      <c r="HR88" s="473"/>
      <c r="HS88" s="461"/>
      <c r="HT88" s="463"/>
      <c r="HU88" s="465"/>
      <c r="HV88" s="28"/>
      <c r="HW88" s="466"/>
      <c r="HX88" s="429"/>
      <c r="HY88" s="455"/>
      <c r="HZ88" s="457"/>
      <c r="IA88" s="472" t="str">
        <f>IF(OR(AND(HZ$12="Offen",OR(AND(HW$12="Grundvertrag Dienstleistung",HY86&gt;='Valori soglia'!$H$5,HY86&lt;'Valori soglia'!$H$6),AND(HW$12="Los Dienstleistung",HY86&gt;='Valori soglia'!$H$5,HY86&lt;'Valori soglia'!$H$6),AND(HW$12="Grundvertrag Lieferung",HY86&gt;='Valori soglia'!$L$5,HY86&lt;'Valori soglia'!$L$6),AND(HW$12="Los Lieferung",HY86&gt;='Valori soglia'!$L$5,HY86&lt;'Valori soglia'!$L$6))),AND(HZ$12="Einladung",OR(AND(HW$12="Grundvertrag Dienstleistung",HY86&gt;='Valori soglia'!$H$5,HY86&lt;'Valori soglia'!$H$6),AND(HW$12="Los Dienstleistung",HY86&gt;='Valori soglia'!$H$5,HY86&lt;'Valori soglia'!$H$6),AND(HW$12="Grundvertrag Lieferung",HY86&gt;='Valori soglia'!$L$5,HY86&lt;'Valori soglia'!$L$6),AND(HW$12="Los Lieferung",HY86&gt;='Valori soglia'!$L$5,HY86&lt;'Valori soglia'!$L$6)))),"Freihändig Tipo. 36 Abs. 2 Bst. d OAPub","")</f>
        <v/>
      </c>
      <c r="IB88" s="473"/>
      <c r="IC88" s="461"/>
      <c r="ID88" s="463"/>
      <c r="IE88" s="465"/>
      <c r="IF88" s="27"/>
      <c r="IG88" s="466"/>
      <c r="IH88" s="429"/>
      <c r="II88" s="455"/>
      <c r="IJ88" s="457"/>
      <c r="IK88" s="472" t="str">
        <f>IF(OR(AND(IJ$12="Offen",OR(AND(IG$12="Grundvertrag Dienstleistung",II86&gt;='Valori soglia'!$H$5,II86&lt;'Valori soglia'!$H$6),AND(IG$12="Los Dienstleistung",II86&gt;='Valori soglia'!$H$5,II86&lt;'Valori soglia'!$H$6),AND(IG$12="Grundvertrag Lieferung",II86&gt;='Valori soglia'!$L$5,II86&lt;'Valori soglia'!$L$6),AND(IG$12="Los Lieferung",II86&gt;='Valori soglia'!$L$5,II86&lt;'Valori soglia'!$L$6))),AND(IJ$12="Einladung",OR(AND(IG$12="Grundvertrag Dienstleistung",II86&gt;='Valori soglia'!$H$5,II86&lt;'Valori soglia'!$H$6),AND(IG$12="Los Dienstleistung",II86&gt;='Valori soglia'!$H$5,II86&lt;'Valori soglia'!$H$6),AND(IG$12="Grundvertrag Lieferung",II86&gt;='Valori soglia'!$L$5,II86&lt;'Valori soglia'!$L$6),AND(IG$12="Los Lieferung",II86&gt;='Valori soglia'!$L$5,II86&lt;'Valori soglia'!$L$6)))),"Freihändig Tipo. 36 Abs. 2 Bst. d OAPub","")</f>
        <v/>
      </c>
      <c r="IL88" s="473"/>
      <c r="IM88" s="461"/>
      <c r="IN88" s="463"/>
      <c r="IO88" s="465"/>
      <c r="IP88" s="159"/>
      <c r="IQ88" s="466"/>
      <c r="IR88" s="429"/>
      <c r="IS88" s="455"/>
      <c r="IT88" s="457"/>
      <c r="IU88" s="472" t="str">
        <f>IF(OR(AND(IT$12="Offen",OR(AND(IQ$12="Grundvertrag Dienstleistung",IS86&gt;='Valori soglia'!$H$5,IS86&lt;'Valori soglia'!$H$6),AND(IQ$12="Los Dienstleistung",IS86&gt;='Valori soglia'!$H$5,IS86&lt;'Valori soglia'!$H$6),AND(IQ$12="Grundvertrag Lieferung",IS86&gt;='Valori soglia'!$L$5,IS86&lt;'Valori soglia'!$L$6),AND(IQ$12="Los Lieferung",IS86&gt;='Valori soglia'!$L$5,IS86&lt;'Valori soglia'!$L$6))),AND(IT$12="Einladung",OR(AND(IQ$12="Grundvertrag Dienstleistung",IS86&gt;='Valori soglia'!$H$5,IS86&lt;'Valori soglia'!$H$6),AND(IQ$12="Los Dienstleistung",IS86&gt;='Valori soglia'!$H$5,IS86&lt;'Valori soglia'!$H$6),AND(IQ$12="Grundvertrag Lieferung",IS86&gt;='Valori soglia'!$L$5,IS86&lt;'Valori soglia'!$L$6),AND(IQ$12="Los Lieferung",IS86&gt;='Valori soglia'!$L$5,IS86&lt;'Valori soglia'!$L$6)))),"Freihändig Tipo. 36 Abs. 2 Bst. d OAPub","")</f>
        <v/>
      </c>
      <c r="IV88" s="473"/>
      <c r="IW88" s="461"/>
      <c r="IX88" s="463"/>
      <c r="IY88" s="465"/>
      <c r="IZ88" s="159"/>
      <c r="JA88" s="466"/>
      <c r="JB88" s="429"/>
      <c r="JC88" s="455"/>
      <c r="JD88" s="457"/>
      <c r="JE88" s="472" t="str">
        <f>IF(OR(AND(JD$12="Offen",OR(AND(JA$12="Grundvertrag Dienstleistung",JC86&gt;='Valori soglia'!$H$5,JC86&lt;'Valori soglia'!$H$6),AND(JA$12="Los Dienstleistung",JC86&gt;='Valori soglia'!$H$5,JC86&lt;'Valori soglia'!$H$6),AND(JA$12="Grundvertrag Lieferung",JC86&gt;='Valori soglia'!$L$5,JC86&lt;'Valori soglia'!$L$6),AND(JA$12="Los Lieferung",JC86&gt;='Valori soglia'!$L$5,JC86&lt;'Valori soglia'!$L$6))),AND(JD$12="Einladung",OR(AND(JA$12="Grundvertrag Dienstleistung",JC86&gt;='Valori soglia'!$H$5,JC86&lt;'Valori soglia'!$H$6),AND(JA$12="Los Dienstleistung",JC86&gt;='Valori soglia'!$H$5,JC86&lt;'Valori soglia'!$H$6),AND(JA$12="Grundvertrag Lieferung",JC86&gt;='Valori soglia'!$L$5,JC86&lt;'Valori soglia'!$L$6),AND(JA$12="Los Lieferung",JC86&gt;='Valori soglia'!$L$5,JC86&lt;'Valori soglia'!$L$6)))),"Freihändig Tipo. 36 Abs. 2 Bst. d OAPub","")</f>
        <v/>
      </c>
      <c r="JF88" s="473"/>
      <c r="JG88" s="461"/>
      <c r="JH88" s="463"/>
      <c r="JI88" s="465"/>
      <c r="JJ88" s="160"/>
      <c r="JK88" s="466"/>
      <c r="JL88" s="429"/>
      <c r="JM88" s="455"/>
      <c r="JN88" s="457"/>
      <c r="JO88" s="472" t="str">
        <f>IF(OR(AND(JN$12="Offen",OR(AND(JK$12="Grundvertrag Dienstleistung",JM86&gt;='Valori soglia'!$H$5,JM86&lt;'Valori soglia'!$H$6),AND(JK$12="Los Dienstleistung",JM86&gt;='Valori soglia'!$H$5,JM86&lt;'Valori soglia'!$H$6),AND(JK$12="Grundvertrag Lieferung",JM86&gt;='Valori soglia'!$L$5,JM86&lt;'Valori soglia'!$L$6),AND(JK$12="Los Lieferung",JM86&gt;='Valori soglia'!$L$5,JM86&lt;'Valori soglia'!$L$6))),AND(JN$12="Einladung",OR(AND(JK$12="Grundvertrag Dienstleistung",JM86&gt;='Valori soglia'!$H$5,JM86&lt;'Valori soglia'!$H$6),AND(JK$12="Los Dienstleistung",JM86&gt;='Valori soglia'!$H$5,JM86&lt;'Valori soglia'!$H$6),AND(JK$12="Grundvertrag Lieferung",JM86&gt;='Valori soglia'!$L$5,JM86&lt;'Valori soglia'!$L$6),AND(JK$12="Los Lieferung",JM86&gt;='Valori soglia'!$L$5,JM86&lt;'Valori soglia'!$L$6)))),"Freihändig Tipo. 36 Abs. 2 Bst. d OAPub","")</f>
        <v/>
      </c>
      <c r="JP88" s="473"/>
      <c r="JQ88" s="461"/>
      <c r="JR88" s="463"/>
      <c r="JS88" s="465"/>
    </row>
    <row r="89" spans="2:279" ht="27" customHeight="1" x14ac:dyDescent="0.2">
      <c r="B89" s="151" t="s">
        <v>103</v>
      </c>
      <c r="C89" s="429"/>
      <c r="D89" s="378">
        <v>0</v>
      </c>
      <c r="E89" s="510" t="str">
        <f>IF(D89&gt;='Valori soglia'!H$6,"BöB","OAPub")</f>
        <v>OAPub</v>
      </c>
      <c r="F89" s="505" t="str">
        <f>IF(D89&gt;='Valori soglia'!H$6,"Offenes Procedura *","")</f>
        <v/>
      </c>
      <c r="G89" s="506"/>
      <c r="H89" s="502" t="str">
        <f>IF(E89="BöB","Ja","No")</f>
        <v>No</v>
      </c>
      <c r="I89" s="503" t="str">
        <f>IF(E89="BöB","Ja","No")</f>
        <v>No</v>
      </c>
      <c r="J89" s="495"/>
      <c r="K89" s="173" t="s">
        <v>44</v>
      </c>
      <c r="L89" s="429">
        <v>26</v>
      </c>
      <c r="M89" s="455">
        <v>0</v>
      </c>
      <c r="N89" s="457" t="str">
        <f>IF(M89&gt;='Valori soglia'!$H$6,"BöB","OAPub")</f>
        <v>OAPub</v>
      </c>
      <c r="O89" s="459" t="str">
        <f>IF(OR(AND(K$12="Grundvertrag Dienstleistung",M89&gt;='Valori soglia'!$H$5,O91=""),AND(K$12="Los Dienstleistung",M89&gt;='Valori soglia'!$H$5,O91=""),AND(K$12="Grundvertrag Lieferung",M89&gt;='Valori soglia'!$L$5,O91=""),AND(K$12="Los Lieferung",M89&gt;='Valori soglia'!$L$5,O91="")),"Freihändig Tipo. 13 OAPub","")</f>
        <v/>
      </c>
      <c r="P89" s="460"/>
      <c r="Q89" s="461" t="str">
        <f>IF(N89="BöB","Ja","No")</f>
        <v>No</v>
      </c>
      <c r="R89" s="463" t="str">
        <f>IF(N89="BöB","Ja","No")</f>
        <v>No</v>
      </c>
      <c r="S89" s="465" t="str">
        <f>IF(SUM(M14:M91)&gt;M12/2,"Ʃ Aggiunte &gt; 50% Grundauftrag","")</f>
        <v/>
      </c>
      <c r="T89" s="162"/>
      <c r="U89" s="173" t="s">
        <v>44</v>
      </c>
      <c r="V89" s="429">
        <v>26</v>
      </c>
      <c r="W89" s="455">
        <v>0</v>
      </c>
      <c r="X89" s="457" t="str">
        <f>IF(W89&gt;='Valori soglia'!$H$6,"BöB","OAPub")</f>
        <v>OAPub</v>
      </c>
      <c r="Y89" s="459" t="str">
        <f>IF(OR(AND(U$12="Grundvertrag Dienstleistung",W89&gt;='Valori soglia'!$H$5,Y91=""),AND(U$12="Los Dienstleistung",W89&gt;='Valori soglia'!$H$5,Y91=""),AND(U$12="Grundvertrag Lieferung",W89&gt;='Valori soglia'!$L$5,Y91=""),AND(U$12="Los Lieferung",W89&gt;='Valori soglia'!$L$5,Y91="")),"Freihändig Tipo. 13 OAPub","")</f>
        <v/>
      </c>
      <c r="Z89" s="460"/>
      <c r="AA89" s="461" t="str">
        <f>IF(X89="BöB","Ja","No")</f>
        <v>No</v>
      </c>
      <c r="AB89" s="463" t="str">
        <f>IF(X89="BöB","Ja","No")</f>
        <v>No</v>
      </c>
      <c r="AC89" s="465" t="str">
        <f>IF(SUM(W14:W91)&gt;W12/2,"Ʃ Aggiunte &gt; 50% Grundauftrag","")</f>
        <v/>
      </c>
      <c r="AD89" s="27"/>
      <c r="AE89" s="173" t="s">
        <v>44</v>
      </c>
      <c r="AF89" s="429">
        <v>26</v>
      </c>
      <c r="AG89" s="455">
        <v>0</v>
      </c>
      <c r="AH89" s="457" t="str">
        <f>IF(AG89&gt;='Valori soglia'!$H$6,"BöB","OAPub")</f>
        <v>OAPub</v>
      </c>
      <c r="AI89" s="459" t="str">
        <f>IF(OR(AND(AE$12="Grundvertrag Dienstleistung",AG89&gt;='Valori soglia'!$H$5,AI91=""),AND(AE$12="Los Dienstleistung",AG89&gt;='Valori soglia'!$H$5,AI91=""),AND(AE$12="Grundvertrag Lieferung",AG89&gt;='Valori soglia'!$L$5,AI91=""),AND(AE$12="Los Lieferung",AG89&gt;='Valori soglia'!$L$5,AI91="")),"Freihändig Tipo. 13 OAPub","")</f>
        <v/>
      </c>
      <c r="AJ89" s="460"/>
      <c r="AK89" s="461" t="str">
        <f>IF(AH89="BöB","Ja","No")</f>
        <v>No</v>
      </c>
      <c r="AL89" s="463" t="str">
        <f>IF(AH89="BöB","Ja","No")</f>
        <v>No</v>
      </c>
      <c r="AM89" s="465" t="str">
        <f>IF(SUM(AG14:AG91)&gt;AG12/2,"Ʃ Aggiunte &gt; 50% Grundauftrag","")</f>
        <v/>
      </c>
      <c r="AN89" s="27"/>
      <c r="AO89" s="173" t="s">
        <v>44</v>
      </c>
      <c r="AP89" s="429">
        <v>26</v>
      </c>
      <c r="AQ89" s="455">
        <v>0</v>
      </c>
      <c r="AR89" s="457" t="str">
        <f>IF(AQ89&gt;='Valori soglia'!$H$6,"BöB","OAPub")</f>
        <v>OAPub</v>
      </c>
      <c r="AS89" s="459" t="str">
        <f>IF(OR(AND(AO$12="Grundvertrag Dienstleistung",AQ89&gt;='Valori soglia'!$H$5,AS91=""),AND(AO$12="Los Dienstleistung",AQ89&gt;='Valori soglia'!$H$5,AS91=""),AND(AO$12="Grundvertrag Lieferung",AQ89&gt;='Valori soglia'!$L$5,AS91=""),AND(AO$12="Los Lieferung",AQ89&gt;='Valori soglia'!$L$5,AS91="")),"Freihändig Tipo. 13 OAPub","")</f>
        <v/>
      </c>
      <c r="AT89" s="460"/>
      <c r="AU89" s="461" t="str">
        <f>IF(AR89="BöB","Ja","No")</f>
        <v>No</v>
      </c>
      <c r="AV89" s="463" t="str">
        <f>IF(AR89="BöB","Ja","No")</f>
        <v>No</v>
      </c>
      <c r="AW89" s="465" t="str">
        <f>IF(SUM(AQ14:AQ91)&gt;AQ12/2,"Ʃ Aggiunte &gt; 50% Grundauftrag","")</f>
        <v/>
      </c>
      <c r="AX89" s="28"/>
      <c r="AY89" s="173" t="s">
        <v>44</v>
      </c>
      <c r="AZ89" s="429">
        <v>26</v>
      </c>
      <c r="BA89" s="455">
        <v>0</v>
      </c>
      <c r="BB89" s="457" t="str">
        <f>IF(BA89&gt;='Valori soglia'!$H$6,"BöB","OAPub")</f>
        <v>OAPub</v>
      </c>
      <c r="BC89" s="459" t="str">
        <f>IF(OR(AND(AY$12="Grundvertrag Dienstleistung",BA89&gt;='Valori soglia'!$H$5,BC91=""),AND(AY$12="Los Dienstleistung",BA89&gt;='Valori soglia'!$H$5,BC91=""),AND(AY$12="Grundvertrag Lieferung",BA89&gt;='Valori soglia'!$L$5,BC91=""),AND(AY$12="Los Lieferung",BA89&gt;='Valori soglia'!$L$5,BC91="")),"Freihändig Tipo. 13 OAPub","")</f>
        <v/>
      </c>
      <c r="BD89" s="460"/>
      <c r="BE89" s="461" t="str">
        <f>IF(BB89="BöB","Ja","No")</f>
        <v>No</v>
      </c>
      <c r="BF89" s="463" t="str">
        <f>IF(BB89="BöB","Ja","No")</f>
        <v>No</v>
      </c>
      <c r="BG89" s="465" t="str">
        <f>IF(SUM(BA14:BA91)&gt;BA12/2,"Ʃ Aggiunte &gt; 50% Grundauftrag","")</f>
        <v/>
      </c>
      <c r="BH89" s="27"/>
      <c r="BI89" s="173" t="s">
        <v>44</v>
      </c>
      <c r="BJ89" s="429">
        <v>26</v>
      </c>
      <c r="BK89" s="455">
        <v>0</v>
      </c>
      <c r="BL89" s="457" t="str">
        <f>IF(BK89&gt;='Valori soglia'!$H$6,"BöB","OAPub")</f>
        <v>OAPub</v>
      </c>
      <c r="BM89" s="459" t="str">
        <f>IF(OR(AND(BI$12="Grundvertrag Dienstleistung",BK89&gt;='Valori soglia'!$H$5,BM91=""),AND(BI$12="Los Dienstleistung",BK89&gt;='Valori soglia'!$H$5,BM91=""),AND(BI$12="Grundvertrag Lieferung",BK89&gt;='Valori soglia'!$L$5,BM91=""),AND(BI$12="Los Lieferung",BK89&gt;='Valori soglia'!$L$5,BM91="")),"Freihändig Tipo. 13 OAPub","")</f>
        <v/>
      </c>
      <c r="BN89" s="460"/>
      <c r="BO89" s="461" t="str">
        <f>IF(BL89="BöB","Ja","No")</f>
        <v>No</v>
      </c>
      <c r="BP89" s="463" t="str">
        <f>IF(BL89="BöB","Ja","No")</f>
        <v>No</v>
      </c>
      <c r="BQ89" s="465" t="str">
        <f>IF(SUM(BK14:BK91)&gt;BK12/2,"Ʃ Aggiunte &gt; 50% Grundauftrag","")</f>
        <v/>
      </c>
      <c r="BR89" s="159"/>
      <c r="BS89" s="173" t="s">
        <v>44</v>
      </c>
      <c r="BT89" s="429">
        <v>26</v>
      </c>
      <c r="BU89" s="455">
        <v>0</v>
      </c>
      <c r="BV89" s="457" t="str">
        <f>IF(BU89&gt;='Valori soglia'!$H$6,"BöB","OAPub")</f>
        <v>OAPub</v>
      </c>
      <c r="BW89" s="459" t="str">
        <f>IF(OR(AND(BS$12="Grundvertrag Dienstleistung",BU89&gt;='Valori soglia'!$H$5,BW91=""),AND(BS$12="Los Dienstleistung",BU89&gt;='Valori soglia'!$H$5,BW91=""),AND(BS$12="Grundvertrag Lieferung",BU89&gt;='Valori soglia'!$L$5,BW91=""),AND(BS$12="Los Lieferung",BU89&gt;='Valori soglia'!$L$5,BW91="")),"Freihändig Tipo. 13 OAPub","")</f>
        <v/>
      </c>
      <c r="BX89" s="460"/>
      <c r="BY89" s="461" t="str">
        <f>IF(BV89="BöB","Ja","No")</f>
        <v>No</v>
      </c>
      <c r="BZ89" s="463" t="str">
        <f>IF(BV89="BöB","Ja","No")</f>
        <v>No</v>
      </c>
      <c r="CA89" s="465" t="str">
        <f>IF(SUM(BU14:BU91)&gt;BU12/2,"Ʃ Aggiunte &gt; 50% Grundauftrag","")</f>
        <v/>
      </c>
      <c r="CB89" s="159"/>
      <c r="CC89" s="173" t="s">
        <v>44</v>
      </c>
      <c r="CD89" s="429">
        <v>26</v>
      </c>
      <c r="CE89" s="455">
        <v>0</v>
      </c>
      <c r="CF89" s="457" t="str">
        <f>IF(CE89&gt;='Valori soglia'!$H$6,"BöB","OAPub")</f>
        <v>OAPub</v>
      </c>
      <c r="CG89" s="459" t="str">
        <f>IF(OR(AND(CC$12="Grundvertrag Dienstleistung",CE89&gt;='Valori soglia'!$H$5,CG91=""),AND(CC$12="Los Dienstleistung",CE89&gt;='Valori soglia'!$H$5,CG91=""),AND(CC$12="Grundvertrag Lieferung",CE89&gt;='Valori soglia'!$L$5,CG91=""),AND(CC$12="Los Lieferung",CE89&gt;='Valori soglia'!$L$5,CG91="")),"Freihändig Tipo. 13 OAPub","")</f>
        <v/>
      </c>
      <c r="CH89" s="460"/>
      <c r="CI89" s="461" t="str">
        <f>IF(CF89="BöB","Ja","No")</f>
        <v>No</v>
      </c>
      <c r="CJ89" s="463" t="str">
        <f>IF(CF89="BöB","Ja","No")</f>
        <v>No</v>
      </c>
      <c r="CK89" s="465" t="str">
        <f>IF(SUM(CE14:CE91)&gt;CE12/2,"Ʃ Aggiunte &gt; 50% Grundauftrag","")</f>
        <v/>
      </c>
      <c r="CL89" s="160"/>
      <c r="CM89" s="173" t="s">
        <v>44</v>
      </c>
      <c r="CN89" s="429">
        <v>26</v>
      </c>
      <c r="CO89" s="455">
        <v>0</v>
      </c>
      <c r="CP89" s="457" t="str">
        <f>IF(CO89&gt;='Valori soglia'!$H$6,"BöB","OAPub")</f>
        <v>OAPub</v>
      </c>
      <c r="CQ89" s="459" t="str">
        <f>IF(OR(AND(CM$12="Grundvertrag Dienstleistung",CO89&gt;='Valori soglia'!$H$5,CQ91=""),AND(CM$12="Los Dienstleistung",CO89&gt;='Valori soglia'!$H$5,CQ91=""),AND(CM$12="Grundvertrag Lieferung",CO89&gt;='Valori soglia'!$L$5,CQ91=""),AND(CM$12="Los Lieferung",CO89&gt;='Valori soglia'!$L$5,CQ91="")),"Freihändig Tipo. 13 OAPub","")</f>
        <v/>
      </c>
      <c r="CR89" s="460"/>
      <c r="CS89" s="461" t="str">
        <f>IF(CP89="BöB","Ja","No")</f>
        <v>No</v>
      </c>
      <c r="CT89" s="463" t="str">
        <f>IF(CP89="BöB","Ja","No")</f>
        <v>No</v>
      </c>
      <c r="CU89" s="465" t="str">
        <f>IF(SUM(CO14:CO91)&gt;CO12/2,"Ʃ Aggiunte &gt; 50% Grundauftrag","")</f>
        <v/>
      </c>
      <c r="CV89" s="161"/>
      <c r="CW89" s="173" t="s">
        <v>44</v>
      </c>
      <c r="CX89" s="429">
        <v>26</v>
      </c>
      <c r="CY89" s="455">
        <v>0</v>
      </c>
      <c r="CZ89" s="457" t="str">
        <f>IF(CY89&gt;='Valori soglia'!$H$6,"BöB","OAPub")</f>
        <v>OAPub</v>
      </c>
      <c r="DA89" s="459" t="str">
        <f>IF(OR(AND(CW$12="Grundvertrag Dienstleistung",CY89&gt;='Valori soglia'!$H$5,DA91=""),AND(CW$12="Los Dienstleistung",CY89&gt;='Valori soglia'!$H$5,DA91=""),AND(CW$12="Grundvertrag Lieferung",CY89&gt;='Valori soglia'!$L$5,DA91=""),AND(CW$12="Los Lieferung",CY89&gt;='Valori soglia'!$L$5,DA91="")),"Freihändig Tipo. 13 OAPub","")</f>
        <v/>
      </c>
      <c r="DB89" s="460"/>
      <c r="DC89" s="461" t="str">
        <f>IF(CZ89="BöB","Ja","No")</f>
        <v>No</v>
      </c>
      <c r="DD89" s="463" t="str">
        <f>IF(CZ89="BöB","Ja","No")</f>
        <v>No</v>
      </c>
      <c r="DE89" s="465" t="str">
        <f>IF(SUM(CY14:CY91)&gt;CY12/2,"Ʃ Aggiunte &gt; 50% Grundauftrag","")</f>
        <v/>
      </c>
      <c r="DF89" s="162"/>
      <c r="DG89" s="173" t="s">
        <v>44</v>
      </c>
      <c r="DH89" s="429">
        <v>26</v>
      </c>
      <c r="DI89" s="455">
        <v>0</v>
      </c>
      <c r="DJ89" s="457" t="str">
        <f>IF(DI89&gt;='Valori soglia'!$H$6,"BöB","OAPub")</f>
        <v>OAPub</v>
      </c>
      <c r="DK89" s="459" t="str">
        <f>IF(OR(AND(DG$12="Grundvertrag Dienstleistung",DI89&gt;='Valori soglia'!$H$5,DK91=""),AND(DG$12="Los Dienstleistung",DI89&gt;='Valori soglia'!$H$5,DK91=""),AND(DG$12="Grundvertrag Lieferung",DI89&gt;='Valori soglia'!$L$5,DK91=""),AND(DG$12="Los Lieferung",DI89&gt;='Valori soglia'!$L$5,DK91="")),"Freihändig Tipo. 13 OAPub","")</f>
        <v/>
      </c>
      <c r="DL89" s="460"/>
      <c r="DM89" s="461" t="str">
        <f>IF(DJ89="BöB","Ja","No")</f>
        <v>No</v>
      </c>
      <c r="DN89" s="463" t="str">
        <f>IF(DJ89="BöB","Ja","No")</f>
        <v>No</v>
      </c>
      <c r="DO89" s="465" t="str">
        <f>IF(SUM(DI14:DI91)&gt;DI12/2,"Ʃ Aggiunte &gt; 50% Grundauftrag","")</f>
        <v/>
      </c>
      <c r="DP89" s="27"/>
      <c r="DQ89" s="173" t="s">
        <v>44</v>
      </c>
      <c r="DR89" s="429">
        <v>26</v>
      </c>
      <c r="DS89" s="455">
        <v>0</v>
      </c>
      <c r="DT89" s="457" t="str">
        <f>IF(DS89&gt;='Valori soglia'!$H$6,"BöB","OAPub")</f>
        <v>OAPub</v>
      </c>
      <c r="DU89" s="459" t="str">
        <f>IF(OR(AND(DQ$12="Grundvertrag Dienstleistung",DS89&gt;='Valori soglia'!$H$5,DU91=""),AND(DQ$12="Los Dienstleistung",DS89&gt;='Valori soglia'!$H$5,DU91=""),AND(DQ$12="Grundvertrag Lieferung",DS89&gt;='Valori soglia'!$L$5,DU91=""),AND(DQ$12="Los Lieferung",DS89&gt;='Valori soglia'!$L$5,DU91="")),"Freihändig Tipo. 13 OAPub","")</f>
        <v/>
      </c>
      <c r="DV89" s="460"/>
      <c r="DW89" s="461" t="str">
        <f>IF(DT89="BöB","Ja","No")</f>
        <v>No</v>
      </c>
      <c r="DX89" s="463" t="str">
        <f>IF(DT89="BöB","Ja","No")</f>
        <v>No</v>
      </c>
      <c r="DY89" s="465" t="str">
        <f>IF(SUM(DS14:DS91)&gt;DS12/2,"Ʃ Aggiunte &gt; 50% Grundauftrag","")</f>
        <v/>
      </c>
      <c r="DZ89" s="27"/>
      <c r="EA89" s="173" t="s">
        <v>44</v>
      </c>
      <c r="EB89" s="429">
        <v>26</v>
      </c>
      <c r="EC89" s="455">
        <v>0</v>
      </c>
      <c r="ED89" s="457" t="str">
        <f>IF(EC89&gt;='Valori soglia'!$H$6,"BöB","OAPub")</f>
        <v>OAPub</v>
      </c>
      <c r="EE89" s="459" t="str">
        <f>IF(OR(AND(EA$12="Grundvertrag Dienstleistung",EC89&gt;='Valori soglia'!$H$5,EE91=""),AND(EA$12="Los Dienstleistung",EC89&gt;='Valori soglia'!$H$5,EE91=""),AND(EA$12="Grundvertrag Lieferung",EC89&gt;='Valori soglia'!$L$5,EE91=""),AND(EA$12="Los Lieferung",EC89&gt;='Valori soglia'!$L$5,EE91="")),"Freihändig Tipo. 13 OAPub","")</f>
        <v/>
      </c>
      <c r="EF89" s="460"/>
      <c r="EG89" s="461" t="str">
        <f>IF(ED89="BöB","Ja","No")</f>
        <v>No</v>
      </c>
      <c r="EH89" s="463" t="str">
        <f>IF(ED89="BöB","Ja","No")</f>
        <v>No</v>
      </c>
      <c r="EI89" s="465" t="str">
        <f>IF(SUM(EC14:EC91)&gt;EC12/2,"Ʃ Aggiunte &gt; 50% Grundauftrag","")</f>
        <v/>
      </c>
      <c r="EJ89" s="28"/>
      <c r="EK89" s="173" t="s">
        <v>44</v>
      </c>
      <c r="EL89" s="429">
        <v>26</v>
      </c>
      <c r="EM89" s="455">
        <v>0</v>
      </c>
      <c r="EN89" s="457" t="str">
        <f>IF(EM89&gt;='Valori soglia'!$H$6,"BöB","OAPub")</f>
        <v>OAPub</v>
      </c>
      <c r="EO89" s="459" t="str">
        <f>IF(OR(AND(EK$12="Grundvertrag Dienstleistung",EM89&gt;='Valori soglia'!$H$5,EO91=""),AND(EK$12="Los Dienstleistung",EM89&gt;='Valori soglia'!$H$5,EO91=""),AND(EK$12="Grundvertrag Lieferung",EM89&gt;='Valori soglia'!$L$5,EO91=""),AND(EK$12="Los Lieferung",EM89&gt;='Valori soglia'!$L$5,EO91="")),"Freihändig Tipo. 13 OAPub","")</f>
        <v/>
      </c>
      <c r="EP89" s="460"/>
      <c r="EQ89" s="461" t="str">
        <f>IF(EN89="BöB","Ja","No")</f>
        <v>No</v>
      </c>
      <c r="ER89" s="463" t="str">
        <f>IF(EN89="BöB","Ja","No")</f>
        <v>No</v>
      </c>
      <c r="ES89" s="465" t="str">
        <f>IF(SUM(EM14:EM91)&gt;EM12/2,"Ʃ Aggiunte &gt; 50% Grundauftrag","")</f>
        <v/>
      </c>
      <c r="ET89" s="27"/>
      <c r="EU89" s="173" t="s">
        <v>44</v>
      </c>
      <c r="EV89" s="429">
        <v>26</v>
      </c>
      <c r="EW89" s="455">
        <v>0</v>
      </c>
      <c r="EX89" s="457" t="str">
        <f>IF(EW89&gt;='Valori soglia'!$H$6,"BöB","OAPub")</f>
        <v>OAPub</v>
      </c>
      <c r="EY89" s="459" t="str">
        <f>IF(OR(AND(EU$12="Grundvertrag Dienstleistung",EW89&gt;='Valori soglia'!$H$5,EY91=""),AND(EU$12="Los Dienstleistung",EW89&gt;='Valori soglia'!$H$5,EY91=""),AND(EU$12="Grundvertrag Lieferung",EW89&gt;='Valori soglia'!$L$5,EY91=""),AND(EU$12="Los Lieferung",EW89&gt;='Valori soglia'!$L$5,EY91="")),"Freihändig Tipo. 13 OAPub","")</f>
        <v/>
      </c>
      <c r="EZ89" s="460"/>
      <c r="FA89" s="461" t="str">
        <f>IF(EX89="BöB","Ja","No")</f>
        <v>No</v>
      </c>
      <c r="FB89" s="463" t="str">
        <f>IF(EX89="BöB","Ja","No")</f>
        <v>No</v>
      </c>
      <c r="FC89" s="465" t="str">
        <f>IF(SUM(EW14:EW91)&gt;EW12/2,"Ʃ Aggiunte &gt; 50% Grundauftrag","")</f>
        <v/>
      </c>
      <c r="FD89" s="159"/>
      <c r="FE89" s="173" t="s">
        <v>44</v>
      </c>
      <c r="FF89" s="429">
        <v>26</v>
      </c>
      <c r="FG89" s="455">
        <v>0</v>
      </c>
      <c r="FH89" s="457" t="str">
        <f>IF(FG89&gt;='Valori soglia'!$H$6,"BöB","OAPub")</f>
        <v>OAPub</v>
      </c>
      <c r="FI89" s="459" t="str">
        <f>IF(OR(AND(FE$12="Grundvertrag Dienstleistung",FG89&gt;='Valori soglia'!$H$5,FI91=""),AND(FE$12="Los Dienstleistung",FG89&gt;='Valori soglia'!$H$5,FI91=""),AND(FE$12="Grundvertrag Lieferung",FG89&gt;='Valori soglia'!$L$5,FI91=""),AND(FE$12="Los Lieferung",FG89&gt;='Valori soglia'!$L$5,FI91="")),"Freihändig Tipo. 13 OAPub","")</f>
        <v/>
      </c>
      <c r="FJ89" s="460"/>
      <c r="FK89" s="461" t="str">
        <f>IF(FH89="BöB","Ja","No")</f>
        <v>No</v>
      </c>
      <c r="FL89" s="463" t="str">
        <f>IF(FH89="BöB","Ja","No")</f>
        <v>No</v>
      </c>
      <c r="FM89" s="465" t="str">
        <f>IF(SUM(FG14:FG91)&gt;FG12/2,"Ʃ Aggiunte &gt; 50% Grundauftrag","")</f>
        <v/>
      </c>
      <c r="FN89" s="159"/>
      <c r="FO89" s="173" t="s">
        <v>44</v>
      </c>
      <c r="FP89" s="429">
        <v>26</v>
      </c>
      <c r="FQ89" s="455">
        <v>0</v>
      </c>
      <c r="FR89" s="457" t="str">
        <f>IF(FQ89&gt;='Valori soglia'!$H$6,"BöB","OAPub")</f>
        <v>OAPub</v>
      </c>
      <c r="FS89" s="459" t="str">
        <f>IF(OR(AND(FO$12="Grundvertrag Dienstleistung",FQ89&gt;='Valori soglia'!$H$5,FS91=""),AND(FO$12="Los Dienstleistung",FQ89&gt;='Valori soglia'!$H$5,FS91=""),AND(FO$12="Grundvertrag Lieferung",FQ89&gt;='Valori soglia'!$L$5,FS91=""),AND(FO$12="Los Lieferung",FQ89&gt;='Valori soglia'!$L$5,FS91="")),"Freihändig Tipo. 13 OAPub","")</f>
        <v/>
      </c>
      <c r="FT89" s="460"/>
      <c r="FU89" s="461" t="str">
        <f>IF(FR89="BöB","Ja","No")</f>
        <v>No</v>
      </c>
      <c r="FV89" s="463" t="str">
        <f>IF(FR89="BöB","Ja","No")</f>
        <v>No</v>
      </c>
      <c r="FW89" s="465" t="str">
        <f>IF(SUM(FQ14:FQ91)&gt;FQ12/2,"Ʃ Aggiunte &gt; 50% Grundauftrag","")</f>
        <v/>
      </c>
      <c r="FX89" s="160"/>
      <c r="FY89" s="173" t="s">
        <v>44</v>
      </c>
      <c r="FZ89" s="429">
        <v>26</v>
      </c>
      <c r="GA89" s="455">
        <v>0</v>
      </c>
      <c r="GB89" s="457" t="str">
        <f>IF(GA89&gt;='Valori soglia'!$H$6,"BöB","OAPub")</f>
        <v>OAPub</v>
      </c>
      <c r="GC89" s="459" t="str">
        <f>IF(OR(AND(FY$12="Grundvertrag Dienstleistung",GA89&gt;='Valori soglia'!$H$5,GC91=""),AND(FY$12="Los Dienstleistung",GA89&gt;='Valori soglia'!$H$5,GC91=""),AND(FY$12="Grundvertrag Lieferung",GA89&gt;='Valori soglia'!$L$5,GC91=""),AND(FY$12="Los Lieferung",GA89&gt;='Valori soglia'!$L$5,GC91="")),"Freihändig Tipo. 13 OAPub","")</f>
        <v/>
      </c>
      <c r="GD89" s="460"/>
      <c r="GE89" s="461" t="str">
        <f>IF(GB89="BöB","Ja","No")</f>
        <v>No</v>
      </c>
      <c r="GF89" s="463" t="str">
        <f>IF(GB89="BöB","Ja","No")</f>
        <v>No</v>
      </c>
      <c r="GG89" s="465" t="str">
        <f>IF(SUM(GA14:GA91)&gt;GA12/2,"Ʃ Aggiunte &gt; 50% Grundauftrag","")</f>
        <v/>
      </c>
      <c r="GH89" s="161"/>
      <c r="GI89" s="173" t="s">
        <v>44</v>
      </c>
      <c r="GJ89" s="429">
        <v>26</v>
      </c>
      <c r="GK89" s="455">
        <v>0</v>
      </c>
      <c r="GL89" s="457" t="str">
        <f>IF(GK89&gt;='Valori soglia'!$H$6,"BöB","OAPub")</f>
        <v>OAPub</v>
      </c>
      <c r="GM89" s="459" t="str">
        <f>IF(OR(AND(GI$12="Grundvertrag Dienstleistung",GK89&gt;='Valori soglia'!$H$5,GM91=""),AND(GI$12="Los Dienstleistung",GK89&gt;='Valori soglia'!$H$5,GM91=""),AND(GI$12="Grundvertrag Lieferung",GK89&gt;='Valori soglia'!$L$5,GM91=""),AND(GI$12="Los Lieferung",GK89&gt;='Valori soglia'!$L$5,GM91="")),"Freihändig Tipo. 13 OAPub","")</f>
        <v/>
      </c>
      <c r="GN89" s="460"/>
      <c r="GO89" s="461" t="str">
        <f>IF(GL89="BöB","Ja","No")</f>
        <v>No</v>
      </c>
      <c r="GP89" s="463" t="str">
        <f>IF(GL89="BöB","Ja","No")</f>
        <v>No</v>
      </c>
      <c r="GQ89" s="465" t="str">
        <f>IF(SUM(GK14:GK91)&gt;GK12/2,"Ʃ Aggiunte &gt; 50% Grundauftrag","")</f>
        <v/>
      </c>
      <c r="GR89" s="162"/>
      <c r="GS89" s="173" t="s">
        <v>44</v>
      </c>
      <c r="GT89" s="429">
        <v>26</v>
      </c>
      <c r="GU89" s="455">
        <v>0</v>
      </c>
      <c r="GV89" s="457" t="str">
        <f>IF(GU89&gt;='Valori soglia'!$H$6,"BöB","OAPub")</f>
        <v>OAPub</v>
      </c>
      <c r="GW89" s="459" t="str">
        <f>IF(OR(AND(GS$12="Grundvertrag Dienstleistung",GU89&gt;='Valori soglia'!$H$5,GW91=""),AND(GS$12="Los Dienstleistung",GU89&gt;='Valori soglia'!$H$5,GW91=""),AND(GS$12="Grundvertrag Lieferung",GU89&gt;='Valori soglia'!$L$5,GW91=""),AND(GS$12="Los Lieferung",GU89&gt;='Valori soglia'!$L$5,GW91="")),"Freihändig Tipo. 13 OAPub","")</f>
        <v/>
      </c>
      <c r="GX89" s="460"/>
      <c r="GY89" s="461" t="str">
        <f>IF(GV89="BöB","Ja","No")</f>
        <v>No</v>
      </c>
      <c r="GZ89" s="463" t="str">
        <f>IF(GV89="BöB","Ja","No")</f>
        <v>No</v>
      </c>
      <c r="HA89" s="465" t="str">
        <f>IF(SUM(GU14:GU91)&gt;GU12/2,"Ʃ Aggiunte &gt; 50% Grundauftrag","")</f>
        <v/>
      </c>
      <c r="HB89" s="27"/>
      <c r="HC89" s="173" t="s">
        <v>44</v>
      </c>
      <c r="HD89" s="429">
        <v>26</v>
      </c>
      <c r="HE89" s="455">
        <v>0</v>
      </c>
      <c r="HF89" s="457" t="str">
        <f>IF(HE89&gt;='Valori soglia'!$H$6,"BöB","OAPub")</f>
        <v>OAPub</v>
      </c>
      <c r="HG89" s="459" t="str">
        <f>IF(OR(AND(HC$12="Grundvertrag Dienstleistung",HE89&gt;='Valori soglia'!$H$5,HG91=""),AND(HC$12="Los Dienstleistung",HE89&gt;='Valori soglia'!$H$5,HG91=""),AND(HC$12="Grundvertrag Lieferung",HE89&gt;='Valori soglia'!$L$5,HG91=""),AND(HC$12="Los Lieferung",HE89&gt;='Valori soglia'!$L$5,HG91="")),"Freihändig Tipo. 13 OAPub","")</f>
        <v/>
      </c>
      <c r="HH89" s="460"/>
      <c r="HI89" s="461" t="str">
        <f>IF(HF89="BöB","Ja","No")</f>
        <v>No</v>
      </c>
      <c r="HJ89" s="463" t="str">
        <f>IF(HF89="BöB","Ja","No")</f>
        <v>No</v>
      </c>
      <c r="HK89" s="465" t="str">
        <f>IF(SUM(HE14:HE91)&gt;HE12/2,"Ʃ Aggiunte &gt; 50% Grundauftrag","")</f>
        <v/>
      </c>
      <c r="HL89" s="27"/>
      <c r="HM89" s="173" t="s">
        <v>44</v>
      </c>
      <c r="HN89" s="429">
        <v>26</v>
      </c>
      <c r="HO89" s="455">
        <v>0</v>
      </c>
      <c r="HP89" s="457" t="str">
        <f>IF(HO89&gt;='Valori soglia'!$H$6,"BöB","OAPub")</f>
        <v>OAPub</v>
      </c>
      <c r="HQ89" s="459" t="str">
        <f>IF(OR(AND(HM$12="Grundvertrag Dienstleistung",HO89&gt;='Valori soglia'!$H$5,HQ91=""),AND(HM$12="Los Dienstleistung",HO89&gt;='Valori soglia'!$H$5,HQ91=""),AND(HM$12="Grundvertrag Lieferung",HO89&gt;='Valori soglia'!$L$5,HQ91=""),AND(HM$12="Los Lieferung",HO89&gt;='Valori soglia'!$L$5,HQ91="")),"Freihändig Tipo. 13 OAPub","")</f>
        <v/>
      </c>
      <c r="HR89" s="460"/>
      <c r="HS89" s="461" t="str">
        <f>IF(HP89="BöB","Ja","No")</f>
        <v>No</v>
      </c>
      <c r="HT89" s="463" t="str">
        <f>IF(HP89="BöB","Ja","No")</f>
        <v>No</v>
      </c>
      <c r="HU89" s="465" t="str">
        <f>IF(SUM(HO14:HO91)&gt;HO12/2,"Ʃ Aggiunte &gt; 50% Grundauftrag","")</f>
        <v/>
      </c>
      <c r="HV89" s="28"/>
      <c r="HW89" s="173" t="s">
        <v>44</v>
      </c>
      <c r="HX89" s="429">
        <v>26</v>
      </c>
      <c r="HY89" s="455">
        <v>0</v>
      </c>
      <c r="HZ89" s="457" t="str">
        <f>IF(HY89&gt;='Valori soglia'!$H$6,"BöB","OAPub")</f>
        <v>OAPub</v>
      </c>
      <c r="IA89" s="459" t="str">
        <f>IF(OR(AND(HW$12="Grundvertrag Dienstleistung",HY89&gt;='Valori soglia'!$H$5,IA91=""),AND(HW$12="Los Dienstleistung",HY89&gt;='Valori soglia'!$H$5,IA91=""),AND(HW$12="Grundvertrag Lieferung",HY89&gt;='Valori soglia'!$L$5,IA91=""),AND(HW$12="Los Lieferung",HY89&gt;='Valori soglia'!$L$5,IA91="")),"Freihändig Tipo. 13 OAPub","")</f>
        <v/>
      </c>
      <c r="IB89" s="460"/>
      <c r="IC89" s="461" t="str">
        <f>IF(HZ89="BöB","Ja","No")</f>
        <v>No</v>
      </c>
      <c r="ID89" s="463" t="str">
        <f>IF(HZ89="BöB","Ja","No")</f>
        <v>No</v>
      </c>
      <c r="IE89" s="465" t="str">
        <f>IF(SUM(HY14:HY91)&gt;HY12/2,"Ʃ Aggiunte &gt; 50% Grundauftrag","")</f>
        <v/>
      </c>
      <c r="IF89" s="27"/>
      <c r="IG89" s="173" t="s">
        <v>44</v>
      </c>
      <c r="IH89" s="429">
        <v>26</v>
      </c>
      <c r="II89" s="455">
        <v>0</v>
      </c>
      <c r="IJ89" s="457" t="str">
        <f>IF(II89&gt;='Valori soglia'!$H$6,"BöB","OAPub")</f>
        <v>OAPub</v>
      </c>
      <c r="IK89" s="459" t="str">
        <f>IF(OR(AND(IG$12="Grundvertrag Dienstleistung",II89&gt;='Valori soglia'!$H$5,IK91=""),AND(IG$12="Los Dienstleistung",II89&gt;='Valori soglia'!$H$5,IK91=""),AND(IG$12="Grundvertrag Lieferung",II89&gt;='Valori soglia'!$L$5,IK91=""),AND(IG$12="Los Lieferung",II89&gt;='Valori soglia'!$L$5,IK91="")),"Freihändig Tipo. 13 OAPub","")</f>
        <v/>
      </c>
      <c r="IL89" s="460"/>
      <c r="IM89" s="461" t="str">
        <f>IF(IJ89="BöB","Ja","No")</f>
        <v>No</v>
      </c>
      <c r="IN89" s="463" t="str">
        <f>IF(IJ89="BöB","Ja","No")</f>
        <v>No</v>
      </c>
      <c r="IO89" s="465" t="str">
        <f>IF(SUM(II14:II91)&gt;II12/2,"Ʃ Aggiunte &gt; 50% Grundauftrag","")</f>
        <v/>
      </c>
      <c r="IP89" s="159"/>
      <c r="IQ89" s="173" t="s">
        <v>44</v>
      </c>
      <c r="IR89" s="429">
        <v>26</v>
      </c>
      <c r="IS89" s="455">
        <v>0</v>
      </c>
      <c r="IT89" s="457" t="str">
        <f>IF(IS89&gt;='Valori soglia'!$H$6,"BöB","OAPub")</f>
        <v>OAPub</v>
      </c>
      <c r="IU89" s="459" t="str">
        <f>IF(OR(AND(IQ$12="Grundvertrag Dienstleistung",IS89&gt;='Valori soglia'!$H$5,IU91=""),AND(IQ$12="Los Dienstleistung",IS89&gt;='Valori soglia'!$H$5,IU91=""),AND(IQ$12="Grundvertrag Lieferung",IS89&gt;='Valori soglia'!$L$5,IU91=""),AND(IQ$12="Los Lieferung",IS89&gt;='Valori soglia'!$L$5,IU91="")),"Freihändig Tipo. 13 OAPub","")</f>
        <v/>
      </c>
      <c r="IV89" s="460"/>
      <c r="IW89" s="461" t="str">
        <f>IF(IT89="BöB","Ja","No")</f>
        <v>No</v>
      </c>
      <c r="IX89" s="463" t="str">
        <f>IF(IT89="BöB","Ja","No")</f>
        <v>No</v>
      </c>
      <c r="IY89" s="465" t="str">
        <f>IF(SUM(IS14:IS91)&gt;IS12/2,"Ʃ Aggiunte &gt; 50% Grundauftrag","")</f>
        <v/>
      </c>
      <c r="IZ89" s="159"/>
      <c r="JA89" s="173" t="s">
        <v>44</v>
      </c>
      <c r="JB89" s="429">
        <v>26</v>
      </c>
      <c r="JC89" s="455">
        <v>0</v>
      </c>
      <c r="JD89" s="457" t="str">
        <f>IF(JC89&gt;='Valori soglia'!$H$6,"BöB","OAPub")</f>
        <v>OAPub</v>
      </c>
      <c r="JE89" s="459" t="str">
        <f>IF(OR(AND(JA$12="Grundvertrag Dienstleistung",JC89&gt;='Valori soglia'!$H$5,JE91=""),AND(JA$12="Los Dienstleistung",JC89&gt;='Valori soglia'!$H$5,JE91=""),AND(JA$12="Grundvertrag Lieferung",JC89&gt;='Valori soglia'!$L$5,JE91=""),AND(JA$12="Los Lieferung",JC89&gt;='Valori soglia'!$L$5,JE91="")),"Freihändig Tipo. 13 OAPub","")</f>
        <v/>
      </c>
      <c r="JF89" s="460"/>
      <c r="JG89" s="461" t="str">
        <f>IF(JD89="BöB","Ja","No")</f>
        <v>No</v>
      </c>
      <c r="JH89" s="463" t="str">
        <f>IF(JD89="BöB","Ja","No")</f>
        <v>No</v>
      </c>
      <c r="JI89" s="465" t="str">
        <f>IF(SUM(JC14:JC91)&gt;JC12/2,"Ʃ Aggiunte &gt; 50% Grundauftrag","")</f>
        <v/>
      </c>
      <c r="JJ89" s="160"/>
      <c r="JK89" s="173" t="s">
        <v>44</v>
      </c>
      <c r="JL89" s="429">
        <v>26</v>
      </c>
      <c r="JM89" s="455">
        <v>0</v>
      </c>
      <c r="JN89" s="457" t="str">
        <f>IF(JM89&gt;='Valori soglia'!$H$6,"BöB","OAPub")</f>
        <v>OAPub</v>
      </c>
      <c r="JO89" s="459" t="str">
        <f>IF(OR(AND(JK$12="Grundvertrag Dienstleistung",JM89&gt;='Valori soglia'!$H$5,JO91=""),AND(JK$12="Los Dienstleistung",JM89&gt;='Valori soglia'!$H$5,JO91=""),AND(JK$12="Grundvertrag Lieferung",JM89&gt;='Valori soglia'!$L$5,JO91=""),AND(JK$12="Los Lieferung",JM89&gt;='Valori soglia'!$L$5,JO91="")),"Freihändig Tipo. 13 OAPub","")</f>
        <v/>
      </c>
      <c r="JP89" s="460"/>
      <c r="JQ89" s="461" t="str">
        <f>IF(JN89="BöB","Ja","No")</f>
        <v>No</v>
      </c>
      <c r="JR89" s="463" t="str">
        <f>IF(JN89="BöB","Ja","No")</f>
        <v>No</v>
      </c>
      <c r="JS89" s="465" t="str">
        <f>IF(SUM(JM14:JM91)&gt;JM12/2,"Ʃ Aggiunte &gt; 50% Grundauftrag","")</f>
        <v/>
      </c>
    </row>
    <row r="90" spans="2:279" ht="27" customHeight="1" x14ac:dyDescent="0.2">
      <c r="B90" s="342" t="s">
        <v>34</v>
      </c>
      <c r="C90" s="429"/>
      <c r="D90" s="378"/>
      <c r="E90" s="510"/>
      <c r="F90" s="498" t="str">
        <f>IF(OR(AND(B89="Grundvertrag Dienstleistung",D89&gt;='Valori soglia'!H$5,D89&lt;'Valori soglia'!H$6),AND(B89="Los Dienstleistung",D89&gt;='Valori soglia'!H$5,D89&lt;'Valori soglia'!H$6),AND(B89="Grundvertrag Lieferung",D89&gt;='Valori soglia'!L$5,D89&lt;'Valori soglia'!L$6),AND(B89="Los Lieferung",D89&gt;='Valori soglia'!L$5,D89&lt;'Valori soglia'!L$6)),"Einladungsverfahren *","")</f>
        <v/>
      </c>
      <c r="G90" s="499"/>
      <c r="H90" s="502"/>
      <c r="I90" s="503"/>
      <c r="J90" s="495"/>
      <c r="K90" s="466" t="s">
        <v>45</v>
      </c>
      <c r="L90" s="429"/>
      <c r="M90" s="455"/>
      <c r="N90" s="457"/>
      <c r="O90" s="468" t="str">
        <f>IF(OR(AND(K$12="Grundvertrag Dienstleistung",M89&lt;'Valori soglia'!$H$5),AND(K$12="Los Dienstleistung",M89&lt;'Valori soglia'!$H$5),AND(K$12="Grundvertrag Lieferung",M89&lt;'Valori soglia'!$L$5),AND(K$12="Los Lieferung",M89&lt;'Valori soglia'!$L$5)),"Freihändig Tipo. 36 OAPub","")</f>
        <v/>
      </c>
      <c r="P90" s="469"/>
      <c r="Q90" s="461"/>
      <c r="R90" s="463"/>
      <c r="S90" s="465"/>
      <c r="T90" s="162"/>
      <c r="U90" s="466" t="s">
        <v>45</v>
      </c>
      <c r="V90" s="429"/>
      <c r="W90" s="455"/>
      <c r="X90" s="457"/>
      <c r="Y90" s="468" t="str">
        <f>IF(OR(AND(U$12="Grundvertrag Dienstleistung",W89&lt;'Valori soglia'!$H$5),AND(U$12="Los Dienstleistung",W89&lt;'Valori soglia'!$H$5),AND(U$12="Grundvertrag Lieferung",W89&lt;'Valori soglia'!$L$5),AND(U$12="Los Lieferung",W89&lt;'Valori soglia'!$L$5)),"Freihändig Tipo. 36 OAPub","")</f>
        <v/>
      </c>
      <c r="Z90" s="469"/>
      <c r="AA90" s="461"/>
      <c r="AB90" s="463"/>
      <c r="AC90" s="465"/>
      <c r="AD90" s="36"/>
      <c r="AE90" s="466" t="s">
        <v>45</v>
      </c>
      <c r="AF90" s="429"/>
      <c r="AG90" s="455"/>
      <c r="AH90" s="457"/>
      <c r="AI90" s="468" t="str">
        <f>IF(OR(AND(AE$12="Grundvertrag Dienstleistung",AG89&lt;'Valori soglia'!$H$5),AND(AE$12="Los Dienstleistung",AG89&lt;'Valori soglia'!$H$5),AND(AE$12="Grundvertrag Lieferung",AG89&lt;'Valori soglia'!$L$5),AND(AE$12="Los Lieferung",AG89&lt;'Valori soglia'!$L$5)),"Freihändig Tipo. 36 OAPub","")</f>
        <v/>
      </c>
      <c r="AJ90" s="469"/>
      <c r="AK90" s="461"/>
      <c r="AL90" s="463"/>
      <c r="AM90" s="465"/>
      <c r="AN90" s="27"/>
      <c r="AO90" s="466" t="s">
        <v>45</v>
      </c>
      <c r="AP90" s="429"/>
      <c r="AQ90" s="455"/>
      <c r="AR90" s="457"/>
      <c r="AS90" s="468" t="str">
        <f>IF(OR(AND(AO$12="Grundvertrag Dienstleistung",AQ89&lt;'Valori soglia'!$H$5),AND(AO$12="Los Dienstleistung",AQ89&lt;'Valori soglia'!$H$5),AND(AO$12="Grundvertrag Lieferung",AQ89&lt;'Valori soglia'!$L$5),AND(AO$12="Los Lieferung",AQ89&lt;'Valori soglia'!$L$5)),"Freihändig Tipo. 36 OAPub","")</f>
        <v/>
      </c>
      <c r="AT90" s="469"/>
      <c r="AU90" s="461"/>
      <c r="AV90" s="463"/>
      <c r="AW90" s="465"/>
      <c r="AX90" s="28"/>
      <c r="AY90" s="466" t="s">
        <v>45</v>
      </c>
      <c r="AZ90" s="429"/>
      <c r="BA90" s="455"/>
      <c r="BB90" s="457"/>
      <c r="BC90" s="468" t="str">
        <f>IF(OR(AND(AY$12="Grundvertrag Dienstleistung",BA89&lt;'Valori soglia'!$H$5),AND(AY$12="Los Dienstleistung",BA89&lt;'Valori soglia'!$H$5),AND(AY$12="Grundvertrag Lieferung",BA89&lt;'Valori soglia'!$L$5),AND(AY$12="Los Lieferung",BA89&lt;'Valori soglia'!$L$5)),"Freihändig Tipo. 36 OAPub","")</f>
        <v/>
      </c>
      <c r="BD90" s="469"/>
      <c r="BE90" s="461"/>
      <c r="BF90" s="463"/>
      <c r="BG90" s="465"/>
      <c r="BH90" s="27"/>
      <c r="BI90" s="466" t="s">
        <v>45</v>
      </c>
      <c r="BJ90" s="429"/>
      <c r="BK90" s="455"/>
      <c r="BL90" s="457"/>
      <c r="BM90" s="468" t="str">
        <f>IF(OR(AND(BI$12="Grundvertrag Dienstleistung",BK89&lt;'Valori soglia'!$H$5),AND(BI$12="Los Dienstleistung",BK89&lt;'Valori soglia'!$H$5),AND(BI$12="Grundvertrag Lieferung",BK89&lt;'Valori soglia'!$L$5),AND(BI$12="Los Lieferung",BK89&lt;'Valori soglia'!$L$5)),"Freihändig Tipo. 36 OAPub","")</f>
        <v/>
      </c>
      <c r="BN90" s="469"/>
      <c r="BO90" s="461"/>
      <c r="BP90" s="463"/>
      <c r="BQ90" s="465"/>
      <c r="BR90" s="159"/>
      <c r="BS90" s="466" t="s">
        <v>45</v>
      </c>
      <c r="BT90" s="429"/>
      <c r="BU90" s="455"/>
      <c r="BV90" s="457"/>
      <c r="BW90" s="468" t="str">
        <f>IF(OR(AND(BS$12="Grundvertrag Dienstleistung",BU89&lt;'Valori soglia'!$H$5),AND(BS$12="Los Dienstleistung",BU89&lt;'Valori soglia'!$H$5),AND(BS$12="Grundvertrag Lieferung",BU89&lt;'Valori soglia'!$L$5),AND(BS$12="Los Lieferung",BU89&lt;'Valori soglia'!$L$5)),"Freihändig Tipo. 36 OAPub","")</f>
        <v/>
      </c>
      <c r="BX90" s="469"/>
      <c r="BY90" s="461"/>
      <c r="BZ90" s="463"/>
      <c r="CA90" s="465"/>
      <c r="CB90" s="159"/>
      <c r="CC90" s="466" t="s">
        <v>45</v>
      </c>
      <c r="CD90" s="429"/>
      <c r="CE90" s="455"/>
      <c r="CF90" s="457"/>
      <c r="CG90" s="468" t="str">
        <f>IF(OR(AND(CC$12="Grundvertrag Dienstleistung",CE89&lt;'Valori soglia'!$H$5),AND(CC$12="Los Dienstleistung",CE89&lt;'Valori soglia'!$H$5),AND(CC$12="Grundvertrag Lieferung",CE89&lt;'Valori soglia'!$L$5),AND(CC$12="Los Lieferung",CE89&lt;'Valori soglia'!$L$5)),"Freihändig Tipo. 36 OAPub","")</f>
        <v/>
      </c>
      <c r="CH90" s="469"/>
      <c r="CI90" s="461"/>
      <c r="CJ90" s="463"/>
      <c r="CK90" s="465"/>
      <c r="CL90" s="160"/>
      <c r="CM90" s="466" t="s">
        <v>45</v>
      </c>
      <c r="CN90" s="429"/>
      <c r="CO90" s="455"/>
      <c r="CP90" s="457"/>
      <c r="CQ90" s="468" t="str">
        <f>IF(OR(AND(CM$12="Grundvertrag Dienstleistung",CO89&lt;'Valori soglia'!$H$5),AND(CM$12="Los Dienstleistung",CO89&lt;'Valori soglia'!$H$5),AND(CM$12="Grundvertrag Lieferung",CO89&lt;'Valori soglia'!$L$5),AND(CM$12="Los Lieferung",CO89&lt;'Valori soglia'!$L$5)),"Freihändig Tipo. 36 OAPub","")</f>
        <v/>
      </c>
      <c r="CR90" s="469"/>
      <c r="CS90" s="461"/>
      <c r="CT90" s="463"/>
      <c r="CU90" s="465"/>
      <c r="CV90" s="161"/>
      <c r="CW90" s="466" t="s">
        <v>45</v>
      </c>
      <c r="CX90" s="429"/>
      <c r="CY90" s="455"/>
      <c r="CZ90" s="457"/>
      <c r="DA90" s="468" t="str">
        <f>IF(OR(AND(CW$12="Grundvertrag Dienstleistung",CY89&lt;'Valori soglia'!$H$5),AND(CW$12="Los Dienstleistung",CY89&lt;'Valori soglia'!$H$5),AND(CW$12="Grundvertrag Lieferung",CY89&lt;'Valori soglia'!$L$5),AND(CW$12="Los Lieferung",CY89&lt;'Valori soglia'!$L$5)),"Freihändig Tipo. 36 OAPub","")</f>
        <v/>
      </c>
      <c r="DB90" s="469"/>
      <c r="DC90" s="461"/>
      <c r="DD90" s="463"/>
      <c r="DE90" s="465"/>
      <c r="DF90" s="162"/>
      <c r="DG90" s="466" t="s">
        <v>45</v>
      </c>
      <c r="DH90" s="429"/>
      <c r="DI90" s="455"/>
      <c r="DJ90" s="457"/>
      <c r="DK90" s="468" t="str">
        <f>IF(OR(AND(DG$12="Grundvertrag Dienstleistung",DI89&lt;'Valori soglia'!$H$5),AND(DG$12="Los Dienstleistung",DI89&lt;'Valori soglia'!$H$5),AND(DG$12="Grundvertrag Lieferung",DI89&lt;'Valori soglia'!$L$5),AND(DG$12="Los Lieferung",DI89&lt;'Valori soglia'!$L$5)),"Freihändig Tipo. 36 OAPub","")</f>
        <v/>
      </c>
      <c r="DL90" s="469"/>
      <c r="DM90" s="461"/>
      <c r="DN90" s="463"/>
      <c r="DO90" s="465"/>
      <c r="DP90" s="36"/>
      <c r="DQ90" s="466" t="s">
        <v>45</v>
      </c>
      <c r="DR90" s="429"/>
      <c r="DS90" s="455"/>
      <c r="DT90" s="457"/>
      <c r="DU90" s="468" t="str">
        <f>IF(OR(AND(DQ$12="Grundvertrag Dienstleistung",DS89&lt;'Valori soglia'!$H$5),AND(DQ$12="Los Dienstleistung",DS89&lt;'Valori soglia'!$H$5),AND(DQ$12="Grundvertrag Lieferung",DS89&lt;'Valori soglia'!$L$5),AND(DQ$12="Los Lieferung",DS89&lt;'Valori soglia'!$L$5)),"Freihändig Tipo. 36 OAPub","")</f>
        <v/>
      </c>
      <c r="DV90" s="469"/>
      <c r="DW90" s="461"/>
      <c r="DX90" s="463"/>
      <c r="DY90" s="465"/>
      <c r="DZ90" s="27"/>
      <c r="EA90" s="466" t="s">
        <v>45</v>
      </c>
      <c r="EB90" s="429"/>
      <c r="EC90" s="455"/>
      <c r="ED90" s="457"/>
      <c r="EE90" s="468" t="str">
        <f>IF(OR(AND(EA$12="Grundvertrag Dienstleistung",EC89&lt;'Valori soglia'!$H$5),AND(EA$12="Los Dienstleistung",EC89&lt;'Valori soglia'!$H$5),AND(EA$12="Grundvertrag Lieferung",EC89&lt;'Valori soglia'!$L$5),AND(EA$12="Los Lieferung",EC89&lt;'Valori soglia'!$L$5)),"Freihändig Tipo. 36 OAPub","")</f>
        <v/>
      </c>
      <c r="EF90" s="469"/>
      <c r="EG90" s="461"/>
      <c r="EH90" s="463"/>
      <c r="EI90" s="465"/>
      <c r="EJ90" s="28"/>
      <c r="EK90" s="466" t="s">
        <v>45</v>
      </c>
      <c r="EL90" s="429"/>
      <c r="EM90" s="455"/>
      <c r="EN90" s="457"/>
      <c r="EO90" s="468" t="str">
        <f>IF(OR(AND(EK$12="Grundvertrag Dienstleistung",EM89&lt;'Valori soglia'!$H$5),AND(EK$12="Los Dienstleistung",EM89&lt;'Valori soglia'!$H$5),AND(EK$12="Grundvertrag Lieferung",EM89&lt;'Valori soglia'!$L$5),AND(EK$12="Los Lieferung",EM89&lt;'Valori soglia'!$L$5)),"Freihändig Tipo. 36 OAPub","")</f>
        <v/>
      </c>
      <c r="EP90" s="469"/>
      <c r="EQ90" s="461"/>
      <c r="ER90" s="463"/>
      <c r="ES90" s="465"/>
      <c r="ET90" s="27"/>
      <c r="EU90" s="466" t="s">
        <v>45</v>
      </c>
      <c r="EV90" s="429"/>
      <c r="EW90" s="455"/>
      <c r="EX90" s="457"/>
      <c r="EY90" s="468" t="str">
        <f>IF(OR(AND(EU$12="Grundvertrag Dienstleistung",EW89&lt;'Valori soglia'!$H$5),AND(EU$12="Los Dienstleistung",EW89&lt;'Valori soglia'!$H$5),AND(EU$12="Grundvertrag Lieferung",EW89&lt;'Valori soglia'!$L$5),AND(EU$12="Los Lieferung",EW89&lt;'Valori soglia'!$L$5)),"Freihändig Tipo. 36 OAPub","")</f>
        <v/>
      </c>
      <c r="EZ90" s="469"/>
      <c r="FA90" s="461"/>
      <c r="FB90" s="463"/>
      <c r="FC90" s="465"/>
      <c r="FD90" s="159"/>
      <c r="FE90" s="466" t="s">
        <v>45</v>
      </c>
      <c r="FF90" s="429"/>
      <c r="FG90" s="455"/>
      <c r="FH90" s="457"/>
      <c r="FI90" s="468" t="str">
        <f>IF(OR(AND(FE$12="Grundvertrag Dienstleistung",FG89&lt;'Valori soglia'!$H$5),AND(FE$12="Los Dienstleistung",FG89&lt;'Valori soglia'!$H$5),AND(FE$12="Grundvertrag Lieferung",FG89&lt;'Valori soglia'!$L$5),AND(FE$12="Los Lieferung",FG89&lt;'Valori soglia'!$L$5)),"Freihändig Tipo. 36 OAPub","")</f>
        <v/>
      </c>
      <c r="FJ90" s="469"/>
      <c r="FK90" s="461"/>
      <c r="FL90" s="463"/>
      <c r="FM90" s="465"/>
      <c r="FN90" s="159"/>
      <c r="FO90" s="466" t="s">
        <v>45</v>
      </c>
      <c r="FP90" s="429"/>
      <c r="FQ90" s="455"/>
      <c r="FR90" s="457"/>
      <c r="FS90" s="468" t="str">
        <f>IF(OR(AND(FO$12="Grundvertrag Dienstleistung",FQ89&lt;'Valori soglia'!$H$5),AND(FO$12="Los Dienstleistung",FQ89&lt;'Valori soglia'!$H$5),AND(FO$12="Grundvertrag Lieferung",FQ89&lt;'Valori soglia'!$L$5),AND(FO$12="Los Lieferung",FQ89&lt;'Valori soglia'!$L$5)),"Freihändig Tipo. 36 OAPub","")</f>
        <v/>
      </c>
      <c r="FT90" s="469"/>
      <c r="FU90" s="461"/>
      <c r="FV90" s="463"/>
      <c r="FW90" s="465"/>
      <c r="FX90" s="160"/>
      <c r="FY90" s="466" t="s">
        <v>45</v>
      </c>
      <c r="FZ90" s="429"/>
      <c r="GA90" s="455"/>
      <c r="GB90" s="457"/>
      <c r="GC90" s="468" t="str">
        <f>IF(OR(AND(FY$12="Grundvertrag Dienstleistung",GA89&lt;'Valori soglia'!$H$5),AND(FY$12="Los Dienstleistung",GA89&lt;'Valori soglia'!$H$5),AND(FY$12="Grundvertrag Lieferung",GA89&lt;'Valori soglia'!$L$5),AND(FY$12="Los Lieferung",GA89&lt;'Valori soglia'!$L$5)),"Freihändig Tipo. 36 OAPub","")</f>
        <v/>
      </c>
      <c r="GD90" s="469"/>
      <c r="GE90" s="461"/>
      <c r="GF90" s="463"/>
      <c r="GG90" s="465"/>
      <c r="GH90" s="161"/>
      <c r="GI90" s="466" t="s">
        <v>45</v>
      </c>
      <c r="GJ90" s="429"/>
      <c r="GK90" s="455"/>
      <c r="GL90" s="457"/>
      <c r="GM90" s="468" t="str">
        <f>IF(OR(AND(GI$12="Grundvertrag Dienstleistung",GK89&lt;'Valori soglia'!$H$5),AND(GI$12="Los Dienstleistung",GK89&lt;'Valori soglia'!$H$5),AND(GI$12="Grundvertrag Lieferung",GK89&lt;'Valori soglia'!$L$5),AND(GI$12="Los Lieferung",GK89&lt;'Valori soglia'!$L$5)),"Freihändig Tipo. 36 OAPub","")</f>
        <v/>
      </c>
      <c r="GN90" s="469"/>
      <c r="GO90" s="461"/>
      <c r="GP90" s="463"/>
      <c r="GQ90" s="465"/>
      <c r="GR90" s="162"/>
      <c r="GS90" s="466" t="s">
        <v>45</v>
      </c>
      <c r="GT90" s="429"/>
      <c r="GU90" s="455"/>
      <c r="GV90" s="457"/>
      <c r="GW90" s="468" t="str">
        <f>IF(OR(AND(GS$12="Grundvertrag Dienstleistung",GU89&lt;'Valori soglia'!$H$5),AND(GS$12="Los Dienstleistung",GU89&lt;'Valori soglia'!$H$5),AND(GS$12="Grundvertrag Lieferung",GU89&lt;'Valori soglia'!$L$5),AND(GS$12="Los Lieferung",GU89&lt;'Valori soglia'!$L$5)),"Freihändig Tipo. 36 OAPub","")</f>
        <v/>
      </c>
      <c r="GX90" s="469"/>
      <c r="GY90" s="461"/>
      <c r="GZ90" s="463"/>
      <c r="HA90" s="465"/>
      <c r="HB90" s="36"/>
      <c r="HC90" s="466" t="s">
        <v>45</v>
      </c>
      <c r="HD90" s="429"/>
      <c r="HE90" s="455"/>
      <c r="HF90" s="457"/>
      <c r="HG90" s="468" t="str">
        <f>IF(OR(AND(HC$12="Grundvertrag Dienstleistung",HE89&lt;'Valori soglia'!$H$5),AND(HC$12="Los Dienstleistung",HE89&lt;'Valori soglia'!$H$5),AND(HC$12="Grundvertrag Lieferung",HE89&lt;'Valori soglia'!$L$5),AND(HC$12="Los Lieferung",HE89&lt;'Valori soglia'!$L$5)),"Freihändig Tipo. 36 OAPub","")</f>
        <v/>
      </c>
      <c r="HH90" s="469"/>
      <c r="HI90" s="461"/>
      <c r="HJ90" s="463"/>
      <c r="HK90" s="465"/>
      <c r="HL90" s="27"/>
      <c r="HM90" s="466" t="s">
        <v>45</v>
      </c>
      <c r="HN90" s="429"/>
      <c r="HO90" s="455"/>
      <c r="HP90" s="457"/>
      <c r="HQ90" s="468" t="str">
        <f>IF(OR(AND(HM$12="Grundvertrag Dienstleistung",HO89&lt;'Valori soglia'!$H$5),AND(HM$12="Los Dienstleistung",HO89&lt;'Valori soglia'!$H$5),AND(HM$12="Grundvertrag Lieferung",HO89&lt;'Valori soglia'!$L$5),AND(HM$12="Los Lieferung",HO89&lt;'Valori soglia'!$L$5)),"Freihändig Tipo. 36 OAPub","")</f>
        <v/>
      </c>
      <c r="HR90" s="469"/>
      <c r="HS90" s="461"/>
      <c r="HT90" s="463"/>
      <c r="HU90" s="465"/>
      <c r="HV90" s="28"/>
      <c r="HW90" s="466" t="s">
        <v>45</v>
      </c>
      <c r="HX90" s="429"/>
      <c r="HY90" s="455"/>
      <c r="HZ90" s="457"/>
      <c r="IA90" s="468" t="str">
        <f>IF(OR(AND(HW$12="Grundvertrag Dienstleistung",HY89&lt;'Valori soglia'!$H$5),AND(HW$12="Los Dienstleistung",HY89&lt;'Valori soglia'!$H$5),AND(HW$12="Grundvertrag Lieferung",HY89&lt;'Valori soglia'!$L$5),AND(HW$12="Los Lieferung",HY89&lt;'Valori soglia'!$L$5)),"Freihändig Tipo. 36 OAPub","")</f>
        <v/>
      </c>
      <c r="IB90" s="469"/>
      <c r="IC90" s="461"/>
      <c r="ID90" s="463"/>
      <c r="IE90" s="465"/>
      <c r="IF90" s="27"/>
      <c r="IG90" s="466" t="s">
        <v>45</v>
      </c>
      <c r="IH90" s="429"/>
      <c r="II90" s="455"/>
      <c r="IJ90" s="457"/>
      <c r="IK90" s="468" t="str">
        <f>IF(OR(AND(IG$12="Grundvertrag Dienstleistung",II89&lt;'Valori soglia'!$H$5),AND(IG$12="Los Dienstleistung",II89&lt;'Valori soglia'!$H$5),AND(IG$12="Grundvertrag Lieferung",II89&lt;'Valori soglia'!$L$5),AND(IG$12="Los Lieferung",II89&lt;'Valori soglia'!$L$5)),"Freihändig Tipo. 36 OAPub","")</f>
        <v/>
      </c>
      <c r="IL90" s="469"/>
      <c r="IM90" s="461"/>
      <c r="IN90" s="463"/>
      <c r="IO90" s="465"/>
      <c r="IP90" s="159"/>
      <c r="IQ90" s="466" t="s">
        <v>45</v>
      </c>
      <c r="IR90" s="429"/>
      <c r="IS90" s="455"/>
      <c r="IT90" s="457"/>
      <c r="IU90" s="468" t="str">
        <f>IF(OR(AND(IQ$12="Grundvertrag Dienstleistung",IS89&lt;'Valori soglia'!$H$5),AND(IQ$12="Los Dienstleistung",IS89&lt;'Valori soglia'!$H$5),AND(IQ$12="Grundvertrag Lieferung",IS89&lt;'Valori soglia'!$L$5),AND(IQ$12="Los Lieferung",IS89&lt;'Valori soglia'!$L$5)),"Freihändig Tipo. 36 OAPub","")</f>
        <v/>
      </c>
      <c r="IV90" s="469"/>
      <c r="IW90" s="461"/>
      <c r="IX90" s="463"/>
      <c r="IY90" s="465"/>
      <c r="IZ90" s="159"/>
      <c r="JA90" s="466" t="s">
        <v>45</v>
      </c>
      <c r="JB90" s="429"/>
      <c r="JC90" s="455"/>
      <c r="JD90" s="457"/>
      <c r="JE90" s="468" t="str">
        <f>IF(OR(AND(JA$12="Grundvertrag Dienstleistung",JC89&lt;'Valori soglia'!$H$5),AND(JA$12="Los Dienstleistung",JC89&lt;'Valori soglia'!$H$5),AND(JA$12="Grundvertrag Lieferung",JC89&lt;'Valori soglia'!$L$5),AND(JA$12="Los Lieferung",JC89&lt;'Valori soglia'!$L$5)),"Freihändig Tipo. 36 OAPub","")</f>
        <v/>
      </c>
      <c r="JF90" s="469"/>
      <c r="JG90" s="461"/>
      <c r="JH90" s="463"/>
      <c r="JI90" s="465"/>
      <c r="JJ90" s="160"/>
      <c r="JK90" s="466" t="s">
        <v>45</v>
      </c>
      <c r="JL90" s="429"/>
      <c r="JM90" s="455"/>
      <c r="JN90" s="457"/>
      <c r="JO90" s="468" t="str">
        <f>IF(OR(AND(JK$12="Grundvertrag Dienstleistung",JM89&lt;'Valori soglia'!$H$5),AND(JK$12="Los Dienstleistung",JM89&lt;'Valori soglia'!$H$5),AND(JK$12="Grundvertrag Lieferung",JM89&lt;'Valori soglia'!$L$5),AND(JK$12="Los Lieferung",JM89&lt;'Valori soglia'!$L$5)),"Freihändig Tipo. 36 OAPub","")</f>
        <v/>
      </c>
      <c r="JP90" s="469"/>
      <c r="JQ90" s="461"/>
      <c r="JR90" s="463"/>
      <c r="JS90" s="465"/>
    </row>
    <row r="91" spans="2:279" ht="27" customHeight="1" x14ac:dyDescent="0.2">
      <c r="B91" s="343"/>
      <c r="C91" s="429"/>
      <c r="D91" s="378"/>
      <c r="E91" s="510"/>
      <c r="F91" s="507" t="str">
        <f>IF(OR(AND(B89="Grundvertrag Dienstleistung",D89&lt;'Valori soglia'!H$5),AND(B89="Los Dienstleistung",D89&lt;'Valori soglia'!H$5),AND(B89="Grundvertrag Lieferung",D89&lt;'Valori soglia'!L$5),AND(B89="Los Lieferung",D89&lt;'Valori soglia'!L$5)),"Freihändig Tipo. 36 OAPub","")</f>
        <v/>
      </c>
      <c r="G91" s="508"/>
      <c r="H91" s="502"/>
      <c r="I91" s="503"/>
      <c r="J91" s="495"/>
      <c r="K91" s="466"/>
      <c r="L91" s="429"/>
      <c r="M91" s="455"/>
      <c r="N91" s="457"/>
      <c r="O91" s="472" t="str">
        <f>IF(OR(AND(N$12="Offen",OR(AND(K$12="Grundvertrag Dienstleistung",M89&gt;='Valori soglia'!$H$5,M89&lt;'Valori soglia'!$H$6),AND(K$12="Los Dienstleistung",M89&gt;='Valori soglia'!$H$5,M89&lt;'Valori soglia'!$H$6),AND(K$12="Grundvertrag Lieferung",M89&gt;='Valori soglia'!$L$5,M89&lt;'Valori soglia'!$L$6),AND(K$12="Los Lieferung",M89&gt;='Valori soglia'!$L$5,M89&lt;'Valori soglia'!$L$6))),AND(N$12="Einladung",OR(AND(K$12="Grundvertrag Dienstleistung",M89&gt;='Valori soglia'!$H$5,M89&lt;'Valori soglia'!$H$6),AND(K$12="Los Dienstleistung",M89&gt;='Valori soglia'!$H$5,M89&lt;'Valori soglia'!$H$6),AND(K$12="Grundvertrag Lieferung",M89&gt;='Valori soglia'!$L$5,M89&lt;'Valori soglia'!$L$6),AND(K$12="Los Lieferung",M89&gt;='Valori soglia'!$L$5,M89&lt;'Valori soglia'!$L$6)))),"Freihändig Tipo. 36 Abs. 2 Bst. d OAPub","")</f>
        <v/>
      </c>
      <c r="P91" s="473"/>
      <c r="Q91" s="461"/>
      <c r="R91" s="463"/>
      <c r="S91" s="465"/>
      <c r="T91" s="162"/>
      <c r="U91" s="466"/>
      <c r="V91" s="429"/>
      <c r="W91" s="455"/>
      <c r="X91" s="457"/>
      <c r="Y91" s="472" t="str">
        <f>IF(OR(AND(X$12="Offen",OR(AND(U$12="Grundvertrag Dienstleistung",W89&gt;='Valori soglia'!$H$5,W89&lt;'Valori soglia'!$H$6),AND(U$12="Los Dienstleistung",W89&gt;='Valori soglia'!$H$5,W89&lt;'Valori soglia'!$H$6),AND(U$12="Grundvertrag Lieferung",W89&gt;='Valori soglia'!$L$5,W89&lt;'Valori soglia'!$L$6),AND(U$12="Los Lieferung",W89&gt;='Valori soglia'!$L$5,W89&lt;'Valori soglia'!$L$6))),AND(X$12="Einladung",OR(AND(U$12="Grundvertrag Dienstleistung",W89&gt;='Valori soglia'!$H$5,W89&lt;'Valori soglia'!$H$6),AND(U$12="Los Dienstleistung",W89&gt;='Valori soglia'!$H$5,W89&lt;'Valori soglia'!$H$6),AND(U$12="Grundvertrag Lieferung",W89&gt;='Valori soglia'!$L$5,W89&lt;'Valori soglia'!$L$6),AND(U$12="Los Lieferung",W89&gt;='Valori soglia'!$L$5,W89&lt;'Valori soglia'!$L$6)))),"Freihändig Tipo. 36 Abs. 2 Bst. d OAPub","")</f>
        <v/>
      </c>
      <c r="Z91" s="473"/>
      <c r="AA91" s="461"/>
      <c r="AB91" s="463"/>
      <c r="AC91" s="465"/>
      <c r="AD91" s="27"/>
      <c r="AE91" s="466"/>
      <c r="AF91" s="429"/>
      <c r="AG91" s="455"/>
      <c r="AH91" s="457"/>
      <c r="AI91" s="472" t="str">
        <f>IF(OR(AND(AH$12="Offen",OR(AND(AE$12="Grundvertrag Dienstleistung",AG89&gt;='Valori soglia'!$H$5,AG89&lt;'Valori soglia'!$H$6),AND(AE$12="Los Dienstleistung",AG89&gt;='Valori soglia'!$H$5,AG89&lt;'Valori soglia'!$H$6),AND(AE$12="Grundvertrag Lieferung",AG89&gt;='Valori soglia'!$L$5,AG89&lt;'Valori soglia'!$L$6),AND(AE$12="Los Lieferung",AG89&gt;='Valori soglia'!$L$5,AG89&lt;'Valori soglia'!$L$6))),AND(AH$12="Einladung",OR(AND(AE$12="Grundvertrag Dienstleistung",AG89&gt;='Valori soglia'!$H$5,AG89&lt;'Valori soglia'!$H$6),AND(AE$12="Los Dienstleistung",AG89&gt;='Valori soglia'!$H$5,AG89&lt;'Valori soglia'!$H$6),AND(AE$12="Grundvertrag Lieferung",AG89&gt;='Valori soglia'!$L$5,AG89&lt;'Valori soglia'!$L$6),AND(AE$12="Los Lieferung",AG89&gt;='Valori soglia'!$L$5,AG89&lt;'Valori soglia'!$L$6)))),"Freihändig Tipo. 36 Abs. 2 Bst. d OAPub","")</f>
        <v/>
      </c>
      <c r="AJ91" s="473"/>
      <c r="AK91" s="461"/>
      <c r="AL91" s="463"/>
      <c r="AM91" s="465"/>
      <c r="AN91" s="27"/>
      <c r="AO91" s="466"/>
      <c r="AP91" s="429"/>
      <c r="AQ91" s="455"/>
      <c r="AR91" s="457"/>
      <c r="AS91" s="472" t="str">
        <f>IF(OR(AND(AR$12="Offen",OR(AND(AO$12="Grundvertrag Dienstleistung",AQ89&gt;='Valori soglia'!$H$5,AQ89&lt;'Valori soglia'!$H$6),AND(AO$12="Los Dienstleistung",AQ89&gt;='Valori soglia'!$H$5,AQ89&lt;'Valori soglia'!$H$6),AND(AO$12="Grundvertrag Lieferung",AQ89&gt;='Valori soglia'!$L$5,AQ89&lt;'Valori soglia'!$L$6),AND(AO$12="Los Lieferung",AQ89&gt;='Valori soglia'!$L$5,AQ89&lt;'Valori soglia'!$L$6))),AND(AR$12="Einladung",OR(AND(AO$12="Grundvertrag Dienstleistung",AQ89&gt;='Valori soglia'!$H$5,AQ89&lt;'Valori soglia'!$H$6),AND(AO$12="Los Dienstleistung",AQ89&gt;='Valori soglia'!$H$5,AQ89&lt;'Valori soglia'!$H$6),AND(AO$12="Grundvertrag Lieferung",AQ89&gt;='Valori soglia'!$L$5,AQ89&lt;'Valori soglia'!$L$6),AND(AO$12="Los Lieferung",AQ89&gt;='Valori soglia'!$L$5,AQ89&lt;'Valori soglia'!$L$6)))),"Freihändig Tipo. 36 Abs. 2 Bst. d OAPub","")</f>
        <v/>
      </c>
      <c r="AT91" s="473"/>
      <c r="AU91" s="461"/>
      <c r="AV91" s="463"/>
      <c r="AW91" s="465"/>
      <c r="AX91" s="28"/>
      <c r="AY91" s="466"/>
      <c r="AZ91" s="429"/>
      <c r="BA91" s="455"/>
      <c r="BB91" s="457"/>
      <c r="BC91" s="472" t="str">
        <f>IF(OR(AND(BB$12="Offen",OR(AND(AY$12="Grundvertrag Dienstleistung",BA89&gt;='Valori soglia'!$H$5,BA89&lt;'Valori soglia'!$H$6),AND(AY$12="Los Dienstleistung",BA89&gt;='Valori soglia'!$H$5,BA89&lt;'Valori soglia'!$H$6),AND(AY$12="Grundvertrag Lieferung",BA89&gt;='Valori soglia'!$L$5,BA89&lt;'Valori soglia'!$L$6),AND(AY$12="Los Lieferung",BA89&gt;='Valori soglia'!$L$5,BA89&lt;'Valori soglia'!$L$6))),AND(BB$12="Einladung",OR(AND(AY$12="Grundvertrag Dienstleistung",BA89&gt;='Valori soglia'!$H$5,BA89&lt;'Valori soglia'!$H$6),AND(AY$12="Los Dienstleistung",BA89&gt;='Valori soglia'!$H$5,BA89&lt;'Valori soglia'!$H$6),AND(AY$12="Grundvertrag Lieferung",BA89&gt;='Valori soglia'!$L$5,BA89&lt;'Valori soglia'!$L$6),AND(AY$12="Los Lieferung",BA89&gt;='Valori soglia'!$L$5,BA89&lt;'Valori soglia'!$L$6)))),"Freihändig Tipo. 36 Abs. 2 Bst. d OAPub","")</f>
        <v/>
      </c>
      <c r="BD91" s="473"/>
      <c r="BE91" s="461"/>
      <c r="BF91" s="463"/>
      <c r="BG91" s="465"/>
      <c r="BH91" s="27"/>
      <c r="BI91" s="466"/>
      <c r="BJ91" s="429"/>
      <c r="BK91" s="455"/>
      <c r="BL91" s="457"/>
      <c r="BM91" s="472" t="str">
        <f>IF(OR(AND(BL$12="Offen",OR(AND(BI$12="Grundvertrag Dienstleistung",BK89&gt;='Valori soglia'!$H$5,BK89&lt;'Valori soglia'!$H$6),AND(BI$12="Los Dienstleistung",BK89&gt;='Valori soglia'!$H$5,BK89&lt;'Valori soglia'!$H$6),AND(BI$12="Grundvertrag Lieferung",BK89&gt;='Valori soglia'!$L$5,BK89&lt;'Valori soglia'!$L$6),AND(BI$12="Los Lieferung",BK89&gt;='Valori soglia'!$L$5,BK89&lt;'Valori soglia'!$L$6))),AND(BL$12="Einladung",OR(AND(BI$12="Grundvertrag Dienstleistung",BK89&gt;='Valori soglia'!$H$5,BK89&lt;'Valori soglia'!$H$6),AND(BI$12="Los Dienstleistung",BK89&gt;='Valori soglia'!$H$5,BK89&lt;'Valori soglia'!$H$6),AND(BI$12="Grundvertrag Lieferung",BK89&gt;='Valori soglia'!$L$5,BK89&lt;'Valori soglia'!$L$6),AND(BI$12="Los Lieferung",BK89&gt;='Valori soglia'!$L$5,BK89&lt;'Valori soglia'!$L$6)))),"Freihändig Tipo. 36 Abs. 2 Bst. d OAPub","")</f>
        <v/>
      </c>
      <c r="BN91" s="473"/>
      <c r="BO91" s="461"/>
      <c r="BP91" s="463"/>
      <c r="BQ91" s="465"/>
      <c r="BR91" s="159"/>
      <c r="BS91" s="466"/>
      <c r="BT91" s="429"/>
      <c r="BU91" s="455"/>
      <c r="BV91" s="457"/>
      <c r="BW91" s="472" t="str">
        <f>IF(OR(AND(BV$12="Offen",OR(AND(BS$12="Grundvertrag Dienstleistung",BU89&gt;='Valori soglia'!$H$5,BU89&lt;'Valori soglia'!$H$6),AND(BS$12="Los Dienstleistung",BU89&gt;='Valori soglia'!$H$5,BU89&lt;'Valori soglia'!$H$6),AND(BS$12="Grundvertrag Lieferung",BU89&gt;='Valori soglia'!$L$5,BU89&lt;'Valori soglia'!$L$6),AND(BS$12="Los Lieferung",BU89&gt;='Valori soglia'!$L$5,BU89&lt;'Valori soglia'!$L$6))),AND(BV$12="Einladung",OR(AND(BS$12="Grundvertrag Dienstleistung",BU89&gt;='Valori soglia'!$H$5,BU89&lt;'Valori soglia'!$H$6),AND(BS$12="Los Dienstleistung",BU89&gt;='Valori soglia'!$H$5,BU89&lt;'Valori soglia'!$H$6),AND(BS$12="Grundvertrag Lieferung",BU89&gt;='Valori soglia'!$L$5,BU89&lt;'Valori soglia'!$L$6),AND(BS$12="Los Lieferung",BU89&gt;='Valori soglia'!$L$5,BU89&lt;'Valori soglia'!$L$6)))),"Freihändig Tipo. 36 Abs. 2 Bst. d OAPub","")</f>
        <v/>
      </c>
      <c r="BX91" s="473"/>
      <c r="BY91" s="461"/>
      <c r="BZ91" s="463"/>
      <c r="CA91" s="465"/>
      <c r="CB91" s="159"/>
      <c r="CC91" s="466"/>
      <c r="CD91" s="429"/>
      <c r="CE91" s="455"/>
      <c r="CF91" s="457"/>
      <c r="CG91" s="472" t="str">
        <f>IF(OR(AND(CF$12="Offen",OR(AND(CC$12="Grundvertrag Dienstleistung",CE89&gt;='Valori soglia'!$H$5,CE89&lt;'Valori soglia'!$H$6),AND(CC$12="Los Dienstleistung",CE89&gt;='Valori soglia'!$H$5,CE89&lt;'Valori soglia'!$H$6),AND(CC$12="Grundvertrag Lieferung",CE89&gt;='Valori soglia'!$L$5,CE89&lt;'Valori soglia'!$L$6),AND(CC$12="Los Lieferung",CE89&gt;='Valori soglia'!$L$5,CE89&lt;'Valori soglia'!$L$6))),AND(CF$12="Einladung",OR(AND(CC$12="Grundvertrag Dienstleistung",CE89&gt;='Valori soglia'!$H$5,CE89&lt;'Valori soglia'!$H$6),AND(CC$12="Los Dienstleistung",CE89&gt;='Valori soglia'!$H$5,CE89&lt;'Valori soglia'!$H$6),AND(CC$12="Grundvertrag Lieferung",CE89&gt;='Valori soglia'!$L$5,CE89&lt;'Valori soglia'!$L$6),AND(CC$12="Los Lieferung",CE89&gt;='Valori soglia'!$L$5,CE89&lt;'Valori soglia'!$L$6)))),"Freihändig Tipo. 36 Abs. 2 Bst. d OAPub","")</f>
        <v/>
      </c>
      <c r="CH91" s="473"/>
      <c r="CI91" s="461"/>
      <c r="CJ91" s="463"/>
      <c r="CK91" s="465"/>
      <c r="CL91" s="160"/>
      <c r="CM91" s="466"/>
      <c r="CN91" s="429"/>
      <c r="CO91" s="455"/>
      <c r="CP91" s="457"/>
      <c r="CQ91" s="472" t="str">
        <f>IF(OR(AND(CP$12="Offen",OR(AND(CM$12="Grundvertrag Dienstleistung",CO89&gt;='Valori soglia'!$H$5,CO89&lt;'Valori soglia'!$H$6),AND(CM$12="Los Dienstleistung",CO89&gt;='Valori soglia'!$H$5,CO89&lt;'Valori soglia'!$H$6),AND(CM$12="Grundvertrag Lieferung",CO89&gt;='Valori soglia'!$L$5,CO89&lt;'Valori soglia'!$L$6),AND(CM$12="Los Lieferung",CO89&gt;='Valori soglia'!$L$5,CO89&lt;'Valori soglia'!$L$6))),AND(CP$12="Einladung",OR(AND(CM$12="Grundvertrag Dienstleistung",CO89&gt;='Valori soglia'!$H$5,CO89&lt;'Valori soglia'!$H$6),AND(CM$12="Los Dienstleistung",CO89&gt;='Valori soglia'!$H$5,CO89&lt;'Valori soglia'!$H$6),AND(CM$12="Grundvertrag Lieferung",CO89&gt;='Valori soglia'!$L$5,CO89&lt;'Valori soglia'!$L$6),AND(CM$12="Los Lieferung",CO89&gt;='Valori soglia'!$L$5,CO89&lt;'Valori soglia'!$L$6)))),"Freihändig Tipo. 36 Abs. 2 Bst. d OAPub","")</f>
        <v/>
      </c>
      <c r="CR91" s="473"/>
      <c r="CS91" s="461"/>
      <c r="CT91" s="463"/>
      <c r="CU91" s="465"/>
      <c r="CV91" s="161"/>
      <c r="CW91" s="466"/>
      <c r="CX91" s="429"/>
      <c r="CY91" s="455"/>
      <c r="CZ91" s="457"/>
      <c r="DA91" s="472" t="str">
        <f>IF(OR(AND(CZ$12="Offen",OR(AND(CW$12="Grundvertrag Dienstleistung",CY89&gt;='Valori soglia'!$H$5,CY89&lt;'Valori soglia'!$H$6),AND(CW$12="Los Dienstleistung",CY89&gt;='Valori soglia'!$H$5,CY89&lt;'Valori soglia'!$H$6),AND(CW$12="Grundvertrag Lieferung",CY89&gt;='Valori soglia'!$L$5,CY89&lt;'Valori soglia'!$L$6),AND(CW$12="Los Lieferung",CY89&gt;='Valori soglia'!$L$5,CY89&lt;'Valori soglia'!$L$6))),AND(CZ$12="Einladung",OR(AND(CW$12="Grundvertrag Dienstleistung",CY89&gt;='Valori soglia'!$H$5,CY89&lt;'Valori soglia'!$H$6),AND(CW$12="Los Dienstleistung",CY89&gt;='Valori soglia'!$H$5,CY89&lt;'Valori soglia'!$H$6),AND(CW$12="Grundvertrag Lieferung",CY89&gt;='Valori soglia'!$L$5,CY89&lt;'Valori soglia'!$L$6),AND(CW$12="Los Lieferung",CY89&gt;='Valori soglia'!$L$5,CY89&lt;'Valori soglia'!$L$6)))),"Freihändig Tipo. 36 Abs. 2 Bst. d OAPub","")</f>
        <v/>
      </c>
      <c r="DB91" s="473"/>
      <c r="DC91" s="461"/>
      <c r="DD91" s="463"/>
      <c r="DE91" s="465"/>
      <c r="DF91" s="162"/>
      <c r="DG91" s="466"/>
      <c r="DH91" s="429"/>
      <c r="DI91" s="455"/>
      <c r="DJ91" s="457"/>
      <c r="DK91" s="472" t="str">
        <f>IF(OR(AND(DJ$12="Offen",OR(AND(DG$12="Grundvertrag Dienstleistung",DI89&gt;='Valori soglia'!$H$5,DI89&lt;'Valori soglia'!$H$6),AND(DG$12="Los Dienstleistung",DI89&gt;='Valori soglia'!$H$5,DI89&lt;'Valori soglia'!$H$6),AND(DG$12="Grundvertrag Lieferung",DI89&gt;='Valori soglia'!$L$5,DI89&lt;'Valori soglia'!$L$6),AND(DG$12="Los Lieferung",DI89&gt;='Valori soglia'!$L$5,DI89&lt;'Valori soglia'!$L$6))),AND(DJ$12="Einladung",OR(AND(DG$12="Grundvertrag Dienstleistung",DI89&gt;='Valori soglia'!$H$5,DI89&lt;'Valori soglia'!$H$6),AND(DG$12="Los Dienstleistung",DI89&gt;='Valori soglia'!$H$5,DI89&lt;'Valori soglia'!$H$6),AND(DG$12="Grundvertrag Lieferung",DI89&gt;='Valori soglia'!$L$5,DI89&lt;'Valori soglia'!$L$6),AND(DG$12="Los Lieferung",DI89&gt;='Valori soglia'!$L$5,DI89&lt;'Valori soglia'!$L$6)))),"Freihändig Tipo. 36 Abs. 2 Bst. d OAPub","")</f>
        <v/>
      </c>
      <c r="DL91" s="473"/>
      <c r="DM91" s="461"/>
      <c r="DN91" s="463"/>
      <c r="DO91" s="465"/>
      <c r="DP91" s="27"/>
      <c r="DQ91" s="466"/>
      <c r="DR91" s="429"/>
      <c r="DS91" s="455"/>
      <c r="DT91" s="457"/>
      <c r="DU91" s="472" t="str">
        <f>IF(OR(AND(DT$12="Offen",OR(AND(DQ$12="Grundvertrag Dienstleistung",DS89&gt;='Valori soglia'!$H$5,DS89&lt;'Valori soglia'!$H$6),AND(DQ$12="Los Dienstleistung",DS89&gt;='Valori soglia'!$H$5,DS89&lt;'Valori soglia'!$H$6),AND(DQ$12="Grundvertrag Lieferung",DS89&gt;='Valori soglia'!$L$5,DS89&lt;'Valori soglia'!$L$6),AND(DQ$12="Los Lieferung",DS89&gt;='Valori soglia'!$L$5,DS89&lt;'Valori soglia'!$L$6))),AND(DT$12="Einladung",OR(AND(DQ$12="Grundvertrag Dienstleistung",DS89&gt;='Valori soglia'!$H$5,DS89&lt;'Valori soglia'!$H$6),AND(DQ$12="Los Dienstleistung",DS89&gt;='Valori soglia'!$H$5,DS89&lt;'Valori soglia'!$H$6),AND(DQ$12="Grundvertrag Lieferung",DS89&gt;='Valori soglia'!$L$5,DS89&lt;'Valori soglia'!$L$6),AND(DQ$12="Los Lieferung",DS89&gt;='Valori soglia'!$L$5,DS89&lt;'Valori soglia'!$L$6)))),"Freihändig Tipo. 36 Abs. 2 Bst. d OAPub","")</f>
        <v/>
      </c>
      <c r="DV91" s="473"/>
      <c r="DW91" s="461"/>
      <c r="DX91" s="463"/>
      <c r="DY91" s="465"/>
      <c r="DZ91" s="27"/>
      <c r="EA91" s="466"/>
      <c r="EB91" s="429"/>
      <c r="EC91" s="455"/>
      <c r="ED91" s="457"/>
      <c r="EE91" s="472" t="str">
        <f>IF(OR(AND(ED$12="Offen",OR(AND(EA$12="Grundvertrag Dienstleistung",EC89&gt;='Valori soglia'!$H$5,EC89&lt;'Valori soglia'!$H$6),AND(EA$12="Los Dienstleistung",EC89&gt;='Valori soglia'!$H$5,EC89&lt;'Valori soglia'!$H$6),AND(EA$12="Grundvertrag Lieferung",EC89&gt;='Valori soglia'!$L$5,EC89&lt;'Valori soglia'!$L$6),AND(EA$12="Los Lieferung",EC89&gt;='Valori soglia'!$L$5,EC89&lt;'Valori soglia'!$L$6))),AND(ED$12="Einladung",OR(AND(EA$12="Grundvertrag Dienstleistung",EC89&gt;='Valori soglia'!$H$5,EC89&lt;'Valori soglia'!$H$6),AND(EA$12="Los Dienstleistung",EC89&gt;='Valori soglia'!$H$5,EC89&lt;'Valori soglia'!$H$6),AND(EA$12="Grundvertrag Lieferung",EC89&gt;='Valori soglia'!$L$5,EC89&lt;'Valori soglia'!$L$6),AND(EA$12="Los Lieferung",EC89&gt;='Valori soglia'!$L$5,EC89&lt;'Valori soglia'!$L$6)))),"Freihändig Tipo. 36 Abs. 2 Bst. d OAPub","")</f>
        <v/>
      </c>
      <c r="EF91" s="473"/>
      <c r="EG91" s="461"/>
      <c r="EH91" s="463"/>
      <c r="EI91" s="465"/>
      <c r="EJ91" s="28"/>
      <c r="EK91" s="466"/>
      <c r="EL91" s="429"/>
      <c r="EM91" s="455"/>
      <c r="EN91" s="457"/>
      <c r="EO91" s="472" t="str">
        <f>IF(OR(AND(EN$12="Offen",OR(AND(EK$12="Grundvertrag Dienstleistung",EM89&gt;='Valori soglia'!$H$5,EM89&lt;'Valori soglia'!$H$6),AND(EK$12="Los Dienstleistung",EM89&gt;='Valori soglia'!$H$5,EM89&lt;'Valori soglia'!$H$6),AND(EK$12="Grundvertrag Lieferung",EM89&gt;='Valori soglia'!$L$5,EM89&lt;'Valori soglia'!$L$6),AND(EK$12="Los Lieferung",EM89&gt;='Valori soglia'!$L$5,EM89&lt;'Valori soglia'!$L$6))),AND(EN$12="Einladung",OR(AND(EK$12="Grundvertrag Dienstleistung",EM89&gt;='Valori soglia'!$H$5,EM89&lt;'Valori soglia'!$H$6),AND(EK$12="Los Dienstleistung",EM89&gt;='Valori soglia'!$H$5,EM89&lt;'Valori soglia'!$H$6),AND(EK$12="Grundvertrag Lieferung",EM89&gt;='Valori soglia'!$L$5,EM89&lt;'Valori soglia'!$L$6),AND(EK$12="Los Lieferung",EM89&gt;='Valori soglia'!$L$5,EM89&lt;'Valori soglia'!$L$6)))),"Freihändig Tipo. 36 Abs. 2 Bst. d OAPub","")</f>
        <v/>
      </c>
      <c r="EP91" s="473"/>
      <c r="EQ91" s="461"/>
      <c r="ER91" s="463"/>
      <c r="ES91" s="465"/>
      <c r="ET91" s="27"/>
      <c r="EU91" s="466"/>
      <c r="EV91" s="429"/>
      <c r="EW91" s="455"/>
      <c r="EX91" s="457"/>
      <c r="EY91" s="472" t="str">
        <f>IF(OR(AND(EX$12="Offen",OR(AND(EU$12="Grundvertrag Dienstleistung",EW89&gt;='Valori soglia'!$H$5,EW89&lt;'Valori soglia'!$H$6),AND(EU$12="Los Dienstleistung",EW89&gt;='Valori soglia'!$H$5,EW89&lt;'Valori soglia'!$H$6),AND(EU$12="Grundvertrag Lieferung",EW89&gt;='Valori soglia'!$L$5,EW89&lt;'Valori soglia'!$L$6),AND(EU$12="Los Lieferung",EW89&gt;='Valori soglia'!$L$5,EW89&lt;'Valori soglia'!$L$6))),AND(EX$12="Einladung",OR(AND(EU$12="Grundvertrag Dienstleistung",EW89&gt;='Valori soglia'!$H$5,EW89&lt;'Valori soglia'!$H$6),AND(EU$12="Los Dienstleistung",EW89&gt;='Valori soglia'!$H$5,EW89&lt;'Valori soglia'!$H$6),AND(EU$12="Grundvertrag Lieferung",EW89&gt;='Valori soglia'!$L$5,EW89&lt;'Valori soglia'!$L$6),AND(EU$12="Los Lieferung",EW89&gt;='Valori soglia'!$L$5,EW89&lt;'Valori soglia'!$L$6)))),"Freihändig Tipo. 36 Abs. 2 Bst. d OAPub","")</f>
        <v/>
      </c>
      <c r="EZ91" s="473"/>
      <c r="FA91" s="461"/>
      <c r="FB91" s="463"/>
      <c r="FC91" s="465"/>
      <c r="FD91" s="159"/>
      <c r="FE91" s="466"/>
      <c r="FF91" s="429"/>
      <c r="FG91" s="455"/>
      <c r="FH91" s="457"/>
      <c r="FI91" s="472" t="str">
        <f>IF(OR(AND(FH$12="Offen",OR(AND(FE$12="Grundvertrag Dienstleistung",FG89&gt;='Valori soglia'!$H$5,FG89&lt;'Valori soglia'!$H$6),AND(FE$12="Los Dienstleistung",FG89&gt;='Valori soglia'!$H$5,FG89&lt;'Valori soglia'!$H$6),AND(FE$12="Grundvertrag Lieferung",FG89&gt;='Valori soglia'!$L$5,FG89&lt;'Valori soglia'!$L$6),AND(FE$12="Los Lieferung",FG89&gt;='Valori soglia'!$L$5,FG89&lt;'Valori soglia'!$L$6))),AND(FH$12="Einladung",OR(AND(FE$12="Grundvertrag Dienstleistung",FG89&gt;='Valori soglia'!$H$5,FG89&lt;'Valori soglia'!$H$6),AND(FE$12="Los Dienstleistung",FG89&gt;='Valori soglia'!$H$5,FG89&lt;'Valori soglia'!$H$6),AND(FE$12="Grundvertrag Lieferung",FG89&gt;='Valori soglia'!$L$5,FG89&lt;'Valori soglia'!$L$6),AND(FE$12="Los Lieferung",FG89&gt;='Valori soglia'!$L$5,FG89&lt;'Valori soglia'!$L$6)))),"Freihändig Tipo. 36 Abs. 2 Bst. d OAPub","")</f>
        <v/>
      </c>
      <c r="FJ91" s="473"/>
      <c r="FK91" s="461"/>
      <c r="FL91" s="463"/>
      <c r="FM91" s="465"/>
      <c r="FN91" s="159"/>
      <c r="FO91" s="466"/>
      <c r="FP91" s="429"/>
      <c r="FQ91" s="455"/>
      <c r="FR91" s="457"/>
      <c r="FS91" s="472" t="str">
        <f>IF(OR(AND(FR$12="Offen",OR(AND(FO$12="Grundvertrag Dienstleistung",FQ89&gt;='Valori soglia'!$H$5,FQ89&lt;'Valori soglia'!$H$6),AND(FO$12="Los Dienstleistung",FQ89&gt;='Valori soglia'!$H$5,FQ89&lt;'Valori soglia'!$H$6),AND(FO$12="Grundvertrag Lieferung",FQ89&gt;='Valori soglia'!$L$5,FQ89&lt;'Valori soglia'!$L$6),AND(FO$12="Los Lieferung",FQ89&gt;='Valori soglia'!$L$5,FQ89&lt;'Valori soglia'!$L$6))),AND(FR$12="Einladung",OR(AND(FO$12="Grundvertrag Dienstleistung",FQ89&gt;='Valori soglia'!$H$5,FQ89&lt;'Valori soglia'!$H$6),AND(FO$12="Los Dienstleistung",FQ89&gt;='Valori soglia'!$H$5,FQ89&lt;'Valori soglia'!$H$6),AND(FO$12="Grundvertrag Lieferung",FQ89&gt;='Valori soglia'!$L$5,FQ89&lt;'Valori soglia'!$L$6),AND(FO$12="Los Lieferung",FQ89&gt;='Valori soglia'!$L$5,FQ89&lt;'Valori soglia'!$L$6)))),"Freihändig Tipo. 36 Abs. 2 Bst. d OAPub","")</f>
        <v/>
      </c>
      <c r="FT91" s="473"/>
      <c r="FU91" s="461"/>
      <c r="FV91" s="463"/>
      <c r="FW91" s="465"/>
      <c r="FX91" s="160"/>
      <c r="FY91" s="466"/>
      <c r="FZ91" s="429"/>
      <c r="GA91" s="455"/>
      <c r="GB91" s="457"/>
      <c r="GC91" s="472" t="str">
        <f>IF(OR(AND(GB$12="Offen",OR(AND(FY$12="Grundvertrag Dienstleistung",GA89&gt;='Valori soglia'!$H$5,GA89&lt;'Valori soglia'!$H$6),AND(FY$12="Los Dienstleistung",GA89&gt;='Valori soglia'!$H$5,GA89&lt;'Valori soglia'!$H$6),AND(FY$12="Grundvertrag Lieferung",GA89&gt;='Valori soglia'!$L$5,GA89&lt;'Valori soglia'!$L$6),AND(FY$12="Los Lieferung",GA89&gt;='Valori soglia'!$L$5,GA89&lt;'Valori soglia'!$L$6))),AND(GB$12="Einladung",OR(AND(FY$12="Grundvertrag Dienstleistung",GA89&gt;='Valori soglia'!$H$5,GA89&lt;'Valori soglia'!$H$6),AND(FY$12="Los Dienstleistung",GA89&gt;='Valori soglia'!$H$5,GA89&lt;'Valori soglia'!$H$6),AND(FY$12="Grundvertrag Lieferung",GA89&gt;='Valori soglia'!$L$5,GA89&lt;'Valori soglia'!$L$6),AND(FY$12="Los Lieferung",GA89&gt;='Valori soglia'!$L$5,GA89&lt;'Valori soglia'!$L$6)))),"Freihändig Tipo. 36 Abs. 2 Bst. d OAPub","")</f>
        <v/>
      </c>
      <c r="GD91" s="473"/>
      <c r="GE91" s="461"/>
      <c r="GF91" s="463"/>
      <c r="GG91" s="465"/>
      <c r="GH91" s="161"/>
      <c r="GI91" s="466"/>
      <c r="GJ91" s="429"/>
      <c r="GK91" s="455"/>
      <c r="GL91" s="457"/>
      <c r="GM91" s="472" t="str">
        <f>IF(OR(AND(GL$12="Offen",OR(AND(GI$12="Grundvertrag Dienstleistung",GK89&gt;='Valori soglia'!$H$5,GK89&lt;'Valori soglia'!$H$6),AND(GI$12="Los Dienstleistung",GK89&gt;='Valori soglia'!$H$5,GK89&lt;'Valori soglia'!$H$6),AND(GI$12="Grundvertrag Lieferung",GK89&gt;='Valori soglia'!$L$5,GK89&lt;'Valori soglia'!$L$6),AND(GI$12="Los Lieferung",GK89&gt;='Valori soglia'!$L$5,GK89&lt;'Valori soglia'!$L$6))),AND(GL$12="Einladung",OR(AND(GI$12="Grundvertrag Dienstleistung",GK89&gt;='Valori soglia'!$H$5,GK89&lt;'Valori soglia'!$H$6),AND(GI$12="Los Dienstleistung",GK89&gt;='Valori soglia'!$H$5,GK89&lt;'Valori soglia'!$H$6),AND(GI$12="Grundvertrag Lieferung",GK89&gt;='Valori soglia'!$L$5,GK89&lt;'Valori soglia'!$L$6),AND(GI$12="Los Lieferung",GK89&gt;='Valori soglia'!$L$5,GK89&lt;'Valori soglia'!$L$6)))),"Freihändig Tipo. 36 Abs. 2 Bst. d OAPub","")</f>
        <v/>
      </c>
      <c r="GN91" s="473"/>
      <c r="GO91" s="461"/>
      <c r="GP91" s="463"/>
      <c r="GQ91" s="465"/>
      <c r="GR91" s="162"/>
      <c r="GS91" s="466"/>
      <c r="GT91" s="429"/>
      <c r="GU91" s="455"/>
      <c r="GV91" s="457"/>
      <c r="GW91" s="472" t="str">
        <f>IF(OR(AND(GV$12="Offen",OR(AND(GS$12="Grundvertrag Dienstleistung",GU89&gt;='Valori soglia'!$H$5,GU89&lt;'Valori soglia'!$H$6),AND(GS$12="Los Dienstleistung",GU89&gt;='Valori soglia'!$H$5,GU89&lt;'Valori soglia'!$H$6),AND(GS$12="Grundvertrag Lieferung",GU89&gt;='Valori soglia'!$L$5,GU89&lt;'Valori soglia'!$L$6),AND(GS$12="Los Lieferung",GU89&gt;='Valori soglia'!$L$5,GU89&lt;'Valori soglia'!$L$6))),AND(GV$12="Einladung",OR(AND(GS$12="Grundvertrag Dienstleistung",GU89&gt;='Valori soglia'!$H$5,GU89&lt;'Valori soglia'!$H$6),AND(GS$12="Los Dienstleistung",GU89&gt;='Valori soglia'!$H$5,GU89&lt;'Valori soglia'!$H$6),AND(GS$12="Grundvertrag Lieferung",GU89&gt;='Valori soglia'!$L$5,GU89&lt;'Valori soglia'!$L$6),AND(GS$12="Los Lieferung",GU89&gt;='Valori soglia'!$L$5,GU89&lt;'Valori soglia'!$L$6)))),"Freihändig Tipo. 36 Abs. 2 Bst. d OAPub","")</f>
        <v/>
      </c>
      <c r="GX91" s="473"/>
      <c r="GY91" s="461"/>
      <c r="GZ91" s="463"/>
      <c r="HA91" s="465"/>
      <c r="HB91" s="27"/>
      <c r="HC91" s="466"/>
      <c r="HD91" s="429"/>
      <c r="HE91" s="455"/>
      <c r="HF91" s="457"/>
      <c r="HG91" s="472" t="str">
        <f>IF(OR(AND(HF$12="Offen",OR(AND(HC$12="Grundvertrag Dienstleistung",HE89&gt;='Valori soglia'!$H$5,HE89&lt;'Valori soglia'!$H$6),AND(HC$12="Los Dienstleistung",HE89&gt;='Valori soglia'!$H$5,HE89&lt;'Valori soglia'!$H$6),AND(HC$12="Grundvertrag Lieferung",HE89&gt;='Valori soglia'!$L$5,HE89&lt;'Valori soglia'!$L$6),AND(HC$12="Los Lieferung",HE89&gt;='Valori soglia'!$L$5,HE89&lt;'Valori soglia'!$L$6))),AND(HF$12="Einladung",OR(AND(HC$12="Grundvertrag Dienstleistung",HE89&gt;='Valori soglia'!$H$5,HE89&lt;'Valori soglia'!$H$6),AND(HC$12="Los Dienstleistung",HE89&gt;='Valori soglia'!$H$5,HE89&lt;'Valori soglia'!$H$6),AND(HC$12="Grundvertrag Lieferung",HE89&gt;='Valori soglia'!$L$5,HE89&lt;'Valori soglia'!$L$6),AND(HC$12="Los Lieferung",HE89&gt;='Valori soglia'!$L$5,HE89&lt;'Valori soglia'!$L$6)))),"Freihändig Tipo. 36 Abs. 2 Bst. d OAPub","")</f>
        <v/>
      </c>
      <c r="HH91" s="473"/>
      <c r="HI91" s="461"/>
      <c r="HJ91" s="463"/>
      <c r="HK91" s="465"/>
      <c r="HL91" s="27"/>
      <c r="HM91" s="466"/>
      <c r="HN91" s="429"/>
      <c r="HO91" s="455"/>
      <c r="HP91" s="457"/>
      <c r="HQ91" s="472" t="str">
        <f>IF(OR(AND(HP$12="Offen",OR(AND(HM$12="Grundvertrag Dienstleistung",HO89&gt;='Valori soglia'!$H$5,HO89&lt;'Valori soglia'!$H$6),AND(HM$12="Los Dienstleistung",HO89&gt;='Valori soglia'!$H$5,HO89&lt;'Valori soglia'!$H$6),AND(HM$12="Grundvertrag Lieferung",HO89&gt;='Valori soglia'!$L$5,HO89&lt;'Valori soglia'!$L$6),AND(HM$12="Los Lieferung",HO89&gt;='Valori soglia'!$L$5,HO89&lt;'Valori soglia'!$L$6))),AND(HP$12="Einladung",OR(AND(HM$12="Grundvertrag Dienstleistung",HO89&gt;='Valori soglia'!$H$5,HO89&lt;'Valori soglia'!$H$6),AND(HM$12="Los Dienstleistung",HO89&gt;='Valori soglia'!$H$5,HO89&lt;'Valori soglia'!$H$6),AND(HM$12="Grundvertrag Lieferung",HO89&gt;='Valori soglia'!$L$5,HO89&lt;'Valori soglia'!$L$6),AND(HM$12="Los Lieferung",HO89&gt;='Valori soglia'!$L$5,HO89&lt;'Valori soglia'!$L$6)))),"Freihändig Tipo. 36 Abs. 2 Bst. d OAPub","")</f>
        <v/>
      </c>
      <c r="HR91" s="473"/>
      <c r="HS91" s="461"/>
      <c r="HT91" s="463"/>
      <c r="HU91" s="465"/>
      <c r="HV91" s="28"/>
      <c r="HW91" s="466"/>
      <c r="HX91" s="429"/>
      <c r="HY91" s="455"/>
      <c r="HZ91" s="457"/>
      <c r="IA91" s="472" t="str">
        <f>IF(OR(AND(HZ$12="Offen",OR(AND(HW$12="Grundvertrag Dienstleistung",HY89&gt;='Valori soglia'!$H$5,HY89&lt;'Valori soglia'!$H$6),AND(HW$12="Los Dienstleistung",HY89&gt;='Valori soglia'!$H$5,HY89&lt;'Valori soglia'!$H$6),AND(HW$12="Grundvertrag Lieferung",HY89&gt;='Valori soglia'!$L$5,HY89&lt;'Valori soglia'!$L$6),AND(HW$12="Los Lieferung",HY89&gt;='Valori soglia'!$L$5,HY89&lt;'Valori soglia'!$L$6))),AND(HZ$12="Einladung",OR(AND(HW$12="Grundvertrag Dienstleistung",HY89&gt;='Valori soglia'!$H$5,HY89&lt;'Valori soglia'!$H$6),AND(HW$12="Los Dienstleistung",HY89&gt;='Valori soglia'!$H$5,HY89&lt;'Valori soglia'!$H$6),AND(HW$12="Grundvertrag Lieferung",HY89&gt;='Valori soglia'!$L$5,HY89&lt;'Valori soglia'!$L$6),AND(HW$12="Los Lieferung",HY89&gt;='Valori soglia'!$L$5,HY89&lt;'Valori soglia'!$L$6)))),"Freihändig Tipo. 36 Abs. 2 Bst. d OAPub","")</f>
        <v/>
      </c>
      <c r="IB91" s="473"/>
      <c r="IC91" s="461"/>
      <c r="ID91" s="463"/>
      <c r="IE91" s="465"/>
      <c r="IF91" s="27"/>
      <c r="IG91" s="466"/>
      <c r="IH91" s="429"/>
      <c r="II91" s="455"/>
      <c r="IJ91" s="457"/>
      <c r="IK91" s="472" t="str">
        <f>IF(OR(AND(IJ$12="Offen",OR(AND(IG$12="Grundvertrag Dienstleistung",II89&gt;='Valori soglia'!$H$5,II89&lt;'Valori soglia'!$H$6),AND(IG$12="Los Dienstleistung",II89&gt;='Valori soglia'!$H$5,II89&lt;'Valori soglia'!$H$6),AND(IG$12="Grundvertrag Lieferung",II89&gt;='Valori soglia'!$L$5,II89&lt;'Valori soglia'!$L$6),AND(IG$12="Los Lieferung",II89&gt;='Valori soglia'!$L$5,II89&lt;'Valori soglia'!$L$6))),AND(IJ$12="Einladung",OR(AND(IG$12="Grundvertrag Dienstleistung",II89&gt;='Valori soglia'!$H$5,II89&lt;'Valori soglia'!$H$6),AND(IG$12="Los Dienstleistung",II89&gt;='Valori soglia'!$H$5,II89&lt;'Valori soglia'!$H$6),AND(IG$12="Grundvertrag Lieferung",II89&gt;='Valori soglia'!$L$5,II89&lt;'Valori soglia'!$L$6),AND(IG$12="Los Lieferung",II89&gt;='Valori soglia'!$L$5,II89&lt;'Valori soglia'!$L$6)))),"Freihändig Tipo. 36 Abs. 2 Bst. d OAPub","")</f>
        <v/>
      </c>
      <c r="IL91" s="473"/>
      <c r="IM91" s="461"/>
      <c r="IN91" s="463"/>
      <c r="IO91" s="465"/>
      <c r="IP91" s="159"/>
      <c r="IQ91" s="466"/>
      <c r="IR91" s="429"/>
      <c r="IS91" s="455"/>
      <c r="IT91" s="457"/>
      <c r="IU91" s="472" t="str">
        <f>IF(OR(AND(IT$12="Offen",OR(AND(IQ$12="Grundvertrag Dienstleistung",IS89&gt;='Valori soglia'!$H$5,IS89&lt;'Valori soglia'!$H$6),AND(IQ$12="Los Dienstleistung",IS89&gt;='Valori soglia'!$H$5,IS89&lt;'Valori soglia'!$H$6),AND(IQ$12="Grundvertrag Lieferung",IS89&gt;='Valori soglia'!$L$5,IS89&lt;'Valori soglia'!$L$6),AND(IQ$12="Los Lieferung",IS89&gt;='Valori soglia'!$L$5,IS89&lt;'Valori soglia'!$L$6))),AND(IT$12="Einladung",OR(AND(IQ$12="Grundvertrag Dienstleistung",IS89&gt;='Valori soglia'!$H$5,IS89&lt;'Valori soglia'!$H$6),AND(IQ$12="Los Dienstleistung",IS89&gt;='Valori soglia'!$H$5,IS89&lt;'Valori soglia'!$H$6),AND(IQ$12="Grundvertrag Lieferung",IS89&gt;='Valori soglia'!$L$5,IS89&lt;'Valori soglia'!$L$6),AND(IQ$12="Los Lieferung",IS89&gt;='Valori soglia'!$L$5,IS89&lt;'Valori soglia'!$L$6)))),"Freihändig Tipo. 36 Abs. 2 Bst. d OAPub","")</f>
        <v/>
      </c>
      <c r="IV91" s="473"/>
      <c r="IW91" s="461"/>
      <c r="IX91" s="463"/>
      <c r="IY91" s="465"/>
      <c r="IZ91" s="159"/>
      <c r="JA91" s="466"/>
      <c r="JB91" s="429"/>
      <c r="JC91" s="455"/>
      <c r="JD91" s="457"/>
      <c r="JE91" s="472" t="str">
        <f>IF(OR(AND(JD$12="Offen",OR(AND(JA$12="Grundvertrag Dienstleistung",JC89&gt;='Valori soglia'!$H$5,JC89&lt;'Valori soglia'!$H$6),AND(JA$12="Los Dienstleistung",JC89&gt;='Valori soglia'!$H$5,JC89&lt;'Valori soglia'!$H$6),AND(JA$12="Grundvertrag Lieferung",JC89&gt;='Valori soglia'!$L$5,JC89&lt;'Valori soglia'!$L$6),AND(JA$12="Los Lieferung",JC89&gt;='Valori soglia'!$L$5,JC89&lt;'Valori soglia'!$L$6))),AND(JD$12="Einladung",OR(AND(JA$12="Grundvertrag Dienstleistung",JC89&gt;='Valori soglia'!$H$5,JC89&lt;'Valori soglia'!$H$6),AND(JA$12="Los Dienstleistung",JC89&gt;='Valori soglia'!$H$5,JC89&lt;'Valori soglia'!$H$6),AND(JA$12="Grundvertrag Lieferung",JC89&gt;='Valori soglia'!$L$5,JC89&lt;'Valori soglia'!$L$6),AND(JA$12="Los Lieferung",JC89&gt;='Valori soglia'!$L$5,JC89&lt;'Valori soglia'!$L$6)))),"Freihändig Tipo. 36 Abs. 2 Bst. d OAPub","")</f>
        <v/>
      </c>
      <c r="JF91" s="473"/>
      <c r="JG91" s="461"/>
      <c r="JH91" s="463"/>
      <c r="JI91" s="465"/>
      <c r="JJ91" s="160"/>
      <c r="JK91" s="466"/>
      <c r="JL91" s="429"/>
      <c r="JM91" s="455"/>
      <c r="JN91" s="457"/>
      <c r="JO91" s="472" t="str">
        <f>IF(OR(AND(JN$12="Offen",OR(AND(JK$12="Grundvertrag Dienstleistung",JM89&gt;='Valori soglia'!$H$5,JM89&lt;'Valori soglia'!$H$6),AND(JK$12="Los Dienstleistung",JM89&gt;='Valori soglia'!$H$5,JM89&lt;'Valori soglia'!$H$6),AND(JK$12="Grundvertrag Lieferung",JM89&gt;='Valori soglia'!$L$5,JM89&lt;'Valori soglia'!$L$6),AND(JK$12="Los Lieferung",JM89&gt;='Valori soglia'!$L$5,JM89&lt;'Valori soglia'!$L$6))),AND(JN$12="Einladung",OR(AND(JK$12="Grundvertrag Dienstleistung",JM89&gt;='Valori soglia'!$H$5,JM89&lt;'Valori soglia'!$H$6),AND(JK$12="Los Dienstleistung",JM89&gt;='Valori soglia'!$H$5,JM89&lt;'Valori soglia'!$H$6),AND(JK$12="Grundvertrag Lieferung",JM89&gt;='Valori soglia'!$L$5,JM89&lt;'Valori soglia'!$L$6),AND(JK$12="Los Lieferung",JM89&gt;='Valori soglia'!$L$5,JM89&lt;'Valori soglia'!$L$6)))),"Freihändig Tipo. 36 Abs. 2 Bst. d OAPub","")</f>
        <v/>
      </c>
      <c r="JP91" s="473"/>
      <c r="JQ91" s="461"/>
      <c r="JR91" s="463"/>
      <c r="JS91" s="465"/>
    </row>
    <row r="92" spans="2:279" ht="27" customHeight="1" x14ac:dyDescent="0.2">
      <c r="B92" s="151" t="s">
        <v>103</v>
      </c>
      <c r="C92" s="429"/>
      <c r="D92" s="378">
        <v>0</v>
      </c>
      <c r="E92" s="510" t="str">
        <f>IF(D92&gt;='Valori soglia'!H$6,"BöB","OAPub")</f>
        <v>OAPub</v>
      </c>
      <c r="F92" s="505" t="str">
        <f>IF(D92&gt;='Valori soglia'!H$6,"Offenes Procedura *","")</f>
        <v/>
      </c>
      <c r="G92" s="506"/>
      <c r="H92" s="502" t="str">
        <f>IF(E92="BöB","Ja","No")</f>
        <v>No</v>
      </c>
      <c r="I92" s="503" t="str">
        <f>IF(E92="BöB","Ja","No")</f>
        <v>No</v>
      </c>
      <c r="J92" s="495"/>
      <c r="K92" s="173" t="s">
        <v>44</v>
      </c>
      <c r="L92" s="429">
        <v>27</v>
      </c>
      <c r="M92" s="455">
        <v>0</v>
      </c>
      <c r="N92" s="457" t="str">
        <f>IF(M92&gt;='Valori soglia'!$H$6,"BöB","OAPub")</f>
        <v>OAPub</v>
      </c>
      <c r="O92" s="459" t="str">
        <f>IF(OR(AND(K$12="Grundvertrag Dienstleistung",M92&gt;='Valori soglia'!$H$5,O94=""),AND(K$12="Los Dienstleistung",M92&gt;='Valori soglia'!$H$5,O94=""),AND(K$12="Grundvertrag Lieferung",M92&gt;='Valori soglia'!$L$5,O94=""),AND(K$12="Los Lieferung",M92&gt;='Valori soglia'!$L$5,O94="")),"Freihändig Tipo. 13 OAPub","")</f>
        <v/>
      </c>
      <c r="P92" s="460"/>
      <c r="Q92" s="461" t="str">
        <f>IF(N92="BöB","Ja","No")</f>
        <v>No</v>
      </c>
      <c r="R92" s="463" t="str">
        <f>IF(N92="BöB","Ja","No")</f>
        <v>No</v>
      </c>
      <c r="S92" s="465" t="str">
        <f>IF(SUM(M14:M94)&gt;M12/2,"Ʃ Aggiunte &gt; 50% Grundauftrag","")</f>
        <v/>
      </c>
      <c r="T92" s="162"/>
      <c r="U92" s="173" t="s">
        <v>44</v>
      </c>
      <c r="V92" s="429">
        <v>27</v>
      </c>
      <c r="W92" s="455">
        <v>0</v>
      </c>
      <c r="X92" s="457" t="str">
        <f>IF(W92&gt;='Valori soglia'!$H$6,"BöB","OAPub")</f>
        <v>OAPub</v>
      </c>
      <c r="Y92" s="459" t="str">
        <f>IF(OR(AND(U$12="Grundvertrag Dienstleistung",W92&gt;='Valori soglia'!$H$5,Y94=""),AND(U$12="Los Dienstleistung",W92&gt;='Valori soglia'!$H$5,Y94=""),AND(U$12="Grundvertrag Lieferung",W92&gt;='Valori soglia'!$L$5,Y94=""),AND(U$12="Los Lieferung",W92&gt;='Valori soglia'!$L$5,Y94="")),"Freihändig Tipo. 13 OAPub","")</f>
        <v/>
      </c>
      <c r="Z92" s="460"/>
      <c r="AA92" s="461" t="str">
        <f>IF(X92="BöB","Ja","No")</f>
        <v>No</v>
      </c>
      <c r="AB92" s="463" t="str">
        <f>IF(X92="BöB","Ja","No")</f>
        <v>No</v>
      </c>
      <c r="AC92" s="465" t="str">
        <f>IF(SUM(W14:W94)&gt;W12/2,"Ʃ Aggiunte &gt; 50% Grundauftrag","")</f>
        <v/>
      </c>
      <c r="AD92" s="36"/>
      <c r="AE92" s="173" t="s">
        <v>44</v>
      </c>
      <c r="AF92" s="429">
        <v>27</v>
      </c>
      <c r="AG92" s="455">
        <v>0</v>
      </c>
      <c r="AH92" s="457" t="str">
        <f>IF(AG92&gt;='Valori soglia'!$H$6,"BöB","OAPub")</f>
        <v>OAPub</v>
      </c>
      <c r="AI92" s="459" t="str">
        <f>IF(OR(AND(AE$12="Grundvertrag Dienstleistung",AG92&gt;='Valori soglia'!$H$5,AI94=""),AND(AE$12="Los Dienstleistung",AG92&gt;='Valori soglia'!$H$5,AI94=""),AND(AE$12="Grundvertrag Lieferung",AG92&gt;='Valori soglia'!$L$5,AI94=""),AND(AE$12="Los Lieferung",AG92&gt;='Valori soglia'!$L$5,AI94="")),"Freihändig Tipo. 13 OAPub","")</f>
        <v/>
      </c>
      <c r="AJ92" s="460"/>
      <c r="AK92" s="461" t="str">
        <f>IF(AH92="BöB","Ja","No")</f>
        <v>No</v>
      </c>
      <c r="AL92" s="463" t="str">
        <f>IF(AH92="BöB","Ja","No")</f>
        <v>No</v>
      </c>
      <c r="AM92" s="465" t="str">
        <f>IF(SUM(AG14:AG94)&gt;AG12/2,"Ʃ Aggiunte &gt; 50% Grundauftrag","")</f>
        <v/>
      </c>
      <c r="AN92" s="27"/>
      <c r="AO92" s="173" t="s">
        <v>44</v>
      </c>
      <c r="AP92" s="429">
        <v>27</v>
      </c>
      <c r="AQ92" s="455">
        <v>0</v>
      </c>
      <c r="AR92" s="457" t="str">
        <f>IF(AQ92&gt;='Valori soglia'!$H$6,"BöB","OAPub")</f>
        <v>OAPub</v>
      </c>
      <c r="AS92" s="459" t="str">
        <f>IF(OR(AND(AO$12="Grundvertrag Dienstleistung",AQ92&gt;='Valori soglia'!$H$5,AS94=""),AND(AO$12="Los Dienstleistung",AQ92&gt;='Valori soglia'!$H$5,AS94=""),AND(AO$12="Grundvertrag Lieferung",AQ92&gt;='Valori soglia'!$L$5,AS94=""),AND(AO$12="Los Lieferung",AQ92&gt;='Valori soglia'!$L$5,AS94="")),"Freihändig Tipo. 13 OAPub","")</f>
        <v/>
      </c>
      <c r="AT92" s="460"/>
      <c r="AU92" s="461" t="str">
        <f>IF(AR92="BöB","Ja","No")</f>
        <v>No</v>
      </c>
      <c r="AV92" s="463" t="str">
        <f>IF(AR92="BöB","Ja","No")</f>
        <v>No</v>
      </c>
      <c r="AW92" s="465" t="str">
        <f>IF(SUM(AQ14:AQ94)&gt;AQ12/2,"Ʃ Aggiunte &gt; 50% Grundauftrag","")</f>
        <v/>
      </c>
      <c r="AX92" s="28"/>
      <c r="AY92" s="173" t="s">
        <v>44</v>
      </c>
      <c r="AZ92" s="429">
        <v>27</v>
      </c>
      <c r="BA92" s="455">
        <v>0</v>
      </c>
      <c r="BB92" s="457" t="str">
        <f>IF(BA92&gt;='Valori soglia'!$H$6,"BöB","OAPub")</f>
        <v>OAPub</v>
      </c>
      <c r="BC92" s="459" t="str">
        <f>IF(OR(AND(AY$12="Grundvertrag Dienstleistung",BA92&gt;='Valori soglia'!$H$5,BC94=""),AND(AY$12="Los Dienstleistung",BA92&gt;='Valori soglia'!$H$5,BC94=""),AND(AY$12="Grundvertrag Lieferung",BA92&gt;='Valori soglia'!$L$5,BC94=""),AND(AY$12="Los Lieferung",BA92&gt;='Valori soglia'!$L$5,BC94="")),"Freihändig Tipo. 13 OAPub","")</f>
        <v/>
      </c>
      <c r="BD92" s="460"/>
      <c r="BE92" s="461" t="str">
        <f>IF(BB92="BöB","Ja","No")</f>
        <v>No</v>
      </c>
      <c r="BF92" s="463" t="str">
        <f>IF(BB92="BöB","Ja","No")</f>
        <v>No</v>
      </c>
      <c r="BG92" s="465" t="str">
        <f>IF(SUM(BA14:BA94)&gt;BA12/2,"Ʃ Aggiunte &gt; 50% Grundauftrag","")</f>
        <v/>
      </c>
      <c r="BH92" s="27"/>
      <c r="BI92" s="173" t="s">
        <v>44</v>
      </c>
      <c r="BJ92" s="429">
        <v>27</v>
      </c>
      <c r="BK92" s="455">
        <v>0</v>
      </c>
      <c r="BL92" s="457" t="str">
        <f>IF(BK92&gt;='Valori soglia'!$H$6,"BöB","OAPub")</f>
        <v>OAPub</v>
      </c>
      <c r="BM92" s="459" t="str">
        <f>IF(OR(AND(BI$12="Grundvertrag Dienstleistung",BK92&gt;='Valori soglia'!$H$5,BM94=""),AND(BI$12="Los Dienstleistung",BK92&gt;='Valori soglia'!$H$5,BM94=""),AND(BI$12="Grundvertrag Lieferung",BK92&gt;='Valori soglia'!$L$5,BM94=""),AND(BI$12="Los Lieferung",BK92&gt;='Valori soglia'!$L$5,BM94="")),"Freihändig Tipo. 13 OAPub","")</f>
        <v/>
      </c>
      <c r="BN92" s="460"/>
      <c r="BO92" s="461" t="str">
        <f>IF(BL92="BöB","Ja","No")</f>
        <v>No</v>
      </c>
      <c r="BP92" s="463" t="str">
        <f>IF(BL92="BöB","Ja","No")</f>
        <v>No</v>
      </c>
      <c r="BQ92" s="465" t="str">
        <f>IF(SUM(BK14:BK94)&gt;BK12/2,"Ʃ Aggiunte &gt; 50% Grundauftrag","")</f>
        <v/>
      </c>
      <c r="BR92" s="159"/>
      <c r="BS92" s="173" t="s">
        <v>44</v>
      </c>
      <c r="BT92" s="429">
        <v>27</v>
      </c>
      <c r="BU92" s="455">
        <v>0</v>
      </c>
      <c r="BV92" s="457" t="str">
        <f>IF(BU92&gt;='Valori soglia'!$H$6,"BöB","OAPub")</f>
        <v>OAPub</v>
      </c>
      <c r="BW92" s="459" t="str">
        <f>IF(OR(AND(BS$12="Grundvertrag Dienstleistung",BU92&gt;='Valori soglia'!$H$5,BW94=""),AND(BS$12="Los Dienstleistung",BU92&gt;='Valori soglia'!$H$5,BW94=""),AND(BS$12="Grundvertrag Lieferung",BU92&gt;='Valori soglia'!$L$5,BW94=""),AND(BS$12="Los Lieferung",BU92&gt;='Valori soglia'!$L$5,BW94="")),"Freihändig Tipo. 13 OAPub","")</f>
        <v/>
      </c>
      <c r="BX92" s="460"/>
      <c r="BY92" s="461" t="str">
        <f>IF(BV92="BöB","Ja","No")</f>
        <v>No</v>
      </c>
      <c r="BZ92" s="463" t="str">
        <f>IF(BV92="BöB","Ja","No")</f>
        <v>No</v>
      </c>
      <c r="CA92" s="465" t="str">
        <f>IF(SUM(BU14:BU94)&gt;BU12/2,"Ʃ Aggiunte &gt; 50% Grundauftrag","")</f>
        <v/>
      </c>
      <c r="CB92" s="159"/>
      <c r="CC92" s="173" t="s">
        <v>44</v>
      </c>
      <c r="CD92" s="429">
        <v>27</v>
      </c>
      <c r="CE92" s="455">
        <v>0</v>
      </c>
      <c r="CF92" s="457" t="str">
        <f>IF(CE92&gt;='Valori soglia'!$H$6,"BöB","OAPub")</f>
        <v>OAPub</v>
      </c>
      <c r="CG92" s="459" t="str">
        <f>IF(OR(AND(CC$12="Grundvertrag Dienstleistung",CE92&gt;='Valori soglia'!$H$5,CG94=""),AND(CC$12="Los Dienstleistung",CE92&gt;='Valori soglia'!$H$5,CG94=""),AND(CC$12="Grundvertrag Lieferung",CE92&gt;='Valori soglia'!$L$5,CG94=""),AND(CC$12="Los Lieferung",CE92&gt;='Valori soglia'!$L$5,CG94="")),"Freihändig Tipo. 13 OAPub","")</f>
        <v/>
      </c>
      <c r="CH92" s="460"/>
      <c r="CI92" s="461" t="str">
        <f>IF(CF92="BöB","Ja","No")</f>
        <v>No</v>
      </c>
      <c r="CJ92" s="463" t="str">
        <f>IF(CF92="BöB","Ja","No")</f>
        <v>No</v>
      </c>
      <c r="CK92" s="465" t="str">
        <f>IF(SUM(CE14:CE94)&gt;CE12/2,"Ʃ Aggiunte &gt; 50% Grundauftrag","")</f>
        <v/>
      </c>
      <c r="CL92" s="160"/>
      <c r="CM92" s="173" t="s">
        <v>44</v>
      </c>
      <c r="CN92" s="429">
        <v>27</v>
      </c>
      <c r="CO92" s="455">
        <v>0</v>
      </c>
      <c r="CP92" s="457" t="str">
        <f>IF(CO92&gt;='Valori soglia'!$H$6,"BöB","OAPub")</f>
        <v>OAPub</v>
      </c>
      <c r="CQ92" s="459" t="str">
        <f>IF(OR(AND(CM$12="Grundvertrag Dienstleistung",CO92&gt;='Valori soglia'!$H$5,CQ94=""),AND(CM$12="Los Dienstleistung",CO92&gt;='Valori soglia'!$H$5,CQ94=""),AND(CM$12="Grundvertrag Lieferung",CO92&gt;='Valori soglia'!$L$5,CQ94=""),AND(CM$12="Los Lieferung",CO92&gt;='Valori soglia'!$L$5,CQ94="")),"Freihändig Tipo. 13 OAPub","")</f>
        <v/>
      </c>
      <c r="CR92" s="460"/>
      <c r="CS92" s="461" t="str">
        <f>IF(CP92="BöB","Ja","No")</f>
        <v>No</v>
      </c>
      <c r="CT92" s="463" t="str">
        <f>IF(CP92="BöB","Ja","No")</f>
        <v>No</v>
      </c>
      <c r="CU92" s="465" t="str">
        <f>IF(SUM(CO14:CO94)&gt;CO12/2,"Ʃ Aggiunte &gt; 50% Grundauftrag","")</f>
        <v/>
      </c>
      <c r="CV92" s="161"/>
      <c r="CW92" s="173" t="s">
        <v>44</v>
      </c>
      <c r="CX92" s="429">
        <v>27</v>
      </c>
      <c r="CY92" s="455">
        <v>0</v>
      </c>
      <c r="CZ92" s="457" t="str">
        <f>IF(CY92&gt;='Valori soglia'!$H$6,"BöB","OAPub")</f>
        <v>OAPub</v>
      </c>
      <c r="DA92" s="459" t="str">
        <f>IF(OR(AND(CW$12="Grundvertrag Dienstleistung",CY92&gt;='Valori soglia'!$H$5,DA94=""),AND(CW$12="Los Dienstleistung",CY92&gt;='Valori soglia'!$H$5,DA94=""),AND(CW$12="Grundvertrag Lieferung",CY92&gt;='Valori soglia'!$L$5,DA94=""),AND(CW$12="Los Lieferung",CY92&gt;='Valori soglia'!$L$5,DA94="")),"Freihändig Tipo. 13 OAPub","")</f>
        <v/>
      </c>
      <c r="DB92" s="460"/>
      <c r="DC92" s="461" t="str">
        <f>IF(CZ92="BöB","Ja","No")</f>
        <v>No</v>
      </c>
      <c r="DD92" s="463" t="str">
        <f>IF(CZ92="BöB","Ja","No")</f>
        <v>No</v>
      </c>
      <c r="DE92" s="465" t="str">
        <f>IF(SUM(CY14:CY94)&gt;CY12/2,"Ʃ Aggiunte &gt; 50% Grundauftrag","")</f>
        <v/>
      </c>
      <c r="DF92" s="162"/>
      <c r="DG92" s="173" t="s">
        <v>44</v>
      </c>
      <c r="DH92" s="429">
        <v>27</v>
      </c>
      <c r="DI92" s="455">
        <v>0</v>
      </c>
      <c r="DJ92" s="457" t="str">
        <f>IF(DI92&gt;='Valori soglia'!$H$6,"BöB","OAPub")</f>
        <v>OAPub</v>
      </c>
      <c r="DK92" s="459" t="str">
        <f>IF(OR(AND(DG$12="Grundvertrag Dienstleistung",DI92&gt;='Valori soglia'!$H$5,DK94=""),AND(DG$12="Los Dienstleistung",DI92&gt;='Valori soglia'!$H$5,DK94=""),AND(DG$12="Grundvertrag Lieferung",DI92&gt;='Valori soglia'!$L$5,DK94=""),AND(DG$12="Los Lieferung",DI92&gt;='Valori soglia'!$L$5,DK94="")),"Freihändig Tipo. 13 OAPub","")</f>
        <v/>
      </c>
      <c r="DL92" s="460"/>
      <c r="DM92" s="461" t="str">
        <f>IF(DJ92="BöB","Ja","No")</f>
        <v>No</v>
      </c>
      <c r="DN92" s="463" t="str">
        <f>IF(DJ92="BöB","Ja","No")</f>
        <v>No</v>
      </c>
      <c r="DO92" s="465" t="str">
        <f>IF(SUM(DI14:DI94)&gt;DI12/2,"Ʃ Aggiunte &gt; 50% Grundauftrag","")</f>
        <v/>
      </c>
      <c r="DP92" s="36"/>
      <c r="DQ92" s="173" t="s">
        <v>44</v>
      </c>
      <c r="DR92" s="429">
        <v>27</v>
      </c>
      <c r="DS92" s="455">
        <v>0</v>
      </c>
      <c r="DT92" s="457" t="str">
        <f>IF(DS92&gt;='Valori soglia'!$H$6,"BöB","OAPub")</f>
        <v>OAPub</v>
      </c>
      <c r="DU92" s="459" t="str">
        <f>IF(OR(AND(DQ$12="Grundvertrag Dienstleistung",DS92&gt;='Valori soglia'!$H$5,DU94=""),AND(DQ$12="Los Dienstleistung",DS92&gt;='Valori soglia'!$H$5,DU94=""),AND(DQ$12="Grundvertrag Lieferung",DS92&gt;='Valori soglia'!$L$5,DU94=""),AND(DQ$12="Los Lieferung",DS92&gt;='Valori soglia'!$L$5,DU94="")),"Freihändig Tipo. 13 OAPub","")</f>
        <v/>
      </c>
      <c r="DV92" s="460"/>
      <c r="DW92" s="461" t="str">
        <f>IF(DT92="BöB","Ja","No")</f>
        <v>No</v>
      </c>
      <c r="DX92" s="463" t="str">
        <f>IF(DT92="BöB","Ja","No")</f>
        <v>No</v>
      </c>
      <c r="DY92" s="465" t="str">
        <f>IF(SUM(DS14:DS94)&gt;DS12/2,"Ʃ Aggiunte &gt; 50% Grundauftrag","")</f>
        <v/>
      </c>
      <c r="DZ92" s="27"/>
      <c r="EA92" s="173" t="s">
        <v>44</v>
      </c>
      <c r="EB92" s="429">
        <v>27</v>
      </c>
      <c r="EC92" s="455">
        <v>0</v>
      </c>
      <c r="ED92" s="457" t="str">
        <f>IF(EC92&gt;='Valori soglia'!$H$6,"BöB","OAPub")</f>
        <v>OAPub</v>
      </c>
      <c r="EE92" s="459" t="str">
        <f>IF(OR(AND(EA$12="Grundvertrag Dienstleistung",EC92&gt;='Valori soglia'!$H$5,EE94=""),AND(EA$12="Los Dienstleistung",EC92&gt;='Valori soglia'!$H$5,EE94=""),AND(EA$12="Grundvertrag Lieferung",EC92&gt;='Valori soglia'!$L$5,EE94=""),AND(EA$12="Los Lieferung",EC92&gt;='Valori soglia'!$L$5,EE94="")),"Freihändig Tipo. 13 OAPub","")</f>
        <v/>
      </c>
      <c r="EF92" s="460"/>
      <c r="EG92" s="461" t="str">
        <f>IF(ED92="BöB","Ja","No")</f>
        <v>No</v>
      </c>
      <c r="EH92" s="463" t="str">
        <f>IF(ED92="BöB","Ja","No")</f>
        <v>No</v>
      </c>
      <c r="EI92" s="465" t="str">
        <f>IF(SUM(EC14:EC94)&gt;EC12/2,"Ʃ Aggiunte &gt; 50% Grundauftrag","")</f>
        <v/>
      </c>
      <c r="EJ92" s="28"/>
      <c r="EK92" s="173" t="s">
        <v>44</v>
      </c>
      <c r="EL92" s="429">
        <v>27</v>
      </c>
      <c r="EM92" s="455">
        <v>0</v>
      </c>
      <c r="EN92" s="457" t="str">
        <f>IF(EM92&gt;='Valori soglia'!$H$6,"BöB","OAPub")</f>
        <v>OAPub</v>
      </c>
      <c r="EO92" s="459" t="str">
        <f>IF(OR(AND(EK$12="Grundvertrag Dienstleistung",EM92&gt;='Valori soglia'!$H$5,EO94=""),AND(EK$12="Los Dienstleistung",EM92&gt;='Valori soglia'!$H$5,EO94=""),AND(EK$12="Grundvertrag Lieferung",EM92&gt;='Valori soglia'!$L$5,EO94=""),AND(EK$12="Los Lieferung",EM92&gt;='Valori soglia'!$L$5,EO94="")),"Freihändig Tipo. 13 OAPub","")</f>
        <v/>
      </c>
      <c r="EP92" s="460"/>
      <c r="EQ92" s="461" t="str">
        <f>IF(EN92="BöB","Ja","No")</f>
        <v>No</v>
      </c>
      <c r="ER92" s="463" t="str">
        <f>IF(EN92="BöB","Ja","No")</f>
        <v>No</v>
      </c>
      <c r="ES92" s="465" t="str">
        <f>IF(SUM(EM14:EM94)&gt;EM12/2,"Ʃ Aggiunte &gt; 50% Grundauftrag","")</f>
        <v/>
      </c>
      <c r="ET92" s="27"/>
      <c r="EU92" s="173" t="s">
        <v>44</v>
      </c>
      <c r="EV92" s="429">
        <v>27</v>
      </c>
      <c r="EW92" s="455">
        <v>0</v>
      </c>
      <c r="EX92" s="457" t="str">
        <f>IF(EW92&gt;='Valori soglia'!$H$6,"BöB","OAPub")</f>
        <v>OAPub</v>
      </c>
      <c r="EY92" s="459" t="str">
        <f>IF(OR(AND(EU$12="Grundvertrag Dienstleistung",EW92&gt;='Valori soglia'!$H$5,EY94=""),AND(EU$12="Los Dienstleistung",EW92&gt;='Valori soglia'!$H$5,EY94=""),AND(EU$12="Grundvertrag Lieferung",EW92&gt;='Valori soglia'!$L$5,EY94=""),AND(EU$12="Los Lieferung",EW92&gt;='Valori soglia'!$L$5,EY94="")),"Freihändig Tipo. 13 OAPub","")</f>
        <v/>
      </c>
      <c r="EZ92" s="460"/>
      <c r="FA92" s="461" t="str">
        <f>IF(EX92="BöB","Ja","No")</f>
        <v>No</v>
      </c>
      <c r="FB92" s="463" t="str">
        <f>IF(EX92="BöB","Ja","No")</f>
        <v>No</v>
      </c>
      <c r="FC92" s="465" t="str">
        <f>IF(SUM(EW14:EW94)&gt;EW12/2,"Ʃ Aggiunte &gt; 50% Grundauftrag","")</f>
        <v/>
      </c>
      <c r="FD92" s="159"/>
      <c r="FE92" s="173" t="s">
        <v>44</v>
      </c>
      <c r="FF92" s="429">
        <v>27</v>
      </c>
      <c r="FG92" s="455">
        <v>0</v>
      </c>
      <c r="FH92" s="457" t="str">
        <f>IF(FG92&gt;='Valori soglia'!$H$6,"BöB","OAPub")</f>
        <v>OAPub</v>
      </c>
      <c r="FI92" s="459" t="str">
        <f>IF(OR(AND(FE$12="Grundvertrag Dienstleistung",FG92&gt;='Valori soglia'!$H$5,FI94=""),AND(FE$12="Los Dienstleistung",FG92&gt;='Valori soglia'!$H$5,FI94=""),AND(FE$12="Grundvertrag Lieferung",FG92&gt;='Valori soglia'!$L$5,FI94=""),AND(FE$12="Los Lieferung",FG92&gt;='Valori soglia'!$L$5,FI94="")),"Freihändig Tipo. 13 OAPub","")</f>
        <v/>
      </c>
      <c r="FJ92" s="460"/>
      <c r="FK92" s="461" t="str">
        <f>IF(FH92="BöB","Ja","No")</f>
        <v>No</v>
      </c>
      <c r="FL92" s="463" t="str">
        <f>IF(FH92="BöB","Ja","No")</f>
        <v>No</v>
      </c>
      <c r="FM92" s="465" t="str">
        <f>IF(SUM(FG14:FG94)&gt;FG12/2,"Ʃ Aggiunte &gt; 50% Grundauftrag","")</f>
        <v/>
      </c>
      <c r="FN92" s="159"/>
      <c r="FO92" s="173" t="s">
        <v>44</v>
      </c>
      <c r="FP92" s="429">
        <v>27</v>
      </c>
      <c r="FQ92" s="455">
        <v>0</v>
      </c>
      <c r="FR92" s="457" t="str">
        <f>IF(FQ92&gt;='Valori soglia'!$H$6,"BöB","OAPub")</f>
        <v>OAPub</v>
      </c>
      <c r="FS92" s="459" t="str">
        <f>IF(OR(AND(FO$12="Grundvertrag Dienstleistung",FQ92&gt;='Valori soglia'!$H$5,FS94=""),AND(FO$12="Los Dienstleistung",FQ92&gt;='Valori soglia'!$H$5,FS94=""),AND(FO$12="Grundvertrag Lieferung",FQ92&gt;='Valori soglia'!$L$5,FS94=""),AND(FO$12="Los Lieferung",FQ92&gt;='Valori soglia'!$L$5,FS94="")),"Freihändig Tipo. 13 OAPub","")</f>
        <v/>
      </c>
      <c r="FT92" s="460"/>
      <c r="FU92" s="461" t="str">
        <f>IF(FR92="BöB","Ja","No")</f>
        <v>No</v>
      </c>
      <c r="FV92" s="463" t="str">
        <f>IF(FR92="BöB","Ja","No")</f>
        <v>No</v>
      </c>
      <c r="FW92" s="465" t="str">
        <f>IF(SUM(FQ14:FQ94)&gt;FQ12/2,"Ʃ Aggiunte &gt; 50% Grundauftrag","")</f>
        <v/>
      </c>
      <c r="FX92" s="160"/>
      <c r="FY92" s="173" t="s">
        <v>44</v>
      </c>
      <c r="FZ92" s="429">
        <v>27</v>
      </c>
      <c r="GA92" s="455">
        <v>0</v>
      </c>
      <c r="GB92" s="457" t="str">
        <f>IF(GA92&gt;='Valori soglia'!$H$6,"BöB","OAPub")</f>
        <v>OAPub</v>
      </c>
      <c r="GC92" s="459" t="str">
        <f>IF(OR(AND(FY$12="Grundvertrag Dienstleistung",GA92&gt;='Valori soglia'!$H$5,GC94=""),AND(FY$12="Los Dienstleistung",GA92&gt;='Valori soglia'!$H$5,GC94=""),AND(FY$12="Grundvertrag Lieferung",GA92&gt;='Valori soglia'!$L$5,GC94=""),AND(FY$12="Los Lieferung",GA92&gt;='Valori soglia'!$L$5,GC94="")),"Freihändig Tipo. 13 OAPub","")</f>
        <v/>
      </c>
      <c r="GD92" s="460"/>
      <c r="GE92" s="461" t="str">
        <f>IF(GB92="BöB","Ja","No")</f>
        <v>No</v>
      </c>
      <c r="GF92" s="463" t="str">
        <f>IF(GB92="BöB","Ja","No")</f>
        <v>No</v>
      </c>
      <c r="GG92" s="465" t="str">
        <f>IF(SUM(GA14:GA94)&gt;GA12/2,"Ʃ Aggiunte &gt; 50% Grundauftrag","")</f>
        <v/>
      </c>
      <c r="GH92" s="161"/>
      <c r="GI92" s="173" t="s">
        <v>44</v>
      </c>
      <c r="GJ92" s="429">
        <v>27</v>
      </c>
      <c r="GK92" s="455">
        <v>0</v>
      </c>
      <c r="GL92" s="457" t="str">
        <f>IF(GK92&gt;='Valori soglia'!$H$6,"BöB","OAPub")</f>
        <v>OAPub</v>
      </c>
      <c r="GM92" s="459" t="str">
        <f>IF(OR(AND(GI$12="Grundvertrag Dienstleistung",GK92&gt;='Valori soglia'!$H$5,GM94=""),AND(GI$12="Los Dienstleistung",GK92&gt;='Valori soglia'!$H$5,GM94=""),AND(GI$12="Grundvertrag Lieferung",GK92&gt;='Valori soglia'!$L$5,GM94=""),AND(GI$12="Los Lieferung",GK92&gt;='Valori soglia'!$L$5,GM94="")),"Freihändig Tipo. 13 OAPub","")</f>
        <v/>
      </c>
      <c r="GN92" s="460"/>
      <c r="GO92" s="461" t="str">
        <f>IF(GL92="BöB","Ja","No")</f>
        <v>No</v>
      </c>
      <c r="GP92" s="463" t="str">
        <f>IF(GL92="BöB","Ja","No")</f>
        <v>No</v>
      </c>
      <c r="GQ92" s="465" t="str">
        <f>IF(SUM(GK14:GK94)&gt;GK12/2,"Ʃ Aggiunte &gt; 50% Grundauftrag","")</f>
        <v/>
      </c>
      <c r="GR92" s="162"/>
      <c r="GS92" s="173" t="s">
        <v>44</v>
      </c>
      <c r="GT92" s="429">
        <v>27</v>
      </c>
      <c r="GU92" s="455">
        <v>0</v>
      </c>
      <c r="GV92" s="457" t="str">
        <f>IF(GU92&gt;='Valori soglia'!$H$6,"BöB","OAPub")</f>
        <v>OAPub</v>
      </c>
      <c r="GW92" s="459" t="str">
        <f>IF(OR(AND(GS$12="Grundvertrag Dienstleistung",GU92&gt;='Valori soglia'!$H$5,GW94=""),AND(GS$12="Los Dienstleistung",GU92&gt;='Valori soglia'!$H$5,GW94=""),AND(GS$12="Grundvertrag Lieferung",GU92&gt;='Valori soglia'!$L$5,GW94=""),AND(GS$12="Los Lieferung",GU92&gt;='Valori soglia'!$L$5,GW94="")),"Freihändig Tipo. 13 OAPub","")</f>
        <v/>
      </c>
      <c r="GX92" s="460"/>
      <c r="GY92" s="461" t="str">
        <f>IF(GV92="BöB","Ja","No")</f>
        <v>No</v>
      </c>
      <c r="GZ92" s="463" t="str">
        <f>IF(GV92="BöB","Ja","No")</f>
        <v>No</v>
      </c>
      <c r="HA92" s="465" t="str">
        <f>IF(SUM(GU14:GU94)&gt;GU12/2,"Ʃ Aggiunte &gt; 50% Grundauftrag","")</f>
        <v/>
      </c>
      <c r="HB92" s="36"/>
      <c r="HC92" s="173" t="s">
        <v>44</v>
      </c>
      <c r="HD92" s="429">
        <v>27</v>
      </c>
      <c r="HE92" s="455">
        <v>0</v>
      </c>
      <c r="HF92" s="457" t="str">
        <f>IF(HE92&gt;='Valori soglia'!$H$6,"BöB","OAPub")</f>
        <v>OAPub</v>
      </c>
      <c r="HG92" s="459" t="str">
        <f>IF(OR(AND(HC$12="Grundvertrag Dienstleistung",HE92&gt;='Valori soglia'!$H$5,HG94=""),AND(HC$12="Los Dienstleistung",HE92&gt;='Valori soglia'!$H$5,HG94=""),AND(HC$12="Grundvertrag Lieferung",HE92&gt;='Valori soglia'!$L$5,HG94=""),AND(HC$12="Los Lieferung",HE92&gt;='Valori soglia'!$L$5,HG94="")),"Freihändig Tipo. 13 OAPub","")</f>
        <v/>
      </c>
      <c r="HH92" s="460"/>
      <c r="HI92" s="461" t="str">
        <f>IF(HF92="BöB","Ja","No")</f>
        <v>No</v>
      </c>
      <c r="HJ92" s="463" t="str">
        <f>IF(HF92="BöB","Ja","No")</f>
        <v>No</v>
      </c>
      <c r="HK92" s="465" t="str">
        <f>IF(SUM(HE14:HE94)&gt;HE12/2,"Ʃ Aggiunte &gt; 50% Grundauftrag","")</f>
        <v/>
      </c>
      <c r="HL92" s="27"/>
      <c r="HM92" s="173" t="s">
        <v>44</v>
      </c>
      <c r="HN92" s="429">
        <v>27</v>
      </c>
      <c r="HO92" s="455">
        <v>0</v>
      </c>
      <c r="HP92" s="457" t="str">
        <f>IF(HO92&gt;='Valori soglia'!$H$6,"BöB","OAPub")</f>
        <v>OAPub</v>
      </c>
      <c r="HQ92" s="459" t="str">
        <f>IF(OR(AND(HM$12="Grundvertrag Dienstleistung",HO92&gt;='Valori soglia'!$H$5,HQ94=""),AND(HM$12="Los Dienstleistung",HO92&gt;='Valori soglia'!$H$5,HQ94=""),AND(HM$12="Grundvertrag Lieferung",HO92&gt;='Valori soglia'!$L$5,HQ94=""),AND(HM$12="Los Lieferung",HO92&gt;='Valori soglia'!$L$5,HQ94="")),"Freihändig Tipo. 13 OAPub","")</f>
        <v/>
      </c>
      <c r="HR92" s="460"/>
      <c r="HS92" s="461" t="str">
        <f>IF(HP92="BöB","Ja","No")</f>
        <v>No</v>
      </c>
      <c r="HT92" s="463" t="str">
        <f>IF(HP92="BöB","Ja","No")</f>
        <v>No</v>
      </c>
      <c r="HU92" s="465" t="str">
        <f>IF(SUM(HO14:HO94)&gt;HO12/2,"Ʃ Aggiunte &gt; 50% Grundauftrag","")</f>
        <v/>
      </c>
      <c r="HV92" s="28"/>
      <c r="HW92" s="173" t="s">
        <v>44</v>
      </c>
      <c r="HX92" s="429">
        <v>27</v>
      </c>
      <c r="HY92" s="455">
        <v>0</v>
      </c>
      <c r="HZ92" s="457" t="str">
        <f>IF(HY92&gt;='Valori soglia'!$H$6,"BöB","OAPub")</f>
        <v>OAPub</v>
      </c>
      <c r="IA92" s="459" t="str">
        <f>IF(OR(AND(HW$12="Grundvertrag Dienstleistung",HY92&gt;='Valori soglia'!$H$5,IA94=""),AND(HW$12="Los Dienstleistung",HY92&gt;='Valori soglia'!$H$5,IA94=""),AND(HW$12="Grundvertrag Lieferung",HY92&gt;='Valori soglia'!$L$5,IA94=""),AND(HW$12="Los Lieferung",HY92&gt;='Valori soglia'!$L$5,IA94="")),"Freihändig Tipo. 13 OAPub","")</f>
        <v/>
      </c>
      <c r="IB92" s="460"/>
      <c r="IC92" s="461" t="str">
        <f>IF(HZ92="BöB","Ja","No")</f>
        <v>No</v>
      </c>
      <c r="ID92" s="463" t="str">
        <f>IF(HZ92="BöB","Ja","No")</f>
        <v>No</v>
      </c>
      <c r="IE92" s="465" t="str">
        <f>IF(SUM(HY14:HY94)&gt;HY12/2,"Ʃ Aggiunte &gt; 50% Grundauftrag","")</f>
        <v/>
      </c>
      <c r="IF92" s="27"/>
      <c r="IG92" s="173" t="s">
        <v>44</v>
      </c>
      <c r="IH92" s="429">
        <v>27</v>
      </c>
      <c r="II92" s="455">
        <v>0</v>
      </c>
      <c r="IJ92" s="457" t="str">
        <f>IF(II92&gt;='Valori soglia'!$H$6,"BöB","OAPub")</f>
        <v>OAPub</v>
      </c>
      <c r="IK92" s="459" t="str">
        <f>IF(OR(AND(IG$12="Grundvertrag Dienstleistung",II92&gt;='Valori soglia'!$H$5,IK94=""),AND(IG$12="Los Dienstleistung",II92&gt;='Valori soglia'!$H$5,IK94=""),AND(IG$12="Grundvertrag Lieferung",II92&gt;='Valori soglia'!$L$5,IK94=""),AND(IG$12="Los Lieferung",II92&gt;='Valori soglia'!$L$5,IK94="")),"Freihändig Tipo. 13 OAPub","")</f>
        <v/>
      </c>
      <c r="IL92" s="460"/>
      <c r="IM92" s="461" t="str">
        <f>IF(IJ92="BöB","Ja","No")</f>
        <v>No</v>
      </c>
      <c r="IN92" s="463" t="str">
        <f>IF(IJ92="BöB","Ja","No")</f>
        <v>No</v>
      </c>
      <c r="IO92" s="465" t="str">
        <f>IF(SUM(II14:II94)&gt;II12/2,"Ʃ Aggiunte &gt; 50% Grundauftrag","")</f>
        <v/>
      </c>
      <c r="IP92" s="159"/>
      <c r="IQ92" s="173" t="s">
        <v>44</v>
      </c>
      <c r="IR92" s="429">
        <v>27</v>
      </c>
      <c r="IS92" s="455">
        <v>0</v>
      </c>
      <c r="IT92" s="457" t="str">
        <f>IF(IS92&gt;='Valori soglia'!$H$6,"BöB","OAPub")</f>
        <v>OAPub</v>
      </c>
      <c r="IU92" s="459" t="str">
        <f>IF(OR(AND(IQ$12="Grundvertrag Dienstleistung",IS92&gt;='Valori soglia'!$H$5,IU94=""),AND(IQ$12="Los Dienstleistung",IS92&gt;='Valori soglia'!$H$5,IU94=""),AND(IQ$12="Grundvertrag Lieferung",IS92&gt;='Valori soglia'!$L$5,IU94=""),AND(IQ$12="Los Lieferung",IS92&gt;='Valori soglia'!$L$5,IU94="")),"Freihändig Tipo. 13 OAPub","")</f>
        <v/>
      </c>
      <c r="IV92" s="460"/>
      <c r="IW92" s="461" t="str">
        <f>IF(IT92="BöB","Ja","No")</f>
        <v>No</v>
      </c>
      <c r="IX92" s="463" t="str">
        <f>IF(IT92="BöB","Ja","No")</f>
        <v>No</v>
      </c>
      <c r="IY92" s="465" t="str">
        <f>IF(SUM(IS14:IS94)&gt;IS12/2,"Ʃ Aggiunte &gt; 50% Grundauftrag","")</f>
        <v/>
      </c>
      <c r="IZ92" s="159"/>
      <c r="JA92" s="173" t="s">
        <v>44</v>
      </c>
      <c r="JB92" s="429">
        <v>27</v>
      </c>
      <c r="JC92" s="455">
        <v>0</v>
      </c>
      <c r="JD92" s="457" t="str">
        <f>IF(JC92&gt;='Valori soglia'!$H$6,"BöB","OAPub")</f>
        <v>OAPub</v>
      </c>
      <c r="JE92" s="459" t="str">
        <f>IF(OR(AND(JA$12="Grundvertrag Dienstleistung",JC92&gt;='Valori soglia'!$H$5,JE94=""),AND(JA$12="Los Dienstleistung",JC92&gt;='Valori soglia'!$H$5,JE94=""),AND(JA$12="Grundvertrag Lieferung",JC92&gt;='Valori soglia'!$L$5,JE94=""),AND(JA$12="Los Lieferung",JC92&gt;='Valori soglia'!$L$5,JE94="")),"Freihändig Tipo. 13 OAPub","")</f>
        <v/>
      </c>
      <c r="JF92" s="460"/>
      <c r="JG92" s="461" t="str">
        <f>IF(JD92="BöB","Ja","No")</f>
        <v>No</v>
      </c>
      <c r="JH92" s="463" t="str">
        <f>IF(JD92="BöB","Ja","No")</f>
        <v>No</v>
      </c>
      <c r="JI92" s="465" t="str">
        <f>IF(SUM(JC14:JC94)&gt;JC12/2,"Ʃ Aggiunte &gt; 50% Grundauftrag","")</f>
        <v/>
      </c>
      <c r="JJ92" s="160"/>
      <c r="JK92" s="173" t="s">
        <v>44</v>
      </c>
      <c r="JL92" s="429">
        <v>27</v>
      </c>
      <c r="JM92" s="455">
        <v>0</v>
      </c>
      <c r="JN92" s="457" t="str">
        <f>IF(JM92&gt;='Valori soglia'!$H$6,"BöB","OAPub")</f>
        <v>OAPub</v>
      </c>
      <c r="JO92" s="459" t="str">
        <f>IF(OR(AND(JK$12="Grundvertrag Dienstleistung",JM92&gt;='Valori soglia'!$H$5,JO94=""),AND(JK$12="Los Dienstleistung",JM92&gt;='Valori soglia'!$H$5,JO94=""),AND(JK$12="Grundvertrag Lieferung",JM92&gt;='Valori soglia'!$L$5,JO94=""),AND(JK$12="Los Lieferung",JM92&gt;='Valori soglia'!$L$5,JO94="")),"Freihändig Tipo. 13 OAPub","")</f>
        <v/>
      </c>
      <c r="JP92" s="460"/>
      <c r="JQ92" s="461" t="str">
        <f>IF(JN92="BöB","Ja","No")</f>
        <v>No</v>
      </c>
      <c r="JR92" s="463" t="str">
        <f>IF(JN92="BöB","Ja","No")</f>
        <v>No</v>
      </c>
      <c r="JS92" s="465" t="str">
        <f>IF(SUM(JM14:JM94)&gt;JM12/2,"Ʃ Aggiunte &gt; 50% Grundauftrag","")</f>
        <v/>
      </c>
    </row>
    <row r="93" spans="2:279" ht="27" customHeight="1" x14ac:dyDescent="0.2">
      <c r="B93" s="342" t="s">
        <v>34</v>
      </c>
      <c r="C93" s="429"/>
      <c r="D93" s="378"/>
      <c r="E93" s="510"/>
      <c r="F93" s="498" t="str">
        <f>IF(OR(AND(B92="Grundvertrag Dienstleistung",D92&gt;='Valori soglia'!H$5,D92&lt;'Valori soglia'!H$6),AND(B92="Los Dienstleistung",D92&gt;='Valori soglia'!H$5,D92&lt;'Valori soglia'!H$6),AND(B92="Grundvertrag Lieferung",D92&gt;='Valori soglia'!L$5,D92&lt;'Valori soglia'!L$6),AND(B92="Los Lieferung",D92&gt;='Valori soglia'!L$5,D92&lt;'Valori soglia'!L$6)),"Einladungsverfahren *","")</f>
        <v/>
      </c>
      <c r="G93" s="499"/>
      <c r="H93" s="502"/>
      <c r="I93" s="503"/>
      <c r="J93" s="495"/>
      <c r="K93" s="466" t="s">
        <v>45</v>
      </c>
      <c r="L93" s="429"/>
      <c r="M93" s="455"/>
      <c r="N93" s="457"/>
      <c r="O93" s="468" t="str">
        <f>IF(OR(AND(K$12="Grundvertrag Dienstleistung",M92&lt;'Valori soglia'!$H$5),AND(K$12="Los Dienstleistung",M92&lt;'Valori soglia'!$H$5),AND(K$12="Grundvertrag Lieferung",M92&lt;'Valori soglia'!$L$5),AND(K$12="Los Lieferung",M92&lt;'Valori soglia'!$L$5)),"Freihändig Tipo. 36 OAPub","")</f>
        <v/>
      </c>
      <c r="P93" s="469"/>
      <c r="Q93" s="461"/>
      <c r="R93" s="463"/>
      <c r="S93" s="465"/>
      <c r="T93" s="162"/>
      <c r="U93" s="466" t="s">
        <v>45</v>
      </c>
      <c r="V93" s="429"/>
      <c r="W93" s="455"/>
      <c r="X93" s="457"/>
      <c r="Y93" s="468" t="str">
        <f>IF(OR(AND(U$12="Grundvertrag Dienstleistung",W92&lt;'Valori soglia'!$H$5),AND(U$12="Los Dienstleistung",W92&lt;'Valori soglia'!$H$5),AND(U$12="Grundvertrag Lieferung",W92&lt;'Valori soglia'!$L$5),AND(U$12="Los Lieferung",W92&lt;'Valori soglia'!$L$5)),"Freihändig Tipo. 36 OAPub","")</f>
        <v/>
      </c>
      <c r="Z93" s="469"/>
      <c r="AA93" s="461"/>
      <c r="AB93" s="463"/>
      <c r="AC93" s="465"/>
      <c r="AD93" s="27"/>
      <c r="AE93" s="466" t="s">
        <v>45</v>
      </c>
      <c r="AF93" s="429"/>
      <c r="AG93" s="455"/>
      <c r="AH93" s="457"/>
      <c r="AI93" s="468" t="str">
        <f>IF(OR(AND(AE$12="Grundvertrag Dienstleistung",AG92&lt;'Valori soglia'!$H$5),AND(AE$12="Los Dienstleistung",AG92&lt;'Valori soglia'!$H$5),AND(AE$12="Grundvertrag Lieferung",AG92&lt;'Valori soglia'!$L$5),AND(AE$12="Los Lieferung",AG92&lt;'Valori soglia'!$L$5)),"Freihändig Tipo. 36 OAPub","")</f>
        <v/>
      </c>
      <c r="AJ93" s="469"/>
      <c r="AK93" s="461"/>
      <c r="AL93" s="463"/>
      <c r="AM93" s="465"/>
      <c r="AN93" s="27"/>
      <c r="AO93" s="466" t="s">
        <v>45</v>
      </c>
      <c r="AP93" s="429"/>
      <c r="AQ93" s="455"/>
      <c r="AR93" s="457"/>
      <c r="AS93" s="468" t="str">
        <f>IF(OR(AND(AO$12="Grundvertrag Dienstleistung",AQ92&lt;'Valori soglia'!$H$5),AND(AO$12="Los Dienstleistung",AQ92&lt;'Valori soglia'!$H$5),AND(AO$12="Grundvertrag Lieferung",AQ92&lt;'Valori soglia'!$L$5),AND(AO$12="Los Lieferung",AQ92&lt;'Valori soglia'!$L$5)),"Freihändig Tipo. 36 OAPub","")</f>
        <v/>
      </c>
      <c r="AT93" s="469"/>
      <c r="AU93" s="461"/>
      <c r="AV93" s="463"/>
      <c r="AW93" s="465"/>
      <c r="AX93" s="28"/>
      <c r="AY93" s="466" t="s">
        <v>45</v>
      </c>
      <c r="AZ93" s="429"/>
      <c r="BA93" s="455"/>
      <c r="BB93" s="457"/>
      <c r="BC93" s="468" t="str">
        <f>IF(OR(AND(AY$12="Grundvertrag Dienstleistung",BA92&lt;'Valori soglia'!$H$5),AND(AY$12="Los Dienstleistung",BA92&lt;'Valori soglia'!$H$5),AND(AY$12="Grundvertrag Lieferung",BA92&lt;'Valori soglia'!$L$5),AND(AY$12="Los Lieferung",BA92&lt;'Valori soglia'!$L$5)),"Freihändig Tipo. 36 OAPub","")</f>
        <v/>
      </c>
      <c r="BD93" s="469"/>
      <c r="BE93" s="461"/>
      <c r="BF93" s="463"/>
      <c r="BG93" s="465"/>
      <c r="BH93" s="27"/>
      <c r="BI93" s="466" t="s">
        <v>45</v>
      </c>
      <c r="BJ93" s="429"/>
      <c r="BK93" s="455"/>
      <c r="BL93" s="457"/>
      <c r="BM93" s="468" t="str">
        <f>IF(OR(AND(BI$12="Grundvertrag Dienstleistung",BK92&lt;'Valori soglia'!$H$5),AND(BI$12="Los Dienstleistung",BK92&lt;'Valori soglia'!$H$5),AND(BI$12="Grundvertrag Lieferung",BK92&lt;'Valori soglia'!$L$5),AND(BI$12="Los Lieferung",BK92&lt;'Valori soglia'!$L$5)),"Freihändig Tipo. 36 OAPub","")</f>
        <v/>
      </c>
      <c r="BN93" s="469"/>
      <c r="BO93" s="461"/>
      <c r="BP93" s="463"/>
      <c r="BQ93" s="465"/>
      <c r="BR93" s="159"/>
      <c r="BS93" s="466" t="s">
        <v>45</v>
      </c>
      <c r="BT93" s="429"/>
      <c r="BU93" s="455"/>
      <c r="BV93" s="457"/>
      <c r="BW93" s="468" t="str">
        <f>IF(OR(AND(BS$12="Grundvertrag Dienstleistung",BU92&lt;'Valori soglia'!$H$5),AND(BS$12="Los Dienstleistung",BU92&lt;'Valori soglia'!$H$5),AND(BS$12="Grundvertrag Lieferung",BU92&lt;'Valori soglia'!$L$5),AND(BS$12="Los Lieferung",BU92&lt;'Valori soglia'!$L$5)),"Freihändig Tipo. 36 OAPub","")</f>
        <v/>
      </c>
      <c r="BX93" s="469"/>
      <c r="BY93" s="461"/>
      <c r="BZ93" s="463"/>
      <c r="CA93" s="465"/>
      <c r="CB93" s="159"/>
      <c r="CC93" s="466" t="s">
        <v>45</v>
      </c>
      <c r="CD93" s="429"/>
      <c r="CE93" s="455"/>
      <c r="CF93" s="457"/>
      <c r="CG93" s="468" t="str">
        <f>IF(OR(AND(CC$12="Grundvertrag Dienstleistung",CE92&lt;'Valori soglia'!$H$5),AND(CC$12="Los Dienstleistung",CE92&lt;'Valori soglia'!$H$5),AND(CC$12="Grundvertrag Lieferung",CE92&lt;'Valori soglia'!$L$5),AND(CC$12="Los Lieferung",CE92&lt;'Valori soglia'!$L$5)),"Freihändig Tipo. 36 OAPub","")</f>
        <v/>
      </c>
      <c r="CH93" s="469"/>
      <c r="CI93" s="461"/>
      <c r="CJ93" s="463"/>
      <c r="CK93" s="465"/>
      <c r="CL93" s="160"/>
      <c r="CM93" s="466" t="s">
        <v>45</v>
      </c>
      <c r="CN93" s="429"/>
      <c r="CO93" s="455"/>
      <c r="CP93" s="457"/>
      <c r="CQ93" s="468" t="str">
        <f>IF(OR(AND(CM$12="Grundvertrag Dienstleistung",CO92&lt;'Valori soglia'!$H$5),AND(CM$12="Los Dienstleistung",CO92&lt;'Valori soglia'!$H$5),AND(CM$12="Grundvertrag Lieferung",CO92&lt;'Valori soglia'!$L$5),AND(CM$12="Los Lieferung",CO92&lt;'Valori soglia'!$L$5)),"Freihändig Tipo. 36 OAPub","")</f>
        <v/>
      </c>
      <c r="CR93" s="469"/>
      <c r="CS93" s="461"/>
      <c r="CT93" s="463"/>
      <c r="CU93" s="465"/>
      <c r="CV93" s="161"/>
      <c r="CW93" s="466" t="s">
        <v>45</v>
      </c>
      <c r="CX93" s="429"/>
      <c r="CY93" s="455"/>
      <c r="CZ93" s="457"/>
      <c r="DA93" s="468" t="str">
        <f>IF(OR(AND(CW$12="Grundvertrag Dienstleistung",CY92&lt;'Valori soglia'!$H$5),AND(CW$12="Los Dienstleistung",CY92&lt;'Valori soglia'!$H$5),AND(CW$12="Grundvertrag Lieferung",CY92&lt;'Valori soglia'!$L$5),AND(CW$12="Los Lieferung",CY92&lt;'Valori soglia'!$L$5)),"Freihändig Tipo. 36 OAPub","")</f>
        <v/>
      </c>
      <c r="DB93" s="469"/>
      <c r="DC93" s="461"/>
      <c r="DD93" s="463"/>
      <c r="DE93" s="465"/>
      <c r="DF93" s="162"/>
      <c r="DG93" s="466" t="s">
        <v>45</v>
      </c>
      <c r="DH93" s="429"/>
      <c r="DI93" s="455"/>
      <c r="DJ93" s="457"/>
      <c r="DK93" s="468" t="str">
        <f>IF(OR(AND(DG$12="Grundvertrag Dienstleistung",DI92&lt;'Valori soglia'!$H$5),AND(DG$12="Los Dienstleistung",DI92&lt;'Valori soglia'!$H$5),AND(DG$12="Grundvertrag Lieferung",DI92&lt;'Valori soglia'!$L$5),AND(DG$12="Los Lieferung",DI92&lt;'Valori soglia'!$L$5)),"Freihändig Tipo. 36 OAPub","")</f>
        <v/>
      </c>
      <c r="DL93" s="469"/>
      <c r="DM93" s="461"/>
      <c r="DN93" s="463"/>
      <c r="DO93" s="465"/>
      <c r="DP93" s="27"/>
      <c r="DQ93" s="466" t="s">
        <v>45</v>
      </c>
      <c r="DR93" s="429"/>
      <c r="DS93" s="455"/>
      <c r="DT93" s="457"/>
      <c r="DU93" s="468" t="str">
        <f>IF(OR(AND(DQ$12="Grundvertrag Dienstleistung",DS92&lt;'Valori soglia'!$H$5),AND(DQ$12="Los Dienstleistung",DS92&lt;'Valori soglia'!$H$5),AND(DQ$12="Grundvertrag Lieferung",DS92&lt;'Valori soglia'!$L$5),AND(DQ$12="Los Lieferung",DS92&lt;'Valori soglia'!$L$5)),"Freihändig Tipo. 36 OAPub","")</f>
        <v/>
      </c>
      <c r="DV93" s="469"/>
      <c r="DW93" s="461"/>
      <c r="DX93" s="463"/>
      <c r="DY93" s="465"/>
      <c r="DZ93" s="27"/>
      <c r="EA93" s="466" t="s">
        <v>45</v>
      </c>
      <c r="EB93" s="429"/>
      <c r="EC93" s="455"/>
      <c r="ED93" s="457"/>
      <c r="EE93" s="468" t="str">
        <f>IF(OR(AND(EA$12="Grundvertrag Dienstleistung",EC92&lt;'Valori soglia'!$H$5),AND(EA$12="Los Dienstleistung",EC92&lt;'Valori soglia'!$H$5),AND(EA$12="Grundvertrag Lieferung",EC92&lt;'Valori soglia'!$L$5),AND(EA$12="Los Lieferung",EC92&lt;'Valori soglia'!$L$5)),"Freihändig Tipo. 36 OAPub","")</f>
        <v/>
      </c>
      <c r="EF93" s="469"/>
      <c r="EG93" s="461"/>
      <c r="EH93" s="463"/>
      <c r="EI93" s="465"/>
      <c r="EJ93" s="28"/>
      <c r="EK93" s="466" t="s">
        <v>45</v>
      </c>
      <c r="EL93" s="429"/>
      <c r="EM93" s="455"/>
      <c r="EN93" s="457"/>
      <c r="EO93" s="468" t="str">
        <f>IF(OR(AND(EK$12="Grundvertrag Dienstleistung",EM92&lt;'Valori soglia'!$H$5),AND(EK$12="Los Dienstleistung",EM92&lt;'Valori soglia'!$H$5),AND(EK$12="Grundvertrag Lieferung",EM92&lt;'Valori soglia'!$L$5),AND(EK$12="Los Lieferung",EM92&lt;'Valori soglia'!$L$5)),"Freihändig Tipo. 36 OAPub","")</f>
        <v/>
      </c>
      <c r="EP93" s="469"/>
      <c r="EQ93" s="461"/>
      <c r="ER93" s="463"/>
      <c r="ES93" s="465"/>
      <c r="ET93" s="27"/>
      <c r="EU93" s="466" t="s">
        <v>45</v>
      </c>
      <c r="EV93" s="429"/>
      <c r="EW93" s="455"/>
      <c r="EX93" s="457"/>
      <c r="EY93" s="468" t="str">
        <f>IF(OR(AND(EU$12="Grundvertrag Dienstleistung",EW92&lt;'Valori soglia'!$H$5),AND(EU$12="Los Dienstleistung",EW92&lt;'Valori soglia'!$H$5),AND(EU$12="Grundvertrag Lieferung",EW92&lt;'Valori soglia'!$L$5),AND(EU$12="Los Lieferung",EW92&lt;'Valori soglia'!$L$5)),"Freihändig Tipo. 36 OAPub","")</f>
        <v/>
      </c>
      <c r="EZ93" s="469"/>
      <c r="FA93" s="461"/>
      <c r="FB93" s="463"/>
      <c r="FC93" s="465"/>
      <c r="FD93" s="159"/>
      <c r="FE93" s="466" t="s">
        <v>45</v>
      </c>
      <c r="FF93" s="429"/>
      <c r="FG93" s="455"/>
      <c r="FH93" s="457"/>
      <c r="FI93" s="468" t="str">
        <f>IF(OR(AND(FE$12="Grundvertrag Dienstleistung",FG92&lt;'Valori soglia'!$H$5),AND(FE$12="Los Dienstleistung",FG92&lt;'Valori soglia'!$H$5),AND(FE$12="Grundvertrag Lieferung",FG92&lt;'Valori soglia'!$L$5),AND(FE$12="Los Lieferung",FG92&lt;'Valori soglia'!$L$5)),"Freihändig Tipo. 36 OAPub","")</f>
        <v/>
      </c>
      <c r="FJ93" s="469"/>
      <c r="FK93" s="461"/>
      <c r="FL93" s="463"/>
      <c r="FM93" s="465"/>
      <c r="FN93" s="159"/>
      <c r="FO93" s="466" t="s">
        <v>45</v>
      </c>
      <c r="FP93" s="429"/>
      <c r="FQ93" s="455"/>
      <c r="FR93" s="457"/>
      <c r="FS93" s="468" t="str">
        <f>IF(OR(AND(FO$12="Grundvertrag Dienstleistung",FQ92&lt;'Valori soglia'!$H$5),AND(FO$12="Los Dienstleistung",FQ92&lt;'Valori soglia'!$H$5),AND(FO$12="Grundvertrag Lieferung",FQ92&lt;'Valori soglia'!$L$5),AND(FO$12="Los Lieferung",FQ92&lt;'Valori soglia'!$L$5)),"Freihändig Tipo. 36 OAPub","")</f>
        <v/>
      </c>
      <c r="FT93" s="469"/>
      <c r="FU93" s="461"/>
      <c r="FV93" s="463"/>
      <c r="FW93" s="465"/>
      <c r="FX93" s="160"/>
      <c r="FY93" s="466" t="s">
        <v>45</v>
      </c>
      <c r="FZ93" s="429"/>
      <c r="GA93" s="455"/>
      <c r="GB93" s="457"/>
      <c r="GC93" s="468" t="str">
        <f>IF(OR(AND(FY$12="Grundvertrag Dienstleistung",GA92&lt;'Valori soglia'!$H$5),AND(FY$12="Los Dienstleistung",GA92&lt;'Valori soglia'!$H$5),AND(FY$12="Grundvertrag Lieferung",GA92&lt;'Valori soglia'!$L$5),AND(FY$12="Los Lieferung",GA92&lt;'Valori soglia'!$L$5)),"Freihändig Tipo. 36 OAPub","")</f>
        <v/>
      </c>
      <c r="GD93" s="469"/>
      <c r="GE93" s="461"/>
      <c r="GF93" s="463"/>
      <c r="GG93" s="465"/>
      <c r="GH93" s="161"/>
      <c r="GI93" s="466" t="s">
        <v>45</v>
      </c>
      <c r="GJ93" s="429"/>
      <c r="GK93" s="455"/>
      <c r="GL93" s="457"/>
      <c r="GM93" s="468" t="str">
        <f>IF(OR(AND(GI$12="Grundvertrag Dienstleistung",GK92&lt;'Valori soglia'!$H$5),AND(GI$12="Los Dienstleistung",GK92&lt;'Valori soglia'!$H$5),AND(GI$12="Grundvertrag Lieferung",GK92&lt;'Valori soglia'!$L$5),AND(GI$12="Los Lieferung",GK92&lt;'Valori soglia'!$L$5)),"Freihändig Tipo. 36 OAPub","")</f>
        <v/>
      </c>
      <c r="GN93" s="469"/>
      <c r="GO93" s="461"/>
      <c r="GP93" s="463"/>
      <c r="GQ93" s="465"/>
      <c r="GR93" s="162"/>
      <c r="GS93" s="466" t="s">
        <v>45</v>
      </c>
      <c r="GT93" s="429"/>
      <c r="GU93" s="455"/>
      <c r="GV93" s="457"/>
      <c r="GW93" s="468" t="str">
        <f>IF(OR(AND(GS$12="Grundvertrag Dienstleistung",GU92&lt;'Valori soglia'!$H$5),AND(GS$12="Los Dienstleistung",GU92&lt;'Valori soglia'!$H$5),AND(GS$12="Grundvertrag Lieferung",GU92&lt;'Valori soglia'!$L$5),AND(GS$12="Los Lieferung",GU92&lt;'Valori soglia'!$L$5)),"Freihändig Tipo. 36 OAPub","")</f>
        <v/>
      </c>
      <c r="GX93" s="469"/>
      <c r="GY93" s="461"/>
      <c r="GZ93" s="463"/>
      <c r="HA93" s="465"/>
      <c r="HB93" s="27"/>
      <c r="HC93" s="466" t="s">
        <v>45</v>
      </c>
      <c r="HD93" s="429"/>
      <c r="HE93" s="455"/>
      <c r="HF93" s="457"/>
      <c r="HG93" s="468" t="str">
        <f>IF(OR(AND(HC$12="Grundvertrag Dienstleistung",HE92&lt;'Valori soglia'!$H$5),AND(HC$12="Los Dienstleistung",HE92&lt;'Valori soglia'!$H$5),AND(HC$12="Grundvertrag Lieferung",HE92&lt;'Valori soglia'!$L$5),AND(HC$12="Los Lieferung",HE92&lt;'Valori soglia'!$L$5)),"Freihändig Tipo. 36 OAPub","")</f>
        <v/>
      </c>
      <c r="HH93" s="469"/>
      <c r="HI93" s="461"/>
      <c r="HJ93" s="463"/>
      <c r="HK93" s="465"/>
      <c r="HL93" s="27"/>
      <c r="HM93" s="466" t="s">
        <v>45</v>
      </c>
      <c r="HN93" s="429"/>
      <c r="HO93" s="455"/>
      <c r="HP93" s="457"/>
      <c r="HQ93" s="468" t="str">
        <f>IF(OR(AND(HM$12="Grundvertrag Dienstleistung",HO92&lt;'Valori soglia'!$H$5),AND(HM$12="Los Dienstleistung",HO92&lt;'Valori soglia'!$H$5),AND(HM$12="Grundvertrag Lieferung",HO92&lt;'Valori soglia'!$L$5),AND(HM$12="Los Lieferung",HO92&lt;'Valori soglia'!$L$5)),"Freihändig Tipo. 36 OAPub","")</f>
        <v/>
      </c>
      <c r="HR93" s="469"/>
      <c r="HS93" s="461"/>
      <c r="HT93" s="463"/>
      <c r="HU93" s="465"/>
      <c r="HV93" s="28"/>
      <c r="HW93" s="466" t="s">
        <v>45</v>
      </c>
      <c r="HX93" s="429"/>
      <c r="HY93" s="455"/>
      <c r="HZ93" s="457"/>
      <c r="IA93" s="468" t="str">
        <f>IF(OR(AND(HW$12="Grundvertrag Dienstleistung",HY92&lt;'Valori soglia'!$H$5),AND(HW$12="Los Dienstleistung",HY92&lt;'Valori soglia'!$H$5),AND(HW$12="Grundvertrag Lieferung",HY92&lt;'Valori soglia'!$L$5),AND(HW$12="Los Lieferung",HY92&lt;'Valori soglia'!$L$5)),"Freihändig Tipo. 36 OAPub","")</f>
        <v/>
      </c>
      <c r="IB93" s="469"/>
      <c r="IC93" s="461"/>
      <c r="ID93" s="463"/>
      <c r="IE93" s="465"/>
      <c r="IF93" s="27"/>
      <c r="IG93" s="466" t="s">
        <v>45</v>
      </c>
      <c r="IH93" s="429"/>
      <c r="II93" s="455"/>
      <c r="IJ93" s="457"/>
      <c r="IK93" s="468" t="str">
        <f>IF(OR(AND(IG$12="Grundvertrag Dienstleistung",II92&lt;'Valori soglia'!$H$5),AND(IG$12="Los Dienstleistung",II92&lt;'Valori soglia'!$H$5),AND(IG$12="Grundvertrag Lieferung",II92&lt;'Valori soglia'!$L$5),AND(IG$12="Los Lieferung",II92&lt;'Valori soglia'!$L$5)),"Freihändig Tipo. 36 OAPub","")</f>
        <v/>
      </c>
      <c r="IL93" s="469"/>
      <c r="IM93" s="461"/>
      <c r="IN93" s="463"/>
      <c r="IO93" s="465"/>
      <c r="IP93" s="159"/>
      <c r="IQ93" s="466" t="s">
        <v>45</v>
      </c>
      <c r="IR93" s="429"/>
      <c r="IS93" s="455"/>
      <c r="IT93" s="457"/>
      <c r="IU93" s="468" t="str">
        <f>IF(OR(AND(IQ$12="Grundvertrag Dienstleistung",IS92&lt;'Valori soglia'!$H$5),AND(IQ$12="Los Dienstleistung",IS92&lt;'Valori soglia'!$H$5),AND(IQ$12="Grundvertrag Lieferung",IS92&lt;'Valori soglia'!$L$5),AND(IQ$12="Los Lieferung",IS92&lt;'Valori soglia'!$L$5)),"Freihändig Tipo. 36 OAPub","")</f>
        <v/>
      </c>
      <c r="IV93" s="469"/>
      <c r="IW93" s="461"/>
      <c r="IX93" s="463"/>
      <c r="IY93" s="465"/>
      <c r="IZ93" s="159"/>
      <c r="JA93" s="466" t="s">
        <v>45</v>
      </c>
      <c r="JB93" s="429"/>
      <c r="JC93" s="455"/>
      <c r="JD93" s="457"/>
      <c r="JE93" s="468" t="str">
        <f>IF(OR(AND(JA$12="Grundvertrag Dienstleistung",JC92&lt;'Valori soglia'!$H$5),AND(JA$12="Los Dienstleistung",JC92&lt;'Valori soglia'!$H$5),AND(JA$12="Grundvertrag Lieferung",JC92&lt;'Valori soglia'!$L$5),AND(JA$12="Los Lieferung",JC92&lt;'Valori soglia'!$L$5)),"Freihändig Tipo. 36 OAPub","")</f>
        <v/>
      </c>
      <c r="JF93" s="469"/>
      <c r="JG93" s="461"/>
      <c r="JH93" s="463"/>
      <c r="JI93" s="465"/>
      <c r="JJ93" s="160"/>
      <c r="JK93" s="466" t="s">
        <v>45</v>
      </c>
      <c r="JL93" s="429"/>
      <c r="JM93" s="455"/>
      <c r="JN93" s="457"/>
      <c r="JO93" s="468" t="str">
        <f>IF(OR(AND(JK$12="Grundvertrag Dienstleistung",JM92&lt;'Valori soglia'!$H$5),AND(JK$12="Los Dienstleistung",JM92&lt;'Valori soglia'!$H$5),AND(JK$12="Grundvertrag Lieferung",JM92&lt;'Valori soglia'!$L$5),AND(JK$12="Los Lieferung",JM92&lt;'Valori soglia'!$L$5)),"Freihändig Tipo. 36 OAPub","")</f>
        <v/>
      </c>
      <c r="JP93" s="469"/>
      <c r="JQ93" s="461"/>
      <c r="JR93" s="463"/>
      <c r="JS93" s="465"/>
    </row>
    <row r="94" spans="2:279" ht="27" customHeight="1" x14ac:dyDescent="0.2">
      <c r="B94" s="343"/>
      <c r="C94" s="429"/>
      <c r="D94" s="378"/>
      <c r="E94" s="510"/>
      <c r="F94" s="507" t="str">
        <f>IF(OR(AND(B92="Grundvertrag Dienstleistung",D92&lt;'Valori soglia'!H$5),AND(B92="Los Dienstleistung",D92&lt;'Valori soglia'!H$5),AND(B92="Grundvertrag Lieferung",D92&lt;'Valori soglia'!L$5),AND(B92="Los Lieferung",D92&lt;'Valori soglia'!L$5)),"Freihändig Tipo. 36 OAPub","")</f>
        <v/>
      </c>
      <c r="G94" s="508"/>
      <c r="H94" s="502"/>
      <c r="I94" s="503"/>
      <c r="J94" s="495"/>
      <c r="K94" s="466"/>
      <c r="L94" s="429"/>
      <c r="M94" s="455"/>
      <c r="N94" s="457"/>
      <c r="O94" s="472" t="str">
        <f>IF(OR(AND(N$12="Offen",OR(AND(K$12="Grundvertrag Dienstleistung",M92&gt;='Valori soglia'!$H$5,M92&lt;'Valori soglia'!$H$6),AND(K$12="Los Dienstleistung",M92&gt;='Valori soglia'!$H$5,M92&lt;'Valori soglia'!$H$6),AND(K$12="Grundvertrag Lieferung",M92&gt;='Valori soglia'!$L$5,M92&lt;'Valori soglia'!$L$6),AND(K$12="Los Lieferung",M92&gt;='Valori soglia'!$L$5,M92&lt;'Valori soglia'!$L$6))),AND(N$12="Einladung",OR(AND(K$12="Grundvertrag Dienstleistung",M92&gt;='Valori soglia'!$H$5,M92&lt;'Valori soglia'!$H$6),AND(K$12="Los Dienstleistung",M92&gt;='Valori soglia'!$H$5,M92&lt;'Valori soglia'!$H$6),AND(K$12="Grundvertrag Lieferung",M92&gt;='Valori soglia'!$L$5,M92&lt;'Valori soglia'!$L$6),AND(K$12="Los Lieferung",M92&gt;='Valori soglia'!$L$5,M92&lt;'Valori soglia'!$L$6)))),"Freihändig Tipo. 36 Abs. 2 Bst. d OAPub","")</f>
        <v/>
      </c>
      <c r="P94" s="473"/>
      <c r="Q94" s="461"/>
      <c r="R94" s="463"/>
      <c r="S94" s="465"/>
      <c r="T94" s="162"/>
      <c r="U94" s="466"/>
      <c r="V94" s="429"/>
      <c r="W94" s="455"/>
      <c r="X94" s="457"/>
      <c r="Y94" s="472" t="str">
        <f>IF(OR(AND(X$12="Offen",OR(AND(U$12="Grundvertrag Dienstleistung",W92&gt;='Valori soglia'!$H$5,W92&lt;'Valori soglia'!$H$6),AND(U$12="Los Dienstleistung",W92&gt;='Valori soglia'!$H$5,W92&lt;'Valori soglia'!$H$6),AND(U$12="Grundvertrag Lieferung",W92&gt;='Valori soglia'!$L$5,W92&lt;'Valori soglia'!$L$6),AND(U$12="Los Lieferung",W92&gt;='Valori soglia'!$L$5,W92&lt;'Valori soglia'!$L$6))),AND(X$12="Einladung",OR(AND(U$12="Grundvertrag Dienstleistung",W92&gt;='Valori soglia'!$H$5,W92&lt;'Valori soglia'!$H$6),AND(U$12="Los Dienstleistung",W92&gt;='Valori soglia'!$H$5,W92&lt;'Valori soglia'!$H$6),AND(U$12="Grundvertrag Lieferung",W92&gt;='Valori soglia'!$L$5,W92&lt;'Valori soglia'!$L$6),AND(U$12="Los Lieferung",W92&gt;='Valori soglia'!$L$5,W92&lt;'Valori soglia'!$L$6)))),"Freihändig Tipo. 36 Abs. 2 Bst. d OAPub","")</f>
        <v/>
      </c>
      <c r="Z94" s="473"/>
      <c r="AA94" s="461"/>
      <c r="AB94" s="463"/>
      <c r="AC94" s="465"/>
      <c r="AD94" s="36"/>
      <c r="AE94" s="466"/>
      <c r="AF94" s="429"/>
      <c r="AG94" s="455"/>
      <c r="AH94" s="457"/>
      <c r="AI94" s="472" t="str">
        <f>IF(OR(AND(AH$12="Offen",OR(AND(AE$12="Grundvertrag Dienstleistung",AG92&gt;='Valori soglia'!$H$5,AG92&lt;'Valori soglia'!$H$6),AND(AE$12="Los Dienstleistung",AG92&gt;='Valori soglia'!$H$5,AG92&lt;'Valori soglia'!$H$6),AND(AE$12="Grundvertrag Lieferung",AG92&gt;='Valori soglia'!$L$5,AG92&lt;'Valori soglia'!$L$6),AND(AE$12="Los Lieferung",AG92&gt;='Valori soglia'!$L$5,AG92&lt;'Valori soglia'!$L$6))),AND(AH$12="Einladung",OR(AND(AE$12="Grundvertrag Dienstleistung",AG92&gt;='Valori soglia'!$H$5,AG92&lt;'Valori soglia'!$H$6),AND(AE$12="Los Dienstleistung",AG92&gt;='Valori soglia'!$H$5,AG92&lt;'Valori soglia'!$H$6),AND(AE$12="Grundvertrag Lieferung",AG92&gt;='Valori soglia'!$L$5,AG92&lt;'Valori soglia'!$L$6),AND(AE$12="Los Lieferung",AG92&gt;='Valori soglia'!$L$5,AG92&lt;'Valori soglia'!$L$6)))),"Freihändig Tipo. 36 Abs. 2 Bst. d OAPub","")</f>
        <v/>
      </c>
      <c r="AJ94" s="473"/>
      <c r="AK94" s="461"/>
      <c r="AL94" s="463"/>
      <c r="AM94" s="465"/>
      <c r="AN94" s="27"/>
      <c r="AO94" s="466"/>
      <c r="AP94" s="429"/>
      <c r="AQ94" s="455"/>
      <c r="AR94" s="457"/>
      <c r="AS94" s="472" t="str">
        <f>IF(OR(AND(AR$12="Offen",OR(AND(AO$12="Grundvertrag Dienstleistung",AQ92&gt;='Valori soglia'!$H$5,AQ92&lt;'Valori soglia'!$H$6),AND(AO$12="Los Dienstleistung",AQ92&gt;='Valori soglia'!$H$5,AQ92&lt;'Valori soglia'!$H$6),AND(AO$12="Grundvertrag Lieferung",AQ92&gt;='Valori soglia'!$L$5,AQ92&lt;'Valori soglia'!$L$6),AND(AO$12="Los Lieferung",AQ92&gt;='Valori soglia'!$L$5,AQ92&lt;'Valori soglia'!$L$6))),AND(AR$12="Einladung",OR(AND(AO$12="Grundvertrag Dienstleistung",AQ92&gt;='Valori soglia'!$H$5,AQ92&lt;'Valori soglia'!$H$6),AND(AO$12="Los Dienstleistung",AQ92&gt;='Valori soglia'!$H$5,AQ92&lt;'Valori soglia'!$H$6),AND(AO$12="Grundvertrag Lieferung",AQ92&gt;='Valori soglia'!$L$5,AQ92&lt;'Valori soglia'!$L$6),AND(AO$12="Los Lieferung",AQ92&gt;='Valori soglia'!$L$5,AQ92&lt;'Valori soglia'!$L$6)))),"Freihändig Tipo. 36 Abs. 2 Bst. d OAPub","")</f>
        <v/>
      </c>
      <c r="AT94" s="473"/>
      <c r="AU94" s="461"/>
      <c r="AV94" s="463"/>
      <c r="AW94" s="465"/>
      <c r="AX94" s="28"/>
      <c r="AY94" s="466"/>
      <c r="AZ94" s="429"/>
      <c r="BA94" s="455"/>
      <c r="BB94" s="457"/>
      <c r="BC94" s="472" t="str">
        <f>IF(OR(AND(BB$12="Offen",OR(AND(AY$12="Grundvertrag Dienstleistung",BA92&gt;='Valori soglia'!$H$5,BA92&lt;'Valori soglia'!$H$6),AND(AY$12="Los Dienstleistung",BA92&gt;='Valori soglia'!$H$5,BA92&lt;'Valori soglia'!$H$6),AND(AY$12="Grundvertrag Lieferung",BA92&gt;='Valori soglia'!$L$5,BA92&lt;'Valori soglia'!$L$6),AND(AY$12="Los Lieferung",BA92&gt;='Valori soglia'!$L$5,BA92&lt;'Valori soglia'!$L$6))),AND(BB$12="Einladung",OR(AND(AY$12="Grundvertrag Dienstleistung",BA92&gt;='Valori soglia'!$H$5,BA92&lt;'Valori soglia'!$H$6),AND(AY$12="Los Dienstleistung",BA92&gt;='Valori soglia'!$H$5,BA92&lt;'Valori soglia'!$H$6),AND(AY$12="Grundvertrag Lieferung",BA92&gt;='Valori soglia'!$L$5,BA92&lt;'Valori soglia'!$L$6),AND(AY$12="Los Lieferung",BA92&gt;='Valori soglia'!$L$5,BA92&lt;'Valori soglia'!$L$6)))),"Freihändig Tipo. 36 Abs. 2 Bst. d OAPub","")</f>
        <v/>
      </c>
      <c r="BD94" s="473"/>
      <c r="BE94" s="461"/>
      <c r="BF94" s="463"/>
      <c r="BG94" s="465"/>
      <c r="BH94" s="27"/>
      <c r="BI94" s="466"/>
      <c r="BJ94" s="429"/>
      <c r="BK94" s="455"/>
      <c r="BL94" s="457"/>
      <c r="BM94" s="472" t="str">
        <f>IF(OR(AND(BL$12="Offen",OR(AND(BI$12="Grundvertrag Dienstleistung",BK92&gt;='Valori soglia'!$H$5,BK92&lt;'Valori soglia'!$H$6),AND(BI$12="Los Dienstleistung",BK92&gt;='Valori soglia'!$H$5,BK92&lt;'Valori soglia'!$H$6),AND(BI$12="Grundvertrag Lieferung",BK92&gt;='Valori soglia'!$L$5,BK92&lt;'Valori soglia'!$L$6),AND(BI$12="Los Lieferung",BK92&gt;='Valori soglia'!$L$5,BK92&lt;'Valori soglia'!$L$6))),AND(BL$12="Einladung",OR(AND(BI$12="Grundvertrag Dienstleistung",BK92&gt;='Valori soglia'!$H$5,BK92&lt;'Valori soglia'!$H$6),AND(BI$12="Los Dienstleistung",BK92&gt;='Valori soglia'!$H$5,BK92&lt;'Valori soglia'!$H$6),AND(BI$12="Grundvertrag Lieferung",BK92&gt;='Valori soglia'!$L$5,BK92&lt;'Valori soglia'!$L$6),AND(BI$12="Los Lieferung",BK92&gt;='Valori soglia'!$L$5,BK92&lt;'Valori soglia'!$L$6)))),"Freihändig Tipo. 36 Abs. 2 Bst. d OAPub","")</f>
        <v/>
      </c>
      <c r="BN94" s="473"/>
      <c r="BO94" s="461"/>
      <c r="BP94" s="463"/>
      <c r="BQ94" s="465"/>
      <c r="BR94" s="159"/>
      <c r="BS94" s="466"/>
      <c r="BT94" s="429"/>
      <c r="BU94" s="455"/>
      <c r="BV94" s="457"/>
      <c r="BW94" s="472" t="str">
        <f>IF(OR(AND(BV$12="Offen",OR(AND(BS$12="Grundvertrag Dienstleistung",BU92&gt;='Valori soglia'!$H$5,BU92&lt;'Valori soglia'!$H$6),AND(BS$12="Los Dienstleistung",BU92&gt;='Valori soglia'!$H$5,BU92&lt;'Valori soglia'!$H$6),AND(BS$12="Grundvertrag Lieferung",BU92&gt;='Valori soglia'!$L$5,BU92&lt;'Valori soglia'!$L$6),AND(BS$12="Los Lieferung",BU92&gt;='Valori soglia'!$L$5,BU92&lt;'Valori soglia'!$L$6))),AND(BV$12="Einladung",OR(AND(BS$12="Grundvertrag Dienstleistung",BU92&gt;='Valori soglia'!$H$5,BU92&lt;'Valori soglia'!$H$6),AND(BS$12="Los Dienstleistung",BU92&gt;='Valori soglia'!$H$5,BU92&lt;'Valori soglia'!$H$6),AND(BS$12="Grundvertrag Lieferung",BU92&gt;='Valori soglia'!$L$5,BU92&lt;'Valori soglia'!$L$6),AND(BS$12="Los Lieferung",BU92&gt;='Valori soglia'!$L$5,BU92&lt;'Valori soglia'!$L$6)))),"Freihändig Tipo. 36 Abs. 2 Bst. d OAPub","")</f>
        <v/>
      </c>
      <c r="BX94" s="473"/>
      <c r="BY94" s="461"/>
      <c r="BZ94" s="463"/>
      <c r="CA94" s="465"/>
      <c r="CB94" s="159"/>
      <c r="CC94" s="466"/>
      <c r="CD94" s="429"/>
      <c r="CE94" s="455"/>
      <c r="CF94" s="457"/>
      <c r="CG94" s="472" t="str">
        <f>IF(OR(AND(CF$12="Offen",OR(AND(CC$12="Grundvertrag Dienstleistung",CE92&gt;='Valori soglia'!$H$5,CE92&lt;'Valori soglia'!$H$6),AND(CC$12="Los Dienstleistung",CE92&gt;='Valori soglia'!$H$5,CE92&lt;'Valori soglia'!$H$6),AND(CC$12="Grundvertrag Lieferung",CE92&gt;='Valori soglia'!$L$5,CE92&lt;'Valori soglia'!$L$6),AND(CC$12="Los Lieferung",CE92&gt;='Valori soglia'!$L$5,CE92&lt;'Valori soglia'!$L$6))),AND(CF$12="Einladung",OR(AND(CC$12="Grundvertrag Dienstleistung",CE92&gt;='Valori soglia'!$H$5,CE92&lt;'Valori soglia'!$H$6),AND(CC$12="Los Dienstleistung",CE92&gt;='Valori soglia'!$H$5,CE92&lt;'Valori soglia'!$H$6),AND(CC$12="Grundvertrag Lieferung",CE92&gt;='Valori soglia'!$L$5,CE92&lt;'Valori soglia'!$L$6),AND(CC$12="Los Lieferung",CE92&gt;='Valori soglia'!$L$5,CE92&lt;'Valori soglia'!$L$6)))),"Freihändig Tipo. 36 Abs. 2 Bst. d OAPub","")</f>
        <v/>
      </c>
      <c r="CH94" s="473"/>
      <c r="CI94" s="461"/>
      <c r="CJ94" s="463"/>
      <c r="CK94" s="465"/>
      <c r="CL94" s="160"/>
      <c r="CM94" s="466"/>
      <c r="CN94" s="429"/>
      <c r="CO94" s="455"/>
      <c r="CP94" s="457"/>
      <c r="CQ94" s="472" t="str">
        <f>IF(OR(AND(CP$12="Offen",OR(AND(CM$12="Grundvertrag Dienstleistung",CO92&gt;='Valori soglia'!$H$5,CO92&lt;'Valori soglia'!$H$6),AND(CM$12="Los Dienstleistung",CO92&gt;='Valori soglia'!$H$5,CO92&lt;'Valori soglia'!$H$6),AND(CM$12="Grundvertrag Lieferung",CO92&gt;='Valori soglia'!$L$5,CO92&lt;'Valori soglia'!$L$6),AND(CM$12="Los Lieferung",CO92&gt;='Valori soglia'!$L$5,CO92&lt;'Valori soglia'!$L$6))),AND(CP$12="Einladung",OR(AND(CM$12="Grundvertrag Dienstleistung",CO92&gt;='Valori soglia'!$H$5,CO92&lt;'Valori soglia'!$H$6),AND(CM$12="Los Dienstleistung",CO92&gt;='Valori soglia'!$H$5,CO92&lt;'Valori soglia'!$H$6),AND(CM$12="Grundvertrag Lieferung",CO92&gt;='Valori soglia'!$L$5,CO92&lt;'Valori soglia'!$L$6),AND(CM$12="Los Lieferung",CO92&gt;='Valori soglia'!$L$5,CO92&lt;'Valori soglia'!$L$6)))),"Freihändig Tipo. 36 Abs. 2 Bst. d OAPub","")</f>
        <v/>
      </c>
      <c r="CR94" s="473"/>
      <c r="CS94" s="461"/>
      <c r="CT94" s="463"/>
      <c r="CU94" s="465"/>
      <c r="CV94" s="161"/>
      <c r="CW94" s="466"/>
      <c r="CX94" s="429"/>
      <c r="CY94" s="455"/>
      <c r="CZ94" s="457"/>
      <c r="DA94" s="472" t="str">
        <f>IF(OR(AND(CZ$12="Offen",OR(AND(CW$12="Grundvertrag Dienstleistung",CY92&gt;='Valori soglia'!$H$5,CY92&lt;'Valori soglia'!$H$6),AND(CW$12="Los Dienstleistung",CY92&gt;='Valori soglia'!$H$5,CY92&lt;'Valori soglia'!$H$6),AND(CW$12="Grundvertrag Lieferung",CY92&gt;='Valori soglia'!$L$5,CY92&lt;'Valori soglia'!$L$6),AND(CW$12="Los Lieferung",CY92&gt;='Valori soglia'!$L$5,CY92&lt;'Valori soglia'!$L$6))),AND(CZ$12="Einladung",OR(AND(CW$12="Grundvertrag Dienstleistung",CY92&gt;='Valori soglia'!$H$5,CY92&lt;'Valori soglia'!$H$6),AND(CW$12="Los Dienstleistung",CY92&gt;='Valori soglia'!$H$5,CY92&lt;'Valori soglia'!$H$6),AND(CW$12="Grundvertrag Lieferung",CY92&gt;='Valori soglia'!$L$5,CY92&lt;'Valori soglia'!$L$6),AND(CW$12="Los Lieferung",CY92&gt;='Valori soglia'!$L$5,CY92&lt;'Valori soglia'!$L$6)))),"Freihändig Tipo. 36 Abs. 2 Bst. d OAPub","")</f>
        <v/>
      </c>
      <c r="DB94" s="473"/>
      <c r="DC94" s="461"/>
      <c r="DD94" s="463"/>
      <c r="DE94" s="465"/>
      <c r="DF94" s="162"/>
      <c r="DG94" s="466"/>
      <c r="DH94" s="429"/>
      <c r="DI94" s="455"/>
      <c r="DJ94" s="457"/>
      <c r="DK94" s="472" t="str">
        <f>IF(OR(AND(DJ$12="Offen",OR(AND(DG$12="Grundvertrag Dienstleistung",DI92&gt;='Valori soglia'!$H$5,DI92&lt;'Valori soglia'!$H$6),AND(DG$12="Los Dienstleistung",DI92&gt;='Valori soglia'!$H$5,DI92&lt;'Valori soglia'!$H$6),AND(DG$12="Grundvertrag Lieferung",DI92&gt;='Valori soglia'!$L$5,DI92&lt;'Valori soglia'!$L$6),AND(DG$12="Los Lieferung",DI92&gt;='Valori soglia'!$L$5,DI92&lt;'Valori soglia'!$L$6))),AND(DJ$12="Einladung",OR(AND(DG$12="Grundvertrag Dienstleistung",DI92&gt;='Valori soglia'!$H$5,DI92&lt;'Valori soglia'!$H$6),AND(DG$12="Los Dienstleistung",DI92&gt;='Valori soglia'!$H$5,DI92&lt;'Valori soglia'!$H$6),AND(DG$12="Grundvertrag Lieferung",DI92&gt;='Valori soglia'!$L$5,DI92&lt;'Valori soglia'!$L$6),AND(DG$12="Los Lieferung",DI92&gt;='Valori soglia'!$L$5,DI92&lt;'Valori soglia'!$L$6)))),"Freihändig Tipo. 36 Abs. 2 Bst. d OAPub","")</f>
        <v/>
      </c>
      <c r="DL94" s="473"/>
      <c r="DM94" s="461"/>
      <c r="DN94" s="463"/>
      <c r="DO94" s="465"/>
      <c r="DP94" s="36"/>
      <c r="DQ94" s="466"/>
      <c r="DR94" s="429"/>
      <c r="DS94" s="455"/>
      <c r="DT94" s="457"/>
      <c r="DU94" s="472" t="str">
        <f>IF(OR(AND(DT$12="Offen",OR(AND(DQ$12="Grundvertrag Dienstleistung",DS92&gt;='Valori soglia'!$H$5,DS92&lt;'Valori soglia'!$H$6),AND(DQ$12="Los Dienstleistung",DS92&gt;='Valori soglia'!$H$5,DS92&lt;'Valori soglia'!$H$6),AND(DQ$12="Grundvertrag Lieferung",DS92&gt;='Valori soglia'!$L$5,DS92&lt;'Valori soglia'!$L$6),AND(DQ$12="Los Lieferung",DS92&gt;='Valori soglia'!$L$5,DS92&lt;'Valori soglia'!$L$6))),AND(DT$12="Einladung",OR(AND(DQ$12="Grundvertrag Dienstleistung",DS92&gt;='Valori soglia'!$H$5,DS92&lt;'Valori soglia'!$H$6),AND(DQ$12="Los Dienstleistung",DS92&gt;='Valori soglia'!$H$5,DS92&lt;'Valori soglia'!$H$6),AND(DQ$12="Grundvertrag Lieferung",DS92&gt;='Valori soglia'!$L$5,DS92&lt;'Valori soglia'!$L$6),AND(DQ$12="Los Lieferung",DS92&gt;='Valori soglia'!$L$5,DS92&lt;'Valori soglia'!$L$6)))),"Freihändig Tipo. 36 Abs. 2 Bst. d OAPub","")</f>
        <v/>
      </c>
      <c r="DV94" s="473"/>
      <c r="DW94" s="461"/>
      <c r="DX94" s="463"/>
      <c r="DY94" s="465"/>
      <c r="DZ94" s="27"/>
      <c r="EA94" s="466"/>
      <c r="EB94" s="429"/>
      <c r="EC94" s="455"/>
      <c r="ED94" s="457"/>
      <c r="EE94" s="472" t="str">
        <f>IF(OR(AND(ED$12="Offen",OR(AND(EA$12="Grundvertrag Dienstleistung",EC92&gt;='Valori soglia'!$H$5,EC92&lt;'Valori soglia'!$H$6),AND(EA$12="Los Dienstleistung",EC92&gt;='Valori soglia'!$H$5,EC92&lt;'Valori soglia'!$H$6),AND(EA$12="Grundvertrag Lieferung",EC92&gt;='Valori soglia'!$L$5,EC92&lt;'Valori soglia'!$L$6),AND(EA$12="Los Lieferung",EC92&gt;='Valori soglia'!$L$5,EC92&lt;'Valori soglia'!$L$6))),AND(ED$12="Einladung",OR(AND(EA$12="Grundvertrag Dienstleistung",EC92&gt;='Valori soglia'!$H$5,EC92&lt;'Valori soglia'!$H$6),AND(EA$12="Los Dienstleistung",EC92&gt;='Valori soglia'!$H$5,EC92&lt;'Valori soglia'!$H$6),AND(EA$12="Grundvertrag Lieferung",EC92&gt;='Valori soglia'!$L$5,EC92&lt;'Valori soglia'!$L$6),AND(EA$12="Los Lieferung",EC92&gt;='Valori soglia'!$L$5,EC92&lt;'Valori soglia'!$L$6)))),"Freihändig Tipo. 36 Abs. 2 Bst. d OAPub","")</f>
        <v/>
      </c>
      <c r="EF94" s="473"/>
      <c r="EG94" s="461"/>
      <c r="EH94" s="463"/>
      <c r="EI94" s="465"/>
      <c r="EJ94" s="28"/>
      <c r="EK94" s="466"/>
      <c r="EL94" s="429"/>
      <c r="EM94" s="455"/>
      <c r="EN94" s="457"/>
      <c r="EO94" s="472" t="str">
        <f>IF(OR(AND(EN$12="Offen",OR(AND(EK$12="Grundvertrag Dienstleistung",EM92&gt;='Valori soglia'!$H$5,EM92&lt;'Valori soglia'!$H$6),AND(EK$12="Los Dienstleistung",EM92&gt;='Valori soglia'!$H$5,EM92&lt;'Valori soglia'!$H$6),AND(EK$12="Grundvertrag Lieferung",EM92&gt;='Valori soglia'!$L$5,EM92&lt;'Valori soglia'!$L$6),AND(EK$12="Los Lieferung",EM92&gt;='Valori soglia'!$L$5,EM92&lt;'Valori soglia'!$L$6))),AND(EN$12="Einladung",OR(AND(EK$12="Grundvertrag Dienstleistung",EM92&gt;='Valori soglia'!$H$5,EM92&lt;'Valori soglia'!$H$6),AND(EK$12="Los Dienstleistung",EM92&gt;='Valori soglia'!$H$5,EM92&lt;'Valori soglia'!$H$6),AND(EK$12="Grundvertrag Lieferung",EM92&gt;='Valori soglia'!$L$5,EM92&lt;'Valori soglia'!$L$6),AND(EK$12="Los Lieferung",EM92&gt;='Valori soglia'!$L$5,EM92&lt;'Valori soglia'!$L$6)))),"Freihändig Tipo. 36 Abs. 2 Bst. d OAPub","")</f>
        <v/>
      </c>
      <c r="EP94" s="473"/>
      <c r="EQ94" s="461"/>
      <c r="ER94" s="463"/>
      <c r="ES94" s="465"/>
      <c r="ET94" s="27"/>
      <c r="EU94" s="466"/>
      <c r="EV94" s="429"/>
      <c r="EW94" s="455"/>
      <c r="EX94" s="457"/>
      <c r="EY94" s="472" t="str">
        <f>IF(OR(AND(EX$12="Offen",OR(AND(EU$12="Grundvertrag Dienstleistung",EW92&gt;='Valori soglia'!$H$5,EW92&lt;'Valori soglia'!$H$6),AND(EU$12="Los Dienstleistung",EW92&gt;='Valori soglia'!$H$5,EW92&lt;'Valori soglia'!$H$6),AND(EU$12="Grundvertrag Lieferung",EW92&gt;='Valori soglia'!$L$5,EW92&lt;'Valori soglia'!$L$6),AND(EU$12="Los Lieferung",EW92&gt;='Valori soglia'!$L$5,EW92&lt;'Valori soglia'!$L$6))),AND(EX$12="Einladung",OR(AND(EU$12="Grundvertrag Dienstleistung",EW92&gt;='Valori soglia'!$H$5,EW92&lt;'Valori soglia'!$H$6),AND(EU$12="Los Dienstleistung",EW92&gt;='Valori soglia'!$H$5,EW92&lt;'Valori soglia'!$H$6),AND(EU$12="Grundvertrag Lieferung",EW92&gt;='Valori soglia'!$L$5,EW92&lt;'Valori soglia'!$L$6),AND(EU$12="Los Lieferung",EW92&gt;='Valori soglia'!$L$5,EW92&lt;'Valori soglia'!$L$6)))),"Freihändig Tipo. 36 Abs. 2 Bst. d OAPub","")</f>
        <v/>
      </c>
      <c r="EZ94" s="473"/>
      <c r="FA94" s="461"/>
      <c r="FB94" s="463"/>
      <c r="FC94" s="465"/>
      <c r="FD94" s="159"/>
      <c r="FE94" s="466"/>
      <c r="FF94" s="429"/>
      <c r="FG94" s="455"/>
      <c r="FH94" s="457"/>
      <c r="FI94" s="472" t="str">
        <f>IF(OR(AND(FH$12="Offen",OR(AND(FE$12="Grundvertrag Dienstleistung",FG92&gt;='Valori soglia'!$H$5,FG92&lt;'Valori soglia'!$H$6),AND(FE$12="Los Dienstleistung",FG92&gt;='Valori soglia'!$H$5,FG92&lt;'Valori soglia'!$H$6),AND(FE$12="Grundvertrag Lieferung",FG92&gt;='Valori soglia'!$L$5,FG92&lt;'Valori soglia'!$L$6),AND(FE$12="Los Lieferung",FG92&gt;='Valori soglia'!$L$5,FG92&lt;'Valori soglia'!$L$6))),AND(FH$12="Einladung",OR(AND(FE$12="Grundvertrag Dienstleistung",FG92&gt;='Valori soglia'!$H$5,FG92&lt;'Valori soglia'!$H$6),AND(FE$12="Los Dienstleistung",FG92&gt;='Valori soglia'!$H$5,FG92&lt;'Valori soglia'!$H$6),AND(FE$12="Grundvertrag Lieferung",FG92&gt;='Valori soglia'!$L$5,FG92&lt;'Valori soglia'!$L$6),AND(FE$12="Los Lieferung",FG92&gt;='Valori soglia'!$L$5,FG92&lt;'Valori soglia'!$L$6)))),"Freihändig Tipo. 36 Abs. 2 Bst. d OAPub","")</f>
        <v/>
      </c>
      <c r="FJ94" s="473"/>
      <c r="FK94" s="461"/>
      <c r="FL94" s="463"/>
      <c r="FM94" s="465"/>
      <c r="FN94" s="159"/>
      <c r="FO94" s="466"/>
      <c r="FP94" s="429"/>
      <c r="FQ94" s="455"/>
      <c r="FR94" s="457"/>
      <c r="FS94" s="472" t="str">
        <f>IF(OR(AND(FR$12="Offen",OR(AND(FO$12="Grundvertrag Dienstleistung",FQ92&gt;='Valori soglia'!$H$5,FQ92&lt;'Valori soglia'!$H$6),AND(FO$12="Los Dienstleistung",FQ92&gt;='Valori soglia'!$H$5,FQ92&lt;'Valori soglia'!$H$6),AND(FO$12="Grundvertrag Lieferung",FQ92&gt;='Valori soglia'!$L$5,FQ92&lt;'Valori soglia'!$L$6),AND(FO$12="Los Lieferung",FQ92&gt;='Valori soglia'!$L$5,FQ92&lt;'Valori soglia'!$L$6))),AND(FR$12="Einladung",OR(AND(FO$12="Grundvertrag Dienstleistung",FQ92&gt;='Valori soglia'!$H$5,FQ92&lt;'Valori soglia'!$H$6),AND(FO$12="Los Dienstleistung",FQ92&gt;='Valori soglia'!$H$5,FQ92&lt;'Valori soglia'!$H$6),AND(FO$12="Grundvertrag Lieferung",FQ92&gt;='Valori soglia'!$L$5,FQ92&lt;'Valori soglia'!$L$6),AND(FO$12="Los Lieferung",FQ92&gt;='Valori soglia'!$L$5,FQ92&lt;'Valori soglia'!$L$6)))),"Freihändig Tipo. 36 Abs. 2 Bst. d OAPub","")</f>
        <v/>
      </c>
      <c r="FT94" s="473"/>
      <c r="FU94" s="461"/>
      <c r="FV94" s="463"/>
      <c r="FW94" s="465"/>
      <c r="FX94" s="160"/>
      <c r="FY94" s="466"/>
      <c r="FZ94" s="429"/>
      <c r="GA94" s="455"/>
      <c r="GB94" s="457"/>
      <c r="GC94" s="472" t="str">
        <f>IF(OR(AND(GB$12="Offen",OR(AND(FY$12="Grundvertrag Dienstleistung",GA92&gt;='Valori soglia'!$H$5,GA92&lt;'Valori soglia'!$H$6),AND(FY$12="Los Dienstleistung",GA92&gt;='Valori soglia'!$H$5,GA92&lt;'Valori soglia'!$H$6),AND(FY$12="Grundvertrag Lieferung",GA92&gt;='Valori soglia'!$L$5,GA92&lt;'Valori soglia'!$L$6),AND(FY$12="Los Lieferung",GA92&gt;='Valori soglia'!$L$5,GA92&lt;'Valori soglia'!$L$6))),AND(GB$12="Einladung",OR(AND(FY$12="Grundvertrag Dienstleistung",GA92&gt;='Valori soglia'!$H$5,GA92&lt;'Valori soglia'!$H$6),AND(FY$12="Los Dienstleistung",GA92&gt;='Valori soglia'!$H$5,GA92&lt;'Valori soglia'!$H$6),AND(FY$12="Grundvertrag Lieferung",GA92&gt;='Valori soglia'!$L$5,GA92&lt;'Valori soglia'!$L$6),AND(FY$12="Los Lieferung",GA92&gt;='Valori soglia'!$L$5,GA92&lt;'Valori soglia'!$L$6)))),"Freihändig Tipo. 36 Abs. 2 Bst. d OAPub","")</f>
        <v/>
      </c>
      <c r="GD94" s="473"/>
      <c r="GE94" s="461"/>
      <c r="GF94" s="463"/>
      <c r="GG94" s="465"/>
      <c r="GH94" s="161"/>
      <c r="GI94" s="466"/>
      <c r="GJ94" s="429"/>
      <c r="GK94" s="455"/>
      <c r="GL94" s="457"/>
      <c r="GM94" s="472" t="str">
        <f>IF(OR(AND(GL$12="Offen",OR(AND(GI$12="Grundvertrag Dienstleistung",GK92&gt;='Valori soglia'!$H$5,GK92&lt;'Valori soglia'!$H$6),AND(GI$12="Los Dienstleistung",GK92&gt;='Valori soglia'!$H$5,GK92&lt;'Valori soglia'!$H$6),AND(GI$12="Grundvertrag Lieferung",GK92&gt;='Valori soglia'!$L$5,GK92&lt;'Valori soglia'!$L$6),AND(GI$12="Los Lieferung",GK92&gt;='Valori soglia'!$L$5,GK92&lt;'Valori soglia'!$L$6))),AND(GL$12="Einladung",OR(AND(GI$12="Grundvertrag Dienstleistung",GK92&gt;='Valori soglia'!$H$5,GK92&lt;'Valori soglia'!$H$6),AND(GI$12="Los Dienstleistung",GK92&gt;='Valori soglia'!$H$5,GK92&lt;'Valori soglia'!$H$6),AND(GI$12="Grundvertrag Lieferung",GK92&gt;='Valori soglia'!$L$5,GK92&lt;'Valori soglia'!$L$6),AND(GI$12="Los Lieferung",GK92&gt;='Valori soglia'!$L$5,GK92&lt;'Valori soglia'!$L$6)))),"Freihändig Tipo. 36 Abs. 2 Bst. d OAPub","")</f>
        <v/>
      </c>
      <c r="GN94" s="473"/>
      <c r="GO94" s="461"/>
      <c r="GP94" s="463"/>
      <c r="GQ94" s="465"/>
      <c r="GR94" s="162"/>
      <c r="GS94" s="466"/>
      <c r="GT94" s="429"/>
      <c r="GU94" s="455"/>
      <c r="GV94" s="457"/>
      <c r="GW94" s="472" t="str">
        <f>IF(OR(AND(GV$12="Offen",OR(AND(GS$12="Grundvertrag Dienstleistung",GU92&gt;='Valori soglia'!$H$5,GU92&lt;'Valori soglia'!$H$6),AND(GS$12="Los Dienstleistung",GU92&gt;='Valori soglia'!$H$5,GU92&lt;'Valori soglia'!$H$6),AND(GS$12="Grundvertrag Lieferung",GU92&gt;='Valori soglia'!$L$5,GU92&lt;'Valori soglia'!$L$6),AND(GS$12="Los Lieferung",GU92&gt;='Valori soglia'!$L$5,GU92&lt;'Valori soglia'!$L$6))),AND(GV$12="Einladung",OR(AND(GS$12="Grundvertrag Dienstleistung",GU92&gt;='Valori soglia'!$H$5,GU92&lt;'Valori soglia'!$H$6),AND(GS$12="Los Dienstleistung",GU92&gt;='Valori soglia'!$H$5,GU92&lt;'Valori soglia'!$H$6),AND(GS$12="Grundvertrag Lieferung",GU92&gt;='Valori soglia'!$L$5,GU92&lt;'Valori soglia'!$L$6),AND(GS$12="Los Lieferung",GU92&gt;='Valori soglia'!$L$5,GU92&lt;'Valori soglia'!$L$6)))),"Freihändig Tipo. 36 Abs. 2 Bst. d OAPub","")</f>
        <v/>
      </c>
      <c r="GX94" s="473"/>
      <c r="GY94" s="461"/>
      <c r="GZ94" s="463"/>
      <c r="HA94" s="465"/>
      <c r="HB94" s="36"/>
      <c r="HC94" s="466"/>
      <c r="HD94" s="429"/>
      <c r="HE94" s="455"/>
      <c r="HF94" s="457"/>
      <c r="HG94" s="472" t="str">
        <f>IF(OR(AND(HF$12="Offen",OR(AND(HC$12="Grundvertrag Dienstleistung",HE92&gt;='Valori soglia'!$H$5,HE92&lt;'Valori soglia'!$H$6),AND(HC$12="Los Dienstleistung",HE92&gt;='Valori soglia'!$H$5,HE92&lt;'Valori soglia'!$H$6),AND(HC$12="Grundvertrag Lieferung",HE92&gt;='Valori soglia'!$L$5,HE92&lt;'Valori soglia'!$L$6),AND(HC$12="Los Lieferung",HE92&gt;='Valori soglia'!$L$5,HE92&lt;'Valori soglia'!$L$6))),AND(HF$12="Einladung",OR(AND(HC$12="Grundvertrag Dienstleistung",HE92&gt;='Valori soglia'!$H$5,HE92&lt;'Valori soglia'!$H$6),AND(HC$12="Los Dienstleistung",HE92&gt;='Valori soglia'!$H$5,HE92&lt;'Valori soglia'!$H$6),AND(HC$12="Grundvertrag Lieferung",HE92&gt;='Valori soglia'!$L$5,HE92&lt;'Valori soglia'!$L$6),AND(HC$12="Los Lieferung",HE92&gt;='Valori soglia'!$L$5,HE92&lt;'Valori soglia'!$L$6)))),"Freihändig Tipo. 36 Abs. 2 Bst. d OAPub","")</f>
        <v/>
      </c>
      <c r="HH94" s="473"/>
      <c r="HI94" s="461"/>
      <c r="HJ94" s="463"/>
      <c r="HK94" s="465"/>
      <c r="HL94" s="27"/>
      <c r="HM94" s="466"/>
      <c r="HN94" s="429"/>
      <c r="HO94" s="455"/>
      <c r="HP94" s="457"/>
      <c r="HQ94" s="472" t="str">
        <f>IF(OR(AND(HP$12="Offen",OR(AND(HM$12="Grundvertrag Dienstleistung",HO92&gt;='Valori soglia'!$H$5,HO92&lt;'Valori soglia'!$H$6),AND(HM$12="Los Dienstleistung",HO92&gt;='Valori soglia'!$H$5,HO92&lt;'Valori soglia'!$H$6),AND(HM$12="Grundvertrag Lieferung",HO92&gt;='Valori soglia'!$L$5,HO92&lt;'Valori soglia'!$L$6),AND(HM$12="Los Lieferung",HO92&gt;='Valori soglia'!$L$5,HO92&lt;'Valori soglia'!$L$6))),AND(HP$12="Einladung",OR(AND(HM$12="Grundvertrag Dienstleistung",HO92&gt;='Valori soglia'!$H$5,HO92&lt;'Valori soglia'!$H$6),AND(HM$12="Los Dienstleistung",HO92&gt;='Valori soglia'!$H$5,HO92&lt;'Valori soglia'!$H$6),AND(HM$12="Grundvertrag Lieferung",HO92&gt;='Valori soglia'!$L$5,HO92&lt;'Valori soglia'!$L$6),AND(HM$12="Los Lieferung",HO92&gt;='Valori soglia'!$L$5,HO92&lt;'Valori soglia'!$L$6)))),"Freihändig Tipo. 36 Abs. 2 Bst. d OAPub","")</f>
        <v/>
      </c>
      <c r="HR94" s="473"/>
      <c r="HS94" s="461"/>
      <c r="HT94" s="463"/>
      <c r="HU94" s="465"/>
      <c r="HV94" s="28"/>
      <c r="HW94" s="466"/>
      <c r="HX94" s="429"/>
      <c r="HY94" s="455"/>
      <c r="HZ94" s="457"/>
      <c r="IA94" s="472" t="str">
        <f>IF(OR(AND(HZ$12="Offen",OR(AND(HW$12="Grundvertrag Dienstleistung",HY92&gt;='Valori soglia'!$H$5,HY92&lt;'Valori soglia'!$H$6),AND(HW$12="Los Dienstleistung",HY92&gt;='Valori soglia'!$H$5,HY92&lt;'Valori soglia'!$H$6),AND(HW$12="Grundvertrag Lieferung",HY92&gt;='Valori soglia'!$L$5,HY92&lt;'Valori soglia'!$L$6),AND(HW$12="Los Lieferung",HY92&gt;='Valori soglia'!$L$5,HY92&lt;'Valori soglia'!$L$6))),AND(HZ$12="Einladung",OR(AND(HW$12="Grundvertrag Dienstleistung",HY92&gt;='Valori soglia'!$H$5,HY92&lt;'Valori soglia'!$H$6),AND(HW$12="Los Dienstleistung",HY92&gt;='Valori soglia'!$H$5,HY92&lt;'Valori soglia'!$H$6),AND(HW$12="Grundvertrag Lieferung",HY92&gt;='Valori soglia'!$L$5,HY92&lt;'Valori soglia'!$L$6),AND(HW$12="Los Lieferung",HY92&gt;='Valori soglia'!$L$5,HY92&lt;'Valori soglia'!$L$6)))),"Freihändig Tipo. 36 Abs. 2 Bst. d OAPub","")</f>
        <v/>
      </c>
      <c r="IB94" s="473"/>
      <c r="IC94" s="461"/>
      <c r="ID94" s="463"/>
      <c r="IE94" s="465"/>
      <c r="IF94" s="27"/>
      <c r="IG94" s="466"/>
      <c r="IH94" s="429"/>
      <c r="II94" s="455"/>
      <c r="IJ94" s="457"/>
      <c r="IK94" s="472" t="str">
        <f>IF(OR(AND(IJ$12="Offen",OR(AND(IG$12="Grundvertrag Dienstleistung",II92&gt;='Valori soglia'!$H$5,II92&lt;'Valori soglia'!$H$6),AND(IG$12="Los Dienstleistung",II92&gt;='Valori soglia'!$H$5,II92&lt;'Valori soglia'!$H$6),AND(IG$12="Grundvertrag Lieferung",II92&gt;='Valori soglia'!$L$5,II92&lt;'Valori soglia'!$L$6),AND(IG$12="Los Lieferung",II92&gt;='Valori soglia'!$L$5,II92&lt;'Valori soglia'!$L$6))),AND(IJ$12="Einladung",OR(AND(IG$12="Grundvertrag Dienstleistung",II92&gt;='Valori soglia'!$H$5,II92&lt;'Valori soglia'!$H$6),AND(IG$12="Los Dienstleistung",II92&gt;='Valori soglia'!$H$5,II92&lt;'Valori soglia'!$H$6),AND(IG$12="Grundvertrag Lieferung",II92&gt;='Valori soglia'!$L$5,II92&lt;'Valori soglia'!$L$6),AND(IG$12="Los Lieferung",II92&gt;='Valori soglia'!$L$5,II92&lt;'Valori soglia'!$L$6)))),"Freihändig Tipo. 36 Abs. 2 Bst. d OAPub","")</f>
        <v/>
      </c>
      <c r="IL94" s="473"/>
      <c r="IM94" s="461"/>
      <c r="IN94" s="463"/>
      <c r="IO94" s="465"/>
      <c r="IP94" s="159"/>
      <c r="IQ94" s="466"/>
      <c r="IR94" s="429"/>
      <c r="IS94" s="455"/>
      <c r="IT94" s="457"/>
      <c r="IU94" s="472" t="str">
        <f>IF(OR(AND(IT$12="Offen",OR(AND(IQ$12="Grundvertrag Dienstleistung",IS92&gt;='Valori soglia'!$H$5,IS92&lt;'Valori soglia'!$H$6),AND(IQ$12="Los Dienstleistung",IS92&gt;='Valori soglia'!$H$5,IS92&lt;'Valori soglia'!$H$6),AND(IQ$12="Grundvertrag Lieferung",IS92&gt;='Valori soglia'!$L$5,IS92&lt;'Valori soglia'!$L$6),AND(IQ$12="Los Lieferung",IS92&gt;='Valori soglia'!$L$5,IS92&lt;'Valori soglia'!$L$6))),AND(IT$12="Einladung",OR(AND(IQ$12="Grundvertrag Dienstleistung",IS92&gt;='Valori soglia'!$H$5,IS92&lt;'Valori soglia'!$H$6),AND(IQ$12="Los Dienstleistung",IS92&gt;='Valori soglia'!$H$5,IS92&lt;'Valori soglia'!$H$6),AND(IQ$12="Grundvertrag Lieferung",IS92&gt;='Valori soglia'!$L$5,IS92&lt;'Valori soglia'!$L$6),AND(IQ$12="Los Lieferung",IS92&gt;='Valori soglia'!$L$5,IS92&lt;'Valori soglia'!$L$6)))),"Freihändig Tipo. 36 Abs. 2 Bst. d OAPub","")</f>
        <v/>
      </c>
      <c r="IV94" s="473"/>
      <c r="IW94" s="461"/>
      <c r="IX94" s="463"/>
      <c r="IY94" s="465"/>
      <c r="IZ94" s="159"/>
      <c r="JA94" s="466"/>
      <c r="JB94" s="429"/>
      <c r="JC94" s="455"/>
      <c r="JD94" s="457"/>
      <c r="JE94" s="472" t="str">
        <f>IF(OR(AND(JD$12="Offen",OR(AND(JA$12="Grundvertrag Dienstleistung",JC92&gt;='Valori soglia'!$H$5,JC92&lt;'Valori soglia'!$H$6),AND(JA$12="Los Dienstleistung",JC92&gt;='Valori soglia'!$H$5,JC92&lt;'Valori soglia'!$H$6),AND(JA$12="Grundvertrag Lieferung",JC92&gt;='Valori soglia'!$L$5,JC92&lt;'Valori soglia'!$L$6),AND(JA$12="Los Lieferung",JC92&gt;='Valori soglia'!$L$5,JC92&lt;'Valori soglia'!$L$6))),AND(JD$12="Einladung",OR(AND(JA$12="Grundvertrag Dienstleistung",JC92&gt;='Valori soglia'!$H$5,JC92&lt;'Valori soglia'!$H$6),AND(JA$12="Los Dienstleistung",JC92&gt;='Valori soglia'!$H$5,JC92&lt;'Valori soglia'!$H$6),AND(JA$12="Grundvertrag Lieferung",JC92&gt;='Valori soglia'!$L$5,JC92&lt;'Valori soglia'!$L$6),AND(JA$12="Los Lieferung",JC92&gt;='Valori soglia'!$L$5,JC92&lt;'Valori soglia'!$L$6)))),"Freihändig Tipo. 36 Abs. 2 Bst. d OAPub","")</f>
        <v/>
      </c>
      <c r="JF94" s="473"/>
      <c r="JG94" s="461"/>
      <c r="JH94" s="463"/>
      <c r="JI94" s="465"/>
      <c r="JJ94" s="160"/>
      <c r="JK94" s="466"/>
      <c r="JL94" s="429"/>
      <c r="JM94" s="455"/>
      <c r="JN94" s="457"/>
      <c r="JO94" s="472" t="str">
        <f>IF(OR(AND(JN$12="Offen",OR(AND(JK$12="Grundvertrag Dienstleistung",JM92&gt;='Valori soglia'!$H$5,JM92&lt;'Valori soglia'!$H$6),AND(JK$12="Los Dienstleistung",JM92&gt;='Valori soglia'!$H$5,JM92&lt;'Valori soglia'!$H$6),AND(JK$12="Grundvertrag Lieferung",JM92&gt;='Valori soglia'!$L$5,JM92&lt;'Valori soglia'!$L$6),AND(JK$12="Los Lieferung",JM92&gt;='Valori soglia'!$L$5,JM92&lt;'Valori soglia'!$L$6))),AND(JN$12="Einladung",OR(AND(JK$12="Grundvertrag Dienstleistung",JM92&gt;='Valori soglia'!$H$5,JM92&lt;'Valori soglia'!$H$6),AND(JK$12="Los Dienstleistung",JM92&gt;='Valori soglia'!$H$5,JM92&lt;'Valori soglia'!$H$6),AND(JK$12="Grundvertrag Lieferung",JM92&gt;='Valori soglia'!$L$5,JM92&lt;'Valori soglia'!$L$6),AND(JK$12="Los Lieferung",JM92&gt;='Valori soglia'!$L$5,JM92&lt;'Valori soglia'!$L$6)))),"Freihändig Tipo. 36 Abs. 2 Bst. d OAPub","")</f>
        <v/>
      </c>
      <c r="JP94" s="473"/>
      <c r="JQ94" s="461"/>
      <c r="JR94" s="463"/>
      <c r="JS94" s="465"/>
    </row>
    <row r="95" spans="2:279" ht="27" customHeight="1" x14ac:dyDescent="0.2">
      <c r="B95" s="151" t="s">
        <v>103</v>
      </c>
      <c r="C95" s="429"/>
      <c r="D95" s="378">
        <v>0</v>
      </c>
      <c r="E95" s="510" t="str">
        <f>IF(D95&gt;='Valori soglia'!H$6,"BöB","OAPub")</f>
        <v>OAPub</v>
      </c>
      <c r="F95" s="505" t="str">
        <f>IF(D95&gt;='Valori soglia'!H$6,"Offenes Procedura *","")</f>
        <v/>
      </c>
      <c r="G95" s="506"/>
      <c r="H95" s="502" t="str">
        <f>IF(E95="BöB","Ja","No")</f>
        <v>No</v>
      </c>
      <c r="I95" s="503" t="str">
        <f>IF(E95="BöB","Ja","No")</f>
        <v>No</v>
      </c>
      <c r="J95" s="495"/>
      <c r="K95" s="173" t="s">
        <v>44</v>
      </c>
      <c r="L95" s="429">
        <v>28</v>
      </c>
      <c r="M95" s="455">
        <v>0</v>
      </c>
      <c r="N95" s="457" t="str">
        <f>IF(M95&gt;='Valori soglia'!$H$6,"BöB","OAPub")</f>
        <v>OAPub</v>
      </c>
      <c r="O95" s="459" t="str">
        <f>IF(OR(AND(K$12="Grundvertrag Dienstleistung",M95&gt;='Valori soglia'!$H$5,O97=""),AND(K$12="Los Dienstleistung",M95&gt;='Valori soglia'!$H$5,O97=""),AND(K$12="Grundvertrag Lieferung",M95&gt;='Valori soglia'!$L$5,O97=""),AND(K$12="Los Lieferung",M95&gt;='Valori soglia'!$L$5,O97="")),"Freihändig Tipo. 13 OAPub","")</f>
        <v/>
      </c>
      <c r="P95" s="460"/>
      <c r="Q95" s="461" t="str">
        <f>IF(N95="BöB","Ja","No")</f>
        <v>No</v>
      </c>
      <c r="R95" s="463" t="str">
        <f>IF(N95="BöB","Ja","No")</f>
        <v>No</v>
      </c>
      <c r="S95" s="465" t="str">
        <f>IF(SUM(M14:M97)&gt;M12/2,"Ʃ Aggiunte &gt; 50% Grundauftrag","")</f>
        <v/>
      </c>
      <c r="T95" s="162"/>
      <c r="U95" s="173" t="s">
        <v>44</v>
      </c>
      <c r="V95" s="429">
        <v>28</v>
      </c>
      <c r="W95" s="455">
        <v>0</v>
      </c>
      <c r="X95" s="457" t="str">
        <f>IF(W95&gt;='Valori soglia'!$H$6,"BöB","OAPub")</f>
        <v>OAPub</v>
      </c>
      <c r="Y95" s="459" t="str">
        <f>IF(OR(AND(U$12="Grundvertrag Dienstleistung",W95&gt;='Valori soglia'!$H$5,Y97=""),AND(U$12="Los Dienstleistung",W95&gt;='Valori soglia'!$H$5,Y97=""),AND(U$12="Grundvertrag Lieferung",W95&gt;='Valori soglia'!$L$5,Y97=""),AND(U$12="Los Lieferung",W95&gt;='Valori soglia'!$L$5,Y97="")),"Freihändig Tipo. 13 OAPub","")</f>
        <v/>
      </c>
      <c r="Z95" s="460"/>
      <c r="AA95" s="461" t="str">
        <f>IF(X95="BöB","Ja","No")</f>
        <v>No</v>
      </c>
      <c r="AB95" s="463" t="str">
        <f>IF(X95="BöB","Ja","No")</f>
        <v>No</v>
      </c>
      <c r="AC95" s="465" t="str">
        <f>IF(SUM(W14:W97)&gt;W12/2,"Ʃ Aggiunte &gt; 50% Grundauftrag","")</f>
        <v/>
      </c>
      <c r="AD95" s="27"/>
      <c r="AE95" s="173" t="s">
        <v>44</v>
      </c>
      <c r="AF95" s="429">
        <v>28</v>
      </c>
      <c r="AG95" s="455">
        <v>0</v>
      </c>
      <c r="AH95" s="457" t="str">
        <f>IF(AG95&gt;='Valori soglia'!$H$6,"BöB","OAPub")</f>
        <v>OAPub</v>
      </c>
      <c r="AI95" s="459" t="str">
        <f>IF(OR(AND(AE$12="Grundvertrag Dienstleistung",AG95&gt;='Valori soglia'!$H$5,AI97=""),AND(AE$12="Los Dienstleistung",AG95&gt;='Valori soglia'!$H$5,AI97=""),AND(AE$12="Grundvertrag Lieferung",AG95&gt;='Valori soglia'!$L$5,AI97=""),AND(AE$12="Los Lieferung",AG95&gt;='Valori soglia'!$L$5,AI97="")),"Freihändig Tipo. 13 OAPub","")</f>
        <v/>
      </c>
      <c r="AJ95" s="460"/>
      <c r="AK95" s="461" t="str">
        <f>IF(AH95="BöB","Ja","No")</f>
        <v>No</v>
      </c>
      <c r="AL95" s="463" t="str">
        <f>IF(AH95="BöB","Ja","No")</f>
        <v>No</v>
      </c>
      <c r="AM95" s="465" t="str">
        <f>IF(SUM(AG14:AG97)&gt;AG12/2,"Ʃ Aggiunte &gt; 50% Grundauftrag","")</f>
        <v/>
      </c>
      <c r="AN95" s="27"/>
      <c r="AO95" s="173" t="s">
        <v>44</v>
      </c>
      <c r="AP95" s="429">
        <v>28</v>
      </c>
      <c r="AQ95" s="455">
        <v>0</v>
      </c>
      <c r="AR95" s="457" t="str">
        <f>IF(AQ95&gt;='Valori soglia'!$H$6,"BöB","OAPub")</f>
        <v>OAPub</v>
      </c>
      <c r="AS95" s="459" t="str">
        <f>IF(OR(AND(AO$12="Grundvertrag Dienstleistung",AQ95&gt;='Valori soglia'!$H$5,AS97=""),AND(AO$12="Los Dienstleistung",AQ95&gt;='Valori soglia'!$H$5,AS97=""),AND(AO$12="Grundvertrag Lieferung",AQ95&gt;='Valori soglia'!$L$5,AS97=""),AND(AO$12="Los Lieferung",AQ95&gt;='Valori soglia'!$L$5,AS97="")),"Freihändig Tipo. 13 OAPub","")</f>
        <v/>
      </c>
      <c r="AT95" s="460"/>
      <c r="AU95" s="461" t="str">
        <f>IF(AR95="BöB","Ja","No")</f>
        <v>No</v>
      </c>
      <c r="AV95" s="463" t="str">
        <f>IF(AR95="BöB","Ja","No")</f>
        <v>No</v>
      </c>
      <c r="AW95" s="465" t="str">
        <f>IF(SUM(AQ14:AQ97)&gt;AQ12/2,"Ʃ Aggiunte &gt; 50% Grundauftrag","")</f>
        <v/>
      </c>
      <c r="AX95" s="28"/>
      <c r="AY95" s="173" t="s">
        <v>44</v>
      </c>
      <c r="AZ95" s="429">
        <v>28</v>
      </c>
      <c r="BA95" s="455">
        <v>0</v>
      </c>
      <c r="BB95" s="457" t="str">
        <f>IF(BA95&gt;='Valori soglia'!$H$6,"BöB","OAPub")</f>
        <v>OAPub</v>
      </c>
      <c r="BC95" s="459" t="str">
        <f>IF(OR(AND(AY$12="Grundvertrag Dienstleistung",BA95&gt;='Valori soglia'!$H$5,BC97=""),AND(AY$12="Los Dienstleistung",BA95&gt;='Valori soglia'!$H$5,BC97=""),AND(AY$12="Grundvertrag Lieferung",BA95&gt;='Valori soglia'!$L$5,BC97=""),AND(AY$12="Los Lieferung",BA95&gt;='Valori soglia'!$L$5,BC97="")),"Freihändig Tipo. 13 OAPub","")</f>
        <v/>
      </c>
      <c r="BD95" s="460"/>
      <c r="BE95" s="461" t="str">
        <f>IF(BB95="BöB","Ja","No")</f>
        <v>No</v>
      </c>
      <c r="BF95" s="463" t="str">
        <f>IF(BB95="BöB","Ja","No")</f>
        <v>No</v>
      </c>
      <c r="BG95" s="465" t="str">
        <f>IF(SUM(BA14:BA97)&gt;BA12/2,"Ʃ Aggiunte &gt; 50% Grundauftrag","")</f>
        <v/>
      </c>
      <c r="BH95" s="27"/>
      <c r="BI95" s="173" t="s">
        <v>44</v>
      </c>
      <c r="BJ95" s="429">
        <v>28</v>
      </c>
      <c r="BK95" s="455">
        <v>0</v>
      </c>
      <c r="BL95" s="457" t="str">
        <f>IF(BK95&gt;='Valori soglia'!$H$6,"BöB","OAPub")</f>
        <v>OAPub</v>
      </c>
      <c r="BM95" s="459" t="str">
        <f>IF(OR(AND(BI$12="Grundvertrag Dienstleistung",BK95&gt;='Valori soglia'!$H$5,BM97=""),AND(BI$12="Los Dienstleistung",BK95&gt;='Valori soglia'!$H$5,BM97=""),AND(BI$12="Grundvertrag Lieferung",BK95&gt;='Valori soglia'!$L$5,BM97=""),AND(BI$12="Los Lieferung",BK95&gt;='Valori soglia'!$L$5,BM97="")),"Freihändig Tipo. 13 OAPub","")</f>
        <v/>
      </c>
      <c r="BN95" s="460"/>
      <c r="BO95" s="461" t="str">
        <f>IF(BL95="BöB","Ja","No")</f>
        <v>No</v>
      </c>
      <c r="BP95" s="463" t="str">
        <f>IF(BL95="BöB","Ja","No")</f>
        <v>No</v>
      </c>
      <c r="BQ95" s="465" t="str">
        <f>IF(SUM(BK14:BK97)&gt;BK12/2,"Ʃ Aggiunte &gt; 50% Grundauftrag","")</f>
        <v/>
      </c>
      <c r="BR95" s="159"/>
      <c r="BS95" s="173" t="s">
        <v>44</v>
      </c>
      <c r="BT95" s="429">
        <v>28</v>
      </c>
      <c r="BU95" s="455">
        <v>0</v>
      </c>
      <c r="BV95" s="457" t="str">
        <f>IF(BU95&gt;='Valori soglia'!$H$6,"BöB","OAPub")</f>
        <v>OAPub</v>
      </c>
      <c r="BW95" s="459" t="str">
        <f>IF(OR(AND(BS$12="Grundvertrag Dienstleistung",BU95&gt;='Valori soglia'!$H$5,BW97=""),AND(BS$12="Los Dienstleistung",BU95&gt;='Valori soglia'!$H$5,BW97=""),AND(BS$12="Grundvertrag Lieferung",BU95&gt;='Valori soglia'!$L$5,BW97=""),AND(BS$12="Los Lieferung",BU95&gt;='Valori soglia'!$L$5,BW97="")),"Freihändig Tipo. 13 OAPub","")</f>
        <v/>
      </c>
      <c r="BX95" s="460"/>
      <c r="BY95" s="461" t="str">
        <f>IF(BV95="BöB","Ja","No")</f>
        <v>No</v>
      </c>
      <c r="BZ95" s="463" t="str">
        <f>IF(BV95="BöB","Ja","No")</f>
        <v>No</v>
      </c>
      <c r="CA95" s="465" t="str">
        <f>IF(SUM(BU14:BU97)&gt;BU12/2,"Ʃ Aggiunte &gt; 50% Grundauftrag","")</f>
        <v/>
      </c>
      <c r="CB95" s="159"/>
      <c r="CC95" s="173" t="s">
        <v>44</v>
      </c>
      <c r="CD95" s="429">
        <v>28</v>
      </c>
      <c r="CE95" s="455">
        <v>0</v>
      </c>
      <c r="CF95" s="457" t="str">
        <f>IF(CE95&gt;='Valori soglia'!$H$6,"BöB","OAPub")</f>
        <v>OAPub</v>
      </c>
      <c r="CG95" s="459" t="str">
        <f>IF(OR(AND(CC$12="Grundvertrag Dienstleistung",CE95&gt;='Valori soglia'!$H$5,CG97=""),AND(CC$12="Los Dienstleistung",CE95&gt;='Valori soglia'!$H$5,CG97=""),AND(CC$12="Grundvertrag Lieferung",CE95&gt;='Valori soglia'!$L$5,CG97=""),AND(CC$12="Los Lieferung",CE95&gt;='Valori soglia'!$L$5,CG97="")),"Freihändig Tipo. 13 OAPub","")</f>
        <v/>
      </c>
      <c r="CH95" s="460"/>
      <c r="CI95" s="461" t="str">
        <f>IF(CF95="BöB","Ja","No")</f>
        <v>No</v>
      </c>
      <c r="CJ95" s="463" t="str">
        <f>IF(CF95="BöB","Ja","No")</f>
        <v>No</v>
      </c>
      <c r="CK95" s="465" t="str">
        <f>IF(SUM(CE14:CE97)&gt;CE12/2,"Ʃ Aggiunte &gt; 50% Grundauftrag","")</f>
        <v/>
      </c>
      <c r="CL95" s="160"/>
      <c r="CM95" s="173" t="s">
        <v>44</v>
      </c>
      <c r="CN95" s="429">
        <v>28</v>
      </c>
      <c r="CO95" s="455">
        <v>0</v>
      </c>
      <c r="CP95" s="457" t="str">
        <f>IF(CO95&gt;='Valori soglia'!$H$6,"BöB","OAPub")</f>
        <v>OAPub</v>
      </c>
      <c r="CQ95" s="459" t="str">
        <f>IF(OR(AND(CM$12="Grundvertrag Dienstleistung",CO95&gt;='Valori soglia'!$H$5,CQ97=""),AND(CM$12="Los Dienstleistung",CO95&gt;='Valori soglia'!$H$5,CQ97=""),AND(CM$12="Grundvertrag Lieferung",CO95&gt;='Valori soglia'!$L$5,CQ97=""),AND(CM$12="Los Lieferung",CO95&gt;='Valori soglia'!$L$5,CQ97="")),"Freihändig Tipo. 13 OAPub","")</f>
        <v/>
      </c>
      <c r="CR95" s="460"/>
      <c r="CS95" s="461" t="str">
        <f>IF(CP95="BöB","Ja","No")</f>
        <v>No</v>
      </c>
      <c r="CT95" s="463" t="str">
        <f>IF(CP95="BöB","Ja","No")</f>
        <v>No</v>
      </c>
      <c r="CU95" s="465" t="str">
        <f>IF(SUM(CO14:CO97)&gt;CO12/2,"Ʃ Aggiunte &gt; 50% Grundauftrag","")</f>
        <v/>
      </c>
      <c r="CV95" s="161"/>
      <c r="CW95" s="173" t="s">
        <v>44</v>
      </c>
      <c r="CX95" s="429">
        <v>28</v>
      </c>
      <c r="CY95" s="455">
        <v>0</v>
      </c>
      <c r="CZ95" s="457" t="str">
        <f>IF(CY95&gt;='Valori soglia'!$H$6,"BöB","OAPub")</f>
        <v>OAPub</v>
      </c>
      <c r="DA95" s="459" t="str">
        <f>IF(OR(AND(CW$12="Grundvertrag Dienstleistung",CY95&gt;='Valori soglia'!$H$5,DA97=""),AND(CW$12="Los Dienstleistung",CY95&gt;='Valori soglia'!$H$5,DA97=""),AND(CW$12="Grundvertrag Lieferung",CY95&gt;='Valori soglia'!$L$5,DA97=""),AND(CW$12="Los Lieferung",CY95&gt;='Valori soglia'!$L$5,DA97="")),"Freihändig Tipo. 13 OAPub","")</f>
        <v/>
      </c>
      <c r="DB95" s="460"/>
      <c r="DC95" s="461" t="str">
        <f>IF(CZ95="BöB","Ja","No")</f>
        <v>No</v>
      </c>
      <c r="DD95" s="463" t="str">
        <f>IF(CZ95="BöB","Ja","No")</f>
        <v>No</v>
      </c>
      <c r="DE95" s="465" t="str">
        <f>IF(SUM(CY14:CY97)&gt;CY12/2,"Ʃ Aggiunte &gt; 50% Grundauftrag","")</f>
        <v/>
      </c>
      <c r="DF95" s="162"/>
      <c r="DG95" s="173" t="s">
        <v>44</v>
      </c>
      <c r="DH95" s="429">
        <v>28</v>
      </c>
      <c r="DI95" s="455">
        <v>0</v>
      </c>
      <c r="DJ95" s="457" t="str">
        <f>IF(DI95&gt;='Valori soglia'!$H$6,"BöB","OAPub")</f>
        <v>OAPub</v>
      </c>
      <c r="DK95" s="459" t="str">
        <f>IF(OR(AND(DG$12="Grundvertrag Dienstleistung",DI95&gt;='Valori soglia'!$H$5,DK97=""),AND(DG$12="Los Dienstleistung",DI95&gt;='Valori soglia'!$H$5,DK97=""),AND(DG$12="Grundvertrag Lieferung",DI95&gt;='Valori soglia'!$L$5,DK97=""),AND(DG$12="Los Lieferung",DI95&gt;='Valori soglia'!$L$5,DK97="")),"Freihändig Tipo. 13 OAPub","")</f>
        <v/>
      </c>
      <c r="DL95" s="460"/>
      <c r="DM95" s="461" t="str">
        <f>IF(DJ95="BöB","Ja","No")</f>
        <v>No</v>
      </c>
      <c r="DN95" s="463" t="str">
        <f>IF(DJ95="BöB","Ja","No")</f>
        <v>No</v>
      </c>
      <c r="DO95" s="465" t="str">
        <f>IF(SUM(DI14:DI97)&gt;DI12/2,"Ʃ Aggiunte &gt; 50% Grundauftrag","")</f>
        <v/>
      </c>
      <c r="DP95" s="27"/>
      <c r="DQ95" s="173" t="s">
        <v>44</v>
      </c>
      <c r="DR95" s="429">
        <v>28</v>
      </c>
      <c r="DS95" s="455">
        <v>0</v>
      </c>
      <c r="DT95" s="457" t="str">
        <f>IF(DS95&gt;='Valori soglia'!$H$6,"BöB","OAPub")</f>
        <v>OAPub</v>
      </c>
      <c r="DU95" s="459" t="str">
        <f>IF(OR(AND(DQ$12="Grundvertrag Dienstleistung",DS95&gt;='Valori soglia'!$H$5,DU97=""),AND(DQ$12="Los Dienstleistung",DS95&gt;='Valori soglia'!$H$5,DU97=""),AND(DQ$12="Grundvertrag Lieferung",DS95&gt;='Valori soglia'!$L$5,DU97=""),AND(DQ$12="Los Lieferung",DS95&gt;='Valori soglia'!$L$5,DU97="")),"Freihändig Tipo. 13 OAPub","")</f>
        <v/>
      </c>
      <c r="DV95" s="460"/>
      <c r="DW95" s="461" t="str">
        <f>IF(DT95="BöB","Ja","No")</f>
        <v>No</v>
      </c>
      <c r="DX95" s="463" t="str">
        <f>IF(DT95="BöB","Ja","No")</f>
        <v>No</v>
      </c>
      <c r="DY95" s="465" t="str">
        <f>IF(SUM(DS14:DS97)&gt;DS12/2,"Ʃ Aggiunte &gt; 50% Grundauftrag","")</f>
        <v/>
      </c>
      <c r="DZ95" s="27"/>
      <c r="EA95" s="173" t="s">
        <v>44</v>
      </c>
      <c r="EB95" s="429">
        <v>28</v>
      </c>
      <c r="EC95" s="455">
        <v>0</v>
      </c>
      <c r="ED95" s="457" t="str">
        <f>IF(EC95&gt;='Valori soglia'!$H$6,"BöB","OAPub")</f>
        <v>OAPub</v>
      </c>
      <c r="EE95" s="459" t="str">
        <f>IF(OR(AND(EA$12="Grundvertrag Dienstleistung",EC95&gt;='Valori soglia'!$H$5,EE97=""),AND(EA$12="Los Dienstleistung",EC95&gt;='Valori soglia'!$H$5,EE97=""),AND(EA$12="Grundvertrag Lieferung",EC95&gt;='Valori soglia'!$L$5,EE97=""),AND(EA$12="Los Lieferung",EC95&gt;='Valori soglia'!$L$5,EE97="")),"Freihändig Tipo. 13 OAPub","")</f>
        <v/>
      </c>
      <c r="EF95" s="460"/>
      <c r="EG95" s="461" t="str">
        <f>IF(ED95="BöB","Ja","No")</f>
        <v>No</v>
      </c>
      <c r="EH95" s="463" t="str">
        <f>IF(ED95="BöB","Ja","No")</f>
        <v>No</v>
      </c>
      <c r="EI95" s="465" t="str">
        <f>IF(SUM(EC14:EC97)&gt;EC12/2,"Ʃ Aggiunte &gt; 50% Grundauftrag","")</f>
        <v/>
      </c>
      <c r="EJ95" s="28"/>
      <c r="EK95" s="173" t="s">
        <v>44</v>
      </c>
      <c r="EL95" s="429">
        <v>28</v>
      </c>
      <c r="EM95" s="455">
        <v>0</v>
      </c>
      <c r="EN95" s="457" t="str">
        <f>IF(EM95&gt;='Valori soglia'!$H$6,"BöB","OAPub")</f>
        <v>OAPub</v>
      </c>
      <c r="EO95" s="459" t="str">
        <f>IF(OR(AND(EK$12="Grundvertrag Dienstleistung",EM95&gt;='Valori soglia'!$H$5,EO97=""),AND(EK$12="Los Dienstleistung",EM95&gt;='Valori soglia'!$H$5,EO97=""),AND(EK$12="Grundvertrag Lieferung",EM95&gt;='Valori soglia'!$L$5,EO97=""),AND(EK$12="Los Lieferung",EM95&gt;='Valori soglia'!$L$5,EO97="")),"Freihändig Tipo. 13 OAPub","")</f>
        <v/>
      </c>
      <c r="EP95" s="460"/>
      <c r="EQ95" s="461" t="str">
        <f>IF(EN95="BöB","Ja","No")</f>
        <v>No</v>
      </c>
      <c r="ER95" s="463" t="str">
        <f>IF(EN95="BöB","Ja","No")</f>
        <v>No</v>
      </c>
      <c r="ES95" s="465" t="str">
        <f>IF(SUM(EM14:EM97)&gt;EM12/2,"Ʃ Aggiunte &gt; 50% Grundauftrag","")</f>
        <v/>
      </c>
      <c r="ET95" s="27"/>
      <c r="EU95" s="173" t="s">
        <v>44</v>
      </c>
      <c r="EV95" s="429">
        <v>28</v>
      </c>
      <c r="EW95" s="455">
        <v>0</v>
      </c>
      <c r="EX95" s="457" t="str">
        <f>IF(EW95&gt;='Valori soglia'!$H$6,"BöB","OAPub")</f>
        <v>OAPub</v>
      </c>
      <c r="EY95" s="459" t="str">
        <f>IF(OR(AND(EU$12="Grundvertrag Dienstleistung",EW95&gt;='Valori soglia'!$H$5,EY97=""),AND(EU$12="Los Dienstleistung",EW95&gt;='Valori soglia'!$H$5,EY97=""),AND(EU$12="Grundvertrag Lieferung",EW95&gt;='Valori soglia'!$L$5,EY97=""),AND(EU$12="Los Lieferung",EW95&gt;='Valori soglia'!$L$5,EY97="")),"Freihändig Tipo. 13 OAPub","")</f>
        <v/>
      </c>
      <c r="EZ95" s="460"/>
      <c r="FA95" s="461" t="str">
        <f>IF(EX95="BöB","Ja","No")</f>
        <v>No</v>
      </c>
      <c r="FB95" s="463" t="str">
        <f>IF(EX95="BöB","Ja","No")</f>
        <v>No</v>
      </c>
      <c r="FC95" s="465" t="str">
        <f>IF(SUM(EW14:EW97)&gt;EW12/2,"Ʃ Aggiunte &gt; 50% Grundauftrag","")</f>
        <v/>
      </c>
      <c r="FD95" s="159"/>
      <c r="FE95" s="173" t="s">
        <v>44</v>
      </c>
      <c r="FF95" s="429">
        <v>28</v>
      </c>
      <c r="FG95" s="455">
        <v>0</v>
      </c>
      <c r="FH95" s="457" t="str">
        <f>IF(FG95&gt;='Valori soglia'!$H$6,"BöB","OAPub")</f>
        <v>OAPub</v>
      </c>
      <c r="FI95" s="459" t="str">
        <f>IF(OR(AND(FE$12="Grundvertrag Dienstleistung",FG95&gt;='Valori soglia'!$H$5,FI97=""),AND(FE$12="Los Dienstleistung",FG95&gt;='Valori soglia'!$H$5,FI97=""),AND(FE$12="Grundvertrag Lieferung",FG95&gt;='Valori soglia'!$L$5,FI97=""),AND(FE$12="Los Lieferung",FG95&gt;='Valori soglia'!$L$5,FI97="")),"Freihändig Tipo. 13 OAPub","")</f>
        <v/>
      </c>
      <c r="FJ95" s="460"/>
      <c r="FK95" s="461" t="str">
        <f>IF(FH95="BöB","Ja","No")</f>
        <v>No</v>
      </c>
      <c r="FL95" s="463" t="str">
        <f>IF(FH95="BöB","Ja","No")</f>
        <v>No</v>
      </c>
      <c r="FM95" s="465" t="str">
        <f>IF(SUM(FG14:FG97)&gt;FG12/2,"Ʃ Aggiunte &gt; 50% Grundauftrag","")</f>
        <v/>
      </c>
      <c r="FN95" s="159"/>
      <c r="FO95" s="173" t="s">
        <v>44</v>
      </c>
      <c r="FP95" s="429">
        <v>28</v>
      </c>
      <c r="FQ95" s="455">
        <v>0</v>
      </c>
      <c r="FR95" s="457" t="str">
        <f>IF(FQ95&gt;='Valori soglia'!$H$6,"BöB","OAPub")</f>
        <v>OAPub</v>
      </c>
      <c r="FS95" s="459" t="str">
        <f>IF(OR(AND(FO$12="Grundvertrag Dienstleistung",FQ95&gt;='Valori soglia'!$H$5,FS97=""),AND(FO$12="Los Dienstleistung",FQ95&gt;='Valori soglia'!$H$5,FS97=""),AND(FO$12="Grundvertrag Lieferung",FQ95&gt;='Valori soglia'!$L$5,FS97=""),AND(FO$12="Los Lieferung",FQ95&gt;='Valori soglia'!$L$5,FS97="")),"Freihändig Tipo. 13 OAPub","")</f>
        <v/>
      </c>
      <c r="FT95" s="460"/>
      <c r="FU95" s="461" t="str">
        <f>IF(FR95="BöB","Ja","No")</f>
        <v>No</v>
      </c>
      <c r="FV95" s="463" t="str">
        <f>IF(FR95="BöB","Ja","No")</f>
        <v>No</v>
      </c>
      <c r="FW95" s="465" t="str">
        <f>IF(SUM(FQ14:FQ97)&gt;FQ12/2,"Ʃ Aggiunte &gt; 50% Grundauftrag","")</f>
        <v/>
      </c>
      <c r="FX95" s="160"/>
      <c r="FY95" s="173" t="s">
        <v>44</v>
      </c>
      <c r="FZ95" s="429">
        <v>28</v>
      </c>
      <c r="GA95" s="455">
        <v>0</v>
      </c>
      <c r="GB95" s="457" t="str">
        <f>IF(GA95&gt;='Valori soglia'!$H$6,"BöB","OAPub")</f>
        <v>OAPub</v>
      </c>
      <c r="GC95" s="459" t="str">
        <f>IF(OR(AND(FY$12="Grundvertrag Dienstleistung",GA95&gt;='Valori soglia'!$H$5,GC97=""),AND(FY$12="Los Dienstleistung",GA95&gt;='Valori soglia'!$H$5,GC97=""),AND(FY$12="Grundvertrag Lieferung",GA95&gt;='Valori soglia'!$L$5,GC97=""),AND(FY$12="Los Lieferung",GA95&gt;='Valori soglia'!$L$5,GC97="")),"Freihändig Tipo. 13 OAPub","")</f>
        <v/>
      </c>
      <c r="GD95" s="460"/>
      <c r="GE95" s="461" t="str">
        <f>IF(GB95="BöB","Ja","No")</f>
        <v>No</v>
      </c>
      <c r="GF95" s="463" t="str">
        <f>IF(GB95="BöB","Ja","No")</f>
        <v>No</v>
      </c>
      <c r="GG95" s="465" t="str">
        <f>IF(SUM(GA14:GA97)&gt;GA12/2,"Ʃ Aggiunte &gt; 50% Grundauftrag","")</f>
        <v/>
      </c>
      <c r="GH95" s="161"/>
      <c r="GI95" s="173" t="s">
        <v>44</v>
      </c>
      <c r="GJ95" s="429">
        <v>28</v>
      </c>
      <c r="GK95" s="455">
        <v>0</v>
      </c>
      <c r="GL95" s="457" t="str">
        <f>IF(GK95&gt;='Valori soglia'!$H$6,"BöB","OAPub")</f>
        <v>OAPub</v>
      </c>
      <c r="GM95" s="459" t="str">
        <f>IF(OR(AND(GI$12="Grundvertrag Dienstleistung",GK95&gt;='Valori soglia'!$H$5,GM97=""),AND(GI$12="Los Dienstleistung",GK95&gt;='Valori soglia'!$H$5,GM97=""),AND(GI$12="Grundvertrag Lieferung",GK95&gt;='Valori soglia'!$L$5,GM97=""),AND(GI$12="Los Lieferung",GK95&gt;='Valori soglia'!$L$5,GM97="")),"Freihändig Tipo. 13 OAPub","")</f>
        <v/>
      </c>
      <c r="GN95" s="460"/>
      <c r="GO95" s="461" t="str">
        <f>IF(GL95="BöB","Ja","No")</f>
        <v>No</v>
      </c>
      <c r="GP95" s="463" t="str">
        <f>IF(GL95="BöB","Ja","No")</f>
        <v>No</v>
      </c>
      <c r="GQ95" s="465" t="str">
        <f>IF(SUM(GK14:GK97)&gt;GK12/2,"Ʃ Aggiunte &gt; 50% Grundauftrag","")</f>
        <v/>
      </c>
      <c r="GR95" s="162"/>
      <c r="GS95" s="173" t="s">
        <v>44</v>
      </c>
      <c r="GT95" s="429">
        <v>28</v>
      </c>
      <c r="GU95" s="455">
        <v>0</v>
      </c>
      <c r="GV95" s="457" t="str">
        <f>IF(GU95&gt;='Valori soglia'!$H$6,"BöB","OAPub")</f>
        <v>OAPub</v>
      </c>
      <c r="GW95" s="459" t="str">
        <f>IF(OR(AND(GS$12="Grundvertrag Dienstleistung",GU95&gt;='Valori soglia'!$H$5,GW97=""),AND(GS$12="Los Dienstleistung",GU95&gt;='Valori soglia'!$H$5,GW97=""),AND(GS$12="Grundvertrag Lieferung",GU95&gt;='Valori soglia'!$L$5,GW97=""),AND(GS$12="Los Lieferung",GU95&gt;='Valori soglia'!$L$5,GW97="")),"Freihändig Tipo. 13 OAPub","")</f>
        <v/>
      </c>
      <c r="GX95" s="460"/>
      <c r="GY95" s="461" t="str">
        <f>IF(GV95="BöB","Ja","No")</f>
        <v>No</v>
      </c>
      <c r="GZ95" s="463" t="str">
        <f>IF(GV95="BöB","Ja","No")</f>
        <v>No</v>
      </c>
      <c r="HA95" s="465" t="str">
        <f>IF(SUM(GU14:GU97)&gt;GU12/2,"Ʃ Aggiunte &gt; 50% Grundauftrag","")</f>
        <v/>
      </c>
      <c r="HB95" s="27"/>
      <c r="HC95" s="173" t="s">
        <v>44</v>
      </c>
      <c r="HD95" s="429">
        <v>28</v>
      </c>
      <c r="HE95" s="455">
        <v>0</v>
      </c>
      <c r="HF95" s="457" t="str">
        <f>IF(HE95&gt;='Valori soglia'!$H$6,"BöB","OAPub")</f>
        <v>OAPub</v>
      </c>
      <c r="HG95" s="459" t="str">
        <f>IF(OR(AND(HC$12="Grundvertrag Dienstleistung",HE95&gt;='Valori soglia'!$H$5,HG97=""),AND(HC$12="Los Dienstleistung",HE95&gt;='Valori soglia'!$H$5,HG97=""),AND(HC$12="Grundvertrag Lieferung",HE95&gt;='Valori soglia'!$L$5,HG97=""),AND(HC$12="Los Lieferung",HE95&gt;='Valori soglia'!$L$5,HG97="")),"Freihändig Tipo. 13 OAPub","")</f>
        <v/>
      </c>
      <c r="HH95" s="460"/>
      <c r="HI95" s="461" t="str">
        <f>IF(HF95="BöB","Ja","No")</f>
        <v>No</v>
      </c>
      <c r="HJ95" s="463" t="str">
        <f>IF(HF95="BöB","Ja","No")</f>
        <v>No</v>
      </c>
      <c r="HK95" s="465" t="str">
        <f>IF(SUM(HE14:HE97)&gt;HE12/2,"Ʃ Aggiunte &gt; 50% Grundauftrag","")</f>
        <v/>
      </c>
      <c r="HL95" s="27"/>
      <c r="HM95" s="173" t="s">
        <v>44</v>
      </c>
      <c r="HN95" s="429">
        <v>28</v>
      </c>
      <c r="HO95" s="455">
        <v>0</v>
      </c>
      <c r="HP95" s="457" t="str">
        <f>IF(HO95&gt;='Valori soglia'!$H$6,"BöB","OAPub")</f>
        <v>OAPub</v>
      </c>
      <c r="HQ95" s="459" t="str">
        <f>IF(OR(AND(HM$12="Grundvertrag Dienstleistung",HO95&gt;='Valori soglia'!$H$5,HQ97=""),AND(HM$12="Los Dienstleistung",HO95&gt;='Valori soglia'!$H$5,HQ97=""),AND(HM$12="Grundvertrag Lieferung",HO95&gt;='Valori soglia'!$L$5,HQ97=""),AND(HM$12="Los Lieferung",HO95&gt;='Valori soglia'!$L$5,HQ97="")),"Freihändig Tipo. 13 OAPub","")</f>
        <v/>
      </c>
      <c r="HR95" s="460"/>
      <c r="HS95" s="461" t="str">
        <f>IF(HP95="BöB","Ja","No")</f>
        <v>No</v>
      </c>
      <c r="HT95" s="463" t="str">
        <f>IF(HP95="BöB","Ja","No")</f>
        <v>No</v>
      </c>
      <c r="HU95" s="465" t="str">
        <f>IF(SUM(HO14:HO97)&gt;HO12/2,"Ʃ Aggiunte &gt; 50% Grundauftrag","")</f>
        <v/>
      </c>
      <c r="HV95" s="28"/>
      <c r="HW95" s="173" t="s">
        <v>44</v>
      </c>
      <c r="HX95" s="429">
        <v>28</v>
      </c>
      <c r="HY95" s="455">
        <v>0</v>
      </c>
      <c r="HZ95" s="457" t="str">
        <f>IF(HY95&gt;='Valori soglia'!$H$6,"BöB","OAPub")</f>
        <v>OAPub</v>
      </c>
      <c r="IA95" s="459" t="str">
        <f>IF(OR(AND(HW$12="Grundvertrag Dienstleistung",HY95&gt;='Valori soglia'!$H$5,IA97=""),AND(HW$12="Los Dienstleistung",HY95&gt;='Valori soglia'!$H$5,IA97=""),AND(HW$12="Grundvertrag Lieferung",HY95&gt;='Valori soglia'!$L$5,IA97=""),AND(HW$12="Los Lieferung",HY95&gt;='Valori soglia'!$L$5,IA97="")),"Freihändig Tipo. 13 OAPub","")</f>
        <v/>
      </c>
      <c r="IB95" s="460"/>
      <c r="IC95" s="461" t="str">
        <f>IF(HZ95="BöB","Ja","No")</f>
        <v>No</v>
      </c>
      <c r="ID95" s="463" t="str">
        <f>IF(HZ95="BöB","Ja","No")</f>
        <v>No</v>
      </c>
      <c r="IE95" s="465" t="str">
        <f>IF(SUM(HY14:HY97)&gt;HY12/2,"Ʃ Aggiunte &gt; 50% Grundauftrag","")</f>
        <v/>
      </c>
      <c r="IF95" s="27"/>
      <c r="IG95" s="173" t="s">
        <v>44</v>
      </c>
      <c r="IH95" s="429">
        <v>28</v>
      </c>
      <c r="II95" s="455">
        <v>0</v>
      </c>
      <c r="IJ95" s="457" t="str">
        <f>IF(II95&gt;='Valori soglia'!$H$6,"BöB","OAPub")</f>
        <v>OAPub</v>
      </c>
      <c r="IK95" s="459" t="str">
        <f>IF(OR(AND(IG$12="Grundvertrag Dienstleistung",II95&gt;='Valori soglia'!$H$5,IK97=""),AND(IG$12="Los Dienstleistung",II95&gt;='Valori soglia'!$H$5,IK97=""),AND(IG$12="Grundvertrag Lieferung",II95&gt;='Valori soglia'!$L$5,IK97=""),AND(IG$12="Los Lieferung",II95&gt;='Valori soglia'!$L$5,IK97="")),"Freihändig Tipo. 13 OAPub","")</f>
        <v/>
      </c>
      <c r="IL95" s="460"/>
      <c r="IM95" s="461" t="str">
        <f>IF(IJ95="BöB","Ja","No")</f>
        <v>No</v>
      </c>
      <c r="IN95" s="463" t="str">
        <f>IF(IJ95="BöB","Ja","No")</f>
        <v>No</v>
      </c>
      <c r="IO95" s="465" t="str">
        <f>IF(SUM(II14:II97)&gt;II12/2,"Ʃ Aggiunte &gt; 50% Grundauftrag","")</f>
        <v/>
      </c>
      <c r="IP95" s="159"/>
      <c r="IQ95" s="173" t="s">
        <v>44</v>
      </c>
      <c r="IR95" s="429">
        <v>28</v>
      </c>
      <c r="IS95" s="455">
        <v>0</v>
      </c>
      <c r="IT95" s="457" t="str">
        <f>IF(IS95&gt;='Valori soglia'!$H$6,"BöB","OAPub")</f>
        <v>OAPub</v>
      </c>
      <c r="IU95" s="459" t="str">
        <f>IF(OR(AND(IQ$12="Grundvertrag Dienstleistung",IS95&gt;='Valori soglia'!$H$5,IU97=""),AND(IQ$12="Los Dienstleistung",IS95&gt;='Valori soglia'!$H$5,IU97=""),AND(IQ$12="Grundvertrag Lieferung",IS95&gt;='Valori soglia'!$L$5,IU97=""),AND(IQ$12="Los Lieferung",IS95&gt;='Valori soglia'!$L$5,IU97="")),"Freihändig Tipo. 13 OAPub","")</f>
        <v/>
      </c>
      <c r="IV95" s="460"/>
      <c r="IW95" s="461" t="str">
        <f>IF(IT95="BöB","Ja","No")</f>
        <v>No</v>
      </c>
      <c r="IX95" s="463" t="str">
        <f>IF(IT95="BöB","Ja","No")</f>
        <v>No</v>
      </c>
      <c r="IY95" s="465" t="str">
        <f>IF(SUM(IS14:IS97)&gt;IS12/2,"Ʃ Aggiunte &gt; 50% Grundauftrag","")</f>
        <v/>
      </c>
      <c r="IZ95" s="159"/>
      <c r="JA95" s="173" t="s">
        <v>44</v>
      </c>
      <c r="JB95" s="429">
        <v>28</v>
      </c>
      <c r="JC95" s="455">
        <v>0</v>
      </c>
      <c r="JD95" s="457" t="str">
        <f>IF(JC95&gt;='Valori soglia'!$H$6,"BöB","OAPub")</f>
        <v>OAPub</v>
      </c>
      <c r="JE95" s="459" t="str">
        <f>IF(OR(AND(JA$12="Grundvertrag Dienstleistung",JC95&gt;='Valori soglia'!$H$5,JE97=""),AND(JA$12="Los Dienstleistung",JC95&gt;='Valori soglia'!$H$5,JE97=""),AND(JA$12="Grundvertrag Lieferung",JC95&gt;='Valori soglia'!$L$5,JE97=""),AND(JA$12="Los Lieferung",JC95&gt;='Valori soglia'!$L$5,JE97="")),"Freihändig Tipo. 13 OAPub","")</f>
        <v/>
      </c>
      <c r="JF95" s="460"/>
      <c r="JG95" s="461" t="str">
        <f>IF(JD95="BöB","Ja","No")</f>
        <v>No</v>
      </c>
      <c r="JH95" s="463" t="str">
        <f>IF(JD95="BöB","Ja","No")</f>
        <v>No</v>
      </c>
      <c r="JI95" s="465" t="str">
        <f>IF(SUM(JC14:JC97)&gt;JC12/2,"Ʃ Aggiunte &gt; 50% Grundauftrag","")</f>
        <v/>
      </c>
      <c r="JJ95" s="160"/>
      <c r="JK95" s="173" t="s">
        <v>44</v>
      </c>
      <c r="JL95" s="429">
        <v>28</v>
      </c>
      <c r="JM95" s="455">
        <v>0</v>
      </c>
      <c r="JN95" s="457" t="str">
        <f>IF(JM95&gt;='Valori soglia'!$H$6,"BöB","OAPub")</f>
        <v>OAPub</v>
      </c>
      <c r="JO95" s="459" t="str">
        <f>IF(OR(AND(JK$12="Grundvertrag Dienstleistung",JM95&gt;='Valori soglia'!$H$5,JO97=""),AND(JK$12="Los Dienstleistung",JM95&gt;='Valori soglia'!$H$5,JO97=""),AND(JK$12="Grundvertrag Lieferung",JM95&gt;='Valori soglia'!$L$5,JO97=""),AND(JK$12="Los Lieferung",JM95&gt;='Valori soglia'!$L$5,JO97="")),"Freihändig Tipo. 13 OAPub","")</f>
        <v/>
      </c>
      <c r="JP95" s="460"/>
      <c r="JQ95" s="461" t="str">
        <f>IF(JN95="BöB","Ja","No")</f>
        <v>No</v>
      </c>
      <c r="JR95" s="463" t="str">
        <f>IF(JN95="BöB","Ja","No")</f>
        <v>No</v>
      </c>
      <c r="JS95" s="465" t="str">
        <f>IF(SUM(JM14:JM97)&gt;JM12/2,"Ʃ Aggiunte &gt; 50% Grundauftrag","")</f>
        <v/>
      </c>
    </row>
    <row r="96" spans="2:279" ht="27" customHeight="1" x14ac:dyDescent="0.2">
      <c r="B96" s="342" t="s">
        <v>34</v>
      </c>
      <c r="C96" s="429"/>
      <c r="D96" s="378"/>
      <c r="E96" s="510"/>
      <c r="F96" s="498" t="str">
        <f>IF(OR(AND(B95="Grundvertrag Dienstleistung",D95&gt;='Valori soglia'!H$5,D95&lt;'Valori soglia'!H$6),AND(B95="Los Dienstleistung",D95&gt;='Valori soglia'!H$5,D95&lt;'Valori soglia'!H$6),AND(B95="Grundvertrag Lieferung",D95&gt;='Valori soglia'!L$5,D95&lt;'Valori soglia'!L$6),AND(B95="Los Lieferung",D95&gt;='Valori soglia'!L$5,D95&lt;'Valori soglia'!L$6)),"Einladungsverfahren *","")</f>
        <v/>
      </c>
      <c r="G96" s="499"/>
      <c r="H96" s="502"/>
      <c r="I96" s="503"/>
      <c r="J96" s="495"/>
      <c r="K96" s="466" t="s">
        <v>45</v>
      </c>
      <c r="L96" s="429"/>
      <c r="M96" s="455"/>
      <c r="N96" s="457"/>
      <c r="O96" s="468" t="str">
        <f>IF(OR(AND(K$12="Grundvertrag Dienstleistung",M95&lt;'Valori soglia'!$H$5),AND(K$12="Los Dienstleistung",M95&lt;'Valori soglia'!$H$5),AND(K$12="Grundvertrag Lieferung",M95&lt;'Valori soglia'!$L$5),AND(K$12="Los Lieferung",M95&lt;'Valori soglia'!$L$5)),"Freihändig Tipo. 36 OAPub","")</f>
        <v/>
      </c>
      <c r="P96" s="469"/>
      <c r="Q96" s="461"/>
      <c r="R96" s="463"/>
      <c r="S96" s="465"/>
      <c r="T96" s="162"/>
      <c r="U96" s="466" t="s">
        <v>45</v>
      </c>
      <c r="V96" s="429"/>
      <c r="W96" s="455"/>
      <c r="X96" s="457"/>
      <c r="Y96" s="468" t="str">
        <f>IF(OR(AND(U$12="Grundvertrag Dienstleistung",W95&lt;'Valori soglia'!$H$5),AND(U$12="Los Dienstleistung",W95&lt;'Valori soglia'!$H$5),AND(U$12="Grundvertrag Lieferung",W95&lt;'Valori soglia'!$L$5),AND(U$12="Los Lieferung",W95&lt;'Valori soglia'!$L$5)),"Freihändig Tipo. 36 OAPub","")</f>
        <v/>
      </c>
      <c r="Z96" s="469"/>
      <c r="AA96" s="461"/>
      <c r="AB96" s="463"/>
      <c r="AC96" s="465"/>
      <c r="AD96" s="36"/>
      <c r="AE96" s="466" t="s">
        <v>45</v>
      </c>
      <c r="AF96" s="429"/>
      <c r="AG96" s="455"/>
      <c r="AH96" s="457"/>
      <c r="AI96" s="468" t="str">
        <f>IF(OR(AND(AE$12="Grundvertrag Dienstleistung",AG95&lt;'Valori soglia'!$H$5),AND(AE$12="Los Dienstleistung",AG95&lt;'Valori soglia'!$H$5),AND(AE$12="Grundvertrag Lieferung",AG95&lt;'Valori soglia'!$L$5),AND(AE$12="Los Lieferung",AG95&lt;'Valori soglia'!$L$5)),"Freihändig Tipo. 36 OAPub","")</f>
        <v/>
      </c>
      <c r="AJ96" s="469"/>
      <c r="AK96" s="461"/>
      <c r="AL96" s="463"/>
      <c r="AM96" s="465"/>
      <c r="AN96" s="27"/>
      <c r="AO96" s="466" t="s">
        <v>45</v>
      </c>
      <c r="AP96" s="429"/>
      <c r="AQ96" s="455"/>
      <c r="AR96" s="457"/>
      <c r="AS96" s="468" t="str">
        <f>IF(OR(AND(AO$12="Grundvertrag Dienstleistung",AQ95&lt;'Valori soglia'!$H$5),AND(AO$12="Los Dienstleistung",AQ95&lt;'Valori soglia'!$H$5),AND(AO$12="Grundvertrag Lieferung",AQ95&lt;'Valori soglia'!$L$5),AND(AO$12="Los Lieferung",AQ95&lt;'Valori soglia'!$L$5)),"Freihändig Tipo. 36 OAPub","")</f>
        <v/>
      </c>
      <c r="AT96" s="469"/>
      <c r="AU96" s="461"/>
      <c r="AV96" s="463"/>
      <c r="AW96" s="465"/>
      <c r="AX96" s="28"/>
      <c r="AY96" s="466" t="s">
        <v>45</v>
      </c>
      <c r="AZ96" s="429"/>
      <c r="BA96" s="455"/>
      <c r="BB96" s="457"/>
      <c r="BC96" s="468" t="str">
        <f>IF(OR(AND(AY$12="Grundvertrag Dienstleistung",BA95&lt;'Valori soglia'!$H$5),AND(AY$12="Los Dienstleistung",BA95&lt;'Valori soglia'!$H$5),AND(AY$12="Grundvertrag Lieferung",BA95&lt;'Valori soglia'!$L$5),AND(AY$12="Los Lieferung",BA95&lt;'Valori soglia'!$L$5)),"Freihändig Tipo. 36 OAPub","")</f>
        <v/>
      </c>
      <c r="BD96" s="469"/>
      <c r="BE96" s="461"/>
      <c r="BF96" s="463"/>
      <c r="BG96" s="465"/>
      <c r="BH96" s="27"/>
      <c r="BI96" s="466" t="s">
        <v>45</v>
      </c>
      <c r="BJ96" s="429"/>
      <c r="BK96" s="455"/>
      <c r="BL96" s="457"/>
      <c r="BM96" s="468" t="str">
        <f>IF(OR(AND(BI$12="Grundvertrag Dienstleistung",BK95&lt;'Valori soglia'!$H$5),AND(BI$12="Los Dienstleistung",BK95&lt;'Valori soglia'!$H$5),AND(BI$12="Grundvertrag Lieferung",BK95&lt;'Valori soglia'!$L$5),AND(BI$12="Los Lieferung",BK95&lt;'Valori soglia'!$L$5)),"Freihändig Tipo. 36 OAPub","")</f>
        <v/>
      </c>
      <c r="BN96" s="469"/>
      <c r="BO96" s="461"/>
      <c r="BP96" s="463"/>
      <c r="BQ96" s="465"/>
      <c r="BR96" s="159"/>
      <c r="BS96" s="466" t="s">
        <v>45</v>
      </c>
      <c r="BT96" s="429"/>
      <c r="BU96" s="455"/>
      <c r="BV96" s="457"/>
      <c r="BW96" s="468" t="str">
        <f>IF(OR(AND(BS$12="Grundvertrag Dienstleistung",BU95&lt;'Valori soglia'!$H$5),AND(BS$12="Los Dienstleistung",BU95&lt;'Valori soglia'!$H$5),AND(BS$12="Grundvertrag Lieferung",BU95&lt;'Valori soglia'!$L$5),AND(BS$12="Los Lieferung",BU95&lt;'Valori soglia'!$L$5)),"Freihändig Tipo. 36 OAPub","")</f>
        <v/>
      </c>
      <c r="BX96" s="469"/>
      <c r="BY96" s="461"/>
      <c r="BZ96" s="463"/>
      <c r="CA96" s="465"/>
      <c r="CB96" s="159"/>
      <c r="CC96" s="466" t="s">
        <v>45</v>
      </c>
      <c r="CD96" s="429"/>
      <c r="CE96" s="455"/>
      <c r="CF96" s="457"/>
      <c r="CG96" s="468" t="str">
        <f>IF(OR(AND(CC$12="Grundvertrag Dienstleistung",CE95&lt;'Valori soglia'!$H$5),AND(CC$12="Los Dienstleistung",CE95&lt;'Valori soglia'!$H$5),AND(CC$12="Grundvertrag Lieferung",CE95&lt;'Valori soglia'!$L$5),AND(CC$12="Los Lieferung",CE95&lt;'Valori soglia'!$L$5)),"Freihändig Tipo. 36 OAPub","")</f>
        <v/>
      </c>
      <c r="CH96" s="469"/>
      <c r="CI96" s="461"/>
      <c r="CJ96" s="463"/>
      <c r="CK96" s="465"/>
      <c r="CL96" s="160"/>
      <c r="CM96" s="466" t="s">
        <v>45</v>
      </c>
      <c r="CN96" s="429"/>
      <c r="CO96" s="455"/>
      <c r="CP96" s="457"/>
      <c r="CQ96" s="468" t="str">
        <f>IF(OR(AND(CM$12="Grundvertrag Dienstleistung",CO95&lt;'Valori soglia'!$H$5),AND(CM$12="Los Dienstleistung",CO95&lt;'Valori soglia'!$H$5),AND(CM$12="Grundvertrag Lieferung",CO95&lt;'Valori soglia'!$L$5),AND(CM$12="Los Lieferung",CO95&lt;'Valori soglia'!$L$5)),"Freihändig Tipo. 36 OAPub","")</f>
        <v/>
      </c>
      <c r="CR96" s="469"/>
      <c r="CS96" s="461"/>
      <c r="CT96" s="463"/>
      <c r="CU96" s="465"/>
      <c r="CV96" s="161"/>
      <c r="CW96" s="466" t="s">
        <v>45</v>
      </c>
      <c r="CX96" s="429"/>
      <c r="CY96" s="455"/>
      <c r="CZ96" s="457"/>
      <c r="DA96" s="468" t="str">
        <f>IF(OR(AND(CW$12="Grundvertrag Dienstleistung",CY95&lt;'Valori soglia'!$H$5),AND(CW$12="Los Dienstleistung",CY95&lt;'Valori soglia'!$H$5),AND(CW$12="Grundvertrag Lieferung",CY95&lt;'Valori soglia'!$L$5),AND(CW$12="Los Lieferung",CY95&lt;'Valori soglia'!$L$5)),"Freihändig Tipo. 36 OAPub","")</f>
        <v/>
      </c>
      <c r="DB96" s="469"/>
      <c r="DC96" s="461"/>
      <c r="DD96" s="463"/>
      <c r="DE96" s="465"/>
      <c r="DF96" s="162"/>
      <c r="DG96" s="466" t="s">
        <v>45</v>
      </c>
      <c r="DH96" s="429"/>
      <c r="DI96" s="455"/>
      <c r="DJ96" s="457"/>
      <c r="DK96" s="468" t="str">
        <f>IF(OR(AND(DG$12="Grundvertrag Dienstleistung",DI95&lt;'Valori soglia'!$H$5),AND(DG$12="Los Dienstleistung",DI95&lt;'Valori soglia'!$H$5),AND(DG$12="Grundvertrag Lieferung",DI95&lt;'Valori soglia'!$L$5),AND(DG$12="Los Lieferung",DI95&lt;'Valori soglia'!$L$5)),"Freihändig Tipo. 36 OAPub","")</f>
        <v/>
      </c>
      <c r="DL96" s="469"/>
      <c r="DM96" s="461"/>
      <c r="DN96" s="463"/>
      <c r="DO96" s="465"/>
      <c r="DP96" s="36"/>
      <c r="DQ96" s="466" t="s">
        <v>45</v>
      </c>
      <c r="DR96" s="429"/>
      <c r="DS96" s="455"/>
      <c r="DT96" s="457"/>
      <c r="DU96" s="468" t="str">
        <f>IF(OR(AND(DQ$12="Grundvertrag Dienstleistung",DS95&lt;'Valori soglia'!$H$5),AND(DQ$12="Los Dienstleistung",DS95&lt;'Valori soglia'!$H$5),AND(DQ$12="Grundvertrag Lieferung",DS95&lt;'Valori soglia'!$L$5),AND(DQ$12="Los Lieferung",DS95&lt;'Valori soglia'!$L$5)),"Freihändig Tipo. 36 OAPub","")</f>
        <v/>
      </c>
      <c r="DV96" s="469"/>
      <c r="DW96" s="461"/>
      <c r="DX96" s="463"/>
      <c r="DY96" s="465"/>
      <c r="DZ96" s="27"/>
      <c r="EA96" s="466" t="s">
        <v>45</v>
      </c>
      <c r="EB96" s="429"/>
      <c r="EC96" s="455"/>
      <c r="ED96" s="457"/>
      <c r="EE96" s="468" t="str">
        <f>IF(OR(AND(EA$12="Grundvertrag Dienstleistung",EC95&lt;'Valori soglia'!$H$5),AND(EA$12="Los Dienstleistung",EC95&lt;'Valori soglia'!$H$5),AND(EA$12="Grundvertrag Lieferung",EC95&lt;'Valori soglia'!$L$5),AND(EA$12="Los Lieferung",EC95&lt;'Valori soglia'!$L$5)),"Freihändig Tipo. 36 OAPub","")</f>
        <v/>
      </c>
      <c r="EF96" s="469"/>
      <c r="EG96" s="461"/>
      <c r="EH96" s="463"/>
      <c r="EI96" s="465"/>
      <c r="EJ96" s="28"/>
      <c r="EK96" s="466" t="s">
        <v>45</v>
      </c>
      <c r="EL96" s="429"/>
      <c r="EM96" s="455"/>
      <c r="EN96" s="457"/>
      <c r="EO96" s="468" t="str">
        <f>IF(OR(AND(EK$12="Grundvertrag Dienstleistung",EM95&lt;'Valori soglia'!$H$5),AND(EK$12="Los Dienstleistung",EM95&lt;'Valori soglia'!$H$5),AND(EK$12="Grundvertrag Lieferung",EM95&lt;'Valori soglia'!$L$5),AND(EK$12="Los Lieferung",EM95&lt;'Valori soglia'!$L$5)),"Freihändig Tipo. 36 OAPub","")</f>
        <v/>
      </c>
      <c r="EP96" s="469"/>
      <c r="EQ96" s="461"/>
      <c r="ER96" s="463"/>
      <c r="ES96" s="465"/>
      <c r="ET96" s="27"/>
      <c r="EU96" s="466" t="s">
        <v>45</v>
      </c>
      <c r="EV96" s="429"/>
      <c r="EW96" s="455"/>
      <c r="EX96" s="457"/>
      <c r="EY96" s="468" t="str">
        <f>IF(OR(AND(EU$12="Grundvertrag Dienstleistung",EW95&lt;'Valori soglia'!$H$5),AND(EU$12="Los Dienstleistung",EW95&lt;'Valori soglia'!$H$5),AND(EU$12="Grundvertrag Lieferung",EW95&lt;'Valori soglia'!$L$5),AND(EU$12="Los Lieferung",EW95&lt;'Valori soglia'!$L$5)),"Freihändig Tipo. 36 OAPub","")</f>
        <v/>
      </c>
      <c r="EZ96" s="469"/>
      <c r="FA96" s="461"/>
      <c r="FB96" s="463"/>
      <c r="FC96" s="465"/>
      <c r="FD96" s="159"/>
      <c r="FE96" s="466" t="s">
        <v>45</v>
      </c>
      <c r="FF96" s="429"/>
      <c r="FG96" s="455"/>
      <c r="FH96" s="457"/>
      <c r="FI96" s="468" t="str">
        <f>IF(OR(AND(FE$12="Grundvertrag Dienstleistung",FG95&lt;'Valori soglia'!$H$5),AND(FE$12="Los Dienstleistung",FG95&lt;'Valori soglia'!$H$5),AND(FE$12="Grundvertrag Lieferung",FG95&lt;'Valori soglia'!$L$5),AND(FE$12="Los Lieferung",FG95&lt;'Valori soglia'!$L$5)),"Freihändig Tipo. 36 OAPub","")</f>
        <v/>
      </c>
      <c r="FJ96" s="469"/>
      <c r="FK96" s="461"/>
      <c r="FL96" s="463"/>
      <c r="FM96" s="465"/>
      <c r="FN96" s="159"/>
      <c r="FO96" s="466" t="s">
        <v>45</v>
      </c>
      <c r="FP96" s="429"/>
      <c r="FQ96" s="455"/>
      <c r="FR96" s="457"/>
      <c r="FS96" s="468" t="str">
        <f>IF(OR(AND(FO$12="Grundvertrag Dienstleistung",FQ95&lt;'Valori soglia'!$H$5),AND(FO$12="Los Dienstleistung",FQ95&lt;'Valori soglia'!$H$5),AND(FO$12="Grundvertrag Lieferung",FQ95&lt;'Valori soglia'!$L$5),AND(FO$12="Los Lieferung",FQ95&lt;'Valori soglia'!$L$5)),"Freihändig Tipo. 36 OAPub","")</f>
        <v/>
      </c>
      <c r="FT96" s="469"/>
      <c r="FU96" s="461"/>
      <c r="FV96" s="463"/>
      <c r="FW96" s="465"/>
      <c r="FX96" s="160"/>
      <c r="FY96" s="466" t="s">
        <v>45</v>
      </c>
      <c r="FZ96" s="429"/>
      <c r="GA96" s="455"/>
      <c r="GB96" s="457"/>
      <c r="GC96" s="468" t="str">
        <f>IF(OR(AND(FY$12="Grundvertrag Dienstleistung",GA95&lt;'Valori soglia'!$H$5),AND(FY$12="Los Dienstleistung",GA95&lt;'Valori soglia'!$H$5),AND(FY$12="Grundvertrag Lieferung",GA95&lt;'Valori soglia'!$L$5),AND(FY$12="Los Lieferung",GA95&lt;'Valori soglia'!$L$5)),"Freihändig Tipo. 36 OAPub","")</f>
        <v/>
      </c>
      <c r="GD96" s="469"/>
      <c r="GE96" s="461"/>
      <c r="GF96" s="463"/>
      <c r="GG96" s="465"/>
      <c r="GH96" s="161"/>
      <c r="GI96" s="466" t="s">
        <v>45</v>
      </c>
      <c r="GJ96" s="429"/>
      <c r="GK96" s="455"/>
      <c r="GL96" s="457"/>
      <c r="GM96" s="468" t="str">
        <f>IF(OR(AND(GI$12="Grundvertrag Dienstleistung",GK95&lt;'Valori soglia'!$H$5),AND(GI$12="Los Dienstleistung",GK95&lt;'Valori soglia'!$H$5),AND(GI$12="Grundvertrag Lieferung",GK95&lt;'Valori soglia'!$L$5),AND(GI$12="Los Lieferung",GK95&lt;'Valori soglia'!$L$5)),"Freihändig Tipo. 36 OAPub","")</f>
        <v/>
      </c>
      <c r="GN96" s="469"/>
      <c r="GO96" s="461"/>
      <c r="GP96" s="463"/>
      <c r="GQ96" s="465"/>
      <c r="GR96" s="162"/>
      <c r="GS96" s="466" t="s">
        <v>45</v>
      </c>
      <c r="GT96" s="429"/>
      <c r="GU96" s="455"/>
      <c r="GV96" s="457"/>
      <c r="GW96" s="468" t="str">
        <f>IF(OR(AND(GS$12="Grundvertrag Dienstleistung",GU95&lt;'Valori soglia'!$H$5),AND(GS$12="Los Dienstleistung",GU95&lt;'Valori soglia'!$H$5),AND(GS$12="Grundvertrag Lieferung",GU95&lt;'Valori soglia'!$L$5),AND(GS$12="Los Lieferung",GU95&lt;'Valori soglia'!$L$5)),"Freihändig Tipo. 36 OAPub","")</f>
        <v/>
      </c>
      <c r="GX96" s="469"/>
      <c r="GY96" s="461"/>
      <c r="GZ96" s="463"/>
      <c r="HA96" s="465"/>
      <c r="HB96" s="36"/>
      <c r="HC96" s="466" t="s">
        <v>45</v>
      </c>
      <c r="HD96" s="429"/>
      <c r="HE96" s="455"/>
      <c r="HF96" s="457"/>
      <c r="HG96" s="468" t="str">
        <f>IF(OR(AND(HC$12="Grundvertrag Dienstleistung",HE95&lt;'Valori soglia'!$H$5),AND(HC$12="Los Dienstleistung",HE95&lt;'Valori soglia'!$H$5),AND(HC$12="Grundvertrag Lieferung",HE95&lt;'Valori soglia'!$L$5),AND(HC$12="Los Lieferung",HE95&lt;'Valori soglia'!$L$5)),"Freihändig Tipo. 36 OAPub","")</f>
        <v/>
      </c>
      <c r="HH96" s="469"/>
      <c r="HI96" s="461"/>
      <c r="HJ96" s="463"/>
      <c r="HK96" s="465"/>
      <c r="HL96" s="27"/>
      <c r="HM96" s="466" t="s">
        <v>45</v>
      </c>
      <c r="HN96" s="429"/>
      <c r="HO96" s="455"/>
      <c r="HP96" s="457"/>
      <c r="HQ96" s="468" t="str">
        <f>IF(OR(AND(HM$12="Grundvertrag Dienstleistung",HO95&lt;'Valori soglia'!$H$5),AND(HM$12="Los Dienstleistung",HO95&lt;'Valori soglia'!$H$5),AND(HM$12="Grundvertrag Lieferung",HO95&lt;'Valori soglia'!$L$5),AND(HM$12="Los Lieferung",HO95&lt;'Valori soglia'!$L$5)),"Freihändig Tipo. 36 OAPub","")</f>
        <v/>
      </c>
      <c r="HR96" s="469"/>
      <c r="HS96" s="461"/>
      <c r="HT96" s="463"/>
      <c r="HU96" s="465"/>
      <c r="HV96" s="28"/>
      <c r="HW96" s="466" t="s">
        <v>45</v>
      </c>
      <c r="HX96" s="429"/>
      <c r="HY96" s="455"/>
      <c r="HZ96" s="457"/>
      <c r="IA96" s="468" t="str">
        <f>IF(OR(AND(HW$12="Grundvertrag Dienstleistung",HY95&lt;'Valori soglia'!$H$5),AND(HW$12="Los Dienstleistung",HY95&lt;'Valori soglia'!$H$5),AND(HW$12="Grundvertrag Lieferung",HY95&lt;'Valori soglia'!$L$5),AND(HW$12="Los Lieferung",HY95&lt;'Valori soglia'!$L$5)),"Freihändig Tipo. 36 OAPub","")</f>
        <v/>
      </c>
      <c r="IB96" s="469"/>
      <c r="IC96" s="461"/>
      <c r="ID96" s="463"/>
      <c r="IE96" s="465"/>
      <c r="IF96" s="27"/>
      <c r="IG96" s="466" t="s">
        <v>45</v>
      </c>
      <c r="IH96" s="429"/>
      <c r="II96" s="455"/>
      <c r="IJ96" s="457"/>
      <c r="IK96" s="468" t="str">
        <f>IF(OR(AND(IG$12="Grundvertrag Dienstleistung",II95&lt;'Valori soglia'!$H$5),AND(IG$12="Los Dienstleistung",II95&lt;'Valori soglia'!$H$5),AND(IG$12="Grundvertrag Lieferung",II95&lt;'Valori soglia'!$L$5),AND(IG$12="Los Lieferung",II95&lt;'Valori soglia'!$L$5)),"Freihändig Tipo. 36 OAPub","")</f>
        <v/>
      </c>
      <c r="IL96" s="469"/>
      <c r="IM96" s="461"/>
      <c r="IN96" s="463"/>
      <c r="IO96" s="465"/>
      <c r="IP96" s="159"/>
      <c r="IQ96" s="466" t="s">
        <v>45</v>
      </c>
      <c r="IR96" s="429"/>
      <c r="IS96" s="455"/>
      <c r="IT96" s="457"/>
      <c r="IU96" s="468" t="str">
        <f>IF(OR(AND(IQ$12="Grundvertrag Dienstleistung",IS95&lt;'Valori soglia'!$H$5),AND(IQ$12="Los Dienstleistung",IS95&lt;'Valori soglia'!$H$5),AND(IQ$12="Grundvertrag Lieferung",IS95&lt;'Valori soglia'!$L$5),AND(IQ$12="Los Lieferung",IS95&lt;'Valori soglia'!$L$5)),"Freihändig Tipo. 36 OAPub","")</f>
        <v/>
      </c>
      <c r="IV96" s="469"/>
      <c r="IW96" s="461"/>
      <c r="IX96" s="463"/>
      <c r="IY96" s="465"/>
      <c r="IZ96" s="159"/>
      <c r="JA96" s="466" t="s">
        <v>45</v>
      </c>
      <c r="JB96" s="429"/>
      <c r="JC96" s="455"/>
      <c r="JD96" s="457"/>
      <c r="JE96" s="468" t="str">
        <f>IF(OR(AND(JA$12="Grundvertrag Dienstleistung",JC95&lt;'Valori soglia'!$H$5),AND(JA$12="Los Dienstleistung",JC95&lt;'Valori soglia'!$H$5),AND(JA$12="Grundvertrag Lieferung",JC95&lt;'Valori soglia'!$L$5),AND(JA$12="Los Lieferung",JC95&lt;'Valori soglia'!$L$5)),"Freihändig Tipo. 36 OAPub","")</f>
        <v/>
      </c>
      <c r="JF96" s="469"/>
      <c r="JG96" s="461"/>
      <c r="JH96" s="463"/>
      <c r="JI96" s="465"/>
      <c r="JJ96" s="160"/>
      <c r="JK96" s="466" t="s">
        <v>45</v>
      </c>
      <c r="JL96" s="429"/>
      <c r="JM96" s="455"/>
      <c r="JN96" s="457"/>
      <c r="JO96" s="468" t="str">
        <f>IF(OR(AND(JK$12="Grundvertrag Dienstleistung",JM95&lt;'Valori soglia'!$H$5),AND(JK$12="Los Dienstleistung",JM95&lt;'Valori soglia'!$H$5),AND(JK$12="Grundvertrag Lieferung",JM95&lt;'Valori soglia'!$L$5),AND(JK$12="Los Lieferung",JM95&lt;'Valori soglia'!$L$5)),"Freihändig Tipo. 36 OAPub","")</f>
        <v/>
      </c>
      <c r="JP96" s="469"/>
      <c r="JQ96" s="461"/>
      <c r="JR96" s="463"/>
      <c r="JS96" s="465"/>
    </row>
    <row r="97" spans="2:279" ht="27" customHeight="1" x14ac:dyDescent="0.2">
      <c r="B97" s="343"/>
      <c r="C97" s="429"/>
      <c r="D97" s="378"/>
      <c r="E97" s="510"/>
      <c r="F97" s="507" t="str">
        <f>IF(OR(AND(B95="Grundvertrag Dienstleistung",D95&lt;'Valori soglia'!H$5),AND(B95="Los Dienstleistung",D95&lt;'Valori soglia'!H$5),AND(B95="Grundvertrag Lieferung",D95&lt;'Valori soglia'!L$5),AND(B95="Los Lieferung",D95&lt;'Valori soglia'!L$5)),"Freihändig Tipo. 36 OAPub","")</f>
        <v/>
      </c>
      <c r="G97" s="508"/>
      <c r="H97" s="502"/>
      <c r="I97" s="503"/>
      <c r="J97" s="495"/>
      <c r="K97" s="466"/>
      <c r="L97" s="429"/>
      <c r="M97" s="455"/>
      <c r="N97" s="457"/>
      <c r="O97" s="472" t="str">
        <f>IF(OR(AND(N$12="Offen",OR(AND(K$12="Grundvertrag Dienstleistung",M95&gt;='Valori soglia'!$H$5,M95&lt;'Valori soglia'!$H$6),AND(K$12="Los Dienstleistung",M95&gt;='Valori soglia'!$H$5,M95&lt;'Valori soglia'!$H$6),AND(K$12="Grundvertrag Lieferung",M95&gt;='Valori soglia'!$L$5,M95&lt;'Valori soglia'!$L$6),AND(K$12="Los Lieferung",M95&gt;='Valori soglia'!$L$5,M95&lt;'Valori soglia'!$L$6))),AND(N$12="Einladung",OR(AND(K$12="Grundvertrag Dienstleistung",M95&gt;='Valori soglia'!$H$5,M95&lt;'Valori soglia'!$H$6),AND(K$12="Los Dienstleistung",M95&gt;='Valori soglia'!$H$5,M95&lt;'Valori soglia'!$H$6),AND(K$12="Grundvertrag Lieferung",M95&gt;='Valori soglia'!$L$5,M95&lt;'Valori soglia'!$L$6),AND(K$12="Los Lieferung",M95&gt;='Valori soglia'!$L$5,M95&lt;'Valori soglia'!$L$6)))),"Freihändig Tipo. 36 Abs. 2 Bst. d OAPub","")</f>
        <v/>
      </c>
      <c r="P97" s="473"/>
      <c r="Q97" s="461"/>
      <c r="R97" s="463"/>
      <c r="S97" s="465"/>
      <c r="T97" s="162"/>
      <c r="U97" s="466"/>
      <c r="V97" s="429"/>
      <c r="W97" s="455"/>
      <c r="X97" s="457"/>
      <c r="Y97" s="472" t="str">
        <f>IF(OR(AND(X$12="Offen",OR(AND(U$12="Grundvertrag Dienstleistung",W95&gt;='Valori soglia'!$H$5,W95&lt;'Valori soglia'!$H$6),AND(U$12="Los Dienstleistung",W95&gt;='Valori soglia'!$H$5,W95&lt;'Valori soglia'!$H$6),AND(U$12="Grundvertrag Lieferung",W95&gt;='Valori soglia'!$L$5,W95&lt;'Valori soglia'!$L$6),AND(U$12="Los Lieferung",W95&gt;='Valori soglia'!$L$5,W95&lt;'Valori soglia'!$L$6))),AND(X$12="Einladung",OR(AND(U$12="Grundvertrag Dienstleistung",W95&gt;='Valori soglia'!$H$5,W95&lt;'Valori soglia'!$H$6),AND(U$12="Los Dienstleistung",W95&gt;='Valori soglia'!$H$5,W95&lt;'Valori soglia'!$H$6),AND(U$12="Grundvertrag Lieferung",W95&gt;='Valori soglia'!$L$5,W95&lt;'Valori soglia'!$L$6),AND(U$12="Los Lieferung",W95&gt;='Valori soglia'!$L$5,W95&lt;'Valori soglia'!$L$6)))),"Freihändig Tipo. 36 Abs. 2 Bst. d OAPub","")</f>
        <v/>
      </c>
      <c r="Z97" s="473"/>
      <c r="AA97" s="461"/>
      <c r="AB97" s="463"/>
      <c r="AC97" s="465"/>
      <c r="AD97" s="27"/>
      <c r="AE97" s="466"/>
      <c r="AF97" s="429"/>
      <c r="AG97" s="455"/>
      <c r="AH97" s="457"/>
      <c r="AI97" s="472" t="str">
        <f>IF(OR(AND(AH$12="Offen",OR(AND(AE$12="Grundvertrag Dienstleistung",AG95&gt;='Valori soglia'!$H$5,AG95&lt;'Valori soglia'!$H$6),AND(AE$12="Los Dienstleistung",AG95&gt;='Valori soglia'!$H$5,AG95&lt;'Valori soglia'!$H$6),AND(AE$12="Grundvertrag Lieferung",AG95&gt;='Valori soglia'!$L$5,AG95&lt;'Valori soglia'!$L$6),AND(AE$12="Los Lieferung",AG95&gt;='Valori soglia'!$L$5,AG95&lt;'Valori soglia'!$L$6))),AND(AH$12="Einladung",OR(AND(AE$12="Grundvertrag Dienstleistung",AG95&gt;='Valori soglia'!$H$5,AG95&lt;'Valori soglia'!$H$6),AND(AE$12="Los Dienstleistung",AG95&gt;='Valori soglia'!$H$5,AG95&lt;'Valori soglia'!$H$6),AND(AE$12="Grundvertrag Lieferung",AG95&gt;='Valori soglia'!$L$5,AG95&lt;'Valori soglia'!$L$6),AND(AE$12="Los Lieferung",AG95&gt;='Valori soglia'!$L$5,AG95&lt;'Valori soglia'!$L$6)))),"Freihändig Tipo. 36 Abs. 2 Bst. d OAPub","")</f>
        <v/>
      </c>
      <c r="AJ97" s="473"/>
      <c r="AK97" s="461"/>
      <c r="AL97" s="463"/>
      <c r="AM97" s="465"/>
      <c r="AN97" s="27"/>
      <c r="AO97" s="466"/>
      <c r="AP97" s="429"/>
      <c r="AQ97" s="455"/>
      <c r="AR97" s="457"/>
      <c r="AS97" s="472" t="str">
        <f>IF(OR(AND(AR$12="Offen",OR(AND(AO$12="Grundvertrag Dienstleistung",AQ95&gt;='Valori soglia'!$H$5,AQ95&lt;'Valori soglia'!$H$6),AND(AO$12="Los Dienstleistung",AQ95&gt;='Valori soglia'!$H$5,AQ95&lt;'Valori soglia'!$H$6),AND(AO$12="Grundvertrag Lieferung",AQ95&gt;='Valori soglia'!$L$5,AQ95&lt;'Valori soglia'!$L$6),AND(AO$12="Los Lieferung",AQ95&gt;='Valori soglia'!$L$5,AQ95&lt;'Valori soglia'!$L$6))),AND(AR$12="Einladung",OR(AND(AO$12="Grundvertrag Dienstleistung",AQ95&gt;='Valori soglia'!$H$5,AQ95&lt;'Valori soglia'!$H$6),AND(AO$12="Los Dienstleistung",AQ95&gt;='Valori soglia'!$H$5,AQ95&lt;'Valori soglia'!$H$6),AND(AO$12="Grundvertrag Lieferung",AQ95&gt;='Valori soglia'!$L$5,AQ95&lt;'Valori soglia'!$L$6),AND(AO$12="Los Lieferung",AQ95&gt;='Valori soglia'!$L$5,AQ95&lt;'Valori soglia'!$L$6)))),"Freihändig Tipo. 36 Abs. 2 Bst. d OAPub","")</f>
        <v/>
      </c>
      <c r="AT97" s="473"/>
      <c r="AU97" s="461"/>
      <c r="AV97" s="463"/>
      <c r="AW97" s="465"/>
      <c r="AX97" s="28"/>
      <c r="AY97" s="466"/>
      <c r="AZ97" s="429"/>
      <c r="BA97" s="455"/>
      <c r="BB97" s="457"/>
      <c r="BC97" s="472" t="str">
        <f>IF(OR(AND(BB$12="Offen",OR(AND(AY$12="Grundvertrag Dienstleistung",BA95&gt;='Valori soglia'!$H$5,BA95&lt;'Valori soglia'!$H$6),AND(AY$12="Los Dienstleistung",BA95&gt;='Valori soglia'!$H$5,BA95&lt;'Valori soglia'!$H$6),AND(AY$12="Grundvertrag Lieferung",BA95&gt;='Valori soglia'!$L$5,BA95&lt;'Valori soglia'!$L$6),AND(AY$12="Los Lieferung",BA95&gt;='Valori soglia'!$L$5,BA95&lt;'Valori soglia'!$L$6))),AND(BB$12="Einladung",OR(AND(AY$12="Grundvertrag Dienstleistung",BA95&gt;='Valori soglia'!$H$5,BA95&lt;'Valori soglia'!$H$6),AND(AY$12="Los Dienstleistung",BA95&gt;='Valori soglia'!$H$5,BA95&lt;'Valori soglia'!$H$6),AND(AY$12="Grundvertrag Lieferung",BA95&gt;='Valori soglia'!$L$5,BA95&lt;'Valori soglia'!$L$6),AND(AY$12="Los Lieferung",BA95&gt;='Valori soglia'!$L$5,BA95&lt;'Valori soglia'!$L$6)))),"Freihändig Tipo. 36 Abs. 2 Bst. d OAPub","")</f>
        <v/>
      </c>
      <c r="BD97" s="473"/>
      <c r="BE97" s="461"/>
      <c r="BF97" s="463"/>
      <c r="BG97" s="465"/>
      <c r="BH97" s="27"/>
      <c r="BI97" s="466"/>
      <c r="BJ97" s="429"/>
      <c r="BK97" s="455"/>
      <c r="BL97" s="457"/>
      <c r="BM97" s="472" t="str">
        <f>IF(OR(AND(BL$12="Offen",OR(AND(BI$12="Grundvertrag Dienstleistung",BK95&gt;='Valori soglia'!$H$5,BK95&lt;'Valori soglia'!$H$6),AND(BI$12="Los Dienstleistung",BK95&gt;='Valori soglia'!$H$5,BK95&lt;'Valori soglia'!$H$6),AND(BI$12="Grundvertrag Lieferung",BK95&gt;='Valori soglia'!$L$5,BK95&lt;'Valori soglia'!$L$6),AND(BI$12="Los Lieferung",BK95&gt;='Valori soglia'!$L$5,BK95&lt;'Valori soglia'!$L$6))),AND(BL$12="Einladung",OR(AND(BI$12="Grundvertrag Dienstleistung",BK95&gt;='Valori soglia'!$H$5,BK95&lt;'Valori soglia'!$H$6),AND(BI$12="Los Dienstleistung",BK95&gt;='Valori soglia'!$H$5,BK95&lt;'Valori soglia'!$H$6),AND(BI$12="Grundvertrag Lieferung",BK95&gt;='Valori soglia'!$L$5,BK95&lt;'Valori soglia'!$L$6),AND(BI$12="Los Lieferung",BK95&gt;='Valori soglia'!$L$5,BK95&lt;'Valori soglia'!$L$6)))),"Freihändig Tipo. 36 Abs. 2 Bst. d OAPub","")</f>
        <v/>
      </c>
      <c r="BN97" s="473"/>
      <c r="BO97" s="461"/>
      <c r="BP97" s="463"/>
      <c r="BQ97" s="465"/>
      <c r="BR97" s="159"/>
      <c r="BS97" s="466"/>
      <c r="BT97" s="429"/>
      <c r="BU97" s="455"/>
      <c r="BV97" s="457"/>
      <c r="BW97" s="472" t="str">
        <f>IF(OR(AND(BV$12="Offen",OR(AND(BS$12="Grundvertrag Dienstleistung",BU95&gt;='Valori soglia'!$H$5,BU95&lt;'Valori soglia'!$H$6),AND(BS$12="Los Dienstleistung",BU95&gt;='Valori soglia'!$H$5,BU95&lt;'Valori soglia'!$H$6),AND(BS$12="Grundvertrag Lieferung",BU95&gt;='Valori soglia'!$L$5,BU95&lt;'Valori soglia'!$L$6),AND(BS$12="Los Lieferung",BU95&gt;='Valori soglia'!$L$5,BU95&lt;'Valori soglia'!$L$6))),AND(BV$12="Einladung",OR(AND(BS$12="Grundvertrag Dienstleistung",BU95&gt;='Valori soglia'!$H$5,BU95&lt;'Valori soglia'!$H$6),AND(BS$12="Los Dienstleistung",BU95&gt;='Valori soglia'!$H$5,BU95&lt;'Valori soglia'!$H$6),AND(BS$12="Grundvertrag Lieferung",BU95&gt;='Valori soglia'!$L$5,BU95&lt;'Valori soglia'!$L$6),AND(BS$12="Los Lieferung",BU95&gt;='Valori soglia'!$L$5,BU95&lt;'Valori soglia'!$L$6)))),"Freihändig Tipo. 36 Abs. 2 Bst. d OAPub","")</f>
        <v/>
      </c>
      <c r="BX97" s="473"/>
      <c r="BY97" s="461"/>
      <c r="BZ97" s="463"/>
      <c r="CA97" s="465"/>
      <c r="CB97" s="159"/>
      <c r="CC97" s="466"/>
      <c r="CD97" s="429"/>
      <c r="CE97" s="455"/>
      <c r="CF97" s="457"/>
      <c r="CG97" s="472" t="str">
        <f>IF(OR(AND(CF$12="Offen",OR(AND(CC$12="Grundvertrag Dienstleistung",CE95&gt;='Valori soglia'!$H$5,CE95&lt;'Valori soglia'!$H$6),AND(CC$12="Los Dienstleistung",CE95&gt;='Valori soglia'!$H$5,CE95&lt;'Valori soglia'!$H$6),AND(CC$12="Grundvertrag Lieferung",CE95&gt;='Valori soglia'!$L$5,CE95&lt;'Valori soglia'!$L$6),AND(CC$12="Los Lieferung",CE95&gt;='Valori soglia'!$L$5,CE95&lt;'Valori soglia'!$L$6))),AND(CF$12="Einladung",OR(AND(CC$12="Grundvertrag Dienstleistung",CE95&gt;='Valori soglia'!$H$5,CE95&lt;'Valori soglia'!$H$6),AND(CC$12="Los Dienstleistung",CE95&gt;='Valori soglia'!$H$5,CE95&lt;'Valori soglia'!$H$6),AND(CC$12="Grundvertrag Lieferung",CE95&gt;='Valori soglia'!$L$5,CE95&lt;'Valori soglia'!$L$6),AND(CC$12="Los Lieferung",CE95&gt;='Valori soglia'!$L$5,CE95&lt;'Valori soglia'!$L$6)))),"Freihändig Tipo. 36 Abs. 2 Bst. d OAPub","")</f>
        <v/>
      </c>
      <c r="CH97" s="473"/>
      <c r="CI97" s="461"/>
      <c r="CJ97" s="463"/>
      <c r="CK97" s="465"/>
      <c r="CL97" s="160"/>
      <c r="CM97" s="466"/>
      <c r="CN97" s="429"/>
      <c r="CO97" s="455"/>
      <c r="CP97" s="457"/>
      <c r="CQ97" s="472" t="str">
        <f>IF(OR(AND(CP$12="Offen",OR(AND(CM$12="Grundvertrag Dienstleistung",CO95&gt;='Valori soglia'!$H$5,CO95&lt;'Valori soglia'!$H$6),AND(CM$12="Los Dienstleistung",CO95&gt;='Valori soglia'!$H$5,CO95&lt;'Valori soglia'!$H$6),AND(CM$12="Grundvertrag Lieferung",CO95&gt;='Valori soglia'!$L$5,CO95&lt;'Valori soglia'!$L$6),AND(CM$12="Los Lieferung",CO95&gt;='Valori soglia'!$L$5,CO95&lt;'Valori soglia'!$L$6))),AND(CP$12="Einladung",OR(AND(CM$12="Grundvertrag Dienstleistung",CO95&gt;='Valori soglia'!$H$5,CO95&lt;'Valori soglia'!$H$6),AND(CM$12="Los Dienstleistung",CO95&gt;='Valori soglia'!$H$5,CO95&lt;'Valori soglia'!$H$6),AND(CM$12="Grundvertrag Lieferung",CO95&gt;='Valori soglia'!$L$5,CO95&lt;'Valori soglia'!$L$6),AND(CM$12="Los Lieferung",CO95&gt;='Valori soglia'!$L$5,CO95&lt;'Valori soglia'!$L$6)))),"Freihändig Tipo. 36 Abs. 2 Bst. d OAPub","")</f>
        <v/>
      </c>
      <c r="CR97" s="473"/>
      <c r="CS97" s="461"/>
      <c r="CT97" s="463"/>
      <c r="CU97" s="465"/>
      <c r="CV97" s="161"/>
      <c r="CW97" s="466"/>
      <c r="CX97" s="429"/>
      <c r="CY97" s="455"/>
      <c r="CZ97" s="457"/>
      <c r="DA97" s="472" t="str">
        <f>IF(OR(AND(CZ$12="Offen",OR(AND(CW$12="Grundvertrag Dienstleistung",CY95&gt;='Valori soglia'!$H$5,CY95&lt;'Valori soglia'!$H$6),AND(CW$12="Los Dienstleistung",CY95&gt;='Valori soglia'!$H$5,CY95&lt;'Valori soglia'!$H$6),AND(CW$12="Grundvertrag Lieferung",CY95&gt;='Valori soglia'!$L$5,CY95&lt;'Valori soglia'!$L$6),AND(CW$12="Los Lieferung",CY95&gt;='Valori soglia'!$L$5,CY95&lt;'Valori soglia'!$L$6))),AND(CZ$12="Einladung",OR(AND(CW$12="Grundvertrag Dienstleistung",CY95&gt;='Valori soglia'!$H$5,CY95&lt;'Valori soglia'!$H$6),AND(CW$12="Los Dienstleistung",CY95&gt;='Valori soglia'!$H$5,CY95&lt;'Valori soglia'!$H$6),AND(CW$12="Grundvertrag Lieferung",CY95&gt;='Valori soglia'!$L$5,CY95&lt;'Valori soglia'!$L$6),AND(CW$12="Los Lieferung",CY95&gt;='Valori soglia'!$L$5,CY95&lt;'Valori soglia'!$L$6)))),"Freihändig Tipo. 36 Abs. 2 Bst. d OAPub","")</f>
        <v/>
      </c>
      <c r="DB97" s="473"/>
      <c r="DC97" s="461"/>
      <c r="DD97" s="463"/>
      <c r="DE97" s="465"/>
      <c r="DF97" s="162"/>
      <c r="DG97" s="466"/>
      <c r="DH97" s="429"/>
      <c r="DI97" s="455"/>
      <c r="DJ97" s="457"/>
      <c r="DK97" s="472" t="str">
        <f>IF(OR(AND(DJ$12="Offen",OR(AND(DG$12="Grundvertrag Dienstleistung",DI95&gt;='Valori soglia'!$H$5,DI95&lt;'Valori soglia'!$H$6),AND(DG$12="Los Dienstleistung",DI95&gt;='Valori soglia'!$H$5,DI95&lt;'Valori soglia'!$H$6),AND(DG$12="Grundvertrag Lieferung",DI95&gt;='Valori soglia'!$L$5,DI95&lt;'Valori soglia'!$L$6),AND(DG$12="Los Lieferung",DI95&gt;='Valori soglia'!$L$5,DI95&lt;'Valori soglia'!$L$6))),AND(DJ$12="Einladung",OR(AND(DG$12="Grundvertrag Dienstleistung",DI95&gt;='Valori soglia'!$H$5,DI95&lt;'Valori soglia'!$H$6),AND(DG$12="Los Dienstleistung",DI95&gt;='Valori soglia'!$H$5,DI95&lt;'Valori soglia'!$H$6),AND(DG$12="Grundvertrag Lieferung",DI95&gt;='Valori soglia'!$L$5,DI95&lt;'Valori soglia'!$L$6),AND(DG$12="Los Lieferung",DI95&gt;='Valori soglia'!$L$5,DI95&lt;'Valori soglia'!$L$6)))),"Freihändig Tipo. 36 Abs. 2 Bst. d OAPub","")</f>
        <v/>
      </c>
      <c r="DL97" s="473"/>
      <c r="DM97" s="461"/>
      <c r="DN97" s="463"/>
      <c r="DO97" s="465"/>
      <c r="DP97" s="27"/>
      <c r="DQ97" s="466"/>
      <c r="DR97" s="429"/>
      <c r="DS97" s="455"/>
      <c r="DT97" s="457"/>
      <c r="DU97" s="472" t="str">
        <f>IF(OR(AND(DT$12="Offen",OR(AND(DQ$12="Grundvertrag Dienstleistung",DS95&gt;='Valori soglia'!$H$5,DS95&lt;'Valori soglia'!$H$6),AND(DQ$12="Los Dienstleistung",DS95&gt;='Valori soglia'!$H$5,DS95&lt;'Valori soglia'!$H$6),AND(DQ$12="Grundvertrag Lieferung",DS95&gt;='Valori soglia'!$L$5,DS95&lt;'Valori soglia'!$L$6),AND(DQ$12="Los Lieferung",DS95&gt;='Valori soglia'!$L$5,DS95&lt;'Valori soglia'!$L$6))),AND(DT$12="Einladung",OR(AND(DQ$12="Grundvertrag Dienstleistung",DS95&gt;='Valori soglia'!$H$5,DS95&lt;'Valori soglia'!$H$6),AND(DQ$12="Los Dienstleistung",DS95&gt;='Valori soglia'!$H$5,DS95&lt;'Valori soglia'!$H$6),AND(DQ$12="Grundvertrag Lieferung",DS95&gt;='Valori soglia'!$L$5,DS95&lt;'Valori soglia'!$L$6),AND(DQ$12="Los Lieferung",DS95&gt;='Valori soglia'!$L$5,DS95&lt;'Valori soglia'!$L$6)))),"Freihändig Tipo. 36 Abs. 2 Bst. d OAPub","")</f>
        <v/>
      </c>
      <c r="DV97" s="473"/>
      <c r="DW97" s="461"/>
      <c r="DX97" s="463"/>
      <c r="DY97" s="465"/>
      <c r="DZ97" s="27"/>
      <c r="EA97" s="466"/>
      <c r="EB97" s="429"/>
      <c r="EC97" s="455"/>
      <c r="ED97" s="457"/>
      <c r="EE97" s="472" t="str">
        <f>IF(OR(AND(ED$12="Offen",OR(AND(EA$12="Grundvertrag Dienstleistung",EC95&gt;='Valori soglia'!$H$5,EC95&lt;'Valori soglia'!$H$6),AND(EA$12="Los Dienstleistung",EC95&gt;='Valori soglia'!$H$5,EC95&lt;'Valori soglia'!$H$6),AND(EA$12="Grundvertrag Lieferung",EC95&gt;='Valori soglia'!$L$5,EC95&lt;'Valori soglia'!$L$6),AND(EA$12="Los Lieferung",EC95&gt;='Valori soglia'!$L$5,EC95&lt;'Valori soglia'!$L$6))),AND(ED$12="Einladung",OR(AND(EA$12="Grundvertrag Dienstleistung",EC95&gt;='Valori soglia'!$H$5,EC95&lt;'Valori soglia'!$H$6),AND(EA$12="Los Dienstleistung",EC95&gt;='Valori soglia'!$H$5,EC95&lt;'Valori soglia'!$H$6),AND(EA$12="Grundvertrag Lieferung",EC95&gt;='Valori soglia'!$L$5,EC95&lt;'Valori soglia'!$L$6),AND(EA$12="Los Lieferung",EC95&gt;='Valori soglia'!$L$5,EC95&lt;'Valori soglia'!$L$6)))),"Freihändig Tipo. 36 Abs. 2 Bst. d OAPub","")</f>
        <v/>
      </c>
      <c r="EF97" s="473"/>
      <c r="EG97" s="461"/>
      <c r="EH97" s="463"/>
      <c r="EI97" s="465"/>
      <c r="EJ97" s="28"/>
      <c r="EK97" s="466"/>
      <c r="EL97" s="429"/>
      <c r="EM97" s="455"/>
      <c r="EN97" s="457"/>
      <c r="EO97" s="472" t="str">
        <f>IF(OR(AND(EN$12="Offen",OR(AND(EK$12="Grundvertrag Dienstleistung",EM95&gt;='Valori soglia'!$H$5,EM95&lt;'Valori soglia'!$H$6),AND(EK$12="Los Dienstleistung",EM95&gt;='Valori soglia'!$H$5,EM95&lt;'Valori soglia'!$H$6),AND(EK$12="Grundvertrag Lieferung",EM95&gt;='Valori soglia'!$L$5,EM95&lt;'Valori soglia'!$L$6),AND(EK$12="Los Lieferung",EM95&gt;='Valori soglia'!$L$5,EM95&lt;'Valori soglia'!$L$6))),AND(EN$12="Einladung",OR(AND(EK$12="Grundvertrag Dienstleistung",EM95&gt;='Valori soglia'!$H$5,EM95&lt;'Valori soglia'!$H$6),AND(EK$12="Los Dienstleistung",EM95&gt;='Valori soglia'!$H$5,EM95&lt;'Valori soglia'!$H$6),AND(EK$12="Grundvertrag Lieferung",EM95&gt;='Valori soglia'!$L$5,EM95&lt;'Valori soglia'!$L$6),AND(EK$12="Los Lieferung",EM95&gt;='Valori soglia'!$L$5,EM95&lt;'Valori soglia'!$L$6)))),"Freihändig Tipo. 36 Abs. 2 Bst. d OAPub","")</f>
        <v/>
      </c>
      <c r="EP97" s="473"/>
      <c r="EQ97" s="461"/>
      <c r="ER97" s="463"/>
      <c r="ES97" s="465"/>
      <c r="ET97" s="27"/>
      <c r="EU97" s="466"/>
      <c r="EV97" s="429"/>
      <c r="EW97" s="455"/>
      <c r="EX97" s="457"/>
      <c r="EY97" s="472" t="str">
        <f>IF(OR(AND(EX$12="Offen",OR(AND(EU$12="Grundvertrag Dienstleistung",EW95&gt;='Valori soglia'!$H$5,EW95&lt;'Valori soglia'!$H$6),AND(EU$12="Los Dienstleistung",EW95&gt;='Valori soglia'!$H$5,EW95&lt;'Valori soglia'!$H$6),AND(EU$12="Grundvertrag Lieferung",EW95&gt;='Valori soglia'!$L$5,EW95&lt;'Valori soglia'!$L$6),AND(EU$12="Los Lieferung",EW95&gt;='Valori soglia'!$L$5,EW95&lt;'Valori soglia'!$L$6))),AND(EX$12="Einladung",OR(AND(EU$12="Grundvertrag Dienstleistung",EW95&gt;='Valori soglia'!$H$5,EW95&lt;'Valori soglia'!$H$6),AND(EU$12="Los Dienstleistung",EW95&gt;='Valori soglia'!$H$5,EW95&lt;'Valori soglia'!$H$6),AND(EU$12="Grundvertrag Lieferung",EW95&gt;='Valori soglia'!$L$5,EW95&lt;'Valori soglia'!$L$6),AND(EU$12="Los Lieferung",EW95&gt;='Valori soglia'!$L$5,EW95&lt;'Valori soglia'!$L$6)))),"Freihändig Tipo. 36 Abs. 2 Bst. d OAPub","")</f>
        <v/>
      </c>
      <c r="EZ97" s="473"/>
      <c r="FA97" s="461"/>
      <c r="FB97" s="463"/>
      <c r="FC97" s="465"/>
      <c r="FD97" s="159"/>
      <c r="FE97" s="466"/>
      <c r="FF97" s="429"/>
      <c r="FG97" s="455"/>
      <c r="FH97" s="457"/>
      <c r="FI97" s="472" t="str">
        <f>IF(OR(AND(FH$12="Offen",OR(AND(FE$12="Grundvertrag Dienstleistung",FG95&gt;='Valori soglia'!$H$5,FG95&lt;'Valori soglia'!$H$6),AND(FE$12="Los Dienstleistung",FG95&gt;='Valori soglia'!$H$5,FG95&lt;'Valori soglia'!$H$6),AND(FE$12="Grundvertrag Lieferung",FG95&gt;='Valori soglia'!$L$5,FG95&lt;'Valori soglia'!$L$6),AND(FE$12="Los Lieferung",FG95&gt;='Valori soglia'!$L$5,FG95&lt;'Valori soglia'!$L$6))),AND(FH$12="Einladung",OR(AND(FE$12="Grundvertrag Dienstleistung",FG95&gt;='Valori soglia'!$H$5,FG95&lt;'Valori soglia'!$H$6),AND(FE$12="Los Dienstleistung",FG95&gt;='Valori soglia'!$H$5,FG95&lt;'Valori soglia'!$H$6),AND(FE$12="Grundvertrag Lieferung",FG95&gt;='Valori soglia'!$L$5,FG95&lt;'Valori soglia'!$L$6),AND(FE$12="Los Lieferung",FG95&gt;='Valori soglia'!$L$5,FG95&lt;'Valori soglia'!$L$6)))),"Freihändig Tipo. 36 Abs. 2 Bst. d OAPub","")</f>
        <v/>
      </c>
      <c r="FJ97" s="473"/>
      <c r="FK97" s="461"/>
      <c r="FL97" s="463"/>
      <c r="FM97" s="465"/>
      <c r="FN97" s="159"/>
      <c r="FO97" s="466"/>
      <c r="FP97" s="429"/>
      <c r="FQ97" s="455"/>
      <c r="FR97" s="457"/>
      <c r="FS97" s="472" t="str">
        <f>IF(OR(AND(FR$12="Offen",OR(AND(FO$12="Grundvertrag Dienstleistung",FQ95&gt;='Valori soglia'!$H$5,FQ95&lt;'Valori soglia'!$H$6),AND(FO$12="Los Dienstleistung",FQ95&gt;='Valori soglia'!$H$5,FQ95&lt;'Valori soglia'!$H$6),AND(FO$12="Grundvertrag Lieferung",FQ95&gt;='Valori soglia'!$L$5,FQ95&lt;'Valori soglia'!$L$6),AND(FO$12="Los Lieferung",FQ95&gt;='Valori soglia'!$L$5,FQ95&lt;'Valori soglia'!$L$6))),AND(FR$12="Einladung",OR(AND(FO$12="Grundvertrag Dienstleistung",FQ95&gt;='Valori soglia'!$H$5,FQ95&lt;'Valori soglia'!$H$6),AND(FO$12="Los Dienstleistung",FQ95&gt;='Valori soglia'!$H$5,FQ95&lt;'Valori soglia'!$H$6),AND(FO$12="Grundvertrag Lieferung",FQ95&gt;='Valori soglia'!$L$5,FQ95&lt;'Valori soglia'!$L$6),AND(FO$12="Los Lieferung",FQ95&gt;='Valori soglia'!$L$5,FQ95&lt;'Valori soglia'!$L$6)))),"Freihändig Tipo. 36 Abs. 2 Bst. d OAPub","")</f>
        <v/>
      </c>
      <c r="FT97" s="473"/>
      <c r="FU97" s="461"/>
      <c r="FV97" s="463"/>
      <c r="FW97" s="465"/>
      <c r="FX97" s="160"/>
      <c r="FY97" s="466"/>
      <c r="FZ97" s="429"/>
      <c r="GA97" s="455"/>
      <c r="GB97" s="457"/>
      <c r="GC97" s="472" t="str">
        <f>IF(OR(AND(GB$12="Offen",OR(AND(FY$12="Grundvertrag Dienstleistung",GA95&gt;='Valori soglia'!$H$5,GA95&lt;'Valori soglia'!$H$6),AND(FY$12="Los Dienstleistung",GA95&gt;='Valori soglia'!$H$5,GA95&lt;'Valori soglia'!$H$6),AND(FY$12="Grundvertrag Lieferung",GA95&gt;='Valori soglia'!$L$5,GA95&lt;'Valori soglia'!$L$6),AND(FY$12="Los Lieferung",GA95&gt;='Valori soglia'!$L$5,GA95&lt;'Valori soglia'!$L$6))),AND(GB$12="Einladung",OR(AND(FY$12="Grundvertrag Dienstleistung",GA95&gt;='Valori soglia'!$H$5,GA95&lt;'Valori soglia'!$H$6),AND(FY$12="Los Dienstleistung",GA95&gt;='Valori soglia'!$H$5,GA95&lt;'Valori soglia'!$H$6),AND(FY$12="Grundvertrag Lieferung",GA95&gt;='Valori soglia'!$L$5,GA95&lt;'Valori soglia'!$L$6),AND(FY$12="Los Lieferung",GA95&gt;='Valori soglia'!$L$5,GA95&lt;'Valori soglia'!$L$6)))),"Freihändig Tipo. 36 Abs. 2 Bst. d OAPub","")</f>
        <v/>
      </c>
      <c r="GD97" s="473"/>
      <c r="GE97" s="461"/>
      <c r="GF97" s="463"/>
      <c r="GG97" s="465"/>
      <c r="GH97" s="161"/>
      <c r="GI97" s="466"/>
      <c r="GJ97" s="429"/>
      <c r="GK97" s="455"/>
      <c r="GL97" s="457"/>
      <c r="GM97" s="472" t="str">
        <f>IF(OR(AND(GL$12="Offen",OR(AND(GI$12="Grundvertrag Dienstleistung",GK95&gt;='Valori soglia'!$H$5,GK95&lt;'Valori soglia'!$H$6),AND(GI$12="Los Dienstleistung",GK95&gt;='Valori soglia'!$H$5,GK95&lt;'Valori soglia'!$H$6),AND(GI$12="Grundvertrag Lieferung",GK95&gt;='Valori soglia'!$L$5,GK95&lt;'Valori soglia'!$L$6),AND(GI$12="Los Lieferung",GK95&gt;='Valori soglia'!$L$5,GK95&lt;'Valori soglia'!$L$6))),AND(GL$12="Einladung",OR(AND(GI$12="Grundvertrag Dienstleistung",GK95&gt;='Valori soglia'!$H$5,GK95&lt;'Valori soglia'!$H$6),AND(GI$12="Los Dienstleistung",GK95&gt;='Valori soglia'!$H$5,GK95&lt;'Valori soglia'!$H$6),AND(GI$12="Grundvertrag Lieferung",GK95&gt;='Valori soglia'!$L$5,GK95&lt;'Valori soglia'!$L$6),AND(GI$12="Los Lieferung",GK95&gt;='Valori soglia'!$L$5,GK95&lt;'Valori soglia'!$L$6)))),"Freihändig Tipo. 36 Abs. 2 Bst. d OAPub","")</f>
        <v/>
      </c>
      <c r="GN97" s="473"/>
      <c r="GO97" s="461"/>
      <c r="GP97" s="463"/>
      <c r="GQ97" s="465"/>
      <c r="GR97" s="162"/>
      <c r="GS97" s="466"/>
      <c r="GT97" s="429"/>
      <c r="GU97" s="455"/>
      <c r="GV97" s="457"/>
      <c r="GW97" s="472" t="str">
        <f>IF(OR(AND(GV$12="Offen",OR(AND(GS$12="Grundvertrag Dienstleistung",GU95&gt;='Valori soglia'!$H$5,GU95&lt;'Valori soglia'!$H$6),AND(GS$12="Los Dienstleistung",GU95&gt;='Valori soglia'!$H$5,GU95&lt;'Valori soglia'!$H$6),AND(GS$12="Grundvertrag Lieferung",GU95&gt;='Valori soglia'!$L$5,GU95&lt;'Valori soglia'!$L$6),AND(GS$12="Los Lieferung",GU95&gt;='Valori soglia'!$L$5,GU95&lt;'Valori soglia'!$L$6))),AND(GV$12="Einladung",OR(AND(GS$12="Grundvertrag Dienstleistung",GU95&gt;='Valori soglia'!$H$5,GU95&lt;'Valori soglia'!$H$6),AND(GS$12="Los Dienstleistung",GU95&gt;='Valori soglia'!$H$5,GU95&lt;'Valori soglia'!$H$6),AND(GS$12="Grundvertrag Lieferung",GU95&gt;='Valori soglia'!$L$5,GU95&lt;'Valori soglia'!$L$6),AND(GS$12="Los Lieferung",GU95&gt;='Valori soglia'!$L$5,GU95&lt;'Valori soglia'!$L$6)))),"Freihändig Tipo. 36 Abs. 2 Bst. d OAPub","")</f>
        <v/>
      </c>
      <c r="GX97" s="473"/>
      <c r="GY97" s="461"/>
      <c r="GZ97" s="463"/>
      <c r="HA97" s="465"/>
      <c r="HB97" s="27"/>
      <c r="HC97" s="466"/>
      <c r="HD97" s="429"/>
      <c r="HE97" s="455"/>
      <c r="HF97" s="457"/>
      <c r="HG97" s="472" t="str">
        <f>IF(OR(AND(HF$12="Offen",OR(AND(HC$12="Grundvertrag Dienstleistung",HE95&gt;='Valori soglia'!$H$5,HE95&lt;'Valori soglia'!$H$6),AND(HC$12="Los Dienstleistung",HE95&gt;='Valori soglia'!$H$5,HE95&lt;'Valori soglia'!$H$6),AND(HC$12="Grundvertrag Lieferung",HE95&gt;='Valori soglia'!$L$5,HE95&lt;'Valori soglia'!$L$6),AND(HC$12="Los Lieferung",HE95&gt;='Valori soglia'!$L$5,HE95&lt;'Valori soglia'!$L$6))),AND(HF$12="Einladung",OR(AND(HC$12="Grundvertrag Dienstleistung",HE95&gt;='Valori soglia'!$H$5,HE95&lt;'Valori soglia'!$H$6),AND(HC$12="Los Dienstleistung",HE95&gt;='Valori soglia'!$H$5,HE95&lt;'Valori soglia'!$H$6),AND(HC$12="Grundvertrag Lieferung",HE95&gt;='Valori soglia'!$L$5,HE95&lt;'Valori soglia'!$L$6),AND(HC$12="Los Lieferung",HE95&gt;='Valori soglia'!$L$5,HE95&lt;'Valori soglia'!$L$6)))),"Freihändig Tipo. 36 Abs. 2 Bst. d OAPub","")</f>
        <v/>
      </c>
      <c r="HH97" s="473"/>
      <c r="HI97" s="461"/>
      <c r="HJ97" s="463"/>
      <c r="HK97" s="465"/>
      <c r="HL97" s="27"/>
      <c r="HM97" s="466"/>
      <c r="HN97" s="429"/>
      <c r="HO97" s="455"/>
      <c r="HP97" s="457"/>
      <c r="HQ97" s="472" t="str">
        <f>IF(OR(AND(HP$12="Offen",OR(AND(HM$12="Grundvertrag Dienstleistung",HO95&gt;='Valori soglia'!$H$5,HO95&lt;'Valori soglia'!$H$6),AND(HM$12="Los Dienstleistung",HO95&gt;='Valori soglia'!$H$5,HO95&lt;'Valori soglia'!$H$6),AND(HM$12="Grundvertrag Lieferung",HO95&gt;='Valori soglia'!$L$5,HO95&lt;'Valori soglia'!$L$6),AND(HM$12="Los Lieferung",HO95&gt;='Valori soglia'!$L$5,HO95&lt;'Valori soglia'!$L$6))),AND(HP$12="Einladung",OR(AND(HM$12="Grundvertrag Dienstleistung",HO95&gt;='Valori soglia'!$H$5,HO95&lt;'Valori soglia'!$H$6),AND(HM$12="Los Dienstleistung",HO95&gt;='Valori soglia'!$H$5,HO95&lt;'Valori soglia'!$H$6),AND(HM$12="Grundvertrag Lieferung",HO95&gt;='Valori soglia'!$L$5,HO95&lt;'Valori soglia'!$L$6),AND(HM$12="Los Lieferung",HO95&gt;='Valori soglia'!$L$5,HO95&lt;'Valori soglia'!$L$6)))),"Freihändig Tipo. 36 Abs. 2 Bst. d OAPub","")</f>
        <v/>
      </c>
      <c r="HR97" s="473"/>
      <c r="HS97" s="461"/>
      <c r="HT97" s="463"/>
      <c r="HU97" s="465"/>
      <c r="HV97" s="28"/>
      <c r="HW97" s="466"/>
      <c r="HX97" s="429"/>
      <c r="HY97" s="455"/>
      <c r="HZ97" s="457"/>
      <c r="IA97" s="472" t="str">
        <f>IF(OR(AND(HZ$12="Offen",OR(AND(HW$12="Grundvertrag Dienstleistung",HY95&gt;='Valori soglia'!$H$5,HY95&lt;'Valori soglia'!$H$6),AND(HW$12="Los Dienstleistung",HY95&gt;='Valori soglia'!$H$5,HY95&lt;'Valori soglia'!$H$6),AND(HW$12="Grundvertrag Lieferung",HY95&gt;='Valori soglia'!$L$5,HY95&lt;'Valori soglia'!$L$6),AND(HW$12="Los Lieferung",HY95&gt;='Valori soglia'!$L$5,HY95&lt;'Valori soglia'!$L$6))),AND(HZ$12="Einladung",OR(AND(HW$12="Grundvertrag Dienstleistung",HY95&gt;='Valori soglia'!$H$5,HY95&lt;'Valori soglia'!$H$6),AND(HW$12="Los Dienstleistung",HY95&gt;='Valori soglia'!$H$5,HY95&lt;'Valori soglia'!$H$6),AND(HW$12="Grundvertrag Lieferung",HY95&gt;='Valori soglia'!$L$5,HY95&lt;'Valori soglia'!$L$6),AND(HW$12="Los Lieferung",HY95&gt;='Valori soglia'!$L$5,HY95&lt;'Valori soglia'!$L$6)))),"Freihändig Tipo. 36 Abs. 2 Bst. d OAPub","")</f>
        <v/>
      </c>
      <c r="IB97" s="473"/>
      <c r="IC97" s="461"/>
      <c r="ID97" s="463"/>
      <c r="IE97" s="465"/>
      <c r="IF97" s="27"/>
      <c r="IG97" s="466"/>
      <c r="IH97" s="429"/>
      <c r="II97" s="455"/>
      <c r="IJ97" s="457"/>
      <c r="IK97" s="472" t="str">
        <f>IF(OR(AND(IJ$12="Offen",OR(AND(IG$12="Grundvertrag Dienstleistung",II95&gt;='Valori soglia'!$H$5,II95&lt;'Valori soglia'!$H$6),AND(IG$12="Los Dienstleistung",II95&gt;='Valori soglia'!$H$5,II95&lt;'Valori soglia'!$H$6),AND(IG$12="Grundvertrag Lieferung",II95&gt;='Valori soglia'!$L$5,II95&lt;'Valori soglia'!$L$6),AND(IG$12="Los Lieferung",II95&gt;='Valori soglia'!$L$5,II95&lt;'Valori soglia'!$L$6))),AND(IJ$12="Einladung",OR(AND(IG$12="Grundvertrag Dienstleistung",II95&gt;='Valori soglia'!$H$5,II95&lt;'Valori soglia'!$H$6),AND(IG$12="Los Dienstleistung",II95&gt;='Valori soglia'!$H$5,II95&lt;'Valori soglia'!$H$6),AND(IG$12="Grundvertrag Lieferung",II95&gt;='Valori soglia'!$L$5,II95&lt;'Valori soglia'!$L$6),AND(IG$12="Los Lieferung",II95&gt;='Valori soglia'!$L$5,II95&lt;'Valori soglia'!$L$6)))),"Freihändig Tipo. 36 Abs. 2 Bst. d OAPub","")</f>
        <v/>
      </c>
      <c r="IL97" s="473"/>
      <c r="IM97" s="461"/>
      <c r="IN97" s="463"/>
      <c r="IO97" s="465"/>
      <c r="IP97" s="159"/>
      <c r="IQ97" s="466"/>
      <c r="IR97" s="429"/>
      <c r="IS97" s="455"/>
      <c r="IT97" s="457"/>
      <c r="IU97" s="472" t="str">
        <f>IF(OR(AND(IT$12="Offen",OR(AND(IQ$12="Grundvertrag Dienstleistung",IS95&gt;='Valori soglia'!$H$5,IS95&lt;'Valori soglia'!$H$6),AND(IQ$12="Los Dienstleistung",IS95&gt;='Valori soglia'!$H$5,IS95&lt;'Valori soglia'!$H$6),AND(IQ$12="Grundvertrag Lieferung",IS95&gt;='Valori soglia'!$L$5,IS95&lt;'Valori soglia'!$L$6),AND(IQ$12="Los Lieferung",IS95&gt;='Valori soglia'!$L$5,IS95&lt;'Valori soglia'!$L$6))),AND(IT$12="Einladung",OR(AND(IQ$12="Grundvertrag Dienstleistung",IS95&gt;='Valori soglia'!$H$5,IS95&lt;'Valori soglia'!$H$6),AND(IQ$12="Los Dienstleistung",IS95&gt;='Valori soglia'!$H$5,IS95&lt;'Valori soglia'!$H$6),AND(IQ$12="Grundvertrag Lieferung",IS95&gt;='Valori soglia'!$L$5,IS95&lt;'Valori soglia'!$L$6),AND(IQ$12="Los Lieferung",IS95&gt;='Valori soglia'!$L$5,IS95&lt;'Valori soglia'!$L$6)))),"Freihändig Tipo. 36 Abs. 2 Bst. d OAPub","")</f>
        <v/>
      </c>
      <c r="IV97" s="473"/>
      <c r="IW97" s="461"/>
      <c r="IX97" s="463"/>
      <c r="IY97" s="465"/>
      <c r="IZ97" s="159"/>
      <c r="JA97" s="466"/>
      <c r="JB97" s="429"/>
      <c r="JC97" s="455"/>
      <c r="JD97" s="457"/>
      <c r="JE97" s="472" t="str">
        <f>IF(OR(AND(JD$12="Offen",OR(AND(JA$12="Grundvertrag Dienstleistung",JC95&gt;='Valori soglia'!$H$5,JC95&lt;'Valori soglia'!$H$6),AND(JA$12="Los Dienstleistung",JC95&gt;='Valori soglia'!$H$5,JC95&lt;'Valori soglia'!$H$6),AND(JA$12="Grundvertrag Lieferung",JC95&gt;='Valori soglia'!$L$5,JC95&lt;'Valori soglia'!$L$6),AND(JA$12="Los Lieferung",JC95&gt;='Valori soglia'!$L$5,JC95&lt;'Valori soglia'!$L$6))),AND(JD$12="Einladung",OR(AND(JA$12="Grundvertrag Dienstleistung",JC95&gt;='Valori soglia'!$H$5,JC95&lt;'Valori soglia'!$H$6),AND(JA$12="Los Dienstleistung",JC95&gt;='Valori soglia'!$H$5,JC95&lt;'Valori soglia'!$H$6),AND(JA$12="Grundvertrag Lieferung",JC95&gt;='Valori soglia'!$L$5,JC95&lt;'Valori soglia'!$L$6),AND(JA$12="Los Lieferung",JC95&gt;='Valori soglia'!$L$5,JC95&lt;'Valori soglia'!$L$6)))),"Freihändig Tipo. 36 Abs. 2 Bst. d OAPub","")</f>
        <v/>
      </c>
      <c r="JF97" s="473"/>
      <c r="JG97" s="461"/>
      <c r="JH97" s="463"/>
      <c r="JI97" s="465"/>
      <c r="JJ97" s="160"/>
      <c r="JK97" s="466"/>
      <c r="JL97" s="429"/>
      <c r="JM97" s="455"/>
      <c r="JN97" s="457"/>
      <c r="JO97" s="472" t="str">
        <f>IF(OR(AND(JN$12="Offen",OR(AND(JK$12="Grundvertrag Dienstleistung",JM95&gt;='Valori soglia'!$H$5,JM95&lt;'Valori soglia'!$H$6),AND(JK$12="Los Dienstleistung",JM95&gt;='Valori soglia'!$H$5,JM95&lt;'Valori soglia'!$H$6),AND(JK$12="Grundvertrag Lieferung",JM95&gt;='Valori soglia'!$L$5,JM95&lt;'Valori soglia'!$L$6),AND(JK$12="Los Lieferung",JM95&gt;='Valori soglia'!$L$5,JM95&lt;'Valori soglia'!$L$6))),AND(JN$12="Einladung",OR(AND(JK$12="Grundvertrag Dienstleistung",JM95&gt;='Valori soglia'!$H$5,JM95&lt;'Valori soglia'!$H$6),AND(JK$12="Los Dienstleistung",JM95&gt;='Valori soglia'!$H$5,JM95&lt;'Valori soglia'!$H$6),AND(JK$12="Grundvertrag Lieferung",JM95&gt;='Valori soglia'!$L$5,JM95&lt;'Valori soglia'!$L$6),AND(JK$12="Los Lieferung",JM95&gt;='Valori soglia'!$L$5,JM95&lt;'Valori soglia'!$L$6)))),"Freihändig Tipo. 36 Abs. 2 Bst. d OAPub","")</f>
        <v/>
      </c>
      <c r="JP97" s="473"/>
      <c r="JQ97" s="461"/>
      <c r="JR97" s="463"/>
      <c r="JS97" s="465"/>
    </row>
    <row r="98" spans="2:279" ht="27" customHeight="1" x14ac:dyDescent="0.2">
      <c r="B98" s="151" t="s">
        <v>103</v>
      </c>
      <c r="C98" s="429"/>
      <c r="D98" s="378">
        <v>0</v>
      </c>
      <c r="E98" s="510" t="str">
        <f>IF(D98&gt;='Valori soglia'!H$6,"BöB","OAPub")</f>
        <v>OAPub</v>
      </c>
      <c r="F98" s="505" t="str">
        <f>IF(D98&gt;='Valori soglia'!H$6,"Offenes Procedura *","")</f>
        <v/>
      </c>
      <c r="G98" s="506"/>
      <c r="H98" s="502" t="str">
        <f>IF(E98="BöB","Ja","No")</f>
        <v>No</v>
      </c>
      <c r="I98" s="503" t="str">
        <f>IF(E98="BöB","Ja","No")</f>
        <v>No</v>
      </c>
      <c r="J98" s="495"/>
      <c r="K98" s="173" t="s">
        <v>44</v>
      </c>
      <c r="L98" s="429">
        <v>29</v>
      </c>
      <c r="M98" s="455">
        <v>0</v>
      </c>
      <c r="N98" s="457" t="str">
        <f>IF(M98&gt;='Valori soglia'!$H$6,"BöB","OAPub")</f>
        <v>OAPub</v>
      </c>
      <c r="O98" s="459" t="str">
        <f>IF(OR(AND(K$12="Grundvertrag Dienstleistung",M98&gt;='Valori soglia'!$H$5,O100=""),AND(K$12="Los Dienstleistung",M98&gt;='Valori soglia'!$H$5,O100=""),AND(K$12="Grundvertrag Lieferung",M98&gt;='Valori soglia'!$L$5,O100=""),AND(K$12="Los Lieferung",M98&gt;='Valori soglia'!$L$5,O100="")),"Freihändig Tipo. 13 OAPub","")</f>
        <v/>
      </c>
      <c r="P98" s="460"/>
      <c r="Q98" s="461" t="str">
        <f>IF(N98="BöB","Ja","No")</f>
        <v>No</v>
      </c>
      <c r="R98" s="463" t="str">
        <f>IF(N98="BöB","Ja","No")</f>
        <v>No</v>
      </c>
      <c r="S98" s="465" t="str">
        <f>IF(SUM(M14:M100)&gt;M12/2,"Ʃ Aggiunte &gt; 50% Grundauftrag","")</f>
        <v/>
      </c>
      <c r="T98" s="162"/>
      <c r="U98" s="173" t="s">
        <v>44</v>
      </c>
      <c r="V98" s="429">
        <v>29</v>
      </c>
      <c r="W98" s="455">
        <v>0</v>
      </c>
      <c r="X98" s="457" t="str">
        <f>IF(W98&gt;='Valori soglia'!$H$6,"BöB","OAPub")</f>
        <v>OAPub</v>
      </c>
      <c r="Y98" s="459" t="str">
        <f>IF(OR(AND(U$12="Grundvertrag Dienstleistung",W98&gt;='Valori soglia'!$H$5,Y100=""),AND(U$12="Los Dienstleistung",W98&gt;='Valori soglia'!$H$5,Y100=""),AND(U$12="Grundvertrag Lieferung",W98&gt;='Valori soglia'!$L$5,Y100=""),AND(U$12="Los Lieferung",W98&gt;='Valori soglia'!$L$5,Y100="")),"Freihändig Tipo. 13 OAPub","")</f>
        <v/>
      </c>
      <c r="Z98" s="460"/>
      <c r="AA98" s="461" t="str">
        <f>IF(X98="BöB","Ja","No")</f>
        <v>No</v>
      </c>
      <c r="AB98" s="463" t="str">
        <f>IF(X98="BöB","Ja","No")</f>
        <v>No</v>
      </c>
      <c r="AC98" s="465" t="str">
        <f>IF(SUM(W14:W100)&gt;W12/2,"Ʃ Aggiunte &gt; 50% Grundauftrag","")</f>
        <v/>
      </c>
      <c r="AD98" s="36"/>
      <c r="AE98" s="173" t="s">
        <v>44</v>
      </c>
      <c r="AF98" s="429">
        <v>29</v>
      </c>
      <c r="AG98" s="455">
        <v>0</v>
      </c>
      <c r="AH98" s="457" t="str">
        <f>IF(AG98&gt;='Valori soglia'!$H$6,"BöB","OAPub")</f>
        <v>OAPub</v>
      </c>
      <c r="AI98" s="459" t="str">
        <f>IF(OR(AND(AE$12="Grundvertrag Dienstleistung",AG98&gt;='Valori soglia'!$H$5,AI100=""),AND(AE$12="Los Dienstleistung",AG98&gt;='Valori soglia'!$H$5,AI100=""),AND(AE$12="Grundvertrag Lieferung",AG98&gt;='Valori soglia'!$L$5,AI100=""),AND(AE$12="Los Lieferung",AG98&gt;='Valori soglia'!$L$5,AI100="")),"Freihändig Tipo. 13 OAPub","")</f>
        <v/>
      </c>
      <c r="AJ98" s="460"/>
      <c r="AK98" s="461" t="str">
        <f>IF(AH98="BöB","Ja","No")</f>
        <v>No</v>
      </c>
      <c r="AL98" s="463" t="str">
        <f>IF(AH98="BöB","Ja","No")</f>
        <v>No</v>
      </c>
      <c r="AM98" s="465" t="str">
        <f>IF(SUM(AG14:AG100)&gt;AG12/2,"Ʃ Aggiunte &gt; 50% Grundauftrag","")</f>
        <v/>
      </c>
      <c r="AN98" s="27"/>
      <c r="AO98" s="173" t="s">
        <v>44</v>
      </c>
      <c r="AP98" s="429">
        <v>29</v>
      </c>
      <c r="AQ98" s="455">
        <v>0</v>
      </c>
      <c r="AR98" s="457" t="str">
        <f>IF(AQ98&gt;='Valori soglia'!$H$6,"BöB","OAPub")</f>
        <v>OAPub</v>
      </c>
      <c r="AS98" s="459" t="str">
        <f>IF(OR(AND(AO$12="Grundvertrag Dienstleistung",AQ98&gt;='Valori soglia'!$H$5,AS100=""),AND(AO$12="Los Dienstleistung",AQ98&gt;='Valori soglia'!$H$5,AS100=""),AND(AO$12="Grundvertrag Lieferung",AQ98&gt;='Valori soglia'!$L$5,AS100=""),AND(AO$12="Los Lieferung",AQ98&gt;='Valori soglia'!$L$5,AS100="")),"Freihändig Tipo. 13 OAPub","")</f>
        <v/>
      </c>
      <c r="AT98" s="460"/>
      <c r="AU98" s="461" t="str">
        <f>IF(AR98="BöB","Ja","No")</f>
        <v>No</v>
      </c>
      <c r="AV98" s="463" t="str">
        <f>IF(AR98="BöB","Ja","No")</f>
        <v>No</v>
      </c>
      <c r="AW98" s="465" t="str">
        <f>IF(SUM(AQ14:AQ100)&gt;AQ12/2,"Ʃ Aggiunte &gt; 50% Grundauftrag","")</f>
        <v/>
      </c>
      <c r="AX98" s="28"/>
      <c r="AY98" s="173" t="s">
        <v>44</v>
      </c>
      <c r="AZ98" s="429">
        <v>29</v>
      </c>
      <c r="BA98" s="455">
        <v>0</v>
      </c>
      <c r="BB98" s="457" t="str">
        <f>IF(BA98&gt;='Valori soglia'!$H$6,"BöB","OAPub")</f>
        <v>OAPub</v>
      </c>
      <c r="BC98" s="459" t="str">
        <f>IF(OR(AND(AY$12="Grundvertrag Dienstleistung",BA98&gt;='Valori soglia'!$H$5,BC100=""),AND(AY$12="Los Dienstleistung",BA98&gt;='Valori soglia'!$H$5,BC100=""),AND(AY$12="Grundvertrag Lieferung",BA98&gt;='Valori soglia'!$L$5,BC100=""),AND(AY$12="Los Lieferung",BA98&gt;='Valori soglia'!$L$5,BC100="")),"Freihändig Tipo. 13 OAPub","")</f>
        <v/>
      </c>
      <c r="BD98" s="460"/>
      <c r="BE98" s="461" t="str">
        <f>IF(BB98="BöB","Ja","No")</f>
        <v>No</v>
      </c>
      <c r="BF98" s="463" t="str">
        <f>IF(BB98="BöB","Ja","No")</f>
        <v>No</v>
      </c>
      <c r="BG98" s="465" t="str">
        <f>IF(SUM(BA14:BA100)&gt;BA12/2,"Ʃ Aggiunte &gt; 50% Grundauftrag","")</f>
        <v/>
      </c>
      <c r="BH98" s="27"/>
      <c r="BI98" s="173" t="s">
        <v>44</v>
      </c>
      <c r="BJ98" s="429">
        <v>29</v>
      </c>
      <c r="BK98" s="455">
        <v>0</v>
      </c>
      <c r="BL98" s="457" t="str">
        <f>IF(BK98&gt;='Valori soglia'!$H$6,"BöB","OAPub")</f>
        <v>OAPub</v>
      </c>
      <c r="BM98" s="459" t="str">
        <f>IF(OR(AND(BI$12="Grundvertrag Dienstleistung",BK98&gt;='Valori soglia'!$H$5,BM100=""),AND(BI$12="Los Dienstleistung",BK98&gt;='Valori soglia'!$H$5,BM100=""),AND(BI$12="Grundvertrag Lieferung",BK98&gt;='Valori soglia'!$L$5,BM100=""),AND(BI$12="Los Lieferung",BK98&gt;='Valori soglia'!$L$5,BM100="")),"Freihändig Tipo. 13 OAPub","")</f>
        <v/>
      </c>
      <c r="BN98" s="460"/>
      <c r="BO98" s="461" t="str">
        <f>IF(BL98="BöB","Ja","No")</f>
        <v>No</v>
      </c>
      <c r="BP98" s="463" t="str">
        <f>IF(BL98="BöB","Ja","No")</f>
        <v>No</v>
      </c>
      <c r="BQ98" s="465" t="str">
        <f>IF(SUM(BK14:BK100)&gt;BK12/2,"Ʃ Aggiunte &gt; 50% Grundauftrag","")</f>
        <v/>
      </c>
      <c r="BR98" s="159"/>
      <c r="BS98" s="173" t="s">
        <v>44</v>
      </c>
      <c r="BT98" s="429">
        <v>29</v>
      </c>
      <c r="BU98" s="455">
        <v>0</v>
      </c>
      <c r="BV98" s="457" t="str">
        <f>IF(BU98&gt;='Valori soglia'!$H$6,"BöB","OAPub")</f>
        <v>OAPub</v>
      </c>
      <c r="BW98" s="459" t="str">
        <f>IF(OR(AND(BS$12="Grundvertrag Dienstleistung",BU98&gt;='Valori soglia'!$H$5,BW100=""),AND(BS$12="Los Dienstleistung",BU98&gt;='Valori soglia'!$H$5,BW100=""),AND(BS$12="Grundvertrag Lieferung",BU98&gt;='Valori soglia'!$L$5,BW100=""),AND(BS$12="Los Lieferung",BU98&gt;='Valori soglia'!$L$5,BW100="")),"Freihändig Tipo. 13 OAPub","")</f>
        <v/>
      </c>
      <c r="BX98" s="460"/>
      <c r="BY98" s="461" t="str">
        <f>IF(BV98="BöB","Ja","No")</f>
        <v>No</v>
      </c>
      <c r="BZ98" s="463" t="str">
        <f>IF(BV98="BöB","Ja","No")</f>
        <v>No</v>
      </c>
      <c r="CA98" s="465" t="str">
        <f>IF(SUM(BU14:BU100)&gt;BU12/2,"Ʃ Aggiunte &gt; 50% Grundauftrag","")</f>
        <v/>
      </c>
      <c r="CB98" s="159"/>
      <c r="CC98" s="173" t="s">
        <v>44</v>
      </c>
      <c r="CD98" s="429">
        <v>29</v>
      </c>
      <c r="CE98" s="455">
        <v>0</v>
      </c>
      <c r="CF98" s="457" t="str">
        <f>IF(CE98&gt;='Valori soglia'!$H$6,"BöB","OAPub")</f>
        <v>OAPub</v>
      </c>
      <c r="CG98" s="459" t="str">
        <f>IF(OR(AND(CC$12="Grundvertrag Dienstleistung",CE98&gt;='Valori soglia'!$H$5,CG100=""),AND(CC$12="Los Dienstleistung",CE98&gt;='Valori soglia'!$H$5,CG100=""),AND(CC$12="Grundvertrag Lieferung",CE98&gt;='Valori soglia'!$L$5,CG100=""),AND(CC$12="Los Lieferung",CE98&gt;='Valori soglia'!$L$5,CG100="")),"Freihändig Tipo. 13 OAPub","")</f>
        <v/>
      </c>
      <c r="CH98" s="460"/>
      <c r="CI98" s="461" t="str">
        <f>IF(CF98="BöB","Ja","No")</f>
        <v>No</v>
      </c>
      <c r="CJ98" s="463" t="str">
        <f>IF(CF98="BöB","Ja","No")</f>
        <v>No</v>
      </c>
      <c r="CK98" s="465" t="str">
        <f>IF(SUM(CE14:CE100)&gt;CE12/2,"Ʃ Aggiunte &gt; 50% Grundauftrag","")</f>
        <v/>
      </c>
      <c r="CL98" s="160"/>
      <c r="CM98" s="173" t="s">
        <v>44</v>
      </c>
      <c r="CN98" s="429">
        <v>29</v>
      </c>
      <c r="CO98" s="455">
        <v>0</v>
      </c>
      <c r="CP98" s="457" t="str">
        <f>IF(CO98&gt;='Valori soglia'!$H$6,"BöB","OAPub")</f>
        <v>OAPub</v>
      </c>
      <c r="CQ98" s="459" t="str">
        <f>IF(OR(AND(CM$12="Grundvertrag Dienstleistung",CO98&gt;='Valori soglia'!$H$5,CQ100=""),AND(CM$12="Los Dienstleistung",CO98&gt;='Valori soglia'!$H$5,CQ100=""),AND(CM$12="Grundvertrag Lieferung",CO98&gt;='Valori soglia'!$L$5,CQ100=""),AND(CM$12="Los Lieferung",CO98&gt;='Valori soglia'!$L$5,CQ100="")),"Freihändig Tipo. 13 OAPub","")</f>
        <v/>
      </c>
      <c r="CR98" s="460"/>
      <c r="CS98" s="461" t="str">
        <f>IF(CP98="BöB","Ja","No")</f>
        <v>No</v>
      </c>
      <c r="CT98" s="463" t="str">
        <f>IF(CP98="BöB","Ja","No")</f>
        <v>No</v>
      </c>
      <c r="CU98" s="465" t="str">
        <f>IF(SUM(CO14:CO100)&gt;CO12/2,"Ʃ Aggiunte &gt; 50% Grundauftrag","")</f>
        <v/>
      </c>
      <c r="CV98" s="161"/>
      <c r="CW98" s="173" t="s">
        <v>44</v>
      </c>
      <c r="CX98" s="429">
        <v>29</v>
      </c>
      <c r="CY98" s="455">
        <v>0</v>
      </c>
      <c r="CZ98" s="457" t="str">
        <f>IF(CY98&gt;='Valori soglia'!$H$6,"BöB","OAPub")</f>
        <v>OAPub</v>
      </c>
      <c r="DA98" s="459" t="str">
        <f>IF(OR(AND(CW$12="Grundvertrag Dienstleistung",CY98&gt;='Valori soglia'!$H$5,DA100=""),AND(CW$12="Los Dienstleistung",CY98&gt;='Valori soglia'!$H$5,DA100=""),AND(CW$12="Grundvertrag Lieferung",CY98&gt;='Valori soglia'!$L$5,DA100=""),AND(CW$12="Los Lieferung",CY98&gt;='Valori soglia'!$L$5,DA100="")),"Freihändig Tipo. 13 OAPub","")</f>
        <v/>
      </c>
      <c r="DB98" s="460"/>
      <c r="DC98" s="461" t="str">
        <f>IF(CZ98="BöB","Ja","No")</f>
        <v>No</v>
      </c>
      <c r="DD98" s="463" t="str">
        <f>IF(CZ98="BöB","Ja","No")</f>
        <v>No</v>
      </c>
      <c r="DE98" s="465" t="str">
        <f>IF(SUM(CY14:CY100)&gt;CY12/2,"Ʃ Aggiunte &gt; 50% Grundauftrag","")</f>
        <v/>
      </c>
      <c r="DF98" s="162"/>
      <c r="DG98" s="173" t="s">
        <v>44</v>
      </c>
      <c r="DH98" s="429">
        <v>29</v>
      </c>
      <c r="DI98" s="455">
        <v>0</v>
      </c>
      <c r="DJ98" s="457" t="str">
        <f>IF(DI98&gt;='Valori soglia'!$H$6,"BöB","OAPub")</f>
        <v>OAPub</v>
      </c>
      <c r="DK98" s="459" t="str">
        <f>IF(OR(AND(DG$12="Grundvertrag Dienstleistung",DI98&gt;='Valori soglia'!$H$5,DK100=""),AND(DG$12="Los Dienstleistung",DI98&gt;='Valori soglia'!$H$5,DK100=""),AND(DG$12="Grundvertrag Lieferung",DI98&gt;='Valori soglia'!$L$5,DK100=""),AND(DG$12="Los Lieferung",DI98&gt;='Valori soglia'!$L$5,DK100="")),"Freihändig Tipo. 13 OAPub","")</f>
        <v/>
      </c>
      <c r="DL98" s="460"/>
      <c r="DM98" s="461" t="str">
        <f>IF(DJ98="BöB","Ja","No")</f>
        <v>No</v>
      </c>
      <c r="DN98" s="463" t="str">
        <f>IF(DJ98="BöB","Ja","No")</f>
        <v>No</v>
      </c>
      <c r="DO98" s="465" t="str">
        <f>IF(SUM(DI14:DI100)&gt;DI12/2,"Ʃ Aggiunte &gt; 50% Grundauftrag","")</f>
        <v/>
      </c>
      <c r="DP98" s="36"/>
      <c r="DQ98" s="173" t="s">
        <v>44</v>
      </c>
      <c r="DR98" s="429">
        <v>29</v>
      </c>
      <c r="DS98" s="455">
        <v>0</v>
      </c>
      <c r="DT98" s="457" t="str">
        <f>IF(DS98&gt;='Valori soglia'!$H$6,"BöB","OAPub")</f>
        <v>OAPub</v>
      </c>
      <c r="DU98" s="459" t="str">
        <f>IF(OR(AND(DQ$12="Grundvertrag Dienstleistung",DS98&gt;='Valori soglia'!$H$5,DU100=""),AND(DQ$12="Los Dienstleistung",DS98&gt;='Valori soglia'!$H$5,DU100=""),AND(DQ$12="Grundvertrag Lieferung",DS98&gt;='Valori soglia'!$L$5,DU100=""),AND(DQ$12="Los Lieferung",DS98&gt;='Valori soglia'!$L$5,DU100="")),"Freihändig Tipo. 13 OAPub","")</f>
        <v/>
      </c>
      <c r="DV98" s="460"/>
      <c r="DW98" s="461" t="str">
        <f>IF(DT98="BöB","Ja","No")</f>
        <v>No</v>
      </c>
      <c r="DX98" s="463" t="str">
        <f>IF(DT98="BöB","Ja","No")</f>
        <v>No</v>
      </c>
      <c r="DY98" s="465" t="str">
        <f>IF(SUM(DS14:DS100)&gt;DS12/2,"Ʃ Aggiunte &gt; 50% Grundauftrag","")</f>
        <v/>
      </c>
      <c r="DZ98" s="27"/>
      <c r="EA98" s="173" t="s">
        <v>44</v>
      </c>
      <c r="EB98" s="429">
        <v>29</v>
      </c>
      <c r="EC98" s="455">
        <v>0</v>
      </c>
      <c r="ED98" s="457" t="str">
        <f>IF(EC98&gt;='Valori soglia'!$H$6,"BöB","OAPub")</f>
        <v>OAPub</v>
      </c>
      <c r="EE98" s="459" t="str">
        <f>IF(OR(AND(EA$12="Grundvertrag Dienstleistung",EC98&gt;='Valori soglia'!$H$5,EE100=""),AND(EA$12="Los Dienstleistung",EC98&gt;='Valori soglia'!$H$5,EE100=""),AND(EA$12="Grundvertrag Lieferung",EC98&gt;='Valori soglia'!$L$5,EE100=""),AND(EA$12="Los Lieferung",EC98&gt;='Valori soglia'!$L$5,EE100="")),"Freihändig Tipo. 13 OAPub","")</f>
        <v/>
      </c>
      <c r="EF98" s="460"/>
      <c r="EG98" s="461" t="str">
        <f>IF(ED98="BöB","Ja","No")</f>
        <v>No</v>
      </c>
      <c r="EH98" s="463" t="str">
        <f>IF(ED98="BöB","Ja","No")</f>
        <v>No</v>
      </c>
      <c r="EI98" s="465" t="str">
        <f>IF(SUM(EC14:EC100)&gt;EC12/2,"Ʃ Aggiunte &gt; 50% Grundauftrag","")</f>
        <v/>
      </c>
      <c r="EJ98" s="28"/>
      <c r="EK98" s="173" t="s">
        <v>44</v>
      </c>
      <c r="EL98" s="429">
        <v>29</v>
      </c>
      <c r="EM98" s="455">
        <v>0</v>
      </c>
      <c r="EN98" s="457" t="str">
        <f>IF(EM98&gt;='Valori soglia'!$H$6,"BöB","OAPub")</f>
        <v>OAPub</v>
      </c>
      <c r="EO98" s="459" t="str">
        <f>IF(OR(AND(EK$12="Grundvertrag Dienstleistung",EM98&gt;='Valori soglia'!$H$5,EO100=""),AND(EK$12="Los Dienstleistung",EM98&gt;='Valori soglia'!$H$5,EO100=""),AND(EK$12="Grundvertrag Lieferung",EM98&gt;='Valori soglia'!$L$5,EO100=""),AND(EK$12="Los Lieferung",EM98&gt;='Valori soglia'!$L$5,EO100="")),"Freihändig Tipo. 13 OAPub","")</f>
        <v/>
      </c>
      <c r="EP98" s="460"/>
      <c r="EQ98" s="461" t="str">
        <f>IF(EN98="BöB","Ja","No")</f>
        <v>No</v>
      </c>
      <c r="ER98" s="463" t="str">
        <f>IF(EN98="BöB","Ja","No")</f>
        <v>No</v>
      </c>
      <c r="ES98" s="465" t="str">
        <f>IF(SUM(EM14:EM100)&gt;EM12/2,"Ʃ Aggiunte &gt; 50% Grundauftrag","")</f>
        <v/>
      </c>
      <c r="ET98" s="27"/>
      <c r="EU98" s="173" t="s">
        <v>44</v>
      </c>
      <c r="EV98" s="429">
        <v>29</v>
      </c>
      <c r="EW98" s="455">
        <v>0</v>
      </c>
      <c r="EX98" s="457" t="str">
        <f>IF(EW98&gt;='Valori soglia'!$H$6,"BöB","OAPub")</f>
        <v>OAPub</v>
      </c>
      <c r="EY98" s="459" t="str">
        <f>IF(OR(AND(EU$12="Grundvertrag Dienstleistung",EW98&gt;='Valori soglia'!$H$5,EY100=""),AND(EU$12="Los Dienstleistung",EW98&gt;='Valori soglia'!$H$5,EY100=""),AND(EU$12="Grundvertrag Lieferung",EW98&gt;='Valori soglia'!$L$5,EY100=""),AND(EU$12="Los Lieferung",EW98&gt;='Valori soglia'!$L$5,EY100="")),"Freihändig Tipo. 13 OAPub","")</f>
        <v/>
      </c>
      <c r="EZ98" s="460"/>
      <c r="FA98" s="461" t="str">
        <f>IF(EX98="BöB","Ja","No")</f>
        <v>No</v>
      </c>
      <c r="FB98" s="463" t="str">
        <f>IF(EX98="BöB","Ja","No")</f>
        <v>No</v>
      </c>
      <c r="FC98" s="465" t="str">
        <f>IF(SUM(EW14:EW100)&gt;EW12/2,"Ʃ Aggiunte &gt; 50% Grundauftrag","")</f>
        <v/>
      </c>
      <c r="FD98" s="159"/>
      <c r="FE98" s="173" t="s">
        <v>44</v>
      </c>
      <c r="FF98" s="429">
        <v>29</v>
      </c>
      <c r="FG98" s="455">
        <v>0</v>
      </c>
      <c r="FH98" s="457" t="str">
        <f>IF(FG98&gt;='Valori soglia'!$H$6,"BöB","OAPub")</f>
        <v>OAPub</v>
      </c>
      <c r="FI98" s="459" t="str">
        <f>IF(OR(AND(FE$12="Grundvertrag Dienstleistung",FG98&gt;='Valori soglia'!$H$5,FI100=""),AND(FE$12="Los Dienstleistung",FG98&gt;='Valori soglia'!$H$5,FI100=""),AND(FE$12="Grundvertrag Lieferung",FG98&gt;='Valori soglia'!$L$5,FI100=""),AND(FE$12="Los Lieferung",FG98&gt;='Valori soglia'!$L$5,FI100="")),"Freihändig Tipo. 13 OAPub","")</f>
        <v/>
      </c>
      <c r="FJ98" s="460"/>
      <c r="FK98" s="461" t="str">
        <f>IF(FH98="BöB","Ja","No")</f>
        <v>No</v>
      </c>
      <c r="FL98" s="463" t="str">
        <f>IF(FH98="BöB","Ja","No")</f>
        <v>No</v>
      </c>
      <c r="FM98" s="465" t="str">
        <f>IF(SUM(FG14:FG100)&gt;FG12/2,"Ʃ Aggiunte &gt; 50% Grundauftrag","")</f>
        <v/>
      </c>
      <c r="FN98" s="159"/>
      <c r="FO98" s="173" t="s">
        <v>44</v>
      </c>
      <c r="FP98" s="429">
        <v>29</v>
      </c>
      <c r="FQ98" s="455">
        <v>0</v>
      </c>
      <c r="FR98" s="457" t="str">
        <f>IF(FQ98&gt;='Valori soglia'!$H$6,"BöB","OAPub")</f>
        <v>OAPub</v>
      </c>
      <c r="FS98" s="459" t="str">
        <f>IF(OR(AND(FO$12="Grundvertrag Dienstleistung",FQ98&gt;='Valori soglia'!$H$5,FS100=""),AND(FO$12="Los Dienstleistung",FQ98&gt;='Valori soglia'!$H$5,FS100=""),AND(FO$12="Grundvertrag Lieferung",FQ98&gt;='Valori soglia'!$L$5,FS100=""),AND(FO$12="Los Lieferung",FQ98&gt;='Valori soglia'!$L$5,FS100="")),"Freihändig Tipo. 13 OAPub","")</f>
        <v/>
      </c>
      <c r="FT98" s="460"/>
      <c r="FU98" s="461" t="str">
        <f>IF(FR98="BöB","Ja","No")</f>
        <v>No</v>
      </c>
      <c r="FV98" s="463" t="str">
        <f>IF(FR98="BöB","Ja","No")</f>
        <v>No</v>
      </c>
      <c r="FW98" s="465" t="str">
        <f>IF(SUM(FQ14:FQ100)&gt;FQ12/2,"Ʃ Aggiunte &gt; 50% Grundauftrag","")</f>
        <v/>
      </c>
      <c r="FX98" s="160"/>
      <c r="FY98" s="173" t="s">
        <v>44</v>
      </c>
      <c r="FZ98" s="429">
        <v>29</v>
      </c>
      <c r="GA98" s="455">
        <v>0</v>
      </c>
      <c r="GB98" s="457" t="str">
        <f>IF(GA98&gt;='Valori soglia'!$H$6,"BöB","OAPub")</f>
        <v>OAPub</v>
      </c>
      <c r="GC98" s="459" t="str">
        <f>IF(OR(AND(FY$12="Grundvertrag Dienstleistung",GA98&gt;='Valori soglia'!$H$5,GC100=""),AND(FY$12="Los Dienstleistung",GA98&gt;='Valori soglia'!$H$5,GC100=""),AND(FY$12="Grundvertrag Lieferung",GA98&gt;='Valori soglia'!$L$5,GC100=""),AND(FY$12="Los Lieferung",GA98&gt;='Valori soglia'!$L$5,GC100="")),"Freihändig Tipo. 13 OAPub","")</f>
        <v/>
      </c>
      <c r="GD98" s="460"/>
      <c r="GE98" s="461" t="str">
        <f>IF(GB98="BöB","Ja","No")</f>
        <v>No</v>
      </c>
      <c r="GF98" s="463" t="str">
        <f>IF(GB98="BöB","Ja","No")</f>
        <v>No</v>
      </c>
      <c r="GG98" s="465" t="str">
        <f>IF(SUM(GA14:GA100)&gt;GA12/2,"Ʃ Aggiunte &gt; 50% Grundauftrag","")</f>
        <v/>
      </c>
      <c r="GH98" s="161"/>
      <c r="GI98" s="173" t="s">
        <v>44</v>
      </c>
      <c r="GJ98" s="429">
        <v>29</v>
      </c>
      <c r="GK98" s="455">
        <v>0</v>
      </c>
      <c r="GL98" s="457" t="str">
        <f>IF(GK98&gt;='Valori soglia'!$H$6,"BöB","OAPub")</f>
        <v>OAPub</v>
      </c>
      <c r="GM98" s="459" t="str">
        <f>IF(OR(AND(GI$12="Grundvertrag Dienstleistung",GK98&gt;='Valori soglia'!$H$5,GM100=""),AND(GI$12="Los Dienstleistung",GK98&gt;='Valori soglia'!$H$5,GM100=""),AND(GI$12="Grundvertrag Lieferung",GK98&gt;='Valori soglia'!$L$5,GM100=""),AND(GI$12="Los Lieferung",GK98&gt;='Valori soglia'!$L$5,GM100="")),"Freihändig Tipo. 13 OAPub","")</f>
        <v/>
      </c>
      <c r="GN98" s="460"/>
      <c r="GO98" s="461" t="str">
        <f>IF(GL98="BöB","Ja","No")</f>
        <v>No</v>
      </c>
      <c r="GP98" s="463" t="str">
        <f>IF(GL98="BöB","Ja","No")</f>
        <v>No</v>
      </c>
      <c r="GQ98" s="465" t="str">
        <f>IF(SUM(GK14:GK100)&gt;GK12/2,"Ʃ Aggiunte &gt; 50% Grundauftrag","")</f>
        <v/>
      </c>
      <c r="GR98" s="162"/>
      <c r="GS98" s="173" t="s">
        <v>44</v>
      </c>
      <c r="GT98" s="429">
        <v>29</v>
      </c>
      <c r="GU98" s="455">
        <v>0</v>
      </c>
      <c r="GV98" s="457" t="str">
        <f>IF(GU98&gt;='Valori soglia'!$H$6,"BöB","OAPub")</f>
        <v>OAPub</v>
      </c>
      <c r="GW98" s="459" t="str">
        <f>IF(OR(AND(GS$12="Grundvertrag Dienstleistung",GU98&gt;='Valori soglia'!$H$5,GW100=""),AND(GS$12="Los Dienstleistung",GU98&gt;='Valori soglia'!$H$5,GW100=""),AND(GS$12="Grundvertrag Lieferung",GU98&gt;='Valori soglia'!$L$5,GW100=""),AND(GS$12="Los Lieferung",GU98&gt;='Valori soglia'!$L$5,GW100="")),"Freihändig Tipo. 13 OAPub","")</f>
        <v/>
      </c>
      <c r="GX98" s="460"/>
      <c r="GY98" s="461" t="str">
        <f>IF(GV98="BöB","Ja","No")</f>
        <v>No</v>
      </c>
      <c r="GZ98" s="463" t="str">
        <f>IF(GV98="BöB","Ja","No")</f>
        <v>No</v>
      </c>
      <c r="HA98" s="465" t="str">
        <f>IF(SUM(GU14:GU100)&gt;GU12/2,"Ʃ Aggiunte &gt; 50% Grundauftrag","")</f>
        <v/>
      </c>
      <c r="HB98" s="36"/>
      <c r="HC98" s="173" t="s">
        <v>44</v>
      </c>
      <c r="HD98" s="429">
        <v>29</v>
      </c>
      <c r="HE98" s="455">
        <v>0</v>
      </c>
      <c r="HF98" s="457" t="str">
        <f>IF(HE98&gt;='Valori soglia'!$H$6,"BöB","OAPub")</f>
        <v>OAPub</v>
      </c>
      <c r="HG98" s="459" t="str">
        <f>IF(OR(AND(HC$12="Grundvertrag Dienstleistung",HE98&gt;='Valori soglia'!$H$5,HG100=""),AND(HC$12="Los Dienstleistung",HE98&gt;='Valori soglia'!$H$5,HG100=""),AND(HC$12="Grundvertrag Lieferung",HE98&gt;='Valori soglia'!$L$5,HG100=""),AND(HC$12="Los Lieferung",HE98&gt;='Valori soglia'!$L$5,HG100="")),"Freihändig Tipo. 13 OAPub","")</f>
        <v/>
      </c>
      <c r="HH98" s="460"/>
      <c r="HI98" s="461" t="str">
        <f>IF(HF98="BöB","Ja","No")</f>
        <v>No</v>
      </c>
      <c r="HJ98" s="463" t="str">
        <f>IF(HF98="BöB","Ja","No")</f>
        <v>No</v>
      </c>
      <c r="HK98" s="465" t="str">
        <f>IF(SUM(HE14:HE100)&gt;HE12/2,"Ʃ Aggiunte &gt; 50% Grundauftrag","")</f>
        <v/>
      </c>
      <c r="HL98" s="27"/>
      <c r="HM98" s="173" t="s">
        <v>44</v>
      </c>
      <c r="HN98" s="429">
        <v>29</v>
      </c>
      <c r="HO98" s="455">
        <v>0</v>
      </c>
      <c r="HP98" s="457" t="str">
        <f>IF(HO98&gt;='Valori soglia'!$H$6,"BöB","OAPub")</f>
        <v>OAPub</v>
      </c>
      <c r="HQ98" s="459" t="str">
        <f>IF(OR(AND(HM$12="Grundvertrag Dienstleistung",HO98&gt;='Valori soglia'!$H$5,HQ100=""),AND(HM$12="Los Dienstleistung",HO98&gt;='Valori soglia'!$H$5,HQ100=""),AND(HM$12="Grundvertrag Lieferung",HO98&gt;='Valori soglia'!$L$5,HQ100=""),AND(HM$12="Los Lieferung",HO98&gt;='Valori soglia'!$L$5,HQ100="")),"Freihändig Tipo. 13 OAPub","")</f>
        <v/>
      </c>
      <c r="HR98" s="460"/>
      <c r="HS98" s="461" t="str">
        <f>IF(HP98="BöB","Ja","No")</f>
        <v>No</v>
      </c>
      <c r="HT98" s="463" t="str">
        <f>IF(HP98="BöB","Ja","No")</f>
        <v>No</v>
      </c>
      <c r="HU98" s="465" t="str">
        <f>IF(SUM(HO14:HO100)&gt;HO12/2,"Ʃ Aggiunte &gt; 50% Grundauftrag","")</f>
        <v/>
      </c>
      <c r="HV98" s="28"/>
      <c r="HW98" s="173" t="s">
        <v>44</v>
      </c>
      <c r="HX98" s="429">
        <v>29</v>
      </c>
      <c r="HY98" s="455">
        <v>0</v>
      </c>
      <c r="HZ98" s="457" t="str">
        <f>IF(HY98&gt;='Valori soglia'!$H$6,"BöB","OAPub")</f>
        <v>OAPub</v>
      </c>
      <c r="IA98" s="459" t="str">
        <f>IF(OR(AND(HW$12="Grundvertrag Dienstleistung",HY98&gt;='Valori soglia'!$H$5,IA100=""),AND(HW$12="Los Dienstleistung",HY98&gt;='Valori soglia'!$H$5,IA100=""),AND(HW$12="Grundvertrag Lieferung",HY98&gt;='Valori soglia'!$L$5,IA100=""),AND(HW$12="Los Lieferung",HY98&gt;='Valori soglia'!$L$5,IA100="")),"Freihändig Tipo. 13 OAPub","")</f>
        <v/>
      </c>
      <c r="IB98" s="460"/>
      <c r="IC98" s="461" t="str">
        <f>IF(HZ98="BöB","Ja","No")</f>
        <v>No</v>
      </c>
      <c r="ID98" s="463" t="str">
        <f>IF(HZ98="BöB","Ja","No")</f>
        <v>No</v>
      </c>
      <c r="IE98" s="465" t="str">
        <f>IF(SUM(HY14:HY100)&gt;HY12/2,"Ʃ Aggiunte &gt; 50% Grundauftrag","")</f>
        <v/>
      </c>
      <c r="IF98" s="27"/>
      <c r="IG98" s="173" t="s">
        <v>44</v>
      </c>
      <c r="IH98" s="429">
        <v>29</v>
      </c>
      <c r="II98" s="455">
        <v>0</v>
      </c>
      <c r="IJ98" s="457" t="str">
        <f>IF(II98&gt;='Valori soglia'!$H$6,"BöB","OAPub")</f>
        <v>OAPub</v>
      </c>
      <c r="IK98" s="459" t="str">
        <f>IF(OR(AND(IG$12="Grundvertrag Dienstleistung",II98&gt;='Valori soglia'!$H$5,IK100=""),AND(IG$12="Los Dienstleistung",II98&gt;='Valori soglia'!$H$5,IK100=""),AND(IG$12="Grundvertrag Lieferung",II98&gt;='Valori soglia'!$L$5,IK100=""),AND(IG$12="Los Lieferung",II98&gt;='Valori soglia'!$L$5,IK100="")),"Freihändig Tipo. 13 OAPub","")</f>
        <v/>
      </c>
      <c r="IL98" s="460"/>
      <c r="IM98" s="461" t="str">
        <f>IF(IJ98="BöB","Ja","No")</f>
        <v>No</v>
      </c>
      <c r="IN98" s="463" t="str">
        <f>IF(IJ98="BöB","Ja","No")</f>
        <v>No</v>
      </c>
      <c r="IO98" s="465" t="str">
        <f>IF(SUM(II14:II100)&gt;II12/2,"Ʃ Aggiunte &gt; 50% Grundauftrag","")</f>
        <v/>
      </c>
      <c r="IP98" s="159"/>
      <c r="IQ98" s="173" t="s">
        <v>44</v>
      </c>
      <c r="IR98" s="429">
        <v>29</v>
      </c>
      <c r="IS98" s="455">
        <v>0</v>
      </c>
      <c r="IT98" s="457" t="str">
        <f>IF(IS98&gt;='Valori soglia'!$H$6,"BöB","OAPub")</f>
        <v>OAPub</v>
      </c>
      <c r="IU98" s="459" t="str">
        <f>IF(OR(AND(IQ$12="Grundvertrag Dienstleistung",IS98&gt;='Valori soglia'!$H$5,IU100=""),AND(IQ$12="Los Dienstleistung",IS98&gt;='Valori soglia'!$H$5,IU100=""),AND(IQ$12="Grundvertrag Lieferung",IS98&gt;='Valori soglia'!$L$5,IU100=""),AND(IQ$12="Los Lieferung",IS98&gt;='Valori soglia'!$L$5,IU100="")),"Freihändig Tipo. 13 OAPub","")</f>
        <v/>
      </c>
      <c r="IV98" s="460"/>
      <c r="IW98" s="461" t="str">
        <f>IF(IT98="BöB","Ja","No")</f>
        <v>No</v>
      </c>
      <c r="IX98" s="463" t="str">
        <f>IF(IT98="BöB","Ja","No")</f>
        <v>No</v>
      </c>
      <c r="IY98" s="465" t="str">
        <f>IF(SUM(IS14:IS100)&gt;IS12/2,"Ʃ Aggiunte &gt; 50% Grundauftrag","")</f>
        <v/>
      </c>
      <c r="IZ98" s="159"/>
      <c r="JA98" s="173" t="s">
        <v>44</v>
      </c>
      <c r="JB98" s="429">
        <v>29</v>
      </c>
      <c r="JC98" s="455">
        <v>0</v>
      </c>
      <c r="JD98" s="457" t="str">
        <f>IF(JC98&gt;='Valori soglia'!$H$6,"BöB","OAPub")</f>
        <v>OAPub</v>
      </c>
      <c r="JE98" s="459" t="str">
        <f>IF(OR(AND(JA$12="Grundvertrag Dienstleistung",JC98&gt;='Valori soglia'!$H$5,JE100=""),AND(JA$12="Los Dienstleistung",JC98&gt;='Valori soglia'!$H$5,JE100=""),AND(JA$12="Grundvertrag Lieferung",JC98&gt;='Valori soglia'!$L$5,JE100=""),AND(JA$12="Los Lieferung",JC98&gt;='Valori soglia'!$L$5,JE100="")),"Freihändig Tipo. 13 OAPub","")</f>
        <v/>
      </c>
      <c r="JF98" s="460"/>
      <c r="JG98" s="461" t="str">
        <f>IF(JD98="BöB","Ja","No")</f>
        <v>No</v>
      </c>
      <c r="JH98" s="463" t="str">
        <f>IF(JD98="BöB","Ja","No")</f>
        <v>No</v>
      </c>
      <c r="JI98" s="465" t="str">
        <f>IF(SUM(JC14:JC100)&gt;JC12/2,"Ʃ Aggiunte &gt; 50% Grundauftrag","")</f>
        <v/>
      </c>
      <c r="JJ98" s="160"/>
      <c r="JK98" s="173" t="s">
        <v>44</v>
      </c>
      <c r="JL98" s="429">
        <v>29</v>
      </c>
      <c r="JM98" s="455">
        <v>0</v>
      </c>
      <c r="JN98" s="457" t="str">
        <f>IF(JM98&gt;='Valori soglia'!$H$6,"BöB","OAPub")</f>
        <v>OAPub</v>
      </c>
      <c r="JO98" s="459" t="str">
        <f>IF(OR(AND(JK$12="Grundvertrag Dienstleistung",JM98&gt;='Valori soglia'!$H$5,JO100=""),AND(JK$12="Los Dienstleistung",JM98&gt;='Valori soglia'!$H$5,JO100=""),AND(JK$12="Grundvertrag Lieferung",JM98&gt;='Valori soglia'!$L$5,JO100=""),AND(JK$12="Los Lieferung",JM98&gt;='Valori soglia'!$L$5,JO100="")),"Freihändig Tipo. 13 OAPub","")</f>
        <v/>
      </c>
      <c r="JP98" s="460"/>
      <c r="JQ98" s="461" t="str">
        <f>IF(JN98="BöB","Ja","No")</f>
        <v>No</v>
      </c>
      <c r="JR98" s="463" t="str">
        <f>IF(JN98="BöB","Ja","No")</f>
        <v>No</v>
      </c>
      <c r="JS98" s="465" t="str">
        <f>IF(SUM(JM14:JM100)&gt;JM12/2,"Ʃ Aggiunte &gt; 50% Grundauftrag","")</f>
        <v/>
      </c>
    </row>
    <row r="99" spans="2:279" ht="27" customHeight="1" x14ac:dyDescent="0.2">
      <c r="B99" s="342" t="s">
        <v>34</v>
      </c>
      <c r="C99" s="429"/>
      <c r="D99" s="378"/>
      <c r="E99" s="510"/>
      <c r="F99" s="498" t="str">
        <f>IF(OR(AND(B98="Grundvertrag Dienstleistung",D98&gt;='Valori soglia'!H$5,D98&lt;'Valori soglia'!H$6),AND(B98="Los Dienstleistung",D98&gt;='Valori soglia'!H$5,D98&lt;'Valori soglia'!H$6),AND(B98="Grundvertrag Lieferung",D98&gt;='Valori soglia'!L$5,D98&lt;'Valori soglia'!L$6),AND(B98="Los Lieferung",D98&gt;='Valori soglia'!L$5,D98&lt;'Valori soglia'!L$6)),"Einladungsverfahren *","")</f>
        <v/>
      </c>
      <c r="G99" s="499"/>
      <c r="H99" s="502"/>
      <c r="I99" s="503"/>
      <c r="J99" s="495"/>
      <c r="K99" s="466" t="s">
        <v>45</v>
      </c>
      <c r="L99" s="429"/>
      <c r="M99" s="455"/>
      <c r="N99" s="457"/>
      <c r="O99" s="468" t="str">
        <f>IF(OR(AND(K$12="Grundvertrag Dienstleistung",M98&lt;'Valori soglia'!$H$5),AND(K$12="Los Dienstleistung",M98&lt;'Valori soglia'!$H$5),AND(K$12="Grundvertrag Lieferung",M98&lt;'Valori soglia'!$L$5),AND(K$12="Los Lieferung",M98&lt;'Valori soglia'!$L$5)),"Freihändig Tipo. 36 OAPub","")</f>
        <v/>
      </c>
      <c r="P99" s="469"/>
      <c r="Q99" s="461"/>
      <c r="R99" s="463"/>
      <c r="S99" s="465"/>
      <c r="T99" s="162"/>
      <c r="U99" s="466" t="s">
        <v>45</v>
      </c>
      <c r="V99" s="429"/>
      <c r="W99" s="455"/>
      <c r="X99" s="457"/>
      <c r="Y99" s="468" t="str">
        <f>IF(OR(AND(U$12="Grundvertrag Dienstleistung",W98&lt;'Valori soglia'!$H$5),AND(U$12="Los Dienstleistung",W98&lt;'Valori soglia'!$H$5),AND(U$12="Grundvertrag Lieferung",W98&lt;'Valori soglia'!$L$5),AND(U$12="Los Lieferung",W98&lt;'Valori soglia'!$L$5)),"Freihändig Tipo. 36 OAPub","")</f>
        <v/>
      </c>
      <c r="Z99" s="469"/>
      <c r="AA99" s="461"/>
      <c r="AB99" s="463"/>
      <c r="AC99" s="465"/>
      <c r="AD99" s="27"/>
      <c r="AE99" s="466" t="s">
        <v>45</v>
      </c>
      <c r="AF99" s="429"/>
      <c r="AG99" s="455"/>
      <c r="AH99" s="457"/>
      <c r="AI99" s="468" t="str">
        <f>IF(OR(AND(AE$12="Grundvertrag Dienstleistung",AG98&lt;'Valori soglia'!$H$5),AND(AE$12="Los Dienstleistung",AG98&lt;'Valori soglia'!$H$5),AND(AE$12="Grundvertrag Lieferung",AG98&lt;'Valori soglia'!$L$5),AND(AE$12="Los Lieferung",AG98&lt;'Valori soglia'!$L$5)),"Freihändig Tipo. 36 OAPub","")</f>
        <v/>
      </c>
      <c r="AJ99" s="469"/>
      <c r="AK99" s="461"/>
      <c r="AL99" s="463"/>
      <c r="AM99" s="465"/>
      <c r="AN99" s="27"/>
      <c r="AO99" s="466" t="s">
        <v>45</v>
      </c>
      <c r="AP99" s="429"/>
      <c r="AQ99" s="455"/>
      <c r="AR99" s="457"/>
      <c r="AS99" s="468" t="str">
        <f>IF(OR(AND(AO$12="Grundvertrag Dienstleistung",AQ98&lt;'Valori soglia'!$H$5),AND(AO$12="Los Dienstleistung",AQ98&lt;'Valori soglia'!$H$5),AND(AO$12="Grundvertrag Lieferung",AQ98&lt;'Valori soglia'!$L$5),AND(AO$12="Los Lieferung",AQ98&lt;'Valori soglia'!$L$5)),"Freihändig Tipo. 36 OAPub","")</f>
        <v/>
      </c>
      <c r="AT99" s="469"/>
      <c r="AU99" s="461"/>
      <c r="AV99" s="463"/>
      <c r="AW99" s="465"/>
      <c r="AX99" s="28"/>
      <c r="AY99" s="466" t="s">
        <v>45</v>
      </c>
      <c r="AZ99" s="429"/>
      <c r="BA99" s="455"/>
      <c r="BB99" s="457"/>
      <c r="BC99" s="468" t="str">
        <f>IF(OR(AND(AY$12="Grundvertrag Dienstleistung",BA98&lt;'Valori soglia'!$H$5),AND(AY$12="Los Dienstleistung",BA98&lt;'Valori soglia'!$H$5),AND(AY$12="Grundvertrag Lieferung",BA98&lt;'Valori soglia'!$L$5),AND(AY$12="Los Lieferung",BA98&lt;'Valori soglia'!$L$5)),"Freihändig Tipo. 36 OAPub","")</f>
        <v/>
      </c>
      <c r="BD99" s="469"/>
      <c r="BE99" s="461"/>
      <c r="BF99" s="463"/>
      <c r="BG99" s="465"/>
      <c r="BH99" s="27"/>
      <c r="BI99" s="466" t="s">
        <v>45</v>
      </c>
      <c r="BJ99" s="429"/>
      <c r="BK99" s="455"/>
      <c r="BL99" s="457"/>
      <c r="BM99" s="468" t="str">
        <f>IF(OR(AND(BI$12="Grundvertrag Dienstleistung",BK98&lt;'Valori soglia'!$H$5),AND(BI$12="Los Dienstleistung",BK98&lt;'Valori soglia'!$H$5),AND(BI$12="Grundvertrag Lieferung",BK98&lt;'Valori soglia'!$L$5),AND(BI$12="Los Lieferung",BK98&lt;'Valori soglia'!$L$5)),"Freihändig Tipo. 36 OAPub","")</f>
        <v/>
      </c>
      <c r="BN99" s="469"/>
      <c r="BO99" s="461"/>
      <c r="BP99" s="463"/>
      <c r="BQ99" s="465"/>
      <c r="BR99" s="159"/>
      <c r="BS99" s="466" t="s">
        <v>45</v>
      </c>
      <c r="BT99" s="429"/>
      <c r="BU99" s="455"/>
      <c r="BV99" s="457"/>
      <c r="BW99" s="468" t="str">
        <f>IF(OR(AND(BS$12="Grundvertrag Dienstleistung",BU98&lt;'Valori soglia'!$H$5),AND(BS$12="Los Dienstleistung",BU98&lt;'Valori soglia'!$H$5),AND(BS$12="Grundvertrag Lieferung",BU98&lt;'Valori soglia'!$L$5),AND(BS$12="Los Lieferung",BU98&lt;'Valori soglia'!$L$5)),"Freihändig Tipo. 36 OAPub","")</f>
        <v/>
      </c>
      <c r="BX99" s="469"/>
      <c r="BY99" s="461"/>
      <c r="BZ99" s="463"/>
      <c r="CA99" s="465"/>
      <c r="CB99" s="159"/>
      <c r="CC99" s="466" t="s">
        <v>45</v>
      </c>
      <c r="CD99" s="429"/>
      <c r="CE99" s="455"/>
      <c r="CF99" s="457"/>
      <c r="CG99" s="468" t="str">
        <f>IF(OR(AND(CC$12="Grundvertrag Dienstleistung",CE98&lt;'Valori soglia'!$H$5),AND(CC$12="Los Dienstleistung",CE98&lt;'Valori soglia'!$H$5),AND(CC$12="Grundvertrag Lieferung",CE98&lt;'Valori soglia'!$L$5),AND(CC$12="Los Lieferung",CE98&lt;'Valori soglia'!$L$5)),"Freihändig Tipo. 36 OAPub","")</f>
        <v/>
      </c>
      <c r="CH99" s="469"/>
      <c r="CI99" s="461"/>
      <c r="CJ99" s="463"/>
      <c r="CK99" s="465"/>
      <c r="CL99" s="160"/>
      <c r="CM99" s="466" t="s">
        <v>45</v>
      </c>
      <c r="CN99" s="429"/>
      <c r="CO99" s="455"/>
      <c r="CP99" s="457"/>
      <c r="CQ99" s="468" t="str">
        <f>IF(OR(AND(CM$12="Grundvertrag Dienstleistung",CO98&lt;'Valori soglia'!$H$5),AND(CM$12="Los Dienstleistung",CO98&lt;'Valori soglia'!$H$5),AND(CM$12="Grundvertrag Lieferung",CO98&lt;'Valori soglia'!$L$5),AND(CM$12="Los Lieferung",CO98&lt;'Valori soglia'!$L$5)),"Freihändig Tipo. 36 OAPub","")</f>
        <v/>
      </c>
      <c r="CR99" s="469"/>
      <c r="CS99" s="461"/>
      <c r="CT99" s="463"/>
      <c r="CU99" s="465"/>
      <c r="CV99" s="161"/>
      <c r="CW99" s="466" t="s">
        <v>45</v>
      </c>
      <c r="CX99" s="429"/>
      <c r="CY99" s="455"/>
      <c r="CZ99" s="457"/>
      <c r="DA99" s="468" t="str">
        <f>IF(OR(AND(CW$12="Grundvertrag Dienstleistung",CY98&lt;'Valori soglia'!$H$5),AND(CW$12="Los Dienstleistung",CY98&lt;'Valori soglia'!$H$5),AND(CW$12="Grundvertrag Lieferung",CY98&lt;'Valori soglia'!$L$5),AND(CW$12="Los Lieferung",CY98&lt;'Valori soglia'!$L$5)),"Freihändig Tipo. 36 OAPub","")</f>
        <v/>
      </c>
      <c r="DB99" s="469"/>
      <c r="DC99" s="461"/>
      <c r="DD99" s="463"/>
      <c r="DE99" s="465"/>
      <c r="DF99" s="162"/>
      <c r="DG99" s="466" t="s">
        <v>45</v>
      </c>
      <c r="DH99" s="429"/>
      <c r="DI99" s="455"/>
      <c r="DJ99" s="457"/>
      <c r="DK99" s="468" t="str">
        <f>IF(OR(AND(DG$12="Grundvertrag Dienstleistung",DI98&lt;'Valori soglia'!$H$5),AND(DG$12="Los Dienstleistung",DI98&lt;'Valori soglia'!$H$5),AND(DG$12="Grundvertrag Lieferung",DI98&lt;'Valori soglia'!$L$5),AND(DG$12="Los Lieferung",DI98&lt;'Valori soglia'!$L$5)),"Freihändig Tipo. 36 OAPub","")</f>
        <v/>
      </c>
      <c r="DL99" s="469"/>
      <c r="DM99" s="461"/>
      <c r="DN99" s="463"/>
      <c r="DO99" s="465"/>
      <c r="DP99" s="27"/>
      <c r="DQ99" s="466" t="s">
        <v>45</v>
      </c>
      <c r="DR99" s="429"/>
      <c r="DS99" s="455"/>
      <c r="DT99" s="457"/>
      <c r="DU99" s="468" t="str">
        <f>IF(OR(AND(DQ$12="Grundvertrag Dienstleistung",DS98&lt;'Valori soglia'!$H$5),AND(DQ$12="Los Dienstleistung",DS98&lt;'Valori soglia'!$H$5),AND(DQ$12="Grundvertrag Lieferung",DS98&lt;'Valori soglia'!$L$5),AND(DQ$12="Los Lieferung",DS98&lt;'Valori soglia'!$L$5)),"Freihändig Tipo. 36 OAPub","")</f>
        <v/>
      </c>
      <c r="DV99" s="469"/>
      <c r="DW99" s="461"/>
      <c r="DX99" s="463"/>
      <c r="DY99" s="465"/>
      <c r="DZ99" s="27"/>
      <c r="EA99" s="466" t="s">
        <v>45</v>
      </c>
      <c r="EB99" s="429"/>
      <c r="EC99" s="455"/>
      <c r="ED99" s="457"/>
      <c r="EE99" s="468" t="str">
        <f>IF(OR(AND(EA$12="Grundvertrag Dienstleistung",EC98&lt;'Valori soglia'!$H$5),AND(EA$12="Los Dienstleistung",EC98&lt;'Valori soglia'!$H$5),AND(EA$12="Grundvertrag Lieferung",EC98&lt;'Valori soglia'!$L$5),AND(EA$12="Los Lieferung",EC98&lt;'Valori soglia'!$L$5)),"Freihändig Tipo. 36 OAPub","")</f>
        <v/>
      </c>
      <c r="EF99" s="469"/>
      <c r="EG99" s="461"/>
      <c r="EH99" s="463"/>
      <c r="EI99" s="465"/>
      <c r="EJ99" s="28"/>
      <c r="EK99" s="466" t="s">
        <v>45</v>
      </c>
      <c r="EL99" s="429"/>
      <c r="EM99" s="455"/>
      <c r="EN99" s="457"/>
      <c r="EO99" s="468" t="str">
        <f>IF(OR(AND(EK$12="Grundvertrag Dienstleistung",EM98&lt;'Valori soglia'!$H$5),AND(EK$12="Los Dienstleistung",EM98&lt;'Valori soglia'!$H$5),AND(EK$12="Grundvertrag Lieferung",EM98&lt;'Valori soglia'!$L$5),AND(EK$12="Los Lieferung",EM98&lt;'Valori soglia'!$L$5)),"Freihändig Tipo. 36 OAPub","")</f>
        <v/>
      </c>
      <c r="EP99" s="469"/>
      <c r="EQ99" s="461"/>
      <c r="ER99" s="463"/>
      <c r="ES99" s="465"/>
      <c r="ET99" s="27"/>
      <c r="EU99" s="466" t="s">
        <v>45</v>
      </c>
      <c r="EV99" s="429"/>
      <c r="EW99" s="455"/>
      <c r="EX99" s="457"/>
      <c r="EY99" s="468" t="str">
        <f>IF(OR(AND(EU$12="Grundvertrag Dienstleistung",EW98&lt;'Valori soglia'!$H$5),AND(EU$12="Los Dienstleistung",EW98&lt;'Valori soglia'!$H$5),AND(EU$12="Grundvertrag Lieferung",EW98&lt;'Valori soglia'!$L$5),AND(EU$12="Los Lieferung",EW98&lt;'Valori soglia'!$L$5)),"Freihändig Tipo. 36 OAPub","")</f>
        <v/>
      </c>
      <c r="EZ99" s="469"/>
      <c r="FA99" s="461"/>
      <c r="FB99" s="463"/>
      <c r="FC99" s="465"/>
      <c r="FD99" s="159"/>
      <c r="FE99" s="466" t="s">
        <v>45</v>
      </c>
      <c r="FF99" s="429"/>
      <c r="FG99" s="455"/>
      <c r="FH99" s="457"/>
      <c r="FI99" s="468" t="str">
        <f>IF(OR(AND(FE$12="Grundvertrag Dienstleistung",FG98&lt;'Valori soglia'!$H$5),AND(FE$12="Los Dienstleistung",FG98&lt;'Valori soglia'!$H$5),AND(FE$12="Grundvertrag Lieferung",FG98&lt;'Valori soglia'!$L$5),AND(FE$12="Los Lieferung",FG98&lt;'Valori soglia'!$L$5)),"Freihändig Tipo. 36 OAPub","")</f>
        <v/>
      </c>
      <c r="FJ99" s="469"/>
      <c r="FK99" s="461"/>
      <c r="FL99" s="463"/>
      <c r="FM99" s="465"/>
      <c r="FN99" s="159"/>
      <c r="FO99" s="466" t="s">
        <v>45</v>
      </c>
      <c r="FP99" s="429"/>
      <c r="FQ99" s="455"/>
      <c r="FR99" s="457"/>
      <c r="FS99" s="468" t="str">
        <f>IF(OR(AND(FO$12="Grundvertrag Dienstleistung",FQ98&lt;'Valori soglia'!$H$5),AND(FO$12="Los Dienstleistung",FQ98&lt;'Valori soglia'!$H$5),AND(FO$12="Grundvertrag Lieferung",FQ98&lt;'Valori soglia'!$L$5),AND(FO$12="Los Lieferung",FQ98&lt;'Valori soglia'!$L$5)),"Freihändig Tipo. 36 OAPub","")</f>
        <v/>
      </c>
      <c r="FT99" s="469"/>
      <c r="FU99" s="461"/>
      <c r="FV99" s="463"/>
      <c r="FW99" s="465"/>
      <c r="FX99" s="160"/>
      <c r="FY99" s="466" t="s">
        <v>45</v>
      </c>
      <c r="FZ99" s="429"/>
      <c r="GA99" s="455"/>
      <c r="GB99" s="457"/>
      <c r="GC99" s="468" t="str">
        <f>IF(OR(AND(FY$12="Grundvertrag Dienstleistung",GA98&lt;'Valori soglia'!$H$5),AND(FY$12="Los Dienstleistung",GA98&lt;'Valori soglia'!$H$5),AND(FY$12="Grundvertrag Lieferung",GA98&lt;'Valori soglia'!$L$5),AND(FY$12="Los Lieferung",GA98&lt;'Valori soglia'!$L$5)),"Freihändig Tipo. 36 OAPub","")</f>
        <v/>
      </c>
      <c r="GD99" s="469"/>
      <c r="GE99" s="461"/>
      <c r="GF99" s="463"/>
      <c r="GG99" s="465"/>
      <c r="GH99" s="161"/>
      <c r="GI99" s="466" t="s">
        <v>45</v>
      </c>
      <c r="GJ99" s="429"/>
      <c r="GK99" s="455"/>
      <c r="GL99" s="457"/>
      <c r="GM99" s="468" t="str">
        <f>IF(OR(AND(GI$12="Grundvertrag Dienstleistung",GK98&lt;'Valori soglia'!$H$5),AND(GI$12="Los Dienstleistung",GK98&lt;'Valori soglia'!$H$5),AND(GI$12="Grundvertrag Lieferung",GK98&lt;'Valori soglia'!$L$5),AND(GI$12="Los Lieferung",GK98&lt;'Valori soglia'!$L$5)),"Freihändig Tipo. 36 OAPub","")</f>
        <v/>
      </c>
      <c r="GN99" s="469"/>
      <c r="GO99" s="461"/>
      <c r="GP99" s="463"/>
      <c r="GQ99" s="465"/>
      <c r="GR99" s="162"/>
      <c r="GS99" s="466" t="s">
        <v>45</v>
      </c>
      <c r="GT99" s="429"/>
      <c r="GU99" s="455"/>
      <c r="GV99" s="457"/>
      <c r="GW99" s="468" t="str">
        <f>IF(OR(AND(GS$12="Grundvertrag Dienstleistung",GU98&lt;'Valori soglia'!$H$5),AND(GS$12="Los Dienstleistung",GU98&lt;'Valori soglia'!$H$5),AND(GS$12="Grundvertrag Lieferung",GU98&lt;'Valori soglia'!$L$5),AND(GS$12="Los Lieferung",GU98&lt;'Valori soglia'!$L$5)),"Freihändig Tipo. 36 OAPub","")</f>
        <v/>
      </c>
      <c r="GX99" s="469"/>
      <c r="GY99" s="461"/>
      <c r="GZ99" s="463"/>
      <c r="HA99" s="465"/>
      <c r="HB99" s="27"/>
      <c r="HC99" s="466" t="s">
        <v>45</v>
      </c>
      <c r="HD99" s="429"/>
      <c r="HE99" s="455"/>
      <c r="HF99" s="457"/>
      <c r="HG99" s="468" t="str">
        <f>IF(OR(AND(HC$12="Grundvertrag Dienstleistung",HE98&lt;'Valori soglia'!$H$5),AND(HC$12="Los Dienstleistung",HE98&lt;'Valori soglia'!$H$5),AND(HC$12="Grundvertrag Lieferung",HE98&lt;'Valori soglia'!$L$5),AND(HC$12="Los Lieferung",HE98&lt;'Valori soglia'!$L$5)),"Freihändig Tipo. 36 OAPub","")</f>
        <v/>
      </c>
      <c r="HH99" s="469"/>
      <c r="HI99" s="461"/>
      <c r="HJ99" s="463"/>
      <c r="HK99" s="465"/>
      <c r="HL99" s="27"/>
      <c r="HM99" s="466" t="s">
        <v>45</v>
      </c>
      <c r="HN99" s="429"/>
      <c r="HO99" s="455"/>
      <c r="HP99" s="457"/>
      <c r="HQ99" s="468" t="str">
        <f>IF(OR(AND(HM$12="Grundvertrag Dienstleistung",HO98&lt;'Valori soglia'!$H$5),AND(HM$12="Los Dienstleistung",HO98&lt;'Valori soglia'!$H$5),AND(HM$12="Grundvertrag Lieferung",HO98&lt;'Valori soglia'!$L$5),AND(HM$12="Los Lieferung",HO98&lt;'Valori soglia'!$L$5)),"Freihändig Tipo. 36 OAPub","")</f>
        <v/>
      </c>
      <c r="HR99" s="469"/>
      <c r="HS99" s="461"/>
      <c r="HT99" s="463"/>
      <c r="HU99" s="465"/>
      <c r="HV99" s="28"/>
      <c r="HW99" s="466" t="s">
        <v>45</v>
      </c>
      <c r="HX99" s="429"/>
      <c r="HY99" s="455"/>
      <c r="HZ99" s="457"/>
      <c r="IA99" s="468" t="str">
        <f>IF(OR(AND(HW$12="Grundvertrag Dienstleistung",HY98&lt;'Valori soglia'!$H$5),AND(HW$12="Los Dienstleistung",HY98&lt;'Valori soglia'!$H$5),AND(HW$12="Grundvertrag Lieferung",HY98&lt;'Valori soglia'!$L$5),AND(HW$12="Los Lieferung",HY98&lt;'Valori soglia'!$L$5)),"Freihändig Tipo. 36 OAPub","")</f>
        <v/>
      </c>
      <c r="IB99" s="469"/>
      <c r="IC99" s="461"/>
      <c r="ID99" s="463"/>
      <c r="IE99" s="465"/>
      <c r="IF99" s="27"/>
      <c r="IG99" s="466" t="s">
        <v>45</v>
      </c>
      <c r="IH99" s="429"/>
      <c r="II99" s="455"/>
      <c r="IJ99" s="457"/>
      <c r="IK99" s="468" t="str">
        <f>IF(OR(AND(IG$12="Grundvertrag Dienstleistung",II98&lt;'Valori soglia'!$H$5),AND(IG$12="Los Dienstleistung",II98&lt;'Valori soglia'!$H$5),AND(IG$12="Grundvertrag Lieferung",II98&lt;'Valori soglia'!$L$5),AND(IG$12="Los Lieferung",II98&lt;'Valori soglia'!$L$5)),"Freihändig Tipo. 36 OAPub","")</f>
        <v/>
      </c>
      <c r="IL99" s="469"/>
      <c r="IM99" s="461"/>
      <c r="IN99" s="463"/>
      <c r="IO99" s="465"/>
      <c r="IP99" s="159"/>
      <c r="IQ99" s="466" t="s">
        <v>45</v>
      </c>
      <c r="IR99" s="429"/>
      <c r="IS99" s="455"/>
      <c r="IT99" s="457"/>
      <c r="IU99" s="468" t="str">
        <f>IF(OR(AND(IQ$12="Grundvertrag Dienstleistung",IS98&lt;'Valori soglia'!$H$5),AND(IQ$12="Los Dienstleistung",IS98&lt;'Valori soglia'!$H$5),AND(IQ$12="Grundvertrag Lieferung",IS98&lt;'Valori soglia'!$L$5),AND(IQ$12="Los Lieferung",IS98&lt;'Valori soglia'!$L$5)),"Freihändig Tipo. 36 OAPub","")</f>
        <v/>
      </c>
      <c r="IV99" s="469"/>
      <c r="IW99" s="461"/>
      <c r="IX99" s="463"/>
      <c r="IY99" s="465"/>
      <c r="IZ99" s="159"/>
      <c r="JA99" s="466" t="s">
        <v>45</v>
      </c>
      <c r="JB99" s="429"/>
      <c r="JC99" s="455"/>
      <c r="JD99" s="457"/>
      <c r="JE99" s="468" t="str">
        <f>IF(OR(AND(JA$12="Grundvertrag Dienstleistung",JC98&lt;'Valori soglia'!$H$5),AND(JA$12="Los Dienstleistung",JC98&lt;'Valori soglia'!$H$5),AND(JA$12="Grundvertrag Lieferung",JC98&lt;'Valori soglia'!$L$5),AND(JA$12="Los Lieferung",JC98&lt;'Valori soglia'!$L$5)),"Freihändig Tipo. 36 OAPub","")</f>
        <v/>
      </c>
      <c r="JF99" s="469"/>
      <c r="JG99" s="461"/>
      <c r="JH99" s="463"/>
      <c r="JI99" s="465"/>
      <c r="JJ99" s="160"/>
      <c r="JK99" s="466" t="s">
        <v>45</v>
      </c>
      <c r="JL99" s="429"/>
      <c r="JM99" s="455"/>
      <c r="JN99" s="457"/>
      <c r="JO99" s="468" t="str">
        <f>IF(OR(AND(JK$12="Grundvertrag Dienstleistung",JM98&lt;'Valori soglia'!$H$5),AND(JK$12="Los Dienstleistung",JM98&lt;'Valori soglia'!$H$5),AND(JK$12="Grundvertrag Lieferung",JM98&lt;'Valori soglia'!$L$5),AND(JK$12="Los Lieferung",JM98&lt;'Valori soglia'!$L$5)),"Freihändig Tipo. 36 OAPub","")</f>
        <v/>
      </c>
      <c r="JP99" s="469"/>
      <c r="JQ99" s="461"/>
      <c r="JR99" s="463"/>
      <c r="JS99" s="465"/>
    </row>
    <row r="100" spans="2:279" ht="27" customHeight="1" x14ac:dyDescent="0.2">
      <c r="B100" s="343"/>
      <c r="C100" s="429"/>
      <c r="D100" s="378"/>
      <c r="E100" s="510"/>
      <c r="F100" s="507" t="str">
        <f>IF(OR(AND(B98="Grundvertrag Dienstleistung",D98&lt;'Valori soglia'!H$5),AND(B98="Los Dienstleistung",D98&lt;'Valori soglia'!H$5),AND(B98="Grundvertrag Lieferung",D98&lt;'Valori soglia'!L$5),AND(B98="Los Lieferung",D98&lt;'Valori soglia'!L$5)),"Freihändig Tipo. 36 OAPub","")</f>
        <v/>
      </c>
      <c r="G100" s="508"/>
      <c r="H100" s="502"/>
      <c r="I100" s="503"/>
      <c r="J100" s="495"/>
      <c r="K100" s="466"/>
      <c r="L100" s="429"/>
      <c r="M100" s="455"/>
      <c r="N100" s="457"/>
      <c r="O100" s="472" t="str">
        <f>IF(OR(AND(N$12="Offen",OR(AND(K$12="Grundvertrag Dienstleistung",M98&gt;='Valori soglia'!$H$5,M98&lt;'Valori soglia'!$H$6),AND(K$12="Los Dienstleistung",M98&gt;='Valori soglia'!$H$5,M98&lt;'Valori soglia'!$H$6),AND(K$12="Grundvertrag Lieferung",M98&gt;='Valori soglia'!$L$5,M98&lt;'Valori soglia'!$L$6),AND(K$12="Los Lieferung",M98&gt;='Valori soglia'!$L$5,M98&lt;'Valori soglia'!$L$6))),AND(N$12="Einladung",OR(AND(K$12="Grundvertrag Dienstleistung",M98&gt;='Valori soglia'!$H$5,M98&lt;'Valori soglia'!$H$6),AND(K$12="Los Dienstleistung",M98&gt;='Valori soglia'!$H$5,M98&lt;'Valori soglia'!$H$6),AND(K$12="Grundvertrag Lieferung",M98&gt;='Valori soglia'!$L$5,M98&lt;'Valori soglia'!$L$6),AND(K$12="Los Lieferung",M98&gt;='Valori soglia'!$L$5,M98&lt;'Valori soglia'!$L$6)))),"Freihändig Tipo. 36 Abs. 2 Bst. d OAPub","")</f>
        <v/>
      </c>
      <c r="P100" s="473"/>
      <c r="Q100" s="461"/>
      <c r="R100" s="463"/>
      <c r="S100" s="465"/>
      <c r="T100" s="162"/>
      <c r="U100" s="466"/>
      <c r="V100" s="429"/>
      <c r="W100" s="455"/>
      <c r="X100" s="457"/>
      <c r="Y100" s="472" t="str">
        <f>IF(OR(AND(X$12="Offen",OR(AND(U$12="Grundvertrag Dienstleistung",W98&gt;='Valori soglia'!$H$5,W98&lt;'Valori soglia'!$H$6),AND(U$12="Los Dienstleistung",W98&gt;='Valori soglia'!$H$5,W98&lt;'Valori soglia'!$H$6),AND(U$12="Grundvertrag Lieferung",W98&gt;='Valori soglia'!$L$5,W98&lt;'Valori soglia'!$L$6),AND(U$12="Los Lieferung",W98&gt;='Valori soglia'!$L$5,W98&lt;'Valori soglia'!$L$6))),AND(X$12="Einladung",OR(AND(U$12="Grundvertrag Dienstleistung",W98&gt;='Valori soglia'!$H$5,W98&lt;'Valori soglia'!$H$6),AND(U$12="Los Dienstleistung",W98&gt;='Valori soglia'!$H$5,W98&lt;'Valori soglia'!$H$6),AND(U$12="Grundvertrag Lieferung",W98&gt;='Valori soglia'!$L$5,W98&lt;'Valori soglia'!$L$6),AND(U$12="Los Lieferung",W98&gt;='Valori soglia'!$L$5,W98&lt;'Valori soglia'!$L$6)))),"Freihändig Tipo. 36 Abs. 2 Bst. d OAPub","")</f>
        <v/>
      </c>
      <c r="Z100" s="473"/>
      <c r="AA100" s="461"/>
      <c r="AB100" s="463"/>
      <c r="AC100" s="465"/>
      <c r="AD100" s="36"/>
      <c r="AE100" s="466"/>
      <c r="AF100" s="429"/>
      <c r="AG100" s="455"/>
      <c r="AH100" s="457"/>
      <c r="AI100" s="472" t="str">
        <f>IF(OR(AND(AH$12="Offen",OR(AND(AE$12="Grundvertrag Dienstleistung",AG98&gt;='Valori soglia'!$H$5,AG98&lt;'Valori soglia'!$H$6),AND(AE$12="Los Dienstleistung",AG98&gt;='Valori soglia'!$H$5,AG98&lt;'Valori soglia'!$H$6),AND(AE$12="Grundvertrag Lieferung",AG98&gt;='Valori soglia'!$L$5,AG98&lt;'Valori soglia'!$L$6),AND(AE$12="Los Lieferung",AG98&gt;='Valori soglia'!$L$5,AG98&lt;'Valori soglia'!$L$6))),AND(AH$12="Einladung",OR(AND(AE$12="Grundvertrag Dienstleistung",AG98&gt;='Valori soglia'!$H$5,AG98&lt;'Valori soglia'!$H$6),AND(AE$12="Los Dienstleistung",AG98&gt;='Valori soglia'!$H$5,AG98&lt;'Valori soglia'!$H$6),AND(AE$12="Grundvertrag Lieferung",AG98&gt;='Valori soglia'!$L$5,AG98&lt;'Valori soglia'!$L$6),AND(AE$12="Los Lieferung",AG98&gt;='Valori soglia'!$L$5,AG98&lt;'Valori soglia'!$L$6)))),"Freihändig Tipo. 36 Abs. 2 Bst. d OAPub","")</f>
        <v/>
      </c>
      <c r="AJ100" s="473"/>
      <c r="AK100" s="461"/>
      <c r="AL100" s="463"/>
      <c r="AM100" s="465"/>
      <c r="AN100" s="27"/>
      <c r="AO100" s="466"/>
      <c r="AP100" s="429"/>
      <c r="AQ100" s="455"/>
      <c r="AR100" s="457"/>
      <c r="AS100" s="472" t="str">
        <f>IF(OR(AND(AR$12="Offen",OR(AND(AO$12="Grundvertrag Dienstleistung",AQ98&gt;='Valori soglia'!$H$5,AQ98&lt;'Valori soglia'!$H$6),AND(AO$12="Los Dienstleistung",AQ98&gt;='Valori soglia'!$H$5,AQ98&lt;'Valori soglia'!$H$6),AND(AO$12="Grundvertrag Lieferung",AQ98&gt;='Valori soglia'!$L$5,AQ98&lt;'Valori soglia'!$L$6),AND(AO$12="Los Lieferung",AQ98&gt;='Valori soglia'!$L$5,AQ98&lt;'Valori soglia'!$L$6))),AND(AR$12="Einladung",OR(AND(AO$12="Grundvertrag Dienstleistung",AQ98&gt;='Valori soglia'!$H$5,AQ98&lt;'Valori soglia'!$H$6),AND(AO$12="Los Dienstleistung",AQ98&gt;='Valori soglia'!$H$5,AQ98&lt;'Valori soglia'!$H$6),AND(AO$12="Grundvertrag Lieferung",AQ98&gt;='Valori soglia'!$L$5,AQ98&lt;'Valori soglia'!$L$6),AND(AO$12="Los Lieferung",AQ98&gt;='Valori soglia'!$L$5,AQ98&lt;'Valori soglia'!$L$6)))),"Freihändig Tipo. 36 Abs. 2 Bst. d OAPub","")</f>
        <v/>
      </c>
      <c r="AT100" s="473"/>
      <c r="AU100" s="461"/>
      <c r="AV100" s="463"/>
      <c r="AW100" s="465"/>
      <c r="AX100" s="28"/>
      <c r="AY100" s="466"/>
      <c r="AZ100" s="429"/>
      <c r="BA100" s="455"/>
      <c r="BB100" s="457"/>
      <c r="BC100" s="472" t="str">
        <f>IF(OR(AND(BB$12="Offen",OR(AND(AY$12="Grundvertrag Dienstleistung",BA98&gt;='Valori soglia'!$H$5,BA98&lt;'Valori soglia'!$H$6),AND(AY$12="Los Dienstleistung",BA98&gt;='Valori soglia'!$H$5,BA98&lt;'Valori soglia'!$H$6),AND(AY$12="Grundvertrag Lieferung",BA98&gt;='Valori soglia'!$L$5,BA98&lt;'Valori soglia'!$L$6),AND(AY$12="Los Lieferung",BA98&gt;='Valori soglia'!$L$5,BA98&lt;'Valori soglia'!$L$6))),AND(BB$12="Einladung",OR(AND(AY$12="Grundvertrag Dienstleistung",BA98&gt;='Valori soglia'!$H$5,BA98&lt;'Valori soglia'!$H$6),AND(AY$12="Los Dienstleistung",BA98&gt;='Valori soglia'!$H$5,BA98&lt;'Valori soglia'!$H$6),AND(AY$12="Grundvertrag Lieferung",BA98&gt;='Valori soglia'!$L$5,BA98&lt;'Valori soglia'!$L$6),AND(AY$12="Los Lieferung",BA98&gt;='Valori soglia'!$L$5,BA98&lt;'Valori soglia'!$L$6)))),"Freihändig Tipo. 36 Abs. 2 Bst. d OAPub","")</f>
        <v/>
      </c>
      <c r="BD100" s="473"/>
      <c r="BE100" s="461"/>
      <c r="BF100" s="463"/>
      <c r="BG100" s="465"/>
      <c r="BH100" s="27"/>
      <c r="BI100" s="466"/>
      <c r="BJ100" s="429"/>
      <c r="BK100" s="455"/>
      <c r="BL100" s="457"/>
      <c r="BM100" s="472" t="str">
        <f>IF(OR(AND(BL$12="Offen",OR(AND(BI$12="Grundvertrag Dienstleistung",BK98&gt;='Valori soglia'!$H$5,BK98&lt;'Valori soglia'!$H$6),AND(BI$12="Los Dienstleistung",BK98&gt;='Valori soglia'!$H$5,BK98&lt;'Valori soglia'!$H$6),AND(BI$12="Grundvertrag Lieferung",BK98&gt;='Valori soglia'!$L$5,BK98&lt;'Valori soglia'!$L$6),AND(BI$12="Los Lieferung",BK98&gt;='Valori soglia'!$L$5,BK98&lt;'Valori soglia'!$L$6))),AND(BL$12="Einladung",OR(AND(BI$12="Grundvertrag Dienstleistung",BK98&gt;='Valori soglia'!$H$5,BK98&lt;'Valori soglia'!$H$6),AND(BI$12="Los Dienstleistung",BK98&gt;='Valori soglia'!$H$5,BK98&lt;'Valori soglia'!$H$6),AND(BI$12="Grundvertrag Lieferung",BK98&gt;='Valori soglia'!$L$5,BK98&lt;'Valori soglia'!$L$6),AND(BI$12="Los Lieferung",BK98&gt;='Valori soglia'!$L$5,BK98&lt;'Valori soglia'!$L$6)))),"Freihändig Tipo. 36 Abs. 2 Bst. d OAPub","")</f>
        <v/>
      </c>
      <c r="BN100" s="473"/>
      <c r="BO100" s="461"/>
      <c r="BP100" s="463"/>
      <c r="BQ100" s="465"/>
      <c r="BR100" s="159"/>
      <c r="BS100" s="466"/>
      <c r="BT100" s="429"/>
      <c r="BU100" s="455"/>
      <c r="BV100" s="457"/>
      <c r="BW100" s="472" t="str">
        <f>IF(OR(AND(BV$12="Offen",OR(AND(BS$12="Grundvertrag Dienstleistung",BU98&gt;='Valori soglia'!$H$5,BU98&lt;'Valori soglia'!$H$6),AND(BS$12="Los Dienstleistung",BU98&gt;='Valori soglia'!$H$5,BU98&lt;'Valori soglia'!$H$6),AND(BS$12="Grundvertrag Lieferung",BU98&gt;='Valori soglia'!$L$5,BU98&lt;'Valori soglia'!$L$6),AND(BS$12="Los Lieferung",BU98&gt;='Valori soglia'!$L$5,BU98&lt;'Valori soglia'!$L$6))),AND(BV$12="Einladung",OR(AND(BS$12="Grundvertrag Dienstleistung",BU98&gt;='Valori soglia'!$H$5,BU98&lt;'Valori soglia'!$H$6),AND(BS$12="Los Dienstleistung",BU98&gt;='Valori soglia'!$H$5,BU98&lt;'Valori soglia'!$H$6),AND(BS$12="Grundvertrag Lieferung",BU98&gt;='Valori soglia'!$L$5,BU98&lt;'Valori soglia'!$L$6),AND(BS$12="Los Lieferung",BU98&gt;='Valori soglia'!$L$5,BU98&lt;'Valori soglia'!$L$6)))),"Freihändig Tipo. 36 Abs. 2 Bst. d OAPub","")</f>
        <v/>
      </c>
      <c r="BX100" s="473"/>
      <c r="BY100" s="461"/>
      <c r="BZ100" s="463"/>
      <c r="CA100" s="465"/>
      <c r="CB100" s="159"/>
      <c r="CC100" s="466"/>
      <c r="CD100" s="429"/>
      <c r="CE100" s="455"/>
      <c r="CF100" s="457"/>
      <c r="CG100" s="472" t="str">
        <f>IF(OR(AND(CF$12="Offen",OR(AND(CC$12="Grundvertrag Dienstleistung",CE98&gt;='Valori soglia'!$H$5,CE98&lt;'Valori soglia'!$H$6),AND(CC$12="Los Dienstleistung",CE98&gt;='Valori soglia'!$H$5,CE98&lt;'Valori soglia'!$H$6),AND(CC$12="Grundvertrag Lieferung",CE98&gt;='Valori soglia'!$L$5,CE98&lt;'Valori soglia'!$L$6),AND(CC$12="Los Lieferung",CE98&gt;='Valori soglia'!$L$5,CE98&lt;'Valori soglia'!$L$6))),AND(CF$12="Einladung",OR(AND(CC$12="Grundvertrag Dienstleistung",CE98&gt;='Valori soglia'!$H$5,CE98&lt;'Valori soglia'!$H$6),AND(CC$12="Los Dienstleistung",CE98&gt;='Valori soglia'!$H$5,CE98&lt;'Valori soglia'!$H$6),AND(CC$12="Grundvertrag Lieferung",CE98&gt;='Valori soglia'!$L$5,CE98&lt;'Valori soglia'!$L$6),AND(CC$12="Los Lieferung",CE98&gt;='Valori soglia'!$L$5,CE98&lt;'Valori soglia'!$L$6)))),"Freihändig Tipo. 36 Abs. 2 Bst. d OAPub","")</f>
        <v/>
      </c>
      <c r="CH100" s="473"/>
      <c r="CI100" s="461"/>
      <c r="CJ100" s="463"/>
      <c r="CK100" s="465"/>
      <c r="CL100" s="160"/>
      <c r="CM100" s="466"/>
      <c r="CN100" s="429"/>
      <c r="CO100" s="455"/>
      <c r="CP100" s="457"/>
      <c r="CQ100" s="472" t="str">
        <f>IF(OR(AND(CP$12="Offen",OR(AND(CM$12="Grundvertrag Dienstleistung",CO98&gt;='Valori soglia'!$H$5,CO98&lt;'Valori soglia'!$H$6),AND(CM$12="Los Dienstleistung",CO98&gt;='Valori soglia'!$H$5,CO98&lt;'Valori soglia'!$H$6),AND(CM$12="Grundvertrag Lieferung",CO98&gt;='Valori soglia'!$L$5,CO98&lt;'Valori soglia'!$L$6),AND(CM$12="Los Lieferung",CO98&gt;='Valori soglia'!$L$5,CO98&lt;'Valori soglia'!$L$6))),AND(CP$12="Einladung",OR(AND(CM$12="Grundvertrag Dienstleistung",CO98&gt;='Valori soglia'!$H$5,CO98&lt;'Valori soglia'!$H$6),AND(CM$12="Los Dienstleistung",CO98&gt;='Valori soglia'!$H$5,CO98&lt;'Valori soglia'!$H$6),AND(CM$12="Grundvertrag Lieferung",CO98&gt;='Valori soglia'!$L$5,CO98&lt;'Valori soglia'!$L$6),AND(CM$12="Los Lieferung",CO98&gt;='Valori soglia'!$L$5,CO98&lt;'Valori soglia'!$L$6)))),"Freihändig Tipo. 36 Abs. 2 Bst. d OAPub","")</f>
        <v/>
      </c>
      <c r="CR100" s="473"/>
      <c r="CS100" s="461"/>
      <c r="CT100" s="463"/>
      <c r="CU100" s="465"/>
      <c r="CV100" s="161"/>
      <c r="CW100" s="466"/>
      <c r="CX100" s="429"/>
      <c r="CY100" s="455"/>
      <c r="CZ100" s="457"/>
      <c r="DA100" s="472" t="str">
        <f>IF(OR(AND(CZ$12="Offen",OR(AND(CW$12="Grundvertrag Dienstleistung",CY98&gt;='Valori soglia'!$H$5,CY98&lt;'Valori soglia'!$H$6),AND(CW$12="Los Dienstleistung",CY98&gt;='Valori soglia'!$H$5,CY98&lt;'Valori soglia'!$H$6),AND(CW$12="Grundvertrag Lieferung",CY98&gt;='Valori soglia'!$L$5,CY98&lt;'Valori soglia'!$L$6),AND(CW$12="Los Lieferung",CY98&gt;='Valori soglia'!$L$5,CY98&lt;'Valori soglia'!$L$6))),AND(CZ$12="Einladung",OR(AND(CW$12="Grundvertrag Dienstleistung",CY98&gt;='Valori soglia'!$H$5,CY98&lt;'Valori soglia'!$H$6),AND(CW$12="Los Dienstleistung",CY98&gt;='Valori soglia'!$H$5,CY98&lt;'Valori soglia'!$H$6),AND(CW$12="Grundvertrag Lieferung",CY98&gt;='Valori soglia'!$L$5,CY98&lt;'Valori soglia'!$L$6),AND(CW$12="Los Lieferung",CY98&gt;='Valori soglia'!$L$5,CY98&lt;'Valori soglia'!$L$6)))),"Freihändig Tipo. 36 Abs. 2 Bst. d OAPub","")</f>
        <v/>
      </c>
      <c r="DB100" s="473"/>
      <c r="DC100" s="461"/>
      <c r="DD100" s="463"/>
      <c r="DE100" s="465"/>
      <c r="DF100" s="162"/>
      <c r="DG100" s="466"/>
      <c r="DH100" s="429"/>
      <c r="DI100" s="455"/>
      <c r="DJ100" s="457"/>
      <c r="DK100" s="472" t="str">
        <f>IF(OR(AND(DJ$12="Offen",OR(AND(DG$12="Grundvertrag Dienstleistung",DI98&gt;='Valori soglia'!$H$5,DI98&lt;'Valori soglia'!$H$6),AND(DG$12="Los Dienstleistung",DI98&gt;='Valori soglia'!$H$5,DI98&lt;'Valori soglia'!$H$6),AND(DG$12="Grundvertrag Lieferung",DI98&gt;='Valori soglia'!$L$5,DI98&lt;'Valori soglia'!$L$6),AND(DG$12="Los Lieferung",DI98&gt;='Valori soglia'!$L$5,DI98&lt;'Valori soglia'!$L$6))),AND(DJ$12="Einladung",OR(AND(DG$12="Grundvertrag Dienstleistung",DI98&gt;='Valori soglia'!$H$5,DI98&lt;'Valori soglia'!$H$6),AND(DG$12="Los Dienstleistung",DI98&gt;='Valori soglia'!$H$5,DI98&lt;'Valori soglia'!$H$6),AND(DG$12="Grundvertrag Lieferung",DI98&gt;='Valori soglia'!$L$5,DI98&lt;'Valori soglia'!$L$6),AND(DG$12="Los Lieferung",DI98&gt;='Valori soglia'!$L$5,DI98&lt;'Valori soglia'!$L$6)))),"Freihändig Tipo. 36 Abs. 2 Bst. d OAPub","")</f>
        <v/>
      </c>
      <c r="DL100" s="473"/>
      <c r="DM100" s="461"/>
      <c r="DN100" s="463"/>
      <c r="DO100" s="465"/>
      <c r="DP100" s="36"/>
      <c r="DQ100" s="466"/>
      <c r="DR100" s="429"/>
      <c r="DS100" s="455"/>
      <c r="DT100" s="457"/>
      <c r="DU100" s="472" t="str">
        <f>IF(OR(AND(DT$12="Offen",OR(AND(DQ$12="Grundvertrag Dienstleistung",DS98&gt;='Valori soglia'!$H$5,DS98&lt;'Valori soglia'!$H$6),AND(DQ$12="Los Dienstleistung",DS98&gt;='Valori soglia'!$H$5,DS98&lt;'Valori soglia'!$H$6),AND(DQ$12="Grundvertrag Lieferung",DS98&gt;='Valori soglia'!$L$5,DS98&lt;'Valori soglia'!$L$6),AND(DQ$12="Los Lieferung",DS98&gt;='Valori soglia'!$L$5,DS98&lt;'Valori soglia'!$L$6))),AND(DT$12="Einladung",OR(AND(DQ$12="Grundvertrag Dienstleistung",DS98&gt;='Valori soglia'!$H$5,DS98&lt;'Valori soglia'!$H$6),AND(DQ$12="Los Dienstleistung",DS98&gt;='Valori soglia'!$H$5,DS98&lt;'Valori soglia'!$H$6),AND(DQ$12="Grundvertrag Lieferung",DS98&gt;='Valori soglia'!$L$5,DS98&lt;'Valori soglia'!$L$6),AND(DQ$12="Los Lieferung",DS98&gt;='Valori soglia'!$L$5,DS98&lt;'Valori soglia'!$L$6)))),"Freihändig Tipo. 36 Abs. 2 Bst. d OAPub","")</f>
        <v/>
      </c>
      <c r="DV100" s="473"/>
      <c r="DW100" s="461"/>
      <c r="DX100" s="463"/>
      <c r="DY100" s="465"/>
      <c r="DZ100" s="27"/>
      <c r="EA100" s="466"/>
      <c r="EB100" s="429"/>
      <c r="EC100" s="455"/>
      <c r="ED100" s="457"/>
      <c r="EE100" s="472" t="str">
        <f>IF(OR(AND(ED$12="Offen",OR(AND(EA$12="Grundvertrag Dienstleistung",EC98&gt;='Valori soglia'!$H$5,EC98&lt;'Valori soglia'!$H$6),AND(EA$12="Los Dienstleistung",EC98&gt;='Valori soglia'!$H$5,EC98&lt;'Valori soglia'!$H$6),AND(EA$12="Grundvertrag Lieferung",EC98&gt;='Valori soglia'!$L$5,EC98&lt;'Valori soglia'!$L$6),AND(EA$12="Los Lieferung",EC98&gt;='Valori soglia'!$L$5,EC98&lt;'Valori soglia'!$L$6))),AND(ED$12="Einladung",OR(AND(EA$12="Grundvertrag Dienstleistung",EC98&gt;='Valori soglia'!$H$5,EC98&lt;'Valori soglia'!$H$6),AND(EA$12="Los Dienstleistung",EC98&gt;='Valori soglia'!$H$5,EC98&lt;'Valori soglia'!$H$6),AND(EA$12="Grundvertrag Lieferung",EC98&gt;='Valori soglia'!$L$5,EC98&lt;'Valori soglia'!$L$6),AND(EA$12="Los Lieferung",EC98&gt;='Valori soglia'!$L$5,EC98&lt;'Valori soglia'!$L$6)))),"Freihändig Tipo. 36 Abs. 2 Bst. d OAPub","")</f>
        <v/>
      </c>
      <c r="EF100" s="473"/>
      <c r="EG100" s="461"/>
      <c r="EH100" s="463"/>
      <c r="EI100" s="465"/>
      <c r="EJ100" s="28"/>
      <c r="EK100" s="466"/>
      <c r="EL100" s="429"/>
      <c r="EM100" s="455"/>
      <c r="EN100" s="457"/>
      <c r="EO100" s="472" t="str">
        <f>IF(OR(AND(EN$12="Offen",OR(AND(EK$12="Grundvertrag Dienstleistung",EM98&gt;='Valori soglia'!$H$5,EM98&lt;'Valori soglia'!$H$6),AND(EK$12="Los Dienstleistung",EM98&gt;='Valori soglia'!$H$5,EM98&lt;'Valori soglia'!$H$6),AND(EK$12="Grundvertrag Lieferung",EM98&gt;='Valori soglia'!$L$5,EM98&lt;'Valori soglia'!$L$6),AND(EK$12="Los Lieferung",EM98&gt;='Valori soglia'!$L$5,EM98&lt;'Valori soglia'!$L$6))),AND(EN$12="Einladung",OR(AND(EK$12="Grundvertrag Dienstleistung",EM98&gt;='Valori soglia'!$H$5,EM98&lt;'Valori soglia'!$H$6),AND(EK$12="Los Dienstleistung",EM98&gt;='Valori soglia'!$H$5,EM98&lt;'Valori soglia'!$H$6),AND(EK$12="Grundvertrag Lieferung",EM98&gt;='Valori soglia'!$L$5,EM98&lt;'Valori soglia'!$L$6),AND(EK$12="Los Lieferung",EM98&gt;='Valori soglia'!$L$5,EM98&lt;'Valori soglia'!$L$6)))),"Freihändig Tipo. 36 Abs. 2 Bst. d OAPub","")</f>
        <v/>
      </c>
      <c r="EP100" s="473"/>
      <c r="EQ100" s="461"/>
      <c r="ER100" s="463"/>
      <c r="ES100" s="465"/>
      <c r="ET100" s="27"/>
      <c r="EU100" s="466"/>
      <c r="EV100" s="429"/>
      <c r="EW100" s="455"/>
      <c r="EX100" s="457"/>
      <c r="EY100" s="472" t="str">
        <f>IF(OR(AND(EX$12="Offen",OR(AND(EU$12="Grundvertrag Dienstleistung",EW98&gt;='Valori soglia'!$H$5,EW98&lt;'Valori soglia'!$H$6),AND(EU$12="Los Dienstleistung",EW98&gt;='Valori soglia'!$H$5,EW98&lt;'Valori soglia'!$H$6),AND(EU$12="Grundvertrag Lieferung",EW98&gt;='Valori soglia'!$L$5,EW98&lt;'Valori soglia'!$L$6),AND(EU$12="Los Lieferung",EW98&gt;='Valori soglia'!$L$5,EW98&lt;'Valori soglia'!$L$6))),AND(EX$12="Einladung",OR(AND(EU$12="Grundvertrag Dienstleistung",EW98&gt;='Valori soglia'!$H$5,EW98&lt;'Valori soglia'!$H$6),AND(EU$12="Los Dienstleistung",EW98&gt;='Valori soglia'!$H$5,EW98&lt;'Valori soglia'!$H$6),AND(EU$12="Grundvertrag Lieferung",EW98&gt;='Valori soglia'!$L$5,EW98&lt;'Valori soglia'!$L$6),AND(EU$12="Los Lieferung",EW98&gt;='Valori soglia'!$L$5,EW98&lt;'Valori soglia'!$L$6)))),"Freihändig Tipo. 36 Abs. 2 Bst. d OAPub","")</f>
        <v/>
      </c>
      <c r="EZ100" s="473"/>
      <c r="FA100" s="461"/>
      <c r="FB100" s="463"/>
      <c r="FC100" s="465"/>
      <c r="FD100" s="159"/>
      <c r="FE100" s="466"/>
      <c r="FF100" s="429"/>
      <c r="FG100" s="455"/>
      <c r="FH100" s="457"/>
      <c r="FI100" s="472" t="str">
        <f>IF(OR(AND(FH$12="Offen",OR(AND(FE$12="Grundvertrag Dienstleistung",FG98&gt;='Valori soglia'!$H$5,FG98&lt;'Valori soglia'!$H$6),AND(FE$12="Los Dienstleistung",FG98&gt;='Valori soglia'!$H$5,FG98&lt;'Valori soglia'!$H$6),AND(FE$12="Grundvertrag Lieferung",FG98&gt;='Valori soglia'!$L$5,FG98&lt;'Valori soglia'!$L$6),AND(FE$12="Los Lieferung",FG98&gt;='Valori soglia'!$L$5,FG98&lt;'Valori soglia'!$L$6))),AND(FH$12="Einladung",OR(AND(FE$12="Grundvertrag Dienstleistung",FG98&gt;='Valori soglia'!$H$5,FG98&lt;'Valori soglia'!$H$6),AND(FE$12="Los Dienstleistung",FG98&gt;='Valori soglia'!$H$5,FG98&lt;'Valori soglia'!$H$6),AND(FE$12="Grundvertrag Lieferung",FG98&gt;='Valori soglia'!$L$5,FG98&lt;'Valori soglia'!$L$6),AND(FE$12="Los Lieferung",FG98&gt;='Valori soglia'!$L$5,FG98&lt;'Valori soglia'!$L$6)))),"Freihändig Tipo. 36 Abs. 2 Bst. d OAPub","")</f>
        <v/>
      </c>
      <c r="FJ100" s="473"/>
      <c r="FK100" s="461"/>
      <c r="FL100" s="463"/>
      <c r="FM100" s="465"/>
      <c r="FN100" s="159"/>
      <c r="FO100" s="466"/>
      <c r="FP100" s="429"/>
      <c r="FQ100" s="455"/>
      <c r="FR100" s="457"/>
      <c r="FS100" s="472" t="str">
        <f>IF(OR(AND(FR$12="Offen",OR(AND(FO$12="Grundvertrag Dienstleistung",FQ98&gt;='Valori soglia'!$H$5,FQ98&lt;'Valori soglia'!$H$6),AND(FO$12="Los Dienstleistung",FQ98&gt;='Valori soglia'!$H$5,FQ98&lt;'Valori soglia'!$H$6),AND(FO$12="Grundvertrag Lieferung",FQ98&gt;='Valori soglia'!$L$5,FQ98&lt;'Valori soglia'!$L$6),AND(FO$12="Los Lieferung",FQ98&gt;='Valori soglia'!$L$5,FQ98&lt;'Valori soglia'!$L$6))),AND(FR$12="Einladung",OR(AND(FO$12="Grundvertrag Dienstleistung",FQ98&gt;='Valori soglia'!$H$5,FQ98&lt;'Valori soglia'!$H$6),AND(FO$12="Los Dienstleistung",FQ98&gt;='Valori soglia'!$H$5,FQ98&lt;'Valori soglia'!$H$6),AND(FO$12="Grundvertrag Lieferung",FQ98&gt;='Valori soglia'!$L$5,FQ98&lt;'Valori soglia'!$L$6),AND(FO$12="Los Lieferung",FQ98&gt;='Valori soglia'!$L$5,FQ98&lt;'Valori soglia'!$L$6)))),"Freihändig Tipo. 36 Abs. 2 Bst. d OAPub","")</f>
        <v/>
      </c>
      <c r="FT100" s="473"/>
      <c r="FU100" s="461"/>
      <c r="FV100" s="463"/>
      <c r="FW100" s="465"/>
      <c r="FX100" s="160"/>
      <c r="FY100" s="466"/>
      <c r="FZ100" s="429"/>
      <c r="GA100" s="455"/>
      <c r="GB100" s="457"/>
      <c r="GC100" s="472" t="str">
        <f>IF(OR(AND(GB$12="Offen",OR(AND(FY$12="Grundvertrag Dienstleistung",GA98&gt;='Valori soglia'!$H$5,GA98&lt;'Valori soglia'!$H$6),AND(FY$12="Los Dienstleistung",GA98&gt;='Valori soglia'!$H$5,GA98&lt;'Valori soglia'!$H$6),AND(FY$12="Grundvertrag Lieferung",GA98&gt;='Valori soglia'!$L$5,GA98&lt;'Valori soglia'!$L$6),AND(FY$12="Los Lieferung",GA98&gt;='Valori soglia'!$L$5,GA98&lt;'Valori soglia'!$L$6))),AND(GB$12="Einladung",OR(AND(FY$12="Grundvertrag Dienstleistung",GA98&gt;='Valori soglia'!$H$5,GA98&lt;'Valori soglia'!$H$6),AND(FY$12="Los Dienstleistung",GA98&gt;='Valori soglia'!$H$5,GA98&lt;'Valori soglia'!$H$6),AND(FY$12="Grundvertrag Lieferung",GA98&gt;='Valori soglia'!$L$5,GA98&lt;'Valori soglia'!$L$6),AND(FY$12="Los Lieferung",GA98&gt;='Valori soglia'!$L$5,GA98&lt;'Valori soglia'!$L$6)))),"Freihändig Tipo. 36 Abs. 2 Bst. d OAPub","")</f>
        <v/>
      </c>
      <c r="GD100" s="473"/>
      <c r="GE100" s="461"/>
      <c r="GF100" s="463"/>
      <c r="GG100" s="465"/>
      <c r="GH100" s="161"/>
      <c r="GI100" s="466"/>
      <c r="GJ100" s="429"/>
      <c r="GK100" s="455"/>
      <c r="GL100" s="457"/>
      <c r="GM100" s="472" t="str">
        <f>IF(OR(AND(GL$12="Offen",OR(AND(GI$12="Grundvertrag Dienstleistung",GK98&gt;='Valori soglia'!$H$5,GK98&lt;'Valori soglia'!$H$6),AND(GI$12="Los Dienstleistung",GK98&gt;='Valori soglia'!$H$5,GK98&lt;'Valori soglia'!$H$6),AND(GI$12="Grundvertrag Lieferung",GK98&gt;='Valori soglia'!$L$5,GK98&lt;'Valori soglia'!$L$6),AND(GI$12="Los Lieferung",GK98&gt;='Valori soglia'!$L$5,GK98&lt;'Valori soglia'!$L$6))),AND(GL$12="Einladung",OR(AND(GI$12="Grundvertrag Dienstleistung",GK98&gt;='Valori soglia'!$H$5,GK98&lt;'Valori soglia'!$H$6),AND(GI$12="Los Dienstleistung",GK98&gt;='Valori soglia'!$H$5,GK98&lt;'Valori soglia'!$H$6),AND(GI$12="Grundvertrag Lieferung",GK98&gt;='Valori soglia'!$L$5,GK98&lt;'Valori soglia'!$L$6),AND(GI$12="Los Lieferung",GK98&gt;='Valori soglia'!$L$5,GK98&lt;'Valori soglia'!$L$6)))),"Freihändig Tipo. 36 Abs. 2 Bst. d OAPub","")</f>
        <v/>
      </c>
      <c r="GN100" s="473"/>
      <c r="GO100" s="461"/>
      <c r="GP100" s="463"/>
      <c r="GQ100" s="465"/>
      <c r="GR100" s="162"/>
      <c r="GS100" s="466"/>
      <c r="GT100" s="429"/>
      <c r="GU100" s="455"/>
      <c r="GV100" s="457"/>
      <c r="GW100" s="472" t="str">
        <f>IF(OR(AND(GV$12="Offen",OR(AND(GS$12="Grundvertrag Dienstleistung",GU98&gt;='Valori soglia'!$H$5,GU98&lt;'Valori soglia'!$H$6),AND(GS$12="Los Dienstleistung",GU98&gt;='Valori soglia'!$H$5,GU98&lt;'Valori soglia'!$H$6),AND(GS$12="Grundvertrag Lieferung",GU98&gt;='Valori soglia'!$L$5,GU98&lt;'Valori soglia'!$L$6),AND(GS$12="Los Lieferung",GU98&gt;='Valori soglia'!$L$5,GU98&lt;'Valori soglia'!$L$6))),AND(GV$12="Einladung",OR(AND(GS$12="Grundvertrag Dienstleistung",GU98&gt;='Valori soglia'!$H$5,GU98&lt;'Valori soglia'!$H$6),AND(GS$12="Los Dienstleistung",GU98&gt;='Valori soglia'!$H$5,GU98&lt;'Valori soglia'!$H$6),AND(GS$12="Grundvertrag Lieferung",GU98&gt;='Valori soglia'!$L$5,GU98&lt;'Valori soglia'!$L$6),AND(GS$12="Los Lieferung",GU98&gt;='Valori soglia'!$L$5,GU98&lt;'Valori soglia'!$L$6)))),"Freihändig Tipo. 36 Abs. 2 Bst. d OAPub","")</f>
        <v/>
      </c>
      <c r="GX100" s="473"/>
      <c r="GY100" s="461"/>
      <c r="GZ100" s="463"/>
      <c r="HA100" s="465"/>
      <c r="HB100" s="36"/>
      <c r="HC100" s="466"/>
      <c r="HD100" s="429"/>
      <c r="HE100" s="455"/>
      <c r="HF100" s="457"/>
      <c r="HG100" s="472" t="str">
        <f>IF(OR(AND(HF$12="Offen",OR(AND(HC$12="Grundvertrag Dienstleistung",HE98&gt;='Valori soglia'!$H$5,HE98&lt;'Valori soglia'!$H$6),AND(HC$12="Los Dienstleistung",HE98&gt;='Valori soglia'!$H$5,HE98&lt;'Valori soglia'!$H$6),AND(HC$12="Grundvertrag Lieferung",HE98&gt;='Valori soglia'!$L$5,HE98&lt;'Valori soglia'!$L$6),AND(HC$12="Los Lieferung",HE98&gt;='Valori soglia'!$L$5,HE98&lt;'Valori soglia'!$L$6))),AND(HF$12="Einladung",OR(AND(HC$12="Grundvertrag Dienstleistung",HE98&gt;='Valori soglia'!$H$5,HE98&lt;'Valori soglia'!$H$6),AND(HC$12="Los Dienstleistung",HE98&gt;='Valori soglia'!$H$5,HE98&lt;'Valori soglia'!$H$6),AND(HC$12="Grundvertrag Lieferung",HE98&gt;='Valori soglia'!$L$5,HE98&lt;'Valori soglia'!$L$6),AND(HC$12="Los Lieferung",HE98&gt;='Valori soglia'!$L$5,HE98&lt;'Valori soglia'!$L$6)))),"Freihändig Tipo. 36 Abs. 2 Bst. d OAPub","")</f>
        <v/>
      </c>
      <c r="HH100" s="473"/>
      <c r="HI100" s="461"/>
      <c r="HJ100" s="463"/>
      <c r="HK100" s="465"/>
      <c r="HL100" s="27"/>
      <c r="HM100" s="466"/>
      <c r="HN100" s="429"/>
      <c r="HO100" s="455"/>
      <c r="HP100" s="457"/>
      <c r="HQ100" s="472" t="str">
        <f>IF(OR(AND(HP$12="Offen",OR(AND(HM$12="Grundvertrag Dienstleistung",HO98&gt;='Valori soglia'!$H$5,HO98&lt;'Valori soglia'!$H$6),AND(HM$12="Los Dienstleistung",HO98&gt;='Valori soglia'!$H$5,HO98&lt;'Valori soglia'!$H$6),AND(HM$12="Grundvertrag Lieferung",HO98&gt;='Valori soglia'!$L$5,HO98&lt;'Valori soglia'!$L$6),AND(HM$12="Los Lieferung",HO98&gt;='Valori soglia'!$L$5,HO98&lt;'Valori soglia'!$L$6))),AND(HP$12="Einladung",OR(AND(HM$12="Grundvertrag Dienstleistung",HO98&gt;='Valori soglia'!$H$5,HO98&lt;'Valori soglia'!$H$6),AND(HM$12="Los Dienstleistung",HO98&gt;='Valori soglia'!$H$5,HO98&lt;'Valori soglia'!$H$6),AND(HM$12="Grundvertrag Lieferung",HO98&gt;='Valori soglia'!$L$5,HO98&lt;'Valori soglia'!$L$6),AND(HM$12="Los Lieferung",HO98&gt;='Valori soglia'!$L$5,HO98&lt;'Valori soglia'!$L$6)))),"Freihändig Tipo. 36 Abs. 2 Bst. d OAPub","")</f>
        <v/>
      </c>
      <c r="HR100" s="473"/>
      <c r="HS100" s="461"/>
      <c r="HT100" s="463"/>
      <c r="HU100" s="465"/>
      <c r="HV100" s="28"/>
      <c r="HW100" s="466"/>
      <c r="HX100" s="429"/>
      <c r="HY100" s="455"/>
      <c r="HZ100" s="457"/>
      <c r="IA100" s="472" t="str">
        <f>IF(OR(AND(HZ$12="Offen",OR(AND(HW$12="Grundvertrag Dienstleistung",HY98&gt;='Valori soglia'!$H$5,HY98&lt;'Valori soglia'!$H$6),AND(HW$12="Los Dienstleistung",HY98&gt;='Valori soglia'!$H$5,HY98&lt;'Valori soglia'!$H$6),AND(HW$12="Grundvertrag Lieferung",HY98&gt;='Valori soglia'!$L$5,HY98&lt;'Valori soglia'!$L$6),AND(HW$12="Los Lieferung",HY98&gt;='Valori soglia'!$L$5,HY98&lt;'Valori soglia'!$L$6))),AND(HZ$12="Einladung",OR(AND(HW$12="Grundvertrag Dienstleistung",HY98&gt;='Valori soglia'!$H$5,HY98&lt;'Valori soglia'!$H$6),AND(HW$12="Los Dienstleistung",HY98&gt;='Valori soglia'!$H$5,HY98&lt;'Valori soglia'!$H$6),AND(HW$12="Grundvertrag Lieferung",HY98&gt;='Valori soglia'!$L$5,HY98&lt;'Valori soglia'!$L$6),AND(HW$12="Los Lieferung",HY98&gt;='Valori soglia'!$L$5,HY98&lt;'Valori soglia'!$L$6)))),"Freihändig Tipo. 36 Abs. 2 Bst. d OAPub","")</f>
        <v/>
      </c>
      <c r="IB100" s="473"/>
      <c r="IC100" s="461"/>
      <c r="ID100" s="463"/>
      <c r="IE100" s="465"/>
      <c r="IF100" s="27"/>
      <c r="IG100" s="466"/>
      <c r="IH100" s="429"/>
      <c r="II100" s="455"/>
      <c r="IJ100" s="457"/>
      <c r="IK100" s="472" t="str">
        <f>IF(OR(AND(IJ$12="Offen",OR(AND(IG$12="Grundvertrag Dienstleistung",II98&gt;='Valori soglia'!$H$5,II98&lt;'Valori soglia'!$H$6),AND(IG$12="Los Dienstleistung",II98&gt;='Valori soglia'!$H$5,II98&lt;'Valori soglia'!$H$6),AND(IG$12="Grundvertrag Lieferung",II98&gt;='Valori soglia'!$L$5,II98&lt;'Valori soglia'!$L$6),AND(IG$12="Los Lieferung",II98&gt;='Valori soglia'!$L$5,II98&lt;'Valori soglia'!$L$6))),AND(IJ$12="Einladung",OR(AND(IG$12="Grundvertrag Dienstleistung",II98&gt;='Valori soglia'!$H$5,II98&lt;'Valori soglia'!$H$6),AND(IG$12="Los Dienstleistung",II98&gt;='Valori soglia'!$H$5,II98&lt;'Valori soglia'!$H$6),AND(IG$12="Grundvertrag Lieferung",II98&gt;='Valori soglia'!$L$5,II98&lt;'Valori soglia'!$L$6),AND(IG$12="Los Lieferung",II98&gt;='Valori soglia'!$L$5,II98&lt;'Valori soglia'!$L$6)))),"Freihändig Tipo. 36 Abs. 2 Bst. d OAPub","")</f>
        <v/>
      </c>
      <c r="IL100" s="473"/>
      <c r="IM100" s="461"/>
      <c r="IN100" s="463"/>
      <c r="IO100" s="465"/>
      <c r="IP100" s="159"/>
      <c r="IQ100" s="466"/>
      <c r="IR100" s="429"/>
      <c r="IS100" s="455"/>
      <c r="IT100" s="457"/>
      <c r="IU100" s="472" t="str">
        <f>IF(OR(AND(IT$12="Offen",OR(AND(IQ$12="Grundvertrag Dienstleistung",IS98&gt;='Valori soglia'!$H$5,IS98&lt;'Valori soglia'!$H$6),AND(IQ$12="Los Dienstleistung",IS98&gt;='Valori soglia'!$H$5,IS98&lt;'Valori soglia'!$H$6),AND(IQ$12="Grundvertrag Lieferung",IS98&gt;='Valori soglia'!$L$5,IS98&lt;'Valori soglia'!$L$6),AND(IQ$12="Los Lieferung",IS98&gt;='Valori soglia'!$L$5,IS98&lt;'Valori soglia'!$L$6))),AND(IT$12="Einladung",OR(AND(IQ$12="Grundvertrag Dienstleistung",IS98&gt;='Valori soglia'!$H$5,IS98&lt;'Valori soglia'!$H$6),AND(IQ$12="Los Dienstleistung",IS98&gt;='Valori soglia'!$H$5,IS98&lt;'Valori soglia'!$H$6),AND(IQ$12="Grundvertrag Lieferung",IS98&gt;='Valori soglia'!$L$5,IS98&lt;'Valori soglia'!$L$6),AND(IQ$12="Los Lieferung",IS98&gt;='Valori soglia'!$L$5,IS98&lt;'Valori soglia'!$L$6)))),"Freihändig Tipo. 36 Abs. 2 Bst. d OAPub","")</f>
        <v/>
      </c>
      <c r="IV100" s="473"/>
      <c r="IW100" s="461"/>
      <c r="IX100" s="463"/>
      <c r="IY100" s="465"/>
      <c r="IZ100" s="159"/>
      <c r="JA100" s="466"/>
      <c r="JB100" s="429"/>
      <c r="JC100" s="455"/>
      <c r="JD100" s="457"/>
      <c r="JE100" s="472" t="str">
        <f>IF(OR(AND(JD$12="Offen",OR(AND(JA$12="Grundvertrag Dienstleistung",JC98&gt;='Valori soglia'!$H$5,JC98&lt;'Valori soglia'!$H$6),AND(JA$12="Los Dienstleistung",JC98&gt;='Valori soglia'!$H$5,JC98&lt;'Valori soglia'!$H$6),AND(JA$12="Grundvertrag Lieferung",JC98&gt;='Valori soglia'!$L$5,JC98&lt;'Valori soglia'!$L$6),AND(JA$12="Los Lieferung",JC98&gt;='Valori soglia'!$L$5,JC98&lt;'Valori soglia'!$L$6))),AND(JD$12="Einladung",OR(AND(JA$12="Grundvertrag Dienstleistung",JC98&gt;='Valori soglia'!$H$5,JC98&lt;'Valori soglia'!$H$6),AND(JA$12="Los Dienstleistung",JC98&gt;='Valori soglia'!$H$5,JC98&lt;'Valori soglia'!$H$6),AND(JA$12="Grundvertrag Lieferung",JC98&gt;='Valori soglia'!$L$5,JC98&lt;'Valori soglia'!$L$6),AND(JA$12="Los Lieferung",JC98&gt;='Valori soglia'!$L$5,JC98&lt;'Valori soglia'!$L$6)))),"Freihändig Tipo. 36 Abs. 2 Bst. d OAPub","")</f>
        <v/>
      </c>
      <c r="JF100" s="473"/>
      <c r="JG100" s="461"/>
      <c r="JH100" s="463"/>
      <c r="JI100" s="465"/>
      <c r="JJ100" s="160"/>
      <c r="JK100" s="466"/>
      <c r="JL100" s="429"/>
      <c r="JM100" s="455"/>
      <c r="JN100" s="457"/>
      <c r="JO100" s="472" t="str">
        <f>IF(OR(AND(JN$12="Offen",OR(AND(JK$12="Grundvertrag Dienstleistung",JM98&gt;='Valori soglia'!$H$5,JM98&lt;'Valori soglia'!$H$6),AND(JK$12="Los Dienstleistung",JM98&gt;='Valori soglia'!$H$5,JM98&lt;'Valori soglia'!$H$6),AND(JK$12="Grundvertrag Lieferung",JM98&gt;='Valori soglia'!$L$5,JM98&lt;'Valori soglia'!$L$6),AND(JK$12="Los Lieferung",JM98&gt;='Valori soglia'!$L$5,JM98&lt;'Valori soglia'!$L$6))),AND(JN$12="Einladung",OR(AND(JK$12="Grundvertrag Dienstleistung",JM98&gt;='Valori soglia'!$H$5,JM98&lt;'Valori soglia'!$H$6),AND(JK$12="Los Dienstleistung",JM98&gt;='Valori soglia'!$H$5,JM98&lt;'Valori soglia'!$H$6),AND(JK$12="Grundvertrag Lieferung",JM98&gt;='Valori soglia'!$L$5,JM98&lt;'Valori soglia'!$L$6),AND(JK$12="Los Lieferung",JM98&gt;='Valori soglia'!$L$5,JM98&lt;'Valori soglia'!$L$6)))),"Freihändig Tipo. 36 Abs. 2 Bst. d OAPub","")</f>
        <v/>
      </c>
      <c r="JP100" s="473"/>
      <c r="JQ100" s="461"/>
      <c r="JR100" s="463"/>
      <c r="JS100" s="465"/>
    </row>
    <row r="101" spans="2:279" ht="27" customHeight="1" x14ac:dyDescent="0.2">
      <c r="B101" s="151" t="s">
        <v>103</v>
      </c>
      <c r="C101" s="429"/>
      <c r="D101" s="378">
        <v>0</v>
      </c>
      <c r="E101" s="510" t="str">
        <f>IF(D101&gt;='Valori soglia'!H$6,"BöB","OAPub")</f>
        <v>OAPub</v>
      </c>
      <c r="F101" s="505" t="str">
        <f>IF(D101&gt;='Valori soglia'!H$6,"Offenes Procedura *","")</f>
        <v/>
      </c>
      <c r="G101" s="506"/>
      <c r="H101" s="502" t="str">
        <f>IF(E101="BöB","Ja","No")</f>
        <v>No</v>
      </c>
      <c r="I101" s="503" t="str">
        <f>IF(E101="BöB","Ja","No")</f>
        <v>No</v>
      </c>
      <c r="J101" s="495"/>
      <c r="K101" s="173" t="s">
        <v>44</v>
      </c>
      <c r="L101" s="429">
        <v>30</v>
      </c>
      <c r="M101" s="455">
        <v>0</v>
      </c>
      <c r="N101" s="457" t="str">
        <f>IF(M101&gt;='Valori soglia'!$H$6,"BöB","OAPub")</f>
        <v>OAPub</v>
      </c>
      <c r="O101" s="459" t="str">
        <f>IF(OR(AND(K$12="Grundvertrag Dienstleistung",M101&gt;='Valori soglia'!$H$5,O103=""),AND(K$12="Los Dienstleistung",M101&gt;='Valori soglia'!$H$5,O103=""),AND(K$12="Grundvertrag Lieferung",M101&gt;='Valori soglia'!$L$5,O103=""),AND(K$12="Los Lieferung",M101&gt;='Valori soglia'!$L$5,O103="")),"Freihändig Tipo. 13 OAPub","")</f>
        <v/>
      </c>
      <c r="P101" s="460"/>
      <c r="Q101" s="461" t="str">
        <f>IF(N101="BöB","Ja","No")</f>
        <v>No</v>
      </c>
      <c r="R101" s="463" t="str">
        <f>IF(N101="BöB","Ja","No")</f>
        <v>No</v>
      </c>
      <c r="S101" s="465" t="str">
        <f>IF(SUM(M14:M103)&gt;M12/2,"Ʃ Aggiunte &gt; 50% Grundauftrag","")</f>
        <v/>
      </c>
      <c r="T101" s="162"/>
      <c r="U101" s="173" t="s">
        <v>44</v>
      </c>
      <c r="V101" s="429">
        <v>30</v>
      </c>
      <c r="W101" s="455">
        <v>0</v>
      </c>
      <c r="X101" s="457" t="str">
        <f>IF(W101&gt;='Valori soglia'!$H$6,"BöB","OAPub")</f>
        <v>OAPub</v>
      </c>
      <c r="Y101" s="459" t="str">
        <f>IF(OR(AND(U$12="Grundvertrag Dienstleistung",W101&gt;='Valori soglia'!$H$5,Y103=""),AND(U$12="Los Dienstleistung",W101&gt;='Valori soglia'!$H$5,Y103=""),AND(U$12="Grundvertrag Lieferung",W101&gt;='Valori soglia'!$L$5,Y103=""),AND(U$12="Los Lieferung",W101&gt;='Valori soglia'!$L$5,Y103="")),"Freihändig Tipo. 13 OAPub","")</f>
        <v/>
      </c>
      <c r="Z101" s="460"/>
      <c r="AA101" s="461" t="str">
        <f>IF(X101="BöB","Ja","No")</f>
        <v>No</v>
      </c>
      <c r="AB101" s="463" t="str">
        <f>IF(X101="BöB","Ja","No")</f>
        <v>No</v>
      </c>
      <c r="AC101" s="465" t="str">
        <f>IF(SUM(W14:W103)&gt;W12/2,"Ʃ Aggiunte &gt; 50% Grundauftrag","")</f>
        <v/>
      </c>
      <c r="AD101" s="27"/>
      <c r="AE101" s="173" t="s">
        <v>44</v>
      </c>
      <c r="AF101" s="429">
        <v>30</v>
      </c>
      <c r="AG101" s="455">
        <v>0</v>
      </c>
      <c r="AH101" s="457" t="str">
        <f>IF(AG101&gt;='Valori soglia'!$H$6,"BöB","OAPub")</f>
        <v>OAPub</v>
      </c>
      <c r="AI101" s="459" t="str">
        <f>IF(OR(AND(AE$12="Grundvertrag Dienstleistung",AG101&gt;='Valori soglia'!$H$5,AI103=""),AND(AE$12="Los Dienstleistung",AG101&gt;='Valori soglia'!$H$5,AI103=""),AND(AE$12="Grundvertrag Lieferung",AG101&gt;='Valori soglia'!$L$5,AI103=""),AND(AE$12="Los Lieferung",AG101&gt;='Valori soglia'!$L$5,AI103="")),"Freihändig Tipo. 13 OAPub","")</f>
        <v/>
      </c>
      <c r="AJ101" s="460"/>
      <c r="AK101" s="461" t="str">
        <f>IF(AH101="BöB","Ja","No")</f>
        <v>No</v>
      </c>
      <c r="AL101" s="463" t="str">
        <f>IF(AH101="BöB","Ja","No")</f>
        <v>No</v>
      </c>
      <c r="AM101" s="465" t="str">
        <f>IF(SUM(AG14:AG103)&gt;AG12/2,"Ʃ Aggiunte &gt; 50% Grundauftrag","")</f>
        <v/>
      </c>
      <c r="AN101" s="27"/>
      <c r="AO101" s="173" t="s">
        <v>44</v>
      </c>
      <c r="AP101" s="429">
        <v>30</v>
      </c>
      <c r="AQ101" s="455">
        <v>0</v>
      </c>
      <c r="AR101" s="457" t="str">
        <f>IF(AQ101&gt;='Valori soglia'!$H$6,"BöB","OAPub")</f>
        <v>OAPub</v>
      </c>
      <c r="AS101" s="459" t="str">
        <f>IF(OR(AND(AO$12="Grundvertrag Dienstleistung",AQ101&gt;='Valori soglia'!$H$5,AS103=""),AND(AO$12="Los Dienstleistung",AQ101&gt;='Valori soglia'!$H$5,AS103=""),AND(AO$12="Grundvertrag Lieferung",AQ101&gt;='Valori soglia'!$L$5,AS103=""),AND(AO$12="Los Lieferung",AQ101&gt;='Valori soglia'!$L$5,AS103="")),"Freihändig Tipo. 13 OAPub","")</f>
        <v/>
      </c>
      <c r="AT101" s="460"/>
      <c r="AU101" s="461" t="str">
        <f>IF(AR101="BöB","Ja","No")</f>
        <v>No</v>
      </c>
      <c r="AV101" s="463" t="str">
        <f>IF(AR101="BöB","Ja","No")</f>
        <v>No</v>
      </c>
      <c r="AW101" s="465" t="str">
        <f>IF(SUM(AQ14:AQ103)&gt;AQ12/2,"Ʃ Aggiunte &gt; 50% Grundauftrag","")</f>
        <v/>
      </c>
      <c r="AX101" s="28"/>
      <c r="AY101" s="173" t="s">
        <v>44</v>
      </c>
      <c r="AZ101" s="429">
        <v>30</v>
      </c>
      <c r="BA101" s="455">
        <v>0</v>
      </c>
      <c r="BB101" s="457" t="str">
        <f>IF(BA101&gt;='Valori soglia'!$H$6,"BöB","OAPub")</f>
        <v>OAPub</v>
      </c>
      <c r="BC101" s="459" t="str">
        <f>IF(OR(AND(AY$12="Grundvertrag Dienstleistung",BA101&gt;='Valori soglia'!$H$5,BC103=""),AND(AY$12="Los Dienstleistung",BA101&gt;='Valori soglia'!$H$5,BC103=""),AND(AY$12="Grundvertrag Lieferung",BA101&gt;='Valori soglia'!$L$5,BC103=""),AND(AY$12="Los Lieferung",BA101&gt;='Valori soglia'!$L$5,BC103="")),"Freihändig Tipo. 13 OAPub","")</f>
        <v/>
      </c>
      <c r="BD101" s="460"/>
      <c r="BE101" s="461" t="str">
        <f>IF(BB101="BöB","Ja","No")</f>
        <v>No</v>
      </c>
      <c r="BF101" s="463" t="str">
        <f>IF(BB101="BöB","Ja","No")</f>
        <v>No</v>
      </c>
      <c r="BG101" s="465" t="str">
        <f>IF(SUM(BA14:BA103)&gt;BA12/2,"Ʃ Aggiunte &gt; 50% Grundauftrag","")</f>
        <v/>
      </c>
      <c r="BH101" s="27"/>
      <c r="BI101" s="173" t="s">
        <v>44</v>
      </c>
      <c r="BJ101" s="429">
        <v>30</v>
      </c>
      <c r="BK101" s="455">
        <v>0</v>
      </c>
      <c r="BL101" s="457" t="str">
        <f>IF(BK101&gt;='Valori soglia'!$H$6,"BöB","OAPub")</f>
        <v>OAPub</v>
      </c>
      <c r="BM101" s="459" t="str">
        <f>IF(OR(AND(BI$12="Grundvertrag Dienstleistung",BK101&gt;='Valori soglia'!$H$5,BM103=""),AND(BI$12="Los Dienstleistung",BK101&gt;='Valori soglia'!$H$5,BM103=""),AND(BI$12="Grundvertrag Lieferung",BK101&gt;='Valori soglia'!$L$5,BM103=""),AND(BI$12="Los Lieferung",BK101&gt;='Valori soglia'!$L$5,BM103="")),"Freihändig Tipo. 13 OAPub","")</f>
        <v/>
      </c>
      <c r="BN101" s="460"/>
      <c r="BO101" s="461" t="str">
        <f>IF(BL101="BöB","Ja","No")</f>
        <v>No</v>
      </c>
      <c r="BP101" s="463" t="str">
        <f>IF(BL101="BöB","Ja","No")</f>
        <v>No</v>
      </c>
      <c r="BQ101" s="465" t="str">
        <f>IF(SUM(BK14:BK103)&gt;BK12/2,"Ʃ Aggiunte &gt; 50% Grundauftrag","")</f>
        <v/>
      </c>
      <c r="BR101" s="159"/>
      <c r="BS101" s="173" t="s">
        <v>44</v>
      </c>
      <c r="BT101" s="429">
        <v>30</v>
      </c>
      <c r="BU101" s="455">
        <v>0</v>
      </c>
      <c r="BV101" s="457" t="str">
        <f>IF(BU101&gt;='Valori soglia'!$H$6,"BöB","OAPub")</f>
        <v>OAPub</v>
      </c>
      <c r="BW101" s="459" t="str">
        <f>IF(OR(AND(BS$12="Grundvertrag Dienstleistung",BU101&gt;='Valori soglia'!$H$5,BW103=""),AND(BS$12="Los Dienstleistung",BU101&gt;='Valori soglia'!$H$5,BW103=""),AND(BS$12="Grundvertrag Lieferung",BU101&gt;='Valori soglia'!$L$5,BW103=""),AND(BS$12="Los Lieferung",BU101&gt;='Valori soglia'!$L$5,BW103="")),"Freihändig Tipo. 13 OAPub","")</f>
        <v/>
      </c>
      <c r="BX101" s="460"/>
      <c r="BY101" s="461" t="str">
        <f>IF(BV101="BöB","Ja","No")</f>
        <v>No</v>
      </c>
      <c r="BZ101" s="463" t="str">
        <f>IF(BV101="BöB","Ja","No")</f>
        <v>No</v>
      </c>
      <c r="CA101" s="465" t="str">
        <f>IF(SUM(BU14:BU103)&gt;BU12/2,"Ʃ Aggiunte &gt; 50% Grundauftrag","")</f>
        <v/>
      </c>
      <c r="CB101" s="159"/>
      <c r="CC101" s="173" t="s">
        <v>44</v>
      </c>
      <c r="CD101" s="429">
        <v>30</v>
      </c>
      <c r="CE101" s="455">
        <v>0</v>
      </c>
      <c r="CF101" s="457" t="str">
        <f>IF(CE101&gt;='Valori soglia'!$H$6,"BöB","OAPub")</f>
        <v>OAPub</v>
      </c>
      <c r="CG101" s="459" t="str">
        <f>IF(OR(AND(CC$12="Grundvertrag Dienstleistung",CE101&gt;='Valori soglia'!$H$5,CG103=""),AND(CC$12="Los Dienstleistung",CE101&gt;='Valori soglia'!$H$5,CG103=""),AND(CC$12="Grundvertrag Lieferung",CE101&gt;='Valori soglia'!$L$5,CG103=""),AND(CC$12="Los Lieferung",CE101&gt;='Valori soglia'!$L$5,CG103="")),"Freihändig Tipo. 13 OAPub","")</f>
        <v/>
      </c>
      <c r="CH101" s="460"/>
      <c r="CI101" s="461" t="str">
        <f>IF(CF101="BöB","Ja","No")</f>
        <v>No</v>
      </c>
      <c r="CJ101" s="463" t="str">
        <f>IF(CF101="BöB","Ja","No")</f>
        <v>No</v>
      </c>
      <c r="CK101" s="465" t="str">
        <f>IF(SUM(CE14:CE103)&gt;CE12/2,"Ʃ Aggiunte &gt; 50% Grundauftrag","")</f>
        <v/>
      </c>
      <c r="CL101" s="160"/>
      <c r="CM101" s="173" t="s">
        <v>44</v>
      </c>
      <c r="CN101" s="429">
        <v>30</v>
      </c>
      <c r="CO101" s="455">
        <v>0</v>
      </c>
      <c r="CP101" s="457" t="str">
        <f>IF(CO101&gt;='Valori soglia'!$H$6,"BöB","OAPub")</f>
        <v>OAPub</v>
      </c>
      <c r="CQ101" s="459" t="str">
        <f>IF(OR(AND(CM$12="Grundvertrag Dienstleistung",CO101&gt;='Valori soglia'!$H$5,CQ103=""),AND(CM$12="Los Dienstleistung",CO101&gt;='Valori soglia'!$H$5,CQ103=""),AND(CM$12="Grundvertrag Lieferung",CO101&gt;='Valori soglia'!$L$5,CQ103=""),AND(CM$12="Los Lieferung",CO101&gt;='Valori soglia'!$L$5,CQ103="")),"Freihändig Tipo. 13 OAPub","")</f>
        <v/>
      </c>
      <c r="CR101" s="460"/>
      <c r="CS101" s="461" t="str">
        <f>IF(CP101="BöB","Ja","No")</f>
        <v>No</v>
      </c>
      <c r="CT101" s="463" t="str">
        <f>IF(CP101="BöB","Ja","No")</f>
        <v>No</v>
      </c>
      <c r="CU101" s="465" t="str">
        <f>IF(SUM(CO14:CO103)&gt;CO12/2,"Ʃ Aggiunte &gt; 50% Grundauftrag","")</f>
        <v/>
      </c>
      <c r="CV101" s="161"/>
      <c r="CW101" s="173" t="s">
        <v>44</v>
      </c>
      <c r="CX101" s="429">
        <v>30</v>
      </c>
      <c r="CY101" s="455">
        <v>0</v>
      </c>
      <c r="CZ101" s="457" t="str">
        <f>IF(CY101&gt;='Valori soglia'!$H$6,"BöB","OAPub")</f>
        <v>OAPub</v>
      </c>
      <c r="DA101" s="459" t="str">
        <f>IF(OR(AND(CW$12="Grundvertrag Dienstleistung",CY101&gt;='Valori soglia'!$H$5,DA103=""),AND(CW$12="Los Dienstleistung",CY101&gt;='Valori soglia'!$H$5,DA103=""),AND(CW$12="Grundvertrag Lieferung",CY101&gt;='Valori soglia'!$L$5,DA103=""),AND(CW$12="Los Lieferung",CY101&gt;='Valori soglia'!$L$5,DA103="")),"Freihändig Tipo. 13 OAPub","")</f>
        <v/>
      </c>
      <c r="DB101" s="460"/>
      <c r="DC101" s="461" t="str">
        <f>IF(CZ101="BöB","Ja","No")</f>
        <v>No</v>
      </c>
      <c r="DD101" s="463" t="str">
        <f>IF(CZ101="BöB","Ja","No")</f>
        <v>No</v>
      </c>
      <c r="DE101" s="465" t="str">
        <f>IF(SUM(CY14:CY103)&gt;CY12/2,"Ʃ Aggiunte &gt; 50% Grundauftrag","")</f>
        <v/>
      </c>
      <c r="DF101" s="162"/>
      <c r="DG101" s="173" t="s">
        <v>44</v>
      </c>
      <c r="DH101" s="429">
        <v>30</v>
      </c>
      <c r="DI101" s="455">
        <v>0</v>
      </c>
      <c r="DJ101" s="457" t="str">
        <f>IF(DI101&gt;='Valori soglia'!$H$6,"BöB","OAPub")</f>
        <v>OAPub</v>
      </c>
      <c r="DK101" s="459" t="str">
        <f>IF(OR(AND(DG$12="Grundvertrag Dienstleistung",DI101&gt;='Valori soglia'!$H$5,DK103=""),AND(DG$12="Los Dienstleistung",DI101&gt;='Valori soglia'!$H$5,DK103=""),AND(DG$12="Grundvertrag Lieferung",DI101&gt;='Valori soglia'!$L$5,DK103=""),AND(DG$12="Los Lieferung",DI101&gt;='Valori soglia'!$L$5,DK103="")),"Freihändig Tipo. 13 OAPub","")</f>
        <v/>
      </c>
      <c r="DL101" s="460"/>
      <c r="DM101" s="461" t="str">
        <f>IF(DJ101="BöB","Ja","No")</f>
        <v>No</v>
      </c>
      <c r="DN101" s="463" t="str">
        <f>IF(DJ101="BöB","Ja","No")</f>
        <v>No</v>
      </c>
      <c r="DO101" s="465" t="str">
        <f>IF(SUM(DI14:DI103)&gt;DI12/2,"Ʃ Aggiunte &gt; 50% Grundauftrag","")</f>
        <v/>
      </c>
      <c r="DP101" s="27"/>
      <c r="DQ101" s="173" t="s">
        <v>44</v>
      </c>
      <c r="DR101" s="429">
        <v>30</v>
      </c>
      <c r="DS101" s="455">
        <v>0</v>
      </c>
      <c r="DT101" s="457" t="str">
        <f>IF(DS101&gt;='Valori soglia'!$H$6,"BöB","OAPub")</f>
        <v>OAPub</v>
      </c>
      <c r="DU101" s="459" t="str">
        <f>IF(OR(AND(DQ$12="Grundvertrag Dienstleistung",DS101&gt;='Valori soglia'!$H$5,DU103=""),AND(DQ$12="Los Dienstleistung",DS101&gt;='Valori soglia'!$H$5,DU103=""),AND(DQ$12="Grundvertrag Lieferung",DS101&gt;='Valori soglia'!$L$5,DU103=""),AND(DQ$12="Los Lieferung",DS101&gt;='Valori soglia'!$L$5,DU103="")),"Freihändig Tipo. 13 OAPub","")</f>
        <v/>
      </c>
      <c r="DV101" s="460"/>
      <c r="DW101" s="461" t="str">
        <f>IF(DT101="BöB","Ja","No")</f>
        <v>No</v>
      </c>
      <c r="DX101" s="463" t="str">
        <f>IF(DT101="BöB","Ja","No")</f>
        <v>No</v>
      </c>
      <c r="DY101" s="465" t="str">
        <f>IF(SUM(DS14:DS103)&gt;DS12/2,"Ʃ Aggiunte &gt; 50% Grundauftrag","")</f>
        <v/>
      </c>
      <c r="DZ101" s="27"/>
      <c r="EA101" s="173" t="s">
        <v>44</v>
      </c>
      <c r="EB101" s="429">
        <v>30</v>
      </c>
      <c r="EC101" s="455">
        <v>0</v>
      </c>
      <c r="ED101" s="457" t="str">
        <f>IF(EC101&gt;='Valori soglia'!$H$6,"BöB","OAPub")</f>
        <v>OAPub</v>
      </c>
      <c r="EE101" s="459" t="str">
        <f>IF(OR(AND(EA$12="Grundvertrag Dienstleistung",EC101&gt;='Valori soglia'!$H$5,EE103=""),AND(EA$12="Los Dienstleistung",EC101&gt;='Valori soglia'!$H$5,EE103=""),AND(EA$12="Grundvertrag Lieferung",EC101&gt;='Valori soglia'!$L$5,EE103=""),AND(EA$12="Los Lieferung",EC101&gt;='Valori soglia'!$L$5,EE103="")),"Freihändig Tipo. 13 OAPub","")</f>
        <v/>
      </c>
      <c r="EF101" s="460"/>
      <c r="EG101" s="461" t="str">
        <f>IF(ED101="BöB","Ja","No")</f>
        <v>No</v>
      </c>
      <c r="EH101" s="463" t="str">
        <f>IF(ED101="BöB","Ja","No")</f>
        <v>No</v>
      </c>
      <c r="EI101" s="465" t="str">
        <f>IF(SUM(EC14:EC103)&gt;EC12/2,"Ʃ Aggiunte &gt; 50% Grundauftrag","")</f>
        <v/>
      </c>
      <c r="EJ101" s="28"/>
      <c r="EK101" s="173" t="s">
        <v>44</v>
      </c>
      <c r="EL101" s="429">
        <v>30</v>
      </c>
      <c r="EM101" s="455">
        <v>0</v>
      </c>
      <c r="EN101" s="457" t="str">
        <f>IF(EM101&gt;='Valori soglia'!$H$6,"BöB","OAPub")</f>
        <v>OAPub</v>
      </c>
      <c r="EO101" s="459" t="str">
        <f>IF(OR(AND(EK$12="Grundvertrag Dienstleistung",EM101&gt;='Valori soglia'!$H$5,EO103=""),AND(EK$12="Los Dienstleistung",EM101&gt;='Valori soglia'!$H$5,EO103=""),AND(EK$12="Grundvertrag Lieferung",EM101&gt;='Valori soglia'!$L$5,EO103=""),AND(EK$12="Los Lieferung",EM101&gt;='Valori soglia'!$L$5,EO103="")),"Freihändig Tipo. 13 OAPub","")</f>
        <v/>
      </c>
      <c r="EP101" s="460"/>
      <c r="EQ101" s="461" t="str">
        <f>IF(EN101="BöB","Ja","No")</f>
        <v>No</v>
      </c>
      <c r="ER101" s="463" t="str">
        <f>IF(EN101="BöB","Ja","No")</f>
        <v>No</v>
      </c>
      <c r="ES101" s="465" t="str">
        <f>IF(SUM(EM14:EM103)&gt;EM12/2,"Ʃ Aggiunte &gt; 50% Grundauftrag","")</f>
        <v/>
      </c>
      <c r="ET101" s="27"/>
      <c r="EU101" s="173" t="s">
        <v>44</v>
      </c>
      <c r="EV101" s="429">
        <v>30</v>
      </c>
      <c r="EW101" s="455">
        <v>0</v>
      </c>
      <c r="EX101" s="457" t="str">
        <f>IF(EW101&gt;='Valori soglia'!$H$6,"BöB","OAPub")</f>
        <v>OAPub</v>
      </c>
      <c r="EY101" s="459" t="str">
        <f>IF(OR(AND(EU$12="Grundvertrag Dienstleistung",EW101&gt;='Valori soglia'!$H$5,EY103=""),AND(EU$12="Los Dienstleistung",EW101&gt;='Valori soglia'!$H$5,EY103=""),AND(EU$12="Grundvertrag Lieferung",EW101&gt;='Valori soglia'!$L$5,EY103=""),AND(EU$12="Los Lieferung",EW101&gt;='Valori soglia'!$L$5,EY103="")),"Freihändig Tipo. 13 OAPub","")</f>
        <v/>
      </c>
      <c r="EZ101" s="460"/>
      <c r="FA101" s="461" t="str">
        <f>IF(EX101="BöB","Ja","No")</f>
        <v>No</v>
      </c>
      <c r="FB101" s="463" t="str">
        <f>IF(EX101="BöB","Ja","No")</f>
        <v>No</v>
      </c>
      <c r="FC101" s="465" t="str">
        <f>IF(SUM(EW14:EW103)&gt;EW12/2,"Ʃ Aggiunte &gt; 50% Grundauftrag","")</f>
        <v/>
      </c>
      <c r="FD101" s="159"/>
      <c r="FE101" s="173" t="s">
        <v>44</v>
      </c>
      <c r="FF101" s="429">
        <v>30</v>
      </c>
      <c r="FG101" s="455">
        <v>0</v>
      </c>
      <c r="FH101" s="457" t="str">
        <f>IF(FG101&gt;='Valori soglia'!$H$6,"BöB","OAPub")</f>
        <v>OAPub</v>
      </c>
      <c r="FI101" s="459" t="str">
        <f>IF(OR(AND(FE$12="Grundvertrag Dienstleistung",FG101&gt;='Valori soglia'!$H$5,FI103=""),AND(FE$12="Los Dienstleistung",FG101&gt;='Valori soglia'!$H$5,FI103=""),AND(FE$12="Grundvertrag Lieferung",FG101&gt;='Valori soglia'!$L$5,FI103=""),AND(FE$12="Los Lieferung",FG101&gt;='Valori soglia'!$L$5,FI103="")),"Freihändig Tipo. 13 OAPub","")</f>
        <v/>
      </c>
      <c r="FJ101" s="460"/>
      <c r="FK101" s="461" t="str">
        <f>IF(FH101="BöB","Ja","No")</f>
        <v>No</v>
      </c>
      <c r="FL101" s="463" t="str">
        <f>IF(FH101="BöB","Ja","No")</f>
        <v>No</v>
      </c>
      <c r="FM101" s="465" t="str">
        <f>IF(SUM(FG14:FG103)&gt;FG12/2,"Ʃ Aggiunte &gt; 50% Grundauftrag","")</f>
        <v/>
      </c>
      <c r="FN101" s="159"/>
      <c r="FO101" s="173" t="s">
        <v>44</v>
      </c>
      <c r="FP101" s="429">
        <v>30</v>
      </c>
      <c r="FQ101" s="455">
        <v>0</v>
      </c>
      <c r="FR101" s="457" t="str">
        <f>IF(FQ101&gt;='Valori soglia'!$H$6,"BöB","OAPub")</f>
        <v>OAPub</v>
      </c>
      <c r="FS101" s="459" t="str">
        <f>IF(OR(AND(FO$12="Grundvertrag Dienstleistung",FQ101&gt;='Valori soglia'!$H$5,FS103=""),AND(FO$12="Los Dienstleistung",FQ101&gt;='Valori soglia'!$H$5,FS103=""),AND(FO$12="Grundvertrag Lieferung",FQ101&gt;='Valori soglia'!$L$5,FS103=""),AND(FO$12="Los Lieferung",FQ101&gt;='Valori soglia'!$L$5,FS103="")),"Freihändig Tipo. 13 OAPub","")</f>
        <v/>
      </c>
      <c r="FT101" s="460"/>
      <c r="FU101" s="461" t="str">
        <f>IF(FR101="BöB","Ja","No")</f>
        <v>No</v>
      </c>
      <c r="FV101" s="463" t="str">
        <f>IF(FR101="BöB","Ja","No")</f>
        <v>No</v>
      </c>
      <c r="FW101" s="465" t="str">
        <f>IF(SUM(FQ14:FQ103)&gt;FQ12/2,"Ʃ Aggiunte &gt; 50% Grundauftrag","")</f>
        <v/>
      </c>
      <c r="FX101" s="160"/>
      <c r="FY101" s="173" t="s">
        <v>44</v>
      </c>
      <c r="FZ101" s="429">
        <v>30</v>
      </c>
      <c r="GA101" s="455">
        <v>0</v>
      </c>
      <c r="GB101" s="457" t="str">
        <f>IF(GA101&gt;='Valori soglia'!$H$6,"BöB","OAPub")</f>
        <v>OAPub</v>
      </c>
      <c r="GC101" s="459" t="str">
        <f>IF(OR(AND(FY$12="Grundvertrag Dienstleistung",GA101&gt;='Valori soglia'!$H$5,GC103=""),AND(FY$12="Los Dienstleistung",GA101&gt;='Valori soglia'!$H$5,GC103=""),AND(FY$12="Grundvertrag Lieferung",GA101&gt;='Valori soglia'!$L$5,GC103=""),AND(FY$12="Los Lieferung",GA101&gt;='Valori soglia'!$L$5,GC103="")),"Freihändig Tipo. 13 OAPub","")</f>
        <v/>
      </c>
      <c r="GD101" s="460"/>
      <c r="GE101" s="461" t="str">
        <f>IF(GB101="BöB","Ja","No")</f>
        <v>No</v>
      </c>
      <c r="GF101" s="463" t="str">
        <f>IF(GB101="BöB","Ja","No")</f>
        <v>No</v>
      </c>
      <c r="GG101" s="465" t="str">
        <f>IF(SUM(GA14:GA103)&gt;GA12/2,"Ʃ Aggiunte &gt; 50% Grundauftrag","")</f>
        <v/>
      </c>
      <c r="GH101" s="161"/>
      <c r="GI101" s="173" t="s">
        <v>44</v>
      </c>
      <c r="GJ101" s="429">
        <v>30</v>
      </c>
      <c r="GK101" s="455">
        <v>0</v>
      </c>
      <c r="GL101" s="457" t="str">
        <f>IF(GK101&gt;='Valori soglia'!$H$6,"BöB","OAPub")</f>
        <v>OAPub</v>
      </c>
      <c r="GM101" s="459" t="str">
        <f>IF(OR(AND(GI$12="Grundvertrag Dienstleistung",GK101&gt;='Valori soglia'!$H$5,GM103=""),AND(GI$12="Los Dienstleistung",GK101&gt;='Valori soglia'!$H$5,GM103=""),AND(GI$12="Grundvertrag Lieferung",GK101&gt;='Valori soglia'!$L$5,GM103=""),AND(GI$12="Los Lieferung",GK101&gt;='Valori soglia'!$L$5,GM103="")),"Freihändig Tipo. 13 OAPub","")</f>
        <v/>
      </c>
      <c r="GN101" s="460"/>
      <c r="GO101" s="461" t="str">
        <f>IF(GL101="BöB","Ja","No")</f>
        <v>No</v>
      </c>
      <c r="GP101" s="463" t="str">
        <f>IF(GL101="BöB","Ja","No")</f>
        <v>No</v>
      </c>
      <c r="GQ101" s="465" t="str">
        <f>IF(SUM(GK14:GK103)&gt;GK12/2,"Ʃ Aggiunte &gt; 50% Grundauftrag","")</f>
        <v/>
      </c>
      <c r="GR101" s="162"/>
      <c r="GS101" s="173" t="s">
        <v>44</v>
      </c>
      <c r="GT101" s="429">
        <v>30</v>
      </c>
      <c r="GU101" s="455">
        <v>0</v>
      </c>
      <c r="GV101" s="457" t="str">
        <f>IF(GU101&gt;='Valori soglia'!$H$6,"BöB","OAPub")</f>
        <v>OAPub</v>
      </c>
      <c r="GW101" s="459" t="str">
        <f>IF(OR(AND(GS$12="Grundvertrag Dienstleistung",GU101&gt;='Valori soglia'!$H$5,GW103=""),AND(GS$12="Los Dienstleistung",GU101&gt;='Valori soglia'!$H$5,GW103=""),AND(GS$12="Grundvertrag Lieferung",GU101&gt;='Valori soglia'!$L$5,GW103=""),AND(GS$12="Los Lieferung",GU101&gt;='Valori soglia'!$L$5,GW103="")),"Freihändig Tipo. 13 OAPub","")</f>
        <v/>
      </c>
      <c r="GX101" s="460"/>
      <c r="GY101" s="461" t="str">
        <f>IF(GV101="BöB","Ja","No")</f>
        <v>No</v>
      </c>
      <c r="GZ101" s="463" t="str">
        <f>IF(GV101="BöB","Ja","No")</f>
        <v>No</v>
      </c>
      <c r="HA101" s="465" t="str">
        <f>IF(SUM(GU14:GU103)&gt;GU12/2,"Ʃ Aggiunte &gt; 50% Grundauftrag","")</f>
        <v/>
      </c>
      <c r="HB101" s="27"/>
      <c r="HC101" s="173" t="s">
        <v>44</v>
      </c>
      <c r="HD101" s="429">
        <v>30</v>
      </c>
      <c r="HE101" s="455">
        <v>0</v>
      </c>
      <c r="HF101" s="457" t="str">
        <f>IF(HE101&gt;='Valori soglia'!$H$6,"BöB","OAPub")</f>
        <v>OAPub</v>
      </c>
      <c r="HG101" s="459" t="str">
        <f>IF(OR(AND(HC$12="Grundvertrag Dienstleistung",HE101&gt;='Valori soglia'!$H$5,HG103=""),AND(HC$12="Los Dienstleistung",HE101&gt;='Valori soglia'!$H$5,HG103=""),AND(HC$12="Grundvertrag Lieferung",HE101&gt;='Valori soglia'!$L$5,HG103=""),AND(HC$12="Los Lieferung",HE101&gt;='Valori soglia'!$L$5,HG103="")),"Freihändig Tipo. 13 OAPub","")</f>
        <v/>
      </c>
      <c r="HH101" s="460"/>
      <c r="HI101" s="461" t="str">
        <f>IF(HF101="BöB","Ja","No")</f>
        <v>No</v>
      </c>
      <c r="HJ101" s="463" t="str">
        <f>IF(HF101="BöB","Ja","No")</f>
        <v>No</v>
      </c>
      <c r="HK101" s="465" t="str">
        <f>IF(SUM(HE14:HE103)&gt;HE12/2,"Ʃ Aggiunte &gt; 50% Grundauftrag","")</f>
        <v/>
      </c>
      <c r="HL101" s="27"/>
      <c r="HM101" s="173" t="s">
        <v>44</v>
      </c>
      <c r="HN101" s="429">
        <v>30</v>
      </c>
      <c r="HO101" s="455">
        <v>0</v>
      </c>
      <c r="HP101" s="457" t="str">
        <f>IF(HO101&gt;='Valori soglia'!$H$6,"BöB","OAPub")</f>
        <v>OAPub</v>
      </c>
      <c r="HQ101" s="459" t="str">
        <f>IF(OR(AND(HM$12="Grundvertrag Dienstleistung",HO101&gt;='Valori soglia'!$H$5,HQ103=""),AND(HM$12="Los Dienstleistung",HO101&gt;='Valori soglia'!$H$5,HQ103=""),AND(HM$12="Grundvertrag Lieferung",HO101&gt;='Valori soglia'!$L$5,HQ103=""),AND(HM$12="Los Lieferung",HO101&gt;='Valori soglia'!$L$5,HQ103="")),"Freihändig Tipo. 13 OAPub","")</f>
        <v/>
      </c>
      <c r="HR101" s="460"/>
      <c r="HS101" s="461" t="str">
        <f>IF(HP101="BöB","Ja","No")</f>
        <v>No</v>
      </c>
      <c r="HT101" s="463" t="str">
        <f>IF(HP101="BöB","Ja","No")</f>
        <v>No</v>
      </c>
      <c r="HU101" s="465" t="str">
        <f>IF(SUM(HO14:HO103)&gt;HO12/2,"Ʃ Aggiunte &gt; 50% Grundauftrag","")</f>
        <v/>
      </c>
      <c r="HV101" s="28"/>
      <c r="HW101" s="173" t="s">
        <v>44</v>
      </c>
      <c r="HX101" s="429">
        <v>30</v>
      </c>
      <c r="HY101" s="455">
        <v>0</v>
      </c>
      <c r="HZ101" s="457" t="str">
        <f>IF(HY101&gt;='Valori soglia'!$H$6,"BöB","OAPub")</f>
        <v>OAPub</v>
      </c>
      <c r="IA101" s="459" t="str">
        <f>IF(OR(AND(HW$12="Grundvertrag Dienstleistung",HY101&gt;='Valori soglia'!$H$5,IA103=""),AND(HW$12="Los Dienstleistung",HY101&gt;='Valori soglia'!$H$5,IA103=""),AND(HW$12="Grundvertrag Lieferung",HY101&gt;='Valori soglia'!$L$5,IA103=""),AND(HW$12="Los Lieferung",HY101&gt;='Valori soglia'!$L$5,IA103="")),"Freihändig Tipo. 13 OAPub","")</f>
        <v/>
      </c>
      <c r="IB101" s="460"/>
      <c r="IC101" s="461" t="str">
        <f>IF(HZ101="BöB","Ja","No")</f>
        <v>No</v>
      </c>
      <c r="ID101" s="463" t="str">
        <f>IF(HZ101="BöB","Ja","No")</f>
        <v>No</v>
      </c>
      <c r="IE101" s="465" t="str">
        <f>IF(SUM(HY14:HY103)&gt;HY12/2,"Ʃ Aggiunte &gt; 50% Grundauftrag","")</f>
        <v/>
      </c>
      <c r="IF101" s="27"/>
      <c r="IG101" s="173" t="s">
        <v>44</v>
      </c>
      <c r="IH101" s="429">
        <v>30</v>
      </c>
      <c r="II101" s="455">
        <v>0</v>
      </c>
      <c r="IJ101" s="457" t="str">
        <f>IF(II101&gt;='Valori soglia'!$H$6,"BöB","OAPub")</f>
        <v>OAPub</v>
      </c>
      <c r="IK101" s="459" t="str">
        <f>IF(OR(AND(IG$12="Grundvertrag Dienstleistung",II101&gt;='Valori soglia'!$H$5,IK103=""),AND(IG$12="Los Dienstleistung",II101&gt;='Valori soglia'!$H$5,IK103=""),AND(IG$12="Grundvertrag Lieferung",II101&gt;='Valori soglia'!$L$5,IK103=""),AND(IG$12="Los Lieferung",II101&gt;='Valori soglia'!$L$5,IK103="")),"Freihändig Tipo. 13 OAPub","")</f>
        <v/>
      </c>
      <c r="IL101" s="460"/>
      <c r="IM101" s="461" t="str">
        <f>IF(IJ101="BöB","Ja","No")</f>
        <v>No</v>
      </c>
      <c r="IN101" s="463" t="str">
        <f>IF(IJ101="BöB","Ja","No")</f>
        <v>No</v>
      </c>
      <c r="IO101" s="465" t="str">
        <f>IF(SUM(II14:II103)&gt;II12/2,"Ʃ Aggiunte &gt; 50% Grundauftrag","")</f>
        <v/>
      </c>
      <c r="IP101" s="159"/>
      <c r="IQ101" s="173" t="s">
        <v>44</v>
      </c>
      <c r="IR101" s="429">
        <v>30</v>
      </c>
      <c r="IS101" s="455">
        <v>0</v>
      </c>
      <c r="IT101" s="457" t="str">
        <f>IF(IS101&gt;='Valori soglia'!$H$6,"BöB","OAPub")</f>
        <v>OAPub</v>
      </c>
      <c r="IU101" s="459" t="str">
        <f>IF(OR(AND(IQ$12="Grundvertrag Dienstleistung",IS101&gt;='Valori soglia'!$H$5,IU103=""),AND(IQ$12="Los Dienstleistung",IS101&gt;='Valori soglia'!$H$5,IU103=""),AND(IQ$12="Grundvertrag Lieferung",IS101&gt;='Valori soglia'!$L$5,IU103=""),AND(IQ$12="Los Lieferung",IS101&gt;='Valori soglia'!$L$5,IU103="")),"Freihändig Tipo. 13 OAPub","")</f>
        <v/>
      </c>
      <c r="IV101" s="460"/>
      <c r="IW101" s="461" t="str">
        <f>IF(IT101="BöB","Ja","No")</f>
        <v>No</v>
      </c>
      <c r="IX101" s="463" t="str">
        <f>IF(IT101="BöB","Ja","No")</f>
        <v>No</v>
      </c>
      <c r="IY101" s="465" t="str">
        <f>IF(SUM(IS14:IS103)&gt;IS12/2,"Ʃ Aggiunte &gt; 50% Grundauftrag","")</f>
        <v/>
      </c>
      <c r="IZ101" s="159"/>
      <c r="JA101" s="173" t="s">
        <v>44</v>
      </c>
      <c r="JB101" s="429">
        <v>30</v>
      </c>
      <c r="JC101" s="455">
        <v>0</v>
      </c>
      <c r="JD101" s="457" t="str">
        <f>IF(JC101&gt;='Valori soglia'!$H$6,"BöB","OAPub")</f>
        <v>OAPub</v>
      </c>
      <c r="JE101" s="459" t="str">
        <f>IF(OR(AND(JA$12="Grundvertrag Dienstleistung",JC101&gt;='Valori soglia'!$H$5,JE103=""),AND(JA$12="Los Dienstleistung",JC101&gt;='Valori soglia'!$H$5,JE103=""),AND(JA$12="Grundvertrag Lieferung",JC101&gt;='Valori soglia'!$L$5,JE103=""),AND(JA$12="Los Lieferung",JC101&gt;='Valori soglia'!$L$5,JE103="")),"Freihändig Tipo. 13 OAPub","")</f>
        <v/>
      </c>
      <c r="JF101" s="460"/>
      <c r="JG101" s="461" t="str">
        <f>IF(JD101="BöB","Ja","No")</f>
        <v>No</v>
      </c>
      <c r="JH101" s="463" t="str">
        <f>IF(JD101="BöB","Ja","No")</f>
        <v>No</v>
      </c>
      <c r="JI101" s="465" t="str">
        <f>IF(SUM(JC14:JC103)&gt;JC12/2,"Ʃ Aggiunte &gt; 50% Grundauftrag","")</f>
        <v/>
      </c>
      <c r="JJ101" s="160"/>
      <c r="JK101" s="173" t="s">
        <v>44</v>
      </c>
      <c r="JL101" s="429">
        <v>30</v>
      </c>
      <c r="JM101" s="455">
        <v>0</v>
      </c>
      <c r="JN101" s="457" t="str">
        <f>IF(JM101&gt;='Valori soglia'!$H$6,"BöB","OAPub")</f>
        <v>OAPub</v>
      </c>
      <c r="JO101" s="459" t="str">
        <f>IF(OR(AND(JK$12="Grundvertrag Dienstleistung",JM101&gt;='Valori soglia'!$H$5,JO103=""),AND(JK$12="Los Dienstleistung",JM101&gt;='Valori soglia'!$H$5,JO103=""),AND(JK$12="Grundvertrag Lieferung",JM101&gt;='Valori soglia'!$L$5,JO103=""),AND(JK$12="Los Lieferung",JM101&gt;='Valori soglia'!$L$5,JO103="")),"Freihändig Tipo. 13 OAPub","")</f>
        <v/>
      </c>
      <c r="JP101" s="460"/>
      <c r="JQ101" s="461" t="str">
        <f>IF(JN101="BöB","Ja","No")</f>
        <v>No</v>
      </c>
      <c r="JR101" s="463" t="str">
        <f>IF(JN101="BöB","Ja","No")</f>
        <v>No</v>
      </c>
      <c r="JS101" s="465" t="str">
        <f>IF(SUM(JM14:JM103)&gt;JM12/2,"Ʃ Aggiunte &gt; 50% Grundauftrag","")</f>
        <v/>
      </c>
    </row>
    <row r="102" spans="2:279" ht="27" customHeight="1" x14ac:dyDescent="0.2">
      <c r="B102" s="342" t="s">
        <v>34</v>
      </c>
      <c r="C102" s="429"/>
      <c r="D102" s="378"/>
      <c r="E102" s="510"/>
      <c r="F102" s="498" t="str">
        <f>IF(OR(AND(B101="Grundvertrag Dienstleistung",D101&gt;='Valori soglia'!H$5,D101&lt;'Valori soglia'!H$6),AND(B101="Los Dienstleistung",D101&gt;='Valori soglia'!H$5,D101&lt;'Valori soglia'!H$6),AND(B101="Grundvertrag Lieferung",D101&gt;='Valori soglia'!L$5,D101&lt;'Valori soglia'!L$6),AND(B101="Los Lieferung",D101&gt;='Valori soglia'!L$5,D101&lt;'Valori soglia'!L$6)),"Einladungsverfahren *","")</f>
        <v/>
      </c>
      <c r="G102" s="499"/>
      <c r="H102" s="502"/>
      <c r="I102" s="503"/>
      <c r="J102" s="495"/>
      <c r="K102" s="466" t="s">
        <v>45</v>
      </c>
      <c r="L102" s="429"/>
      <c r="M102" s="455"/>
      <c r="N102" s="457"/>
      <c r="O102" s="468" t="str">
        <f>IF(OR(AND(K$12="Grundvertrag Dienstleistung",M101&lt;'Valori soglia'!$H$5),AND(K$12="Los Dienstleistung",M101&lt;'Valori soglia'!$H$5),AND(K$12="Grundvertrag Lieferung",M101&lt;'Valori soglia'!$L$5),AND(K$12="Los Lieferung",M101&lt;'Valori soglia'!$L$5)),"Freihändig Tipo. 36 OAPub","")</f>
        <v/>
      </c>
      <c r="P102" s="469"/>
      <c r="Q102" s="461"/>
      <c r="R102" s="463"/>
      <c r="S102" s="465"/>
      <c r="T102" s="162"/>
      <c r="U102" s="466" t="s">
        <v>45</v>
      </c>
      <c r="V102" s="429"/>
      <c r="W102" s="455"/>
      <c r="X102" s="457"/>
      <c r="Y102" s="468" t="str">
        <f>IF(OR(AND(U$12="Grundvertrag Dienstleistung",W101&lt;'Valori soglia'!$H$5),AND(U$12="Los Dienstleistung",W101&lt;'Valori soglia'!$H$5),AND(U$12="Grundvertrag Lieferung",W101&lt;'Valori soglia'!$L$5),AND(U$12="Los Lieferung",W101&lt;'Valori soglia'!$L$5)),"Freihändig Tipo. 36 OAPub","")</f>
        <v/>
      </c>
      <c r="Z102" s="469"/>
      <c r="AA102" s="461"/>
      <c r="AB102" s="463"/>
      <c r="AC102" s="465"/>
      <c r="AD102" s="36"/>
      <c r="AE102" s="466" t="s">
        <v>45</v>
      </c>
      <c r="AF102" s="429"/>
      <c r="AG102" s="455"/>
      <c r="AH102" s="457"/>
      <c r="AI102" s="468" t="str">
        <f>IF(OR(AND(AE$12="Grundvertrag Dienstleistung",AG101&lt;'Valori soglia'!$H$5),AND(AE$12="Los Dienstleistung",AG101&lt;'Valori soglia'!$H$5),AND(AE$12="Grundvertrag Lieferung",AG101&lt;'Valori soglia'!$L$5),AND(AE$12="Los Lieferung",AG101&lt;'Valori soglia'!$L$5)),"Freihändig Tipo. 36 OAPub","")</f>
        <v/>
      </c>
      <c r="AJ102" s="469"/>
      <c r="AK102" s="461"/>
      <c r="AL102" s="463"/>
      <c r="AM102" s="465"/>
      <c r="AN102" s="27"/>
      <c r="AO102" s="466" t="s">
        <v>45</v>
      </c>
      <c r="AP102" s="429"/>
      <c r="AQ102" s="455"/>
      <c r="AR102" s="457"/>
      <c r="AS102" s="468" t="str">
        <f>IF(OR(AND(AO$12="Grundvertrag Dienstleistung",AQ101&lt;'Valori soglia'!$H$5),AND(AO$12="Los Dienstleistung",AQ101&lt;'Valori soglia'!$H$5),AND(AO$12="Grundvertrag Lieferung",AQ101&lt;'Valori soglia'!$L$5),AND(AO$12="Los Lieferung",AQ101&lt;'Valori soglia'!$L$5)),"Freihändig Tipo. 36 OAPub","")</f>
        <v/>
      </c>
      <c r="AT102" s="469"/>
      <c r="AU102" s="461"/>
      <c r="AV102" s="463"/>
      <c r="AW102" s="465"/>
      <c r="AX102" s="28"/>
      <c r="AY102" s="466" t="s">
        <v>45</v>
      </c>
      <c r="AZ102" s="429"/>
      <c r="BA102" s="455"/>
      <c r="BB102" s="457"/>
      <c r="BC102" s="468" t="str">
        <f>IF(OR(AND(AY$12="Grundvertrag Dienstleistung",BA101&lt;'Valori soglia'!$H$5),AND(AY$12="Los Dienstleistung",BA101&lt;'Valori soglia'!$H$5),AND(AY$12="Grundvertrag Lieferung",BA101&lt;'Valori soglia'!$L$5),AND(AY$12="Los Lieferung",BA101&lt;'Valori soglia'!$L$5)),"Freihändig Tipo. 36 OAPub","")</f>
        <v/>
      </c>
      <c r="BD102" s="469"/>
      <c r="BE102" s="461"/>
      <c r="BF102" s="463"/>
      <c r="BG102" s="465"/>
      <c r="BH102" s="27"/>
      <c r="BI102" s="466" t="s">
        <v>45</v>
      </c>
      <c r="BJ102" s="429"/>
      <c r="BK102" s="455"/>
      <c r="BL102" s="457"/>
      <c r="BM102" s="468" t="str">
        <f>IF(OR(AND(BI$12="Grundvertrag Dienstleistung",BK101&lt;'Valori soglia'!$H$5),AND(BI$12="Los Dienstleistung",BK101&lt;'Valori soglia'!$H$5),AND(BI$12="Grundvertrag Lieferung",BK101&lt;'Valori soglia'!$L$5),AND(BI$12="Los Lieferung",BK101&lt;'Valori soglia'!$L$5)),"Freihändig Tipo. 36 OAPub","")</f>
        <v/>
      </c>
      <c r="BN102" s="469"/>
      <c r="BO102" s="461"/>
      <c r="BP102" s="463"/>
      <c r="BQ102" s="465"/>
      <c r="BR102" s="159"/>
      <c r="BS102" s="466" t="s">
        <v>45</v>
      </c>
      <c r="BT102" s="429"/>
      <c r="BU102" s="455"/>
      <c r="BV102" s="457"/>
      <c r="BW102" s="468" t="str">
        <f>IF(OR(AND(BS$12="Grundvertrag Dienstleistung",BU101&lt;'Valori soglia'!$H$5),AND(BS$12="Los Dienstleistung",BU101&lt;'Valori soglia'!$H$5),AND(BS$12="Grundvertrag Lieferung",BU101&lt;'Valori soglia'!$L$5),AND(BS$12="Los Lieferung",BU101&lt;'Valori soglia'!$L$5)),"Freihändig Tipo. 36 OAPub","")</f>
        <v/>
      </c>
      <c r="BX102" s="469"/>
      <c r="BY102" s="461"/>
      <c r="BZ102" s="463"/>
      <c r="CA102" s="465"/>
      <c r="CB102" s="159"/>
      <c r="CC102" s="466" t="s">
        <v>45</v>
      </c>
      <c r="CD102" s="429"/>
      <c r="CE102" s="455"/>
      <c r="CF102" s="457"/>
      <c r="CG102" s="468" t="str">
        <f>IF(OR(AND(CC$12="Grundvertrag Dienstleistung",CE101&lt;'Valori soglia'!$H$5),AND(CC$12="Los Dienstleistung",CE101&lt;'Valori soglia'!$H$5),AND(CC$12="Grundvertrag Lieferung",CE101&lt;'Valori soglia'!$L$5),AND(CC$12="Los Lieferung",CE101&lt;'Valori soglia'!$L$5)),"Freihändig Tipo. 36 OAPub","")</f>
        <v/>
      </c>
      <c r="CH102" s="469"/>
      <c r="CI102" s="461"/>
      <c r="CJ102" s="463"/>
      <c r="CK102" s="465"/>
      <c r="CL102" s="160"/>
      <c r="CM102" s="466" t="s">
        <v>45</v>
      </c>
      <c r="CN102" s="429"/>
      <c r="CO102" s="455"/>
      <c r="CP102" s="457"/>
      <c r="CQ102" s="468" t="str">
        <f>IF(OR(AND(CM$12="Grundvertrag Dienstleistung",CO101&lt;'Valori soglia'!$H$5),AND(CM$12="Los Dienstleistung",CO101&lt;'Valori soglia'!$H$5),AND(CM$12="Grundvertrag Lieferung",CO101&lt;'Valori soglia'!$L$5),AND(CM$12="Los Lieferung",CO101&lt;'Valori soglia'!$L$5)),"Freihändig Tipo. 36 OAPub","")</f>
        <v/>
      </c>
      <c r="CR102" s="469"/>
      <c r="CS102" s="461"/>
      <c r="CT102" s="463"/>
      <c r="CU102" s="465"/>
      <c r="CV102" s="161"/>
      <c r="CW102" s="466" t="s">
        <v>45</v>
      </c>
      <c r="CX102" s="429"/>
      <c r="CY102" s="455"/>
      <c r="CZ102" s="457"/>
      <c r="DA102" s="468" t="str">
        <f>IF(OR(AND(CW$12="Grundvertrag Dienstleistung",CY101&lt;'Valori soglia'!$H$5),AND(CW$12="Los Dienstleistung",CY101&lt;'Valori soglia'!$H$5),AND(CW$12="Grundvertrag Lieferung",CY101&lt;'Valori soglia'!$L$5),AND(CW$12="Los Lieferung",CY101&lt;'Valori soglia'!$L$5)),"Freihändig Tipo. 36 OAPub","")</f>
        <v/>
      </c>
      <c r="DB102" s="469"/>
      <c r="DC102" s="461"/>
      <c r="DD102" s="463"/>
      <c r="DE102" s="465"/>
      <c r="DF102" s="162"/>
      <c r="DG102" s="466" t="s">
        <v>45</v>
      </c>
      <c r="DH102" s="429"/>
      <c r="DI102" s="455"/>
      <c r="DJ102" s="457"/>
      <c r="DK102" s="468" t="str">
        <f>IF(OR(AND(DG$12="Grundvertrag Dienstleistung",DI101&lt;'Valori soglia'!$H$5),AND(DG$12="Los Dienstleistung",DI101&lt;'Valori soglia'!$H$5),AND(DG$12="Grundvertrag Lieferung",DI101&lt;'Valori soglia'!$L$5),AND(DG$12="Los Lieferung",DI101&lt;'Valori soglia'!$L$5)),"Freihändig Tipo. 36 OAPub","")</f>
        <v/>
      </c>
      <c r="DL102" s="469"/>
      <c r="DM102" s="461"/>
      <c r="DN102" s="463"/>
      <c r="DO102" s="465"/>
      <c r="DP102" s="36"/>
      <c r="DQ102" s="466" t="s">
        <v>45</v>
      </c>
      <c r="DR102" s="429"/>
      <c r="DS102" s="455"/>
      <c r="DT102" s="457"/>
      <c r="DU102" s="468" t="str">
        <f>IF(OR(AND(DQ$12="Grundvertrag Dienstleistung",DS101&lt;'Valori soglia'!$H$5),AND(DQ$12="Los Dienstleistung",DS101&lt;'Valori soglia'!$H$5),AND(DQ$12="Grundvertrag Lieferung",DS101&lt;'Valori soglia'!$L$5),AND(DQ$12="Los Lieferung",DS101&lt;'Valori soglia'!$L$5)),"Freihändig Tipo. 36 OAPub","")</f>
        <v/>
      </c>
      <c r="DV102" s="469"/>
      <c r="DW102" s="461"/>
      <c r="DX102" s="463"/>
      <c r="DY102" s="465"/>
      <c r="DZ102" s="27"/>
      <c r="EA102" s="466" t="s">
        <v>45</v>
      </c>
      <c r="EB102" s="429"/>
      <c r="EC102" s="455"/>
      <c r="ED102" s="457"/>
      <c r="EE102" s="468" t="str">
        <f>IF(OR(AND(EA$12="Grundvertrag Dienstleistung",EC101&lt;'Valori soglia'!$H$5),AND(EA$12="Los Dienstleistung",EC101&lt;'Valori soglia'!$H$5),AND(EA$12="Grundvertrag Lieferung",EC101&lt;'Valori soglia'!$L$5),AND(EA$12="Los Lieferung",EC101&lt;'Valori soglia'!$L$5)),"Freihändig Tipo. 36 OAPub","")</f>
        <v/>
      </c>
      <c r="EF102" s="469"/>
      <c r="EG102" s="461"/>
      <c r="EH102" s="463"/>
      <c r="EI102" s="465"/>
      <c r="EJ102" s="28"/>
      <c r="EK102" s="466" t="s">
        <v>45</v>
      </c>
      <c r="EL102" s="429"/>
      <c r="EM102" s="455"/>
      <c r="EN102" s="457"/>
      <c r="EO102" s="468" t="str">
        <f>IF(OR(AND(EK$12="Grundvertrag Dienstleistung",EM101&lt;'Valori soglia'!$H$5),AND(EK$12="Los Dienstleistung",EM101&lt;'Valori soglia'!$H$5),AND(EK$12="Grundvertrag Lieferung",EM101&lt;'Valori soglia'!$L$5),AND(EK$12="Los Lieferung",EM101&lt;'Valori soglia'!$L$5)),"Freihändig Tipo. 36 OAPub","")</f>
        <v/>
      </c>
      <c r="EP102" s="469"/>
      <c r="EQ102" s="461"/>
      <c r="ER102" s="463"/>
      <c r="ES102" s="465"/>
      <c r="ET102" s="27"/>
      <c r="EU102" s="466" t="s">
        <v>45</v>
      </c>
      <c r="EV102" s="429"/>
      <c r="EW102" s="455"/>
      <c r="EX102" s="457"/>
      <c r="EY102" s="468" t="str">
        <f>IF(OR(AND(EU$12="Grundvertrag Dienstleistung",EW101&lt;'Valori soglia'!$H$5),AND(EU$12="Los Dienstleistung",EW101&lt;'Valori soglia'!$H$5),AND(EU$12="Grundvertrag Lieferung",EW101&lt;'Valori soglia'!$L$5),AND(EU$12="Los Lieferung",EW101&lt;'Valori soglia'!$L$5)),"Freihändig Tipo. 36 OAPub","")</f>
        <v/>
      </c>
      <c r="EZ102" s="469"/>
      <c r="FA102" s="461"/>
      <c r="FB102" s="463"/>
      <c r="FC102" s="465"/>
      <c r="FD102" s="159"/>
      <c r="FE102" s="466" t="s">
        <v>45</v>
      </c>
      <c r="FF102" s="429"/>
      <c r="FG102" s="455"/>
      <c r="FH102" s="457"/>
      <c r="FI102" s="468" t="str">
        <f>IF(OR(AND(FE$12="Grundvertrag Dienstleistung",FG101&lt;'Valori soglia'!$H$5),AND(FE$12="Los Dienstleistung",FG101&lt;'Valori soglia'!$H$5),AND(FE$12="Grundvertrag Lieferung",FG101&lt;'Valori soglia'!$L$5),AND(FE$12="Los Lieferung",FG101&lt;'Valori soglia'!$L$5)),"Freihändig Tipo. 36 OAPub","")</f>
        <v/>
      </c>
      <c r="FJ102" s="469"/>
      <c r="FK102" s="461"/>
      <c r="FL102" s="463"/>
      <c r="FM102" s="465"/>
      <c r="FN102" s="159"/>
      <c r="FO102" s="466" t="s">
        <v>45</v>
      </c>
      <c r="FP102" s="429"/>
      <c r="FQ102" s="455"/>
      <c r="FR102" s="457"/>
      <c r="FS102" s="468" t="str">
        <f>IF(OR(AND(FO$12="Grundvertrag Dienstleistung",FQ101&lt;'Valori soglia'!$H$5),AND(FO$12="Los Dienstleistung",FQ101&lt;'Valori soglia'!$H$5),AND(FO$12="Grundvertrag Lieferung",FQ101&lt;'Valori soglia'!$L$5),AND(FO$12="Los Lieferung",FQ101&lt;'Valori soglia'!$L$5)),"Freihändig Tipo. 36 OAPub","")</f>
        <v/>
      </c>
      <c r="FT102" s="469"/>
      <c r="FU102" s="461"/>
      <c r="FV102" s="463"/>
      <c r="FW102" s="465"/>
      <c r="FX102" s="160"/>
      <c r="FY102" s="466" t="s">
        <v>45</v>
      </c>
      <c r="FZ102" s="429"/>
      <c r="GA102" s="455"/>
      <c r="GB102" s="457"/>
      <c r="GC102" s="468" t="str">
        <f>IF(OR(AND(FY$12="Grundvertrag Dienstleistung",GA101&lt;'Valori soglia'!$H$5),AND(FY$12="Los Dienstleistung",GA101&lt;'Valori soglia'!$H$5),AND(FY$12="Grundvertrag Lieferung",GA101&lt;'Valori soglia'!$L$5),AND(FY$12="Los Lieferung",GA101&lt;'Valori soglia'!$L$5)),"Freihändig Tipo. 36 OAPub","")</f>
        <v/>
      </c>
      <c r="GD102" s="469"/>
      <c r="GE102" s="461"/>
      <c r="GF102" s="463"/>
      <c r="GG102" s="465"/>
      <c r="GH102" s="161"/>
      <c r="GI102" s="466" t="s">
        <v>45</v>
      </c>
      <c r="GJ102" s="429"/>
      <c r="GK102" s="455"/>
      <c r="GL102" s="457"/>
      <c r="GM102" s="468" t="str">
        <f>IF(OR(AND(GI$12="Grundvertrag Dienstleistung",GK101&lt;'Valori soglia'!$H$5),AND(GI$12="Los Dienstleistung",GK101&lt;'Valori soglia'!$H$5),AND(GI$12="Grundvertrag Lieferung",GK101&lt;'Valori soglia'!$L$5),AND(GI$12="Los Lieferung",GK101&lt;'Valori soglia'!$L$5)),"Freihändig Tipo. 36 OAPub","")</f>
        <v/>
      </c>
      <c r="GN102" s="469"/>
      <c r="GO102" s="461"/>
      <c r="GP102" s="463"/>
      <c r="GQ102" s="465"/>
      <c r="GR102" s="162"/>
      <c r="GS102" s="466" t="s">
        <v>45</v>
      </c>
      <c r="GT102" s="429"/>
      <c r="GU102" s="455"/>
      <c r="GV102" s="457"/>
      <c r="GW102" s="468" t="str">
        <f>IF(OR(AND(GS$12="Grundvertrag Dienstleistung",GU101&lt;'Valori soglia'!$H$5),AND(GS$12="Los Dienstleistung",GU101&lt;'Valori soglia'!$H$5),AND(GS$12="Grundvertrag Lieferung",GU101&lt;'Valori soglia'!$L$5),AND(GS$12="Los Lieferung",GU101&lt;'Valori soglia'!$L$5)),"Freihändig Tipo. 36 OAPub","")</f>
        <v/>
      </c>
      <c r="GX102" s="469"/>
      <c r="GY102" s="461"/>
      <c r="GZ102" s="463"/>
      <c r="HA102" s="465"/>
      <c r="HB102" s="36"/>
      <c r="HC102" s="466" t="s">
        <v>45</v>
      </c>
      <c r="HD102" s="429"/>
      <c r="HE102" s="455"/>
      <c r="HF102" s="457"/>
      <c r="HG102" s="468" t="str">
        <f>IF(OR(AND(HC$12="Grundvertrag Dienstleistung",HE101&lt;'Valori soglia'!$H$5),AND(HC$12="Los Dienstleistung",HE101&lt;'Valori soglia'!$H$5),AND(HC$12="Grundvertrag Lieferung",HE101&lt;'Valori soglia'!$L$5),AND(HC$12="Los Lieferung",HE101&lt;'Valori soglia'!$L$5)),"Freihändig Tipo. 36 OAPub","")</f>
        <v/>
      </c>
      <c r="HH102" s="469"/>
      <c r="HI102" s="461"/>
      <c r="HJ102" s="463"/>
      <c r="HK102" s="465"/>
      <c r="HL102" s="27"/>
      <c r="HM102" s="466" t="s">
        <v>45</v>
      </c>
      <c r="HN102" s="429"/>
      <c r="HO102" s="455"/>
      <c r="HP102" s="457"/>
      <c r="HQ102" s="468" t="str">
        <f>IF(OR(AND(HM$12="Grundvertrag Dienstleistung",HO101&lt;'Valori soglia'!$H$5),AND(HM$12="Los Dienstleistung",HO101&lt;'Valori soglia'!$H$5),AND(HM$12="Grundvertrag Lieferung",HO101&lt;'Valori soglia'!$L$5),AND(HM$12="Los Lieferung",HO101&lt;'Valori soglia'!$L$5)),"Freihändig Tipo. 36 OAPub","")</f>
        <v/>
      </c>
      <c r="HR102" s="469"/>
      <c r="HS102" s="461"/>
      <c r="HT102" s="463"/>
      <c r="HU102" s="465"/>
      <c r="HV102" s="28"/>
      <c r="HW102" s="466" t="s">
        <v>45</v>
      </c>
      <c r="HX102" s="429"/>
      <c r="HY102" s="455"/>
      <c r="HZ102" s="457"/>
      <c r="IA102" s="468" t="str">
        <f>IF(OR(AND(HW$12="Grundvertrag Dienstleistung",HY101&lt;'Valori soglia'!$H$5),AND(HW$12="Los Dienstleistung",HY101&lt;'Valori soglia'!$H$5),AND(HW$12="Grundvertrag Lieferung",HY101&lt;'Valori soglia'!$L$5),AND(HW$12="Los Lieferung",HY101&lt;'Valori soglia'!$L$5)),"Freihändig Tipo. 36 OAPub","")</f>
        <v/>
      </c>
      <c r="IB102" s="469"/>
      <c r="IC102" s="461"/>
      <c r="ID102" s="463"/>
      <c r="IE102" s="465"/>
      <c r="IF102" s="27"/>
      <c r="IG102" s="466" t="s">
        <v>45</v>
      </c>
      <c r="IH102" s="429"/>
      <c r="II102" s="455"/>
      <c r="IJ102" s="457"/>
      <c r="IK102" s="468" t="str">
        <f>IF(OR(AND(IG$12="Grundvertrag Dienstleistung",II101&lt;'Valori soglia'!$H$5),AND(IG$12="Los Dienstleistung",II101&lt;'Valori soglia'!$H$5),AND(IG$12="Grundvertrag Lieferung",II101&lt;'Valori soglia'!$L$5),AND(IG$12="Los Lieferung",II101&lt;'Valori soglia'!$L$5)),"Freihändig Tipo. 36 OAPub","")</f>
        <v/>
      </c>
      <c r="IL102" s="469"/>
      <c r="IM102" s="461"/>
      <c r="IN102" s="463"/>
      <c r="IO102" s="465"/>
      <c r="IP102" s="159"/>
      <c r="IQ102" s="466" t="s">
        <v>45</v>
      </c>
      <c r="IR102" s="429"/>
      <c r="IS102" s="455"/>
      <c r="IT102" s="457"/>
      <c r="IU102" s="468" t="str">
        <f>IF(OR(AND(IQ$12="Grundvertrag Dienstleistung",IS101&lt;'Valori soglia'!$H$5),AND(IQ$12="Los Dienstleistung",IS101&lt;'Valori soglia'!$H$5),AND(IQ$12="Grundvertrag Lieferung",IS101&lt;'Valori soglia'!$L$5),AND(IQ$12="Los Lieferung",IS101&lt;'Valori soglia'!$L$5)),"Freihändig Tipo. 36 OAPub","")</f>
        <v/>
      </c>
      <c r="IV102" s="469"/>
      <c r="IW102" s="461"/>
      <c r="IX102" s="463"/>
      <c r="IY102" s="465"/>
      <c r="IZ102" s="159"/>
      <c r="JA102" s="466" t="s">
        <v>45</v>
      </c>
      <c r="JB102" s="429"/>
      <c r="JC102" s="455"/>
      <c r="JD102" s="457"/>
      <c r="JE102" s="468" t="str">
        <f>IF(OR(AND(JA$12="Grundvertrag Dienstleistung",JC101&lt;'Valori soglia'!$H$5),AND(JA$12="Los Dienstleistung",JC101&lt;'Valori soglia'!$H$5),AND(JA$12="Grundvertrag Lieferung",JC101&lt;'Valori soglia'!$L$5),AND(JA$12="Los Lieferung",JC101&lt;'Valori soglia'!$L$5)),"Freihändig Tipo. 36 OAPub","")</f>
        <v/>
      </c>
      <c r="JF102" s="469"/>
      <c r="JG102" s="461"/>
      <c r="JH102" s="463"/>
      <c r="JI102" s="465"/>
      <c r="JJ102" s="160"/>
      <c r="JK102" s="466" t="s">
        <v>45</v>
      </c>
      <c r="JL102" s="429"/>
      <c r="JM102" s="455"/>
      <c r="JN102" s="457"/>
      <c r="JO102" s="468" t="str">
        <f>IF(OR(AND(JK$12="Grundvertrag Dienstleistung",JM101&lt;'Valori soglia'!$H$5),AND(JK$12="Los Dienstleistung",JM101&lt;'Valori soglia'!$H$5),AND(JK$12="Grundvertrag Lieferung",JM101&lt;'Valori soglia'!$L$5),AND(JK$12="Los Lieferung",JM101&lt;'Valori soglia'!$L$5)),"Freihändig Tipo. 36 OAPub","")</f>
        <v/>
      </c>
      <c r="JP102" s="469"/>
      <c r="JQ102" s="461"/>
      <c r="JR102" s="463"/>
      <c r="JS102" s="465"/>
    </row>
    <row r="103" spans="2:279" ht="27" customHeight="1" thickBot="1" x14ac:dyDescent="0.25">
      <c r="B103" s="343"/>
      <c r="C103" s="429"/>
      <c r="D103" s="378"/>
      <c r="E103" s="510"/>
      <c r="F103" s="507" t="str">
        <f>IF(OR(AND(B101="Grundvertrag Dienstleistung",D101&lt;'Valori soglia'!H$5),AND(B101="Los Dienstleistung",D101&lt;'Valori soglia'!H$5),AND(B101="Grundvertrag Lieferung",D101&lt;'Valori soglia'!L$5),AND(B101="Los Lieferung",D101&lt;'Valori soglia'!L$5)),"Freihändig Tipo. 36 OAPub","")</f>
        <v/>
      </c>
      <c r="G103" s="508"/>
      <c r="H103" s="502"/>
      <c r="I103" s="503"/>
      <c r="J103" s="495"/>
      <c r="K103" s="467"/>
      <c r="L103" s="434"/>
      <c r="M103" s="456"/>
      <c r="N103" s="458"/>
      <c r="O103" s="470" t="str">
        <f>IF(OR(AND(N$12="Offen",OR(AND(K$12="Grundvertrag Dienstleistung",M101&gt;='Valori soglia'!$H$5,M101&lt;'Valori soglia'!$H$6),AND(K$12="Los Dienstleistung",M101&gt;='Valori soglia'!$H$5,M101&lt;'Valori soglia'!$H$6),AND(K$12="Grundvertrag Lieferung",M101&gt;='Valori soglia'!$L$5,M101&lt;'Valori soglia'!$L$6),AND(K$12="Los Lieferung",M101&gt;='Valori soglia'!$L$5,M101&lt;'Valori soglia'!$L$6))),AND(N$12="Einladung",OR(AND(K$12="Grundvertrag Dienstleistung",M101&gt;='Valori soglia'!$H$5,M101&lt;'Valori soglia'!$H$6),AND(K$12="Los Dienstleistung",M101&gt;='Valori soglia'!$H$5,M101&lt;'Valori soglia'!$H$6),AND(K$12="Grundvertrag Lieferung",M101&gt;='Valori soglia'!$L$5,M101&lt;'Valori soglia'!$L$6),AND(K$12="Los Lieferung",M101&gt;='Valori soglia'!$L$5,M101&lt;'Valori soglia'!$L$6)))),"Freihändig Tipo. 36 Abs. 2 Bst. d OAPub","")</f>
        <v/>
      </c>
      <c r="P103" s="471"/>
      <c r="Q103" s="462"/>
      <c r="R103" s="464"/>
      <c r="S103" s="465"/>
      <c r="T103" s="162"/>
      <c r="U103" s="467"/>
      <c r="V103" s="434"/>
      <c r="W103" s="456"/>
      <c r="X103" s="458"/>
      <c r="Y103" s="470" t="str">
        <f>IF(OR(AND(X$12="Offen",OR(AND(U$12="Grundvertrag Dienstleistung",W101&gt;='Valori soglia'!$H$5,W101&lt;'Valori soglia'!$H$6),AND(U$12="Los Dienstleistung",W101&gt;='Valori soglia'!$H$5,W101&lt;'Valori soglia'!$H$6),AND(U$12="Grundvertrag Lieferung",W101&gt;='Valori soglia'!$L$5,W101&lt;'Valori soglia'!$L$6),AND(U$12="Los Lieferung",W101&gt;='Valori soglia'!$L$5,W101&lt;'Valori soglia'!$L$6))),AND(X$12="Einladung",OR(AND(U$12="Grundvertrag Dienstleistung",W101&gt;='Valori soglia'!$H$5,W101&lt;'Valori soglia'!$H$6),AND(U$12="Los Dienstleistung",W101&gt;='Valori soglia'!$H$5,W101&lt;'Valori soglia'!$H$6),AND(U$12="Grundvertrag Lieferung",W101&gt;='Valori soglia'!$L$5,W101&lt;'Valori soglia'!$L$6),AND(U$12="Los Lieferung",W101&gt;='Valori soglia'!$L$5,W101&lt;'Valori soglia'!$L$6)))),"Freihändig Tipo. 36 Abs. 2 Bst. d OAPub","")</f>
        <v/>
      </c>
      <c r="Z103" s="471"/>
      <c r="AA103" s="462"/>
      <c r="AB103" s="464"/>
      <c r="AC103" s="465"/>
      <c r="AD103" s="27"/>
      <c r="AE103" s="467"/>
      <c r="AF103" s="434"/>
      <c r="AG103" s="456"/>
      <c r="AH103" s="458"/>
      <c r="AI103" s="470" t="str">
        <f>IF(OR(AND(AH$12="Offen",OR(AND(AE$12="Grundvertrag Dienstleistung",AG101&gt;='Valori soglia'!$H$5,AG101&lt;'Valori soglia'!$H$6),AND(AE$12="Los Dienstleistung",AG101&gt;='Valori soglia'!$H$5,AG101&lt;'Valori soglia'!$H$6),AND(AE$12="Grundvertrag Lieferung",AG101&gt;='Valori soglia'!$L$5,AG101&lt;'Valori soglia'!$L$6),AND(AE$12="Los Lieferung",AG101&gt;='Valori soglia'!$L$5,AG101&lt;'Valori soglia'!$L$6))),AND(AH$12="Einladung",OR(AND(AE$12="Grundvertrag Dienstleistung",AG101&gt;='Valori soglia'!$H$5,AG101&lt;'Valori soglia'!$H$6),AND(AE$12="Los Dienstleistung",AG101&gt;='Valori soglia'!$H$5,AG101&lt;'Valori soglia'!$H$6),AND(AE$12="Grundvertrag Lieferung",AG101&gt;='Valori soglia'!$L$5,AG101&lt;'Valori soglia'!$L$6),AND(AE$12="Los Lieferung",AG101&gt;='Valori soglia'!$L$5,AG101&lt;'Valori soglia'!$L$6)))),"Freihändig Tipo. 36 Abs. 2 Bst. d OAPub","")</f>
        <v/>
      </c>
      <c r="AJ103" s="471"/>
      <c r="AK103" s="462"/>
      <c r="AL103" s="464"/>
      <c r="AM103" s="465"/>
      <c r="AN103" s="27"/>
      <c r="AO103" s="467"/>
      <c r="AP103" s="434"/>
      <c r="AQ103" s="456"/>
      <c r="AR103" s="458"/>
      <c r="AS103" s="470" t="str">
        <f>IF(OR(AND(AR$12="Offen",OR(AND(AO$12="Grundvertrag Dienstleistung",AQ101&gt;='Valori soglia'!$H$5,AQ101&lt;'Valori soglia'!$H$6),AND(AO$12="Los Dienstleistung",AQ101&gt;='Valori soglia'!$H$5,AQ101&lt;'Valori soglia'!$H$6),AND(AO$12="Grundvertrag Lieferung",AQ101&gt;='Valori soglia'!$L$5,AQ101&lt;'Valori soglia'!$L$6),AND(AO$12="Los Lieferung",AQ101&gt;='Valori soglia'!$L$5,AQ101&lt;'Valori soglia'!$L$6))),AND(AR$12="Einladung",OR(AND(AO$12="Grundvertrag Dienstleistung",AQ101&gt;='Valori soglia'!$H$5,AQ101&lt;'Valori soglia'!$H$6),AND(AO$12="Los Dienstleistung",AQ101&gt;='Valori soglia'!$H$5,AQ101&lt;'Valori soglia'!$H$6),AND(AO$12="Grundvertrag Lieferung",AQ101&gt;='Valori soglia'!$L$5,AQ101&lt;'Valori soglia'!$L$6),AND(AO$12="Los Lieferung",AQ101&gt;='Valori soglia'!$L$5,AQ101&lt;'Valori soglia'!$L$6)))),"Freihändig Tipo. 36 Abs. 2 Bst. d OAPub","")</f>
        <v/>
      </c>
      <c r="AT103" s="471"/>
      <c r="AU103" s="462"/>
      <c r="AV103" s="464"/>
      <c r="AW103" s="465"/>
      <c r="AX103" s="28"/>
      <c r="AY103" s="467"/>
      <c r="AZ103" s="434"/>
      <c r="BA103" s="456"/>
      <c r="BB103" s="458"/>
      <c r="BC103" s="470" t="str">
        <f>IF(OR(AND(BB$12="Offen",OR(AND(AY$12="Grundvertrag Dienstleistung",BA101&gt;='Valori soglia'!$H$5,BA101&lt;'Valori soglia'!$H$6),AND(AY$12="Los Dienstleistung",BA101&gt;='Valori soglia'!$H$5,BA101&lt;'Valori soglia'!$H$6),AND(AY$12="Grundvertrag Lieferung",BA101&gt;='Valori soglia'!$L$5,BA101&lt;'Valori soglia'!$L$6),AND(AY$12="Los Lieferung",BA101&gt;='Valori soglia'!$L$5,BA101&lt;'Valori soglia'!$L$6))),AND(BB$12="Einladung",OR(AND(AY$12="Grundvertrag Dienstleistung",BA101&gt;='Valori soglia'!$H$5,BA101&lt;'Valori soglia'!$H$6),AND(AY$12="Los Dienstleistung",BA101&gt;='Valori soglia'!$H$5,BA101&lt;'Valori soglia'!$H$6),AND(AY$12="Grundvertrag Lieferung",BA101&gt;='Valori soglia'!$L$5,BA101&lt;'Valori soglia'!$L$6),AND(AY$12="Los Lieferung",BA101&gt;='Valori soglia'!$L$5,BA101&lt;'Valori soglia'!$L$6)))),"Freihändig Tipo. 36 Abs. 2 Bst. d OAPub","")</f>
        <v/>
      </c>
      <c r="BD103" s="471"/>
      <c r="BE103" s="462"/>
      <c r="BF103" s="464"/>
      <c r="BG103" s="465"/>
      <c r="BH103" s="27"/>
      <c r="BI103" s="467"/>
      <c r="BJ103" s="434"/>
      <c r="BK103" s="456"/>
      <c r="BL103" s="458"/>
      <c r="BM103" s="470" t="str">
        <f>IF(OR(AND(BL$12="Offen",OR(AND(BI$12="Grundvertrag Dienstleistung",BK101&gt;='Valori soglia'!$H$5,BK101&lt;'Valori soglia'!$H$6),AND(BI$12="Los Dienstleistung",BK101&gt;='Valori soglia'!$H$5,BK101&lt;'Valori soglia'!$H$6),AND(BI$12="Grundvertrag Lieferung",BK101&gt;='Valori soglia'!$L$5,BK101&lt;'Valori soglia'!$L$6),AND(BI$12="Los Lieferung",BK101&gt;='Valori soglia'!$L$5,BK101&lt;'Valori soglia'!$L$6))),AND(BL$12="Einladung",OR(AND(BI$12="Grundvertrag Dienstleistung",BK101&gt;='Valori soglia'!$H$5,BK101&lt;'Valori soglia'!$H$6),AND(BI$12="Los Dienstleistung",BK101&gt;='Valori soglia'!$H$5,BK101&lt;'Valori soglia'!$H$6),AND(BI$12="Grundvertrag Lieferung",BK101&gt;='Valori soglia'!$L$5,BK101&lt;'Valori soglia'!$L$6),AND(BI$12="Los Lieferung",BK101&gt;='Valori soglia'!$L$5,BK101&lt;'Valori soglia'!$L$6)))),"Freihändig Tipo. 36 Abs. 2 Bst. d OAPub","")</f>
        <v/>
      </c>
      <c r="BN103" s="471"/>
      <c r="BO103" s="462"/>
      <c r="BP103" s="464"/>
      <c r="BQ103" s="465"/>
      <c r="BR103" s="159"/>
      <c r="BS103" s="467"/>
      <c r="BT103" s="434"/>
      <c r="BU103" s="456"/>
      <c r="BV103" s="458"/>
      <c r="BW103" s="470" t="str">
        <f>IF(OR(AND(BV$12="Offen",OR(AND(BS$12="Grundvertrag Dienstleistung",BU101&gt;='Valori soglia'!$H$5,BU101&lt;'Valori soglia'!$H$6),AND(BS$12="Los Dienstleistung",BU101&gt;='Valori soglia'!$H$5,BU101&lt;'Valori soglia'!$H$6),AND(BS$12="Grundvertrag Lieferung",BU101&gt;='Valori soglia'!$L$5,BU101&lt;'Valori soglia'!$L$6),AND(BS$12="Los Lieferung",BU101&gt;='Valori soglia'!$L$5,BU101&lt;'Valori soglia'!$L$6))),AND(BV$12="Einladung",OR(AND(BS$12="Grundvertrag Dienstleistung",BU101&gt;='Valori soglia'!$H$5,BU101&lt;'Valori soglia'!$H$6),AND(BS$12="Los Dienstleistung",BU101&gt;='Valori soglia'!$H$5,BU101&lt;'Valori soglia'!$H$6),AND(BS$12="Grundvertrag Lieferung",BU101&gt;='Valori soglia'!$L$5,BU101&lt;'Valori soglia'!$L$6),AND(BS$12="Los Lieferung",BU101&gt;='Valori soglia'!$L$5,BU101&lt;'Valori soglia'!$L$6)))),"Freihändig Tipo. 36 Abs. 2 Bst. d OAPub","")</f>
        <v/>
      </c>
      <c r="BX103" s="471"/>
      <c r="BY103" s="462"/>
      <c r="BZ103" s="464"/>
      <c r="CA103" s="465"/>
      <c r="CB103" s="159"/>
      <c r="CC103" s="467"/>
      <c r="CD103" s="434"/>
      <c r="CE103" s="456"/>
      <c r="CF103" s="458"/>
      <c r="CG103" s="470" t="str">
        <f>IF(OR(AND(CF$12="Offen",OR(AND(CC$12="Grundvertrag Dienstleistung",CE101&gt;='Valori soglia'!$H$5,CE101&lt;'Valori soglia'!$H$6),AND(CC$12="Los Dienstleistung",CE101&gt;='Valori soglia'!$H$5,CE101&lt;'Valori soglia'!$H$6),AND(CC$12="Grundvertrag Lieferung",CE101&gt;='Valori soglia'!$L$5,CE101&lt;'Valori soglia'!$L$6),AND(CC$12="Los Lieferung",CE101&gt;='Valori soglia'!$L$5,CE101&lt;'Valori soglia'!$L$6))),AND(CF$12="Einladung",OR(AND(CC$12="Grundvertrag Dienstleistung",CE101&gt;='Valori soglia'!$H$5,CE101&lt;'Valori soglia'!$H$6),AND(CC$12="Los Dienstleistung",CE101&gt;='Valori soglia'!$H$5,CE101&lt;'Valori soglia'!$H$6),AND(CC$12="Grundvertrag Lieferung",CE101&gt;='Valori soglia'!$L$5,CE101&lt;'Valori soglia'!$L$6),AND(CC$12="Los Lieferung",CE101&gt;='Valori soglia'!$L$5,CE101&lt;'Valori soglia'!$L$6)))),"Freihändig Tipo. 36 Abs. 2 Bst. d OAPub","")</f>
        <v/>
      </c>
      <c r="CH103" s="471"/>
      <c r="CI103" s="462"/>
      <c r="CJ103" s="464"/>
      <c r="CK103" s="465"/>
      <c r="CL103" s="160"/>
      <c r="CM103" s="467"/>
      <c r="CN103" s="434"/>
      <c r="CO103" s="456"/>
      <c r="CP103" s="458"/>
      <c r="CQ103" s="470" t="str">
        <f>IF(OR(AND(CP$12="Offen",OR(AND(CM$12="Grundvertrag Dienstleistung",CO101&gt;='Valori soglia'!$H$5,CO101&lt;'Valori soglia'!$H$6),AND(CM$12="Los Dienstleistung",CO101&gt;='Valori soglia'!$H$5,CO101&lt;'Valori soglia'!$H$6),AND(CM$12="Grundvertrag Lieferung",CO101&gt;='Valori soglia'!$L$5,CO101&lt;'Valori soglia'!$L$6),AND(CM$12="Los Lieferung",CO101&gt;='Valori soglia'!$L$5,CO101&lt;'Valori soglia'!$L$6))),AND(CP$12="Einladung",OR(AND(CM$12="Grundvertrag Dienstleistung",CO101&gt;='Valori soglia'!$H$5,CO101&lt;'Valori soglia'!$H$6),AND(CM$12="Los Dienstleistung",CO101&gt;='Valori soglia'!$H$5,CO101&lt;'Valori soglia'!$H$6),AND(CM$12="Grundvertrag Lieferung",CO101&gt;='Valori soglia'!$L$5,CO101&lt;'Valori soglia'!$L$6),AND(CM$12="Los Lieferung",CO101&gt;='Valori soglia'!$L$5,CO101&lt;'Valori soglia'!$L$6)))),"Freihändig Tipo. 36 Abs. 2 Bst. d OAPub","")</f>
        <v/>
      </c>
      <c r="CR103" s="471"/>
      <c r="CS103" s="462"/>
      <c r="CT103" s="464"/>
      <c r="CU103" s="465"/>
      <c r="CV103" s="161"/>
      <c r="CW103" s="467"/>
      <c r="CX103" s="434"/>
      <c r="CY103" s="456"/>
      <c r="CZ103" s="458"/>
      <c r="DA103" s="470" t="str">
        <f>IF(OR(AND(CZ$12="Offen",OR(AND(CW$12="Grundvertrag Dienstleistung",CY101&gt;='Valori soglia'!$H$5,CY101&lt;'Valori soglia'!$H$6),AND(CW$12="Los Dienstleistung",CY101&gt;='Valori soglia'!$H$5,CY101&lt;'Valori soglia'!$H$6),AND(CW$12="Grundvertrag Lieferung",CY101&gt;='Valori soglia'!$L$5,CY101&lt;'Valori soglia'!$L$6),AND(CW$12="Los Lieferung",CY101&gt;='Valori soglia'!$L$5,CY101&lt;'Valori soglia'!$L$6))),AND(CZ$12="Einladung",OR(AND(CW$12="Grundvertrag Dienstleistung",CY101&gt;='Valori soglia'!$H$5,CY101&lt;'Valori soglia'!$H$6),AND(CW$12="Los Dienstleistung",CY101&gt;='Valori soglia'!$H$5,CY101&lt;'Valori soglia'!$H$6),AND(CW$12="Grundvertrag Lieferung",CY101&gt;='Valori soglia'!$L$5,CY101&lt;'Valori soglia'!$L$6),AND(CW$12="Los Lieferung",CY101&gt;='Valori soglia'!$L$5,CY101&lt;'Valori soglia'!$L$6)))),"Freihändig Tipo. 36 Abs. 2 Bst. d OAPub","")</f>
        <v/>
      </c>
      <c r="DB103" s="471"/>
      <c r="DC103" s="462"/>
      <c r="DD103" s="464"/>
      <c r="DE103" s="465"/>
      <c r="DF103" s="162"/>
      <c r="DG103" s="467"/>
      <c r="DH103" s="434"/>
      <c r="DI103" s="456"/>
      <c r="DJ103" s="458"/>
      <c r="DK103" s="470" t="str">
        <f>IF(OR(AND(DJ$12="Offen",OR(AND(DG$12="Grundvertrag Dienstleistung",DI101&gt;='Valori soglia'!$H$5,DI101&lt;'Valori soglia'!$H$6),AND(DG$12="Los Dienstleistung",DI101&gt;='Valori soglia'!$H$5,DI101&lt;'Valori soglia'!$H$6),AND(DG$12="Grundvertrag Lieferung",DI101&gt;='Valori soglia'!$L$5,DI101&lt;'Valori soglia'!$L$6),AND(DG$12="Los Lieferung",DI101&gt;='Valori soglia'!$L$5,DI101&lt;'Valori soglia'!$L$6))),AND(DJ$12="Einladung",OR(AND(DG$12="Grundvertrag Dienstleistung",DI101&gt;='Valori soglia'!$H$5,DI101&lt;'Valori soglia'!$H$6),AND(DG$12="Los Dienstleistung",DI101&gt;='Valori soglia'!$H$5,DI101&lt;'Valori soglia'!$H$6),AND(DG$12="Grundvertrag Lieferung",DI101&gt;='Valori soglia'!$L$5,DI101&lt;'Valori soglia'!$L$6),AND(DG$12="Los Lieferung",DI101&gt;='Valori soglia'!$L$5,DI101&lt;'Valori soglia'!$L$6)))),"Freihändig Tipo. 36 Abs. 2 Bst. d OAPub","")</f>
        <v/>
      </c>
      <c r="DL103" s="471"/>
      <c r="DM103" s="462"/>
      <c r="DN103" s="464"/>
      <c r="DO103" s="465"/>
      <c r="DP103" s="27"/>
      <c r="DQ103" s="467"/>
      <c r="DR103" s="434"/>
      <c r="DS103" s="456"/>
      <c r="DT103" s="458"/>
      <c r="DU103" s="470" t="str">
        <f>IF(OR(AND(DT$12="Offen",OR(AND(DQ$12="Grundvertrag Dienstleistung",DS101&gt;='Valori soglia'!$H$5,DS101&lt;'Valori soglia'!$H$6),AND(DQ$12="Los Dienstleistung",DS101&gt;='Valori soglia'!$H$5,DS101&lt;'Valori soglia'!$H$6),AND(DQ$12="Grundvertrag Lieferung",DS101&gt;='Valori soglia'!$L$5,DS101&lt;'Valori soglia'!$L$6),AND(DQ$12="Los Lieferung",DS101&gt;='Valori soglia'!$L$5,DS101&lt;'Valori soglia'!$L$6))),AND(DT$12="Einladung",OR(AND(DQ$12="Grundvertrag Dienstleistung",DS101&gt;='Valori soglia'!$H$5,DS101&lt;'Valori soglia'!$H$6),AND(DQ$12="Los Dienstleistung",DS101&gt;='Valori soglia'!$H$5,DS101&lt;'Valori soglia'!$H$6),AND(DQ$12="Grundvertrag Lieferung",DS101&gt;='Valori soglia'!$L$5,DS101&lt;'Valori soglia'!$L$6),AND(DQ$12="Los Lieferung",DS101&gt;='Valori soglia'!$L$5,DS101&lt;'Valori soglia'!$L$6)))),"Freihändig Tipo. 36 Abs. 2 Bst. d OAPub","")</f>
        <v/>
      </c>
      <c r="DV103" s="471"/>
      <c r="DW103" s="462"/>
      <c r="DX103" s="464"/>
      <c r="DY103" s="465"/>
      <c r="DZ103" s="27"/>
      <c r="EA103" s="467"/>
      <c r="EB103" s="434"/>
      <c r="EC103" s="456"/>
      <c r="ED103" s="458"/>
      <c r="EE103" s="470" t="str">
        <f>IF(OR(AND(ED$12="Offen",OR(AND(EA$12="Grundvertrag Dienstleistung",EC101&gt;='Valori soglia'!$H$5,EC101&lt;'Valori soglia'!$H$6),AND(EA$12="Los Dienstleistung",EC101&gt;='Valori soglia'!$H$5,EC101&lt;'Valori soglia'!$H$6),AND(EA$12="Grundvertrag Lieferung",EC101&gt;='Valori soglia'!$L$5,EC101&lt;'Valori soglia'!$L$6),AND(EA$12="Los Lieferung",EC101&gt;='Valori soglia'!$L$5,EC101&lt;'Valori soglia'!$L$6))),AND(ED$12="Einladung",OR(AND(EA$12="Grundvertrag Dienstleistung",EC101&gt;='Valori soglia'!$H$5,EC101&lt;'Valori soglia'!$H$6),AND(EA$12="Los Dienstleistung",EC101&gt;='Valori soglia'!$H$5,EC101&lt;'Valori soglia'!$H$6),AND(EA$12="Grundvertrag Lieferung",EC101&gt;='Valori soglia'!$L$5,EC101&lt;'Valori soglia'!$L$6),AND(EA$12="Los Lieferung",EC101&gt;='Valori soglia'!$L$5,EC101&lt;'Valori soglia'!$L$6)))),"Freihändig Tipo. 36 Abs. 2 Bst. d OAPub","")</f>
        <v/>
      </c>
      <c r="EF103" s="471"/>
      <c r="EG103" s="462"/>
      <c r="EH103" s="464"/>
      <c r="EI103" s="465"/>
      <c r="EJ103" s="28"/>
      <c r="EK103" s="467"/>
      <c r="EL103" s="434"/>
      <c r="EM103" s="456"/>
      <c r="EN103" s="458"/>
      <c r="EO103" s="470" t="str">
        <f>IF(OR(AND(EN$12="Offen",OR(AND(EK$12="Grundvertrag Dienstleistung",EM101&gt;='Valori soglia'!$H$5,EM101&lt;'Valori soglia'!$H$6),AND(EK$12="Los Dienstleistung",EM101&gt;='Valori soglia'!$H$5,EM101&lt;'Valori soglia'!$H$6),AND(EK$12="Grundvertrag Lieferung",EM101&gt;='Valori soglia'!$L$5,EM101&lt;'Valori soglia'!$L$6),AND(EK$12="Los Lieferung",EM101&gt;='Valori soglia'!$L$5,EM101&lt;'Valori soglia'!$L$6))),AND(EN$12="Einladung",OR(AND(EK$12="Grundvertrag Dienstleistung",EM101&gt;='Valori soglia'!$H$5,EM101&lt;'Valori soglia'!$H$6),AND(EK$12="Los Dienstleistung",EM101&gt;='Valori soglia'!$H$5,EM101&lt;'Valori soglia'!$H$6),AND(EK$12="Grundvertrag Lieferung",EM101&gt;='Valori soglia'!$L$5,EM101&lt;'Valori soglia'!$L$6),AND(EK$12="Los Lieferung",EM101&gt;='Valori soglia'!$L$5,EM101&lt;'Valori soglia'!$L$6)))),"Freihändig Tipo. 36 Abs. 2 Bst. d OAPub","")</f>
        <v/>
      </c>
      <c r="EP103" s="471"/>
      <c r="EQ103" s="462"/>
      <c r="ER103" s="464"/>
      <c r="ES103" s="465"/>
      <c r="ET103" s="27"/>
      <c r="EU103" s="467"/>
      <c r="EV103" s="434"/>
      <c r="EW103" s="456"/>
      <c r="EX103" s="458"/>
      <c r="EY103" s="470" t="str">
        <f>IF(OR(AND(EX$12="Offen",OR(AND(EU$12="Grundvertrag Dienstleistung",EW101&gt;='Valori soglia'!$H$5,EW101&lt;'Valori soglia'!$H$6),AND(EU$12="Los Dienstleistung",EW101&gt;='Valori soglia'!$H$5,EW101&lt;'Valori soglia'!$H$6),AND(EU$12="Grundvertrag Lieferung",EW101&gt;='Valori soglia'!$L$5,EW101&lt;'Valori soglia'!$L$6),AND(EU$12="Los Lieferung",EW101&gt;='Valori soglia'!$L$5,EW101&lt;'Valori soglia'!$L$6))),AND(EX$12="Einladung",OR(AND(EU$12="Grundvertrag Dienstleistung",EW101&gt;='Valori soglia'!$H$5,EW101&lt;'Valori soglia'!$H$6),AND(EU$12="Los Dienstleistung",EW101&gt;='Valori soglia'!$H$5,EW101&lt;'Valori soglia'!$H$6),AND(EU$12="Grundvertrag Lieferung",EW101&gt;='Valori soglia'!$L$5,EW101&lt;'Valori soglia'!$L$6),AND(EU$12="Los Lieferung",EW101&gt;='Valori soglia'!$L$5,EW101&lt;'Valori soglia'!$L$6)))),"Freihändig Tipo. 36 Abs. 2 Bst. d OAPub","")</f>
        <v/>
      </c>
      <c r="EZ103" s="471"/>
      <c r="FA103" s="462"/>
      <c r="FB103" s="464"/>
      <c r="FC103" s="465"/>
      <c r="FD103" s="159"/>
      <c r="FE103" s="467"/>
      <c r="FF103" s="434"/>
      <c r="FG103" s="456"/>
      <c r="FH103" s="458"/>
      <c r="FI103" s="470" t="str">
        <f>IF(OR(AND(FH$12="Offen",OR(AND(FE$12="Grundvertrag Dienstleistung",FG101&gt;='Valori soglia'!$H$5,FG101&lt;'Valori soglia'!$H$6),AND(FE$12="Los Dienstleistung",FG101&gt;='Valori soglia'!$H$5,FG101&lt;'Valori soglia'!$H$6),AND(FE$12="Grundvertrag Lieferung",FG101&gt;='Valori soglia'!$L$5,FG101&lt;'Valori soglia'!$L$6),AND(FE$12="Los Lieferung",FG101&gt;='Valori soglia'!$L$5,FG101&lt;'Valori soglia'!$L$6))),AND(FH$12="Einladung",OR(AND(FE$12="Grundvertrag Dienstleistung",FG101&gt;='Valori soglia'!$H$5,FG101&lt;'Valori soglia'!$H$6),AND(FE$12="Los Dienstleistung",FG101&gt;='Valori soglia'!$H$5,FG101&lt;'Valori soglia'!$H$6),AND(FE$12="Grundvertrag Lieferung",FG101&gt;='Valori soglia'!$L$5,FG101&lt;'Valori soglia'!$L$6),AND(FE$12="Los Lieferung",FG101&gt;='Valori soglia'!$L$5,FG101&lt;'Valori soglia'!$L$6)))),"Freihändig Tipo. 36 Abs. 2 Bst. d OAPub","")</f>
        <v/>
      </c>
      <c r="FJ103" s="471"/>
      <c r="FK103" s="462"/>
      <c r="FL103" s="464"/>
      <c r="FM103" s="465"/>
      <c r="FN103" s="159"/>
      <c r="FO103" s="467"/>
      <c r="FP103" s="434"/>
      <c r="FQ103" s="456"/>
      <c r="FR103" s="458"/>
      <c r="FS103" s="470" t="str">
        <f>IF(OR(AND(FR$12="Offen",OR(AND(FO$12="Grundvertrag Dienstleistung",FQ101&gt;='Valori soglia'!$H$5,FQ101&lt;'Valori soglia'!$H$6),AND(FO$12="Los Dienstleistung",FQ101&gt;='Valori soglia'!$H$5,FQ101&lt;'Valori soglia'!$H$6),AND(FO$12="Grundvertrag Lieferung",FQ101&gt;='Valori soglia'!$L$5,FQ101&lt;'Valori soglia'!$L$6),AND(FO$12="Los Lieferung",FQ101&gt;='Valori soglia'!$L$5,FQ101&lt;'Valori soglia'!$L$6))),AND(FR$12="Einladung",OR(AND(FO$12="Grundvertrag Dienstleistung",FQ101&gt;='Valori soglia'!$H$5,FQ101&lt;'Valori soglia'!$H$6),AND(FO$12="Los Dienstleistung",FQ101&gt;='Valori soglia'!$H$5,FQ101&lt;'Valori soglia'!$H$6),AND(FO$12="Grundvertrag Lieferung",FQ101&gt;='Valori soglia'!$L$5,FQ101&lt;'Valori soglia'!$L$6),AND(FO$12="Los Lieferung",FQ101&gt;='Valori soglia'!$L$5,FQ101&lt;'Valori soglia'!$L$6)))),"Freihändig Tipo. 36 Abs. 2 Bst. d OAPub","")</f>
        <v/>
      </c>
      <c r="FT103" s="471"/>
      <c r="FU103" s="462"/>
      <c r="FV103" s="464"/>
      <c r="FW103" s="465"/>
      <c r="FX103" s="160"/>
      <c r="FY103" s="467"/>
      <c r="FZ103" s="434"/>
      <c r="GA103" s="456"/>
      <c r="GB103" s="458"/>
      <c r="GC103" s="470" t="str">
        <f>IF(OR(AND(GB$12="Offen",OR(AND(FY$12="Grundvertrag Dienstleistung",GA101&gt;='Valori soglia'!$H$5,GA101&lt;'Valori soglia'!$H$6),AND(FY$12="Los Dienstleistung",GA101&gt;='Valori soglia'!$H$5,GA101&lt;'Valori soglia'!$H$6),AND(FY$12="Grundvertrag Lieferung",GA101&gt;='Valori soglia'!$L$5,GA101&lt;'Valori soglia'!$L$6),AND(FY$12="Los Lieferung",GA101&gt;='Valori soglia'!$L$5,GA101&lt;'Valori soglia'!$L$6))),AND(GB$12="Einladung",OR(AND(FY$12="Grundvertrag Dienstleistung",GA101&gt;='Valori soglia'!$H$5,GA101&lt;'Valori soglia'!$H$6),AND(FY$12="Los Dienstleistung",GA101&gt;='Valori soglia'!$H$5,GA101&lt;'Valori soglia'!$H$6),AND(FY$12="Grundvertrag Lieferung",GA101&gt;='Valori soglia'!$L$5,GA101&lt;'Valori soglia'!$L$6),AND(FY$12="Los Lieferung",GA101&gt;='Valori soglia'!$L$5,GA101&lt;'Valori soglia'!$L$6)))),"Freihändig Tipo. 36 Abs. 2 Bst. d OAPub","")</f>
        <v/>
      </c>
      <c r="GD103" s="471"/>
      <c r="GE103" s="462"/>
      <c r="GF103" s="464"/>
      <c r="GG103" s="465"/>
      <c r="GH103" s="161"/>
      <c r="GI103" s="467"/>
      <c r="GJ103" s="434"/>
      <c r="GK103" s="456"/>
      <c r="GL103" s="458"/>
      <c r="GM103" s="470" t="str">
        <f>IF(OR(AND(GL$12="Offen",OR(AND(GI$12="Grundvertrag Dienstleistung",GK101&gt;='Valori soglia'!$H$5,GK101&lt;'Valori soglia'!$H$6),AND(GI$12="Los Dienstleistung",GK101&gt;='Valori soglia'!$H$5,GK101&lt;'Valori soglia'!$H$6),AND(GI$12="Grundvertrag Lieferung",GK101&gt;='Valori soglia'!$L$5,GK101&lt;'Valori soglia'!$L$6),AND(GI$12="Los Lieferung",GK101&gt;='Valori soglia'!$L$5,GK101&lt;'Valori soglia'!$L$6))),AND(GL$12="Einladung",OR(AND(GI$12="Grundvertrag Dienstleistung",GK101&gt;='Valori soglia'!$H$5,GK101&lt;'Valori soglia'!$H$6),AND(GI$12="Los Dienstleistung",GK101&gt;='Valori soglia'!$H$5,GK101&lt;'Valori soglia'!$H$6),AND(GI$12="Grundvertrag Lieferung",GK101&gt;='Valori soglia'!$L$5,GK101&lt;'Valori soglia'!$L$6),AND(GI$12="Los Lieferung",GK101&gt;='Valori soglia'!$L$5,GK101&lt;'Valori soglia'!$L$6)))),"Freihändig Tipo. 36 Abs. 2 Bst. d OAPub","")</f>
        <v/>
      </c>
      <c r="GN103" s="471"/>
      <c r="GO103" s="462"/>
      <c r="GP103" s="464"/>
      <c r="GQ103" s="465"/>
      <c r="GR103" s="162"/>
      <c r="GS103" s="467"/>
      <c r="GT103" s="434"/>
      <c r="GU103" s="456"/>
      <c r="GV103" s="458"/>
      <c r="GW103" s="470" t="str">
        <f>IF(OR(AND(GV$12="Offen",OR(AND(GS$12="Grundvertrag Dienstleistung",GU101&gt;='Valori soglia'!$H$5,GU101&lt;'Valori soglia'!$H$6),AND(GS$12="Los Dienstleistung",GU101&gt;='Valori soglia'!$H$5,GU101&lt;'Valori soglia'!$H$6),AND(GS$12="Grundvertrag Lieferung",GU101&gt;='Valori soglia'!$L$5,GU101&lt;'Valori soglia'!$L$6),AND(GS$12="Los Lieferung",GU101&gt;='Valori soglia'!$L$5,GU101&lt;'Valori soglia'!$L$6))),AND(GV$12="Einladung",OR(AND(GS$12="Grundvertrag Dienstleistung",GU101&gt;='Valori soglia'!$H$5,GU101&lt;'Valori soglia'!$H$6),AND(GS$12="Los Dienstleistung",GU101&gt;='Valori soglia'!$H$5,GU101&lt;'Valori soglia'!$H$6),AND(GS$12="Grundvertrag Lieferung",GU101&gt;='Valori soglia'!$L$5,GU101&lt;'Valori soglia'!$L$6),AND(GS$12="Los Lieferung",GU101&gt;='Valori soglia'!$L$5,GU101&lt;'Valori soglia'!$L$6)))),"Freihändig Tipo. 36 Abs. 2 Bst. d OAPub","")</f>
        <v/>
      </c>
      <c r="GX103" s="471"/>
      <c r="GY103" s="462"/>
      <c r="GZ103" s="464"/>
      <c r="HA103" s="465"/>
      <c r="HB103" s="27"/>
      <c r="HC103" s="467"/>
      <c r="HD103" s="434"/>
      <c r="HE103" s="456"/>
      <c r="HF103" s="458"/>
      <c r="HG103" s="470" t="str">
        <f>IF(OR(AND(HF$12="Offen",OR(AND(HC$12="Grundvertrag Dienstleistung",HE101&gt;='Valori soglia'!$H$5,HE101&lt;'Valori soglia'!$H$6),AND(HC$12="Los Dienstleistung",HE101&gt;='Valori soglia'!$H$5,HE101&lt;'Valori soglia'!$H$6),AND(HC$12="Grundvertrag Lieferung",HE101&gt;='Valori soglia'!$L$5,HE101&lt;'Valori soglia'!$L$6),AND(HC$12="Los Lieferung",HE101&gt;='Valori soglia'!$L$5,HE101&lt;'Valori soglia'!$L$6))),AND(HF$12="Einladung",OR(AND(HC$12="Grundvertrag Dienstleistung",HE101&gt;='Valori soglia'!$H$5,HE101&lt;'Valori soglia'!$H$6),AND(HC$12="Los Dienstleistung",HE101&gt;='Valori soglia'!$H$5,HE101&lt;'Valori soglia'!$H$6),AND(HC$12="Grundvertrag Lieferung",HE101&gt;='Valori soglia'!$L$5,HE101&lt;'Valori soglia'!$L$6),AND(HC$12="Los Lieferung",HE101&gt;='Valori soglia'!$L$5,HE101&lt;'Valori soglia'!$L$6)))),"Freihändig Tipo. 36 Abs. 2 Bst. d OAPub","")</f>
        <v/>
      </c>
      <c r="HH103" s="471"/>
      <c r="HI103" s="462"/>
      <c r="HJ103" s="464"/>
      <c r="HK103" s="465"/>
      <c r="HL103" s="27"/>
      <c r="HM103" s="467"/>
      <c r="HN103" s="434"/>
      <c r="HO103" s="456"/>
      <c r="HP103" s="458"/>
      <c r="HQ103" s="470" t="str">
        <f>IF(OR(AND(HP$12="Offen",OR(AND(HM$12="Grundvertrag Dienstleistung",HO101&gt;='Valori soglia'!$H$5,HO101&lt;'Valori soglia'!$H$6),AND(HM$12="Los Dienstleistung",HO101&gt;='Valori soglia'!$H$5,HO101&lt;'Valori soglia'!$H$6),AND(HM$12="Grundvertrag Lieferung",HO101&gt;='Valori soglia'!$L$5,HO101&lt;'Valori soglia'!$L$6),AND(HM$12="Los Lieferung",HO101&gt;='Valori soglia'!$L$5,HO101&lt;'Valori soglia'!$L$6))),AND(HP$12="Einladung",OR(AND(HM$12="Grundvertrag Dienstleistung",HO101&gt;='Valori soglia'!$H$5,HO101&lt;'Valori soglia'!$H$6),AND(HM$12="Los Dienstleistung",HO101&gt;='Valori soglia'!$H$5,HO101&lt;'Valori soglia'!$H$6),AND(HM$12="Grundvertrag Lieferung",HO101&gt;='Valori soglia'!$L$5,HO101&lt;'Valori soglia'!$L$6),AND(HM$12="Los Lieferung",HO101&gt;='Valori soglia'!$L$5,HO101&lt;'Valori soglia'!$L$6)))),"Freihändig Tipo. 36 Abs. 2 Bst. d OAPub","")</f>
        <v/>
      </c>
      <c r="HR103" s="471"/>
      <c r="HS103" s="462"/>
      <c r="HT103" s="464"/>
      <c r="HU103" s="465"/>
      <c r="HV103" s="28"/>
      <c r="HW103" s="467"/>
      <c r="HX103" s="434"/>
      <c r="HY103" s="456"/>
      <c r="HZ103" s="458"/>
      <c r="IA103" s="470" t="str">
        <f>IF(OR(AND(HZ$12="Offen",OR(AND(HW$12="Grundvertrag Dienstleistung",HY101&gt;='Valori soglia'!$H$5,HY101&lt;'Valori soglia'!$H$6),AND(HW$12="Los Dienstleistung",HY101&gt;='Valori soglia'!$H$5,HY101&lt;'Valori soglia'!$H$6),AND(HW$12="Grundvertrag Lieferung",HY101&gt;='Valori soglia'!$L$5,HY101&lt;'Valori soglia'!$L$6),AND(HW$12="Los Lieferung",HY101&gt;='Valori soglia'!$L$5,HY101&lt;'Valori soglia'!$L$6))),AND(HZ$12="Einladung",OR(AND(HW$12="Grundvertrag Dienstleistung",HY101&gt;='Valori soglia'!$H$5,HY101&lt;'Valori soglia'!$H$6),AND(HW$12="Los Dienstleistung",HY101&gt;='Valori soglia'!$H$5,HY101&lt;'Valori soglia'!$H$6),AND(HW$12="Grundvertrag Lieferung",HY101&gt;='Valori soglia'!$L$5,HY101&lt;'Valori soglia'!$L$6),AND(HW$12="Los Lieferung",HY101&gt;='Valori soglia'!$L$5,HY101&lt;'Valori soglia'!$L$6)))),"Freihändig Tipo. 36 Abs. 2 Bst. d OAPub","")</f>
        <v/>
      </c>
      <c r="IB103" s="471"/>
      <c r="IC103" s="462"/>
      <c r="ID103" s="464"/>
      <c r="IE103" s="465"/>
      <c r="IF103" s="27"/>
      <c r="IG103" s="467"/>
      <c r="IH103" s="434"/>
      <c r="II103" s="456"/>
      <c r="IJ103" s="458"/>
      <c r="IK103" s="470" t="str">
        <f>IF(OR(AND(IJ$12="Offen",OR(AND(IG$12="Grundvertrag Dienstleistung",II101&gt;='Valori soglia'!$H$5,II101&lt;'Valori soglia'!$H$6),AND(IG$12="Los Dienstleistung",II101&gt;='Valori soglia'!$H$5,II101&lt;'Valori soglia'!$H$6),AND(IG$12="Grundvertrag Lieferung",II101&gt;='Valori soglia'!$L$5,II101&lt;'Valori soglia'!$L$6),AND(IG$12="Los Lieferung",II101&gt;='Valori soglia'!$L$5,II101&lt;'Valori soglia'!$L$6))),AND(IJ$12="Einladung",OR(AND(IG$12="Grundvertrag Dienstleistung",II101&gt;='Valori soglia'!$H$5,II101&lt;'Valori soglia'!$H$6),AND(IG$12="Los Dienstleistung",II101&gt;='Valori soglia'!$H$5,II101&lt;'Valori soglia'!$H$6),AND(IG$12="Grundvertrag Lieferung",II101&gt;='Valori soglia'!$L$5,II101&lt;'Valori soglia'!$L$6),AND(IG$12="Los Lieferung",II101&gt;='Valori soglia'!$L$5,II101&lt;'Valori soglia'!$L$6)))),"Freihändig Tipo. 36 Abs. 2 Bst. d OAPub","")</f>
        <v/>
      </c>
      <c r="IL103" s="471"/>
      <c r="IM103" s="462"/>
      <c r="IN103" s="464"/>
      <c r="IO103" s="465"/>
      <c r="IP103" s="159"/>
      <c r="IQ103" s="467"/>
      <c r="IR103" s="434"/>
      <c r="IS103" s="456"/>
      <c r="IT103" s="458"/>
      <c r="IU103" s="470" t="str">
        <f>IF(OR(AND(IT$12="Offen",OR(AND(IQ$12="Grundvertrag Dienstleistung",IS101&gt;='Valori soglia'!$H$5,IS101&lt;'Valori soglia'!$H$6),AND(IQ$12="Los Dienstleistung",IS101&gt;='Valori soglia'!$H$5,IS101&lt;'Valori soglia'!$H$6),AND(IQ$12="Grundvertrag Lieferung",IS101&gt;='Valori soglia'!$L$5,IS101&lt;'Valori soglia'!$L$6),AND(IQ$12="Los Lieferung",IS101&gt;='Valori soglia'!$L$5,IS101&lt;'Valori soglia'!$L$6))),AND(IT$12="Einladung",OR(AND(IQ$12="Grundvertrag Dienstleistung",IS101&gt;='Valori soglia'!$H$5,IS101&lt;'Valori soglia'!$H$6),AND(IQ$12="Los Dienstleistung",IS101&gt;='Valori soglia'!$H$5,IS101&lt;'Valori soglia'!$H$6),AND(IQ$12="Grundvertrag Lieferung",IS101&gt;='Valori soglia'!$L$5,IS101&lt;'Valori soglia'!$L$6),AND(IQ$12="Los Lieferung",IS101&gt;='Valori soglia'!$L$5,IS101&lt;'Valori soglia'!$L$6)))),"Freihändig Tipo. 36 Abs. 2 Bst. d OAPub","")</f>
        <v/>
      </c>
      <c r="IV103" s="471"/>
      <c r="IW103" s="462"/>
      <c r="IX103" s="464"/>
      <c r="IY103" s="465"/>
      <c r="IZ103" s="159"/>
      <c r="JA103" s="467"/>
      <c r="JB103" s="434"/>
      <c r="JC103" s="456"/>
      <c r="JD103" s="458"/>
      <c r="JE103" s="470" t="str">
        <f>IF(OR(AND(JD$12="Offen",OR(AND(JA$12="Grundvertrag Dienstleistung",JC101&gt;='Valori soglia'!$H$5,JC101&lt;'Valori soglia'!$H$6),AND(JA$12="Los Dienstleistung",JC101&gt;='Valori soglia'!$H$5,JC101&lt;'Valori soglia'!$H$6),AND(JA$12="Grundvertrag Lieferung",JC101&gt;='Valori soglia'!$L$5,JC101&lt;'Valori soglia'!$L$6),AND(JA$12="Los Lieferung",JC101&gt;='Valori soglia'!$L$5,JC101&lt;'Valori soglia'!$L$6))),AND(JD$12="Einladung",OR(AND(JA$12="Grundvertrag Dienstleistung",JC101&gt;='Valori soglia'!$H$5,JC101&lt;'Valori soglia'!$H$6),AND(JA$12="Los Dienstleistung",JC101&gt;='Valori soglia'!$H$5,JC101&lt;'Valori soglia'!$H$6),AND(JA$12="Grundvertrag Lieferung",JC101&gt;='Valori soglia'!$L$5,JC101&lt;'Valori soglia'!$L$6),AND(JA$12="Los Lieferung",JC101&gt;='Valori soglia'!$L$5,JC101&lt;'Valori soglia'!$L$6)))),"Freihändig Tipo. 36 Abs. 2 Bst. d OAPub","")</f>
        <v/>
      </c>
      <c r="JF103" s="471"/>
      <c r="JG103" s="462"/>
      <c r="JH103" s="464"/>
      <c r="JI103" s="465"/>
      <c r="JJ103" s="160"/>
      <c r="JK103" s="467"/>
      <c r="JL103" s="434"/>
      <c r="JM103" s="456"/>
      <c r="JN103" s="458"/>
      <c r="JO103" s="470" t="str">
        <f>IF(OR(AND(JN$12="Offen",OR(AND(JK$12="Grundvertrag Dienstleistung",JM101&gt;='Valori soglia'!$H$5,JM101&lt;'Valori soglia'!$H$6),AND(JK$12="Los Dienstleistung",JM101&gt;='Valori soglia'!$H$5,JM101&lt;'Valori soglia'!$H$6),AND(JK$12="Grundvertrag Lieferung",JM101&gt;='Valori soglia'!$L$5,JM101&lt;'Valori soglia'!$L$6),AND(JK$12="Los Lieferung",JM101&gt;='Valori soglia'!$L$5,JM101&lt;'Valori soglia'!$L$6))),AND(JN$12="Einladung",OR(AND(JK$12="Grundvertrag Dienstleistung",JM101&gt;='Valori soglia'!$H$5,JM101&lt;'Valori soglia'!$H$6),AND(JK$12="Los Dienstleistung",JM101&gt;='Valori soglia'!$H$5,JM101&lt;'Valori soglia'!$H$6),AND(JK$12="Grundvertrag Lieferung",JM101&gt;='Valori soglia'!$L$5,JM101&lt;'Valori soglia'!$L$6),AND(JK$12="Los Lieferung",JM101&gt;='Valori soglia'!$L$5,JM101&lt;'Valori soglia'!$L$6)))),"Freihändig Tipo. 36 Abs. 2 Bst. d OAPub","")</f>
        <v/>
      </c>
      <c r="JP103" s="471"/>
      <c r="JQ103" s="462"/>
      <c r="JR103" s="464"/>
      <c r="JS103" s="465"/>
    </row>
    <row r="104" spans="2:279" ht="27" customHeight="1" x14ac:dyDescent="0.2">
      <c r="B104" s="151" t="s">
        <v>103</v>
      </c>
      <c r="C104" s="429"/>
      <c r="D104" s="378">
        <v>0</v>
      </c>
      <c r="E104" s="510" t="str">
        <f>IF(D104&gt;='Valori soglia'!H$6,"BöB","OAPub")</f>
        <v>OAPub</v>
      </c>
      <c r="F104" s="505" t="str">
        <f>IF(D104&gt;='Valori soglia'!H$6,"Offenes Procedura *","")</f>
        <v/>
      </c>
      <c r="G104" s="506"/>
      <c r="H104" s="502" t="str">
        <f>IF(E104="BöB","Ja","No")</f>
        <v>No</v>
      </c>
      <c r="I104" s="503" t="str">
        <f>IF(E104="BöB","Ja","No")</f>
        <v>No</v>
      </c>
      <c r="J104" s="495"/>
      <c r="K104" s="77"/>
      <c r="L104" s="27"/>
      <c r="M104" s="28"/>
      <c r="N104" s="36"/>
      <c r="O104" s="167"/>
      <c r="P104" s="167"/>
      <c r="Q104" s="71"/>
      <c r="R104" s="126"/>
      <c r="S104" s="162"/>
      <c r="T104" s="162"/>
      <c r="U104" s="36"/>
      <c r="V104" s="27"/>
      <c r="W104" s="28"/>
      <c r="X104" s="27"/>
      <c r="Y104" s="159"/>
      <c r="Z104" s="159"/>
      <c r="AA104" s="160"/>
      <c r="AB104" s="161"/>
      <c r="AC104" s="162"/>
      <c r="AD104" s="36"/>
      <c r="AE104" s="27"/>
      <c r="AF104" s="28"/>
      <c r="AG104" s="27"/>
      <c r="AH104" s="159"/>
      <c r="AI104" s="159"/>
      <c r="AJ104" s="160"/>
      <c r="AK104" s="161"/>
      <c r="AL104" s="162"/>
      <c r="AM104" s="36"/>
      <c r="AN104" s="27"/>
      <c r="AO104" s="28"/>
      <c r="AP104" s="27"/>
      <c r="AQ104" s="159"/>
      <c r="AR104" s="159"/>
      <c r="AS104" s="160"/>
      <c r="AT104" s="161"/>
      <c r="AU104" s="162"/>
      <c r="AV104" s="36"/>
      <c r="AW104" s="27"/>
      <c r="AX104" s="28"/>
      <c r="AY104" s="27"/>
      <c r="AZ104" s="159"/>
      <c r="BA104" s="159"/>
      <c r="BB104" s="160"/>
      <c r="BC104" s="161"/>
      <c r="BD104" s="162"/>
      <c r="BE104" s="36"/>
      <c r="BF104" s="27"/>
      <c r="BG104" s="28"/>
      <c r="BH104" s="27"/>
      <c r="BI104" s="159"/>
      <c r="BJ104" s="159"/>
      <c r="BK104" s="160"/>
      <c r="BL104" s="161"/>
      <c r="BM104" s="162"/>
      <c r="BN104" s="36"/>
      <c r="BO104" s="27"/>
      <c r="BP104" s="28"/>
      <c r="BQ104" s="27"/>
      <c r="BR104" s="159"/>
      <c r="BS104" s="159"/>
      <c r="BT104" s="160"/>
      <c r="BU104" s="161"/>
      <c r="BV104" s="162"/>
      <c r="BW104" s="36"/>
      <c r="BX104" s="27"/>
      <c r="BY104" s="28"/>
      <c r="BZ104" s="27"/>
      <c r="CA104" s="159"/>
      <c r="CB104" s="159"/>
      <c r="CC104" s="160"/>
      <c r="CD104" s="161"/>
      <c r="CE104" s="162"/>
      <c r="CF104" s="36"/>
      <c r="CG104" s="27"/>
      <c r="CH104" s="28"/>
      <c r="CI104" s="27"/>
      <c r="CJ104" s="159"/>
      <c r="CK104" s="159"/>
      <c r="CL104" s="160"/>
      <c r="CM104" s="161"/>
      <c r="CN104" s="162"/>
      <c r="CO104" s="36"/>
      <c r="CP104" s="27"/>
      <c r="CQ104" s="28"/>
      <c r="CR104" s="27"/>
      <c r="CS104" s="159"/>
      <c r="CT104" s="159"/>
      <c r="CU104" s="160"/>
      <c r="CV104" s="161"/>
      <c r="CW104" s="162"/>
      <c r="CX104" s="36"/>
      <c r="CY104" s="27"/>
      <c r="CZ104" s="28"/>
      <c r="DA104" s="27"/>
      <c r="DB104" s="159"/>
      <c r="DC104" s="159"/>
      <c r="DD104" s="160"/>
      <c r="DE104" s="161"/>
      <c r="DF104" s="162"/>
      <c r="DG104" s="36"/>
      <c r="DH104" s="27"/>
      <c r="DI104" s="28"/>
      <c r="DJ104" s="27"/>
      <c r="DK104" s="159"/>
      <c r="DL104" s="159"/>
      <c r="DM104" s="160"/>
      <c r="DN104" s="161"/>
      <c r="DO104" s="162"/>
      <c r="DP104" s="36"/>
      <c r="DQ104" s="27"/>
      <c r="DR104" s="28"/>
      <c r="DS104" s="27"/>
      <c r="DT104" s="159"/>
      <c r="DU104" s="159"/>
      <c r="DV104" s="160"/>
      <c r="DW104" s="161"/>
      <c r="DX104" s="162"/>
      <c r="DY104" s="36"/>
      <c r="DZ104" s="27"/>
      <c r="EA104" s="28"/>
      <c r="EB104" s="27"/>
      <c r="EC104" s="159"/>
      <c r="ED104" s="159"/>
      <c r="EE104" s="160"/>
      <c r="EF104" s="161"/>
      <c r="EG104" s="162"/>
      <c r="EH104" s="36"/>
      <c r="EI104" s="27"/>
      <c r="EJ104" s="28"/>
      <c r="EK104" s="27"/>
      <c r="EL104" s="159"/>
      <c r="EM104" s="159"/>
      <c r="EN104" s="160"/>
      <c r="EO104" s="161"/>
      <c r="EP104" s="162"/>
      <c r="EQ104" s="36"/>
      <c r="ER104" s="27"/>
      <c r="ES104" s="28"/>
      <c r="ET104" s="27"/>
      <c r="EU104" s="159"/>
      <c r="EV104" s="159"/>
      <c r="EW104" s="160"/>
      <c r="EX104" s="161"/>
      <c r="EY104" s="162"/>
      <c r="EZ104" s="36"/>
      <c r="FA104" s="27"/>
      <c r="FB104" s="28"/>
      <c r="FC104" s="27"/>
      <c r="FD104" s="159"/>
      <c r="FE104" s="159"/>
      <c r="FF104" s="160"/>
      <c r="FG104" s="161"/>
      <c r="FH104" s="162"/>
      <c r="FI104" s="36"/>
      <c r="FJ104" s="27"/>
      <c r="FK104" s="28"/>
      <c r="FL104" s="27"/>
      <c r="FM104" s="159"/>
      <c r="FN104" s="159"/>
      <c r="FO104" s="160"/>
      <c r="FP104" s="161"/>
      <c r="FQ104" s="162"/>
      <c r="FR104" s="36"/>
      <c r="FS104" s="27"/>
      <c r="FT104" s="28"/>
      <c r="FU104" s="27"/>
      <c r="FV104" s="159"/>
      <c r="FW104" s="159"/>
      <c r="FX104" s="160"/>
      <c r="FY104" s="161"/>
      <c r="FZ104" s="162"/>
      <c r="GA104" s="36"/>
      <c r="GB104" s="27"/>
      <c r="GC104" s="28"/>
      <c r="GD104" s="27"/>
      <c r="GE104" s="159"/>
      <c r="GF104" s="159"/>
      <c r="GG104" s="160"/>
      <c r="GH104" s="161"/>
      <c r="GI104" s="162"/>
      <c r="GJ104" s="36"/>
      <c r="GK104" s="27"/>
      <c r="GL104" s="28"/>
      <c r="GM104" s="27"/>
      <c r="GN104" s="159"/>
      <c r="GO104" s="159"/>
      <c r="GP104" s="160"/>
      <c r="GQ104" s="161"/>
      <c r="GR104" s="162"/>
      <c r="GS104" s="36"/>
      <c r="GT104" s="27"/>
      <c r="GU104" s="28"/>
      <c r="GV104" s="27"/>
      <c r="GW104" s="159"/>
      <c r="GX104" s="159"/>
      <c r="GY104" s="160"/>
      <c r="GZ104" s="161"/>
      <c r="HA104" s="162"/>
      <c r="HB104" s="36"/>
      <c r="HC104" s="27"/>
      <c r="HD104" s="28"/>
      <c r="HE104" s="27"/>
      <c r="HF104" s="159"/>
      <c r="HG104" s="159"/>
      <c r="HH104" s="160"/>
      <c r="HI104" s="161"/>
      <c r="HJ104" s="162"/>
      <c r="HK104" s="36"/>
      <c r="HL104" s="27"/>
      <c r="HM104" s="28"/>
      <c r="HN104" s="27"/>
      <c r="HO104" s="159"/>
      <c r="HP104" s="159"/>
      <c r="HQ104" s="160"/>
      <c r="HR104" s="161"/>
      <c r="HS104" s="162"/>
      <c r="HT104" s="36"/>
      <c r="HU104" s="27"/>
      <c r="HV104" s="28"/>
      <c r="HW104" s="27"/>
      <c r="HX104" s="159"/>
      <c r="HY104" s="159"/>
      <c r="HZ104" s="160"/>
      <c r="IA104" s="161"/>
      <c r="IB104" s="162"/>
      <c r="IC104" s="36"/>
      <c r="ID104" s="27"/>
      <c r="IE104" s="28"/>
      <c r="IF104" s="27"/>
      <c r="IG104" s="159"/>
      <c r="IH104" s="159"/>
      <c r="II104" s="160"/>
      <c r="IJ104" s="161"/>
      <c r="IK104" s="162"/>
      <c r="IL104" s="36"/>
      <c r="IM104" s="27"/>
      <c r="IN104" s="28"/>
      <c r="IO104" s="27"/>
      <c r="IP104" s="159"/>
      <c r="IQ104" s="159"/>
      <c r="IR104" s="160"/>
      <c r="IS104" s="161"/>
      <c r="IT104" s="162"/>
      <c r="IU104" s="36"/>
      <c r="IV104" s="27"/>
      <c r="IW104" s="28"/>
      <c r="IX104" s="27"/>
      <c r="IY104" s="159"/>
      <c r="IZ104" s="159"/>
      <c r="JA104" s="160"/>
      <c r="JB104" s="161"/>
      <c r="JC104" s="162"/>
      <c r="JD104" s="36"/>
      <c r="JE104" s="27"/>
      <c r="JF104" s="28"/>
      <c r="JG104" s="27"/>
      <c r="JH104" s="159"/>
      <c r="JI104" s="159"/>
      <c r="JJ104" s="160"/>
      <c r="JK104" s="161"/>
      <c r="JL104" s="162" t="str">
        <f>IF(OR(AND(JG104="BöB",OR(JH104="Freihändig Tipo. 36 II d OAPub",JH104="Freihändig")),OR(AND(JG104="BöB",JJ104="No",JK104="No"),AND(JG104="BöB",JJ104="No",JK104="ja"),AND(JG104="BöB",JJ104="ja",JK104="No")),AND(JG104="OAPub",JK104="Ja")),"Fehler","")</f>
        <v/>
      </c>
      <c r="JM104" s="5"/>
    </row>
    <row r="105" spans="2:279" ht="27" customHeight="1" x14ac:dyDescent="0.2">
      <c r="B105" s="342" t="s">
        <v>34</v>
      </c>
      <c r="C105" s="429"/>
      <c r="D105" s="378"/>
      <c r="E105" s="510"/>
      <c r="F105" s="498" t="str">
        <f>IF(OR(AND(B104="Grundvertrag Dienstleistung",D104&gt;='Valori soglia'!H$5,D104&lt;'Valori soglia'!H$6),AND(B104="Los Dienstleistung",D104&gt;='Valori soglia'!H$5,D104&lt;'Valori soglia'!H$6),AND(B104="Grundvertrag Lieferung",D104&gt;='Valori soglia'!L$5,D104&lt;'Valori soglia'!L$6),AND(B104="Los Lieferung",D104&gt;='Valori soglia'!L$5,D104&lt;'Valori soglia'!L$6)),"Einladungsverfahren *","")</f>
        <v/>
      </c>
      <c r="G105" s="499"/>
      <c r="H105" s="502"/>
      <c r="I105" s="503"/>
      <c r="J105" s="495"/>
      <c r="K105" s="168"/>
      <c r="L105" s="27"/>
      <c r="M105" s="28"/>
      <c r="N105" s="36"/>
      <c r="O105" s="73"/>
      <c r="P105" s="73"/>
      <c r="Q105" s="71"/>
      <c r="R105" s="126"/>
      <c r="S105" s="162"/>
      <c r="T105" s="162"/>
      <c r="U105" s="27"/>
      <c r="V105" s="27"/>
      <c r="W105" s="28"/>
      <c r="X105" s="27"/>
      <c r="Y105" s="159"/>
      <c r="Z105" s="159"/>
      <c r="AA105" s="160"/>
      <c r="AB105" s="161"/>
      <c r="AC105" s="162"/>
      <c r="AD105" s="27"/>
      <c r="AE105" s="27"/>
      <c r="AF105" s="28"/>
      <c r="AG105" s="27"/>
      <c r="AH105" s="159"/>
      <c r="AI105" s="159"/>
      <c r="AJ105" s="160"/>
      <c r="AK105" s="161"/>
      <c r="AL105" s="162"/>
      <c r="AM105" s="27"/>
      <c r="AN105" s="27"/>
      <c r="AO105" s="28"/>
      <c r="AP105" s="27"/>
      <c r="AQ105" s="159"/>
      <c r="AR105" s="159"/>
      <c r="AS105" s="160"/>
      <c r="AT105" s="161"/>
      <c r="AU105" s="162"/>
      <c r="AV105" s="27"/>
      <c r="AW105" s="27"/>
      <c r="AX105" s="28"/>
      <c r="AY105" s="27"/>
      <c r="AZ105" s="159"/>
      <c r="BA105" s="159"/>
      <c r="BB105" s="160"/>
      <c r="BC105" s="161"/>
      <c r="BD105" s="162"/>
      <c r="BE105" s="27"/>
      <c r="BF105" s="27"/>
      <c r="BG105" s="28"/>
      <c r="BH105" s="27"/>
      <c r="BI105" s="159"/>
      <c r="BJ105" s="159"/>
      <c r="BK105" s="160"/>
      <c r="BL105" s="161"/>
      <c r="BM105" s="162"/>
      <c r="BN105" s="27"/>
      <c r="BO105" s="27"/>
      <c r="BP105" s="28"/>
      <c r="BQ105" s="27"/>
      <c r="BR105" s="159"/>
      <c r="BS105" s="159"/>
      <c r="BT105" s="160"/>
      <c r="BU105" s="161"/>
      <c r="BV105" s="162"/>
      <c r="BW105" s="27"/>
      <c r="BX105" s="27"/>
      <c r="BY105" s="28"/>
      <c r="BZ105" s="27"/>
      <c r="CA105" s="159"/>
      <c r="CB105" s="159"/>
      <c r="CC105" s="160"/>
      <c r="CD105" s="161"/>
      <c r="CE105" s="162"/>
      <c r="CF105" s="27"/>
      <c r="CG105" s="27"/>
      <c r="CH105" s="28"/>
      <c r="CI105" s="27"/>
      <c r="CJ105" s="159"/>
      <c r="CK105" s="159"/>
      <c r="CL105" s="160"/>
      <c r="CM105" s="161"/>
      <c r="CN105" s="162"/>
      <c r="CO105" s="27"/>
      <c r="CP105" s="27"/>
      <c r="CQ105" s="28"/>
      <c r="CR105" s="27"/>
      <c r="CS105" s="159"/>
      <c r="CT105" s="159"/>
      <c r="CU105" s="160"/>
      <c r="CV105" s="161"/>
      <c r="CW105" s="162"/>
      <c r="CX105" s="27"/>
      <c r="CY105" s="27"/>
      <c r="CZ105" s="28"/>
      <c r="DA105" s="27"/>
      <c r="DB105" s="159"/>
      <c r="DC105" s="159"/>
      <c r="DD105" s="160"/>
      <c r="DE105" s="161"/>
      <c r="DF105" s="162"/>
      <c r="DG105" s="27"/>
      <c r="DH105" s="27"/>
      <c r="DI105" s="28"/>
      <c r="DJ105" s="27"/>
      <c r="DK105" s="159"/>
      <c r="DL105" s="159"/>
      <c r="DM105" s="160"/>
      <c r="DN105" s="161"/>
      <c r="DO105" s="162"/>
      <c r="DP105" s="27"/>
      <c r="DQ105" s="27"/>
      <c r="DR105" s="28"/>
      <c r="DS105" s="27"/>
      <c r="DT105" s="159"/>
      <c r="DU105" s="159"/>
      <c r="DV105" s="160"/>
      <c r="DW105" s="161"/>
      <c r="DX105" s="162"/>
      <c r="DY105" s="27"/>
      <c r="DZ105" s="27"/>
      <c r="EA105" s="28"/>
      <c r="EB105" s="27"/>
      <c r="EC105" s="159"/>
      <c r="ED105" s="159"/>
      <c r="EE105" s="160"/>
      <c r="EF105" s="161"/>
      <c r="EG105" s="162"/>
      <c r="EH105" s="27"/>
      <c r="EI105" s="27"/>
      <c r="EJ105" s="28"/>
      <c r="EK105" s="27"/>
      <c r="EL105" s="159"/>
      <c r="EM105" s="159"/>
      <c r="EN105" s="160"/>
      <c r="EO105" s="161"/>
      <c r="EP105" s="162"/>
      <c r="EQ105" s="27"/>
      <c r="ER105" s="27"/>
      <c r="ES105" s="28"/>
      <c r="ET105" s="27"/>
      <c r="EU105" s="159"/>
      <c r="EV105" s="159"/>
      <c r="EW105" s="160"/>
      <c r="EX105" s="161"/>
      <c r="EY105" s="162"/>
      <c r="EZ105" s="27"/>
      <c r="FA105" s="27"/>
      <c r="FB105" s="28"/>
      <c r="FC105" s="27"/>
      <c r="FD105" s="159"/>
      <c r="FE105" s="159"/>
      <c r="FF105" s="160"/>
      <c r="FG105" s="161"/>
      <c r="FH105" s="162"/>
      <c r="FI105" s="27"/>
      <c r="FJ105" s="27"/>
      <c r="FK105" s="28"/>
      <c r="FL105" s="27"/>
      <c r="FM105" s="159"/>
      <c r="FN105" s="159"/>
      <c r="FO105" s="160"/>
      <c r="FP105" s="161"/>
      <c r="FQ105" s="162"/>
      <c r="FR105" s="27"/>
      <c r="FS105" s="27"/>
      <c r="FT105" s="28"/>
      <c r="FU105" s="27"/>
      <c r="FV105" s="159"/>
      <c r="FW105" s="159"/>
      <c r="FX105" s="160"/>
      <c r="FY105" s="161"/>
      <c r="FZ105" s="162"/>
      <c r="GA105" s="27"/>
      <c r="GB105" s="27"/>
      <c r="GC105" s="28"/>
      <c r="GD105" s="27"/>
      <c r="GE105" s="159"/>
      <c r="GF105" s="159"/>
      <c r="GG105" s="160"/>
      <c r="GH105" s="161"/>
      <c r="GI105" s="162"/>
      <c r="GJ105" s="27"/>
      <c r="GK105" s="27"/>
      <c r="GL105" s="28"/>
      <c r="GM105" s="27"/>
      <c r="GN105" s="159"/>
      <c r="GO105" s="159"/>
      <c r="GP105" s="160"/>
      <c r="GQ105" s="161"/>
      <c r="GR105" s="162"/>
      <c r="GS105" s="27"/>
      <c r="GT105" s="27"/>
      <c r="GU105" s="28"/>
      <c r="GV105" s="27"/>
      <c r="GW105" s="159"/>
      <c r="GX105" s="159"/>
      <c r="GY105" s="160"/>
      <c r="GZ105" s="161"/>
      <c r="HA105" s="162"/>
      <c r="HB105" s="27"/>
      <c r="HC105" s="27"/>
      <c r="HD105" s="28"/>
      <c r="HE105" s="27"/>
      <c r="HF105" s="159"/>
      <c r="HG105" s="159"/>
      <c r="HH105" s="160"/>
      <c r="HI105" s="161"/>
      <c r="HJ105" s="162"/>
      <c r="HK105" s="27"/>
      <c r="HL105" s="27"/>
      <c r="HM105" s="28"/>
      <c r="HN105" s="27"/>
      <c r="HO105" s="159"/>
      <c r="HP105" s="159"/>
      <c r="HQ105" s="160"/>
      <c r="HR105" s="161"/>
      <c r="HS105" s="162"/>
      <c r="HT105" s="27"/>
      <c r="HU105" s="27"/>
      <c r="HV105" s="28"/>
      <c r="HW105" s="27"/>
      <c r="HX105" s="159"/>
      <c r="HY105" s="159"/>
      <c r="HZ105" s="160"/>
      <c r="IA105" s="161"/>
      <c r="IB105" s="162"/>
      <c r="IC105" s="27"/>
      <c r="ID105" s="27"/>
      <c r="IE105" s="28"/>
      <c r="IF105" s="27"/>
      <c r="IG105" s="159"/>
      <c r="IH105" s="159"/>
      <c r="II105" s="160"/>
      <c r="IJ105" s="161"/>
      <c r="IK105" s="162"/>
      <c r="IL105" s="27"/>
      <c r="IM105" s="27"/>
      <c r="IN105" s="28"/>
      <c r="IO105" s="27"/>
      <c r="IP105" s="159"/>
      <c r="IQ105" s="159"/>
      <c r="IR105" s="160"/>
      <c r="IS105" s="161"/>
      <c r="IT105" s="162"/>
      <c r="IU105" s="27"/>
      <c r="IV105" s="27"/>
      <c r="IW105" s="28"/>
      <c r="IX105" s="27"/>
      <c r="IY105" s="159"/>
      <c r="IZ105" s="159"/>
      <c r="JA105" s="160"/>
      <c r="JB105" s="161"/>
      <c r="JC105" s="162"/>
      <c r="JD105" s="27"/>
      <c r="JE105" s="27"/>
      <c r="JF105" s="28"/>
      <c r="JG105" s="27"/>
      <c r="JH105" s="159"/>
      <c r="JI105" s="159"/>
      <c r="JJ105" s="160"/>
      <c r="JK105" s="161"/>
      <c r="JL105" s="162"/>
      <c r="JM105" s="5"/>
    </row>
    <row r="106" spans="2:279" ht="27" customHeight="1" x14ac:dyDescent="0.2">
      <c r="B106" s="343"/>
      <c r="C106" s="429"/>
      <c r="D106" s="378"/>
      <c r="E106" s="510"/>
      <c r="F106" s="507" t="str">
        <f>IF(OR(AND(B104="Grundvertrag Dienstleistung",D104&lt;'Valori soglia'!H$5),AND(B104="Los Dienstleistung",D104&lt;'Valori soglia'!H$5),AND(B104="Grundvertrag Lieferung",D104&lt;'Valori soglia'!L$5),AND(B104="Los Lieferung",D104&lt;'Valori soglia'!L$5)),"Freihändig Tipo. 36 OAPub","")</f>
        <v/>
      </c>
      <c r="G106" s="508"/>
      <c r="H106" s="502"/>
      <c r="I106" s="503"/>
      <c r="J106" s="495"/>
      <c r="K106" s="168"/>
      <c r="L106" s="27"/>
      <c r="M106" s="28"/>
      <c r="N106" s="36"/>
      <c r="O106" s="169"/>
      <c r="P106" s="169"/>
      <c r="Q106" s="71"/>
      <c r="R106" s="126"/>
      <c r="S106" s="162"/>
      <c r="T106" s="162"/>
      <c r="U106" s="36"/>
      <c r="V106" s="27"/>
      <c r="W106" s="28"/>
      <c r="X106" s="27"/>
      <c r="Y106" s="159"/>
      <c r="Z106" s="159"/>
      <c r="AA106" s="160"/>
      <c r="AB106" s="161"/>
      <c r="AC106" s="162"/>
      <c r="AD106" s="36"/>
      <c r="AE106" s="27"/>
      <c r="AF106" s="28"/>
      <c r="AG106" s="27"/>
      <c r="AH106" s="159"/>
      <c r="AI106" s="159"/>
      <c r="AJ106" s="160"/>
      <c r="AK106" s="161"/>
      <c r="AL106" s="162"/>
      <c r="AM106" s="36"/>
      <c r="AN106" s="27"/>
      <c r="AO106" s="28"/>
      <c r="AP106" s="27"/>
      <c r="AQ106" s="159"/>
      <c r="AR106" s="159"/>
      <c r="AS106" s="160"/>
      <c r="AT106" s="161"/>
      <c r="AU106" s="162"/>
      <c r="AV106" s="36"/>
      <c r="AW106" s="27"/>
      <c r="AX106" s="28"/>
      <c r="AY106" s="27"/>
      <c r="AZ106" s="159"/>
      <c r="BA106" s="159"/>
      <c r="BB106" s="160"/>
      <c r="BC106" s="161"/>
      <c r="BD106" s="162"/>
      <c r="BE106" s="36"/>
      <c r="BF106" s="27"/>
      <c r="BG106" s="28"/>
      <c r="BH106" s="27"/>
      <c r="BI106" s="159"/>
      <c r="BJ106" s="159"/>
      <c r="BK106" s="160"/>
      <c r="BL106" s="161"/>
      <c r="BM106" s="162"/>
      <c r="BN106" s="36"/>
      <c r="BO106" s="27"/>
      <c r="BP106" s="28"/>
      <c r="BQ106" s="27"/>
      <c r="BR106" s="159"/>
      <c r="BS106" s="159"/>
      <c r="BT106" s="160"/>
      <c r="BU106" s="161"/>
      <c r="BV106" s="162"/>
      <c r="BW106" s="36"/>
      <c r="BX106" s="27"/>
      <c r="BY106" s="28"/>
      <c r="BZ106" s="27"/>
      <c r="CA106" s="159"/>
      <c r="CB106" s="159"/>
      <c r="CC106" s="160"/>
      <c r="CD106" s="161"/>
      <c r="CE106" s="162"/>
      <c r="CF106" s="36"/>
      <c r="CG106" s="27"/>
      <c r="CH106" s="28"/>
      <c r="CI106" s="27"/>
      <c r="CJ106" s="159"/>
      <c r="CK106" s="159"/>
      <c r="CL106" s="160"/>
      <c r="CM106" s="161"/>
      <c r="CN106" s="162"/>
      <c r="CO106" s="36"/>
      <c r="CP106" s="27"/>
      <c r="CQ106" s="28"/>
      <c r="CR106" s="27"/>
      <c r="CS106" s="159"/>
      <c r="CT106" s="159"/>
      <c r="CU106" s="160"/>
      <c r="CV106" s="161"/>
      <c r="CW106" s="162"/>
      <c r="CX106" s="36"/>
      <c r="CY106" s="27"/>
      <c r="CZ106" s="28"/>
      <c r="DA106" s="27"/>
      <c r="DB106" s="159"/>
      <c r="DC106" s="159"/>
      <c r="DD106" s="160"/>
      <c r="DE106" s="161"/>
      <c r="DF106" s="162"/>
      <c r="DG106" s="36"/>
      <c r="DH106" s="27"/>
      <c r="DI106" s="28"/>
      <c r="DJ106" s="27"/>
      <c r="DK106" s="159"/>
      <c r="DL106" s="159"/>
      <c r="DM106" s="160"/>
      <c r="DN106" s="161"/>
      <c r="DO106" s="162"/>
      <c r="DP106" s="36"/>
      <c r="DQ106" s="27"/>
      <c r="DR106" s="28"/>
      <c r="DS106" s="27"/>
      <c r="DT106" s="159"/>
      <c r="DU106" s="159"/>
      <c r="DV106" s="160"/>
      <c r="DW106" s="161"/>
      <c r="DX106" s="162"/>
      <c r="DY106" s="36"/>
      <c r="DZ106" s="27"/>
      <c r="EA106" s="28"/>
      <c r="EB106" s="27"/>
      <c r="EC106" s="159"/>
      <c r="ED106" s="159"/>
      <c r="EE106" s="160"/>
      <c r="EF106" s="161"/>
      <c r="EG106" s="162"/>
      <c r="EH106" s="36"/>
      <c r="EI106" s="27"/>
      <c r="EJ106" s="28"/>
      <c r="EK106" s="27"/>
      <c r="EL106" s="159"/>
      <c r="EM106" s="159"/>
      <c r="EN106" s="160"/>
      <c r="EO106" s="161"/>
      <c r="EP106" s="162"/>
      <c r="EQ106" s="36"/>
      <c r="ER106" s="27"/>
      <c r="ES106" s="28"/>
      <c r="ET106" s="27"/>
      <c r="EU106" s="159"/>
      <c r="EV106" s="159"/>
      <c r="EW106" s="160"/>
      <c r="EX106" s="161"/>
      <c r="EY106" s="162"/>
      <c r="EZ106" s="36"/>
      <c r="FA106" s="27"/>
      <c r="FB106" s="28"/>
      <c r="FC106" s="27"/>
      <c r="FD106" s="159"/>
      <c r="FE106" s="159"/>
      <c r="FF106" s="160"/>
      <c r="FG106" s="161"/>
      <c r="FH106" s="162"/>
      <c r="FI106" s="36"/>
      <c r="FJ106" s="27"/>
      <c r="FK106" s="28"/>
      <c r="FL106" s="27"/>
      <c r="FM106" s="159"/>
      <c r="FN106" s="159"/>
      <c r="FO106" s="160"/>
      <c r="FP106" s="161"/>
      <c r="FQ106" s="162"/>
      <c r="FR106" s="36"/>
      <c r="FS106" s="27"/>
      <c r="FT106" s="28"/>
      <c r="FU106" s="27"/>
      <c r="FV106" s="159"/>
      <c r="FW106" s="159"/>
      <c r="FX106" s="160"/>
      <c r="FY106" s="161"/>
      <c r="FZ106" s="162"/>
      <c r="GA106" s="36"/>
      <c r="GB106" s="27"/>
      <c r="GC106" s="28"/>
      <c r="GD106" s="27"/>
      <c r="GE106" s="159"/>
      <c r="GF106" s="159"/>
      <c r="GG106" s="160"/>
      <c r="GH106" s="161"/>
      <c r="GI106" s="162"/>
      <c r="GJ106" s="36"/>
      <c r="GK106" s="27"/>
      <c r="GL106" s="28"/>
      <c r="GM106" s="27"/>
      <c r="GN106" s="159"/>
      <c r="GO106" s="159"/>
      <c r="GP106" s="160"/>
      <c r="GQ106" s="161"/>
      <c r="GR106" s="162"/>
      <c r="GS106" s="36"/>
      <c r="GT106" s="27"/>
      <c r="GU106" s="28"/>
      <c r="GV106" s="27"/>
      <c r="GW106" s="159"/>
      <c r="GX106" s="159"/>
      <c r="GY106" s="160"/>
      <c r="GZ106" s="161"/>
      <c r="HA106" s="162"/>
      <c r="HB106" s="36"/>
      <c r="HC106" s="27"/>
      <c r="HD106" s="28"/>
      <c r="HE106" s="27"/>
      <c r="HF106" s="159"/>
      <c r="HG106" s="159"/>
      <c r="HH106" s="160"/>
      <c r="HI106" s="161"/>
      <c r="HJ106" s="162"/>
      <c r="HK106" s="36"/>
      <c r="HL106" s="27"/>
      <c r="HM106" s="28"/>
      <c r="HN106" s="27"/>
      <c r="HO106" s="159"/>
      <c r="HP106" s="159"/>
      <c r="HQ106" s="160"/>
      <c r="HR106" s="161"/>
      <c r="HS106" s="162"/>
      <c r="HT106" s="36"/>
      <c r="HU106" s="27"/>
      <c r="HV106" s="28"/>
      <c r="HW106" s="27"/>
      <c r="HX106" s="159"/>
      <c r="HY106" s="159"/>
      <c r="HZ106" s="160"/>
      <c r="IA106" s="161"/>
      <c r="IB106" s="162"/>
      <c r="IC106" s="36"/>
      <c r="ID106" s="27"/>
      <c r="IE106" s="28"/>
      <c r="IF106" s="27"/>
      <c r="IG106" s="159"/>
      <c r="IH106" s="159"/>
      <c r="II106" s="160"/>
      <c r="IJ106" s="161"/>
      <c r="IK106" s="162"/>
      <c r="IL106" s="36"/>
      <c r="IM106" s="27"/>
      <c r="IN106" s="28"/>
      <c r="IO106" s="27"/>
      <c r="IP106" s="159"/>
      <c r="IQ106" s="159"/>
      <c r="IR106" s="160"/>
      <c r="IS106" s="161"/>
      <c r="IT106" s="162"/>
      <c r="IU106" s="36"/>
      <c r="IV106" s="27"/>
      <c r="IW106" s="28"/>
      <c r="IX106" s="27"/>
      <c r="IY106" s="159"/>
      <c r="IZ106" s="159"/>
      <c r="JA106" s="160"/>
      <c r="JB106" s="161"/>
      <c r="JC106" s="162"/>
      <c r="JD106" s="36"/>
      <c r="JE106" s="27"/>
      <c r="JF106" s="28"/>
      <c r="JG106" s="27"/>
      <c r="JH106" s="159"/>
      <c r="JI106" s="159"/>
      <c r="JJ106" s="160"/>
      <c r="JK106" s="161"/>
      <c r="JL106" s="162" t="str">
        <f>IF(OR(AND(JG106="BöB",OR(JH106="Freihändig Tipo. 36 II d OAPub",JH106="Freihändig")),OR(AND(JG106="BöB",JJ106="No",JK106="No"),AND(JG106="BöB",JJ106="No",JK106="ja"),AND(JG106="BöB",JJ106="ja",JK106="No")),AND(JG106="OAPub",JK106="Ja")),"Fehler","")</f>
        <v/>
      </c>
      <c r="JM106" s="5"/>
    </row>
    <row r="107" spans="2:279" ht="27" customHeight="1" x14ac:dyDescent="0.2">
      <c r="B107" s="151" t="s">
        <v>103</v>
      </c>
      <c r="C107" s="429"/>
      <c r="D107" s="378">
        <v>0</v>
      </c>
      <c r="E107" s="510" t="str">
        <f>IF(D107&gt;='Valori soglia'!H$6,"BöB","OAPub")</f>
        <v>OAPub</v>
      </c>
      <c r="F107" s="505" t="str">
        <f>IF(D107&gt;='Valori soglia'!H$6,"Offenes Procedura *","")</f>
        <v/>
      </c>
      <c r="G107" s="506"/>
      <c r="H107" s="502" t="str">
        <f>IF(E107="BöB","Ja","No")</f>
        <v>No</v>
      </c>
      <c r="I107" s="503" t="str">
        <f>IF(E107="BöB","Ja","No")</f>
        <v>No</v>
      </c>
      <c r="J107" s="495"/>
      <c r="K107" s="77"/>
      <c r="L107" s="27"/>
      <c r="M107" s="28"/>
      <c r="N107" s="36"/>
      <c r="O107" s="167"/>
      <c r="P107" s="167"/>
      <c r="Q107" s="71"/>
      <c r="R107" s="126"/>
      <c r="S107" s="162"/>
      <c r="T107" s="162"/>
      <c r="U107" s="27"/>
      <c r="V107" s="27"/>
      <c r="W107" s="28"/>
      <c r="X107" s="27"/>
      <c r="Y107" s="159"/>
      <c r="Z107" s="159"/>
      <c r="AA107" s="160"/>
      <c r="AB107" s="161"/>
      <c r="AC107" s="162"/>
      <c r="AD107" s="27"/>
      <c r="AE107" s="27"/>
      <c r="AF107" s="28"/>
      <c r="AG107" s="27"/>
      <c r="AH107" s="159"/>
      <c r="AI107" s="159"/>
      <c r="AJ107" s="160"/>
      <c r="AK107" s="161"/>
      <c r="AL107" s="162"/>
      <c r="AM107" s="27"/>
      <c r="AN107" s="27"/>
      <c r="AO107" s="28"/>
      <c r="AP107" s="27"/>
      <c r="AQ107" s="159"/>
      <c r="AR107" s="159"/>
      <c r="AS107" s="160"/>
      <c r="AT107" s="161"/>
      <c r="AU107" s="162"/>
      <c r="AV107" s="27"/>
      <c r="AW107" s="27"/>
      <c r="AX107" s="28"/>
      <c r="AY107" s="27"/>
      <c r="AZ107" s="159"/>
      <c r="BA107" s="159"/>
      <c r="BB107" s="160"/>
      <c r="BC107" s="161"/>
      <c r="BD107" s="162"/>
      <c r="BE107" s="27"/>
      <c r="BF107" s="27"/>
      <c r="BG107" s="28"/>
      <c r="BH107" s="27"/>
      <c r="BI107" s="159"/>
      <c r="BJ107" s="159"/>
      <c r="BK107" s="160"/>
      <c r="BL107" s="161"/>
      <c r="BM107" s="162"/>
      <c r="BN107" s="27"/>
      <c r="BO107" s="27"/>
      <c r="BP107" s="28"/>
      <c r="BQ107" s="27"/>
      <c r="BR107" s="159"/>
      <c r="BS107" s="159"/>
      <c r="BT107" s="160"/>
      <c r="BU107" s="161"/>
      <c r="BV107" s="162"/>
      <c r="BW107" s="27"/>
      <c r="BX107" s="27"/>
      <c r="BY107" s="28"/>
      <c r="BZ107" s="27"/>
      <c r="CA107" s="159"/>
      <c r="CB107" s="159"/>
      <c r="CC107" s="160"/>
      <c r="CD107" s="161"/>
      <c r="CE107" s="162"/>
      <c r="CF107" s="27"/>
      <c r="CG107" s="27"/>
      <c r="CH107" s="28"/>
      <c r="CI107" s="27"/>
      <c r="CJ107" s="159"/>
      <c r="CK107" s="159"/>
      <c r="CL107" s="160"/>
      <c r="CM107" s="161"/>
      <c r="CN107" s="162"/>
      <c r="CO107" s="27"/>
      <c r="CP107" s="27"/>
      <c r="CQ107" s="28"/>
      <c r="CR107" s="27"/>
      <c r="CS107" s="159"/>
      <c r="CT107" s="159"/>
      <c r="CU107" s="160"/>
      <c r="CV107" s="161"/>
      <c r="CW107" s="162"/>
      <c r="CX107" s="27"/>
      <c r="CY107" s="27"/>
      <c r="CZ107" s="28"/>
      <c r="DA107" s="27"/>
      <c r="DB107" s="159"/>
      <c r="DC107" s="159"/>
      <c r="DD107" s="160"/>
      <c r="DE107" s="161"/>
      <c r="DF107" s="162"/>
      <c r="DG107" s="27"/>
      <c r="DH107" s="27"/>
      <c r="DI107" s="28"/>
      <c r="DJ107" s="27"/>
      <c r="DK107" s="159"/>
      <c r="DL107" s="159"/>
      <c r="DM107" s="160"/>
      <c r="DN107" s="161"/>
      <c r="DO107" s="162"/>
      <c r="DP107" s="27"/>
      <c r="DQ107" s="27"/>
      <c r="DR107" s="28"/>
      <c r="DS107" s="27"/>
      <c r="DT107" s="159"/>
      <c r="DU107" s="159"/>
      <c r="DV107" s="160"/>
      <c r="DW107" s="161"/>
      <c r="DX107" s="162"/>
      <c r="DY107" s="27"/>
      <c r="DZ107" s="27"/>
      <c r="EA107" s="28"/>
      <c r="EB107" s="27"/>
      <c r="EC107" s="159"/>
      <c r="ED107" s="159"/>
      <c r="EE107" s="160"/>
      <c r="EF107" s="161"/>
      <c r="EG107" s="162"/>
      <c r="EH107" s="27"/>
      <c r="EI107" s="27"/>
      <c r="EJ107" s="28"/>
      <c r="EK107" s="27"/>
      <c r="EL107" s="159"/>
      <c r="EM107" s="159"/>
      <c r="EN107" s="160"/>
      <c r="EO107" s="161"/>
      <c r="EP107" s="162"/>
      <c r="EQ107" s="27"/>
      <c r="ER107" s="27"/>
      <c r="ES107" s="28"/>
      <c r="ET107" s="27"/>
      <c r="EU107" s="159"/>
      <c r="EV107" s="159"/>
      <c r="EW107" s="160"/>
      <c r="EX107" s="161"/>
      <c r="EY107" s="162"/>
      <c r="EZ107" s="27"/>
      <c r="FA107" s="27"/>
      <c r="FB107" s="28"/>
      <c r="FC107" s="27"/>
      <c r="FD107" s="159"/>
      <c r="FE107" s="159"/>
      <c r="FF107" s="160"/>
      <c r="FG107" s="161"/>
      <c r="FH107" s="162"/>
      <c r="FI107" s="27"/>
      <c r="FJ107" s="27"/>
      <c r="FK107" s="28"/>
      <c r="FL107" s="27"/>
      <c r="FM107" s="159"/>
      <c r="FN107" s="159"/>
      <c r="FO107" s="160"/>
      <c r="FP107" s="161"/>
      <c r="FQ107" s="162"/>
      <c r="FR107" s="27"/>
      <c r="FS107" s="27"/>
      <c r="FT107" s="28"/>
      <c r="FU107" s="27"/>
      <c r="FV107" s="159"/>
      <c r="FW107" s="159"/>
      <c r="FX107" s="160"/>
      <c r="FY107" s="161"/>
      <c r="FZ107" s="162"/>
      <c r="GA107" s="27"/>
      <c r="GB107" s="27"/>
      <c r="GC107" s="28"/>
      <c r="GD107" s="27"/>
      <c r="GE107" s="159"/>
      <c r="GF107" s="159"/>
      <c r="GG107" s="160"/>
      <c r="GH107" s="161"/>
      <c r="GI107" s="162"/>
      <c r="GJ107" s="27"/>
      <c r="GK107" s="27"/>
      <c r="GL107" s="28"/>
      <c r="GM107" s="27"/>
      <c r="GN107" s="159"/>
      <c r="GO107" s="159"/>
      <c r="GP107" s="160"/>
      <c r="GQ107" s="161"/>
      <c r="GR107" s="162"/>
      <c r="GS107" s="27"/>
      <c r="GT107" s="27"/>
      <c r="GU107" s="28"/>
      <c r="GV107" s="27"/>
      <c r="GW107" s="159"/>
      <c r="GX107" s="159"/>
      <c r="GY107" s="160"/>
      <c r="GZ107" s="161"/>
      <c r="HA107" s="162"/>
      <c r="HB107" s="27"/>
      <c r="HC107" s="27"/>
      <c r="HD107" s="28"/>
      <c r="HE107" s="27"/>
      <c r="HF107" s="159"/>
      <c r="HG107" s="159"/>
      <c r="HH107" s="160"/>
      <c r="HI107" s="161"/>
      <c r="HJ107" s="162"/>
      <c r="HK107" s="27"/>
      <c r="HL107" s="27"/>
      <c r="HM107" s="28"/>
      <c r="HN107" s="27"/>
      <c r="HO107" s="159"/>
      <c r="HP107" s="159"/>
      <c r="HQ107" s="160"/>
      <c r="HR107" s="161"/>
      <c r="HS107" s="162"/>
      <c r="HT107" s="27"/>
      <c r="HU107" s="27"/>
      <c r="HV107" s="28"/>
      <c r="HW107" s="27"/>
      <c r="HX107" s="159"/>
      <c r="HY107" s="159"/>
      <c r="HZ107" s="160"/>
      <c r="IA107" s="161"/>
      <c r="IB107" s="162"/>
      <c r="IC107" s="27"/>
      <c r="ID107" s="27"/>
      <c r="IE107" s="28"/>
      <c r="IF107" s="27"/>
      <c r="IG107" s="159"/>
      <c r="IH107" s="159"/>
      <c r="II107" s="160"/>
      <c r="IJ107" s="161"/>
      <c r="IK107" s="162"/>
      <c r="IL107" s="27"/>
      <c r="IM107" s="27"/>
      <c r="IN107" s="28"/>
      <c r="IO107" s="27"/>
      <c r="IP107" s="159"/>
      <c r="IQ107" s="159"/>
      <c r="IR107" s="160"/>
      <c r="IS107" s="161"/>
      <c r="IT107" s="162"/>
      <c r="IU107" s="27"/>
      <c r="IV107" s="27"/>
      <c r="IW107" s="28"/>
      <c r="IX107" s="27"/>
      <c r="IY107" s="159"/>
      <c r="IZ107" s="159"/>
      <c r="JA107" s="160"/>
      <c r="JB107" s="161"/>
      <c r="JC107" s="162"/>
      <c r="JD107" s="27"/>
      <c r="JE107" s="27"/>
      <c r="JF107" s="28"/>
      <c r="JG107" s="27"/>
      <c r="JH107" s="159"/>
      <c r="JI107" s="159"/>
      <c r="JJ107" s="160"/>
      <c r="JK107" s="161"/>
      <c r="JL107" s="162"/>
      <c r="JM107" s="5"/>
    </row>
    <row r="108" spans="2:279" ht="27" customHeight="1" x14ac:dyDescent="0.2">
      <c r="B108" s="342" t="s">
        <v>34</v>
      </c>
      <c r="C108" s="429"/>
      <c r="D108" s="378"/>
      <c r="E108" s="510"/>
      <c r="F108" s="498" t="str">
        <f>IF(OR(AND(B107="Grundvertrag Dienstleistung",D107&gt;='Valori soglia'!H$5,D107&lt;'Valori soglia'!H$6),AND(B107="Los Dienstleistung",D107&gt;='Valori soglia'!H$5,D107&lt;'Valori soglia'!H$6),AND(B107="Grundvertrag Lieferung",D107&gt;='Valori soglia'!L$5,D107&lt;'Valori soglia'!L$6),AND(B107="Los Lieferung",D107&gt;='Valori soglia'!L$5,D107&lt;'Valori soglia'!L$6)),"Einladungsverfahren *","")</f>
        <v/>
      </c>
      <c r="G108" s="499"/>
      <c r="H108" s="502"/>
      <c r="I108" s="503"/>
      <c r="J108" s="495"/>
      <c r="K108" s="168"/>
      <c r="L108" s="27"/>
      <c r="M108" s="28"/>
      <c r="N108" s="36"/>
      <c r="O108" s="73"/>
      <c r="P108" s="73"/>
      <c r="Q108" s="71"/>
      <c r="R108" s="126"/>
      <c r="S108" s="162"/>
      <c r="T108" s="162"/>
      <c r="U108" s="36"/>
      <c r="V108" s="27"/>
      <c r="W108" s="28"/>
      <c r="X108" s="27"/>
      <c r="Y108" s="159"/>
      <c r="Z108" s="159"/>
      <c r="AA108" s="160"/>
      <c r="AB108" s="161"/>
      <c r="AC108" s="162"/>
      <c r="AD108" s="36"/>
      <c r="AE108" s="27"/>
      <c r="AF108" s="28"/>
      <c r="AG108" s="27"/>
      <c r="AH108" s="159"/>
      <c r="AI108" s="159"/>
      <c r="AJ108" s="160"/>
      <c r="AK108" s="161"/>
      <c r="AL108" s="162"/>
      <c r="AM108" s="36"/>
      <c r="AN108" s="27"/>
      <c r="AO108" s="28"/>
      <c r="AP108" s="27"/>
      <c r="AQ108" s="159"/>
      <c r="AR108" s="159"/>
      <c r="AS108" s="160"/>
      <c r="AT108" s="161"/>
      <c r="AU108" s="162"/>
      <c r="AV108" s="36"/>
      <c r="AW108" s="27"/>
      <c r="AX108" s="28"/>
      <c r="AY108" s="27"/>
      <c r="AZ108" s="159"/>
      <c r="BA108" s="159"/>
      <c r="BB108" s="160"/>
      <c r="BC108" s="161"/>
      <c r="BD108" s="162"/>
      <c r="BE108" s="36"/>
      <c r="BF108" s="27"/>
      <c r="BG108" s="28"/>
      <c r="BH108" s="27"/>
      <c r="BI108" s="159"/>
      <c r="BJ108" s="159"/>
      <c r="BK108" s="160"/>
      <c r="BL108" s="161"/>
      <c r="BM108" s="162"/>
      <c r="BN108" s="36"/>
      <c r="BO108" s="27"/>
      <c r="BP108" s="28"/>
      <c r="BQ108" s="27"/>
      <c r="BR108" s="159"/>
      <c r="BS108" s="159"/>
      <c r="BT108" s="160"/>
      <c r="BU108" s="161"/>
      <c r="BV108" s="162"/>
      <c r="BW108" s="36"/>
      <c r="BX108" s="27"/>
      <c r="BY108" s="28"/>
      <c r="BZ108" s="27"/>
      <c r="CA108" s="159"/>
      <c r="CB108" s="159"/>
      <c r="CC108" s="160"/>
      <c r="CD108" s="161"/>
      <c r="CE108" s="162"/>
      <c r="CF108" s="36"/>
      <c r="CG108" s="27"/>
      <c r="CH108" s="28"/>
      <c r="CI108" s="27"/>
      <c r="CJ108" s="159"/>
      <c r="CK108" s="159"/>
      <c r="CL108" s="160"/>
      <c r="CM108" s="161"/>
      <c r="CN108" s="162"/>
      <c r="CO108" s="36"/>
      <c r="CP108" s="27"/>
      <c r="CQ108" s="28"/>
      <c r="CR108" s="27"/>
      <c r="CS108" s="159"/>
      <c r="CT108" s="159"/>
      <c r="CU108" s="160"/>
      <c r="CV108" s="161"/>
      <c r="CW108" s="162"/>
      <c r="CX108" s="36"/>
      <c r="CY108" s="27"/>
      <c r="CZ108" s="28"/>
      <c r="DA108" s="27"/>
      <c r="DB108" s="159"/>
      <c r="DC108" s="159"/>
      <c r="DD108" s="160"/>
      <c r="DE108" s="161"/>
      <c r="DF108" s="162"/>
      <c r="DG108" s="36"/>
      <c r="DH108" s="27"/>
      <c r="DI108" s="28"/>
      <c r="DJ108" s="27"/>
      <c r="DK108" s="159"/>
      <c r="DL108" s="159"/>
      <c r="DM108" s="160"/>
      <c r="DN108" s="161"/>
      <c r="DO108" s="162"/>
      <c r="DP108" s="36"/>
      <c r="DQ108" s="27"/>
      <c r="DR108" s="28"/>
      <c r="DS108" s="27"/>
      <c r="DT108" s="159"/>
      <c r="DU108" s="159"/>
      <c r="DV108" s="160"/>
      <c r="DW108" s="161"/>
      <c r="DX108" s="162"/>
      <c r="DY108" s="36"/>
      <c r="DZ108" s="27"/>
      <c r="EA108" s="28"/>
      <c r="EB108" s="27"/>
      <c r="EC108" s="159"/>
      <c r="ED108" s="159"/>
      <c r="EE108" s="160"/>
      <c r="EF108" s="161"/>
      <c r="EG108" s="162"/>
      <c r="EH108" s="36"/>
      <c r="EI108" s="27"/>
      <c r="EJ108" s="28"/>
      <c r="EK108" s="27"/>
      <c r="EL108" s="159"/>
      <c r="EM108" s="159"/>
      <c r="EN108" s="160"/>
      <c r="EO108" s="161"/>
      <c r="EP108" s="162"/>
      <c r="EQ108" s="36"/>
      <c r="ER108" s="27"/>
      <c r="ES108" s="28"/>
      <c r="ET108" s="27"/>
      <c r="EU108" s="159"/>
      <c r="EV108" s="159"/>
      <c r="EW108" s="160"/>
      <c r="EX108" s="161"/>
      <c r="EY108" s="162"/>
      <c r="EZ108" s="36"/>
      <c r="FA108" s="27"/>
      <c r="FB108" s="28"/>
      <c r="FC108" s="27"/>
      <c r="FD108" s="159"/>
      <c r="FE108" s="159"/>
      <c r="FF108" s="160"/>
      <c r="FG108" s="161"/>
      <c r="FH108" s="162"/>
      <c r="FI108" s="36"/>
      <c r="FJ108" s="27"/>
      <c r="FK108" s="28"/>
      <c r="FL108" s="27"/>
      <c r="FM108" s="159"/>
      <c r="FN108" s="159"/>
      <c r="FO108" s="160"/>
      <c r="FP108" s="161"/>
      <c r="FQ108" s="162"/>
      <c r="FR108" s="36"/>
      <c r="FS108" s="27"/>
      <c r="FT108" s="28"/>
      <c r="FU108" s="27"/>
      <c r="FV108" s="159"/>
      <c r="FW108" s="159"/>
      <c r="FX108" s="160"/>
      <c r="FY108" s="161"/>
      <c r="FZ108" s="162"/>
      <c r="GA108" s="36"/>
      <c r="GB108" s="27"/>
      <c r="GC108" s="28"/>
      <c r="GD108" s="27"/>
      <c r="GE108" s="159"/>
      <c r="GF108" s="159"/>
      <c r="GG108" s="160"/>
      <c r="GH108" s="161"/>
      <c r="GI108" s="162"/>
      <c r="GJ108" s="36"/>
      <c r="GK108" s="27"/>
      <c r="GL108" s="28"/>
      <c r="GM108" s="27"/>
      <c r="GN108" s="159"/>
      <c r="GO108" s="159"/>
      <c r="GP108" s="160"/>
      <c r="GQ108" s="161"/>
      <c r="GR108" s="162"/>
      <c r="GS108" s="36"/>
      <c r="GT108" s="27"/>
      <c r="GU108" s="28"/>
      <c r="GV108" s="27"/>
      <c r="GW108" s="159"/>
      <c r="GX108" s="159"/>
      <c r="GY108" s="160"/>
      <c r="GZ108" s="161"/>
      <c r="HA108" s="162"/>
      <c r="HB108" s="36"/>
      <c r="HC108" s="27"/>
      <c r="HD108" s="28"/>
      <c r="HE108" s="27"/>
      <c r="HF108" s="159"/>
      <c r="HG108" s="159"/>
      <c r="HH108" s="160"/>
      <c r="HI108" s="161"/>
      <c r="HJ108" s="162"/>
      <c r="HK108" s="36"/>
      <c r="HL108" s="27"/>
      <c r="HM108" s="28"/>
      <c r="HN108" s="27"/>
      <c r="HO108" s="159"/>
      <c r="HP108" s="159"/>
      <c r="HQ108" s="160"/>
      <c r="HR108" s="161"/>
      <c r="HS108" s="162"/>
      <c r="HT108" s="36"/>
      <c r="HU108" s="27"/>
      <c r="HV108" s="28"/>
      <c r="HW108" s="27"/>
      <c r="HX108" s="159"/>
      <c r="HY108" s="159"/>
      <c r="HZ108" s="160"/>
      <c r="IA108" s="161"/>
      <c r="IB108" s="162"/>
      <c r="IC108" s="36"/>
      <c r="ID108" s="27"/>
      <c r="IE108" s="28"/>
      <c r="IF108" s="27"/>
      <c r="IG108" s="159"/>
      <c r="IH108" s="159"/>
      <c r="II108" s="160"/>
      <c r="IJ108" s="161"/>
      <c r="IK108" s="162"/>
      <c r="IL108" s="36"/>
      <c r="IM108" s="27"/>
      <c r="IN108" s="28"/>
      <c r="IO108" s="27"/>
      <c r="IP108" s="159"/>
      <c r="IQ108" s="159"/>
      <c r="IR108" s="160"/>
      <c r="IS108" s="161"/>
      <c r="IT108" s="162"/>
      <c r="IU108" s="36"/>
      <c r="IV108" s="27"/>
      <c r="IW108" s="28"/>
      <c r="IX108" s="27"/>
      <c r="IY108" s="159"/>
      <c r="IZ108" s="159"/>
      <c r="JA108" s="160"/>
      <c r="JB108" s="161"/>
      <c r="JC108" s="162"/>
      <c r="JD108" s="36"/>
      <c r="JE108" s="27"/>
      <c r="JF108" s="28"/>
      <c r="JG108" s="27"/>
      <c r="JH108" s="159"/>
      <c r="JI108" s="159"/>
      <c r="JJ108" s="160"/>
      <c r="JK108" s="161"/>
      <c r="JL108" s="162" t="str">
        <f>IF(OR(AND(JG108="BöB",OR(JH108="Freihändig Tipo. 36 II d OAPub",JH108="Freihändig")),OR(AND(JG108="BöB",JJ108="No",JK108="No"),AND(JG108="BöB",JJ108="No",JK108="ja"),AND(JG108="BöB",JJ108="ja",JK108="No")),AND(JG108="OAPub",JK108="Ja")),"Fehler","")</f>
        <v/>
      </c>
      <c r="JM108" s="5"/>
    </row>
    <row r="109" spans="2:279" ht="27" customHeight="1" x14ac:dyDescent="0.2">
      <c r="B109" s="343"/>
      <c r="C109" s="429"/>
      <c r="D109" s="378"/>
      <c r="E109" s="510"/>
      <c r="F109" s="507" t="str">
        <f>IF(OR(AND(B107="Grundvertrag Dienstleistung",D107&lt;'Valori soglia'!H$5),AND(B107="Los Dienstleistung",D107&lt;'Valori soglia'!H$5),AND(B107="Grundvertrag Lieferung",D107&lt;'Valori soglia'!L$5),AND(B107="Los Lieferung",D107&lt;'Valori soglia'!L$5)),"Freihändig Tipo. 36 OAPub","")</f>
        <v/>
      </c>
      <c r="G109" s="508"/>
      <c r="H109" s="502"/>
      <c r="I109" s="503"/>
      <c r="J109" s="495"/>
      <c r="K109" s="168"/>
      <c r="L109" s="27"/>
      <c r="M109" s="28"/>
      <c r="N109" s="36"/>
      <c r="O109" s="169"/>
      <c r="P109" s="169"/>
      <c r="Q109" s="71"/>
      <c r="R109" s="126"/>
      <c r="S109" s="162"/>
      <c r="T109" s="162"/>
      <c r="U109" s="27"/>
      <c r="V109" s="27"/>
      <c r="W109" s="28"/>
      <c r="X109" s="27"/>
      <c r="Y109" s="159"/>
      <c r="Z109" s="159"/>
      <c r="AA109" s="160"/>
      <c r="AB109" s="161"/>
      <c r="AC109" s="162"/>
      <c r="AD109" s="27"/>
      <c r="AE109" s="27"/>
      <c r="AF109" s="28"/>
      <c r="AG109" s="27"/>
      <c r="AH109" s="159"/>
      <c r="AI109" s="159"/>
      <c r="AJ109" s="160"/>
      <c r="AK109" s="161"/>
      <c r="AL109" s="162"/>
      <c r="AM109" s="27"/>
      <c r="AN109" s="27"/>
      <c r="AO109" s="28"/>
      <c r="AP109" s="27"/>
      <c r="AQ109" s="159"/>
      <c r="AR109" s="159"/>
      <c r="AS109" s="160"/>
      <c r="AT109" s="161"/>
      <c r="AU109" s="162"/>
      <c r="AV109" s="27"/>
      <c r="AW109" s="27"/>
      <c r="AX109" s="28"/>
      <c r="AY109" s="27"/>
      <c r="AZ109" s="159"/>
      <c r="BA109" s="159"/>
      <c r="BB109" s="160"/>
      <c r="BC109" s="161"/>
      <c r="BD109" s="162"/>
      <c r="BE109" s="27"/>
      <c r="BF109" s="27"/>
      <c r="BG109" s="28"/>
      <c r="BH109" s="27"/>
      <c r="BI109" s="159"/>
      <c r="BJ109" s="159"/>
      <c r="BK109" s="160"/>
      <c r="BL109" s="161"/>
      <c r="BM109" s="162"/>
      <c r="BN109" s="27"/>
      <c r="BO109" s="27"/>
      <c r="BP109" s="28"/>
      <c r="BQ109" s="27"/>
      <c r="BR109" s="159"/>
      <c r="BS109" s="159"/>
      <c r="BT109" s="160"/>
      <c r="BU109" s="161"/>
      <c r="BV109" s="162"/>
      <c r="BW109" s="27"/>
      <c r="BX109" s="27"/>
      <c r="BY109" s="28"/>
      <c r="BZ109" s="27"/>
      <c r="CA109" s="159"/>
      <c r="CB109" s="159"/>
      <c r="CC109" s="160"/>
      <c r="CD109" s="161"/>
      <c r="CE109" s="162"/>
      <c r="CF109" s="27"/>
      <c r="CG109" s="27"/>
      <c r="CH109" s="28"/>
      <c r="CI109" s="27"/>
      <c r="CJ109" s="159"/>
      <c r="CK109" s="159"/>
      <c r="CL109" s="160"/>
      <c r="CM109" s="161"/>
      <c r="CN109" s="162"/>
      <c r="CO109" s="27"/>
      <c r="CP109" s="27"/>
      <c r="CQ109" s="28"/>
      <c r="CR109" s="27"/>
      <c r="CS109" s="159"/>
      <c r="CT109" s="159"/>
      <c r="CU109" s="160"/>
      <c r="CV109" s="161"/>
      <c r="CW109" s="162"/>
      <c r="CX109" s="27"/>
      <c r="CY109" s="27"/>
      <c r="CZ109" s="28"/>
      <c r="DA109" s="27"/>
      <c r="DB109" s="159"/>
      <c r="DC109" s="159"/>
      <c r="DD109" s="160"/>
      <c r="DE109" s="161"/>
      <c r="DF109" s="162"/>
      <c r="DG109" s="27"/>
      <c r="DH109" s="27"/>
      <c r="DI109" s="28"/>
      <c r="DJ109" s="27"/>
      <c r="DK109" s="159"/>
      <c r="DL109" s="159"/>
      <c r="DM109" s="160"/>
      <c r="DN109" s="161"/>
      <c r="DO109" s="162"/>
      <c r="DP109" s="27"/>
      <c r="DQ109" s="27"/>
      <c r="DR109" s="28"/>
      <c r="DS109" s="27"/>
      <c r="DT109" s="159"/>
      <c r="DU109" s="159"/>
      <c r="DV109" s="160"/>
      <c r="DW109" s="161"/>
      <c r="DX109" s="162"/>
      <c r="DY109" s="27"/>
      <c r="DZ109" s="27"/>
      <c r="EA109" s="28"/>
      <c r="EB109" s="27"/>
      <c r="EC109" s="159"/>
      <c r="ED109" s="159"/>
      <c r="EE109" s="160"/>
      <c r="EF109" s="161"/>
      <c r="EG109" s="162"/>
      <c r="EH109" s="27"/>
      <c r="EI109" s="27"/>
      <c r="EJ109" s="28"/>
      <c r="EK109" s="27"/>
      <c r="EL109" s="159"/>
      <c r="EM109" s="159"/>
      <c r="EN109" s="160"/>
      <c r="EO109" s="161"/>
      <c r="EP109" s="162"/>
      <c r="EQ109" s="27"/>
      <c r="ER109" s="27"/>
      <c r="ES109" s="28"/>
      <c r="ET109" s="27"/>
      <c r="EU109" s="159"/>
      <c r="EV109" s="159"/>
      <c r="EW109" s="160"/>
      <c r="EX109" s="161"/>
      <c r="EY109" s="162"/>
      <c r="EZ109" s="27"/>
      <c r="FA109" s="27"/>
      <c r="FB109" s="28"/>
      <c r="FC109" s="27"/>
      <c r="FD109" s="159"/>
      <c r="FE109" s="159"/>
      <c r="FF109" s="160"/>
      <c r="FG109" s="161"/>
      <c r="FH109" s="162"/>
      <c r="FI109" s="27"/>
      <c r="FJ109" s="27"/>
      <c r="FK109" s="28"/>
      <c r="FL109" s="27"/>
      <c r="FM109" s="159"/>
      <c r="FN109" s="159"/>
      <c r="FO109" s="160"/>
      <c r="FP109" s="161"/>
      <c r="FQ109" s="162"/>
      <c r="FR109" s="27"/>
      <c r="FS109" s="27"/>
      <c r="FT109" s="28"/>
      <c r="FU109" s="27"/>
      <c r="FV109" s="159"/>
      <c r="FW109" s="159"/>
      <c r="FX109" s="160"/>
      <c r="FY109" s="161"/>
      <c r="FZ109" s="162"/>
      <c r="GA109" s="27"/>
      <c r="GB109" s="27"/>
      <c r="GC109" s="28"/>
      <c r="GD109" s="27"/>
      <c r="GE109" s="159"/>
      <c r="GF109" s="159"/>
      <c r="GG109" s="160"/>
      <c r="GH109" s="161"/>
      <c r="GI109" s="162"/>
      <c r="GJ109" s="27"/>
      <c r="GK109" s="27"/>
      <c r="GL109" s="28"/>
      <c r="GM109" s="27"/>
      <c r="GN109" s="159"/>
      <c r="GO109" s="159"/>
      <c r="GP109" s="160"/>
      <c r="GQ109" s="161"/>
      <c r="GR109" s="162"/>
      <c r="GS109" s="27"/>
      <c r="GT109" s="27"/>
      <c r="GU109" s="28"/>
      <c r="GV109" s="27"/>
      <c r="GW109" s="159"/>
      <c r="GX109" s="159"/>
      <c r="GY109" s="160"/>
      <c r="GZ109" s="161"/>
      <c r="HA109" s="162"/>
      <c r="HB109" s="27"/>
      <c r="HC109" s="27"/>
      <c r="HD109" s="28"/>
      <c r="HE109" s="27"/>
      <c r="HF109" s="159"/>
      <c r="HG109" s="159"/>
      <c r="HH109" s="160"/>
      <c r="HI109" s="161"/>
      <c r="HJ109" s="162"/>
      <c r="HK109" s="27"/>
      <c r="HL109" s="27"/>
      <c r="HM109" s="28"/>
      <c r="HN109" s="27"/>
      <c r="HO109" s="159"/>
      <c r="HP109" s="159"/>
      <c r="HQ109" s="160"/>
      <c r="HR109" s="161"/>
      <c r="HS109" s="162"/>
      <c r="HT109" s="27"/>
      <c r="HU109" s="27"/>
      <c r="HV109" s="28"/>
      <c r="HW109" s="27"/>
      <c r="HX109" s="159"/>
      <c r="HY109" s="159"/>
      <c r="HZ109" s="160"/>
      <c r="IA109" s="161"/>
      <c r="IB109" s="162"/>
      <c r="IC109" s="27"/>
      <c r="ID109" s="27"/>
      <c r="IE109" s="28"/>
      <c r="IF109" s="27"/>
      <c r="IG109" s="159"/>
      <c r="IH109" s="159"/>
      <c r="II109" s="160"/>
      <c r="IJ109" s="161"/>
      <c r="IK109" s="162"/>
      <c r="IL109" s="27"/>
      <c r="IM109" s="27"/>
      <c r="IN109" s="28"/>
      <c r="IO109" s="27"/>
      <c r="IP109" s="159"/>
      <c r="IQ109" s="159"/>
      <c r="IR109" s="160"/>
      <c r="IS109" s="161"/>
      <c r="IT109" s="162"/>
      <c r="IU109" s="27"/>
      <c r="IV109" s="27"/>
      <c r="IW109" s="28"/>
      <c r="IX109" s="27"/>
      <c r="IY109" s="159"/>
      <c r="IZ109" s="159"/>
      <c r="JA109" s="160"/>
      <c r="JB109" s="161"/>
      <c r="JC109" s="162"/>
      <c r="JD109" s="27"/>
      <c r="JE109" s="27"/>
      <c r="JF109" s="28"/>
      <c r="JG109" s="27"/>
      <c r="JH109" s="159"/>
      <c r="JI109" s="159"/>
      <c r="JJ109" s="160"/>
      <c r="JK109" s="161"/>
      <c r="JL109" s="162"/>
      <c r="JM109" s="5"/>
    </row>
    <row r="110" spans="2:279" ht="27" customHeight="1" x14ac:dyDescent="0.2">
      <c r="B110" s="151" t="s">
        <v>103</v>
      </c>
      <c r="C110" s="429"/>
      <c r="D110" s="378">
        <v>0</v>
      </c>
      <c r="E110" s="510" t="str">
        <f>IF(D110&gt;='Valori soglia'!H$6,"BöB","OAPub")</f>
        <v>OAPub</v>
      </c>
      <c r="F110" s="505" t="str">
        <f>IF(D110&gt;='Valori soglia'!H$6,"Offenes Procedura *","")</f>
        <v/>
      </c>
      <c r="G110" s="506"/>
      <c r="H110" s="502" t="str">
        <f>IF(E110="BöB","Ja","No")</f>
        <v>No</v>
      </c>
      <c r="I110" s="503" t="str">
        <f>IF(E110="BöB","Ja","No")</f>
        <v>No</v>
      </c>
      <c r="J110" s="495"/>
      <c r="K110" s="77"/>
      <c r="L110" s="27"/>
      <c r="M110" s="28"/>
      <c r="N110" s="36"/>
      <c r="O110" s="167"/>
      <c r="P110" s="167"/>
      <c r="Q110" s="71"/>
      <c r="R110" s="126"/>
      <c r="S110" s="162"/>
      <c r="T110" s="162"/>
      <c r="U110" s="36"/>
      <c r="V110" s="27"/>
      <c r="W110" s="28"/>
      <c r="X110" s="27"/>
      <c r="Y110" s="159"/>
      <c r="Z110" s="159"/>
      <c r="AA110" s="160"/>
      <c r="AB110" s="161"/>
      <c r="AC110" s="162"/>
      <c r="AD110" s="36"/>
      <c r="AE110" s="27"/>
      <c r="AF110" s="28"/>
      <c r="AG110" s="27"/>
      <c r="AH110" s="159"/>
      <c r="AI110" s="159"/>
      <c r="AJ110" s="160"/>
      <c r="AK110" s="161"/>
      <c r="AL110" s="162"/>
      <c r="AM110" s="36"/>
      <c r="AN110" s="27"/>
      <c r="AO110" s="28"/>
      <c r="AP110" s="27"/>
      <c r="AQ110" s="159"/>
      <c r="AR110" s="159"/>
      <c r="AS110" s="160"/>
      <c r="AT110" s="161"/>
      <c r="AU110" s="162"/>
      <c r="AV110" s="36"/>
      <c r="AW110" s="27"/>
      <c r="AX110" s="28"/>
      <c r="AY110" s="27"/>
      <c r="AZ110" s="159"/>
      <c r="BA110" s="159"/>
      <c r="BB110" s="160"/>
      <c r="BC110" s="161"/>
      <c r="BD110" s="162"/>
      <c r="BE110" s="36"/>
      <c r="BF110" s="27"/>
      <c r="BG110" s="28"/>
      <c r="BH110" s="27"/>
      <c r="BI110" s="159"/>
      <c r="BJ110" s="159"/>
      <c r="BK110" s="160"/>
      <c r="BL110" s="161"/>
      <c r="BM110" s="162"/>
      <c r="BN110" s="36"/>
      <c r="BO110" s="27"/>
      <c r="BP110" s="28"/>
      <c r="BQ110" s="27"/>
      <c r="BR110" s="159"/>
      <c r="BS110" s="159"/>
      <c r="BT110" s="160"/>
      <c r="BU110" s="161"/>
      <c r="BV110" s="162"/>
      <c r="BW110" s="36"/>
      <c r="BX110" s="27"/>
      <c r="BY110" s="28"/>
      <c r="BZ110" s="27"/>
      <c r="CA110" s="159"/>
      <c r="CB110" s="159"/>
      <c r="CC110" s="160"/>
      <c r="CD110" s="161"/>
      <c r="CE110" s="162"/>
      <c r="CF110" s="36"/>
      <c r="CG110" s="27"/>
      <c r="CH110" s="28"/>
      <c r="CI110" s="27"/>
      <c r="CJ110" s="159"/>
      <c r="CK110" s="159"/>
      <c r="CL110" s="160"/>
      <c r="CM110" s="161"/>
      <c r="CN110" s="162"/>
      <c r="CO110" s="36"/>
      <c r="CP110" s="27"/>
      <c r="CQ110" s="28"/>
      <c r="CR110" s="27"/>
      <c r="CS110" s="159"/>
      <c r="CT110" s="159"/>
      <c r="CU110" s="160"/>
      <c r="CV110" s="161"/>
      <c r="CW110" s="162"/>
      <c r="CX110" s="36"/>
      <c r="CY110" s="27"/>
      <c r="CZ110" s="28"/>
      <c r="DA110" s="27"/>
      <c r="DB110" s="159"/>
      <c r="DC110" s="159"/>
      <c r="DD110" s="160"/>
      <c r="DE110" s="161"/>
      <c r="DF110" s="162"/>
      <c r="DG110" s="36"/>
      <c r="DH110" s="27"/>
      <c r="DI110" s="28"/>
      <c r="DJ110" s="27"/>
      <c r="DK110" s="159"/>
      <c r="DL110" s="159"/>
      <c r="DM110" s="160"/>
      <c r="DN110" s="161"/>
      <c r="DO110" s="162"/>
      <c r="DP110" s="36"/>
      <c r="DQ110" s="27"/>
      <c r="DR110" s="28"/>
      <c r="DS110" s="27"/>
      <c r="DT110" s="159"/>
      <c r="DU110" s="159"/>
      <c r="DV110" s="160"/>
      <c r="DW110" s="161"/>
      <c r="DX110" s="162"/>
      <c r="DY110" s="36"/>
      <c r="DZ110" s="27"/>
      <c r="EA110" s="28"/>
      <c r="EB110" s="27"/>
      <c r="EC110" s="159"/>
      <c r="ED110" s="159"/>
      <c r="EE110" s="160"/>
      <c r="EF110" s="161"/>
      <c r="EG110" s="162"/>
      <c r="EH110" s="36"/>
      <c r="EI110" s="27"/>
      <c r="EJ110" s="28"/>
      <c r="EK110" s="27"/>
      <c r="EL110" s="159"/>
      <c r="EM110" s="159"/>
      <c r="EN110" s="160"/>
      <c r="EO110" s="161"/>
      <c r="EP110" s="162"/>
      <c r="EQ110" s="36"/>
      <c r="ER110" s="27"/>
      <c r="ES110" s="28"/>
      <c r="ET110" s="27"/>
      <c r="EU110" s="159"/>
      <c r="EV110" s="159"/>
      <c r="EW110" s="160"/>
      <c r="EX110" s="161"/>
      <c r="EY110" s="162"/>
      <c r="EZ110" s="36"/>
      <c r="FA110" s="27"/>
      <c r="FB110" s="28"/>
      <c r="FC110" s="27"/>
      <c r="FD110" s="159"/>
      <c r="FE110" s="159"/>
      <c r="FF110" s="160"/>
      <c r="FG110" s="161"/>
      <c r="FH110" s="162"/>
      <c r="FI110" s="36"/>
      <c r="FJ110" s="27"/>
      <c r="FK110" s="28"/>
      <c r="FL110" s="27"/>
      <c r="FM110" s="159"/>
      <c r="FN110" s="159"/>
      <c r="FO110" s="160"/>
      <c r="FP110" s="161"/>
      <c r="FQ110" s="162"/>
      <c r="FR110" s="36"/>
      <c r="FS110" s="27"/>
      <c r="FT110" s="28"/>
      <c r="FU110" s="27"/>
      <c r="FV110" s="159"/>
      <c r="FW110" s="159"/>
      <c r="FX110" s="160"/>
      <c r="FY110" s="161"/>
      <c r="FZ110" s="162"/>
      <c r="GA110" s="36"/>
      <c r="GB110" s="27"/>
      <c r="GC110" s="28"/>
      <c r="GD110" s="27"/>
      <c r="GE110" s="159"/>
      <c r="GF110" s="159"/>
      <c r="GG110" s="160"/>
      <c r="GH110" s="161"/>
      <c r="GI110" s="162"/>
      <c r="GJ110" s="36"/>
      <c r="GK110" s="27"/>
      <c r="GL110" s="28"/>
      <c r="GM110" s="27"/>
      <c r="GN110" s="159"/>
      <c r="GO110" s="159"/>
      <c r="GP110" s="160"/>
      <c r="GQ110" s="161"/>
      <c r="GR110" s="162"/>
      <c r="GS110" s="36"/>
      <c r="GT110" s="27"/>
      <c r="GU110" s="28"/>
      <c r="GV110" s="27"/>
      <c r="GW110" s="159"/>
      <c r="GX110" s="159"/>
      <c r="GY110" s="160"/>
      <c r="GZ110" s="161"/>
      <c r="HA110" s="162"/>
      <c r="HB110" s="36"/>
      <c r="HC110" s="27"/>
      <c r="HD110" s="28"/>
      <c r="HE110" s="27"/>
      <c r="HF110" s="159"/>
      <c r="HG110" s="159"/>
      <c r="HH110" s="160"/>
      <c r="HI110" s="161"/>
      <c r="HJ110" s="162"/>
      <c r="HK110" s="36"/>
      <c r="HL110" s="27"/>
      <c r="HM110" s="28"/>
      <c r="HN110" s="27"/>
      <c r="HO110" s="159"/>
      <c r="HP110" s="159"/>
      <c r="HQ110" s="160"/>
      <c r="HR110" s="161"/>
      <c r="HS110" s="162"/>
      <c r="HT110" s="36"/>
      <c r="HU110" s="27"/>
      <c r="HV110" s="28"/>
      <c r="HW110" s="27"/>
      <c r="HX110" s="159"/>
      <c r="HY110" s="159"/>
      <c r="HZ110" s="160"/>
      <c r="IA110" s="161"/>
      <c r="IB110" s="162"/>
      <c r="IC110" s="36"/>
      <c r="ID110" s="27"/>
      <c r="IE110" s="28"/>
      <c r="IF110" s="27"/>
      <c r="IG110" s="159"/>
      <c r="IH110" s="159"/>
      <c r="II110" s="160"/>
      <c r="IJ110" s="161"/>
      <c r="IK110" s="162"/>
      <c r="IL110" s="36"/>
      <c r="IM110" s="27"/>
      <c r="IN110" s="28"/>
      <c r="IO110" s="27"/>
      <c r="IP110" s="159"/>
      <c r="IQ110" s="159"/>
      <c r="IR110" s="160"/>
      <c r="IS110" s="161"/>
      <c r="IT110" s="162"/>
      <c r="IU110" s="36"/>
      <c r="IV110" s="27"/>
      <c r="IW110" s="28"/>
      <c r="IX110" s="27"/>
      <c r="IY110" s="159"/>
      <c r="IZ110" s="159"/>
      <c r="JA110" s="160"/>
      <c r="JB110" s="161"/>
      <c r="JC110" s="162"/>
      <c r="JD110" s="36"/>
      <c r="JE110" s="27"/>
      <c r="JF110" s="28"/>
      <c r="JG110" s="27"/>
      <c r="JH110" s="159"/>
      <c r="JI110" s="159"/>
      <c r="JJ110" s="160"/>
      <c r="JK110" s="161"/>
      <c r="JL110" s="162" t="str">
        <f>IF(OR(AND(JG110="BöB",OR(JH110="Freihändig Tipo. 36 II d OAPub",JH110="Freihändig")),OR(AND(JG110="BöB",JJ110="No",JK110="No"),AND(JG110="BöB",JJ110="No",JK110="ja"),AND(JG110="BöB",JJ110="ja",JK110="No")),AND(JG110="OAPub",JK110="Ja")),"Fehler","")</f>
        <v/>
      </c>
      <c r="JM110" s="5"/>
    </row>
    <row r="111" spans="2:279" ht="27" customHeight="1" x14ac:dyDescent="0.2">
      <c r="B111" s="342" t="s">
        <v>34</v>
      </c>
      <c r="C111" s="429"/>
      <c r="D111" s="378"/>
      <c r="E111" s="510"/>
      <c r="F111" s="498" t="str">
        <f>IF(OR(AND(B110="Grundvertrag Dienstleistung",D110&gt;='Valori soglia'!H$5,D110&lt;'Valori soglia'!H$6),AND(B110="Los Dienstleistung",D110&gt;='Valori soglia'!H$5,D110&lt;'Valori soglia'!H$6),AND(B110="Grundvertrag Lieferung",D110&gt;='Valori soglia'!L$5,D110&lt;'Valori soglia'!L$6),AND(B110="Los Lieferung",D110&gt;='Valori soglia'!L$5,D110&lt;'Valori soglia'!L$6)),"Einladungsverfahren *","")</f>
        <v/>
      </c>
      <c r="G111" s="499"/>
      <c r="H111" s="502"/>
      <c r="I111" s="503"/>
      <c r="J111" s="495"/>
      <c r="K111" s="168"/>
      <c r="L111" s="27"/>
      <c r="M111" s="28"/>
      <c r="N111" s="36"/>
      <c r="O111" s="73"/>
      <c r="P111" s="73"/>
      <c r="Q111" s="71"/>
      <c r="R111" s="126"/>
      <c r="S111" s="162"/>
      <c r="T111" s="162"/>
      <c r="U111" s="27"/>
      <c r="V111" s="27"/>
      <c r="W111" s="28"/>
      <c r="X111" s="27"/>
      <c r="Y111" s="159"/>
      <c r="Z111" s="159"/>
      <c r="AA111" s="160"/>
      <c r="AB111" s="161"/>
      <c r="AC111" s="162"/>
      <c r="AD111" s="27"/>
      <c r="AE111" s="27"/>
      <c r="AF111" s="28"/>
      <c r="AG111" s="27"/>
      <c r="AH111" s="159"/>
      <c r="AI111" s="159"/>
      <c r="AJ111" s="160"/>
      <c r="AK111" s="161"/>
      <c r="AL111" s="162"/>
      <c r="AM111" s="27"/>
      <c r="AN111" s="27"/>
      <c r="AO111" s="28"/>
      <c r="AP111" s="27"/>
      <c r="AQ111" s="159"/>
      <c r="AR111" s="159"/>
      <c r="AS111" s="160"/>
      <c r="AT111" s="161"/>
      <c r="AU111" s="162"/>
      <c r="AV111" s="27"/>
      <c r="AW111" s="27"/>
      <c r="AX111" s="28"/>
      <c r="AY111" s="27"/>
      <c r="AZ111" s="159"/>
      <c r="BA111" s="159"/>
      <c r="BB111" s="160"/>
      <c r="BC111" s="161"/>
      <c r="BD111" s="162"/>
      <c r="BE111" s="27"/>
      <c r="BF111" s="27"/>
      <c r="BG111" s="28"/>
      <c r="BH111" s="27"/>
      <c r="BI111" s="159"/>
      <c r="BJ111" s="159"/>
      <c r="BK111" s="160"/>
      <c r="BL111" s="161"/>
      <c r="BM111" s="162"/>
      <c r="BN111" s="27"/>
      <c r="BO111" s="27"/>
      <c r="BP111" s="28"/>
      <c r="BQ111" s="27"/>
      <c r="BR111" s="159"/>
      <c r="BS111" s="159"/>
      <c r="BT111" s="160"/>
      <c r="BU111" s="161"/>
      <c r="BV111" s="162"/>
      <c r="BW111" s="27"/>
      <c r="BX111" s="27"/>
      <c r="BY111" s="28"/>
      <c r="BZ111" s="27"/>
      <c r="CA111" s="159"/>
      <c r="CB111" s="159"/>
      <c r="CC111" s="160"/>
      <c r="CD111" s="161"/>
      <c r="CE111" s="162"/>
      <c r="CF111" s="27"/>
      <c r="CG111" s="27"/>
      <c r="CH111" s="28"/>
      <c r="CI111" s="27"/>
      <c r="CJ111" s="159"/>
      <c r="CK111" s="159"/>
      <c r="CL111" s="160"/>
      <c r="CM111" s="161"/>
      <c r="CN111" s="162"/>
      <c r="CO111" s="27"/>
      <c r="CP111" s="27"/>
      <c r="CQ111" s="28"/>
      <c r="CR111" s="27"/>
      <c r="CS111" s="159"/>
      <c r="CT111" s="159"/>
      <c r="CU111" s="160"/>
      <c r="CV111" s="161"/>
      <c r="CW111" s="162"/>
      <c r="CX111" s="27"/>
      <c r="CY111" s="27"/>
      <c r="CZ111" s="28"/>
      <c r="DA111" s="27"/>
      <c r="DB111" s="159"/>
      <c r="DC111" s="159"/>
      <c r="DD111" s="160"/>
      <c r="DE111" s="161"/>
      <c r="DF111" s="162"/>
      <c r="DG111" s="27"/>
      <c r="DH111" s="27"/>
      <c r="DI111" s="28"/>
      <c r="DJ111" s="27"/>
      <c r="DK111" s="159"/>
      <c r="DL111" s="159"/>
      <c r="DM111" s="160"/>
      <c r="DN111" s="161"/>
      <c r="DO111" s="162"/>
      <c r="DP111" s="27"/>
      <c r="DQ111" s="27"/>
      <c r="DR111" s="28"/>
      <c r="DS111" s="27"/>
      <c r="DT111" s="159"/>
      <c r="DU111" s="159"/>
      <c r="DV111" s="160"/>
      <c r="DW111" s="161"/>
      <c r="DX111" s="162"/>
      <c r="DY111" s="27"/>
      <c r="DZ111" s="27"/>
      <c r="EA111" s="28"/>
      <c r="EB111" s="27"/>
      <c r="EC111" s="159"/>
      <c r="ED111" s="159"/>
      <c r="EE111" s="160"/>
      <c r="EF111" s="161"/>
      <c r="EG111" s="162"/>
      <c r="EH111" s="27"/>
      <c r="EI111" s="27"/>
      <c r="EJ111" s="28"/>
      <c r="EK111" s="27"/>
      <c r="EL111" s="159"/>
      <c r="EM111" s="159"/>
      <c r="EN111" s="160"/>
      <c r="EO111" s="161"/>
      <c r="EP111" s="162"/>
      <c r="EQ111" s="27"/>
      <c r="ER111" s="27"/>
      <c r="ES111" s="28"/>
      <c r="ET111" s="27"/>
      <c r="EU111" s="159"/>
      <c r="EV111" s="159"/>
      <c r="EW111" s="160"/>
      <c r="EX111" s="161"/>
      <c r="EY111" s="162"/>
      <c r="EZ111" s="27"/>
      <c r="FA111" s="27"/>
      <c r="FB111" s="28"/>
      <c r="FC111" s="27"/>
      <c r="FD111" s="159"/>
      <c r="FE111" s="159"/>
      <c r="FF111" s="160"/>
      <c r="FG111" s="161"/>
      <c r="FH111" s="162"/>
      <c r="FI111" s="27"/>
      <c r="FJ111" s="27"/>
      <c r="FK111" s="28"/>
      <c r="FL111" s="27"/>
      <c r="FM111" s="159"/>
      <c r="FN111" s="159"/>
      <c r="FO111" s="160"/>
      <c r="FP111" s="161"/>
      <c r="FQ111" s="162"/>
      <c r="FR111" s="27"/>
      <c r="FS111" s="27"/>
      <c r="FT111" s="28"/>
      <c r="FU111" s="27"/>
      <c r="FV111" s="159"/>
      <c r="FW111" s="159"/>
      <c r="FX111" s="160"/>
      <c r="FY111" s="161"/>
      <c r="FZ111" s="162"/>
      <c r="GA111" s="27"/>
      <c r="GB111" s="27"/>
      <c r="GC111" s="28"/>
      <c r="GD111" s="27"/>
      <c r="GE111" s="159"/>
      <c r="GF111" s="159"/>
      <c r="GG111" s="160"/>
      <c r="GH111" s="161"/>
      <c r="GI111" s="162"/>
      <c r="GJ111" s="27"/>
      <c r="GK111" s="27"/>
      <c r="GL111" s="28"/>
      <c r="GM111" s="27"/>
      <c r="GN111" s="159"/>
      <c r="GO111" s="159"/>
      <c r="GP111" s="160"/>
      <c r="GQ111" s="161"/>
      <c r="GR111" s="162"/>
      <c r="GS111" s="27"/>
      <c r="GT111" s="27"/>
      <c r="GU111" s="28"/>
      <c r="GV111" s="27"/>
      <c r="GW111" s="159"/>
      <c r="GX111" s="159"/>
      <c r="GY111" s="160"/>
      <c r="GZ111" s="161"/>
      <c r="HA111" s="162"/>
      <c r="HB111" s="27"/>
      <c r="HC111" s="27"/>
      <c r="HD111" s="28"/>
      <c r="HE111" s="27"/>
      <c r="HF111" s="159"/>
      <c r="HG111" s="159"/>
      <c r="HH111" s="160"/>
      <c r="HI111" s="161"/>
      <c r="HJ111" s="162"/>
      <c r="HK111" s="27"/>
      <c r="HL111" s="27"/>
      <c r="HM111" s="28"/>
      <c r="HN111" s="27"/>
      <c r="HO111" s="159"/>
      <c r="HP111" s="159"/>
      <c r="HQ111" s="160"/>
      <c r="HR111" s="161"/>
      <c r="HS111" s="162"/>
      <c r="HT111" s="27"/>
      <c r="HU111" s="27"/>
      <c r="HV111" s="28"/>
      <c r="HW111" s="27"/>
      <c r="HX111" s="159"/>
      <c r="HY111" s="159"/>
      <c r="HZ111" s="160"/>
      <c r="IA111" s="161"/>
      <c r="IB111" s="162"/>
      <c r="IC111" s="27"/>
      <c r="ID111" s="27"/>
      <c r="IE111" s="28"/>
      <c r="IF111" s="27"/>
      <c r="IG111" s="159"/>
      <c r="IH111" s="159"/>
      <c r="II111" s="160"/>
      <c r="IJ111" s="161"/>
      <c r="IK111" s="162"/>
      <c r="IL111" s="27"/>
      <c r="IM111" s="27"/>
      <c r="IN111" s="28"/>
      <c r="IO111" s="27"/>
      <c r="IP111" s="159"/>
      <c r="IQ111" s="159"/>
      <c r="IR111" s="160"/>
      <c r="IS111" s="161"/>
      <c r="IT111" s="162"/>
      <c r="IU111" s="27"/>
      <c r="IV111" s="27"/>
      <c r="IW111" s="28"/>
      <c r="IX111" s="27"/>
      <c r="IY111" s="159"/>
      <c r="IZ111" s="159"/>
      <c r="JA111" s="160"/>
      <c r="JB111" s="161"/>
      <c r="JC111" s="162"/>
      <c r="JD111" s="27"/>
      <c r="JE111" s="27"/>
      <c r="JF111" s="28"/>
      <c r="JG111" s="27"/>
      <c r="JH111" s="159"/>
      <c r="JI111" s="159"/>
      <c r="JJ111" s="160"/>
      <c r="JK111" s="161"/>
      <c r="JL111" s="162"/>
      <c r="JM111" s="5"/>
    </row>
    <row r="112" spans="2:279" ht="27" customHeight="1" x14ac:dyDescent="0.2">
      <c r="B112" s="343"/>
      <c r="C112" s="429"/>
      <c r="D112" s="378"/>
      <c r="E112" s="510"/>
      <c r="F112" s="507" t="str">
        <f>IF(OR(AND(B110="Grundvertrag Dienstleistung",D110&lt;'Valori soglia'!H$5),AND(B110="Los Dienstleistung",D110&lt;'Valori soglia'!H$5),AND(B110="Grundvertrag Lieferung",D110&lt;'Valori soglia'!L$5),AND(B110="Los Lieferung",D110&lt;'Valori soglia'!L$5)),"Freihändig Tipo. 36 OAPub","")</f>
        <v/>
      </c>
      <c r="G112" s="508"/>
      <c r="H112" s="502"/>
      <c r="I112" s="503"/>
      <c r="J112" s="495"/>
      <c r="K112" s="168"/>
      <c r="L112" s="27"/>
      <c r="M112" s="28"/>
      <c r="N112" s="36"/>
      <c r="O112" s="169"/>
      <c r="P112" s="169"/>
      <c r="Q112" s="71"/>
      <c r="R112" s="126"/>
      <c r="S112" s="162"/>
      <c r="T112" s="162"/>
      <c r="U112" s="36"/>
      <c r="V112" s="27"/>
      <c r="W112" s="28"/>
      <c r="X112" s="27"/>
      <c r="Y112" s="159"/>
      <c r="Z112" s="159"/>
      <c r="AA112" s="160"/>
      <c r="AB112" s="161"/>
      <c r="AC112" s="162"/>
      <c r="AD112" s="36"/>
      <c r="AE112" s="27"/>
      <c r="AF112" s="28"/>
      <c r="AG112" s="27"/>
      <c r="AH112" s="159"/>
      <c r="AI112" s="159"/>
      <c r="AJ112" s="160"/>
      <c r="AK112" s="161"/>
      <c r="AL112" s="162"/>
      <c r="AM112" s="36"/>
      <c r="AN112" s="27"/>
      <c r="AO112" s="28"/>
      <c r="AP112" s="27"/>
      <c r="AQ112" s="159"/>
      <c r="AR112" s="159"/>
      <c r="AS112" s="160"/>
      <c r="AT112" s="161"/>
      <c r="AU112" s="162"/>
      <c r="AV112" s="36"/>
      <c r="AW112" s="27"/>
      <c r="AX112" s="28"/>
      <c r="AY112" s="27"/>
      <c r="AZ112" s="159"/>
      <c r="BA112" s="159"/>
      <c r="BB112" s="160"/>
      <c r="BC112" s="161"/>
      <c r="BD112" s="162"/>
      <c r="BE112" s="36"/>
      <c r="BF112" s="27"/>
      <c r="BG112" s="28"/>
      <c r="BH112" s="27"/>
      <c r="BI112" s="159"/>
      <c r="BJ112" s="159"/>
      <c r="BK112" s="160"/>
      <c r="BL112" s="161"/>
      <c r="BM112" s="162"/>
      <c r="BN112" s="36"/>
      <c r="BO112" s="27"/>
      <c r="BP112" s="28"/>
      <c r="BQ112" s="27"/>
      <c r="BR112" s="159"/>
      <c r="BS112" s="159"/>
      <c r="BT112" s="160"/>
      <c r="BU112" s="161"/>
      <c r="BV112" s="162"/>
      <c r="BW112" s="36"/>
      <c r="BX112" s="27"/>
      <c r="BY112" s="28"/>
      <c r="BZ112" s="27"/>
      <c r="CA112" s="159"/>
      <c r="CB112" s="159"/>
      <c r="CC112" s="160"/>
      <c r="CD112" s="161"/>
      <c r="CE112" s="162"/>
      <c r="CF112" s="36"/>
      <c r="CG112" s="27"/>
      <c r="CH112" s="28"/>
      <c r="CI112" s="27"/>
      <c r="CJ112" s="159"/>
      <c r="CK112" s="159"/>
      <c r="CL112" s="160"/>
      <c r="CM112" s="161"/>
      <c r="CN112" s="162"/>
      <c r="CO112" s="36"/>
      <c r="CP112" s="27"/>
      <c r="CQ112" s="28"/>
      <c r="CR112" s="27"/>
      <c r="CS112" s="159"/>
      <c r="CT112" s="159"/>
      <c r="CU112" s="160"/>
      <c r="CV112" s="161"/>
      <c r="CW112" s="162"/>
      <c r="CX112" s="36"/>
      <c r="CY112" s="27"/>
      <c r="CZ112" s="28"/>
      <c r="DA112" s="27"/>
      <c r="DB112" s="159"/>
      <c r="DC112" s="159"/>
      <c r="DD112" s="160"/>
      <c r="DE112" s="161"/>
      <c r="DF112" s="162"/>
      <c r="DG112" s="36"/>
      <c r="DH112" s="27"/>
      <c r="DI112" s="28"/>
      <c r="DJ112" s="27"/>
      <c r="DK112" s="159"/>
      <c r="DL112" s="159"/>
      <c r="DM112" s="160"/>
      <c r="DN112" s="161"/>
      <c r="DO112" s="162"/>
      <c r="DP112" s="36"/>
      <c r="DQ112" s="27"/>
      <c r="DR112" s="28"/>
      <c r="DS112" s="27"/>
      <c r="DT112" s="159"/>
      <c r="DU112" s="159"/>
      <c r="DV112" s="160"/>
      <c r="DW112" s="161"/>
      <c r="DX112" s="162"/>
      <c r="DY112" s="36"/>
      <c r="DZ112" s="27"/>
      <c r="EA112" s="28"/>
      <c r="EB112" s="27"/>
      <c r="EC112" s="159"/>
      <c r="ED112" s="159"/>
      <c r="EE112" s="160"/>
      <c r="EF112" s="161"/>
      <c r="EG112" s="162"/>
      <c r="EH112" s="36"/>
      <c r="EI112" s="27"/>
      <c r="EJ112" s="28"/>
      <c r="EK112" s="27"/>
      <c r="EL112" s="159"/>
      <c r="EM112" s="159"/>
      <c r="EN112" s="160"/>
      <c r="EO112" s="161"/>
      <c r="EP112" s="162"/>
      <c r="EQ112" s="36"/>
      <c r="ER112" s="27"/>
      <c r="ES112" s="28"/>
      <c r="ET112" s="27"/>
      <c r="EU112" s="159"/>
      <c r="EV112" s="159"/>
      <c r="EW112" s="160"/>
      <c r="EX112" s="161"/>
      <c r="EY112" s="162"/>
      <c r="EZ112" s="36"/>
      <c r="FA112" s="27"/>
      <c r="FB112" s="28"/>
      <c r="FC112" s="27"/>
      <c r="FD112" s="159"/>
      <c r="FE112" s="159"/>
      <c r="FF112" s="160"/>
      <c r="FG112" s="161"/>
      <c r="FH112" s="162"/>
      <c r="FI112" s="36"/>
      <c r="FJ112" s="27"/>
      <c r="FK112" s="28"/>
      <c r="FL112" s="27"/>
      <c r="FM112" s="159"/>
      <c r="FN112" s="159"/>
      <c r="FO112" s="160"/>
      <c r="FP112" s="161"/>
      <c r="FQ112" s="162"/>
      <c r="FR112" s="36"/>
      <c r="FS112" s="27"/>
      <c r="FT112" s="28"/>
      <c r="FU112" s="27"/>
      <c r="FV112" s="159"/>
      <c r="FW112" s="159"/>
      <c r="FX112" s="160"/>
      <c r="FY112" s="161"/>
      <c r="FZ112" s="162"/>
      <c r="GA112" s="36"/>
      <c r="GB112" s="27"/>
      <c r="GC112" s="28"/>
      <c r="GD112" s="27"/>
      <c r="GE112" s="159"/>
      <c r="GF112" s="159"/>
      <c r="GG112" s="160"/>
      <c r="GH112" s="161"/>
      <c r="GI112" s="162"/>
      <c r="GJ112" s="36"/>
      <c r="GK112" s="27"/>
      <c r="GL112" s="28"/>
      <c r="GM112" s="27"/>
      <c r="GN112" s="159"/>
      <c r="GO112" s="159"/>
      <c r="GP112" s="160"/>
      <c r="GQ112" s="161"/>
      <c r="GR112" s="162"/>
      <c r="GS112" s="36"/>
      <c r="GT112" s="27"/>
      <c r="GU112" s="28"/>
      <c r="GV112" s="27"/>
      <c r="GW112" s="159"/>
      <c r="GX112" s="159"/>
      <c r="GY112" s="160"/>
      <c r="GZ112" s="161"/>
      <c r="HA112" s="162"/>
      <c r="HB112" s="36"/>
      <c r="HC112" s="27"/>
      <c r="HD112" s="28"/>
      <c r="HE112" s="27"/>
      <c r="HF112" s="159"/>
      <c r="HG112" s="159"/>
      <c r="HH112" s="160"/>
      <c r="HI112" s="161"/>
      <c r="HJ112" s="162"/>
      <c r="HK112" s="36"/>
      <c r="HL112" s="27"/>
      <c r="HM112" s="28"/>
      <c r="HN112" s="27"/>
      <c r="HO112" s="159"/>
      <c r="HP112" s="159"/>
      <c r="HQ112" s="160"/>
      <c r="HR112" s="161"/>
      <c r="HS112" s="162"/>
      <c r="HT112" s="36"/>
      <c r="HU112" s="27"/>
      <c r="HV112" s="28"/>
      <c r="HW112" s="27"/>
      <c r="HX112" s="159"/>
      <c r="HY112" s="159"/>
      <c r="HZ112" s="160"/>
      <c r="IA112" s="161"/>
      <c r="IB112" s="162"/>
      <c r="IC112" s="36"/>
      <c r="ID112" s="27"/>
      <c r="IE112" s="28"/>
      <c r="IF112" s="27"/>
      <c r="IG112" s="159"/>
      <c r="IH112" s="159"/>
      <c r="II112" s="160"/>
      <c r="IJ112" s="161"/>
      <c r="IK112" s="162"/>
      <c r="IL112" s="36"/>
      <c r="IM112" s="27"/>
      <c r="IN112" s="28"/>
      <c r="IO112" s="27"/>
      <c r="IP112" s="159"/>
      <c r="IQ112" s="159"/>
      <c r="IR112" s="160"/>
      <c r="IS112" s="161"/>
      <c r="IT112" s="162"/>
      <c r="IU112" s="36"/>
      <c r="IV112" s="27"/>
      <c r="IW112" s="28"/>
      <c r="IX112" s="27"/>
      <c r="IY112" s="159"/>
      <c r="IZ112" s="159"/>
      <c r="JA112" s="160"/>
      <c r="JB112" s="161"/>
      <c r="JC112" s="162"/>
      <c r="JD112" s="36"/>
      <c r="JE112" s="27"/>
      <c r="JF112" s="28"/>
      <c r="JG112" s="27"/>
      <c r="JH112" s="159"/>
      <c r="JI112" s="159"/>
      <c r="JJ112" s="160"/>
      <c r="JK112" s="161"/>
      <c r="JL112" s="162" t="str">
        <f>IF(OR(AND(JG112="BöB",OR(JH112="Freihändig Tipo. 36 II d OAPub",JH112="Freihändig")),OR(AND(JG112="BöB",JJ112="No",JK112="No"),AND(JG112="BöB",JJ112="No",JK112="ja"),AND(JG112="BöB",JJ112="ja",JK112="No")),AND(JG112="OAPub",JK112="Ja")),"Fehler","")</f>
        <v/>
      </c>
      <c r="JM112" s="5"/>
    </row>
    <row r="113" spans="2:273" ht="27" customHeight="1" x14ac:dyDescent="0.2">
      <c r="B113" s="151" t="s">
        <v>103</v>
      </c>
      <c r="C113" s="429"/>
      <c r="D113" s="378">
        <v>0</v>
      </c>
      <c r="E113" s="510" t="str">
        <f>IF(D113&gt;='Valori soglia'!H$6,"BöB","OAPub")</f>
        <v>OAPub</v>
      </c>
      <c r="F113" s="505" t="str">
        <f>IF(D113&gt;='Valori soglia'!H$6,"Offenes Procedura *","")</f>
        <v/>
      </c>
      <c r="G113" s="506"/>
      <c r="H113" s="502" t="str">
        <f>IF(E113="BöB","Ja","No")</f>
        <v>No</v>
      </c>
      <c r="I113" s="503" t="str">
        <f>IF(E113="BöB","Ja","No")</f>
        <v>No</v>
      </c>
      <c r="J113" s="495"/>
      <c r="K113" s="77"/>
      <c r="L113" s="27"/>
      <c r="M113" s="28"/>
      <c r="N113" s="36"/>
      <c r="O113" s="167"/>
      <c r="P113" s="167"/>
      <c r="Q113" s="71"/>
      <c r="R113" s="126"/>
      <c r="S113" s="162"/>
      <c r="T113" s="162"/>
      <c r="U113" s="27"/>
      <c r="V113" s="27"/>
      <c r="W113" s="28"/>
      <c r="X113" s="27"/>
      <c r="Y113" s="159"/>
      <c r="Z113" s="159"/>
      <c r="AA113" s="160"/>
      <c r="AB113" s="161"/>
      <c r="AC113" s="162"/>
      <c r="AD113" s="27"/>
      <c r="AE113" s="27"/>
      <c r="AF113" s="28"/>
      <c r="AG113" s="27"/>
      <c r="AH113" s="159"/>
      <c r="AI113" s="159"/>
      <c r="AJ113" s="160"/>
      <c r="AK113" s="161"/>
      <c r="AL113" s="162"/>
      <c r="AM113" s="27"/>
      <c r="AN113" s="27"/>
      <c r="AO113" s="28"/>
      <c r="AP113" s="27"/>
      <c r="AQ113" s="159"/>
      <c r="AR113" s="159"/>
      <c r="AS113" s="160"/>
      <c r="AT113" s="161"/>
      <c r="AU113" s="162"/>
      <c r="AV113" s="27"/>
      <c r="AW113" s="27"/>
      <c r="AX113" s="28"/>
      <c r="AY113" s="27"/>
      <c r="AZ113" s="159"/>
      <c r="BA113" s="159"/>
      <c r="BB113" s="160"/>
      <c r="BC113" s="161"/>
      <c r="BD113" s="162"/>
      <c r="BE113" s="27"/>
      <c r="BF113" s="27"/>
      <c r="BG113" s="28"/>
      <c r="BH113" s="27"/>
      <c r="BI113" s="159"/>
      <c r="BJ113" s="159"/>
      <c r="BK113" s="160"/>
      <c r="BL113" s="161"/>
      <c r="BM113" s="162"/>
      <c r="BN113" s="27"/>
      <c r="BO113" s="27"/>
      <c r="BP113" s="28"/>
      <c r="BQ113" s="27"/>
      <c r="BR113" s="159"/>
      <c r="BS113" s="159"/>
      <c r="BT113" s="160"/>
      <c r="BU113" s="161"/>
      <c r="BV113" s="162"/>
      <c r="BW113" s="27"/>
      <c r="BX113" s="27"/>
      <c r="BY113" s="28"/>
      <c r="BZ113" s="27"/>
      <c r="CA113" s="159"/>
      <c r="CB113" s="159"/>
      <c r="CC113" s="160"/>
      <c r="CD113" s="161"/>
      <c r="CE113" s="162"/>
      <c r="CF113" s="27"/>
      <c r="CG113" s="27"/>
      <c r="CH113" s="28"/>
      <c r="CI113" s="27"/>
      <c r="CJ113" s="159"/>
      <c r="CK113" s="159"/>
      <c r="CL113" s="160"/>
      <c r="CM113" s="161"/>
      <c r="CN113" s="162"/>
      <c r="CO113" s="27"/>
      <c r="CP113" s="27"/>
      <c r="CQ113" s="28"/>
      <c r="CR113" s="27"/>
      <c r="CS113" s="159"/>
      <c r="CT113" s="159"/>
      <c r="CU113" s="160"/>
      <c r="CV113" s="161"/>
      <c r="CW113" s="162"/>
      <c r="CX113" s="27"/>
      <c r="CY113" s="27"/>
      <c r="CZ113" s="28"/>
      <c r="DA113" s="27"/>
      <c r="DB113" s="159"/>
      <c r="DC113" s="159"/>
      <c r="DD113" s="160"/>
      <c r="DE113" s="161"/>
      <c r="DF113" s="162"/>
      <c r="DG113" s="27"/>
      <c r="DH113" s="27"/>
      <c r="DI113" s="28"/>
      <c r="DJ113" s="27"/>
      <c r="DK113" s="159"/>
      <c r="DL113" s="159"/>
      <c r="DM113" s="160"/>
      <c r="DN113" s="161"/>
      <c r="DO113" s="162"/>
      <c r="DP113" s="27"/>
      <c r="DQ113" s="27"/>
      <c r="DR113" s="28"/>
      <c r="DS113" s="27"/>
      <c r="DT113" s="159"/>
      <c r="DU113" s="159"/>
      <c r="DV113" s="160"/>
      <c r="DW113" s="161"/>
      <c r="DX113" s="162"/>
      <c r="DY113" s="27"/>
      <c r="DZ113" s="27"/>
      <c r="EA113" s="28"/>
      <c r="EB113" s="27"/>
      <c r="EC113" s="159"/>
      <c r="ED113" s="159"/>
      <c r="EE113" s="160"/>
      <c r="EF113" s="161"/>
      <c r="EG113" s="162"/>
      <c r="EH113" s="27"/>
      <c r="EI113" s="27"/>
      <c r="EJ113" s="28"/>
      <c r="EK113" s="27"/>
      <c r="EL113" s="159"/>
      <c r="EM113" s="159"/>
      <c r="EN113" s="160"/>
      <c r="EO113" s="161"/>
      <c r="EP113" s="162"/>
      <c r="EQ113" s="27"/>
      <c r="ER113" s="27"/>
      <c r="ES113" s="28"/>
      <c r="ET113" s="27"/>
      <c r="EU113" s="159"/>
      <c r="EV113" s="159"/>
      <c r="EW113" s="160"/>
      <c r="EX113" s="161"/>
      <c r="EY113" s="162"/>
      <c r="EZ113" s="27"/>
      <c r="FA113" s="27"/>
      <c r="FB113" s="28"/>
      <c r="FC113" s="27"/>
      <c r="FD113" s="159"/>
      <c r="FE113" s="159"/>
      <c r="FF113" s="160"/>
      <c r="FG113" s="161"/>
      <c r="FH113" s="162"/>
      <c r="FI113" s="27"/>
      <c r="FJ113" s="27"/>
      <c r="FK113" s="28"/>
      <c r="FL113" s="27"/>
      <c r="FM113" s="159"/>
      <c r="FN113" s="159"/>
      <c r="FO113" s="160"/>
      <c r="FP113" s="161"/>
      <c r="FQ113" s="162"/>
      <c r="FR113" s="27"/>
      <c r="FS113" s="27"/>
      <c r="FT113" s="28"/>
      <c r="FU113" s="27"/>
      <c r="FV113" s="159"/>
      <c r="FW113" s="159"/>
      <c r="FX113" s="160"/>
      <c r="FY113" s="161"/>
      <c r="FZ113" s="162"/>
      <c r="GA113" s="27"/>
      <c r="GB113" s="27"/>
      <c r="GC113" s="28"/>
      <c r="GD113" s="27"/>
      <c r="GE113" s="159"/>
      <c r="GF113" s="159"/>
      <c r="GG113" s="160"/>
      <c r="GH113" s="161"/>
      <c r="GI113" s="162"/>
      <c r="GJ113" s="27"/>
      <c r="GK113" s="27"/>
      <c r="GL113" s="28"/>
      <c r="GM113" s="27"/>
      <c r="GN113" s="159"/>
      <c r="GO113" s="159"/>
      <c r="GP113" s="160"/>
      <c r="GQ113" s="161"/>
      <c r="GR113" s="162"/>
      <c r="GS113" s="27"/>
      <c r="GT113" s="27"/>
      <c r="GU113" s="28"/>
      <c r="GV113" s="27"/>
      <c r="GW113" s="159"/>
      <c r="GX113" s="159"/>
      <c r="GY113" s="160"/>
      <c r="GZ113" s="161"/>
      <c r="HA113" s="162"/>
      <c r="HB113" s="27"/>
      <c r="HC113" s="27"/>
      <c r="HD113" s="28"/>
      <c r="HE113" s="27"/>
      <c r="HF113" s="159"/>
      <c r="HG113" s="159"/>
      <c r="HH113" s="160"/>
      <c r="HI113" s="161"/>
      <c r="HJ113" s="162"/>
      <c r="HK113" s="27"/>
      <c r="HL113" s="27"/>
      <c r="HM113" s="28"/>
      <c r="HN113" s="27"/>
      <c r="HO113" s="159"/>
      <c r="HP113" s="159"/>
      <c r="HQ113" s="160"/>
      <c r="HR113" s="161"/>
      <c r="HS113" s="162"/>
      <c r="HT113" s="27"/>
      <c r="HU113" s="27"/>
      <c r="HV113" s="28"/>
      <c r="HW113" s="27"/>
      <c r="HX113" s="159"/>
      <c r="HY113" s="159"/>
      <c r="HZ113" s="160"/>
      <c r="IA113" s="161"/>
      <c r="IB113" s="162"/>
      <c r="IC113" s="27"/>
      <c r="ID113" s="27"/>
      <c r="IE113" s="28"/>
      <c r="IF113" s="27"/>
      <c r="IG113" s="159"/>
      <c r="IH113" s="159"/>
      <c r="II113" s="160"/>
      <c r="IJ113" s="161"/>
      <c r="IK113" s="162"/>
      <c r="IL113" s="27"/>
      <c r="IM113" s="27"/>
      <c r="IN113" s="28"/>
      <c r="IO113" s="27"/>
      <c r="IP113" s="159"/>
      <c r="IQ113" s="159"/>
      <c r="IR113" s="160"/>
      <c r="IS113" s="161"/>
      <c r="IT113" s="162"/>
      <c r="IU113" s="27"/>
      <c r="IV113" s="27"/>
      <c r="IW113" s="28"/>
      <c r="IX113" s="27"/>
      <c r="IY113" s="159"/>
      <c r="IZ113" s="159"/>
      <c r="JA113" s="160"/>
      <c r="JB113" s="161"/>
      <c r="JC113" s="162"/>
      <c r="JD113" s="27"/>
      <c r="JE113" s="27"/>
      <c r="JF113" s="28"/>
      <c r="JG113" s="27"/>
      <c r="JH113" s="159"/>
      <c r="JI113" s="159"/>
      <c r="JJ113" s="160"/>
      <c r="JK113" s="161"/>
      <c r="JL113" s="162"/>
      <c r="JM113" s="5"/>
    </row>
    <row r="114" spans="2:273" ht="27" customHeight="1" x14ac:dyDescent="0.2">
      <c r="B114" s="342" t="s">
        <v>34</v>
      </c>
      <c r="C114" s="429"/>
      <c r="D114" s="378"/>
      <c r="E114" s="510"/>
      <c r="F114" s="498" t="str">
        <f>IF(OR(AND(B113="Grundvertrag Dienstleistung",D113&gt;='Valori soglia'!H$5,D113&lt;'Valori soglia'!H$6),AND(B113="Los Dienstleistung",D113&gt;='Valori soglia'!H$5,D113&lt;'Valori soglia'!H$6),AND(B113="Grundvertrag Lieferung",D113&gt;='Valori soglia'!L$5,D113&lt;'Valori soglia'!L$6),AND(B113="Los Lieferung",D113&gt;='Valori soglia'!L$5,D113&lt;'Valori soglia'!L$6)),"Einladungsverfahren *","")</f>
        <v/>
      </c>
      <c r="G114" s="499"/>
      <c r="H114" s="502"/>
      <c r="I114" s="503"/>
      <c r="J114" s="495"/>
      <c r="K114" s="168"/>
      <c r="L114" s="27"/>
      <c r="M114" s="28"/>
      <c r="N114" s="36"/>
      <c r="O114" s="73"/>
      <c r="P114" s="73"/>
      <c r="Q114" s="71"/>
      <c r="R114" s="126"/>
      <c r="S114" s="162"/>
      <c r="T114" s="162"/>
      <c r="U114" s="36"/>
      <c r="V114" s="27"/>
      <c r="W114" s="28"/>
      <c r="X114" s="27"/>
      <c r="Y114" s="159"/>
      <c r="Z114" s="159"/>
      <c r="AA114" s="160"/>
      <c r="AB114" s="161"/>
      <c r="AC114" s="162"/>
      <c r="AD114" s="36"/>
      <c r="AE114" s="27"/>
      <c r="AF114" s="28"/>
      <c r="AG114" s="27"/>
      <c r="AH114" s="159"/>
      <c r="AI114" s="159"/>
      <c r="AJ114" s="160"/>
      <c r="AK114" s="161"/>
      <c r="AL114" s="162"/>
      <c r="AM114" s="36"/>
      <c r="AN114" s="27"/>
      <c r="AO114" s="28"/>
      <c r="AP114" s="27"/>
      <c r="AQ114" s="159"/>
      <c r="AR114" s="159"/>
      <c r="AS114" s="160"/>
      <c r="AT114" s="161"/>
      <c r="AU114" s="162"/>
      <c r="AV114" s="36"/>
      <c r="AW114" s="27"/>
      <c r="AX114" s="28"/>
      <c r="AY114" s="27"/>
      <c r="AZ114" s="159"/>
      <c r="BA114" s="159"/>
      <c r="BB114" s="160"/>
      <c r="BC114" s="161"/>
      <c r="BD114" s="162"/>
      <c r="BE114" s="36"/>
      <c r="BF114" s="27"/>
      <c r="BG114" s="28"/>
      <c r="BH114" s="27"/>
      <c r="BI114" s="159"/>
      <c r="BJ114" s="159"/>
      <c r="BK114" s="160"/>
      <c r="BL114" s="161"/>
      <c r="BM114" s="162"/>
      <c r="BN114" s="36"/>
      <c r="BO114" s="27"/>
      <c r="BP114" s="28"/>
      <c r="BQ114" s="27"/>
      <c r="BR114" s="159"/>
      <c r="BS114" s="159"/>
      <c r="BT114" s="160"/>
      <c r="BU114" s="161"/>
      <c r="BV114" s="162"/>
      <c r="BW114" s="36"/>
      <c r="BX114" s="27"/>
      <c r="BY114" s="28"/>
      <c r="BZ114" s="27"/>
      <c r="CA114" s="159"/>
      <c r="CB114" s="159"/>
      <c r="CC114" s="160"/>
      <c r="CD114" s="161"/>
      <c r="CE114" s="162"/>
      <c r="CF114" s="36"/>
      <c r="CG114" s="27"/>
      <c r="CH114" s="28"/>
      <c r="CI114" s="27"/>
      <c r="CJ114" s="159"/>
      <c r="CK114" s="159"/>
      <c r="CL114" s="160"/>
      <c r="CM114" s="161"/>
      <c r="CN114" s="162"/>
      <c r="CO114" s="36"/>
      <c r="CP114" s="27"/>
      <c r="CQ114" s="28"/>
      <c r="CR114" s="27"/>
      <c r="CS114" s="159"/>
      <c r="CT114" s="159"/>
      <c r="CU114" s="160"/>
      <c r="CV114" s="161"/>
      <c r="CW114" s="162"/>
      <c r="CX114" s="36"/>
      <c r="CY114" s="27"/>
      <c r="CZ114" s="28"/>
      <c r="DA114" s="27"/>
      <c r="DB114" s="159"/>
      <c r="DC114" s="159"/>
      <c r="DD114" s="160"/>
      <c r="DE114" s="161"/>
      <c r="DF114" s="162"/>
      <c r="DG114" s="36"/>
      <c r="DH114" s="27"/>
      <c r="DI114" s="28"/>
      <c r="DJ114" s="27"/>
      <c r="DK114" s="159"/>
      <c r="DL114" s="159"/>
      <c r="DM114" s="160"/>
      <c r="DN114" s="161"/>
      <c r="DO114" s="162"/>
      <c r="DP114" s="36"/>
      <c r="DQ114" s="27"/>
      <c r="DR114" s="28"/>
      <c r="DS114" s="27"/>
      <c r="DT114" s="159"/>
      <c r="DU114" s="159"/>
      <c r="DV114" s="160"/>
      <c r="DW114" s="161"/>
      <c r="DX114" s="162"/>
      <c r="DY114" s="36"/>
      <c r="DZ114" s="27"/>
      <c r="EA114" s="28"/>
      <c r="EB114" s="27"/>
      <c r="EC114" s="159"/>
      <c r="ED114" s="159"/>
      <c r="EE114" s="160"/>
      <c r="EF114" s="161"/>
      <c r="EG114" s="162"/>
      <c r="EH114" s="36"/>
      <c r="EI114" s="27"/>
      <c r="EJ114" s="28"/>
      <c r="EK114" s="27"/>
      <c r="EL114" s="159"/>
      <c r="EM114" s="159"/>
      <c r="EN114" s="160"/>
      <c r="EO114" s="161"/>
      <c r="EP114" s="162"/>
      <c r="EQ114" s="36"/>
      <c r="ER114" s="27"/>
      <c r="ES114" s="28"/>
      <c r="ET114" s="27"/>
      <c r="EU114" s="159"/>
      <c r="EV114" s="159"/>
      <c r="EW114" s="160"/>
      <c r="EX114" s="161"/>
      <c r="EY114" s="162"/>
      <c r="EZ114" s="36"/>
      <c r="FA114" s="27"/>
      <c r="FB114" s="28"/>
      <c r="FC114" s="27"/>
      <c r="FD114" s="159"/>
      <c r="FE114" s="159"/>
      <c r="FF114" s="160"/>
      <c r="FG114" s="161"/>
      <c r="FH114" s="162"/>
      <c r="FI114" s="36"/>
      <c r="FJ114" s="27"/>
      <c r="FK114" s="28"/>
      <c r="FL114" s="27"/>
      <c r="FM114" s="159"/>
      <c r="FN114" s="159"/>
      <c r="FO114" s="160"/>
      <c r="FP114" s="161"/>
      <c r="FQ114" s="162"/>
      <c r="FR114" s="36"/>
      <c r="FS114" s="27"/>
      <c r="FT114" s="28"/>
      <c r="FU114" s="27"/>
      <c r="FV114" s="159"/>
      <c r="FW114" s="159"/>
      <c r="FX114" s="160"/>
      <c r="FY114" s="161"/>
      <c r="FZ114" s="162"/>
      <c r="GA114" s="36"/>
      <c r="GB114" s="27"/>
      <c r="GC114" s="28"/>
      <c r="GD114" s="27"/>
      <c r="GE114" s="159"/>
      <c r="GF114" s="159"/>
      <c r="GG114" s="160"/>
      <c r="GH114" s="161"/>
      <c r="GI114" s="162"/>
      <c r="GJ114" s="36"/>
      <c r="GK114" s="27"/>
      <c r="GL114" s="28"/>
      <c r="GM114" s="27"/>
      <c r="GN114" s="159"/>
      <c r="GO114" s="159"/>
      <c r="GP114" s="160"/>
      <c r="GQ114" s="161"/>
      <c r="GR114" s="162"/>
      <c r="GS114" s="36"/>
      <c r="GT114" s="27"/>
      <c r="GU114" s="28"/>
      <c r="GV114" s="27"/>
      <c r="GW114" s="159"/>
      <c r="GX114" s="159"/>
      <c r="GY114" s="160"/>
      <c r="GZ114" s="161"/>
      <c r="HA114" s="162"/>
      <c r="HB114" s="36"/>
      <c r="HC114" s="27"/>
      <c r="HD114" s="28"/>
      <c r="HE114" s="27"/>
      <c r="HF114" s="159"/>
      <c r="HG114" s="159"/>
      <c r="HH114" s="160"/>
      <c r="HI114" s="161"/>
      <c r="HJ114" s="162"/>
      <c r="HK114" s="36"/>
      <c r="HL114" s="27"/>
      <c r="HM114" s="28"/>
      <c r="HN114" s="27"/>
      <c r="HO114" s="159"/>
      <c r="HP114" s="159"/>
      <c r="HQ114" s="160"/>
      <c r="HR114" s="161"/>
      <c r="HS114" s="162"/>
      <c r="HT114" s="36"/>
      <c r="HU114" s="27"/>
      <c r="HV114" s="28"/>
      <c r="HW114" s="27"/>
      <c r="HX114" s="159"/>
      <c r="HY114" s="159"/>
      <c r="HZ114" s="160"/>
      <c r="IA114" s="161"/>
      <c r="IB114" s="162"/>
      <c r="IC114" s="36"/>
      <c r="ID114" s="27"/>
      <c r="IE114" s="28"/>
      <c r="IF114" s="27"/>
      <c r="IG114" s="159"/>
      <c r="IH114" s="159"/>
      <c r="II114" s="160"/>
      <c r="IJ114" s="161"/>
      <c r="IK114" s="162"/>
      <c r="IL114" s="36"/>
      <c r="IM114" s="27"/>
      <c r="IN114" s="28"/>
      <c r="IO114" s="27"/>
      <c r="IP114" s="159"/>
      <c r="IQ114" s="159"/>
      <c r="IR114" s="160"/>
      <c r="IS114" s="161"/>
      <c r="IT114" s="162"/>
      <c r="IU114" s="36"/>
      <c r="IV114" s="27"/>
      <c r="IW114" s="28"/>
      <c r="IX114" s="27"/>
      <c r="IY114" s="159"/>
      <c r="IZ114" s="159"/>
      <c r="JA114" s="160"/>
      <c r="JB114" s="161"/>
      <c r="JC114" s="162"/>
      <c r="JD114" s="36"/>
      <c r="JE114" s="27"/>
      <c r="JF114" s="28"/>
      <c r="JG114" s="27"/>
      <c r="JH114" s="159"/>
      <c r="JI114" s="159"/>
      <c r="JJ114" s="160"/>
      <c r="JK114" s="161"/>
      <c r="JL114" s="162" t="str">
        <f>IF(OR(AND(JG114="BöB",OR(JH114="Freihändig Tipo. 36 II d OAPub",JH114="Freihändig")),OR(AND(JG114="BöB",JJ114="No",JK114="No"),AND(JG114="BöB",JJ114="No",JK114="ja"),AND(JG114="BöB",JJ114="ja",JK114="No")),AND(JG114="OAPub",JK114="Ja")),"Fehler","")</f>
        <v/>
      </c>
      <c r="JM114" s="5"/>
    </row>
    <row r="115" spans="2:273" ht="27" customHeight="1" x14ac:dyDescent="0.2">
      <c r="B115" s="343"/>
      <c r="C115" s="429"/>
      <c r="D115" s="378"/>
      <c r="E115" s="510"/>
      <c r="F115" s="507" t="str">
        <f>IF(OR(AND(B113="Grundvertrag Dienstleistung",D113&lt;'Valori soglia'!H$5),AND(B113="Los Dienstleistung",D113&lt;'Valori soglia'!H$5),AND(B113="Grundvertrag Lieferung",D113&lt;'Valori soglia'!L$5),AND(B113="Los Lieferung",D113&lt;'Valori soglia'!L$5)),"Freihändig Tipo. 36 OAPub","")</f>
        <v/>
      </c>
      <c r="G115" s="508"/>
      <c r="H115" s="502"/>
      <c r="I115" s="503"/>
      <c r="J115" s="495"/>
      <c r="K115" s="168"/>
      <c r="L115" s="27"/>
      <c r="M115" s="28"/>
      <c r="N115" s="36"/>
      <c r="O115" s="169"/>
      <c r="P115" s="169"/>
      <c r="Q115" s="71"/>
      <c r="R115" s="126"/>
      <c r="S115" s="162"/>
      <c r="T115" s="162"/>
      <c r="U115" s="27"/>
      <c r="V115" s="27"/>
      <c r="W115" s="28"/>
      <c r="X115" s="27"/>
      <c r="Y115" s="159"/>
      <c r="Z115" s="159"/>
      <c r="AA115" s="160"/>
      <c r="AB115" s="161"/>
      <c r="AC115" s="162"/>
      <c r="AD115" s="27"/>
      <c r="AE115" s="27"/>
      <c r="AF115" s="28"/>
      <c r="AG115" s="27"/>
      <c r="AH115" s="159"/>
      <c r="AI115" s="159"/>
      <c r="AJ115" s="160"/>
      <c r="AK115" s="161"/>
      <c r="AL115" s="162"/>
      <c r="AM115" s="27"/>
      <c r="AN115" s="27"/>
      <c r="AO115" s="28"/>
      <c r="AP115" s="27"/>
      <c r="AQ115" s="159"/>
      <c r="AR115" s="159"/>
      <c r="AS115" s="160"/>
      <c r="AT115" s="161"/>
      <c r="AU115" s="162"/>
      <c r="AV115" s="27"/>
      <c r="AW115" s="27"/>
      <c r="AX115" s="28"/>
      <c r="AY115" s="27"/>
      <c r="AZ115" s="159"/>
      <c r="BA115" s="159"/>
      <c r="BB115" s="160"/>
      <c r="BC115" s="161"/>
      <c r="BD115" s="162"/>
      <c r="BE115" s="27"/>
      <c r="BF115" s="27"/>
      <c r="BG115" s="28"/>
      <c r="BH115" s="27"/>
      <c r="BI115" s="159"/>
      <c r="BJ115" s="159"/>
      <c r="BK115" s="160"/>
      <c r="BL115" s="161"/>
      <c r="BM115" s="162"/>
      <c r="BN115" s="27"/>
      <c r="BO115" s="27"/>
      <c r="BP115" s="28"/>
      <c r="BQ115" s="27"/>
      <c r="BR115" s="159"/>
      <c r="BS115" s="159"/>
      <c r="BT115" s="160"/>
      <c r="BU115" s="161"/>
      <c r="BV115" s="162"/>
      <c r="BW115" s="27"/>
      <c r="BX115" s="27"/>
      <c r="BY115" s="28"/>
      <c r="BZ115" s="27"/>
      <c r="CA115" s="159"/>
      <c r="CB115" s="159"/>
      <c r="CC115" s="160"/>
      <c r="CD115" s="161"/>
      <c r="CE115" s="162"/>
      <c r="CF115" s="27"/>
      <c r="CG115" s="27"/>
      <c r="CH115" s="28"/>
      <c r="CI115" s="27"/>
      <c r="CJ115" s="159"/>
      <c r="CK115" s="159"/>
      <c r="CL115" s="160"/>
      <c r="CM115" s="161"/>
      <c r="CN115" s="162"/>
      <c r="CO115" s="27"/>
      <c r="CP115" s="27"/>
      <c r="CQ115" s="28"/>
      <c r="CR115" s="27"/>
      <c r="CS115" s="159"/>
      <c r="CT115" s="159"/>
      <c r="CU115" s="160"/>
      <c r="CV115" s="161"/>
      <c r="CW115" s="162"/>
      <c r="CX115" s="27"/>
      <c r="CY115" s="27"/>
      <c r="CZ115" s="28"/>
      <c r="DA115" s="27"/>
      <c r="DB115" s="159"/>
      <c r="DC115" s="159"/>
      <c r="DD115" s="160"/>
      <c r="DE115" s="161"/>
      <c r="DF115" s="162"/>
      <c r="DG115" s="27"/>
      <c r="DH115" s="27"/>
      <c r="DI115" s="28"/>
      <c r="DJ115" s="27"/>
      <c r="DK115" s="159"/>
      <c r="DL115" s="159"/>
      <c r="DM115" s="160"/>
      <c r="DN115" s="161"/>
      <c r="DO115" s="162"/>
      <c r="DP115" s="27"/>
      <c r="DQ115" s="27"/>
      <c r="DR115" s="28"/>
      <c r="DS115" s="27"/>
      <c r="DT115" s="159"/>
      <c r="DU115" s="159"/>
      <c r="DV115" s="160"/>
      <c r="DW115" s="161"/>
      <c r="DX115" s="162"/>
      <c r="DY115" s="27"/>
      <c r="DZ115" s="27"/>
      <c r="EA115" s="28"/>
      <c r="EB115" s="27"/>
      <c r="EC115" s="159"/>
      <c r="ED115" s="159"/>
      <c r="EE115" s="160"/>
      <c r="EF115" s="161"/>
      <c r="EG115" s="162"/>
      <c r="EH115" s="27"/>
      <c r="EI115" s="27"/>
      <c r="EJ115" s="28"/>
      <c r="EK115" s="27"/>
      <c r="EL115" s="159"/>
      <c r="EM115" s="159"/>
      <c r="EN115" s="160"/>
      <c r="EO115" s="161"/>
      <c r="EP115" s="162"/>
      <c r="EQ115" s="27"/>
      <c r="ER115" s="27"/>
      <c r="ES115" s="28"/>
      <c r="ET115" s="27"/>
      <c r="EU115" s="159"/>
      <c r="EV115" s="159"/>
      <c r="EW115" s="160"/>
      <c r="EX115" s="161"/>
      <c r="EY115" s="162"/>
      <c r="EZ115" s="27"/>
      <c r="FA115" s="27"/>
      <c r="FB115" s="28"/>
      <c r="FC115" s="27"/>
      <c r="FD115" s="159"/>
      <c r="FE115" s="159"/>
      <c r="FF115" s="160"/>
      <c r="FG115" s="161"/>
      <c r="FH115" s="162"/>
      <c r="FI115" s="27"/>
      <c r="FJ115" s="27"/>
      <c r="FK115" s="28"/>
      <c r="FL115" s="27"/>
      <c r="FM115" s="159"/>
      <c r="FN115" s="159"/>
      <c r="FO115" s="160"/>
      <c r="FP115" s="161"/>
      <c r="FQ115" s="162"/>
      <c r="FR115" s="27"/>
      <c r="FS115" s="27"/>
      <c r="FT115" s="28"/>
      <c r="FU115" s="27"/>
      <c r="FV115" s="159"/>
      <c r="FW115" s="159"/>
      <c r="FX115" s="160"/>
      <c r="FY115" s="161"/>
      <c r="FZ115" s="162"/>
      <c r="GA115" s="27"/>
      <c r="GB115" s="27"/>
      <c r="GC115" s="28"/>
      <c r="GD115" s="27"/>
      <c r="GE115" s="159"/>
      <c r="GF115" s="159"/>
      <c r="GG115" s="160"/>
      <c r="GH115" s="161"/>
      <c r="GI115" s="162"/>
      <c r="GJ115" s="27"/>
      <c r="GK115" s="27"/>
      <c r="GL115" s="28"/>
      <c r="GM115" s="27"/>
      <c r="GN115" s="159"/>
      <c r="GO115" s="159"/>
      <c r="GP115" s="160"/>
      <c r="GQ115" s="161"/>
      <c r="GR115" s="162"/>
      <c r="GS115" s="27"/>
      <c r="GT115" s="27"/>
      <c r="GU115" s="28"/>
      <c r="GV115" s="27"/>
      <c r="GW115" s="159"/>
      <c r="GX115" s="159"/>
      <c r="GY115" s="160"/>
      <c r="GZ115" s="161"/>
      <c r="HA115" s="162"/>
      <c r="HB115" s="27"/>
      <c r="HC115" s="27"/>
      <c r="HD115" s="28"/>
      <c r="HE115" s="27"/>
      <c r="HF115" s="159"/>
      <c r="HG115" s="159"/>
      <c r="HH115" s="160"/>
      <c r="HI115" s="161"/>
      <c r="HJ115" s="162"/>
      <c r="HK115" s="27"/>
      <c r="HL115" s="27"/>
      <c r="HM115" s="28"/>
      <c r="HN115" s="27"/>
      <c r="HO115" s="159"/>
      <c r="HP115" s="159"/>
      <c r="HQ115" s="160"/>
      <c r="HR115" s="161"/>
      <c r="HS115" s="162"/>
      <c r="HT115" s="27"/>
      <c r="HU115" s="27"/>
      <c r="HV115" s="28"/>
      <c r="HW115" s="27"/>
      <c r="HX115" s="159"/>
      <c r="HY115" s="159"/>
      <c r="HZ115" s="160"/>
      <c r="IA115" s="161"/>
      <c r="IB115" s="162"/>
      <c r="IC115" s="27"/>
      <c r="ID115" s="27"/>
      <c r="IE115" s="28"/>
      <c r="IF115" s="27"/>
      <c r="IG115" s="159"/>
      <c r="IH115" s="159"/>
      <c r="II115" s="160"/>
      <c r="IJ115" s="161"/>
      <c r="IK115" s="162"/>
      <c r="IL115" s="27"/>
      <c r="IM115" s="27"/>
      <c r="IN115" s="28"/>
      <c r="IO115" s="27"/>
      <c r="IP115" s="159"/>
      <c r="IQ115" s="159"/>
      <c r="IR115" s="160"/>
      <c r="IS115" s="161"/>
      <c r="IT115" s="162"/>
      <c r="IU115" s="27"/>
      <c r="IV115" s="27"/>
      <c r="IW115" s="28"/>
      <c r="IX115" s="27"/>
      <c r="IY115" s="159"/>
      <c r="IZ115" s="159"/>
      <c r="JA115" s="160"/>
      <c r="JB115" s="161"/>
      <c r="JC115" s="162"/>
      <c r="JD115" s="27"/>
      <c r="JE115" s="27"/>
      <c r="JF115" s="28"/>
      <c r="JG115" s="27"/>
      <c r="JH115" s="159"/>
      <c r="JI115" s="159"/>
      <c r="JJ115" s="160"/>
      <c r="JK115" s="161"/>
      <c r="JL115" s="162"/>
      <c r="JM115" s="5"/>
    </row>
    <row r="116" spans="2:273" ht="27" customHeight="1" x14ac:dyDescent="0.2">
      <c r="B116" s="151" t="s">
        <v>103</v>
      </c>
      <c r="C116" s="429"/>
      <c r="D116" s="378">
        <v>0</v>
      </c>
      <c r="E116" s="510" t="str">
        <f>IF(D116&gt;='Valori soglia'!H$6,"BöB","OAPub")</f>
        <v>OAPub</v>
      </c>
      <c r="F116" s="505" t="str">
        <f>IF(D116&gt;='Valori soglia'!H$6,"Offenes Procedura *","")</f>
        <v/>
      </c>
      <c r="G116" s="506"/>
      <c r="H116" s="502" t="str">
        <f>IF(E116="BöB","Ja","No")</f>
        <v>No</v>
      </c>
      <c r="I116" s="503" t="str">
        <f>IF(E116="BöB","Ja","No")</f>
        <v>No</v>
      </c>
      <c r="J116" s="495"/>
      <c r="K116" s="77"/>
      <c r="L116" s="27"/>
      <c r="M116" s="28"/>
      <c r="N116" s="36"/>
      <c r="O116" s="167"/>
      <c r="P116" s="167"/>
      <c r="Q116" s="71"/>
      <c r="R116" s="126"/>
      <c r="S116" s="162"/>
      <c r="T116" s="162"/>
      <c r="U116" s="36"/>
      <c r="V116" s="27"/>
      <c r="W116" s="28"/>
      <c r="X116" s="27"/>
      <c r="Y116" s="159"/>
      <c r="Z116" s="159"/>
      <c r="AA116" s="160"/>
      <c r="AB116" s="161"/>
      <c r="AC116" s="162"/>
      <c r="AD116" s="36"/>
      <c r="AE116" s="27"/>
      <c r="AF116" s="28"/>
      <c r="AG116" s="27"/>
      <c r="AH116" s="159"/>
      <c r="AI116" s="159"/>
      <c r="AJ116" s="160"/>
      <c r="AK116" s="161"/>
      <c r="AL116" s="162"/>
      <c r="AM116" s="36"/>
      <c r="AN116" s="27"/>
      <c r="AO116" s="28"/>
      <c r="AP116" s="27"/>
      <c r="AQ116" s="159"/>
      <c r="AR116" s="159"/>
      <c r="AS116" s="160"/>
      <c r="AT116" s="161"/>
      <c r="AU116" s="162"/>
      <c r="AV116" s="36"/>
      <c r="AW116" s="27"/>
      <c r="AX116" s="28"/>
      <c r="AY116" s="27"/>
      <c r="AZ116" s="159"/>
      <c r="BA116" s="159"/>
      <c r="BB116" s="160"/>
      <c r="BC116" s="161"/>
      <c r="BD116" s="162"/>
      <c r="BE116" s="36"/>
      <c r="BF116" s="27"/>
      <c r="BG116" s="28"/>
      <c r="BH116" s="27"/>
      <c r="BI116" s="159"/>
      <c r="BJ116" s="159"/>
      <c r="BK116" s="160"/>
      <c r="BL116" s="161"/>
      <c r="BM116" s="162"/>
      <c r="BN116" s="36"/>
      <c r="BO116" s="27"/>
      <c r="BP116" s="28"/>
      <c r="BQ116" s="27"/>
      <c r="BR116" s="159"/>
      <c r="BS116" s="159"/>
      <c r="BT116" s="160"/>
      <c r="BU116" s="161"/>
      <c r="BV116" s="162"/>
      <c r="BW116" s="36"/>
      <c r="BX116" s="27"/>
      <c r="BY116" s="28"/>
      <c r="BZ116" s="27"/>
      <c r="CA116" s="159"/>
      <c r="CB116" s="159"/>
      <c r="CC116" s="160"/>
      <c r="CD116" s="161"/>
      <c r="CE116" s="162"/>
      <c r="CF116" s="36"/>
      <c r="CG116" s="27"/>
      <c r="CH116" s="28"/>
      <c r="CI116" s="27"/>
      <c r="CJ116" s="159"/>
      <c r="CK116" s="159"/>
      <c r="CL116" s="160"/>
      <c r="CM116" s="161"/>
      <c r="CN116" s="162"/>
      <c r="CO116" s="36"/>
      <c r="CP116" s="27"/>
      <c r="CQ116" s="28"/>
      <c r="CR116" s="27"/>
      <c r="CS116" s="159"/>
      <c r="CT116" s="159"/>
      <c r="CU116" s="160"/>
      <c r="CV116" s="161"/>
      <c r="CW116" s="162"/>
      <c r="CX116" s="36"/>
      <c r="CY116" s="27"/>
      <c r="CZ116" s="28"/>
      <c r="DA116" s="27"/>
      <c r="DB116" s="159"/>
      <c r="DC116" s="159"/>
      <c r="DD116" s="160"/>
      <c r="DE116" s="161"/>
      <c r="DF116" s="162"/>
      <c r="DG116" s="36"/>
      <c r="DH116" s="27"/>
      <c r="DI116" s="28"/>
      <c r="DJ116" s="27"/>
      <c r="DK116" s="159"/>
      <c r="DL116" s="159"/>
      <c r="DM116" s="160"/>
      <c r="DN116" s="161"/>
      <c r="DO116" s="162"/>
      <c r="DP116" s="36"/>
      <c r="DQ116" s="27"/>
      <c r="DR116" s="28"/>
      <c r="DS116" s="27"/>
      <c r="DT116" s="159"/>
      <c r="DU116" s="159"/>
      <c r="DV116" s="160"/>
      <c r="DW116" s="161"/>
      <c r="DX116" s="162"/>
      <c r="DY116" s="36"/>
      <c r="DZ116" s="27"/>
      <c r="EA116" s="28"/>
      <c r="EB116" s="27"/>
      <c r="EC116" s="159"/>
      <c r="ED116" s="159"/>
      <c r="EE116" s="160"/>
      <c r="EF116" s="161"/>
      <c r="EG116" s="162"/>
      <c r="EH116" s="36"/>
      <c r="EI116" s="27"/>
      <c r="EJ116" s="28"/>
      <c r="EK116" s="27"/>
      <c r="EL116" s="159"/>
      <c r="EM116" s="159"/>
      <c r="EN116" s="160"/>
      <c r="EO116" s="161"/>
      <c r="EP116" s="162"/>
      <c r="EQ116" s="36"/>
      <c r="ER116" s="27"/>
      <c r="ES116" s="28"/>
      <c r="ET116" s="27"/>
      <c r="EU116" s="159"/>
      <c r="EV116" s="159"/>
      <c r="EW116" s="160"/>
      <c r="EX116" s="161"/>
      <c r="EY116" s="162"/>
      <c r="EZ116" s="36"/>
      <c r="FA116" s="27"/>
      <c r="FB116" s="28"/>
      <c r="FC116" s="27"/>
      <c r="FD116" s="159"/>
      <c r="FE116" s="159"/>
      <c r="FF116" s="160"/>
      <c r="FG116" s="161"/>
      <c r="FH116" s="162"/>
      <c r="FI116" s="36"/>
      <c r="FJ116" s="27"/>
      <c r="FK116" s="28"/>
      <c r="FL116" s="27"/>
      <c r="FM116" s="159"/>
      <c r="FN116" s="159"/>
      <c r="FO116" s="160"/>
      <c r="FP116" s="161"/>
      <c r="FQ116" s="162"/>
      <c r="FR116" s="36"/>
      <c r="FS116" s="27"/>
      <c r="FT116" s="28"/>
      <c r="FU116" s="27"/>
      <c r="FV116" s="159"/>
      <c r="FW116" s="159"/>
      <c r="FX116" s="160"/>
      <c r="FY116" s="161"/>
      <c r="FZ116" s="162"/>
      <c r="GA116" s="36"/>
      <c r="GB116" s="27"/>
      <c r="GC116" s="28"/>
      <c r="GD116" s="27"/>
      <c r="GE116" s="159"/>
      <c r="GF116" s="159"/>
      <c r="GG116" s="160"/>
      <c r="GH116" s="161"/>
      <c r="GI116" s="162"/>
      <c r="GJ116" s="36"/>
      <c r="GK116" s="27"/>
      <c r="GL116" s="28"/>
      <c r="GM116" s="27"/>
      <c r="GN116" s="159"/>
      <c r="GO116" s="159"/>
      <c r="GP116" s="160"/>
      <c r="GQ116" s="161"/>
      <c r="GR116" s="162"/>
      <c r="GS116" s="36"/>
      <c r="GT116" s="27"/>
      <c r="GU116" s="28"/>
      <c r="GV116" s="27"/>
      <c r="GW116" s="159"/>
      <c r="GX116" s="159"/>
      <c r="GY116" s="160"/>
      <c r="GZ116" s="161"/>
      <c r="HA116" s="162"/>
      <c r="HB116" s="36"/>
      <c r="HC116" s="27"/>
      <c r="HD116" s="28"/>
      <c r="HE116" s="27"/>
      <c r="HF116" s="159"/>
      <c r="HG116" s="159"/>
      <c r="HH116" s="160"/>
      <c r="HI116" s="161"/>
      <c r="HJ116" s="162"/>
      <c r="HK116" s="36"/>
      <c r="HL116" s="27"/>
      <c r="HM116" s="28"/>
      <c r="HN116" s="27"/>
      <c r="HO116" s="159"/>
      <c r="HP116" s="159"/>
      <c r="HQ116" s="160"/>
      <c r="HR116" s="161"/>
      <c r="HS116" s="162"/>
      <c r="HT116" s="36"/>
      <c r="HU116" s="27"/>
      <c r="HV116" s="28"/>
      <c r="HW116" s="27"/>
      <c r="HX116" s="159"/>
      <c r="HY116" s="159"/>
      <c r="HZ116" s="160"/>
      <c r="IA116" s="161"/>
      <c r="IB116" s="162"/>
      <c r="IC116" s="36"/>
      <c r="ID116" s="27"/>
      <c r="IE116" s="28"/>
      <c r="IF116" s="27"/>
      <c r="IG116" s="159"/>
      <c r="IH116" s="159"/>
      <c r="II116" s="160"/>
      <c r="IJ116" s="161"/>
      <c r="IK116" s="162"/>
      <c r="IL116" s="36"/>
      <c r="IM116" s="27"/>
      <c r="IN116" s="28"/>
      <c r="IO116" s="27"/>
      <c r="IP116" s="159"/>
      <c r="IQ116" s="159"/>
      <c r="IR116" s="160"/>
      <c r="IS116" s="161"/>
      <c r="IT116" s="162"/>
      <c r="IU116" s="36"/>
      <c r="IV116" s="27"/>
      <c r="IW116" s="28"/>
      <c r="IX116" s="27"/>
      <c r="IY116" s="159"/>
      <c r="IZ116" s="159"/>
      <c r="JA116" s="160"/>
      <c r="JB116" s="161"/>
      <c r="JC116" s="162"/>
      <c r="JD116" s="36"/>
      <c r="JE116" s="27"/>
      <c r="JF116" s="28"/>
      <c r="JG116" s="27"/>
      <c r="JH116" s="159"/>
      <c r="JI116" s="159"/>
      <c r="JJ116" s="160"/>
      <c r="JK116" s="161"/>
      <c r="JL116" s="162" t="str">
        <f>IF(OR(AND(JG116="BöB",OR(JH116="Freihändig Tipo. 36 II d OAPub",JH116="Freihändig")),OR(AND(JG116="BöB",JJ116="No",JK116="No"),AND(JG116="BöB",JJ116="No",JK116="ja"),AND(JG116="BöB",JJ116="ja",JK116="No")),AND(JG116="OAPub",JK116="Ja")),"Fehler","")</f>
        <v/>
      </c>
      <c r="JM116" s="5"/>
    </row>
    <row r="117" spans="2:273" ht="27" customHeight="1" x14ac:dyDescent="0.2">
      <c r="B117" s="342" t="s">
        <v>34</v>
      </c>
      <c r="C117" s="429"/>
      <c r="D117" s="378"/>
      <c r="E117" s="510"/>
      <c r="F117" s="498" t="str">
        <f>IF(OR(AND(B116="Grundvertrag Dienstleistung",D116&gt;='Valori soglia'!H$5,D116&lt;'Valori soglia'!H$6),AND(B116="Los Dienstleistung",D116&gt;='Valori soglia'!H$5,D116&lt;'Valori soglia'!H$6),AND(B116="Grundvertrag Lieferung",D116&gt;='Valori soglia'!L$5,D116&lt;'Valori soglia'!L$6),AND(B116="Los Lieferung",D116&gt;='Valori soglia'!L$5,D116&lt;'Valori soglia'!L$6)),"Einladungsverfahren *","")</f>
        <v/>
      </c>
      <c r="G117" s="499"/>
      <c r="H117" s="502"/>
      <c r="I117" s="503"/>
      <c r="J117" s="495"/>
      <c r="K117" s="168"/>
      <c r="L117" s="27"/>
      <c r="M117" s="28"/>
      <c r="N117" s="36"/>
      <c r="O117" s="73"/>
      <c r="P117" s="73"/>
      <c r="Q117" s="71"/>
      <c r="R117" s="126"/>
      <c r="S117" s="162"/>
      <c r="T117" s="162"/>
      <c r="U117" s="27"/>
      <c r="V117" s="27"/>
      <c r="W117" s="28"/>
      <c r="X117" s="27"/>
      <c r="Y117" s="159"/>
      <c r="Z117" s="159"/>
      <c r="AA117" s="160"/>
      <c r="AB117" s="161"/>
      <c r="AC117" s="162"/>
      <c r="AD117" s="27"/>
      <c r="AE117" s="27"/>
      <c r="AF117" s="28"/>
      <c r="AG117" s="27"/>
      <c r="AH117" s="159"/>
      <c r="AI117" s="159"/>
      <c r="AJ117" s="160"/>
      <c r="AK117" s="161"/>
      <c r="AL117" s="162"/>
      <c r="AM117" s="27"/>
      <c r="AN117" s="27"/>
      <c r="AO117" s="28"/>
      <c r="AP117" s="27"/>
      <c r="AQ117" s="159"/>
      <c r="AR117" s="159"/>
      <c r="AS117" s="160"/>
      <c r="AT117" s="161"/>
      <c r="AU117" s="162"/>
      <c r="AV117" s="27"/>
      <c r="AW117" s="27"/>
      <c r="AX117" s="28"/>
      <c r="AY117" s="27"/>
      <c r="AZ117" s="159"/>
      <c r="BA117" s="159"/>
      <c r="BB117" s="160"/>
      <c r="BC117" s="161"/>
      <c r="BD117" s="162"/>
      <c r="BE117" s="27"/>
      <c r="BF117" s="27"/>
      <c r="BG117" s="28"/>
      <c r="BH117" s="27"/>
      <c r="BI117" s="159"/>
      <c r="BJ117" s="159"/>
      <c r="BK117" s="160"/>
      <c r="BL117" s="161"/>
      <c r="BM117" s="162"/>
      <c r="BN117" s="27"/>
      <c r="BO117" s="27"/>
      <c r="BP117" s="28"/>
      <c r="BQ117" s="27"/>
      <c r="BR117" s="159"/>
      <c r="BS117" s="159"/>
      <c r="BT117" s="160"/>
      <c r="BU117" s="161"/>
      <c r="BV117" s="162"/>
      <c r="BW117" s="27"/>
      <c r="BX117" s="27"/>
      <c r="BY117" s="28"/>
      <c r="BZ117" s="27"/>
      <c r="CA117" s="159"/>
      <c r="CB117" s="159"/>
      <c r="CC117" s="160"/>
      <c r="CD117" s="161"/>
      <c r="CE117" s="162"/>
      <c r="CF117" s="27"/>
      <c r="CG117" s="27"/>
      <c r="CH117" s="28"/>
      <c r="CI117" s="27"/>
      <c r="CJ117" s="159"/>
      <c r="CK117" s="159"/>
      <c r="CL117" s="160"/>
      <c r="CM117" s="161"/>
      <c r="CN117" s="162"/>
      <c r="CO117" s="27"/>
      <c r="CP117" s="27"/>
      <c r="CQ117" s="28"/>
      <c r="CR117" s="27"/>
      <c r="CS117" s="159"/>
      <c r="CT117" s="159"/>
      <c r="CU117" s="160"/>
      <c r="CV117" s="161"/>
      <c r="CW117" s="162"/>
      <c r="CX117" s="27"/>
      <c r="CY117" s="27"/>
      <c r="CZ117" s="28"/>
      <c r="DA117" s="27"/>
      <c r="DB117" s="159"/>
      <c r="DC117" s="159"/>
      <c r="DD117" s="160"/>
      <c r="DE117" s="161"/>
      <c r="DF117" s="162"/>
      <c r="DG117" s="27"/>
      <c r="DH117" s="27"/>
      <c r="DI117" s="28"/>
      <c r="DJ117" s="27"/>
      <c r="DK117" s="159"/>
      <c r="DL117" s="159"/>
      <c r="DM117" s="160"/>
      <c r="DN117" s="161"/>
      <c r="DO117" s="162"/>
      <c r="DP117" s="27"/>
      <c r="DQ117" s="27"/>
      <c r="DR117" s="28"/>
      <c r="DS117" s="27"/>
      <c r="DT117" s="159"/>
      <c r="DU117" s="159"/>
      <c r="DV117" s="160"/>
      <c r="DW117" s="161"/>
      <c r="DX117" s="162"/>
      <c r="DY117" s="27"/>
      <c r="DZ117" s="27"/>
      <c r="EA117" s="28"/>
      <c r="EB117" s="27"/>
      <c r="EC117" s="159"/>
      <c r="ED117" s="159"/>
      <c r="EE117" s="160"/>
      <c r="EF117" s="161"/>
      <c r="EG117" s="162"/>
      <c r="EH117" s="27"/>
      <c r="EI117" s="27"/>
      <c r="EJ117" s="28"/>
      <c r="EK117" s="27"/>
      <c r="EL117" s="159"/>
      <c r="EM117" s="159"/>
      <c r="EN117" s="160"/>
      <c r="EO117" s="161"/>
      <c r="EP117" s="162"/>
      <c r="EQ117" s="27"/>
      <c r="ER117" s="27"/>
      <c r="ES117" s="28"/>
      <c r="ET117" s="27"/>
      <c r="EU117" s="159"/>
      <c r="EV117" s="159"/>
      <c r="EW117" s="160"/>
      <c r="EX117" s="161"/>
      <c r="EY117" s="162"/>
      <c r="EZ117" s="27"/>
      <c r="FA117" s="27"/>
      <c r="FB117" s="28"/>
      <c r="FC117" s="27"/>
      <c r="FD117" s="159"/>
      <c r="FE117" s="159"/>
      <c r="FF117" s="160"/>
      <c r="FG117" s="161"/>
      <c r="FH117" s="162"/>
      <c r="FI117" s="27"/>
      <c r="FJ117" s="27"/>
      <c r="FK117" s="28"/>
      <c r="FL117" s="27"/>
      <c r="FM117" s="159"/>
      <c r="FN117" s="159"/>
      <c r="FO117" s="160"/>
      <c r="FP117" s="161"/>
      <c r="FQ117" s="162"/>
      <c r="FR117" s="27"/>
      <c r="FS117" s="27"/>
      <c r="FT117" s="28"/>
      <c r="FU117" s="27"/>
      <c r="FV117" s="159"/>
      <c r="FW117" s="159"/>
      <c r="FX117" s="160"/>
      <c r="FY117" s="161"/>
      <c r="FZ117" s="162"/>
      <c r="GA117" s="27"/>
      <c r="GB117" s="27"/>
      <c r="GC117" s="28"/>
      <c r="GD117" s="27"/>
      <c r="GE117" s="159"/>
      <c r="GF117" s="159"/>
      <c r="GG117" s="160"/>
      <c r="GH117" s="161"/>
      <c r="GI117" s="162"/>
      <c r="GJ117" s="27"/>
      <c r="GK117" s="27"/>
      <c r="GL117" s="28"/>
      <c r="GM117" s="27"/>
      <c r="GN117" s="159"/>
      <c r="GO117" s="159"/>
      <c r="GP117" s="160"/>
      <c r="GQ117" s="161"/>
      <c r="GR117" s="162"/>
      <c r="GS117" s="27"/>
      <c r="GT117" s="27"/>
      <c r="GU117" s="28"/>
      <c r="GV117" s="27"/>
      <c r="GW117" s="159"/>
      <c r="GX117" s="159"/>
      <c r="GY117" s="160"/>
      <c r="GZ117" s="161"/>
      <c r="HA117" s="162"/>
      <c r="HB117" s="27"/>
      <c r="HC117" s="27"/>
      <c r="HD117" s="28"/>
      <c r="HE117" s="27"/>
      <c r="HF117" s="159"/>
      <c r="HG117" s="159"/>
      <c r="HH117" s="160"/>
      <c r="HI117" s="161"/>
      <c r="HJ117" s="162"/>
      <c r="HK117" s="27"/>
      <c r="HL117" s="27"/>
      <c r="HM117" s="28"/>
      <c r="HN117" s="27"/>
      <c r="HO117" s="159"/>
      <c r="HP117" s="159"/>
      <c r="HQ117" s="160"/>
      <c r="HR117" s="161"/>
      <c r="HS117" s="162"/>
      <c r="HT117" s="27"/>
      <c r="HU117" s="27"/>
      <c r="HV117" s="28"/>
      <c r="HW117" s="27"/>
      <c r="HX117" s="159"/>
      <c r="HY117" s="159"/>
      <c r="HZ117" s="160"/>
      <c r="IA117" s="161"/>
      <c r="IB117" s="162"/>
      <c r="IC117" s="27"/>
      <c r="ID117" s="27"/>
      <c r="IE117" s="28"/>
      <c r="IF117" s="27"/>
      <c r="IG117" s="159"/>
      <c r="IH117" s="159"/>
      <c r="II117" s="160"/>
      <c r="IJ117" s="161"/>
      <c r="IK117" s="162"/>
      <c r="IL117" s="27"/>
      <c r="IM117" s="27"/>
      <c r="IN117" s="28"/>
      <c r="IO117" s="27"/>
      <c r="IP117" s="159"/>
      <c r="IQ117" s="159"/>
      <c r="IR117" s="160"/>
      <c r="IS117" s="161"/>
      <c r="IT117" s="162"/>
      <c r="IU117" s="27"/>
      <c r="IV117" s="27"/>
      <c r="IW117" s="28"/>
      <c r="IX117" s="27"/>
      <c r="IY117" s="159"/>
      <c r="IZ117" s="159"/>
      <c r="JA117" s="160"/>
      <c r="JB117" s="161"/>
      <c r="JC117" s="162"/>
      <c r="JD117" s="27"/>
      <c r="JE117" s="27"/>
      <c r="JF117" s="28"/>
      <c r="JG117" s="27"/>
      <c r="JH117" s="159"/>
      <c r="JI117" s="159"/>
      <c r="JJ117" s="160"/>
      <c r="JK117" s="161"/>
      <c r="JL117" s="162"/>
      <c r="JM117" s="5"/>
    </row>
    <row r="118" spans="2:273" ht="27" customHeight="1" x14ac:dyDescent="0.2">
      <c r="B118" s="343"/>
      <c r="C118" s="429"/>
      <c r="D118" s="378"/>
      <c r="E118" s="510"/>
      <c r="F118" s="507" t="str">
        <f>IF(OR(AND(B116="Grundvertrag Dienstleistung",D116&lt;'Valori soglia'!H$5),AND(B116="Los Dienstleistung",D116&lt;'Valori soglia'!H$5),AND(B116="Grundvertrag Lieferung",D116&lt;'Valori soglia'!L$5),AND(B116="Los Lieferung",D116&lt;'Valori soglia'!L$5)),"Freihändig Tipo. 36 OAPub","")</f>
        <v/>
      </c>
      <c r="G118" s="508"/>
      <c r="H118" s="502"/>
      <c r="I118" s="503"/>
      <c r="J118" s="495"/>
      <c r="K118" s="168"/>
      <c r="L118" s="27"/>
      <c r="M118" s="28"/>
      <c r="N118" s="36"/>
      <c r="O118" s="169"/>
      <c r="P118" s="169"/>
      <c r="Q118" s="71"/>
      <c r="R118" s="126"/>
      <c r="S118" s="162"/>
      <c r="T118" s="162"/>
      <c r="U118" s="36"/>
      <c r="V118" s="27"/>
      <c r="W118" s="28"/>
      <c r="X118" s="27"/>
      <c r="Y118" s="159"/>
      <c r="Z118" s="159"/>
      <c r="AA118" s="160"/>
      <c r="AB118" s="161"/>
      <c r="AC118" s="162"/>
      <c r="AD118" s="36"/>
      <c r="AE118" s="27"/>
      <c r="AF118" s="28"/>
      <c r="AG118" s="27"/>
      <c r="AH118" s="159"/>
      <c r="AI118" s="159"/>
      <c r="AJ118" s="160"/>
      <c r="AK118" s="161"/>
      <c r="AL118" s="162"/>
      <c r="AM118" s="36"/>
      <c r="AN118" s="27"/>
      <c r="AO118" s="28"/>
      <c r="AP118" s="27"/>
      <c r="AQ118" s="159"/>
      <c r="AR118" s="159"/>
      <c r="AS118" s="160"/>
      <c r="AT118" s="161"/>
      <c r="AU118" s="162"/>
      <c r="AV118" s="36"/>
      <c r="AW118" s="27"/>
      <c r="AX118" s="28"/>
      <c r="AY118" s="27"/>
      <c r="AZ118" s="159"/>
      <c r="BA118" s="159"/>
      <c r="BB118" s="160"/>
      <c r="BC118" s="161"/>
      <c r="BD118" s="162"/>
      <c r="BE118" s="36"/>
      <c r="BF118" s="27"/>
      <c r="BG118" s="28"/>
      <c r="BH118" s="27"/>
      <c r="BI118" s="159"/>
      <c r="BJ118" s="159"/>
      <c r="BK118" s="160"/>
      <c r="BL118" s="161"/>
      <c r="BM118" s="162"/>
      <c r="BN118" s="36"/>
      <c r="BO118" s="27"/>
      <c r="BP118" s="28"/>
      <c r="BQ118" s="27"/>
      <c r="BR118" s="159"/>
      <c r="BS118" s="159"/>
      <c r="BT118" s="160"/>
      <c r="BU118" s="161"/>
      <c r="BV118" s="162"/>
      <c r="BW118" s="36"/>
      <c r="BX118" s="27"/>
      <c r="BY118" s="28"/>
      <c r="BZ118" s="27"/>
      <c r="CA118" s="159"/>
      <c r="CB118" s="159"/>
      <c r="CC118" s="160"/>
      <c r="CD118" s="161"/>
      <c r="CE118" s="162"/>
      <c r="CF118" s="36"/>
      <c r="CG118" s="27"/>
      <c r="CH118" s="28"/>
      <c r="CI118" s="27"/>
      <c r="CJ118" s="159"/>
      <c r="CK118" s="159"/>
      <c r="CL118" s="160"/>
      <c r="CM118" s="161"/>
      <c r="CN118" s="162"/>
      <c r="CO118" s="36"/>
      <c r="CP118" s="27"/>
      <c r="CQ118" s="28"/>
      <c r="CR118" s="27"/>
      <c r="CS118" s="159"/>
      <c r="CT118" s="159"/>
      <c r="CU118" s="160"/>
      <c r="CV118" s="161"/>
      <c r="CW118" s="162"/>
      <c r="CX118" s="36"/>
      <c r="CY118" s="27"/>
      <c r="CZ118" s="28"/>
      <c r="DA118" s="27"/>
      <c r="DB118" s="159"/>
      <c r="DC118" s="159"/>
      <c r="DD118" s="160"/>
      <c r="DE118" s="161"/>
      <c r="DF118" s="162"/>
      <c r="DG118" s="36"/>
      <c r="DH118" s="27"/>
      <c r="DI118" s="28"/>
      <c r="DJ118" s="27"/>
      <c r="DK118" s="159"/>
      <c r="DL118" s="159"/>
      <c r="DM118" s="160"/>
      <c r="DN118" s="161"/>
      <c r="DO118" s="162"/>
      <c r="DP118" s="36"/>
      <c r="DQ118" s="27"/>
      <c r="DR118" s="28"/>
      <c r="DS118" s="27"/>
      <c r="DT118" s="159"/>
      <c r="DU118" s="159"/>
      <c r="DV118" s="160"/>
      <c r="DW118" s="161"/>
      <c r="DX118" s="162"/>
      <c r="DY118" s="36"/>
      <c r="DZ118" s="27"/>
      <c r="EA118" s="28"/>
      <c r="EB118" s="27"/>
      <c r="EC118" s="159"/>
      <c r="ED118" s="159"/>
      <c r="EE118" s="160"/>
      <c r="EF118" s="161"/>
      <c r="EG118" s="162"/>
      <c r="EH118" s="36"/>
      <c r="EI118" s="27"/>
      <c r="EJ118" s="28"/>
      <c r="EK118" s="27"/>
      <c r="EL118" s="159"/>
      <c r="EM118" s="159"/>
      <c r="EN118" s="160"/>
      <c r="EO118" s="161"/>
      <c r="EP118" s="162"/>
      <c r="EQ118" s="36"/>
      <c r="ER118" s="27"/>
      <c r="ES118" s="28"/>
      <c r="ET118" s="27"/>
      <c r="EU118" s="159"/>
      <c r="EV118" s="159"/>
      <c r="EW118" s="160"/>
      <c r="EX118" s="161"/>
      <c r="EY118" s="162"/>
      <c r="EZ118" s="36"/>
      <c r="FA118" s="27"/>
      <c r="FB118" s="28"/>
      <c r="FC118" s="27"/>
      <c r="FD118" s="159"/>
      <c r="FE118" s="159"/>
      <c r="FF118" s="160"/>
      <c r="FG118" s="161"/>
      <c r="FH118" s="162"/>
      <c r="FI118" s="36"/>
      <c r="FJ118" s="27"/>
      <c r="FK118" s="28"/>
      <c r="FL118" s="27"/>
      <c r="FM118" s="159"/>
      <c r="FN118" s="159"/>
      <c r="FO118" s="160"/>
      <c r="FP118" s="161"/>
      <c r="FQ118" s="162"/>
      <c r="FR118" s="36"/>
      <c r="FS118" s="27"/>
      <c r="FT118" s="28"/>
      <c r="FU118" s="27"/>
      <c r="FV118" s="159"/>
      <c r="FW118" s="159"/>
      <c r="FX118" s="160"/>
      <c r="FY118" s="161"/>
      <c r="FZ118" s="162"/>
      <c r="GA118" s="36"/>
      <c r="GB118" s="27"/>
      <c r="GC118" s="28"/>
      <c r="GD118" s="27"/>
      <c r="GE118" s="159"/>
      <c r="GF118" s="159"/>
      <c r="GG118" s="160"/>
      <c r="GH118" s="161"/>
      <c r="GI118" s="162"/>
      <c r="GJ118" s="36"/>
      <c r="GK118" s="27"/>
      <c r="GL118" s="28"/>
      <c r="GM118" s="27"/>
      <c r="GN118" s="159"/>
      <c r="GO118" s="159"/>
      <c r="GP118" s="160"/>
      <c r="GQ118" s="161"/>
      <c r="GR118" s="162"/>
      <c r="GS118" s="36"/>
      <c r="GT118" s="27"/>
      <c r="GU118" s="28"/>
      <c r="GV118" s="27"/>
      <c r="GW118" s="159"/>
      <c r="GX118" s="159"/>
      <c r="GY118" s="160"/>
      <c r="GZ118" s="161"/>
      <c r="HA118" s="162"/>
      <c r="HB118" s="36"/>
      <c r="HC118" s="27"/>
      <c r="HD118" s="28"/>
      <c r="HE118" s="27"/>
      <c r="HF118" s="159"/>
      <c r="HG118" s="159"/>
      <c r="HH118" s="160"/>
      <c r="HI118" s="161"/>
      <c r="HJ118" s="162"/>
      <c r="HK118" s="36"/>
      <c r="HL118" s="27"/>
      <c r="HM118" s="28"/>
      <c r="HN118" s="27"/>
      <c r="HO118" s="159"/>
      <c r="HP118" s="159"/>
      <c r="HQ118" s="160"/>
      <c r="HR118" s="161"/>
      <c r="HS118" s="162"/>
      <c r="HT118" s="36"/>
      <c r="HU118" s="27"/>
      <c r="HV118" s="28"/>
      <c r="HW118" s="27"/>
      <c r="HX118" s="159"/>
      <c r="HY118" s="159"/>
      <c r="HZ118" s="160"/>
      <c r="IA118" s="161"/>
      <c r="IB118" s="162"/>
      <c r="IC118" s="36"/>
      <c r="ID118" s="27"/>
      <c r="IE118" s="28"/>
      <c r="IF118" s="27"/>
      <c r="IG118" s="159"/>
      <c r="IH118" s="159"/>
      <c r="II118" s="160"/>
      <c r="IJ118" s="161"/>
      <c r="IK118" s="162"/>
      <c r="IL118" s="36"/>
      <c r="IM118" s="27"/>
      <c r="IN118" s="28"/>
      <c r="IO118" s="27"/>
      <c r="IP118" s="159"/>
      <c r="IQ118" s="159"/>
      <c r="IR118" s="160"/>
      <c r="IS118" s="161"/>
      <c r="IT118" s="162"/>
      <c r="IU118" s="36"/>
      <c r="IV118" s="27"/>
      <c r="IW118" s="28"/>
      <c r="IX118" s="27"/>
      <c r="IY118" s="159"/>
      <c r="IZ118" s="159"/>
      <c r="JA118" s="160"/>
      <c r="JB118" s="161"/>
      <c r="JC118" s="162"/>
      <c r="JD118" s="36"/>
      <c r="JE118" s="27"/>
      <c r="JF118" s="28"/>
      <c r="JG118" s="27"/>
      <c r="JH118" s="159"/>
      <c r="JI118" s="159"/>
      <c r="JJ118" s="160"/>
      <c r="JK118" s="161"/>
      <c r="JL118" s="162" t="str">
        <f>IF(OR(AND(JG118="BöB",OR(JH118="Freihändig Tipo. 36 II d OAPub",JH118="Freihändig")),OR(AND(JG118="BöB",JJ118="No",JK118="No"),AND(JG118="BöB",JJ118="No",JK118="ja"),AND(JG118="BöB",JJ118="ja",JK118="No")),AND(JG118="OAPub",JK118="Ja")),"Fehler","")</f>
        <v/>
      </c>
      <c r="JM118" s="5"/>
    </row>
    <row r="119" spans="2:273" ht="27" customHeight="1" x14ac:dyDescent="0.2">
      <c r="B119" s="151" t="s">
        <v>103</v>
      </c>
      <c r="C119" s="429"/>
      <c r="D119" s="378">
        <v>0</v>
      </c>
      <c r="E119" s="510" t="str">
        <f>IF(D119&gt;='Valori soglia'!H$6,"BöB","OAPub")</f>
        <v>OAPub</v>
      </c>
      <c r="F119" s="505" t="str">
        <f>IF(D119&gt;='Valori soglia'!H$6,"Offenes Procedura *","")</f>
        <v/>
      </c>
      <c r="G119" s="506"/>
      <c r="H119" s="502" t="str">
        <f>IF(E119="BöB","Ja","No")</f>
        <v>No</v>
      </c>
      <c r="I119" s="503" t="str">
        <f>IF(E119="BöB","Ja","No")</f>
        <v>No</v>
      </c>
      <c r="J119" s="495"/>
      <c r="K119" s="77"/>
      <c r="L119" s="27"/>
      <c r="M119" s="28"/>
      <c r="N119" s="36"/>
      <c r="O119" s="167"/>
      <c r="P119" s="167"/>
      <c r="Q119" s="71"/>
      <c r="R119" s="126"/>
      <c r="S119" s="162"/>
      <c r="T119" s="162"/>
      <c r="U119" s="27"/>
      <c r="V119" s="27"/>
      <c r="W119" s="28"/>
      <c r="X119" s="27"/>
      <c r="Y119" s="159"/>
      <c r="Z119" s="159"/>
      <c r="AA119" s="160"/>
      <c r="AB119" s="161"/>
      <c r="AC119" s="162"/>
      <c r="AD119" s="27"/>
      <c r="AE119" s="27"/>
      <c r="AF119" s="28"/>
      <c r="AG119" s="27"/>
      <c r="AH119" s="159"/>
      <c r="AI119" s="159"/>
      <c r="AJ119" s="160"/>
      <c r="AK119" s="161"/>
      <c r="AL119" s="162"/>
      <c r="AM119" s="27"/>
      <c r="AN119" s="27"/>
      <c r="AO119" s="28"/>
      <c r="AP119" s="27"/>
      <c r="AQ119" s="159"/>
      <c r="AR119" s="159"/>
      <c r="AS119" s="160"/>
      <c r="AT119" s="161"/>
      <c r="AU119" s="162"/>
      <c r="AV119" s="27"/>
      <c r="AW119" s="27"/>
      <c r="AX119" s="28"/>
      <c r="AY119" s="27"/>
      <c r="AZ119" s="159"/>
      <c r="BA119" s="159"/>
      <c r="BB119" s="160"/>
      <c r="BC119" s="161"/>
      <c r="BD119" s="162"/>
      <c r="BE119" s="27"/>
      <c r="BF119" s="27"/>
      <c r="BG119" s="28"/>
      <c r="BH119" s="27"/>
      <c r="BI119" s="159"/>
      <c r="BJ119" s="159"/>
      <c r="BK119" s="160"/>
      <c r="BL119" s="161"/>
      <c r="BM119" s="162"/>
      <c r="BN119" s="27"/>
      <c r="BO119" s="27"/>
      <c r="BP119" s="28"/>
      <c r="BQ119" s="27"/>
      <c r="BR119" s="159"/>
      <c r="BS119" s="159"/>
      <c r="BT119" s="160"/>
      <c r="BU119" s="161"/>
      <c r="BV119" s="162"/>
      <c r="BW119" s="27"/>
      <c r="BX119" s="27"/>
      <c r="BY119" s="28"/>
      <c r="BZ119" s="27"/>
      <c r="CA119" s="159"/>
      <c r="CB119" s="159"/>
      <c r="CC119" s="160"/>
      <c r="CD119" s="161"/>
      <c r="CE119" s="162"/>
      <c r="CF119" s="27"/>
      <c r="CG119" s="27"/>
      <c r="CH119" s="28"/>
      <c r="CI119" s="27"/>
      <c r="CJ119" s="159"/>
      <c r="CK119" s="159"/>
      <c r="CL119" s="160"/>
      <c r="CM119" s="161"/>
      <c r="CN119" s="162"/>
      <c r="CO119" s="27"/>
      <c r="CP119" s="27"/>
      <c r="CQ119" s="28"/>
      <c r="CR119" s="27"/>
      <c r="CS119" s="159"/>
      <c r="CT119" s="159"/>
      <c r="CU119" s="160"/>
      <c r="CV119" s="161"/>
      <c r="CW119" s="162"/>
      <c r="CX119" s="27"/>
      <c r="CY119" s="27"/>
      <c r="CZ119" s="28"/>
      <c r="DA119" s="27"/>
      <c r="DB119" s="159"/>
      <c r="DC119" s="159"/>
      <c r="DD119" s="160"/>
      <c r="DE119" s="161"/>
      <c r="DF119" s="162"/>
      <c r="DG119" s="27"/>
      <c r="DH119" s="27"/>
      <c r="DI119" s="28"/>
      <c r="DJ119" s="27"/>
      <c r="DK119" s="159"/>
      <c r="DL119" s="159"/>
      <c r="DM119" s="160"/>
      <c r="DN119" s="161"/>
      <c r="DO119" s="162"/>
      <c r="DP119" s="27"/>
      <c r="DQ119" s="27"/>
      <c r="DR119" s="28"/>
      <c r="DS119" s="27"/>
      <c r="DT119" s="159"/>
      <c r="DU119" s="159"/>
      <c r="DV119" s="160"/>
      <c r="DW119" s="161"/>
      <c r="DX119" s="162"/>
      <c r="DY119" s="27"/>
      <c r="DZ119" s="27"/>
      <c r="EA119" s="28"/>
      <c r="EB119" s="27"/>
      <c r="EC119" s="159"/>
      <c r="ED119" s="159"/>
      <c r="EE119" s="160"/>
      <c r="EF119" s="161"/>
      <c r="EG119" s="162"/>
      <c r="EH119" s="27"/>
      <c r="EI119" s="27"/>
      <c r="EJ119" s="28"/>
      <c r="EK119" s="27"/>
      <c r="EL119" s="159"/>
      <c r="EM119" s="159"/>
      <c r="EN119" s="160"/>
      <c r="EO119" s="161"/>
      <c r="EP119" s="162"/>
      <c r="EQ119" s="27"/>
      <c r="ER119" s="27"/>
      <c r="ES119" s="28"/>
      <c r="ET119" s="27"/>
      <c r="EU119" s="159"/>
      <c r="EV119" s="159"/>
      <c r="EW119" s="160"/>
      <c r="EX119" s="161"/>
      <c r="EY119" s="162"/>
      <c r="EZ119" s="27"/>
      <c r="FA119" s="27"/>
      <c r="FB119" s="28"/>
      <c r="FC119" s="27"/>
      <c r="FD119" s="159"/>
      <c r="FE119" s="159"/>
      <c r="FF119" s="160"/>
      <c r="FG119" s="161"/>
      <c r="FH119" s="162"/>
      <c r="FI119" s="27"/>
      <c r="FJ119" s="27"/>
      <c r="FK119" s="28"/>
      <c r="FL119" s="27"/>
      <c r="FM119" s="159"/>
      <c r="FN119" s="159"/>
      <c r="FO119" s="160"/>
      <c r="FP119" s="161"/>
      <c r="FQ119" s="162"/>
      <c r="FR119" s="27"/>
      <c r="FS119" s="27"/>
      <c r="FT119" s="28"/>
      <c r="FU119" s="27"/>
      <c r="FV119" s="159"/>
      <c r="FW119" s="159"/>
      <c r="FX119" s="160"/>
      <c r="FY119" s="161"/>
      <c r="FZ119" s="162"/>
      <c r="GA119" s="27"/>
      <c r="GB119" s="27"/>
      <c r="GC119" s="28"/>
      <c r="GD119" s="27"/>
      <c r="GE119" s="159"/>
      <c r="GF119" s="159"/>
      <c r="GG119" s="160"/>
      <c r="GH119" s="161"/>
      <c r="GI119" s="162"/>
      <c r="GJ119" s="27"/>
      <c r="GK119" s="27"/>
      <c r="GL119" s="28"/>
      <c r="GM119" s="27"/>
      <c r="GN119" s="159"/>
      <c r="GO119" s="159"/>
      <c r="GP119" s="160"/>
      <c r="GQ119" s="161"/>
      <c r="GR119" s="162"/>
      <c r="GS119" s="27"/>
      <c r="GT119" s="27"/>
      <c r="GU119" s="28"/>
      <c r="GV119" s="27"/>
      <c r="GW119" s="159"/>
      <c r="GX119" s="159"/>
      <c r="GY119" s="160"/>
      <c r="GZ119" s="161"/>
      <c r="HA119" s="162"/>
      <c r="HB119" s="27"/>
      <c r="HC119" s="27"/>
      <c r="HD119" s="28"/>
      <c r="HE119" s="27"/>
      <c r="HF119" s="159"/>
      <c r="HG119" s="159"/>
      <c r="HH119" s="160"/>
      <c r="HI119" s="161"/>
      <c r="HJ119" s="162"/>
      <c r="HK119" s="27"/>
      <c r="HL119" s="27"/>
      <c r="HM119" s="28"/>
      <c r="HN119" s="27"/>
      <c r="HO119" s="159"/>
      <c r="HP119" s="159"/>
      <c r="HQ119" s="160"/>
      <c r="HR119" s="161"/>
      <c r="HS119" s="162"/>
      <c r="HT119" s="27"/>
      <c r="HU119" s="27"/>
      <c r="HV119" s="28"/>
      <c r="HW119" s="27"/>
      <c r="HX119" s="159"/>
      <c r="HY119" s="159"/>
      <c r="HZ119" s="160"/>
      <c r="IA119" s="161"/>
      <c r="IB119" s="162"/>
      <c r="IC119" s="27"/>
      <c r="ID119" s="27"/>
      <c r="IE119" s="28"/>
      <c r="IF119" s="27"/>
      <c r="IG119" s="159"/>
      <c r="IH119" s="159"/>
      <c r="II119" s="160"/>
      <c r="IJ119" s="161"/>
      <c r="IK119" s="162"/>
      <c r="IL119" s="27"/>
      <c r="IM119" s="27"/>
      <c r="IN119" s="28"/>
      <c r="IO119" s="27"/>
      <c r="IP119" s="159"/>
      <c r="IQ119" s="159"/>
      <c r="IR119" s="160"/>
      <c r="IS119" s="161"/>
      <c r="IT119" s="162"/>
      <c r="IU119" s="27"/>
      <c r="IV119" s="27"/>
      <c r="IW119" s="28"/>
      <c r="IX119" s="27"/>
      <c r="IY119" s="159"/>
      <c r="IZ119" s="159"/>
      <c r="JA119" s="160"/>
      <c r="JB119" s="161"/>
      <c r="JC119" s="162"/>
      <c r="JD119" s="27"/>
      <c r="JE119" s="27"/>
      <c r="JF119" s="28"/>
      <c r="JG119" s="27"/>
      <c r="JH119" s="159"/>
      <c r="JI119" s="159"/>
      <c r="JJ119" s="160"/>
      <c r="JK119" s="161"/>
      <c r="JL119" s="162"/>
      <c r="JM119" s="5"/>
    </row>
    <row r="120" spans="2:273" ht="27" customHeight="1" x14ac:dyDescent="0.2">
      <c r="B120" s="342" t="s">
        <v>34</v>
      </c>
      <c r="C120" s="429"/>
      <c r="D120" s="378"/>
      <c r="E120" s="510"/>
      <c r="F120" s="498" t="str">
        <f>IF(OR(AND(B119="Grundvertrag Dienstleistung",D119&gt;='Valori soglia'!H$5,D119&lt;'Valori soglia'!H$6),AND(B119="Los Dienstleistung",D119&gt;='Valori soglia'!H$5,D119&lt;'Valori soglia'!H$6),AND(B119="Grundvertrag Lieferung",D119&gt;='Valori soglia'!L$5,D119&lt;'Valori soglia'!L$6),AND(B119="Los Lieferung",D119&gt;='Valori soglia'!L$5,D119&lt;'Valori soglia'!L$6)),"Einladungsverfahren *","")</f>
        <v/>
      </c>
      <c r="G120" s="499"/>
      <c r="H120" s="502"/>
      <c r="I120" s="503"/>
      <c r="J120" s="495"/>
      <c r="K120" s="168"/>
      <c r="L120" s="27"/>
      <c r="M120" s="28"/>
      <c r="N120" s="36"/>
      <c r="O120" s="73"/>
      <c r="P120" s="73"/>
      <c r="Q120" s="71"/>
      <c r="R120" s="126"/>
      <c r="S120" s="162"/>
      <c r="T120" s="162"/>
      <c r="U120" s="36"/>
      <c r="V120" s="27"/>
      <c r="W120" s="28"/>
      <c r="X120" s="27"/>
      <c r="Y120" s="159"/>
      <c r="Z120" s="159"/>
      <c r="AA120" s="160"/>
      <c r="AB120" s="161"/>
      <c r="AC120" s="162"/>
      <c r="AD120" s="36"/>
      <c r="AE120" s="27"/>
      <c r="AF120" s="28"/>
      <c r="AG120" s="27"/>
      <c r="AH120" s="159"/>
      <c r="AI120" s="159"/>
      <c r="AJ120" s="160"/>
      <c r="AK120" s="161"/>
      <c r="AL120" s="162"/>
      <c r="AM120" s="36"/>
      <c r="AN120" s="27"/>
      <c r="AO120" s="28"/>
      <c r="AP120" s="27"/>
      <c r="AQ120" s="159"/>
      <c r="AR120" s="159"/>
      <c r="AS120" s="160"/>
      <c r="AT120" s="161"/>
      <c r="AU120" s="162"/>
      <c r="AV120" s="36"/>
      <c r="AW120" s="27"/>
      <c r="AX120" s="28"/>
      <c r="AY120" s="27"/>
      <c r="AZ120" s="159"/>
      <c r="BA120" s="159"/>
      <c r="BB120" s="160"/>
      <c r="BC120" s="161"/>
      <c r="BD120" s="162"/>
      <c r="BE120" s="36"/>
      <c r="BF120" s="27"/>
      <c r="BG120" s="28"/>
      <c r="BH120" s="27"/>
      <c r="BI120" s="159"/>
      <c r="BJ120" s="159"/>
      <c r="BK120" s="160"/>
      <c r="BL120" s="161"/>
      <c r="BM120" s="162"/>
      <c r="BN120" s="36"/>
      <c r="BO120" s="27"/>
      <c r="BP120" s="28"/>
      <c r="BQ120" s="27"/>
      <c r="BR120" s="159"/>
      <c r="BS120" s="159"/>
      <c r="BT120" s="160"/>
      <c r="BU120" s="161"/>
      <c r="BV120" s="162"/>
      <c r="BW120" s="36"/>
      <c r="BX120" s="27"/>
      <c r="BY120" s="28"/>
      <c r="BZ120" s="27"/>
      <c r="CA120" s="159"/>
      <c r="CB120" s="159"/>
      <c r="CC120" s="160"/>
      <c r="CD120" s="161"/>
      <c r="CE120" s="162"/>
      <c r="CF120" s="36"/>
      <c r="CG120" s="27"/>
      <c r="CH120" s="28"/>
      <c r="CI120" s="27"/>
      <c r="CJ120" s="159"/>
      <c r="CK120" s="159"/>
      <c r="CL120" s="160"/>
      <c r="CM120" s="161"/>
      <c r="CN120" s="162"/>
      <c r="CO120" s="36"/>
      <c r="CP120" s="27"/>
      <c r="CQ120" s="28"/>
      <c r="CR120" s="27"/>
      <c r="CS120" s="159"/>
      <c r="CT120" s="159"/>
      <c r="CU120" s="160"/>
      <c r="CV120" s="161"/>
      <c r="CW120" s="162"/>
      <c r="CX120" s="36"/>
      <c r="CY120" s="27"/>
      <c r="CZ120" s="28"/>
      <c r="DA120" s="27"/>
      <c r="DB120" s="159"/>
      <c r="DC120" s="159"/>
      <c r="DD120" s="160"/>
      <c r="DE120" s="161"/>
      <c r="DF120" s="162"/>
      <c r="DG120" s="36"/>
      <c r="DH120" s="27"/>
      <c r="DI120" s="28"/>
      <c r="DJ120" s="27"/>
      <c r="DK120" s="159"/>
      <c r="DL120" s="159"/>
      <c r="DM120" s="160"/>
      <c r="DN120" s="161"/>
      <c r="DO120" s="162"/>
      <c r="DP120" s="36"/>
      <c r="DQ120" s="27"/>
      <c r="DR120" s="28"/>
      <c r="DS120" s="27"/>
      <c r="DT120" s="159"/>
      <c r="DU120" s="159"/>
      <c r="DV120" s="160"/>
      <c r="DW120" s="161"/>
      <c r="DX120" s="162"/>
      <c r="DY120" s="36"/>
      <c r="DZ120" s="27"/>
      <c r="EA120" s="28"/>
      <c r="EB120" s="27"/>
      <c r="EC120" s="159"/>
      <c r="ED120" s="159"/>
      <c r="EE120" s="160"/>
      <c r="EF120" s="161"/>
      <c r="EG120" s="162"/>
      <c r="EH120" s="36"/>
      <c r="EI120" s="27"/>
      <c r="EJ120" s="28"/>
      <c r="EK120" s="27"/>
      <c r="EL120" s="159"/>
      <c r="EM120" s="159"/>
      <c r="EN120" s="160"/>
      <c r="EO120" s="161"/>
      <c r="EP120" s="162"/>
      <c r="EQ120" s="36"/>
      <c r="ER120" s="27"/>
      <c r="ES120" s="28"/>
      <c r="ET120" s="27"/>
      <c r="EU120" s="159"/>
      <c r="EV120" s="159"/>
      <c r="EW120" s="160"/>
      <c r="EX120" s="161"/>
      <c r="EY120" s="162"/>
      <c r="EZ120" s="36"/>
      <c r="FA120" s="27"/>
      <c r="FB120" s="28"/>
      <c r="FC120" s="27"/>
      <c r="FD120" s="159"/>
      <c r="FE120" s="159"/>
      <c r="FF120" s="160"/>
      <c r="FG120" s="161"/>
      <c r="FH120" s="162"/>
      <c r="FI120" s="36"/>
      <c r="FJ120" s="27"/>
      <c r="FK120" s="28"/>
      <c r="FL120" s="27"/>
      <c r="FM120" s="159"/>
      <c r="FN120" s="159"/>
      <c r="FO120" s="160"/>
      <c r="FP120" s="161"/>
      <c r="FQ120" s="162"/>
      <c r="FR120" s="36"/>
      <c r="FS120" s="27"/>
      <c r="FT120" s="28"/>
      <c r="FU120" s="27"/>
      <c r="FV120" s="159"/>
      <c r="FW120" s="159"/>
      <c r="FX120" s="160"/>
      <c r="FY120" s="161"/>
      <c r="FZ120" s="162"/>
      <c r="GA120" s="36"/>
      <c r="GB120" s="27"/>
      <c r="GC120" s="28"/>
      <c r="GD120" s="27"/>
      <c r="GE120" s="159"/>
      <c r="GF120" s="159"/>
      <c r="GG120" s="160"/>
      <c r="GH120" s="161"/>
      <c r="GI120" s="162"/>
      <c r="GJ120" s="36"/>
      <c r="GK120" s="27"/>
      <c r="GL120" s="28"/>
      <c r="GM120" s="27"/>
      <c r="GN120" s="159"/>
      <c r="GO120" s="159"/>
      <c r="GP120" s="160"/>
      <c r="GQ120" s="161"/>
      <c r="GR120" s="162"/>
      <c r="GS120" s="36"/>
      <c r="GT120" s="27"/>
      <c r="GU120" s="28"/>
      <c r="GV120" s="27"/>
      <c r="GW120" s="159"/>
      <c r="GX120" s="159"/>
      <c r="GY120" s="160"/>
      <c r="GZ120" s="161"/>
      <c r="HA120" s="162"/>
      <c r="HB120" s="36"/>
      <c r="HC120" s="27"/>
      <c r="HD120" s="28"/>
      <c r="HE120" s="27"/>
      <c r="HF120" s="159"/>
      <c r="HG120" s="159"/>
      <c r="HH120" s="160"/>
      <c r="HI120" s="161"/>
      <c r="HJ120" s="162"/>
      <c r="HK120" s="36"/>
      <c r="HL120" s="27"/>
      <c r="HM120" s="28"/>
      <c r="HN120" s="27"/>
      <c r="HO120" s="159"/>
      <c r="HP120" s="159"/>
      <c r="HQ120" s="160"/>
      <c r="HR120" s="161"/>
      <c r="HS120" s="162"/>
      <c r="HT120" s="36"/>
      <c r="HU120" s="27"/>
      <c r="HV120" s="28"/>
      <c r="HW120" s="27"/>
      <c r="HX120" s="159"/>
      <c r="HY120" s="159"/>
      <c r="HZ120" s="160"/>
      <c r="IA120" s="161"/>
      <c r="IB120" s="162"/>
      <c r="IC120" s="36"/>
      <c r="ID120" s="27"/>
      <c r="IE120" s="28"/>
      <c r="IF120" s="27"/>
      <c r="IG120" s="159"/>
      <c r="IH120" s="159"/>
      <c r="II120" s="160"/>
      <c r="IJ120" s="161"/>
      <c r="IK120" s="162"/>
      <c r="IL120" s="36"/>
      <c r="IM120" s="27"/>
      <c r="IN120" s="28"/>
      <c r="IO120" s="27"/>
      <c r="IP120" s="159"/>
      <c r="IQ120" s="159"/>
      <c r="IR120" s="160"/>
      <c r="IS120" s="161"/>
      <c r="IT120" s="162"/>
      <c r="IU120" s="36"/>
      <c r="IV120" s="27"/>
      <c r="IW120" s="28"/>
      <c r="IX120" s="27"/>
      <c r="IY120" s="159"/>
      <c r="IZ120" s="159"/>
      <c r="JA120" s="160"/>
      <c r="JB120" s="161"/>
      <c r="JC120" s="162"/>
      <c r="JD120" s="36"/>
      <c r="JE120" s="27"/>
      <c r="JF120" s="28"/>
      <c r="JG120" s="27"/>
      <c r="JH120" s="159"/>
      <c r="JI120" s="159"/>
      <c r="JJ120" s="160"/>
      <c r="JK120" s="161"/>
      <c r="JL120" s="162" t="str">
        <f>IF(OR(AND(JG120="BöB",OR(JH120="Freihändig Tipo. 36 II d OAPub",JH120="Freihändig")),OR(AND(JG120="BöB",JJ120="No",JK120="No"),AND(JG120="BöB",JJ120="No",JK120="ja"),AND(JG120="BöB",JJ120="ja",JK120="No")),AND(JG120="OAPub",JK120="Ja")),"Fehler","")</f>
        <v/>
      </c>
      <c r="JM120" s="5"/>
    </row>
    <row r="121" spans="2:273" ht="27" customHeight="1" x14ac:dyDescent="0.2">
      <c r="B121" s="343"/>
      <c r="C121" s="429"/>
      <c r="D121" s="378"/>
      <c r="E121" s="510"/>
      <c r="F121" s="507" t="str">
        <f>IF(OR(AND(B119="Grundvertrag Dienstleistung",D119&lt;'Valori soglia'!H$5),AND(B119="Los Dienstleistung",D119&lt;'Valori soglia'!H$5),AND(B119="Grundvertrag Lieferung",D119&lt;'Valori soglia'!L$5),AND(B119="Los Lieferung",D119&lt;'Valori soglia'!L$5)),"Freihändig Tipo. 36 OAPub","")</f>
        <v/>
      </c>
      <c r="G121" s="508"/>
      <c r="H121" s="502"/>
      <c r="I121" s="503"/>
      <c r="J121" s="495"/>
      <c r="K121" s="168"/>
      <c r="L121" s="27"/>
      <c r="M121" s="28"/>
      <c r="N121" s="36"/>
      <c r="O121" s="169"/>
      <c r="P121" s="169"/>
      <c r="Q121" s="71"/>
      <c r="R121" s="126"/>
      <c r="S121" s="162"/>
      <c r="T121" s="162"/>
      <c r="U121" s="27"/>
      <c r="V121" s="27"/>
      <c r="W121" s="28"/>
      <c r="X121" s="27"/>
      <c r="Y121" s="159"/>
      <c r="Z121" s="159"/>
      <c r="AA121" s="160"/>
      <c r="AB121" s="161"/>
      <c r="AC121" s="162"/>
      <c r="AD121" s="27"/>
      <c r="AE121" s="27"/>
      <c r="AF121" s="28"/>
      <c r="AG121" s="27"/>
      <c r="AH121" s="159"/>
      <c r="AI121" s="159"/>
      <c r="AJ121" s="160"/>
      <c r="AK121" s="161"/>
      <c r="AL121" s="162"/>
      <c r="AM121" s="27"/>
      <c r="AN121" s="27"/>
      <c r="AO121" s="28"/>
      <c r="AP121" s="27"/>
      <c r="AQ121" s="159"/>
      <c r="AR121" s="159"/>
      <c r="AS121" s="160"/>
      <c r="AT121" s="161"/>
      <c r="AU121" s="162"/>
      <c r="AV121" s="27"/>
      <c r="AW121" s="27"/>
      <c r="AX121" s="28"/>
      <c r="AY121" s="27"/>
      <c r="AZ121" s="159"/>
      <c r="BA121" s="159"/>
      <c r="BB121" s="160"/>
      <c r="BC121" s="161"/>
      <c r="BD121" s="162"/>
      <c r="BE121" s="27"/>
      <c r="BF121" s="27"/>
      <c r="BG121" s="28"/>
      <c r="BH121" s="27"/>
      <c r="BI121" s="159"/>
      <c r="BJ121" s="159"/>
      <c r="BK121" s="160"/>
      <c r="BL121" s="161"/>
      <c r="BM121" s="162"/>
      <c r="BN121" s="27"/>
      <c r="BO121" s="27"/>
      <c r="BP121" s="28"/>
      <c r="BQ121" s="27"/>
      <c r="BR121" s="159"/>
      <c r="BS121" s="159"/>
      <c r="BT121" s="160"/>
      <c r="BU121" s="161"/>
      <c r="BV121" s="162"/>
      <c r="BW121" s="27"/>
      <c r="BX121" s="27"/>
      <c r="BY121" s="28"/>
      <c r="BZ121" s="27"/>
      <c r="CA121" s="159"/>
      <c r="CB121" s="159"/>
      <c r="CC121" s="160"/>
      <c r="CD121" s="161"/>
      <c r="CE121" s="162"/>
      <c r="CF121" s="27"/>
      <c r="CG121" s="27"/>
      <c r="CH121" s="28"/>
      <c r="CI121" s="27"/>
      <c r="CJ121" s="159"/>
      <c r="CK121" s="159"/>
      <c r="CL121" s="160"/>
      <c r="CM121" s="161"/>
      <c r="CN121" s="162"/>
      <c r="CO121" s="27"/>
      <c r="CP121" s="27"/>
      <c r="CQ121" s="28"/>
      <c r="CR121" s="27"/>
      <c r="CS121" s="159"/>
      <c r="CT121" s="159"/>
      <c r="CU121" s="160"/>
      <c r="CV121" s="161"/>
      <c r="CW121" s="162"/>
      <c r="CX121" s="27"/>
      <c r="CY121" s="27"/>
      <c r="CZ121" s="28"/>
      <c r="DA121" s="27"/>
      <c r="DB121" s="159"/>
      <c r="DC121" s="159"/>
      <c r="DD121" s="160"/>
      <c r="DE121" s="161"/>
      <c r="DF121" s="162"/>
      <c r="DG121" s="27"/>
      <c r="DH121" s="27"/>
      <c r="DI121" s="28"/>
      <c r="DJ121" s="27"/>
      <c r="DK121" s="159"/>
      <c r="DL121" s="159"/>
      <c r="DM121" s="160"/>
      <c r="DN121" s="161"/>
      <c r="DO121" s="162"/>
      <c r="DP121" s="27"/>
      <c r="DQ121" s="27"/>
      <c r="DR121" s="28"/>
      <c r="DS121" s="27"/>
      <c r="DT121" s="159"/>
      <c r="DU121" s="159"/>
      <c r="DV121" s="160"/>
      <c r="DW121" s="161"/>
      <c r="DX121" s="162"/>
      <c r="DY121" s="27"/>
      <c r="DZ121" s="27"/>
      <c r="EA121" s="28"/>
      <c r="EB121" s="27"/>
      <c r="EC121" s="159"/>
      <c r="ED121" s="159"/>
      <c r="EE121" s="160"/>
      <c r="EF121" s="161"/>
      <c r="EG121" s="162"/>
      <c r="EH121" s="27"/>
      <c r="EI121" s="27"/>
      <c r="EJ121" s="28"/>
      <c r="EK121" s="27"/>
      <c r="EL121" s="159"/>
      <c r="EM121" s="159"/>
      <c r="EN121" s="160"/>
      <c r="EO121" s="161"/>
      <c r="EP121" s="162"/>
      <c r="EQ121" s="27"/>
      <c r="ER121" s="27"/>
      <c r="ES121" s="28"/>
      <c r="ET121" s="27"/>
      <c r="EU121" s="159"/>
      <c r="EV121" s="159"/>
      <c r="EW121" s="160"/>
      <c r="EX121" s="161"/>
      <c r="EY121" s="162"/>
      <c r="EZ121" s="27"/>
      <c r="FA121" s="27"/>
      <c r="FB121" s="28"/>
      <c r="FC121" s="27"/>
      <c r="FD121" s="159"/>
      <c r="FE121" s="159"/>
      <c r="FF121" s="160"/>
      <c r="FG121" s="161"/>
      <c r="FH121" s="162"/>
      <c r="FI121" s="27"/>
      <c r="FJ121" s="27"/>
      <c r="FK121" s="28"/>
      <c r="FL121" s="27"/>
      <c r="FM121" s="159"/>
      <c r="FN121" s="159"/>
      <c r="FO121" s="160"/>
      <c r="FP121" s="161"/>
      <c r="FQ121" s="162"/>
      <c r="FR121" s="27"/>
      <c r="FS121" s="27"/>
      <c r="FT121" s="28"/>
      <c r="FU121" s="27"/>
      <c r="FV121" s="159"/>
      <c r="FW121" s="159"/>
      <c r="FX121" s="160"/>
      <c r="FY121" s="161"/>
      <c r="FZ121" s="162"/>
      <c r="GA121" s="27"/>
      <c r="GB121" s="27"/>
      <c r="GC121" s="28"/>
      <c r="GD121" s="27"/>
      <c r="GE121" s="159"/>
      <c r="GF121" s="159"/>
      <c r="GG121" s="160"/>
      <c r="GH121" s="161"/>
      <c r="GI121" s="162"/>
      <c r="GJ121" s="27"/>
      <c r="GK121" s="27"/>
      <c r="GL121" s="28"/>
      <c r="GM121" s="27"/>
      <c r="GN121" s="159"/>
      <c r="GO121" s="159"/>
      <c r="GP121" s="160"/>
      <c r="GQ121" s="161"/>
      <c r="GR121" s="162"/>
      <c r="GS121" s="27"/>
      <c r="GT121" s="27"/>
      <c r="GU121" s="28"/>
      <c r="GV121" s="27"/>
      <c r="GW121" s="159"/>
      <c r="GX121" s="159"/>
      <c r="GY121" s="160"/>
      <c r="GZ121" s="161"/>
      <c r="HA121" s="162"/>
      <c r="HB121" s="27"/>
      <c r="HC121" s="27"/>
      <c r="HD121" s="28"/>
      <c r="HE121" s="27"/>
      <c r="HF121" s="159"/>
      <c r="HG121" s="159"/>
      <c r="HH121" s="160"/>
      <c r="HI121" s="161"/>
      <c r="HJ121" s="162"/>
      <c r="HK121" s="27"/>
      <c r="HL121" s="27"/>
      <c r="HM121" s="28"/>
      <c r="HN121" s="27"/>
      <c r="HO121" s="159"/>
      <c r="HP121" s="159"/>
      <c r="HQ121" s="160"/>
      <c r="HR121" s="161"/>
      <c r="HS121" s="162"/>
      <c r="HT121" s="27"/>
      <c r="HU121" s="27"/>
      <c r="HV121" s="28"/>
      <c r="HW121" s="27"/>
      <c r="HX121" s="159"/>
      <c r="HY121" s="159"/>
      <c r="HZ121" s="160"/>
      <c r="IA121" s="161"/>
      <c r="IB121" s="162"/>
      <c r="IC121" s="27"/>
      <c r="ID121" s="27"/>
      <c r="IE121" s="28"/>
      <c r="IF121" s="27"/>
      <c r="IG121" s="159"/>
      <c r="IH121" s="159"/>
      <c r="II121" s="160"/>
      <c r="IJ121" s="161"/>
      <c r="IK121" s="162"/>
      <c r="IL121" s="27"/>
      <c r="IM121" s="27"/>
      <c r="IN121" s="28"/>
      <c r="IO121" s="27"/>
      <c r="IP121" s="159"/>
      <c r="IQ121" s="159"/>
      <c r="IR121" s="160"/>
      <c r="IS121" s="161"/>
      <c r="IT121" s="162"/>
      <c r="IU121" s="27"/>
      <c r="IV121" s="27"/>
      <c r="IW121" s="28"/>
      <c r="IX121" s="27"/>
      <c r="IY121" s="159"/>
      <c r="IZ121" s="159"/>
      <c r="JA121" s="160"/>
      <c r="JB121" s="161"/>
      <c r="JC121" s="162"/>
      <c r="JD121" s="27"/>
      <c r="JE121" s="27"/>
      <c r="JF121" s="28"/>
      <c r="JG121" s="27"/>
      <c r="JH121" s="159"/>
      <c r="JI121" s="159"/>
      <c r="JJ121" s="160"/>
      <c r="JK121" s="161"/>
      <c r="JL121" s="162"/>
      <c r="JM121" s="5"/>
    </row>
    <row r="122" spans="2:273" ht="27" customHeight="1" x14ac:dyDescent="0.2">
      <c r="B122" s="151" t="s">
        <v>103</v>
      </c>
      <c r="C122" s="429"/>
      <c r="D122" s="378">
        <v>0</v>
      </c>
      <c r="E122" s="510" t="str">
        <f>IF(D122&gt;='Valori soglia'!H$6,"BöB","OAPub")</f>
        <v>OAPub</v>
      </c>
      <c r="F122" s="505" t="str">
        <f>IF(D122&gt;='Valori soglia'!H$6,"Offenes Procedura *","")</f>
        <v/>
      </c>
      <c r="G122" s="506"/>
      <c r="H122" s="502" t="str">
        <f>IF(E122="BöB","Ja","No")</f>
        <v>No</v>
      </c>
      <c r="I122" s="503" t="str">
        <f>IF(E122="BöB","Ja","No")</f>
        <v>No</v>
      </c>
      <c r="J122" s="495"/>
      <c r="K122" s="77"/>
      <c r="L122" s="27"/>
      <c r="M122" s="28"/>
      <c r="N122" s="36"/>
      <c r="O122" s="167"/>
      <c r="P122" s="167"/>
      <c r="Q122" s="71"/>
      <c r="R122" s="126"/>
      <c r="S122" s="162"/>
      <c r="T122" s="162"/>
      <c r="U122" s="36"/>
      <c r="V122" s="27"/>
      <c r="W122" s="28"/>
      <c r="X122" s="27"/>
      <c r="Y122" s="159"/>
      <c r="Z122" s="159"/>
      <c r="AA122" s="160"/>
      <c r="AB122" s="161"/>
      <c r="AC122" s="162"/>
      <c r="AD122" s="36"/>
      <c r="AE122" s="27"/>
      <c r="AF122" s="28"/>
      <c r="AG122" s="27"/>
      <c r="AH122" s="159"/>
      <c r="AI122" s="159"/>
      <c r="AJ122" s="160"/>
      <c r="AK122" s="161"/>
      <c r="AL122" s="162"/>
      <c r="AM122" s="36"/>
      <c r="AN122" s="27"/>
      <c r="AO122" s="28"/>
      <c r="AP122" s="27"/>
      <c r="AQ122" s="159"/>
      <c r="AR122" s="159"/>
      <c r="AS122" s="160"/>
      <c r="AT122" s="161"/>
      <c r="AU122" s="162"/>
      <c r="AV122" s="36"/>
      <c r="AW122" s="27"/>
      <c r="AX122" s="28"/>
      <c r="AY122" s="27"/>
      <c r="AZ122" s="159"/>
      <c r="BA122" s="159"/>
      <c r="BB122" s="160"/>
      <c r="BC122" s="161"/>
      <c r="BD122" s="162"/>
      <c r="BE122" s="36"/>
      <c r="BF122" s="27"/>
      <c r="BG122" s="28"/>
      <c r="BH122" s="27"/>
      <c r="BI122" s="159"/>
      <c r="BJ122" s="159"/>
      <c r="BK122" s="160"/>
      <c r="BL122" s="161"/>
      <c r="BM122" s="162"/>
      <c r="BN122" s="36"/>
      <c r="BO122" s="27"/>
      <c r="BP122" s="28"/>
      <c r="BQ122" s="27"/>
      <c r="BR122" s="159"/>
      <c r="BS122" s="159"/>
      <c r="BT122" s="160"/>
      <c r="BU122" s="161"/>
      <c r="BV122" s="162"/>
      <c r="BW122" s="36"/>
      <c r="BX122" s="27"/>
      <c r="BY122" s="28"/>
      <c r="BZ122" s="27"/>
      <c r="CA122" s="159"/>
      <c r="CB122" s="159"/>
      <c r="CC122" s="160"/>
      <c r="CD122" s="161"/>
      <c r="CE122" s="162"/>
      <c r="CF122" s="36"/>
      <c r="CG122" s="27"/>
      <c r="CH122" s="28"/>
      <c r="CI122" s="27"/>
      <c r="CJ122" s="159"/>
      <c r="CK122" s="159"/>
      <c r="CL122" s="160"/>
      <c r="CM122" s="161"/>
      <c r="CN122" s="162"/>
      <c r="CO122" s="36"/>
      <c r="CP122" s="27"/>
      <c r="CQ122" s="28"/>
      <c r="CR122" s="27"/>
      <c r="CS122" s="159"/>
      <c r="CT122" s="159"/>
      <c r="CU122" s="160"/>
      <c r="CV122" s="161"/>
      <c r="CW122" s="162"/>
      <c r="CX122" s="36"/>
      <c r="CY122" s="27"/>
      <c r="CZ122" s="28"/>
      <c r="DA122" s="27"/>
      <c r="DB122" s="159"/>
      <c r="DC122" s="159"/>
      <c r="DD122" s="160"/>
      <c r="DE122" s="161"/>
      <c r="DF122" s="162"/>
      <c r="DG122" s="36"/>
      <c r="DH122" s="27"/>
      <c r="DI122" s="28"/>
      <c r="DJ122" s="27"/>
      <c r="DK122" s="159"/>
      <c r="DL122" s="159"/>
      <c r="DM122" s="160"/>
      <c r="DN122" s="161"/>
      <c r="DO122" s="162"/>
      <c r="DP122" s="36"/>
      <c r="DQ122" s="27"/>
      <c r="DR122" s="28"/>
      <c r="DS122" s="27"/>
      <c r="DT122" s="159"/>
      <c r="DU122" s="159"/>
      <c r="DV122" s="160"/>
      <c r="DW122" s="161"/>
      <c r="DX122" s="162"/>
      <c r="DY122" s="36"/>
      <c r="DZ122" s="27"/>
      <c r="EA122" s="28"/>
      <c r="EB122" s="27"/>
      <c r="EC122" s="159"/>
      <c r="ED122" s="159"/>
      <c r="EE122" s="160"/>
      <c r="EF122" s="161"/>
      <c r="EG122" s="162"/>
      <c r="EH122" s="36"/>
      <c r="EI122" s="27"/>
      <c r="EJ122" s="28"/>
      <c r="EK122" s="27"/>
      <c r="EL122" s="159"/>
      <c r="EM122" s="159"/>
      <c r="EN122" s="160"/>
      <c r="EO122" s="161"/>
      <c r="EP122" s="162"/>
      <c r="EQ122" s="36"/>
      <c r="ER122" s="27"/>
      <c r="ES122" s="28"/>
      <c r="ET122" s="27"/>
      <c r="EU122" s="159"/>
      <c r="EV122" s="159"/>
      <c r="EW122" s="160"/>
      <c r="EX122" s="161"/>
      <c r="EY122" s="162"/>
      <c r="EZ122" s="36"/>
      <c r="FA122" s="27"/>
      <c r="FB122" s="28"/>
      <c r="FC122" s="27"/>
      <c r="FD122" s="159"/>
      <c r="FE122" s="159"/>
      <c r="FF122" s="160"/>
      <c r="FG122" s="161"/>
      <c r="FH122" s="162"/>
      <c r="FI122" s="36"/>
      <c r="FJ122" s="27"/>
      <c r="FK122" s="28"/>
      <c r="FL122" s="27"/>
      <c r="FM122" s="159"/>
      <c r="FN122" s="159"/>
      <c r="FO122" s="160"/>
      <c r="FP122" s="161"/>
      <c r="FQ122" s="162"/>
      <c r="FR122" s="36"/>
      <c r="FS122" s="27"/>
      <c r="FT122" s="28"/>
      <c r="FU122" s="27"/>
      <c r="FV122" s="159"/>
      <c r="FW122" s="159"/>
      <c r="FX122" s="160"/>
      <c r="FY122" s="161"/>
      <c r="FZ122" s="162"/>
      <c r="GA122" s="36"/>
      <c r="GB122" s="27"/>
      <c r="GC122" s="28"/>
      <c r="GD122" s="27"/>
      <c r="GE122" s="159"/>
      <c r="GF122" s="159"/>
      <c r="GG122" s="160"/>
      <c r="GH122" s="161"/>
      <c r="GI122" s="162"/>
      <c r="GJ122" s="36"/>
      <c r="GK122" s="27"/>
      <c r="GL122" s="28"/>
      <c r="GM122" s="27"/>
      <c r="GN122" s="159"/>
      <c r="GO122" s="159"/>
      <c r="GP122" s="160"/>
      <c r="GQ122" s="161"/>
      <c r="GR122" s="162"/>
      <c r="GS122" s="36"/>
      <c r="GT122" s="27"/>
      <c r="GU122" s="28"/>
      <c r="GV122" s="27"/>
      <c r="GW122" s="159"/>
      <c r="GX122" s="159"/>
      <c r="GY122" s="160"/>
      <c r="GZ122" s="161"/>
      <c r="HA122" s="162"/>
      <c r="HB122" s="36"/>
      <c r="HC122" s="27"/>
      <c r="HD122" s="28"/>
      <c r="HE122" s="27"/>
      <c r="HF122" s="159"/>
      <c r="HG122" s="159"/>
      <c r="HH122" s="160"/>
      <c r="HI122" s="161"/>
      <c r="HJ122" s="162"/>
      <c r="HK122" s="36"/>
      <c r="HL122" s="27"/>
      <c r="HM122" s="28"/>
      <c r="HN122" s="27"/>
      <c r="HO122" s="159"/>
      <c r="HP122" s="159"/>
      <c r="HQ122" s="160"/>
      <c r="HR122" s="161"/>
      <c r="HS122" s="162"/>
      <c r="HT122" s="36"/>
      <c r="HU122" s="27"/>
      <c r="HV122" s="28"/>
      <c r="HW122" s="27"/>
      <c r="HX122" s="159"/>
      <c r="HY122" s="159"/>
      <c r="HZ122" s="160"/>
      <c r="IA122" s="161"/>
      <c r="IB122" s="162"/>
      <c r="IC122" s="36"/>
      <c r="ID122" s="27"/>
      <c r="IE122" s="28"/>
      <c r="IF122" s="27"/>
      <c r="IG122" s="159"/>
      <c r="IH122" s="159"/>
      <c r="II122" s="160"/>
      <c r="IJ122" s="161"/>
      <c r="IK122" s="162"/>
      <c r="IL122" s="36"/>
      <c r="IM122" s="27"/>
      <c r="IN122" s="28"/>
      <c r="IO122" s="27"/>
      <c r="IP122" s="159"/>
      <c r="IQ122" s="159"/>
      <c r="IR122" s="160"/>
      <c r="IS122" s="161"/>
      <c r="IT122" s="162"/>
      <c r="IU122" s="36"/>
      <c r="IV122" s="27"/>
      <c r="IW122" s="28"/>
      <c r="IX122" s="27"/>
      <c r="IY122" s="159"/>
      <c r="IZ122" s="159"/>
      <c r="JA122" s="160"/>
      <c r="JB122" s="161"/>
      <c r="JC122" s="162"/>
      <c r="JD122" s="36"/>
      <c r="JE122" s="27"/>
      <c r="JF122" s="28"/>
      <c r="JG122" s="27"/>
      <c r="JH122" s="159"/>
      <c r="JI122" s="159"/>
      <c r="JJ122" s="160"/>
      <c r="JK122" s="161"/>
      <c r="JL122" s="162" t="str">
        <f>IF(OR(AND(JG122="BöB",OR(JH122="Freihändig Tipo. 36 II d OAPub",JH122="Freihändig")),OR(AND(JG122="BöB",JJ122="No",JK122="No"),AND(JG122="BöB",JJ122="No",JK122="ja"),AND(JG122="BöB",JJ122="ja",JK122="No")),AND(JG122="OAPub",JK122="Ja")),"Fehler","")</f>
        <v/>
      </c>
      <c r="JM122" s="5"/>
    </row>
    <row r="123" spans="2:273" ht="27" customHeight="1" x14ac:dyDescent="0.2">
      <c r="B123" s="342" t="s">
        <v>34</v>
      </c>
      <c r="C123" s="429"/>
      <c r="D123" s="378"/>
      <c r="E123" s="510"/>
      <c r="F123" s="498" t="str">
        <f>IF(OR(AND(B122="Grundvertrag Dienstleistung",D122&gt;='Valori soglia'!H$5,D122&lt;'Valori soglia'!H$6),AND(B122="Los Dienstleistung",D122&gt;='Valori soglia'!H$5,D122&lt;'Valori soglia'!H$6),AND(B122="Grundvertrag Lieferung",D122&gt;='Valori soglia'!L$5,D122&lt;'Valori soglia'!L$6),AND(B122="Los Lieferung",D122&gt;='Valori soglia'!L$5,D122&lt;'Valori soglia'!L$6)),"Einladungsverfahren *","")</f>
        <v/>
      </c>
      <c r="G123" s="499"/>
      <c r="H123" s="502"/>
      <c r="I123" s="503"/>
      <c r="J123" s="495"/>
      <c r="K123" s="168"/>
      <c r="L123" s="27"/>
      <c r="M123" s="28"/>
      <c r="N123" s="36"/>
      <c r="O123" s="73"/>
      <c r="P123" s="73"/>
      <c r="Q123" s="71"/>
      <c r="R123" s="126"/>
      <c r="S123" s="162"/>
      <c r="T123" s="162"/>
      <c r="U123" s="27"/>
      <c r="V123" s="27"/>
      <c r="W123" s="28"/>
      <c r="X123" s="27"/>
      <c r="Y123" s="159"/>
      <c r="Z123" s="159"/>
      <c r="AA123" s="160"/>
      <c r="AB123" s="161"/>
      <c r="AC123" s="162"/>
      <c r="AD123" s="27"/>
      <c r="AE123" s="27"/>
      <c r="AF123" s="28"/>
      <c r="AG123" s="27"/>
      <c r="AH123" s="159"/>
      <c r="AI123" s="159"/>
      <c r="AJ123" s="160"/>
      <c r="AK123" s="161"/>
      <c r="AL123" s="162"/>
      <c r="AM123" s="27"/>
      <c r="AN123" s="27"/>
      <c r="AO123" s="28"/>
      <c r="AP123" s="27"/>
      <c r="AQ123" s="159"/>
      <c r="AR123" s="159"/>
      <c r="AS123" s="160"/>
      <c r="AT123" s="161"/>
      <c r="AU123" s="162"/>
      <c r="AV123" s="27"/>
      <c r="AW123" s="27"/>
      <c r="AX123" s="28"/>
      <c r="AY123" s="27"/>
      <c r="AZ123" s="159"/>
      <c r="BA123" s="159"/>
      <c r="BB123" s="160"/>
      <c r="BC123" s="161"/>
      <c r="BD123" s="162"/>
      <c r="BE123" s="27"/>
      <c r="BF123" s="27"/>
      <c r="BG123" s="28"/>
      <c r="BH123" s="27"/>
      <c r="BI123" s="159"/>
      <c r="BJ123" s="159"/>
      <c r="BK123" s="160"/>
      <c r="BL123" s="161"/>
      <c r="BM123" s="162"/>
      <c r="BN123" s="27"/>
      <c r="BO123" s="27"/>
      <c r="BP123" s="28"/>
      <c r="BQ123" s="27"/>
      <c r="BR123" s="159"/>
      <c r="BS123" s="159"/>
      <c r="BT123" s="160"/>
      <c r="BU123" s="161"/>
      <c r="BV123" s="162"/>
      <c r="BW123" s="27"/>
      <c r="BX123" s="27"/>
      <c r="BY123" s="28"/>
      <c r="BZ123" s="27"/>
      <c r="CA123" s="159"/>
      <c r="CB123" s="159"/>
      <c r="CC123" s="160"/>
      <c r="CD123" s="161"/>
      <c r="CE123" s="162"/>
      <c r="CF123" s="27"/>
      <c r="CG123" s="27"/>
      <c r="CH123" s="28"/>
      <c r="CI123" s="27"/>
      <c r="CJ123" s="159"/>
      <c r="CK123" s="159"/>
      <c r="CL123" s="160"/>
      <c r="CM123" s="161"/>
      <c r="CN123" s="162"/>
      <c r="CO123" s="27"/>
      <c r="CP123" s="27"/>
      <c r="CQ123" s="28"/>
      <c r="CR123" s="27"/>
      <c r="CS123" s="159"/>
      <c r="CT123" s="159"/>
      <c r="CU123" s="160"/>
      <c r="CV123" s="161"/>
      <c r="CW123" s="162"/>
      <c r="CX123" s="27"/>
      <c r="CY123" s="27"/>
      <c r="CZ123" s="28"/>
      <c r="DA123" s="27"/>
      <c r="DB123" s="159"/>
      <c r="DC123" s="159"/>
      <c r="DD123" s="160"/>
      <c r="DE123" s="161"/>
      <c r="DF123" s="162"/>
      <c r="DG123" s="27"/>
      <c r="DH123" s="27"/>
      <c r="DI123" s="28"/>
      <c r="DJ123" s="27"/>
      <c r="DK123" s="159"/>
      <c r="DL123" s="159"/>
      <c r="DM123" s="160"/>
      <c r="DN123" s="161"/>
      <c r="DO123" s="162"/>
      <c r="DP123" s="27"/>
      <c r="DQ123" s="27"/>
      <c r="DR123" s="28"/>
      <c r="DS123" s="27"/>
      <c r="DT123" s="159"/>
      <c r="DU123" s="159"/>
      <c r="DV123" s="160"/>
      <c r="DW123" s="161"/>
      <c r="DX123" s="162"/>
      <c r="DY123" s="27"/>
      <c r="DZ123" s="27"/>
      <c r="EA123" s="28"/>
      <c r="EB123" s="27"/>
      <c r="EC123" s="159"/>
      <c r="ED123" s="159"/>
      <c r="EE123" s="160"/>
      <c r="EF123" s="161"/>
      <c r="EG123" s="162"/>
      <c r="EH123" s="27"/>
      <c r="EI123" s="27"/>
      <c r="EJ123" s="28"/>
      <c r="EK123" s="27"/>
      <c r="EL123" s="159"/>
      <c r="EM123" s="159"/>
      <c r="EN123" s="160"/>
      <c r="EO123" s="161"/>
      <c r="EP123" s="162"/>
      <c r="EQ123" s="27"/>
      <c r="ER123" s="27"/>
      <c r="ES123" s="28"/>
      <c r="ET123" s="27"/>
      <c r="EU123" s="159"/>
      <c r="EV123" s="159"/>
      <c r="EW123" s="160"/>
      <c r="EX123" s="161"/>
      <c r="EY123" s="162"/>
      <c r="EZ123" s="27"/>
      <c r="FA123" s="27"/>
      <c r="FB123" s="28"/>
      <c r="FC123" s="27"/>
      <c r="FD123" s="159"/>
      <c r="FE123" s="159"/>
      <c r="FF123" s="160"/>
      <c r="FG123" s="161"/>
      <c r="FH123" s="162"/>
      <c r="FI123" s="27"/>
      <c r="FJ123" s="27"/>
      <c r="FK123" s="28"/>
      <c r="FL123" s="27"/>
      <c r="FM123" s="159"/>
      <c r="FN123" s="159"/>
      <c r="FO123" s="160"/>
      <c r="FP123" s="161"/>
      <c r="FQ123" s="162"/>
      <c r="FR123" s="27"/>
      <c r="FS123" s="27"/>
      <c r="FT123" s="28"/>
      <c r="FU123" s="27"/>
      <c r="FV123" s="159"/>
      <c r="FW123" s="159"/>
      <c r="FX123" s="160"/>
      <c r="FY123" s="161"/>
      <c r="FZ123" s="162"/>
      <c r="GA123" s="27"/>
      <c r="GB123" s="27"/>
      <c r="GC123" s="28"/>
      <c r="GD123" s="27"/>
      <c r="GE123" s="159"/>
      <c r="GF123" s="159"/>
      <c r="GG123" s="160"/>
      <c r="GH123" s="161"/>
      <c r="GI123" s="162"/>
      <c r="GJ123" s="27"/>
      <c r="GK123" s="27"/>
      <c r="GL123" s="28"/>
      <c r="GM123" s="27"/>
      <c r="GN123" s="159"/>
      <c r="GO123" s="159"/>
      <c r="GP123" s="160"/>
      <c r="GQ123" s="161"/>
      <c r="GR123" s="162"/>
      <c r="GS123" s="27"/>
      <c r="GT123" s="27"/>
      <c r="GU123" s="28"/>
      <c r="GV123" s="27"/>
      <c r="GW123" s="159"/>
      <c r="GX123" s="159"/>
      <c r="GY123" s="160"/>
      <c r="GZ123" s="161"/>
      <c r="HA123" s="162"/>
      <c r="HB123" s="27"/>
      <c r="HC123" s="27"/>
      <c r="HD123" s="28"/>
      <c r="HE123" s="27"/>
      <c r="HF123" s="159"/>
      <c r="HG123" s="159"/>
      <c r="HH123" s="160"/>
      <c r="HI123" s="161"/>
      <c r="HJ123" s="162"/>
      <c r="HK123" s="27"/>
      <c r="HL123" s="27"/>
      <c r="HM123" s="28"/>
      <c r="HN123" s="27"/>
      <c r="HO123" s="159"/>
      <c r="HP123" s="159"/>
      <c r="HQ123" s="160"/>
      <c r="HR123" s="161"/>
      <c r="HS123" s="162"/>
      <c r="HT123" s="27"/>
      <c r="HU123" s="27"/>
      <c r="HV123" s="28"/>
      <c r="HW123" s="27"/>
      <c r="HX123" s="159"/>
      <c r="HY123" s="159"/>
      <c r="HZ123" s="160"/>
      <c r="IA123" s="161"/>
      <c r="IB123" s="162"/>
      <c r="IC123" s="27"/>
      <c r="ID123" s="27"/>
      <c r="IE123" s="28"/>
      <c r="IF123" s="27"/>
      <c r="IG123" s="159"/>
      <c r="IH123" s="159"/>
      <c r="II123" s="160"/>
      <c r="IJ123" s="161"/>
      <c r="IK123" s="162"/>
      <c r="IL123" s="27"/>
      <c r="IM123" s="27"/>
      <c r="IN123" s="28"/>
      <c r="IO123" s="27"/>
      <c r="IP123" s="159"/>
      <c r="IQ123" s="159"/>
      <c r="IR123" s="160"/>
      <c r="IS123" s="161"/>
      <c r="IT123" s="162"/>
      <c r="IU123" s="27"/>
      <c r="IV123" s="27"/>
      <c r="IW123" s="28"/>
      <c r="IX123" s="27"/>
      <c r="IY123" s="159"/>
      <c r="IZ123" s="159"/>
      <c r="JA123" s="160"/>
      <c r="JB123" s="161"/>
      <c r="JC123" s="162"/>
      <c r="JD123" s="27"/>
      <c r="JE123" s="27"/>
      <c r="JF123" s="28"/>
      <c r="JG123" s="27"/>
      <c r="JH123" s="159"/>
      <c r="JI123" s="159"/>
      <c r="JJ123" s="160"/>
      <c r="JK123" s="161"/>
      <c r="JL123" s="162"/>
      <c r="JM123" s="5"/>
    </row>
    <row r="124" spans="2:273" ht="27" customHeight="1" x14ac:dyDescent="0.2">
      <c r="B124" s="343"/>
      <c r="C124" s="429"/>
      <c r="D124" s="378"/>
      <c r="E124" s="510"/>
      <c r="F124" s="507" t="str">
        <f>IF(OR(AND(B122="Grundvertrag Dienstleistung",D122&lt;'Valori soglia'!H$5),AND(B122="Los Dienstleistung",D122&lt;'Valori soglia'!H$5),AND(B122="Grundvertrag Lieferung",D122&lt;'Valori soglia'!L$5),AND(B122="Los Lieferung",D122&lt;'Valori soglia'!L$5)),"Freihändig Tipo. 36 OAPub","")</f>
        <v/>
      </c>
      <c r="G124" s="508"/>
      <c r="H124" s="502"/>
      <c r="I124" s="503"/>
      <c r="J124" s="495"/>
      <c r="K124" s="168"/>
      <c r="L124" s="27"/>
      <c r="M124" s="28"/>
      <c r="N124" s="36"/>
      <c r="O124" s="169"/>
      <c r="P124" s="169"/>
      <c r="Q124" s="71"/>
      <c r="R124" s="126"/>
      <c r="S124" s="162"/>
      <c r="T124" s="162"/>
      <c r="U124" s="36"/>
      <c r="V124" s="27"/>
      <c r="W124" s="28"/>
      <c r="X124" s="27"/>
      <c r="Y124" s="159"/>
      <c r="Z124" s="159"/>
      <c r="AA124" s="160"/>
      <c r="AB124" s="161"/>
      <c r="AC124" s="162"/>
      <c r="AD124" s="36"/>
      <c r="AE124" s="27"/>
      <c r="AF124" s="28"/>
      <c r="AG124" s="27"/>
      <c r="AH124" s="159"/>
      <c r="AI124" s="159"/>
      <c r="AJ124" s="160"/>
      <c r="AK124" s="161"/>
      <c r="AL124" s="162"/>
      <c r="AM124" s="36"/>
      <c r="AN124" s="27"/>
      <c r="AO124" s="28"/>
      <c r="AP124" s="27"/>
      <c r="AQ124" s="159"/>
      <c r="AR124" s="159"/>
      <c r="AS124" s="160"/>
      <c r="AT124" s="161"/>
      <c r="AU124" s="162"/>
      <c r="AV124" s="36"/>
      <c r="AW124" s="27"/>
      <c r="AX124" s="28"/>
      <c r="AY124" s="27"/>
      <c r="AZ124" s="159"/>
      <c r="BA124" s="159"/>
      <c r="BB124" s="160"/>
      <c r="BC124" s="161"/>
      <c r="BD124" s="162"/>
      <c r="BE124" s="36"/>
      <c r="BF124" s="27"/>
      <c r="BG124" s="28"/>
      <c r="BH124" s="27"/>
      <c r="BI124" s="159"/>
      <c r="BJ124" s="159"/>
      <c r="BK124" s="160"/>
      <c r="BL124" s="161"/>
      <c r="BM124" s="162"/>
      <c r="BN124" s="36"/>
      <c r="BO124" s="27"/>
      <c r="BP124" s="28"/>
      <c r="BQ124" s="27"/>
      <c r="BR124" s="159"/>
      <c r="BS124" s="159"/>
      <c r="BT124" s="160"/>
      <c r="BU124" s="161"/>
      <c r="BV124" s="162"/>
      <c r="BW124" s="36"/>
      <c r="BX124" s="27"/>
      <c r="BY124" s="28"/>
      <c r="BZ124" s="27"/>
      <c r="CA124" s="159"/>
      <c r="CB124" s="159"/>
      <c r="CC124" s="160"/>
      <c r="CD124" s="161"/>
      <c r="CE124" s="162"/>
      <c r="CF124" s="36"/>
      <c r="CG124" s="27"/>
      <c r="CH124" s="28"/>
      <c r="CI124" s="27"/>
      <c r="CJ124" s="159"/>
      <c r="CK124" s="159"/>
      <c r="CL124" s="160"/>
      <c r="CM124" s="161"/>
      <c r="CN124" s="162"/>
      <c r="CO124" s="36"/>
      <c r="CP124" s="27"/>
      <c r="CQ124" s="28"/>
      <c r="CR124" s="27"/>
      <c r="CS124" s="159"/>
      <c r="CT124" s="159"/>
      <c r="CU124" s="160"/>
      <c r="CV124" s="161"/>
      <c r="CW124" s="162"/>
      <c r="CX124" s="36"/>
      <c r="CY124" s="27"/>
      <c r="CZ124" s="28"/>
      <c r="DA124" s="27"/>
      <c r="DB124" s="159"/>
      <c r="DC124" s="159"/>
      <c r="DD124" s="160"/>
      <c r="DE124" s="161"/>
      <c r="DF124" s="162"/>
      <c r="DG124" s="36"/>
      <c r="DH124" s="27"/>
      <c r="DI124" s="28"/>
      <c r="DJ124" s="27"/>
      <c r="DK124" s="159"/>
      <c r="DL124" s="159"/>
      <c r="DM124" s="160"/>
      <c r="DN124" s="161"/>
      <c r="DO124" s="162"/>
      <c r="DP124" s="36"/>
      <c r="DQ124" s="27"/>
      <c r="DR124" s="28"/>
      <c r="DS124" s="27"/>
      <c r="DT124" s="159"/>
      <c r="DU124" s="159"/>
      <c r="DV124" s="160"/>
      <c r="DW124" s="161"/>
      <c r="DX124" s="162"/>
      <c r="DY124" s="36"/>
      <c r="DZ124" s="27"/>
      <c r="EA124" s="28"/>
      <c r="EB124" s="27"/>
      <c r="EC124" s="159"/>
      <c r="ED124" s="159"/>
      <c r="EE124" s="160"/>
      <c r="EF124" s="161"/>
      <c r="EG124" s="162"/>
      <c r="EH124" s="36"/>
      <c r="EI124" s="27"/>
      <c r="EJ124" s="28"/>
      <c r="EK124" s="27"/>
      <c r="EL124" s="159"/>
      <c r="EM124" s="159"/>
      <c r="EN124" s="160"/>
      <c r="EO124" s="161"/>
      <c r="EP124" s="162"/>
      <c r="EQ124" s="36"/>
      <c r="ER124" s="27"/>
      <c r="ES124" s="28"/>
      <c r="ET124" s="27"/>
      <c r="EU124" s="159"/>
      <c r="EV124" s="159"/>
      <c r="EW124" s="160"/>
      <c r="EX124" s="161"/>
      <c r="EY124" s="162"/>
      <c r="EZ124" s="36"/>
      <c r="FA124" s="27"/>
      <c r="FB124" s="28"/>
      <c r="FC124" s="27"/>
      <c r="FD124" s="159"/>
      <c r="FE124" s="159"/>
      <c r="FF124" s="160"/>
      <c r="FG124" s="161"/>
      <c r="FH124" s="162"/>
      <c r="FI124" s="36"/>
      <c r="FJ124" s="27"/>
      <c r="FK124" s="28"/>
      <c r="FL124" s="27"/>
      <c r="FM124" s="159"/>
      <c r="FN124" s="159"/>
      <c r="FO124" s="160"/>
      <c r="FP124" s="161"/>
      <c r="FQ124" s="162"/>
      <c r="FR124" s="36"/>
      <c r="FS124" s="27"/>
      <c r="FT124" s="28"/>
      <c r="FU124" s="27"/>
      <c r="FV124" s="159"/>
      <c r="FW124" s="159"/>
      <c r="FX124" s="160"/>
      <c r="FY124" s="161"/>
      <c r="FZ124" s="162"/>
      <c r="GA124" s="36"/>
      <c r="GB124" s="27"/>
      <c r="GC124" s="28"/>
      <c r="GD124" s="27"/>
      <c r="GE124" s="159"/>
      <c r="GF124" s="159"/>
      <c r="GG124" s="160"/>
      <c r="GH124" s="161"/>
      <c r="GI124" s="162"/>
      <c r="GJ124" s="36"/>
      <c r="GK124" s="27"/>
      <c r="GL124" s="28"/>
      <c r="GM124" s="27"/>
      <c r="GN124" s="159"/>
      <c r="GO124" s="159"/>
      <c r="GP124" s="160"/>
      <c r="GQ124" s="161"/>
      <c r="GR124" s="162"/>
      <c r="GS124" s="36"/>
      <c r="GT124" s="27"/>
      <c r="GU124" s="28"/>
      <c r="GV124" s="27"/>
      <c r="GW124" s="159"/>
      <c r="GX124" s="159"/>
      <c r="GY124" s="160"/>
      <c r="GZ124" s="161"/>
      <c r="HA124" s="162"/>
      <c r="HB124" s="36"/>
      <c r="HC124" s="27"/>
      <c r="HD124" s="28"/>
      <c r="HE124" s="27"/>
      <c r="HF124" s="159"/>
      <c r="HG124" s="159"/>
      <c r="HH124" s="160"/>
      <c r="HI124" s="161"/>
      <c r="HJ124" s="162"/>
      <c r="HK124" s="36"/>
      <c r="HL124" s="27"/>
      <c r="HM124" s="28"/>
      <c r="HN124" s="27"/>
      <c r="HO124" s="159"/>
      <c r="HP124" s="159"/>
      <c r="HQ124" s="160"/>
      <c r="HR124" s="161"/>
      <c r="HS124" s="162"/>
      <c r="HT124" s="36"/>
      <c r="HU124" s="27"/>
      <c r="HV124" s="28"/>
      <c r="HW124" s="27"/>
      <c r="HX124" s="159"/>
      <c r="HY124" s="159"/>
      <c r="HZ124" s="160"/>
      <c r="IA124" s="161"/>
      <c r="IB124" s="162"/>
      <c r="IC124" s="36"/>
      <c r="ID124" s="27"/>
      <c r="IE124" s="28"/>
      <c r="IF124" s="27"/>
      <c r="IG124" s="159"/>
      <c r="IH124" s="159"/>
      <c r="II124" s="160"/>
      <c r="IJ124" s="161"/>
      <c r="IK124" s="162"/>
      <c r="IL124" s="36"/>
      <c r="IM124" s="27"/>
      <c r="IN124" s="28"/>
      <c r="IO124" s="27"/>
      <c r="IP124" s="159"/>
      <c r="IQ124" s="159"/>
      <c r="IR124" s="160"/>
      <c r="IS124" s="161"/>
      <c r="IT124" s="162"/>
      <c r="IU124" s="36"/>
      <c r="IV124" s="27"/>
      <c r="IW124" s="28"/>
      <c r="IX124" s="27"/>
      <c r="IY124" s="159"/>
      <c r="IZ124" s="159"/>
      <c r="JA124" s="160"/>
      <c r="JB124" s="161"/>
      <c r="JC124" s="162"/>
      <c r="JD124" s="36"/>
      <c r="JE124" s="27"/>
      <c r="JF124" s="28"/>
      <c r="JG124" s="27"/>
      <c r="JH124" s="159"/>
      <c r="JI124" s="159"/>
      <c r="JJ124" s="160"/>
      <c r="JK124" s="161"/>
      <c r="JL124" s="162" t="str">
        <f>IF(OR(AND(JG124="BöB",OR(JH124="Freihändig Tipo. 36 II d OAPub",JH124="Freihändig")),OR(AND(JG124="BöB",JJ124="No",JK124="No"),AND(JG124="BöB",JJ124="No",JK124="ja"),AND(JG124="BöB",JJ124="ja",JK124="No")),AND(JG124="OAPub",JK124="Ja")),"Fehler","")</f>
        <v/>
      </c>
      <c r="JM124" s="5"/>
    </row>
    <row r="125" spans="2:273" ht="27" customHeight="1" x14ac:dyDescent="0.2">
      <c r="B125" s="151" t="s">
        <v>103</v>
      </c>
      <c r="C125" s="429"/>
      <c r="D125" s="378">
        <v>0</v>
      </c>
      <c r="E125" s="510" t="str">
        <f>IF(D125&gt;='Valori soglia'!H$6,"BöB","OAPub")</f>
        <v>OAPub</v>
      </c>
      <c r="F125" s="505" t="str">
        <f>IF(D125&gt;='Valori soglia'!H$6,"Offenes Procedura *","")</f>
        <v/>
      </c>
      <c r="G125" s="506"/>
      <c r="H125" s="502" t="str">
        <f>IF(E125="BöB","Ja","No")</f>
        <v>No</v>
      </c>
      <c r="I125" s="503" t="str">
        <f>IF(E125="BöB","Ja","No")</f>
        <v>No</v>
      </c>
      <c r="J125" s="495"/>
      <c r="K125" s="77"/>
      <c r="L125" s="27"/>
      <c r="M125" s="28"/>
      <c r="N125" s="36"/>
      <c r="O125" s="167"/>
      <c r="P125" s="167"/>
      <c r="Q125" s="71"/>
      <c r="R125" s="126"/>
      <c r="S125" s="162"/>
      <c r="T125" s="162"/>
      <c r="U125" s="27"/>
      <c r="V125" s="27"/>
      <c r="W125" s="28"/>
      <c r="X125" s="27"/>
      <c r="Y125" s="159"/>
      <c r="Z125" s="159"/>
      <c r="AA125" s="160"/>
      <c r="AB125" s="161"/>
      <c r="AC125" s="162"/>
      <c r="AD125" s="27"/>
      <c r="AE125" s="27"/>
      <c r="AF125" s="28"/>
      <c r="AG125" s="27"/>
      <c r="AH125" s="159"/>
      <c r="AI125" s="159"/>
      <c r="AJ125" s="160"/>
      <c r="AK125" s="161"/>
      <c r="AL125" s="162"/>
      <c r="AM125" s="27"/>
      <c r="AN125" s="27"/>
      <c r="AO125" s="28"/>
      <c r="AP125" s="27"/>
      <c r="AQ125" s="159"/>
      <c r="AR125" s="159"/>
      <c r="AS125" s="160"/>
      <c r="AT125" s="161"/>
      <c r="AU125" s="162"/>
      <c r="AV125" s="27"/>
      <c r="AW125" s="27"/>
      <c r="AX125" s="28"/>
      <c r="AY125" s="27"/>
      <c r="AZ125" s="159"/>
      <c r="BA125" s="159"/>
      <c r="BB125" s="160"/>
      <c r="BC125" s="161"/>
      <c r="BD125" s="162"/>
      <c r="BE125" s="27"/>
      <c r="BF125" s="27"/>
      <c r="BG125" s="28"/>
      <c r="BH125" s="27"/>
      <c r="BI125" s="159"/>
      <c r="BJ125" s="159"/>
      <c r="BK125" s="160"/>
      <c r="BL125" s="161"/>
      <c r="BM125" s="162"/>
      <c r="BN125" s="27"/>
      <c r="BO125" s="27"/>
      <c r="BP125" s="28"/>
      <c r="BQ125" s="27"/>
      <c r="BR125" s="159"/>
      <c r="BS125" s="159"/>
      <c r="BT125" s="160"/>
      <c r="BU125" s="161"/>
      <c r="BV125" s="162"/>
      <c r="BW125" s="27"/>
      <c r="BX125" s="27"/>
      <c r="BY125" s="28"/>
      <c r="BZ125" s="27"/>
      <c r="CA125" s="159"/>
      <c r="CB125" s="159"/>
      <c r="CC125" s="160"/>
      <c r="CD125" s="161"/>
      <c r="CE125" s="162"/>
      <c r="CF125" s="27"/>
      <c r="CG125" s="27"/>
      <c r="CH125" s="28"/>
      <c r="CI125" s="27"/>
      <c r="CJ125" s="159"/>
      <c r="CK125" s="159"/>
      <c r="CL125" s="160"/>
      <c r="CM125" s="161"/>
      <c r="CN125" s="162"/>
      <c r="CO125" s="27"/>
      <c r="CP125" s="27"/>
      <c r="CQ125" s="28"/>
      <c r="CR125" s="27"/>
      <c r="CS125" s="159"/>
      <c r="CT125" s="159"/>
      <c r="CU125" s="160"/>
      <c r="CV125" s="161"/>
      <c r="CW125" s="162"/>
      <c r="CX125" s="27"/>
      <c r="CY125" s="27"/>
      <c r="CZ125" s="28"/>
      <c r="DA125" s="27"/>
      <c r="DB125" s="159"/>
      <c r="DC125" s="159"/>
      <c r="DD125" s="160"/>
      <c r="DE125" s="161"/>
      <c r="DF125" s="162"/>
      <c r="DG125" s="27"/>
      <c r="DH125" s="27"/>
      <c r="DI125" s="28"/>
      <c r="DJ125" s="27"/>
      <c r="DK125" s="159"/>
      <c r="DL125" s="159"/>
      <c r="DM125" s="160"/>
      <c r="DN125" s="161"/>
      <c r="DO125" s="162"/>
      <c r="DP125" s="27"/>
      <c r="DQ125" s="27"/>
      <c r="DR125" s="28"/>
      <c r="DS125" s="27"/>
      <c r="DT125" s="159"/>
      <c r="DU125" s="159"/>
      <c r="DV125" s="160"/>
      <c r="DW125" s="161"/>
      <c r="DX125" s="162"/>
      <c r="DY125" s="27"/>
      <c r="DZ125" s="27"/>
      <c r="EA125" s="28"/>
      <c r="EB125" s="27"/>
      <c r="EC125" s="159"/>
      <c r="ED125" s="159"/>
      <c r="EE125" s="160"/>
      <c r="EF125" s="161"/>
      <c r="EG125" s="162"/>
      <c r="EH125" s="27"/>
      <c r="EI125" s="27"/>
      <c r="EJ125" s="28"/>
      <c r="EK125" s="27"/>
      <c r="EL125" s="159"/>
      <c r="EM125" s="159"/>
      <c r="EN125" s="160"/>
      <c r="EO125" s="161"/>
      <c r="EP125" s="162"/>
      <c r="EQ125" s="27"/>
      <c r="ER125" s="27"/>
      <c r="ES125" s="28"/>
      <c r="ET125" s="27"/>
      <c r="EU125" s="159"/>
      <c r="EV125" s="159"/>
      <c r="EW125" s="160"/>
      <c r="EX125" s="161"/>
      <c r="EY125" s="162"/>
      <c r="EZ125" s="27"/>
      <c r="FA125" s="27"/>
      <c r="FB125" s="28"/>
      <c r="FC125" s="27"/>
      <c r="FD125" s="159"/>
      <c r="FE125" s="159"/>
      <c r="FF125" s="160"/>
      <c r="FG125" s="161"/>
      <c r="FH125" s="162"/>
      <c r="FI125" s="27"/>
      <c r="FJ125" s="27"/>
      <c r="FK125" s="28"/>
      <c r="FL125" s="27"/>
      <c r="FM125" s="159"/>
      <c r="FN125" s="159"/>
      <c r="FO125" s="160"/>
      <c r="FP125" s="161"/>
      <c r="FQ125" s="162"/>
      <c r="FR125" s="27"/>
      <c r="FS125" s="27"/>
      <c r="FT125" s="28"/>
      <c r="FU125" s="27"/>
      <c r="FV125" s="159"/>
      <c r="FW125" s="159"/>
      <c r="FX125" s="160"/>
      <c r="FY125" s="161"/>
      <c r="FZ125" s="162"/>
      <c r="GA125" s="27"/>
      <c r="GB125" s="27"/>
      <c r="GC125" s="28"/>
      <c r="GD125" s="27"/>
      <c r="GE125" s="159"/>
      <c r="GF125" s="159"/>
      <c r="GG125" s="160"/>
      <c r="GH125" s="161"/>
      <c r="GI125" s="162"/>
      <c r="GJ125" s="27"/>
      <c r="GK125" s="27"/>
      <c r="GL125" s="28"/>
      <c r="GM125" s="27"/>
      <c r="GN125" s="159"/>
      <c r="GO125" s="159"/>
      <c r="GP125" s="160"/>
      <c r="GQ125" s="161"/>
      <c r="GR125" s="162"/>
      <c r="GS125" s="27"/>
      <c r="GT125" s="27"/>
      <c r="GU125" s="28"/>
      <c r="GV125" s="27"/>
      <c r="GW125" s="159"/>
      <c r="GX125" s="159"/>
      <c r="GY125" s="160"/>
      <c r="GZ125" s="161"/>
      <c r="HA125" s="162"/>
      <c r="HB125" s="27"/>
      <c r="HC125" s="27"/>
      <c r="HD125" s="28"/>
      <c r="HE125" s="27"/>
      <c r="HF125" s="159"/>
      <c r="HG125" s="159"/>
      <c r="HH125" s="160"/>
      <c r="HI125" s="161"/>
      <c r="HJ125" s="162"/>
      <c r="HK125" s="27"/>
      <c r="HL125" s="27"/>
      <c r="HM125" s="28"/>
      <c r="HN125" s="27"/>
      <c r="HO125" s="159"/>
      <c r="HP125" s="159"/>
      <c r="HQ125" s="160"/>
      <c r="HR125" s="161"/>
      <c r="HS125" s="162"/>
      <c r="HT125" s="27"/>
      <c r="HU125" s="27"/>
      <c r="HV125" s="28"/>
      <c r="HW125" s="27"/>
      <c r="HX125" s="159"/>
      <c r="HY125" s="159"/>
      <c r="HZ125" s="160"/>
      <c r="IA125" s="161"/>
      <c r="IB125" s="162"/>
      <c r="IC125" s="27"/>
      <c r="ID125" s="27"/>
      <c r="IE125" s="28"/>
      <c r="IF125" s="27"/>
      <c r="IG125" s="159"/>
      <c r="IH125" s="159"/>
      <c r="II125" s="160"/>
      <c r="IJ125" s="161"/>
      <c r="IK125" s="162"/>
      <c r="IL125" s="27"/>
      <c r="IM125" s="27"/>
      <c r="IN125" s="28"/>
      <c r="IO125" s="27"/>
      <c r="IP125" s="159"/>
      <c r="IQ125" s="159"/>
      <c r="IR125" s="160"/>
      <c r="IS125" s="161"/>
      <c r="IT125" s="162"/>
      <c r="IU125" s="27"/>
      <c r="IV125" s="27"/>
      <c r="IW125" s="28"/>
      <c r="IX125" s="27"/>
      <c r="IY125" s="159"/>
      <c r="IZ125" s="159"/>
      <c r="JA125" s="160"/>
      <c r="JB125" s="161"/>
      <c r="JC125" s="162"/>
      <c r="JD125" s="27"/>
      <c r="JE125" s="27"/>
      <c r="JF125" s="28"/>
      <c r="JG125" s="27"/>
      <c r="JH125" s="159"/>
      <c r="JI125" s="159"/>
      <c r="JJ125" s="160"/>
      <c r="JK125" s="161"/>
      <c r="JL125" s="162"/>
      <c r="JM125" s="5"/>
    </row>
    <row r="126" spans="2:273" ht="27" customHeight="1" x14ac:dyDescent="0.2">
      <c r="B126" s="342" t="s">
        <v>34</v>
      </c>
      <c r="C126" s="429"/>
      <c r="D126" s="378"/>
      <c r="E126" s="510"/>
      <c r="F126" s="498" t="str">
        <f>IF(OR(AND(B125="Grundvertrag Dienstleistung",D125&gt;='Valori soglia'!H$5,D125&lt;'Valori soglia'!H$6),AND(B125="Los Dienstleistung",D125&gt;='Valori soglia'!H$5,D125&lt;'Valori soglia'!H$6),AND(B125="Grundvertrag Lieferung",D125&gt;='Valori soglia'!L$5,D125&lt;'Valori soglia'!L$6),AND(B125="Los Lieferung",D125&gt;='Valori soglia'!L$5,D125&lt;'Valori soglia'!L$6)),"Einladungsverfahren *","")</f>
        <v/>
      </c>
      <c r="G126" s="499"/>
      <c r="H126" s="502"/>
      <c r="I126" s="503"/>
      <c r="J126" s="495"/>
      <c r="K126" s="168"/>
      <c r="L126" s="27"/>
      <c r="M126" s="28"/>
      <c r="N126" s="36"/>
      <c r="O126" s="73"/>
      <c r="P126" s="73"/>
      <c r="Q126" s="71"/>
      <c r="R126" s="126"/>
      <c r="S126" s="162"/>
      <c r="T126" s="162"/>
      <c r="U126" s="36"/>
      <c r="V126" s="27"/>
      <c r="W126" s="28"/>
      <c r="X126" s="27"/>
      <c r="Y126" s="159"/>
      <c r="Z126" s="159"/>
      <c r="AA126" s="160"/>
      <c r="AB126" s="161"/>
      <c r="AC126" s="162"/>
      <c r="AD126" s="36"/>
      <c r="AE126" s="27"/>
      <c r="AF126" s="28"/>
      <c r="AG126" s="27"/>
      <c r="AH126" s="159"/>
      <c r="AI126" s="159"/>
      <c r="AJ126" s="160"/>
      <c r="AK126" s="161"/>
      <c r="AL126" s="162"/>
      <c r="AM126" s="36"/>
      <c r="AN126" s="27"/>
      <c r="AO126" s="28"/>
      <c r="AP126" s="27"/>
      <c r="AQ126" s="159"/>
      <c r="AR126" s="159"/>
      <c r="AS126" s="160"/>
      <c r="AT126" s="161"/>
      <c r="AU126" s="162"/>
      <c r="AV126" s="36"/>
      <c r="AW126" s="27"/>
      <c r="AX126" s="28"/>
      <c r="AY126" s="27"/>
      <c r="AZ126" s="159"/>
      <c r="BA126" s="159"/>
      <c r="BB126" s="160"/>
      <c r="BC126" s="161"/>
      <c r="BD126" s="162"/>
      <c r="BE126" s="36"/>
      <c r="BF126" s="27"/>
      <c r="BG126" s="28"/>
      <c r="BH126" s="27"/>
      <c r="BI126" s="159"/>
      <c r="BJ126" s="159"/>
      <c r="BK126" s="160"/>
      <c r="BL126" s="161"/>
      <c r="BM126" s="162"/>
      <c r="BN126" s="36"/>
      <c r="BO126" s="27"/>
      <c r="BP126" s="28"/>
      <c r="BQ126" s="27"/>
      <c r="BR126" s="159"/>
      <c r="BS126" s="159"/>
      <c r="BT126" s="160"/>
      <c r="BU126" s="161"/>
      <c r="BV126" s="162"/>
      <c r="BW126" s="36"/>
      <c r="BX126" s="27"/>
      <c r="BY126" s="28"/>
      <c r="BZ126" s="27"/>
      <c r="CA126" s="159"/>
      <c r="CB126" s="159"/>
      <c r="CC126" s="160"/>
      <c r="CD126" s="161"/>
      <c r="CE126" s="162"/>
      <c r="CF126" s="36"/>
      <c r="CG126" s="27"/>
      <c r="CH126" s="28"/>
      <c r="CI126" s="27"/>
      <c r="CJ126" s="159"/>
      <c r="CK126" s="159"/>
      <c r="CL126" s="160"/>
      <c r="CM126" s="161"/>
      <c r="CN126" s="162"/>
      <c r="CO126" s="36"/>
      <c r="CP126" s="27"/>
      <c r="CQ126" s="28"/>
      <c r="CR126" s="27"/>
      <c r="CS126" s="159"/>
      <c r="CT126" s="159"/>
      <c r="CU126" s="160"/>
      <c r="CV126" s="161"/>
      <c r="CW126" s="162"/>
      <c r="CX126" s="36"/>
      <c r="CY126" s="27"/>
      <c r="CZ126" s="28"/>
      <c r="DA126" s="27"/>
      <c r="DB126" s="159"/>
      <c r="DC126" s="159"/>
      <c r="DD126" s="160"/>
      <c r="DE126" s="161"/>
      <c r="DF126" s="162"/>
      <c r="DG126" s="36"/>
      <c r="DH126" s="27"/>
      <c r="DI126" s="28"/>
      <c r="DJ126" s="27"/>
      <c r="DK126" s="159"/>
      <c r="DL126" s="159"/>
      <c r="DM126" s="160"/>
      <c r="DN126" s="161"/>
      <c r="DO126" s="162"/>
      <c r="DP126" s="36"/>
      <c r="DQ126" s="27"/>
      <c r="DR126" s="28"/>
      <c r="DS126" s="27"/>
      <c r="DT126" s="159"/>
      <c r="DU126" s="159"/>
      <c r="DV126" s="160"/>
      <c r="DW126" s="161"/>
      <c r="DX126" s="162"/>
      <c r="DY126" s="36"/>
      <c r="DZ126" s="27"/>
      <c r="EA126" s="28"/>
      <c r="EB126" s="27"/>
      <c r="EC126" s="159"/>
      <c r="ED126" s="159"/>
      <c r="EE126" s="160"/>
      <c r="EF126" s="161"/>
      <c r="EG126" s="162"/>
      <c r="EH126" s="36"/>
      <c r="EI126" s="27"/>
      <c r="EJ126" s="28"/>
      <c r="EK126" s="27"/>
      <c r="EL126" s="159"/>
      <c r="EM126" s="159"/>
      <c r="EN126" s="160"/>
      <c r="EO126" s="161"/>
      <c r="EP126" s="162"/>
      <c r="EQ126" s="36"/>
      <c r="ER126" s="27"/>
      <c r="ES126" s="28"/>
      <c r="ET126" s="27"/>
      <c r="EU126" s="159"/>
      <c r="EV126" s="159"/>
      <c r="EW126" s="160"/>
      <c r="EX126" s="161"/>
      <c r="EY126" s="162"/>
      <c r="EZ126" s="36"/>
      <c r="FA126" s="27"/>
      <c r="FB126" s="28"/>
      <c r="FC126" s="27"/>
      <c r="FD126" s="159"/>
      <c r="FE126" s="159"/>
      <c r="FF126" s="160"/>
      <c r="FG126" s="161"/>
      <c r="FH126" s="162"/>
      <c r="FI126" s="36"/>
      <c r="FJ126" s="27"/>
      <c r="FK126" s="28"/>
      <c r="FL126" s="27"/>
      <c r="FM126" s="159"/>
      <c r="FN126" s="159"/>
      <c r="FO126" s="160"/>
      <c r="FP126" s="161"/>
      <c r="FQ126" s="162"/>
      <c r="FR126" s="36"/>
      <c r="FS126" s="27"/>
      <c r="FT126" s="28"/>
      <c r="FU126" s="27"/>
      <c r="FV126" s="159"/>
      <c r="FW126" s="159"/>
      <c r="FX126" s="160"/>
      <c r="FY126" s="161"/>
      <c r="FZ126" s="162"/>
      <c r="GA126" s="36"/>
      <c r="GB126" s="27"/>
      <c r="GC126" s="28"/>
      <c r="GD126" s="27"/>
      <c r="GE126" s="159"/>
      <c r="GF126" s="159"/>
      <c r="GG126" s="160"/>
      <c r="GH126" s="161"/>
      <c r="GI126" s="162"/>
      <c r="GJ126" s="36"/>
      <c r="GK126" s="27"/>
      <c r="GL126" s="28"/>
      <c r="GM126" s="27"/>
      <c r="GN126" s="159"/>
      <c r="GO126" s="159"/>
      <c r="GP126" s="160"/>
      <c r="GQ126" s="161"/>
      <c r="GR126" s="162"/>
      <c r="GS126" s="36"/>
      <c r="GT126" s="27"/>
      <c r="GU126" s="28"/>
      <c r="GV126" s="27"/>
      <c r="GW126" s="159"/>
      <c r="GX126" s="159"/>
      <c r="GY126" s="160"/>
      <c r="GZ126" s="161"/>
      <c r="HA126" s="162"/>
      <c r="HB126" s="36"/>
      <c r="HC126" s="27"/>
      <c r="HD126" s="28"/>
      <c r="HE126" s="27"/>
      <c r="HF126" s="159"/>
      <c r="HG126" s="159"/>
      <c r="HH126" s="160"/>
      <c r="HI126" s="161"/>
      <c r="HJ126" s="162"/>
      <c r="HK126" s="36"/>
      <c r="HL126" s="27"/>
      <c r="HM126" s="28"/>
      <c r="HN126" s="27"/>
      <c r="HO126" s="159"/>
      <c r="HP126" s="159"/>
      <c r="HQ126" s="160"/>
      <c r="HR126" s="161"/>
      <c r="HS126" s="162"/>
      <c r="HT126" s="36"/>
      <c r="HU126" s="27"/>
      <c r="HV126" s="28"/>
      <c r="HW126" s="27"/>
      <c r="HX126" s="159"/>
      <c r="HY126" s="159"/>
      <c r="HZ126" s="160"/>
      <c r="IA126" s="161"/>
      <c r="IB126" s="162"/>
      <c r="IC126" s="36"/>
      <c r="ID126" s="27"/>
      <c r="IE126" s="28"/>
      <c r="IF126" s="27"/>
      <c r="IG126" s="159"/>
      <c r="IH126" s="159"/>
      <c r="II126" s="160"/>
      <c r="IJ126" s="161"/>
      <c r="IK126" s="162"/>
      <c r="IL126" s="36"/>
      <c r="IM126" s="27"/>
      <c r="IN126" s="28"/>
      <c r="IO126" s="27"/>
      <c r="IP126" s="159"/>
      <c r="IQ126" s="159"/>
      <c r="IR126" s="160"/>
      <c r="IS126" s="161"/>
      <c r="IT126" s="162"/>
      <c r="IU126" s="36"/>
      <c r="IV126" s="27"/>
      <c r="IW126" s="28"/>
      <c r="IX126" s="27"/>
      <c r="IY126" s="159"/>
      <c r="IZ126" s="159"/>
      <c r="JA126" s="160"/>
      <c r="JB126" s="161"/>
      <c r="JC126" s="162"/>
      <c r="JD126" s="36"/>
      <c r="JE126" s="27"/>
      <c r="JF126" s="28"/>
      <c r="JG126" s="27"/>
      <c r="JH126" s="159"/>
      <c r="JI126" s="159"/>
      <c r="JJ126" s="160"/>
      <c r="JK126" s="161"/>
      <c r="JL126" s="162" t="str">
        <f>IF(OR(AND(JG126="BöB",OR(JH126="Freihändig Tipo. 36 II d OAPub",JH126="Freihändig")),OR(AND(JG126="BöB",JJ126="No",JK126="No"),AND(JG126="BöB",JJ126="No",JK126="ja"),AND(JG126="BöB",JJ126="ja",JK126="No")),AND(JG126="OAPub",JK126="Ja")),"Fehler","")</f>
        <v/>
      </c>
      <c r="JM126" s="5"/>
    </row>
    <row r="127" spans="2:273" ht="27" customHeight="1" x14ac:dyDescent="0.2">
      <c r="B127" s="343"/>
      <c r="C127" s="429"/>
      <c r="D127" s="378"/>
      <c r="E127" s="510"/>
      <c r="F127" s="507" t="str">
        <f>IF(OR(AND(B125="Grundvertrag Dienstleistung",D125&lt;'Valori soglia'!H$5),AND(B125="Los Dienstleistung",D125&lt;'Valori soglia'!H$5),AND(B125="Grundvertrag Lieferung",D125&lt;'Valori soglia'!L$5),AND(B125="Los Lieferung",D125&lt;'Valori soglia'!L$5)),"Freihändig Tipo. 36 OAPub","")</f>
        <v/>
      </c>
      <c r="G127" s="508"/>
      <c r="H127" s="502"/>
      <c r="I127" s="503"/>
      <c r="J127" s="495"/>
      <c r="K127" s="168"/>
      <c r="L127" s="27"/>
      <c r="M127" s="28"/>
      <c r="N127" s="36"/>
      <c r="O127" s="169"/>
      <c r="P127" s="169"/>
      <c r="Q127" s="71"/>
      <c r="R127" s="126"/>
      <c r="S127" s="162"/>
      <c r="T127" s="162"/>
      <c r="U127" s="27"/>
      <c r="V127" s="27"/>
      <c r="W127" s="28"/>
      <c r="X127" s="27"/>
      <c r="Y127" s="159"/>
      <c r="Z127" s="159"/>
      <c r="AA127" s="160"/>
      <c r="AB127" s="161"/>
      <c r="AC127" s="162"/>
      <c r="AD127" s="27"/>
      <c r="AE127" s="27"/>
      <c r="AF127" s="28"/>
      <c r="AG127" s="27"/>
      <c r="AH127" s="159"/>
      <c r="AI127" s="159"/>
      <c r="AJ127" s="160"/>
      <c r="AK127" s="161"/>
      <c r="AL127" s="162"/>
      <c r="AM127" s="27"/>
      <c r="AN127" s="27"/>
      <c r="AO127" s="28"/>
      <c r="AP127" s="27"/>
      <c r="AQ127" s="159"/>
      <c r="AR127" s="159"/>
      <c r="AS127" s="160"/>
      <c r="AT127" s="161"/>
      <c r="AU127" s="162"/>
      <c r="AV127" s="27"/>
      <c r="AW127" s="27"/>
      <c r="AX127" s="28"/>
      <c r="AY127" s="27"/>
      <c r="AZ127" s="159"/>
      <c r="BA127" s="159"/>
      <c r="BB127" s="160"/>
      <c r="BC127" s="161"/>
      <c r="BD127" s="162"/>
      <c r="BE127" s="27"/>
      <c r="BF127" s="27"/>
      <c r="BG127" s="28"/>
      <c r="BH127" s="27"/>
      <c r="BI127" s="159"/>
      <c r="BJ127" s="159"/>
      <c r="BK127" s="160"/>
      <c r="BL127" s="161"/>
      <c r="BM127" s="162"/>
      <c r="BN127" s="27"/>
      <c r="BO127" s="27"/>
      <c r="BP127" s="28"/>
      <c r="BQ127" s="27"/>
      <c r="BR127" s="159"/>
      <c r="BS127" s="159"/>
      <c r="BT127" s="160"/>
      <c r="BU127" s="161"/>
      <c r="BV127" s="162"/>
      <c r="BW127" s="27"/>
      <c r="BX127" s="27"/>
      <c r="BY127" s="28"/>
      <c r="BZ127" s="27"/>
      <c r="CA127" s="159"/>
      <c r="CB127" s="159"/>
      <c r="CC127" s="160"/>
      <c r="CD127" s="161"/>
      <c r="CE127" s="162"/>
      <c r="CF127" s="27"/>
      <c r="CG127" s="27"/>
      <c r="CH127" s="28"/>
      <c r="CI127" s="27"/>
      <c r="CJ127" s="159"/>
      <c r="CK127" s="159"/>
      <c r="CL127" s="160"/>
      <c r="CM127" s="161"/>
      <c r="CN127" s="162"/>
      <c r="CO127" s="27"/>
      <c r="CP127" s="27"/>
      <c r="CQ127" s="28"/>
      <c r="CR127" s="27"/>
      <c r="CS127" s="159"/>
      <c r="CT127" s="159"/>
      <c r="CU127" s="160"/>
      <c r="CV127" s="161"/>
      <c r="CW127" s="162"/>
      <c r="CX127" s="27"/>
      <c r="CY127" s="27"/>
      <c r="CZ127" s="28"/>
      <c r="DA127" s="27"/>
      <c r="DB127" s="159"/>
      <c r="DC127" s="159"/>
      <c r="DD127" s="160"/>
      <c r="DE127" s="161"/>
      <c r="DF127" s="162"/>
      <c r="DG127" s="27"/>
      <c r="DH127" s="27"/>
      <c r="DI127" s="28"/>
      <c r="DJ127" s="27"/>
      <c r="DK127" s="159"/>
      <c r="DL127" s="159"/>
      <c r="DM127" s="160"/>
      <c r="DN127" s="161"/>
      <c r="DO127" s="162"/>
      <c r="DP127" s="27"/>
      <c r="DQ127" s="27"/>
      <c r="DR127" s="28"/>
      <c r="DS127" s="27"/>
      <c r="DT127" s="159"/>
      <c r="DU127" s="159"/>
      <c r="DV127" s="160"/>
      <c r="DW127" s="161"/>
      <c r="DX127" s="162"/>
      <c r="DY127" s="27"/>
      <c r="DZ127" s="27"/>
      <c r="EA127" s="28"/>
      <c r="EB127" s="27"/>
      <c r="EC127" s="159"/>
      <c r="ED127" s="159"/>
      <c r="EE127" s="160"/>
      <c r="EF127" s="161"/>
      <c r="EG127" s="162"/>
      <c r="EH127" s="27"/>
      <c r="EI127" s="27"/>
      <c r="EJ127" s="28"/>
      <c r="EK127" s="27"/>
      <c r="EL127" s="159"/>
      <c r="EM127" s="159"/>
      <c r="EN127" s="160"/>
      <c r="EO127" s="161"/>
      <c r="EP127" s="162"/>
      <c r="EQ127" s="27"/>
      <c r="ER127" s="27"/>
      <c r="ES127" s="28"/>
      <c r="ET127" s="27"/>
      <c r="EU127" s="159"/>
      <c r="EV127" s="159"/>
      <c r="EW127" s="160"/>
      <c r="EX127" s="161"/>
      <c r="EY127" s="162"/>
      <c r="EZ127" s="27"/>
      <c r="FA127" s="27"/>
      <c r="FB127" s="28"/>
      <c r="FC127" s="27"/>
      <c r="FD127" s="159"/>
      <c r="FE127" s="159"/>
      <c r="FF127" s="160"/>
      <c r="FG127" s="161"/>
      <c r="FH127" s="162"/>
      <c r="FI127" s="27"/>
      <c r="FJ127" s="27"/>
      <c r="FK127" s="28"/>
      <c r="FL127" s="27"/>
      <c r="FM127" s="159"/>
      <c r="FN127" s="159"/>
      <c r="FO127" s="160"/>
      <c r="FP127" s="161"/>
      <c r="FQ127" s="162"/>
      <c r="FR127" s="27"/>
      <c r="FS127" s="27"/>
      <c r="FT127" s="28"/>
      <c r="FU127" s="27"/>
      <c r="FV127" s="159"/>
      <c r="FW127" s="159"/>
      <c r="FX127" s="160"/>
      <c r="FY127" s="161"/>
      <c r="FZ127" s="162"/>
      <c r="GA127" s="27"/>
      <c r="GB127" s="27"/>
      <c r="GC127" s="28"/>
      <c r="GD127" s="27"/>
      <c r="GE127" s="159"/>
      <c r="GF127" s="159"/>
      <c r="GG127" s="160"/>
      <c r="GH127" s="161"/>
      <c r="GI127" s="162"/>
      <c r="GJ127" s="27"/>
      <c r="GK127" s="27"/>
      <c r="GL127" s="28"/>
      <c r="GM127" s="27"/>
      <c r="GN127" s="159"/>
      <c r="GO127" s="159"/>
      <c r="GP127" s="160"/>
      <c r="GQ127" s="161"/>
      <c r="GR127" s="162"/>
      <c r="GS127" s="27"/>
      <c r="GT127" s="27"/>
      <c r="GU127" s="28"/>
      <c r="GV127" s="27"/>
      <c r="GW127" s="159"/>
      <c r="GX127" s="159"/>
      <c r="GY127" s="160"/>
      <c r="GZ127" s="161"/>
      <c r="HA127" s="162"/>
      <c r="HB127" s="27"/>
      <c r="HC127" s="27"/>
      <c r="HD127" s="28"/>
      <c r="HE127" s="27"/>
      <c r="HF127" s="159"/>
      <c r="HG127" s="159"/>
      <c r="HH127" s="160"/>
      <c r="HI127" s="161"/>
      <c r="HJ127" s="162"/>
      <c r="HK127" s="27"/>
      <c r="HL127" s="27"/>
      <c r="HM127" s="28"/>
      <c r="HN127" s="27"/>
      <c r="HO127" s="159"/>
      <c r="HP127" s="159"/>
      <c r="HQ127" s="160"/>
      <c r="HR127" s="161"/>
      <c r="HS127" s="162"/>
      <c r="HT127" s="27"/>
      <c r="HU127" s="27"/>
      <c r="HV127" s="28"/>
      <c r="HW127" s="27"/>
      <c r="HX127" s="159"/>
      <c r="HY127" s="159"/>
      <c r="HZ127" s="160"/>
      <c r="IA127" s="161"/>
      <c r="IB127" s="162"/>
      <c r="IC127" s="27"/>
      <c r="ID127" s="27"/>
      <c r="IE127" s="28"/>
      <c r="IF127" s="27"/>
      <c r="IG127" s="159"/>
      <c r="IH127" s="159"/>
      <c r="II127" s="160"/>
      <c r="IJ127" s="161"/>
      <c r="IK127" s="162"/>
      <c r="IL127" s="27"/>
      <c r="IM127" s="27"/>
      <c r="IN127" s="28"/>
      <c r="IO127" s="27"/>
      <c r="IP127" s="159"/>
      <c r="IQ127" s="159"/>
      <c r="IR127" s="160"/>
      <c r="IS127" s="161"/>
      <c r="IT127" s="162"/>
      <c r="IU127" s="27"/>
      <c r="IV127" s="27"/>
      <c r="IW127" s="28"/>
      <c r="IX127" s="27"/>
      <c r="IY127" s="159"/>
      <c r="IZ127" s="159"/>
      <c r="JA127" s="160"/>
      <c r="JB127" s="161"/>
      <c r="JC127" s="162"/>
      <c r="JD127" s="27"/>
      <c r="JE127" s="27"/>
      <c r="JF127" s="28"/>
      <c r="JG127" s="27"/>
      <c r="JH127" s="159"/>
      <c r="JI127" s="159"/>
      <c r="JJ127" s="160"/>
      <c r="JK127" s="161"/>
      <c r="JL127" s="162"/>
      <c r="JM127" s="5"/>
    </row>
    <row r="128" spans="2:273" ht="27" customHeight="1" x14ac:dyDescent="0.2">
      <c r="B128" s="151" t="s">
        <v>103</v>
      </c>
      <c r="C128" s="429"/>
      <c r="D128" s="378">
        <v>0</v>
      </c>
      <c r="E128" s="510" t="str">
        <f>IF(D128&gt;='Valori soglia'!H$6,"BöB","OAPub")</f>
        <v>OAPub</v>
      </c>
      <c r="F128" s="505" t="str">
        <f>IF(D128&gt;='Valori soglia'!H$6,"Offenes Procedura *","")</f>
        <v/>
      </c>
      <c r="G128" s="506"/>
      <c r="H128" s="502" t="str">
        <f>IF(E128="BöB","Ja","No")</f>
        <v>No</v>
      </c>
      <c r="I128" s="503" t="str">
        <f>IF(E128="BöB","Ja","No")</f>
        <v>No</v>
      </c>
      <c r="J128" s="495"/>
      <c r="K128" s="77"/>
      <c r="L128" s="27"/>
      <c r="M128" s="28"/>
      <c r="N128" s="36"/>
      <c r="O128" s="167"/>
      <c r="P128" s="167"/>
      <c r="Q128" s="71"/>
      <c r="R128" s="126"/>
      <c r="S128" s="162"/>
      <c r="T128" s="162"/>
      <c r="U128" s="36"/>
      <c r="V128" s="27"/>
      <c r="W128" s="28"/>
      <c r="X128" s="27"/>
      <c r="Y128" s="159"/>
      <c r="Z128" s="159"/>
      <c r="AA128" s="160"/>
      <c r="AB128" s="161"/>
      <c r="AC128" s="162"/>
      <c r="AD128" s="36"/>
      <c r="AE128" s="27"/>
      <c r="AF128" s="28"/>
      <c r="AG128" s="27"/>
      <c r="AH128" s="159"/>
      <c r="AI128" s="159"/>
      <c r="AJ128" s="160"/>
      <c r="AK128" s="161"/>
      <c r="AL128" s="162"/>
      <c r="AM128" s="36"/>
      <c r="AN128" s="27"/>
      <c r="AO128" s="28"/>
      <c r="AP128" s="27"/>
      <c r="AQ128" s="159"/>
      <c r="AR128" s="159"/>
      <c r="AS128" s="160"/>
      <c r="AT128" s="161"/>
      <c r="AU128" s="162"/>
      <c r="AV128" s="36"/>
      <c r="AW128" s="27"/>
      <c r="AX128" s="28"/>
      <c r="AY128" s="27"/>
      <c r="AZ128" s="159"/>
      <c r="BA128" s="159"/>
      <c r="BB128" s="160"/>
      <c r="BC128" s="161"/>
      <c r="BD128" s="162"/>
      <c r="BE128" s="36"/>
      <c r="BF128" s="27"/>
      <c r="BG128" s="28"/>
      <c r="BH128" s="27"/>
      <c r="BI128" s="159"/>
      <c r="BJ128" s="159"/>
      <c r="BK128" s="160"/>
      <c r="BL128" s="161"/>
      <c r="BM128" s="162"/>
      <c r="BN128" s="36"/>
      <c r="BO128" s="27"/>
      <c r="BP128" s="28"/>
      <c r="BQ128" s="27"/>
      <c r="BR128" s="159"/>
      <c r="BS128" s="159"/>
      <c r="BT128" s="160"/>
      <c r="BU128" s="161"/>
      <c r="BV128" s="162"/>
      <c r="BW128" s="36"/>
      <c r="BX128" s="27"/>
      <c r="BY128" s="28"/>
      <c r="BZ128" s="27"/>
      <c r="CA128" s="159"/>
      <c r="CB128" s="159"/>
      <c r="CC128" s="160"/>
      <c r="CD128" s="161"/>
      <c r="CE128" s="162"/>
      <c r="CF128" s="36"/>
      <c r="CG128" s="27"/>
      <c r="CH128" s="28"/>
      <c r="CI128" s="27"/>
      <c r="CJ128" s="159"/>
      <c r="CK128" s="159"/>
      <c r="CL128" s="160"/>
      <c r="CM128" s="161"/>
      <c r="CN128" s="162"/>
      <c r="CO128" s="36"/>
      <c r="CP128" s="27"/>
      <c r="CQ128" s="28"/>
      <c r="CR128" s="27"/>
      <c r="CS128" s="159"/>
      <c r="CT128" s="159"/>
      <c r="CU128" s="160"/>
      <c r="CV128" s="161"/>
      <c r="CW128" s="162"/>
      <c r="CX128" s="36"/>
      <c r="CY128" s="27"/>
      <c r="CZ128" s="28"/>
      <c r="DA128" s="27"/>
      <c r="DB128" s="159"/>
      <c r="DC128" s="159"/>
      <c r="DD128" s="160"/>
      <c r="DE128" s="161"/>
      <c r="DF128" s="162"/>
      <c r="DG128" s="36"/>
      <c r="DH128" s="27"/>
      <c r="DI128" s="28"/>
      <c r="DJ128" s="27"/>
      <c r="DK128" s="159"/>
      <c r="DL128" s="159"/>
      <c r="DM128" s="160"/>
      <c r="DN128" s="161"/>
      <c r="DO128" s="162"/>
      <c r="DP128" s="36"/>
      <c r="DQ128" s="27"/>
      <c r="DR128" s="28"/>
      <c r="DS128" s="27"/>
      <c r="DT128" s="159"/>
      <c r="DU128" s="159"/>
      <c r="DV128" s="160"/>
      <c r="DW128" s="161"/>
      <c r="DX128" s="162"/>
      <c r="DY128" s="36"/>
      <c r="DZ128" s="27"/>
      <c r="EA128" s="28"/>
      <c r="EB128" s="27"/>
      <c r="EC128" s="159"/>
      <c r="ED128" s="159"/>
      <c r="EE128" s="160"/>
      <c r="EF128" s="161"/>
      <c r="EG128" s="162"/>
      <c r="EH128" s="36"/>
      <c r="EI128" s="27"/>
      <c r="EJ128" s="28"/>
      <c r="EK128" s="27"/>
      <c r="EL128" s="159"/>
      <c r="EM128" s="159"/>
      <c r="EN128" s="160"/>
      <c r="EO128" s="161"/>
      <c r="EP128" s="162"/>
      <c r="EQ128" s="36"/>
      <c r="ER128" s="27"/>
      <c r="ES128" s="28"/>
      <c r="ET128" s="27"/>
      <c r="EU128" s="159"/>
      <c r="EV128" s="159"/>
      <c r="EW128" s="160"/>
      <c r="EX128" s="161"/>
      <c r="EY128" s="162"/>
      <c r="EZ128" s="36"/>
      <c r="FA128" s="27"/>
      <c r="FB128" s="28"/>
      <c r="FC128" s="27"/>
      <c r="FD128" s="159"/>
      <c r="FE128" s="159"/>
      <c r="FF128" s="160"/>
      <c r="FG128" s="161"/>
      <c r="FH128" s="162"/>
      <c r="FI128" s="36"/>
      <c r="FJ128" s="27"/>
      <c r="FK128" s="28"/>
      <c r="FL128" s="27"/>
      <c r="FM128" s="159"/>
      <c r="FN128" s="159"/>
      <c r="FO128" s="160"/>
      <c r="FP128" s="161"/>
      <c r="FQ128" s="162"/>
      <c r="FR128" s="36"/>
      <c r="FS128" s="27"/>
      <c r="FT128" s="28"/>
      <c r="FU128" s="27"/>
      <c r="FV128" s="159"/>
      <c r="FW128" s="159"/>
      <c r="FX128" s="160"/>
      <c r="FY128" s="161"/>
      <c r="FZ128" s="162"/>
      <c r="GA128" s="36"/>
      <c r="GB128" s="27"/>
      <c r="GC128" s="28"/>
      <c r="GD128" s="27"/>
      <c r="GE128" s="159"/>
      <c r="GF128" s="159"/>
      <c r="GG128" s="160"/>
      <c r="GH128" s="161"/>
      <c r="GI128" s="162"/>
      <c r="GJ128" s="36"/>
      <c r="GK128" s="27"/>
      <c r="GL128" s="28"/>
      <c r="GM128" s="27"/>
      <c r="GN128" s="159"/>
      <c r="GO128" s="159"/>
      <c r="GP128" s="160"/>
      <c r="GQ128" s="161"/>
      <c r="GR128" s="162"/>
      <c r="GS128" s="36"/>
      <c r="GT128" s="27"/>
      <c r="GU128" s="28"/>
      <c r="GV128" s="27"/>
      <c r="GW128" s="159"/>
      <c r="GX128" s="159"/>
      <c r="GY128" s="160"/>
      <c r="GZ128" s="161"/>
      <c r="HA128" s="162"/>
      <c r="HB128" s="36"/>
      <c r="HC128" s="27"/>
      <c r="HD128" s="28"/>
      <c r="HE128" s="27"/>
      <c r="HF128" s="159"/>
      <c r="HG128" s="159"/>
      <c r="HH128" s="160"/>
      <c r="HI128" s="161"/>
      <c r="HJ128" s="162"/>
      <c r="HK128" s="36"/>
      <c r="HL128" s="27"/>
      <c r="HM128" s="28"/>
      <c r="HN128" s="27"/>
      <c r="HO128" s="159"/>
      <c r="HP128" s="159"/>
      <c r="HQ128" s="160"/>
      <c r="HR128" s="161"/>
      <c r="HS128" s="162"/>
      <c r="HT128" s="36"/>
      <c r="HU128" s="27"/>
      <c r="HV128" s="28"/>
      <c r="HW128" s="27"/>
      <c r="HX128" s="159"/>
      <c r="HY128" s="159"/>
      <c r="HZ128" s="160"/>
      <c r="IA128" s="161"/>
      <c r="IB128" s="162"/>
      <c r="IC128" s="36"/>
      <c r="ID128" s="27"/>
      <c r="IE128" s="28"/>
      <c r="IF128" s="27"/>
      <c r="IG128" s="159"/>
      <c r="IH128" s="159"/>
      <c r="II128" s="160"/>
      <c r="IJ128" s="161"/>
      <c r="IK128" s="162"/>
      <c r="IL128" s="36"/>
      <c r="IM128" s="27"/>
      <c r="IN128" s="28"/>
      <c r="IO128" s="27"/>
      <c r="IP128" s="159"/>
      <c r="IQ128" s="159"/>
      <c r="IR128" s="160"/>
      <c r="IS128" s="161"/>
      <c r="IT128" s="162"/>
      <c r="IU128" s="36"/>
      <c r="IV128" s="27"/>
      <c r="IW128" s="28"/>
      <c r="IX128" s="27"/>
      <c r="IY128" s="159"/>
      <c r="IZ128" s="159"/>
      <c r="JA128" s="160"/>
      <c r="JB128" s="161"/>
      <c r="JC128" s="162"/>
      <c r="JD128" s="36"/>
      <c r="JE128" s="27"/>
      <c r="JF128" s="28"/>
      <c r="JG128" s="27"/>
      <c r="JH128" s="159"/>
      <c r="JI128" s="159"/>
      <c r="JJ128" s="160"/>
      <c r="JK128" s="161"/>
      <c r="JL128" s="162" t="str">
        <f>IF(OR(AND(JG128="BöB",OR(JH128="Freihändig Tipo. 36 II d OAPub",JH128="Freihändig")),OR(AND(JG128="BöB",JJ128="No",JK128="No"),AND(JG128="BöB",JJ128="No",JK128="ja"),AND(JG128="BöB",JJ128="ja",JK128="No")),AND(JG128="OAPub",JK128="Ja")),"Fehler","")</f>
        <v/>
      </c>
      <c r="JM128" s="5"/>
    </row>
    <row r="129" spans="2:273" ht="27" customHeight="1" x14ac:dyDescent="0.2">
      <c r="B129" s="342" t="s">
        <v>34</v>
      </c>
      <c r="C129" s="429"/>
      <c r="D129" s="378"/>
      <c r="E129" s="510"/>
      <c r="F129" s="498" t="str">
        <f>IF(OR(AND(B128="Grundvertrag Dienstleistung",D128&gt;='Valori soglia'!H$5,D128&lt;'Valori soglia'!H$6),AND(B128="Los Dienstleistung",D128&gt;='Valori soglia'!H$5,D128&lt;'Valori soglia'!H$6),AND(B128="Grundvertrag Lieferung",D128&gt;='Valori soglia'!L$5,D128&lt;'Valori soglia'!L$6),AND(B128="Los Lieferung",D128&gt;='Valori soglia'!L$5,D128&lt;'Valori soglia'!L$6)),"Einladungsverfahren *","")</f>
        <v/>
      </c>
      <c r="G129" s="499"/>
      <c r="H129" s="502"/>
      <c r="I129" s="503"/>
      <c r="J129" s="495"/>
      <c r="K129" s="168"/>
      <c r="L129" s="27"/>
      <c r="M129" s="28"/>
      <c r="N129" s="36"/>
      <c r="O129" s="73"/>
      <c r="P129" s="73"/>
      <c r="Q129" s="71"/>
      <c r="R129" s="126"/>
      <c r="S129" s="162"/>
      <c r="T129" s="162"/>
      <c r="U129" s="27"/>
      <c r="V129" s="27"/>
      <c r="W129" s="28"/>
      <c r="X129" s="27"/>
      <c r="Y129" s="159"/>
      <c r="Z129" s="159"/>
      <c r="AA129" s="160"/>
      <c r="AB129" s="161"/>
      <c r="AC129" s="162"/>
      <c r="AD129" s="27"/>
      <c r="AE129" s="27"/>
      <c r="AF129" s="28"/>
      <c r="AG129" s="27"/>
      <c r="AH129" s="159"/>
      <c r="AI129" s="159"/>
      <c r="AJ129" s="160"/>
      <c r="AK129" s="161"/>
      <c r="AL129" s="162"/>
      <c r="AM129" s="27"/>
      <c r="AN129" s="27"/>
      <c r="AO129" s="28"/>
      <c r="AP129" s="27"/>
      <c r="AQ129" s="159"/>
      <c r="AR129" s="159"/>
      <c r="AS129" s="160"/>
      <c r="AT129" s="161"/>
      <c r="AU129" s="162"/>
      <c r="AV129" s="27"/>
      <c r="AW129" s="27"/>
      <c r="AX129" s="28"/>
      <c r="AY129" s="27"/>
      <c r="AZ129" s="159"/>
      <c r="BA129" s="159"/>
      <c r="BB129" s="160"/>
      <c r="BC129" s="161"/>
      <c r="BD129" s="162"/>
      <c r="BE129" s="27"/>
      <c r="BF129" s="27"/>
      <c r="BG129" s="28"/>
      <c r="BH129" s="27"/>
      <c r="BI129" s="159"/>
      <c r="BJ129" s="159"/>
      <c r="BK129" s="160"/>
      <c r="BL129" s="161"/>
      <c r="BM129" s="162"/>
      <c r="BN129" s="27"/>
      <c r="BO129" s="27"/>
      <c r="BP129" s="28"/>
      <c r="BQ129" s="27"/>
      <c r="BR129" s="159"/>
      <c r="BS129" s="159"/>
      <c r="BT129" s="160"/>
      <c r="BU129" s="161"/>
      <c r="BV129" s="162"/>
      <c r="BW129" s="27"/>
      <c r="BX129" s="27"/>
      <c r="BY129" s="28"/>
      <c r="BZ129" s="27"/>
      <c r="CA129" s="159"/>
      <c r="CB129" s="159"/>
      <c r="CC129" s="160"/>
      <c r="CD129" s="161"/>
      <c r="CE129" s="162"/>
      <c r="CF129" s="27"/>
      <c r="CG129" s="27"/>
      <c r="CH129" s="28"/>
      <c r="CI129" s="27"/>
      <c r="CJ129" s="159"/>
      <c r="CK129" s="159"/>
      <c r="CL129" s="160"/>
      <c r="CM129" s="161"/>
      <c r="CN129" s="162"/>
      <c r="CO129" s="27"/>
      <c r="CP129" s="27"/>
      <c r="CQ129" s="28"/>
      <c r="CR129" s="27"/>
      <c r="CS129" s="159"/>
      <c r="CT129" s="159"/>
      <c r="CU129" s="160"/>
      <c r="CV129" s="161"/>
      <c r="CW129" s="162"/>
      <c r="CX129" s="27"/>
      <c r="CY129" s="27"/>
      <c r="CZ129" s="28"/>
      <c r="DA129" s="27"/>
      <c r="DB129" s="159"/>
      <c r="DC129" s="159"/>
      <c r="DD129" s="160"/>
      <c r="DE129" s="161"/>
      <c r="DF129" s="162"/>
      <c r="DG129" s="27"/>
      <c r="DH129" s="27"/>
      <c r="DI129" s="28"/>
      <c r="DJ129" s="27"/>
      <c r="DK129" s="159"/>
      <c r="DL129" s="159"/>
      <c r="DM129" s="160"/>
      <c r="DN129" s="161"/>
      <c r="DO129" s="162"/>
      <c r="DP129" s="27"/>
      <c r="DQ129" s="27"/>
      <c r="DR129" s="28"/>
      <c r="DS129" s="27"/>
      <c r="DT129" s="159"/>
      <c r="DU129" s="159"/>
      <c r="DV129" s="160"/>
      <c r="DW129" s="161"/>
      <c r="DX129" s="162"/>
      <c r="DY129" s="27"/>
      <c r="DZ129" s="27"/>
      <c r="EA129" s="28"/>
      <c r="EB129" s="27"/>
      <c r="EC129" s="159"/>
      <c r="ED129" s="159"/>
      <c r="EE129" s="160"/>
      <c r="EF129" s="161"/>
      <c r="EG129" s="162"/>
      <c r="EH129" s="27"/>
      <c r="EI129" s="27"/>
      <c r="EJ129" s="28"/>
      <c r="EK129" s="27"/>
      <c r="EL129" s="159"/>
      <c r="EM129" s="159"/>
      <c r="EN129" s="160"/>
      <c r="EO129" s="161"/>
      <c r="EP129" s="162"/>
      <c r="EQ129" s="27"/>
      <c r="ER129" s="27"/>
      <c r="ES129" s="28"/>
      <c r="ET129" s="27"/>
      <c r="EU129" s="159"/>
      <c r="EV129" s="159"/>
      <c r="EW129" s="160"/>
      <c r="EX129" s="161"/>
      <c r="EY129" s="162"/>
      <c r="EZ129" s="27"/>
      <c r="FA129" s="27"/>
      <c r="FB129" s="28"/>
      <c r="FC129" s="27"/>
      <c r="FD129" s="159"/>
      <c r="FE129" s="159"/>
      <c r="FF129" s="160"/>
      <c r="FG129" s="161"/>
      <c r="FH129" s="162"/>
      <c r="FI129" s="27"/>
      <c r="FJ129" s="27"/>
      <c r="FK129" s="28"/>
      <c r="FL129" s="27"/>
      <c r="FM129" s="159"/>
      <c r="FN129" s="159"/>
      <c r="FO129" s="160"/>
      <c r="FP129" s="161"/>
      <c r="FQ129" s="162"/>
      <c r="FR129" s="27"/>
      <c r="FS129" s="27"/>
      <c r="FT129" s="28"/>
      <c r="FU129" s="27"/>
      <c r="FV129" s="159"/>
      <c r="FW129" s="159"/>
      <c r="FX129" s="160"/>
      <c r="FY129" s="161"/>
      <c r="FZ129" s="162"/>
      <c r="GA129" s="27"/>
      <c r="GB129" s="27"/>
      <c r="GC129" s="28"/>
      <c r="GD129" s="27"/>
      <c r="GE129" s="159"/>
      <c r="GF129" s="159"/>
      <c r="GG129" s="160"/>
      <c r="GH129" s="161"/>
      <c r="GI129" s="162"/>
      <c r="GJ129" s="27"/>
      <c r="GK129" s="27"/>
      <c r="GL129" s="28"/>
      <c r="GM129" s="27"/>
      <c r="GN129" s="159"/>
      <c r="GO129" s="159"/>
      <c r="GP129" s="160"/>
      <c r="GQ129" s="161"/>
      <c r="GR129" s="162"/>
      <c r="GS129" s="27"/>
      <c r="GT129" s="27"/>
      <c r="GU129" s="28"/>
      <c r="GV129" s="27"/>
      <c r="GW129" s="159"/>
      <c r="GX129" s="159"/>
      <c r="GY129" s="160"/>
      <c r="GZ129" s="161"/>
      <c r="HA129" s="162"/>
      <c r="HB129" s="27"/>
      <c r="HC129" s="27"/>
      <c r="HD129" s="28"/>
      <c r="HE129" s="27"/>
      <c r="HF129" s="159"/>
      <c r="HG129" s="159"/>
      <c r="HH129" s="160"/>
      <c r="HI129" s="161"/>
      <c r="HJ129" s="162"/>
      <c r="HK129" s="27"/>
      <c r="HL129" s="27"/>
      <c r="HM129" s="28"/>
      <c r="HN129" s="27"/>
      <c r="HO129" s="159"/>
      <c r="HP129" s="159"/>
      <c r="HQ129" s="160"/>
      <c r="HR129" s="161"/>
      <c r="HS129" s="162"/>
      <c r="HT129" s="27"/>
      <c r="HU129" s="27"/>
      <c r="HV129" s="28"/>
      <c r="HW129" s="27"/>
      <c r="HX129" s="159"/>
      <c r="HY129" s="159"/>
      <c r="HZ129" s="160"/>
      <c r="IA129" s="161"/>
      <c r="IB129" s="162"/>
      <c r="IC129" s="27"/>
      <c r="ID129" s="27"/>
      <c r="IE129" s="28"/>
      <c r="IF129" s="27"/>
      <c r="IG129" s="159"/>
      <c r="IH129" s="159"/>
      <c r="II129" s="160"/>
      <c r="IJ129" s="161"/>
      <c r="IK129" s="162"/>
      <c r="IL129" s="27"/>
      <c r="IM129" s="27"/>
      <c r="IN129" s="28"/>
      <c r="IO129" s="27"/>
      <c r="IP129" s="159"/>
      <c r="IQ129" s="159"/>
      <c r="IR129" s="160"/>
      <c r="IS129" s="161"/>
      <c r="IT129" s="162"/>
      <c r="IU129" s="27"/>
      <c r="IV129" s="27"/>
      <c r="IW129" s="28"/>
      <c r="IX129" s="27"/>
      <c r="IY129" s="159"/>
      <c r="IZ129" s="159"/>
      <c r="JA129" s="160"/>
      <c r="JB129" s="161"/>
      <c r="JC129" s="162"/>
      <c r="JD129" s="27"/>
      <c r="JE129" s="27"/>
      <c r="JF129" s="28"/>
      <c r="JG129" s="27"/>
      <c r="JH129" s="159"/>
      <c r="JI129" s="159"/>
      <c r="JJ129" s="160"/>
      <c r="JK129" s="161"/>
      <c r="JL129" s="162"/>
      <c r="JM129" s="5"/>
    </row>
    <row r="130" spans="2:273" ht="27" customHeight="1" x14ac:dyDescent="0.2">
      <c r="B130" s="343"/>
      <c r="C130" s="429"/>
      <c r="D130" s="378"/>
      <c r="E130" s="510"/>
      <c r="F130" s="507" t="str">
        <f>IF(OR(AND(B128="Grundvertrag Dienstleistung",D128&lt;'Valori soglia'!H$5),AND(B128="Los Dienstleistung",D128&lt;'Valori soglia'!H$5),AND(B128="Grundvertrag Lieferung",D128&lt;'Valori soglia'!L$5),AND(B128="Los Lieferung",D128&lt;'Valori soglia'!L$5)),"Freihändig Tipo. 36 OAPub","")</f>
        <v/>
      </c>
      <c r="G130" s="508"/>
      <c r="H130" s="502"/>
      <c r="I130" s="503"/>
      <c r="J130" s="495"/>
      <c r="K130" s="168"/>
      <c r="L130" s="27"/>
      <c r="M130" s="28"/>
      <c r="N130" s="36"/>
      <c r="O130" s="169"/>
      <c r="P130" s="169"/>
      <c r="Q130" s="71"/>
      <c r="R130" s="126"/>
      <c r="S130" s="162"/>
      <c r="T130" s="162"/>
      <c r="U130" s="36"/>
      <c r="V130" s="27"/>
      <c r="W130" s="28"/>
      <c r="X130" s="27"/>
      <c r="Y130" s="159"/>
      <c r="Z130" s="159"/>
      <c r="AA130" s="160"/>
      <c r="AB130" s="161"/>
      <c r="AC130" s="162"/>
      <c r="AD130" s="36"/>
      <c r="AE130" s="27"/>
      <c r="AF130" s="28"/>
      <c r="AG130" s="27"/>
      <c r="AH130" s="159"/>
      <c r="AI130" s="159"/>
      <c r="AJ130" s="160"/>
      <c r="AK130" s="161"/>
      <c r="AL130" s="162"/>
      <c r="AM130" s="36"/>
      <c r="AN130" s="27"/>
      <c r="AO130" s="28"/>
      <c r="AP130" s="27"/>
      <c r="AQ130" s="159"/>
      <c r="AR130" s="159"/>
      <c r="AS130" s="160"/>
      <c r="AT130" s="161"/>
      <c r="AU130" s="162"/>
      <c r="AV130" s="36"/>
      <c r="AW130" s="27"/>
      <c r="AX130" s="28"/>
      <c r="AY130" s="27"/>
      <c r="AZ130" s="159"/>
      <c r="BA130" s="159"/>
      <c r="BB130" s="160"/>
      <c r="BC130" s="161"/>
      <c r="BD130" s="162"/>
      <c r="BE130" s="36"/>
      <c r="BF130" s="27"/>
      <c r="BG130" s="28"/>
      <c r="BH130" s="27"/>
      <c r="BI130" s="159"/>
      <c r="BJ130" s="159"/>
      <c r="BK130" s="160"/>
      <c r="BL130" s="161"/>
      <c r="BM130" s="162"/>
      <c r="BN130" s="36"/>
      <c r="BO130" s="27"/>
      <c r="BP130" s="28"/>
      <c r="BQ130" s="27"/>
      <c r="BR130" s="159"/>
      <c r="BS130" s="159"/>
      <c r="BT130" s="160"/>
      <c r="BU130" s="161"/>
      <c r="BV130" s="162"/>
      <c r="BW130" s="36"/>
      <c r="BX130" s="27"/>
      <c r="BY130" s="28"/>
      <c r="BZ130" s="27"/>
      <c r="CA130" s="159"/>
      <c r="CB130" s="159"/>
      <c r="CC130" s="160"/>
      <c r="CD130" s="161"/>
      <c r="CE130" s="162"/>
      <c r="CF130" s="36"/>
      <c r="CG130" s="27"/>
      <c r="CH130" s="28"/>
      <c r="CI130" s="27"/>
      <c r="CJ130" s="159"/>
      <c r="CK130" s="159"/>
      <c r="CL130" s="160"/>
      <c r="CM130" s="161"/>
      <c r="CN130" s="162"/>
      <c r="CO130" s="36"/>
      <c r="CP130" s="27"/>
      <c r="CQ130" s="28"/>
      <c r="CR130" s="27"/>
      <c r="CS130" s="159"/>
      <c r="CT130" s="159"/>
      <c r="CU130" s="160"/>
      <c r="CV130" s="161"/>
      <c r="CW130" s="162"/>
      <c r="CX130" s="36"/>
      <c r="CY130" s="27"/>
      <c r="CZ130" s="28"/>
      <c r="DA130" s="27"/>
      <c r="DB130" s="159"/>
      <c r="DC130" s="159"/>
      <c r="DD130" s="160"/>
      <c r="DE130" s="161"/>
      <c r="DF130" s="162"/>
      <c r="DG130" s="36"/>
      <c r="DH130" s="27"/>
      <c r="DI130" s="28"/>
      <c r="DJ130" s="27"/>
      <c r="DK130" s="159"/>
      <c r="DL130" s="159"/>
      <c r="DM130" s="160"/>
      <c r="DN130" s="161"/>
      <c r="DO130" s="162"/>
      <c r="DP130" s="36"/>
      <c r="DQ130" s="27"/>
      <c r="DR130" s="28"/>
      <c r="DS130" s="27"/>
      <c r="DT130" s="159"/>
      <c r="DU130" s="159"/>
      <c r="DV130" s="160"/>
      <c r="DW130" s="161"/>
      <c r="DX130" s="162"/>
      <c r="DY130" s="36"/>
      <c r="DZ130" s="27"/>
      <c r="EA130" s="28"/>
      <c r="EB130" s="27"/>
      <c r="EC130" s="159"/>
      <c r="ED130" s="159"/>
      <c r="EE130" s="160"/>
      <c r="EF130" s="161"/>
      <c r="EG130" s="162"/>
      <c r="EH130" s="36"/>
      <c r="EI130" s="27"/>
      <c r="EJ130" s="28"/>
      <c r="EK130" s="27"/>
      <c r="EL130" s="159"/>
      <c r="EM130" s="159"/>
      <c r="EN130" s="160"/>
      <c r="EO130" s="161"/>
      <c r="EP130" s="162"/>
      <c r="EQ130" s="36"/>
      <c r="ER130" s="27"/>
      <c r="ES130" s="28"/>
      <c r="ET130" s="27"/>
      <c r="EU130" s="159"/>
      <c r="EV130" s="159"/>
      <c r="EW130" s="160"/>
      <c r="EX130" s="161"/>
      <c r="EY130" s="162"/>
      <c r="EZ130" s="36"/>
      <c r="FA130" s="27"/>
      <c r="FB130" s="28"/>
      <c r="FC130" s="27"/>
      <c r="FD130" s="159"/>
      <c r="FE130" s="159"/>
      <c r="FF130" s="160"/>
      <c r="FG130" s="161"/>
      <c r="FH130" s="162"/>
      <c r="FI130" s="36"/>
      <c r="FJ130" s="27"/>
      <c r="FK130" s="28"/>
      <c r="FL130" s="27"/>
      <c r="FM130" s="159"/>
      <c r="FN130" s="159"/>
      <c r="FO130" s="160"/>
      <c r="FP130" s="161"/>
      <c r="FQ130" s="162"/>
      <c r="FR130" s="36"/>
      <c r="FS130" s="27"/>
      <c r="FT130" s="28"/>
      <c r="FU130" s="27"/>
      <c r="FV130" s="159"/>
      <c r="FW130" s="159"/>
      <c r="FX130" s="160"/>
      <c r="FY130" s="161"/>
      <c r="FZ130" s="162"/>
      <c r="GA130" s="36"/>
      <c r="GB130" s="27"/>
      <c r="GC130" s="28"/>
      <c r="GD130" s="27"/>
      <c r="GE130" s="159"/>
      <c r="GF130" s="159"/>
      <c r="GG130" s="160"/>
      <c r="GH130" s="161"/>
      <c r="GI130" s="162"/>
      <c r="GJ130" s="36"/>
      <c r="GK130" s="27"/>
      <c r="GL130" s="28"/>
      <c r="GM130" s="27"/>
      <c r="GN130" s="159"/>
      <c r="GO130" s="159"/>
      <c r="GP130" s="160"/>
      <c r="GQ130" s="161"/>
      <c r="GR130" s="162"/>
      <c r="GS130" s="36"/>
      <c r="GT130" s="27"/>
      <c r="GU130" s="28"/>
      <c r="GV130" s="27"/>
      <c r="GW130" s="159"/>
      <c r="GX130" s="159"/>
      <c r="GY130" s="160"/>
      <c r="GZ130" s="161"/>
      <c r="HA130" s="162"/>
      <c r="HB130" s="36"/>
      <c r="HC130" s="27"/>
      <c r="HD130" s="28"/>
      <c r="HE130" s="27"/>
      <c r="HF130" s="159"/>
      <c r="HG130" s="159"/>
      <c r="HH130" s="160"/>
      <c r="HI130" s="161"/>
      <c r="HJ130" s="162"/>
      <c r="HK130" s="36"/>
      <c r="HL130" s="27"/>
      <c r="HM130" s="28"/>
      <c r="HN130" s="27"/>
      <c r="HO130" s="159"/>
      <c r="HP130" s="159"/>
      <c r="HQ130" s="160"/>
      <c r="HR130" s="161"/>
      <c r="HS130" s="162"/>
      <c r="HT130" s="36"/>
      <c r="HU130" s="27"/>
      <c r="HV130" s="28"/>
      <c r="HW130" s="27"/>
      <c r="HX130" s="159"/>
      <c r="HY130" s="159"/>
      <c r="HZ130" s="160"/>
      <c r="IA130" s="161"/>
      <c r="IB130" s="162"/>
      <c r="IC130" s="36"/>
      <c r="ID130" s="27"/>
      <c r="IE130" s="28"/>
      <c r="IF130" s="27"/>
      <c r="IG130" s="159"/>
      <c r="IH130" s="159"/>
      <c r="II130" s="160"/>
      <c r="IJ130" s="161"/>
      <c r="IK130" s="162"/>
      <c r="IL130" s="36"/>
      <c r="IM130" s="27"/>
      <c r="IN130" s="28"/>
      <c r="IO130" s="27"/>
      <c r="IP130" s="159"/>
      <c r="IQ130" s="159"/>
      <c r="IR130" s="160"/>
      <c r="IS130" s="161"/>
      <c r="IT130" s="162"/>
      <c r="IU130" s="36"/>
      <c r="IV130" s="27"/>
      <c r="IW130" s="28"/>
      <c r="IX130" s="27"/>
      <c r="IY130" s="159"/>
      <c r="IZ130" s="159"/>
      <c r="JA130" s="160"/>
      <c r="JB130" s="161"/>
      <c r="JC130" s="162"/>
      <c r="JD130" s="36"/>
      <c r="JE130" s="27"/>
      <c r="JF130" s="28"/>
      <c r="JG130" s="27"/>
      <c r="JH130" s="159"/>
      <c r="JI130" s="159"/>
      <c r="JJ130" s="160"/>
      <c r="JK130" s="161"/>
      <c r="JL130" s="162" t="str">
        <f>IF(OR(AND(JG130="BöB",OR(JH130="Freihändig Tipo. 36 II d OAPub",JH130="Freihändig")),OR(AND(JG130="BöB",JJ130="No",JK130="No"),AND(JG130="BöB",JJ130="No",JK130="ja"),AND(JG130="BöB",JJ130="ja",JK130="No")),AND(JG130="OAPub",JK130="Ja")),"Fehler","")</f>
        <v/>
      </c>
      <c r="JM130" s="5"/>
    </row>
    <row r="131" spans="2:273" ht="27" customHeight="1" x14ac:dyDescent="0.2">
      <c r="B131" s="151" t="s">
        <v>103</v>
      </c>
      <c r="C131" s="429"/>
      <c r="D131" s="378">
        <v>0</v>
      </c>
      <c r="E131" s="510" t="str">
        <f>IF(D131&gt;='Valori soglia'!H$6,"BöB","OAPub")</f>
        <v>OAPub</v>
      </c>
      <c r="F131" s="505" t="str">
        <f>IF(D131&gt;='Valori soglia'!H$6,"Offenes Procedura *","")</f>
        <v/>
      </c>
      <c r="G131" s="506"/>
      <c r="H131" s="502" t="str">
        <f>IF(E131="BöB","Ja","No")</f>
        <v>No</v>
      </c>
      <c r="I131" s="503" t="str">
        <f>IF(E131="BöB","Ja","No")</f>
        <v>No</v>
      </c>
      <c r="J131" s="495"/>
      <c r="K131" s="77"/>
      <c r="L131" s="27"/>
      <c r="M131" s="28"/>
      <c r="N131" s="36"/>
      <c r="O131" s="167"/>
      <c r="P131" s="167"/>
      <c r="Q131" s="71"/>
      <c r="R131" s="126"/>
      <c r="S131" s="162"/>
      <c r="T131" s="162"/>
      <c r="U131" s="27"/>
      <c r="V131" s="27"/>
      <c r="W131" s="28"/>
      <c r="X131" s="27"/>
      <c r="Y131" s="159"/>
      <c r="Z131" s="159"/>
      <c r="AA131" s="160"/>
      <c r="AB131" s="161"/>
      <c r="AC131" s="162"/>
      <c r="AD131" s="27"/>
      <c r="AE131" s="27"/>
      <c r="AF131" s="28"/>
      <c r="AG131" s="27"/>
      <c r="AH131" s="159"/>
      <c r="AI131" s="159"/>
      <c r="AJ131" s="160"/>
      <c r="AK131" s="161"/>
      <c r="AL131" s="162"/>
      <c r="AM131" s="27"/>
      <c r="AN131" s="27"/>
      <c r="AO131" s="28"/>
      <c r="AP131" s="27"/>
      <c r="AQ131" s="159"/>
      <c r="AR131" s="159"/>
      <c r="AS131" s="160"/>
      <c r="AT131" s="161"/>
      <c r="AU131" s="162"/>
      <c r="AV131" s="27"/>
      <c r="AW131" s="27"/>
      <c r="AX131" s="28"/>
      <c r="AY131" s="27"/>
      <c r="AZ131" s="159"/>
      <c r="BA131" s="159"/>
      <c r="BB131" s="160"/>
      <c r="BC131" s="161"/>
      <c r="BD131" s="162"/>
      <c r="BE131" s="27"/>
      <c r="BF131" s="27"/>
      <c r="BG131" s="28"/>
      <c r="BH131" s="27"/>
      <c r="BI131" s="159"/>
      <c r="BJ131" s="159"/>
      <c r="BK131" s="160"/>
      <c r="BL131" s="161"/>
      <c r="BM131" s="162"/>
      <c r="BN131" s="27"/>
      <c r="BO131" s="27"/>
      <c r="BP131" s="28"/>
      <c r="BQ131" s="27"/>
      <c r="BR131" s="159"/>
      <c r="BS131" s="159"/>
      <c r="BT131" s="160"/>
      <c r="BU131" s="161"/>
      <c r="BV131" s="162"/>
      <c r="BW131" s="27"/>
      <c r="BX131" s="27"/>
      <c r="BY131" s="28"/>
      <c r="BZ131" s="27"/>
      <c r="CA131" s="159"/>
      <c r="CB131" s="159"/>
      <c r="CC131" s="160"/>
      <c r="CD131" s="161"/>
      <c r="CE131" s="162"/>
      <c r="CF131" s="27"/>
      <c r="CG131" s="27"/>
      <c r="CH131" s="28"/>
      <c r="CI131" s="27"/>
      <c r="CJ131" s="159"/>
      <c r="CK131" s="159"/>
      <c r="CL131" s="160"/>
      <c r="CM131" s="161"/>
      <c r="CN131" s="162"/>
      <c r="CO131" s="27"/>
      <c r="CP131" s="27"/>
      <c r="CQ131" s="28"/>
      <c r="CR131" s="27"/>
      <c r="CS131" s="159"/>
      <c r="CT131" s="159"/>
      <c r="CU131" s="160"/>
      <c r="CV131" s="161"/>
      <c r="CW131" s="162"/>
      <c r="CX131" s="27"/>
      <c r="CY131" s="27"/>
      <c r="CZ131" s="28"/>
      <c r="DA131" s="27"/>
      <c r="DB131" s="159"/>
      <c r="DC131" s="159"/>
      <c r="DD131" s="160"/>
      <c r="DE131" s="161"/>
      <c r="DF131" s="162"/>
      <c r="DG131" s="27"/>
      <c r="DH131" s="27"/>
      <c r="DI131" s="28"/>
      <c r="DJ131" s="27"/>
      <c r="DK131" s="159"/>
      <c r="DL131" s="159"/>
      <c r="DM131" s="160"/>
      <c r="DN131" s="161"/>
      <c r="DO131" s="162"/>
      <c r="DP131" s="27"/>
      <c r="DQ131" s="27"/>
      <c r="DR131" s="28"/>
      <c r="DS131" s="27"/>
      <c r="DT131" s="159"/>
      <c r="DU131" s="159"/>
      <c r="DV131" s="160"/>
      <c r="DW131" s="161"/>
      <c r="DX131" s="162"/>
      <c r="DY131" s="27"/>
      <c r="DZ131" s="27"/>
      <c r="EA131" s="28"/>
      <c r="EB131" s="27"/>
      <c r="EC131" s="159"/>
      <c r="ED131" s="159"/>
      <c r="EE131" s="160"/>
      <c r="EF131" s="161"/>
      <c r="EG131" s="162"/>
      <c r="EH131" s="27"/>
      <c r="EI131" s="27"/>
      <c r="EJ131" s="28"/>
      <c r="EK131" s="27"/>
      <c r="EL131" s="159"/>
      <c r="EM131" s="159"/>
      <c r="EN131" s="160"/>
      <c r="EO131" s="161"/>
      <c r="EP131" s="162"/>
      <c r="EQ131" s="27"/>
      <c r="ER131" s="27"/>
      <c r="ES131" s="28"/>
      <c r="ET131" s="27"/>
      <c r="EU131" s="159"/>
      <c r="EV131" s="159"/>
      <c r="EW131" s="160"/>
      <c r="EX131" s="161"/>
      <c r="EY131" s="162"/>
      <c r="EZ131" s="27"/>
      <c r="FA131" s="27"/>
      <c r="FB131" s="28"/>
      <c r="FC131" s="27"/>
      <c r="FD131" s="159"/>
      <c r="FE131" s="159"/>
      <c r="FF131" s="160"/>
      <c r="FG131" s="161"/>
      <c r="FH131" s="162"/>
      <c r="FI131" s="27"/>
      <c r="FJ131" s="27"/>
      <c r="FK131" s="28"/>
      <c r="FL131" s="27"/>
      <c r="FM131" s="159"/>
      <c r="FN131" s="159"/>
      <c r="FO131" s="160"/>
      <c r="FP131" s="161"/>
      <c r="FQ131" s="162"/>
      <c r="FR131" s="27"/>
      <c r="FS131" s="27"/>
      <c r="FT131" s="28"/>
      <c r="FU131" s="27"/>
      <c r="FV131" s="159"/>
      <c r="FW131" s="159"/>
      <c r="FX131" s="160"/>
      <c r="FY131" s="161"/>
      <c r="FZ131" s="162"/>
      <c r="GA131" s="27"/>
      <c r="GB131" s="27"/>
      <c r="GC131" s="28"/>
      <c r="GD131" s="27"/>
      <c r="GE131" s="159"/>
      <c r="GF131" s="159"/>
      <c r="GG131" s="160"/>
      <c r="GH131" s="161"/>
      <c r="GI131" s="162"/>
      <c r="GJ131" s="27"/>
      <c r="GK131" s="27"/>
      <c r="GL131" s="28"/>
      <c r="GM131" s="27"/>
      <c r="GN131" s="159"/>
      <c r="GO131" s="159"/>
      <c r="GP131" s="160"/>
      <c r="GQ131" s="161"/>
      <c r="GR131" s="162"/>
      <c r="GS131" s="27"/>
      <c r="GT131" s="27"/>
      <c r="GU131" s="28"/>
      <c r="GV131" s="27"/>
      <c r="GW131" s="159"/>
      <c r="GX131" s="159"/>
      <c r="GY131" s="160"/>
      <c r="GZ131" s="161"/>
      <c r="HA131" s="162"/>
      <c r="HB131" s="27"/>
      <c r="HC131" s="27"/>
      <c r="HD131" s="28"/>
      <c r="HE131" s="27"/>
      <c r="HF131" s="159"/>
      <c r="HG131" s="159"/>
      <c r="HH131" s="160"/>
      <c r="HI131" s="161"/>
      <c r="HJ131" s="162"/>
      <c r="HK131" s="27"/>
      <c r="HL131" s="27"/>
      <c r="HM131" s="28"/>
      <c r="HN131" s="27"/>
      <c r="HO131" s="159"/>
      <c r="HP131" s="159"/>
      <c r="HQ131" s="160"/>
      <c r="HR131" s="161"/>
      <c r="HS131" s="162"/>
      <c r="HT131" s="27"/>
      <c r="HU131" s="27"/>
      <c r="HV131" s="28"/>
      <c r="HW131" s="27"/>
      <c r="HX131" s="159"/>
      <c r="HY131" s="159"/>
      <c r="HZ131" s="160"/>
      <c r="IA131" s="161"/>
      <c r="IB131" s="162"/>
      <c r="IC131" s="27"/>
      <c r="ID131" s="27"/>
      <c r="IE131" s="28"/>
      <c r="IF131" s="27"/>
      <c r="IG131" s="159"/>
      <c r="IH131" s="159"/>
      <c r="II131" s="160"/>
      <c r="IJ131" s="161"/>
      <c r="IK131" s="162"/>
      <c r="IL131" s="27"/>
      <c r="IM131" s="27"/>
      <c r="IN131" s="28"/>
      <c r="IO131" s="27"/>
      <c r="IP131" s="159"/>
      <c r="IQ131" s="159"/>
      <c r="IR131" s="160"/>
      <c r="IS131" s="161"/>
      <c r="IT131" s="162"/>
      <c r="IU131" s="27"/>
      <c r="IV131" s="27"/>
      <c r="IW131" s="28"/>
      <c r="IX131" s="27"/>
      <c r="IY131" s="159"/>
      <c r="IZ131" s="159"/>
      <c r="JA131" s="160"/>
      <c r="JB131" s="161"/>
      <c r="JC131" s="162"/>
      <c r="JD131" s="27"/>
      <c r="JE131" s="27"/>
      <c r="JF131" s="28"/>
      <c r="JG131" s="27"/>
      <c r="JH131" s="159"/>
      <c r="JI131" s="159"/>
      <c r="JJ131" s="160"/>
      <c r="JK131" s="161"/>
      <c r="JL131" s="162"/>
      <c r="JM131" s="5"/>
    </row>
    <row r="132" spans="2:273" ht="27" customHeight="1" x14ac:dyDescent="0.2">
      <c r="B132" s="342" t="s">
        <v>34</v>
      </c>
      <c r="C132" s="429"/>
      <c r="D132" s="378"/>
      <c r="E132" s="510"/>
      <c r="F132" s="498" t="str">
        <f>IF(OR(AND(B131="Grundvertrag Dienstleistung",D131&gt;='Valori soglia'!H$5,D131&lt;'Valori soglia'!H$6),AND(B131="Los Dienstleistung",D131&gt;='Valori soglia'!H$5,D131&lt;'Valori soglia'!H$6),AND(B131="Grundvertrag Lieferung",D131&gt;='Valori soglia'!L$5,D131&lt;'Valori soglia'!L$6),AND(B131="Los Lieferung",D131&gt;='Valori soglia'!L$5,D131&lt;'Valori soglia'!L$6)),"Einladungsverfahren *","")</f>
        <v/>
      </c>
      <c r="G132" s="499"/>
      <c r="H132" s="502"/>
      <c r="I132" s="503"/>
      <c r="J132" s="495"/>
      <c r="K132" s="168"/>
      <c r="L132" s="27"/>
      <c r="M132" s="28"/>
      <c r="N132" s="36"/>
      <c r="O132" s="73"/>
      <c r="P132" s="73"/>
      <c r="Q132" s="71"/>
      <c r="R132" s="126"/>
      <c r="S132" s="162"/>
      <c r="T132" s="162"/>
      <c r="U132" s="36"/>
      <c r="V132" s="27"/>
      <c r="W132" s="28"/>
      <c r="X132" s="27"/>
      <c r="Y132" s="159"/>
      <c r="Z132" s="159"/>
      <c r="AA132" s="160"/>
      <c r="AB132" s="161"/>
      <c r="AC132" s="162"/>
      <c r="AD132" s="36"/>
      <c r="AE132" s="27"/>
      <c r="AF132" s="28"/>
      <c r="AG132" s="27"/>
      <c r="AH132" s="159"/>
      <c r="AI132" s="159"/>
      <c r="AJ132" s="160"/>
      <c r="AK132" s="161"/>
      <c r="AL132" s="162"/>
      <c r="AM132" s="36"/>
      <c r="AN132" s="27"/>
      <c r="AO132" s="28"/>
      <c r="AP132" s="27"/>
      <c r="AQ132" s="159"/>
      <c r="AR132" s="159"/>
      <c r="AS132" s="160"/>
      <c r="AT132" s="161"/>
      <c r="AU132" s="162"/>
      <c r="AV132" s="36"/>
      <c r="AW132" s="27"/>
      <c r="AX132" s="28"/>
      <c r="AY132" s="27"/>
      <c r="AZ132" s="159"/>
      <c r="BA132" s="159"/>
      <c r="BB132" s="160"/>
      <c r="BC132" s="161"/>
      <c r="BD132" s="162"/>
      <c r="BE132" s="36"/>
      <c r="BF132" s="27"/>
      <c r="BG132" s="28"/>
      <c r="BH132" s="27"/>
      <c r="BI132" s="159"/>
      <c r="BJ132" s="159"/>
      <c r="BK132" s="160"/>
      <c r="BL132" s="161"/>
      <c r="BM132" s="162"/>
      <c r="BN132" s="36"/>
      <c r="BO132" s="27"/>
      <c r="BP132" s="28"/>
      <c r="BQ132" s="27"/>
      <c r="BR132" s="159"/>
      <c r="BS132" s="159"/>
      <c r="BT132" s="160"/>
      <c r="BU132" s="161"/>
      <c r="BV132" s="162"/>
      <c r="BW132" s="36"/>
      <c r="BX132" s="27"/>
      <c r="BY132" s="28"/>
      <c r="BZ132" s="27"/>
      <c r="CA132" s="159"/>
      <c r="CB132" s="159"/>
      <c r="CC132" s="160"/>
      <c r="CD132" s="161"/>
      <c r="CE132" s="162"/>
      <c r="CF132" s="36"/>
      <c r="CG132" s="27"/>
      <c r="CH132" s="28"/>
      <c r="CI132" s="27"/>
      <c r="CJ132" s="159"/>
      <c r="CK132" s="159"/>
      <c r="CL132" s="160"/>
      <c r="CM132" s="161"/>
      <c r="CN132" s="162"/>
      <c r="CO132" s="36"/>
      <c r="CP132" s="27"/>
      <c r="CQ132" s="28"/>
      <c r="CR132" s="27"/>
      <c r="CS132" s="159"/>
      <c r="CT132" s="159"/>
      <c r="CU132" s="160"/>
      <c r="CV132" s="161"/>
      <c r="CW132" s="162"/>
      <c r="CX132" s="36"/>
      <c r="CY132" s="27"/>
      <c r="CZ132" s="28"/>
      <c r="DA132" s="27"/>
      <c r="DB132" s="159"/>
      <c r="DC132" s="159"/>
      <c r="DD132" s="160"/>
      <c r="DE132" s="161"/>
      <c r="DF132" s="162"/>
      <c r="DG132" s="36"/>
      <c r="DH132" s="27"/>
      <c r="DI132" s="28"/>
      <c r="DJ132" s="27"/>
      <c r="DK132" s="159"/>
      <c r="DL132" s="159"/>
      <c r="DM132" s="160"/>
      <c r="DN132" s="161"/>
      <c r="DO132" s="162"/>
      <c r="DP132" s="36"/>
      <c r="DQ132" s="27"/>
      <c r="DR132" s="28"/>
      <c r="DS132" s="27"/>
      <c r="DT132" s="159"/>
      <c r="DU132" s="159"/>
      <c r="DV132" s="160"/>
      <c r="DW132" s="161"/>
      <c r="DX132" s="162"/>
      <c r="DY132" s="36"/>
      <c r="DZ132" s="27"/>
      <c r="EA132" s="28"/>
      <c r="EB132" s="27"/>
      <c r="EC132" s="159"/>
      <c r="ED132" s="159"/>
      <c r="EE132" s="160"/>
      <c r="EF132" s="161"/>
      <c r="EG132" s="162"/>
      <c r="EH132" s="36"/>
      <c r="EI132" s="27"/>
      <c r="EJ132" s="28"/>
      <c r="EK132" s="27"/>
      <c r="EL132" s="159"/>
      <c r="EM132" s="159"/>
      <c r="EN132" s="160"/>
      <c r="EO132" s="161"/>
      <c r="EP132" s="162"/>
      <c r="EQ132" s="36"/>
      <c r="ER132" s="27"/>
      <c r="ES132" s="28"/>
      <c r="ET132" s="27"/>
      <c r="EU132" s="159"/>
      <c r="EV132" s="159"/>
      <c r="EW132" s="160"/>
      <c r="EX132" s="161"/>
      <c r="EY132" s="162"/>
      <c r="EZ132" s="36"/>
      <c r="FA132" s="27"/>
      <c r="FB132" s="28"/>
      <c r="FC132" s="27"/>
      <c r="FD132" s="159"/>
      <c r="FE132" s="159"/>
      <c r="FF132" s="160"/>
      <c r="FG132" s="161"/>
      <c r="FH132" s="162"/>
      <c r="FI132" s="36"/>
      <c r="FJ132" s="27"/>
      <c r="FK132" s="28"/>
      <c r="FL132" s="27"/>
      <c r="FM132" s="159"/>
      <c r="FN132" s="159"/>
      <c r="FO132" s="160"/>
      <c r="FP132" s="161"/>
      <c r="FQ132" s="162"/>
      <c r="FR132" s="36"/>
      <c r="FS132" s="27"/>
      <c r="FT132" s="28"/>
      <c r="FU132" s="27"/>
      <c r="FV132" s="159"/>
      <c r="FW132" s="159"/>
      <c r="FX132" s="160"/>
      <c r="FY132" s="161"/>
      <c r="FZ132" s="162"/>
      <c r="GA132" s="36"/>
      <c r="GB132" s="27"/>
      <c r="GC132" s="28"/>
      <c r="GD132" s="27"/>
      <c r="GE132" s="159"/>
      <c r="GF132" s="159"/>
      <c r="GG132" s="160"/>
      <c r="GH132" s="161"/>
      <c r="GI132" s="162"/>
      <c r="GJ132" s="36"/>
      <c r="GK132" s="27"/>
      <c r="GL132" s="28"/>
      <c r="GM132" s="27"/>
      <c r="GN132" s="159"/>
      <c r="GO132" s="159"/>
      <c r="GP132" s="160"/>
      <c r="GQ132" s="161"/>
      <c r="GR132" s="162"/>
      <c r="GS132" s="36"/>
      <c r="GT132" s="27"/>
      <c r="GU132" s="28"/>
      <c r="GV132" s="27"/>
      <c r="GW132" s="159"/>
      <c r="GX132" s="159"/>
      <c r="GY132" s="160"/>
      <c r="GZ132" s="161"/>
      <c r="HA132" s="162"/>
      <c r="HB132" s="36"/>
      <c r="HC132" s="27"/>
      <c r="HD132" s="28"/>
      <c r="HE132" s="27"/>
      <c r="HF132" s="159"/>
      <c r="HG132" s="159"/>
      <c r="HH132" s="160"/>
      <c r="HI132" s="161"/>
      <c r="HJ132" s="162"/>
      <c r="HK132" s="36"/>
      <c r="HL132" s="27"/>
      <c r="HM132" s="28"/>
      <c r="HN132" s="27"/>
      <c r="HO132" s="159"/>
      <c r="HP132" s="159"/>
      <c r="HQ132" s="160"/>
      <c r="HR132" s="161"/>
      <c r="HS132" s="162"/>
      <c r="HT132" s="36"/>
      <c r="HU132" s="27"/>
      <c r="HV132" s="28"/>
      <c r="HW132" s="27"/>
      <c r="HX132" s="159"/>
      <c r="HY132" s="159"/>
      <c r="HZ132" s="160"/>
      <c r="IA132" s="161"/>
      <c r="IB132" s="162"/>
      <c r="IC132" s="36"/>
      <c r="ID132" s="27"/>
      <c r="IE132" s="28"/>
      <c r="IF132" s="27"/>
      <c r="IG132" s="159"/>
      <c r="IH132" s="159"/>
      <c r="II132" s="160"/>
      <c r="IJ132" s="161"/>
      <c r="IK132" s="162"/>
      <c r="IL132" s="36"/>
      <c r="IM132" s="27"/>
      <c r="IN132" s="28"/>
      <c r="IO132" s="27"/>
      <c r="IP132" s="159"/>
      <c r="IQ132" s="159"/>
      <c r="IR132" s="160"/>
      <c r="IS132" s="161"/>
      <c r="IT132" s="162"/>
      <c r="IU132" s="36"/>
      <c r="IV132" s="27"/>
      <c r="IW132" s="28"/>
      <c r="IX132" s="27"/>
      <c r="IY132" s="159"/>
      <c r="IZ132" s="159"/>
      <c r="JA132" s="160"/>
      <c r="JB132" s="161"/>
      <c r="JC132" s="162"/>
      <c r="JD132" s="36"/>
      <c r="JE132" s="27"/>
      <c r="JF132" s="28"/>
      <c r="JG132" s="27"/>
      <c r="JH132" s="159"/>
      <c r="JI132" s="159"/>
      <c r="JJ132" s="160"/>
      <c r="JK132" s="161"/>
      <c r="JL132" s="162" t="str">
        <f>IF(OR(AND(JG132="BöB",OR(JH132="Freihändig Tipo. 36 II d OAPub",JH132="Freihändig")),OR(AND(JG132="BöB",JJ132="No",JK132="No"),AND(JG132="BöB",JJ132="No",JK132="ja"),AND(JG132="BöB",JJ132="ja",JK132="No")),AND(JG132="OAPub",JK132="Ja")),"Fehler","")</f>
        <v/>
      </c>
      <c r="JM132" s="5"/>
    </row>
    <row r="133" spans="2:273" ht="27" customHeight="1" x14ac:dyDescent="0.2">
      <c r="B133" s="343"/>
      <c r="C133" s="429"/>
      <c r="D133" s="378"/>
      <c r="E133" s="510"/>
      <c r="F133" s="507" t="str">
        <f>IF(OR(AND(B131="Grundvertrag Dienstleistung",D131&lt;'Valori soglia'!H$5),AND(B131="Los Dienstleistung",D131&lt;'Valori soglia'!H$5),AND(B131="Grundvertrag Lieferung",D131&lt;'Valori soglia'!L$5),AND(B131="Los Lieferung",D131&lt;'Valori soglia'!L$5)),"Freihändig Tipo. 36 OAPub","")</f>
        <v/>
      </c>
      <c r="G133" s="508"/>
      <c r="H133" s="502"/>
      <c r="I133" s="503"/>
      <c r="J133" s="495"/>
      <c r="K133" s="168"/>
      <c r="L133" s="27"/>
      <c r="M133" s="28"/>
      <c r="N133" s="36"/>
      <c r="O133" s="169"/>
      <c r="P133" s="169"/>
      <c r="Q133" s="71"/>
      <c r="R133" s="126"/>
      <c r="S133" s="162"/>
      <c r="T133" s="162"/>
      <c r="U133" s="27"/>
      <c r="V133" s="27"/>
      <c r="W133" s="28"/>
      <c r="X133" s="27"/>
      <c r="Y133" s="159"/>
      <c r="Z133" s="159"/>
      <c r="AA133" s="160"/>
      <c r="AB133" s="161"/>
      <c r="AC133" s="162"/>
      <c r="AD133" s="27"/>
      <c r="AE133" s="27"/>
      <c r="AF133" s="28"/>
      <c r="AG133" s="27"/>
      <c r="AH133" s="159"/>
      <c r="AI133" s="159"/>
      <c r="AJ133" s="160"/>
      <c r="AK133" s="161"/>
      <c r="AL133" s="162"/>
      <c r="AM133" s="27"/>
      <c r="AN133" s="27"/>
      <c r="AO133" s="28"/>
      <c r="AP133" s="27"/>
      <c r="AQ133" s="159"/>
      <c r="AR133" s="159"/>
      <c r="AS133" s="160"/>
      <c r="AT133" s="161"/>
      <c r="AU133" s="162"/>
      <c r="AV133" s="27"/>
      <c r="AW133" s="27"/>
      <c r="AX133" s="28"/>
      <c r="AY133" s="27"/>
      <c r="AZ133" s="159"/>
      <c r="BA133" s="159"/>
      <c r="BB133" s="160"/>
      <c r="BC133" s="161"/>
      <c r="BD133" s="162"/>
      <c r="BE133" s="27"/>
      <c r="BF133" s="27"/>
      <c r="BG133" s="28"/>
      <c r="BH133" s="27"/>
      <c r="BI133" s="159"/>
      <c r="BJ133" s="159"/>
      <c r="BK133" s="160"/>
      <c r="BL133" s="161"/>
      <c r="BM133" s="162"/>
      <c r="BN133" s="27"/>
      <c r="BO133" s="27"/>
      <c r="BP133" s="28"/>
      <c r="BQ133" s="27"/>
      <c r="BR133" s="159"/>
      <c r="BS133" s="159"/>
      <c r="BT133" s="160"/>
      <c r="BU133" s="161"/>
      <c r="BV133" s="162"/>
      <c r="BW133" s="27"/>
      <c r="BX133" s="27"/>
      <c r="BY133" s="28"/>
      <c r="BZ133" s="27"/>
      <c r="CA133" s="159"/>
      <c r="CB133" s="159"/>
      <c r="CC133" s="160"/>
      <c r="CD133" s="161"/>
      <c r="CE133" s="162"/>
      <c r="CF133" s="27"/>
      <c r="CG133" s="27"/>
      <c r="CH133" s="28"/>
      <c r="CI133" s="27"/>
      <c r="CJ133" s="159"/>
      <c r="CK133" s="159"/>
      <c r="CL133" s="160"/>
      <c r="CM133" s="161"/>
      <c r="CN133" s="162"/>
      <c r="CO133" s="27"/>
      <c r="CP133" s="27"/>
      <c r="CQ133" s="28"/>
      <c r="CR133" s="27"/>
      <c r="CS133" s="159"/>
      <c r="CT133" s="159"/>
      <c r="CU133" s="160"/>
      <c r="CV133" s="161"/>
      <c r="CW133" s="162"/>
      <c r="CX133" s="27"/>
      <c r="CY133" s="27"/>
      <c r="CZ133" s="28"/>
      <c r="DA133" s="27"/>
      <c r="DB133" s="159"/>
      <c r="DC133" s="159"/>
      <c r="DD133" s="160"/>
      <c r="DE133" s="161"/>
      <c r="DF133" s="162"/>
      <c r="DG133" s="27"/>
      <c r="DH133" s="27"/>
      <c r="DI133" s="28"/>
      <c r="DJ133" s="27"/>
      <c r="DK133" s="159"/>
      <c r="DL133" s="159"/>
      <c r="DM133" s="160"/>
      <c r="DN133" s="161"/>
      <c r="DO133" s="162"/>
      <c r="DP133" s="27"/>
      <c r="DQ133" s="27"/>
      <c r="DR133" s="28"/>
      <c r="DS133" s="27"/>
      <c r="DT133" s="159"/>
      <c r="DU133" s="159"/>
      <c r="DV133" s="160"/>
      <c r="DW133" s="161"/>
      <c r="DX133" s="162"/>
      <c r="DY133" s="27"/>
      <c r="DZ133" s="27"/>
      <c r="EA133" s="28"/>
      <c r="EB133" s="27"/>
      <c r="EC133" s="159"/>
      <c r="ED133" s="159"/>
      <c r="EE133" s="160"/>
      <c r="EF133" s="161"/>
      <c r="EG133" s="162"/>
      <c r="EH133" s="27"/>
      <c r="EI133" s="27"/>
      <c r="EJ133" s="28"/>
      <c r="EK133" s="27"/>
      <c r="EL133" s="159"/>
      <c r="EM133" s="159"/>
      <c r="EN133" s="160"/>
      <c r="EO133" s="161"/>
      <c r="EP133" s="162"/>
      <c r="EQ133" s="27"/>
      <c r="ER133" s="27"/>
      <c r="ES133" s="28"/>
      <c r="ET133" s="27"/>
      <c r="EU133" s="159"/>
      <c r="EV133" s="159"/>
      <c r="EW133" s="160"/>
      <c r="EX133" s="161"/>
      <c r="EY133" s="162"/>
      <c r="EZ133" s="27"/>
      <c r="FA133" s="27"/>
      <c r="FB133" s="28"/>
      <c r="FC133" s="27"/>
      <c r="FD133" s="159"/>
      <c r="FE133" s="159"/>
      <c r="FF133" s="160"/>
      <c r="FG133" s="161"/>
      <c r="FH133" s="162"/>
      <c r="FI133" s="27"/>
      <c r="FJ133" s="27"/>
      <c r="FK133" s="28"/>
      <c r="FL133" s="27"/>
      <c r="FM133" s="159"/>
      <c r="FN133" s="159"/>
      <c r="FO133" s="160"/>
      <c r="FP133" s="161"/>
      <c r="FQ133" s="162"/>
      <c r="FR133" s="27"/>
      <c r="FS133" s="27"/>
      <c r="FT133" s="28"/>
      <c r="FU133" s="27"/>
      <c r="FV133" s="159"/>
      <c r="FW133" s="159"/>
      <c r="FX133" s="160"/>
      <c r="FY133" s="161"/>
      <c r="FZ133" s="162"/>
      <c r="GA133" s="27"/>
      <c r="GB133" s="27"/>
      <c r="GC133" s="28"/>
      <c r="GD133" s="27"/>
      <c r="GE133" s="159"/>
      <c r="GF133" s="159"/>
      <c r="GG133" s="160"/>
      <c r="GH133" s="161"/>
      <c r="GI133" s="162"/>
      <c r="GJ133" s="27"/>
      <c r="GK133" s="27"/>
      <c r="GL133" s="28"/>
      <c r="GM133" s="27"/>
      <c r="GN133" s="159"/>
      <c r="GO133" s="159"/>
      <c r="GP133" s="160"/>
      <c r="GQ133" s="161"/>
      <c r="GR133" s="162"/>
      <c r="GS133" s="27"/>
      <c r="GT133" s="27"/>
      <c r="GU133" s="28"/>
      <c r="GV133" s="27"/>
      <c r="GW133" s="159"/>
      <c r="GX133" s="159"/>
      <c r="GY133" s="160"/>
      <c r="GZ133" s="161"/>
      <c r="HA133" s="162"/>
      <c r="HB133" s="27"/>
      <c r="HC133" s="27"/>
      <c r="HD133" s="28"/>
      <c r="HE133" s="27"/>
      <c r="HF133" s="159"/>
      <c r="HG133" s="159"/>
      <c r="HH133" s="160"/>
      <c r="HI133" s="161"/>
      <c r="HJ133" s="162"/>
      <c r="HK133" s="27"/>
      <c r="HL133" s="27"/>
      <c r="HM133" s="28"/>
      <c r="HN133" s="27"/>
      <c r="HO133" s="159"/>
      <c r="HP133" s="159"/>
      <c r="HQ133" s="160"/>
      <c r="HR133" s="161"/>
      <c r="HS133" s="162"/>
      <c r="HT133" s="27"/>
      <c r="HU133" s="27"/>
      <c r="HV133" s="28"/>
      <c r="HW133" s="27"/>
      <c r="HX133" s="159"/>
      <c r="HY133" s="159"/>
      <c r="HZ133" s="160"/>
      <c r="IA133" s="161"/>
      <c r="IB133" s="162"/>
      <c r="IC133" s="27"/>
      <c r="ID133" s="27"/>
      <c r="IE133" s="28"/>
      <c r="IF133" s="27"/>
      <c r="IG133" s="159"/>
      <c r="IH133" s="159"/>
      <c r="II133" s="160"/>
      <c r="IJ133" s="161"/>
      <c r="IK133" s="162"/>
      <c r="IL133" s="27"/>
      <c r="IM133" s="27"/>
      <c r="IN133" s="28"/>
      <c r="IO133" s="27"/>
      <c r="IP133" s="159"/>
      <c r="IQ133" s="159"/>
      <c r="IR133" s="160"/>
      <c r="IS133" s="161"/>
      <c r="IT133" s="162"/>
      <c r="IU133" s="27"/>
      <c r="IV133" s="27"/>
      <c r="IW133" s="28"/>
      <c r="IX133" s="27"/>
      <c r="IY133" s="159"/>
      <c r="IZ133" s="159"/>
      <c r="JA133" s="160"/>
      <c r="JB133" s="161"/>
      <c r="JC133" s="162"/>
      <c r="JD133" s="27"/>
      <c r="JE133" s="27"/>
      <c r="JF133" s="28"/>
      <c r="JG133" s="27"/>
      <c r="JH133" s="159"/>
      <c r="JI133" s="159"/>
      <c r="JJ133" s="160"/>
      <c r="JK133" s="161"/>
      <c r="JL133" s="162"/>
      <c r="JM133" s="5"/>
    </row>
    <row r="134" spans="2:273" ht="27" customHeight="1" x14ac:dyDescent="0.2">
      <c r="B134" s="151" t="s">
        <v>103</v>
      </c>
      <c r="C134" s="429"/>
      <c r="D134" s="378">
        <v>0</v>
      </c>
      <c r="E134" s="510" t="str">
        <f>IF(D134&gt;='Valori soglia'!H$6,"BöB","OAPub")</f>
        <v>OAPub</v>
      </c>
      <c r="F134" s="505" t="str">
        <f>IF(D134&gt;='Valori soglia'!H$6,"Offenes Procedura *","")</f>
        <v/>
      </c>
      <c r="G134" s="506"/>
      <c r="H134" s="502" t="str">
        <f>IF(E134="BöB","Ja","No")</f>
        <v>No</v>
      </c>
      <c r="I134" s="503" t="str">
        <f>IF(E134="BöB","Ja","No")</f>
        <v>No</v>
      </c>
      <c r="J134" s="495"/>
      <c r="K134" s="77"/>
      <c r="L134" s="27"/>
      <c r="M134" s="28"/>
      <c r="N134" s="36"/>
      <c r="O134" s="167"/>
      <c r="P134" s="167"/>
      <c r="Q134" s="71"/>
      <c r="R134" s="126"/>
      <c r="S134" s="162"/>
      <c r="T134" s="162"/>
      <c r="U134" s="36"/>
      <c r="V134" s="27"/>
      <c r="W134" s="28"/>
      <c r="X134" s="27"/>
      <c r="Y134" s="159"/>
      <c r="Z134" s="159"/>
      <c r="AA134" s="160"/>
      <c r="AB134" s="161"/>
      <c r="AC134" s="162"/>
      <c r="AD134" s="36"/>
      <c r="AE134" s="27"/>
      <c r="AF134" s="28"/>
      <c r="AG134" s="27"/>
      <c r="AH134" s="159"/>
      <c r="AI134" s="159"/>
      <c r="AJ134" s="160"/>
      <c r="AK134" s="161"/>
      <c r="AL134" s="162"/>
      <c r="AM134" s="36"/>
      <c r="AN134" s="27"/>
      <c r="AO134" s="28"/>
      <c r="AP134" s="27"/>
      <c r="AQ134" s="159"/>
      <c r="AR134" s="159"/>
      <c r="AS134" s="160"/>
      <c r="AT134" s="161"/>
      <c r="AU134" s="162"/>
      <c r="AV134" s="36"/>
      <c r="AW134" s="27"/>
      <c r="AX134" s="28"/>
      <c r="AY134" s="27"/>
      <c r="AZ134" s="159"/>
      <c r="BA134" s="159"/>
      <c r="BB134" s="160"/>
      <c r="BC134" s="161"/>
      <c r="BD134" s="162"/>
      <c r="BE134" s="36"/>
      <c r="BF134" s="27"/>
      <c r="BG134" s="28"/>
      <c r="BH134" s="27"/>
      <c r="BI134" s="159"/>
      <c r="BJ134" s="159"/>
      <c r="BK134" s="160"/>
      <c r="BL134" s="161"/>
      <c r="BM134" s="162"/>
      <c r="BN134" s="36"/>
      <c r="BO134" s="27"/>
      <c r="BP134" s="28"/>
      <c r="BQ134" s="27"/>
      <c r="BR134" s="159"/>
      <c r="BS134" s="159"/>
      <c r="BT134" s="160"/>
      <c r="BU134" s="161"/>
      <c r="BV134" s="162"/>
      <c r="BW134" s="36"/>
      <c r="BX134" s="27"/>
      <c r="BY134" s="28"/>
      <c r="BZ134" s="27"/>
      <c r="CA134" s="159"/>
      <c r="CB134" s="159"/>
      <c r="CC134" s="160"/>
      <c r="CD134" s="161"/>
      <c r="CE134" s="162"/>
      <c r="CF134" s="36"/>
      <c r="CG134" s="27"/>
      <c r="CH134" s="28"/>
      <c r="CI134" s="27"/>
      <c r="CJ134" s="159"/>
      <c r="CK134" s="159"/>
      <c r="CL134" s="160"/>
      <c r="CM134" s="161"/>
      <c r="CN134" s="162"/>
      <c r="CO134" s="36"/>
      <c r="CP134" s="27"/>
      <c r="CQ134" s="28"/>
      <c r="CR134" s="27"/>
      <c r="CS134" s="159"/>
      <c r="CT134" s="159"/>
      <c r="CU134" s="160"/>
      <c r="CV134" s="161"/>
      <c r="CW134" s="162"/>
      <c r="CX134" s="36"/>
      <c r="CY134" s="27"/>
      <c r="CZ134" s="28"/>
      <c r="DA134" s="27"/>
      <c r="DB134" s="159"/>
      <c r="DC134" s="159"/>
      <c r="DD134" s="160"/>
      <c r="DE134" s="161"/>
      <c r="DF134" s="162"/>
      <c r="DG134" s="36"/>
      <c r="DH134" s="27"/>
      <c r="DI134" s="28"/>
      <c r="DJ134" s="27"/>
      <c r="DK134" s="159"/>
      <c r="DL134" s="159"/>
      <c r="DM134" s="160"/>
      <c r="DN134" s="161"/>
      <c r="DO134" s="162"/>
      <c r="DP134" s="36"/>
      <c r="DQ134" s="27"/>
      <c r="DR134" s="28"/>
      <c r="DS134" s="27"/>
      <c r="DT134" s="159"/>
      <c r="DU134" s="159"/>
      <c r="DV134" s="160"/>
      <c r="DW134" s="161"/>
      <c r="DX134" s="162"/>
      <c r="DY134" s="36"/>
      <c r="DZ134" s="27"/>
      <c r="EA134" s="28"/>
      <c r="EB134" s="27"/>
      <c r="EC134" s="159"/>
      <c r="ED134" s="159"/>
      <c r="EE134" s="160"/>
      <c r="EF134" s="161"/>
      <c r="EG134" s="162"/>
      <c r="EH134" s="36"/>
      <c r="EI134" s="27"/>
      <c r="EJ134" s="28"/>
      <c r="EK134" s="27"/>
      <c r="EL134" s="159"/>
      <c r="EM134" s="159"/>
      <c r="EN134" s="160"/>
      <c r="EO134" s="161"/>
      <c r="EP134" s="162"/>
      <c r="EQ134" s="36"/>
      <c r="ER134" s="27"/>
      <c r="ES134" s="28"/>
      <c r="ET134" s="27"/>
      <c r="EU134" s="159"/>
      <c r="EV134" s="159"/>
      <c r="EW134" s="160"/>
      <c r="EX134" s="161"/>
      <c r="EY134" s="162"/>
      <c r="EZ134" s="36"/>
      <c r="FA134" s="27"/>
      <c r="FB134" s="28"/>
      <c r="FC134" s="27"/>
      <c r="FD134" s="159"/>
      <c r="FE134" s="159"/>
      <c r="FF134" s="160"/>
      <c r="FG134" s="161"/>
      <c r="FH134" s="162"/>
      <c r="FI134" s="36"/>
      <c r="FJ134" s="27"/>
      <c r="FK134" s="28"/>
      <c r="FL134" s="27"/>
      <c r="FM134" s="159"/>
      <c r="FN134" s="159"/>
      <c r="FO134" s="160"/>
      <c r="FP134" s="161"/>
      <c r="FQ134" s="162"/>
      <c r="FR134" s="36"/>
      <c r="FS134" s="27"/>
      <c r="FT134" s="28"/>
      <c r="FU134" s="27"/>
      <c r="FV134" s="159"/>
      <c r="FW134" s="159"/>
      <c r="FX134" s="160"/>
      <c r="FY134" s="161"/>
      <c r="FZ134" s="162"/>
      <c r="GA134" s="36"/>
      <c r="GB134" s="27"/>
      <c r="GC134" s="28"/>
      <c r="GD134" s="27"/>
      <c r="GE134" s="159"/>
      <c r="GF134" s="159"/>
      <c r="GG134" s="160"/>
      <c r="GH134" s="161"/>
      <c r="GI134" s="162"/>
      <c r="GJ134" s="36"/>
      <c r="GK134" s="27"/>
      <c r="GL134" s="28"/>
      <c r="GM134" s="27"/>
      <c r="GN134" s="159"/>
      <c r="GO134" s="159"/>
      <c r="GP134" s="160"/>
      <c r="GQ134" s="161"/>
      <c r="GR134" s="162"/>
      <c r="GS134" s="36"/>
      <c r="GT134" s="27"/>
      <c r="GU134" s="28"/>
      <c r="GV134" s="27"/>
      <c r="GW134" s="159"/>
      <c r="GX134" s="159"/>
      <c r="GY134" s="160"/>
      <c r="GZ134" s="161"/>
      <c r="HA134" s="162"/>
      <c r="HB134" s="36"/>
      <c r="HC134" s="27"/>
      <c r="HD134" s="28"/>
      <c r="HE134" s="27"/>
      <c r="HF134" s="159"/>
      <c r="HG134" s="159"/>
      <c r="HH134" s="160"/>
      <c r="HI134" s="161"/>
      <c r="HJ134" s="162"/>
      <c r="HK134" s="36"/>
      <c r="HL134" s="27"/>
      <c r="HM134" s="28"/>
      <c r="HN134" s="27"/>
      <c r="HO134" s="159"/>
      <c r="HP134" s="159"/>
      <c r="HQ134" s="160"/>
      <c r="HR134" s="161"/>
      <c r="HS134" s="162"/>
      <c r="HT134" s="36"/>
      <c r="HU134" s="27"/>
      <c r="HV134" s="28"/>
      <c r="HW134" s="27"/>
      <c r="HX134" s="159"/>
      <c r="HY134" s="159"/>
      <c r="HZ134" s="160"/>
      <c r="IA134" s="161"/>
      <c r="IB134" s="162"/>
      <c r="IC134" s="36"/>
      <c r="ID134" s="27"/>
      <c r="IE134" s="28"/>
      <c r="IF134" s="27"/>
      <c r="IG134" s="159"/>
      <c r="IH134" s="159"/>
      <c r="II134" s="160"/>
      <c r="IJ134" s="161"/>
      <c r="IK134" s="162"/>
      <c r="IL134" s="36"/>
      <c r="IM134" s="27"/>
      <c r="IN134" s="28"/>
      <c r="IO134" s="27"/>
      <c r="IP134" s="159"/>
      <c r="IQ134" s="159"/>
      <c r="IR134" s="160"/>
      <c r="IS134" s="161"/>
      <c r="IT134" s="162"/>
      <c r="IU134" s="36"/>
      <c r="IV134" s="27"/>
      <c r="IW134" s="28"/>
      <c r="IX134" s="27"/>
      <c r="IY134" s="159"/>
      <c r="IZ134" s="159"/>
      <c r="JA134" s="160"/>
      <c r="JB134" s="161"/>
      <c r="JC134" s="162"/>
      <c r="JD134" s="36"/>
      <c r="JE134" s="27"/>
      <c r="JF134" s="28"/>
      <c r="JG134" s="27"/>
      <c r="JH134" s="159"/>
      <c r="JI134" s="159"/>
      <c r="JJ134" s="160"/>
      <c r="JK134" s="161"/>
      <c r="JL134" s="162" t="str">
        <f>IF(OR(AND(JG134="BöB",OR(JH134="Freihändig Tipo. 36 II d OAPub",JH134="Freihändig")),OR(AND(JG134="BöB",JJ134="No",JK134="No"),AND(JG134="BöB",JJ134="No",JK134="ja"),AND(JG134="BöB",JJ134="ja",JK134="No")),AND(JG134="OAPub",JK134="Ja")),"Fehler","")</f>
        <v/>
      </c>
      <c r="JM134" s="5"/>
    </row>
    <row r="135" spans="2:273" ht="27" customHeight="1" x14ac:dyDescent="0.2">
      <c r="B135" s="342" t="s">
        <v>34</v>
      </c>
      <c r="C135" s="429"/>
      <c r="D135" s="378"/>
      <c r="E135" s="510"/>
      <c r="F135" s="498" t="str">
        <f>IF(OR(AND(B134="Grundvertrag Dienstleistung",D134&gt;='Valori soglia'!H$5,D134&lt;'Valori soglia'!H$6),AND(B134="Los Dienstleistung",D134&gt;='Valori soglia'!H$5,D134&lt;'Valori soglia'!H$6),AND(B134="Grundvertrag Lieferung",D134&gt;='Valori soglia'!L$5,D134&lt;'Valori soglia'!L$6),AND(B134="Los Lieferung",D134&gt;='Valori soglia'!L$5,D134&lt;'Valori soglia'!L$6)),"Einladungsverfahren *","")</f>
        <v/>
      </c>
      <c r="G135" s="499"/>
      <c r="H135" s="502"/>
      <c r="I135" s="503"/>
      <c r="J135" s="495"/>
      <c r="K135" s="168"/>
      <c r="L135" s="27"/>
      <c r="M135" s="28"/>
      <c r="N135" s="36"/>
      <c r="O135" s="73"/>
      <c r="P135" s="73"/>
      <c r="Q135" s="71"/>
      <c r="R135" s="126"/>
      <c r="S135" s="162"/>
      <c r="T135" s="162"/>
      <c r="U135" s="27"/>
      <c r="V135" s="27"/>
      <c r="W135" s="28"/>
      <c r="X135" s="27"/>
      <c r="Y135" s="159"/>
      <c r="Z135" s="159"/>
      <c r="AA135" s="160"/>
      <c r="AB135" s="161"/>
      <c r="AC135" s="162"/>
      <c r="AD135" s="27"/>
      <c r="AE135" s="27"/>
      <c r="AF135" s="28"/>
      <c r="AG135" s="27"/>
      <c r="AH135" s="159"/>
      <c r="AI135" s="159"/>
      <c r="AJ135" s="160"/>
      <c r="AK135" s="161"/>
      <c r="AL135" s="162"/>
      <c r="AM135" s="27"/>
      <c r="AN135" s="27"/>
      <c r="AO135" s="28"/>
      <c r="AP135" s="27"/>
      <c r="AQ135" s="159"/>
      <c r="AR135" s="159"/>
      <c r="AS135" s="160"/>
      <c r="AT135" s="161"/>
      <c r="AU135" s="162"/>
      <c r="AV135" s="27"/>
      <c r="AW135" s="27"/>
      <c r="AX135" s="28"/>
      <c r="AY135" s="27"/>
      <c r="AZ135" s="159"/>
      <c r="BA135" s="159"/>
      <c r="BB135" s="160"/>
      <c r="BC135" s="161"/>
      <c r="BD135" s="162"/>
      <c r="BE135" s="27"/>
      <c r="BF135" s="27"/>
      <c r="BG135" s="28"/>
      <c r="BH135" s="27"/>
      <c r="BI135" s="159"/>
      <c r="BJ135" s="159"/>
      <c r="BK135" s="160"/>
      <c r="BL135" s="161"/>
      <c r="BM135" s="162"/>
      <c r="BN135" s="27"/>
      <c r="BO135" s="27"/>
      <c r="BP135" s="28"/>
      <c r="BQ135" s="27"/>
      <c r="BR135" s="159"/>
      <c r="BS135" s="159"/>
      <c r="BT135" s="160"/>
      <c r="BU135" s="161"/>
      <c r="BV135" s="162"/>
      <c r="BW135" s="27"/>
      <c r="BX135" s="27"/>
      <c r="BY135" s="28"/>
      <c r="BZ135" s="27"/>
      <c r="CA135" s="159"/>
      <c r="CB135" s="159"/>
      <c r="CC135" s="160"/>
      <c r="CD135" s="161"/>
      <c r="CE135" s="162"/>
      <c r="CF135" s="27"/>
      <c r="CG135" s="27"/>
      <c r="CH135" s="28"/>
      <c r="CI135" s="27"/>
      <c r="CJ135" s="159"/>
      <c r="CK135" s="159"/>
      <c r="CL135" s="160"/>
      <c r="CM135" s="161"/>
      <c r="CN135" s="162"/>
      <c r="CO135" s="27"/>
      <c r="CP135" s="27"/>
      <c r="CQ135" s="28"/>
      <c r="CR135" s="27"/>
      <c r="CS135" s="159"/>
      <c r="CT135" s="159"/>
      <c r="CU135" s="160"/>
      <c r="CV135" s="161"/>
      <c r="CW135" s="162"/>
      <c r="CX135" s="27"/>
      <c r="CY135" s="27"/>
      <c r="CZ135" s="28"/>
      <c r="DA135" s="27"/>
      <c r="DB135" s="159"/>
      <c r="DC135" s="159"/>
      <c r="DD135" s="160"/>
      <c r="DE135" s="161"/>
      <c r="DF135" s="162"/>
      <c r="DG135" s="27"/>
      <c r="DH135" s="27"/>
      <c r="DI135" s="28"/>
      <c r="DJ135" s="27"/>
      <c r="DK135" s="159"/>
      <c r="DL135" s="159"/>
      <c r="DM135" s="160"/>
      <c r="DN135" s="161"/>
      <c r="DO135" s="162"/>
      <c r="DP135" s="27"/>
      <c r="DQ135" s="27"/>
      <c r="DR135" s="28"/>
      <c r="DS135" s="27"/>
      <c r="DT135" s="159"/>
      <c r="DU135" s="159"/>
      <c r="DV135" s="160"/>
      <c r="DW135" s="161"/>
      <c r="DX135" s="162"/>
      <c r="DY135" s="27"/>
      <c r="DZ135" s="27"/>
      <c r="EA135" s="28"/>
      <c r="EB135" s="27"/>
      <c r="EC135" s="159"/>
      <c r="ED135" s="159"/>
      <c r="EE135" s="160"/>
      <c r="EF135" s="161"/>
      <c r="EG135" s="162"/>
      <c r="EH135" s="27"/>
      <c r="EI135" s="27"/>
      <c r="EJ135" s="28"/>
      <c r="EK135" s="27"/>
      <c r="EL135" s="159"/>
      <c r="EM135" s="159"/>
      <c r="EN135" s="160"/>
      <c r="EO135" s="161"/>
      <c r="EP135" s="162"/>
      <c r="EQ135" s="27"/>
      <c r="ER135" s="27"/>
      <c r="ES135" s="28"/>
      <c r="ET135" s="27"/>
      <c r="EU135" s="159"/>
      <c r="EV135" s="159"/>
      <c r="EW135" s="160"/>
      <c r="EX135" s="161"/>
      <c r="EY135" s="162"/>
      <c r="EZ135" s="27"/>
      <c r="FA135" s="27"/>
      <c r="FB135" s="28"/>
      <c r="FC135" s="27"/>
      <c r="FD135" s="159"/>
      <c r="FE135" s="159"/>
      <c r="FF135" s="160"/>
      <c r="FG135" s="161"/>
      <c r="FH135" s="162"/>
      <c r="FI135" s="27"/>
      <c r="FJ135" s="27"/>
      <c r="FK135" s="28"/>
      <c r="FL135" s="27"/>
      <c r="FM135" s="159"/>
      <c r="FN135" s="159"/>
      <c r="FO135" s="160"/>
      <c r="FP135" s="161"/>
      <c r="FQ135" s="162"/>
      <c r="FR135" s="27"/>
      <c r="FS135" s="27"/>
      <c r="FT135" s="28"/>
      <c r="FU135" s="27"/>
      <c r="FV135" s="159"/>
      <c r="FW135" s="159"/>
      <c r="FX135" s="160"/>
      <c r="FY135" s="161"/>
      <c r="FZ135" s="162"/>
      <c r="GA135" s="27"/>
      <c r="GB135" s="27"/>
      <c r="GC135" s="28"/>
      <c r="GD135" s="27"/>
      <c r="GE135" s="159"/>
      <c r="GF135" s="159"/>
      <c r="GG135" s="160"/>
      <c r="GH135" s="161"/>
      <c r="GI135" s="162"/>
      <c r="GJ135" s="27"/>
      <c r="GK135" s="27"/>
      <c r="GL135" s="28"/>
      <c r="GM135" s="27"/>
      <c r="GN135" s="159"/>
      <c r="GO135" s="159"/>
      <c r="GP135" s="160"/>
      <c r="GQ135" s="161"/>
      <c r="GR135" s="162"/>
      <c r="GS135" s="27"/>
      <c r="GT135" s="27"/>
      <c r="GU135" s="28"/>
      <c r="GV135" s="27"/>
      <c r="GW135" s="159"/>
      <c r="GX135" s="159"/>
      <c r="GY135" s="160"/>
      <c r="GZ135" s="161"/>
      <c r="HA135" s="162"/>
      <c r="HB135" s="27"/>
      <c r="HC135" s="27"/>
      <c r="HD135" s="28"/>
      <c r="HE135" s="27"/>
      <c r="HF135" s="159"/>
      <c r="HG135" s="159"/>
      <c r="HH135" s="160"/>
      <c r="HI135" s="161"/>
      <c r="HJ135" s="162"/>
      <c r="HK135" s="27"/>
      <c r="HL135" s="27"/>
      <c r="HM135" s="28"/>
      <c r="HN135" s="27"/>
      <c r="HO135" s="159"/>
      <c r="HP135" s="159"/>
      <c r="HQ135" s="160"/>
      <c r="HR135" s="161"/>
      <c r="HS135" s="162"/>
      <c r="HT135" s="27"/>
      <c r="HU135" s="27"/>
      <c r="HV135" s="28"/>
      <c r="HW135" s="27"/>
      <c r="HX135" s="159"/>
      <c r="HY135" s="159"/>
      <c r="HZ135" s="160"/>
      <c r="IA135" s="161"/>
      <c r="IB135" s="162"/>
      <c r="IC135" s="27"/>
      <c r="ID135" s="27"/>
      <c r="IE135" s="28"/>
      <c r="IF135" s="27"/>
      <c r="IG135" s="159"/>
      <c r="IH135" s="159"/>
      <c r="II135" s="160"/>
      <c r="IJ135" s="161"/>
      <c r="IK135" s="162"/>
      <c r="IL135" s="27"/>
      <c r="IM135" s="27"/>
      <c r="IN135" s="28"/>
      <c r="IO135" s="27"/>
      <c r="IP135" s="159"/>
      <c r="IQ135" s="159"/>
      <c r="IR135" s="160"/>
      <c r="IS135" s="161"/>
      <c r="IT135" s="162"/>
      <c r="IU135" s="27"/>
      <c r="IV135" s="27"/>
      <c r="IW135" s="28"/>
      <c r="IX135" s="27"/>
      <c r="IY135" s="159"/>
      <c r="IZ135" s="159"/>
      <c r="JA135" s="160"/>
      <c r="JB135" s="161"/>
      <c r="JC135" s="162"/>
      <c r="JD135" s="27"/>
      <c r="JE135" s="27"/>
      <c r="JF135" s="28"/>
      <c r="JG135" s="27"/>
      <c r="JH135" s="159"/>
      <c r="JI135" s="159"/>
      <c r="JJ135" s="160"/>
      <c r="JK135" s="161"/>
      <c r="JL135" s="162"/>
      <c r="JM135" s="5"/>
    </row>
    <row r="136" spans="2:273" ht="27" customHeight="1" x14ac:dyDescent="0.2">
      <c r="B136" s="343"/>
      <c r="C136" s="429"/>
      <c r="D136" s="378"/>
      <c r="E136" s="510"/>
      <c r="F136" s="507" t="str">
        <f>IF(OR(AND(B134="Grundvertrag Dienstleistung",D134&lt;'Valori soglia'!H$5),AND(B134="Los Dienstleistung",D134&lt;'Valori soglia'!H$5),AND(B134="Grundvertrag Lieferung",D134&lt;'Valori soglia'!L$5),AND(B134="Los Lieferung",D134&lt;'Valori soglia'!L$5)),"Freihändig Tipo. 36 OAPub","")</f>
        <v/>
      </c>
      <c r="G136" s="508"/>
      <c r="H136" s="502"/>
      <c r="I136" s="503"/>
      <c r="J136" s="495"/>
      <c r="K136" s="168"/>
      <c r="L136" s="27"/>
      <c r="M136" s="28"/>
      <c r="N136" s="36"/>
      <c r="O136" s="169"/>
      <c r="P136" s="169"/>
      <c r="Q136" s="71"/>
      <c r="R136" s="126"/>
      <c r="S136" s="162"/>
      <c r="T136" s="162"/>
      <c r="U136" s="36"/>
      <c r="V136" s="27"/>
      <c r="W136" s="28"/>
      <c r="X136" s="27"/>
      <c r="Y136" s="159"/>
      <c r="Z136" s="159"/>
      <c r="AA136" s="160"/>
      <c r="AB136" s="161"/>
      <c r="AC136" s="162"/>
      <c r="AD136" s="36"/>
      <c r="AE136" s="27"/>
      <c r="AF136" s="28"/>
      <c r="AG136" s="27"/>
      <c r="AH136" s="159"/>
      <c r="AI136" s="159"/>
      <c r="AJ136" s="160"/>
      <c r="AK136" s="161"/>
      <c r="AL136" s="162"/>
      <c r="AM136" s="36"/>
      <c r="AN136" s="27"/>
      <c r="AO136" s="28"/>
      <c r="AP136" s="27"/>
      <c r="AQ136" s="159"/>
      <c r="AR136" s="159"/>
      <c r="AS136" s="160"/>
      <c r="AT136" s="161"/>
      <c r="AU136" s="162"/>
      <c r="AV136" s="36"/>
      <c r="AW136" s="27"/>
      <c r="AX136" s="28"/>
      <c r="AY136" s="27"/>
      <c r="AZ136" s="159"/>
      <c r="BA136" s="159"/>
      <c r="BB136" s="160"/>
      <c r="BC136" s="161"/>
      <c r="BD136" s="162"/>
      <c r="BE136" s="36"/>
      <c r="BF136" s="27"/>
      <c r="BG136" s="28"/>
      <c r="BH136" s="27"/>
      <c r="BI136" s="159"/>
      <c r="BJ136" s="159"/>
      <c r="BK136" s="160"/>
      <c r="BL136" s="161"/>
      <c r="BM136" s="162"/>
      <c r="BN136" s="36"/>
      <c r="BO136" s="27"/>
      <c r="BP136" s="28"/>
      <c r="BQ136" s="27"/>
      <c r="BR136" s="159"/>
      <c r="BS136" s="159"/>
      <c r="BT136" s="160"/>
      <c r="BU136" s="161"/>
      <c r="BV136" s="162"/>
      <c r="BW136" s="36"/>
      <c r="BX136" s="27"/>
      <c r="BY136" s="28"/>
      <c r="BZ136" s="27"/>
      <c r="CA136" s="159"/>
      <c r="CB136" s="159"/>
      <c r="CC136" s="160"/>
      <c r="CD136" s="161"/>
      <c r="CE136" s="162"/>
      <c r="CF136" s="36"/>
      <c r="CG136" s="27"/>
      <c r="CH136" s="28"/>
      <c r="CI136" s="27"/>
      <c r="CJ136" s="159"/>
      <c r="CK136" s="159"/>
      <c r="CL136" s="160"/>
      <c r="CM136" s="161"/>
      <c r="CN136" s="162"/>
      <c r="CO136" s="36"/>
      <c r="CP136" s="27"/>
      <c r="CQ136" s="28"/>
      <c r="CR136" s="27"/>
      <c r="CS136" s="159"/>
      <c r="CT136" s="159"/>
      <c r="CU136" s="160"/>
      <c r="CV136" s="161"/>
      <c r="CW136" s="162"/>
      <c r="CX136" s="36"/>
      <c r="CY136" s="27"/>
      <c r="CZ136" s="28"/>
      <c r="DA136" s="27"/>
      <c r="DB136" s="159"/>
      <c r="DC136" s="159"/>
      <c r="DD136" s="160"/>
      <c r="DE136" s="161"/>
      <c r="DF136" s="162"/>
      <c r="DG136" s="36"/>
      <c r="DH136" s="27"/>
      <c r="DI136" s="28"/>
      <c r="DJ136" s="27"/>
      <c r="DK136" s="159"/>
      <c r="DL136" s="159"/>
      <c r="DM136" s="160"/>
      <c r="DN136" s="161"/>
      <c r="DO136" s="162"/>
      <c r="DP136" s="36"/>
      <c r="DQ136" s="27"/>
      <c r="DR136" s="28"/>
      <c r="DS136" s="27"/>
      <c r="DT136" s="159"/>
      <c r="DU136" s="159"/>
      <c r="DV136" s="160"/>
      <c r="DW136" s="161"/>
      <c r="DX136" s="162"/>
      <c r="DY136" s="36"/>
      <c r="DZ136" s="27"/>
      <c r="EA136" s="28"/>
      <c r="EB136" s="27"/>
      <c r="EC136" s="159"/>
      <c r="ED136" s="159"/>
      <c r="EE136" s="160"/>
      <c r="EF136" s="161"/>
      <c r="EG136" s="162"/>
      <c r="EH136" s="36"/>
      <c r="EI136" s="27"/>
      <c r="EJ136" s="28"/>
      <c r="EK136" s="27"/>
      <c r="EL136" s="159"/>
      <c r="EM136" s="159"/>
      <c r="EN136" s="160"/>
      <c r="EO136" s="161"/>
      <c r="EP136" s="162"/>
      <c r="EQ136" s="36"/>
      <c r="ER136" s="27"/>
      <c r="ES136" s="28"/>
      <c r="ET136" s="27"/>
      <c r="EU136" s="159"/>
      <c r="EV136" s="159"/>
      <c r="EW136" s="160"/>
      <c r="EX136" s="161"/>
      <c r="EY136" s="162"/>
      <c r="EZ136" s="36"/>
      <c r="FA136" s="27"/>
      <c r="FB136" s="28"/>
      <c r="FC136" s="27"/>
      <c r="FD136" s="159"/>
      <c r="FE136" s="159"/>
      <c r="FF136" s="160"/>
      <c r="FG136" s="161"/>
      <c r="FH136" s="162"/>
      <c r="FI136" s="36"/>
      <c r="FJ136" s="27"/>
      <c r="FK136" s="28"/>
      <c r="FL136" s="27"/>
      <c r="FM136" s="159"/>
      <c r="FN136" s="159"/>
      <c r="FO136" s="160"/>
      <c r="FP136" s="161"/>
      <c r="FQ136" s="162"/>
      <c r="FR136" s="36"/>
      <c r="FS136" s="27"/>
      <c r="FT136" s="28"/>
      <c r="FU136" s="27"/>
      <c r="FV136" s="159"/>
      <c r="FW136" s="159"/>
      <c r="FX136" s="160"/>
      <c r="FY136" s="161"/>
      <c r="FZ136" s="162"/>
      <c r="GA136" s="36"/>
      <c r="GB136" s="27"/>
      <c r="GC136" s="28"/>
      <c r="GD136" s="27"/>
      <c r="GE136" s="159"/>
      <c r="GF136" s="159"/>
      <c r="GG136" s="160"/>
      <c r="GH136" s="161"/>
      <c r="GI136" s="162"/>
      <c r="GJ136" s="36"/>
      <c r="GK136" s="27"/>
      <c r="GL136" s="28"/>
      <c r="GM136" s="27"/>
      <c r="GN136" s="159"/>
      <c r="GO136" s="159"/>
      <c r="GP136" s="160"/>
      <c r="GQ136" s="161"/>
      <c r="GR136" s="162"/>
      <c r="GS136" s="36"/>
      <c r="GT136" s="27"/>
      <c r="GU136" s="28"/>
      <c r="GV136" s="27"/>
      <c r="GW136" s="159"/>
      <c r="GX136" s="159"/>
      <c r="GY136" s="160"/>
      <c r="GZ136" s="161"/>
      <c r="HA136" s="162"/>
      <c r="HB136" s="36"/>
      <c r="HC136" s="27"/>
      <c r="HD136" s="28"/>
      <c r="HE136" s="27"/>
      <c r="HF136" s="159"/>
      <c r="HG136" s="159"/>
      <c r="HH136" s="160"/>
      <c r="HI136" s="161"/>
      <c r="HJ136" s="162"/>
      <c r="HK136" s="36"/>
      <c r="HL136" s="27"/>
      <c r="HM136" s="28"/>
      <c r="HN136" s="27"/>
      <c r="HO136" s="159"/>
      <c r="HP136" s="159"/>
      <c r="HQ136" s="160"/>
      <c r="HR136" s="161"/>
      <c r="HS136" s="162"/>
      <c r="HT136" s="36"/>
      <c r="HU136" s="27"/>
      <c r="HV136" s="28"/>
      <c r="HW136" s="27"/>
      <c r="HX136" s="159"/>
      <c r="HY136" s="159"/>
      <c r="HZ136" s="160"/>
      <c r="IA136" s="161"/>
      <c r="IB136" s="162"/>
      <c r="IC136" s="36"/>
      <c r="ID136" s="27"/>
      <c r="IE136" s="28"/>
      <c r="IF136" s="27"/>
      <c r="IG136" s="159"/>
      <c r="IH136" s="159"/>
      <c r="II136" s="160"/>
      <c r="IJ136" s="161"/>
      <c r="IK136" s="162"/>
      <c r="IL136" s="36"/>
      <c r="IM136" s="27"/>
      <c r="IN136" s="28"/>
      <c r="IO136" s="27"/>
      <c r="IP136" s="159"/>
      <c r="IQ136" s="159"/>
      <c r="IR136" s="160"/>
      <c r="IS136" s="161"/>
      <c r="IT136" s="162"/>
      <c r="IU136" s="36"/>
      <c r="IV136" s="27"/>
      <c r="IW136" s="28"/>
      <c r="IX136" s="27"/>
      <c r="IY136" s="159"/>
      <c r="IZ136" s="159"/>
      <c r="JA136" s="160"/>
      <c r="JB136" s="161"/>
      <c r="JC136" s="162"/>
      <c r="JD136" s="36"/>
      <c r="JE136" s="27"/>
      <c r="JF136" s="28"/>
      <c r="JG136" s="27"/>
      <c r="JH136" s="159"/>
      <c r="JI136" s="159"/>
      <c r="JJ136" s="160"/>
      <c r="JK136" s="161"/>
      <c r="JL136" s="162" t="str">
        <f>IF(OR(AND(JG136="BöB",OR(JH136="Freihändig Tipo. 36 II d OAPub",JH136="Freihändig")),OR(AND(JG136="BöB",JJ136="No",JK136="No"),AND(JG136="BöB",JJ136="No",JK136="ja"),AND(JG136="BöB",JJ136="ja",JK136="No")),AND(JG136="OAPub",JK136="Ja")),"Fehler","")</f>
        <v/>
      </c>
      <c r="JM136" s="5"/>
    </row>
    <row r="137" spans="2:273" ht="27" customHeight="1" x14ac:dyDescent="0.2">
      <c r="B137" s="151" t="s">
        <v>103</v>
      </c>
      <c r="C137" s="429"/>
      <c r="D137" s="378">
        <v>0</v>
      </c>
      <c r="E137" s="510" t="str">
        <f>IF(D137&gt;='Valori soglia'!H$6,"BöB","OAPub")</f>
        <v>OAPub</v>
      </c>
      <c r="F137" s="505" t="str">
        <f>IF(D137&gt;='Valori soglia'!H$6,"Offenes Procedura *","")</f>
        <v/>
      </c>
      <c r="G137" s="506"/>
      <c r="H137" s="502" t="str">
        <f>IF(E137="BöB","Ja","No")</f>
        <v>No</v>
      </c>
      <c r="I137" s="503" t="str">
        <f>IF(E137="BöB","Ja","No")</f>
        <v>No</v>
      </c>
      <c r="J137" s="495"/>
      <c r="K137" s="77"/>
      <c r="L137" s="27"/>
      <c r="M137" s="28"/>
      <c r="N137" s="36"/>
      <c r="O137" s="167"/>
      <c r="P137" s="167"/>
      <c r="Q137" s="71"/>
      <c r="R137" s="126"/>
      <c r="S137" s="162"/>
      <c r="T137" s="162"/>
      <c r="U137" s="27"/>
      <c r="V137" s="27"/>
      <c r="W137" s="28"/>
      <c r="X137" s="27"/>
      <c r="Y137" s="159"/>
      <c r="Z137" s="159"/>
      <c r="AA137" s="160"/>
      <c r="AB137" s="161"/>
      <c r="AC137" s="162"/>
      <c r="AD137" s="27"/>
      <c r="AE137" s="27"/>
      <c r="AF137" s="28"/>
      <c r="AG137" s="27"/>
      <c r="AH137" s="159"/>
      <c r="AI137" s="159"/>
      <c r="AJ137" s="160"/>
      <c r="AK137" s="161"/>
      <c r="AL137" s="162"/>
      <c r="AM137" s="27"/>
      <c r="AN137" s="27"/>
      <c r="AO137" s="28"/>
      <c r="AP137" s="27"/>
      <c r="AQ137" s="159"/>
      <c r="AR137" s="159"/>
      <c r="AS137" s="160"/>
      <c r="AT137" s="161"/>
      <c r="AU137" s="162"/>
      <c r="AV137" s="27"/>
      <c r="AW137" s="27"/>
      <c r="AX137" s="28"/>
      <c r="AY137" s="27"/>
      <c r="AZ137" s="159"/>
      <c r="BA137" s="159"/>
      <c r="BB137" s="160"/>
      <c r="BC137" s="161"/>
      <c r="BD137" s="162"/>
      <c r="BE137" s="27"/>
      <c r="BF137" s="27"/>
      <c r="BG137" s="28"/>
      <c r="BH137" s="27"/>
      <c r="BI137" s="159"/>
      <c r="BJ137" s="159"/>
      <c r="BK137" s="160"/>
      <c r="BL137" s="161"/>
      <c r="BM137" s="162"/>
      <c r="BN137" s="27"/>
      <c r="BO137" s="27"/>
      <c r="BP137" s="28"/>
      <c r="BQ137" s="27"/>
      <c r="BR137" s="159"/>
      <c r="BS137" s="159"/>
      <c r="BT137" s="160"/>
      <c r="BU137" s="161"/>
      <c r="BV137" s="162"/>
      <c r="BW137" s="27"/>
      <c r="BX137" s="27"/>
      <c r="BY137" s="28"/>
      <c r="BZ137" s="27"/>
      <c r="CA137" s="159"/>
      <c r="CB137" s="159"/>
      <c r="CC137" s="160"/>
      <c r="CD137" s="161"/>
      <c r="CE137" s="162"/>
      <c r="CF137" s="27"/>
      <c r="CG137" s="27"/>
      <c r="CH137" s="28"/>
      <c r="CI137" s="27"/>
      <c r="CJ137" s="159"/>
      <c r="CK137" s="159"/>
      <c r="CL137" s="160"/>
      <c r="CM137" s="161"/>
      <c r="CN137" s="162"/>
      <c r="CO137" s="27"/>
      <c r="CP137" s="27"/>
      <c r="CQ137" s="28"/>
      <c r="CR137" s="27"/>
      <c r="CS137" s="159"/>
      <c r="CT137" s="159"/>
      <c r="CU137" s="160"/>
      <c r="CV137" s="161"/>
      <c r="CW137" s="162"/>
      <c r="CX137" s="27"/>
      <c r="CY137" s="27"/>
      <c r="CZ137" s="28"/>
      <c r="DA137" s="27"/>
      <c r="DB137" s="159"/>
      <c r="DC137" s="159"/>
      <c r="DD137" s="160"/>
      <c r="DE137" s="161"/>
      <c r="DF137" s="162"/>
      <c r="DG137" s="27"/>
      <c r="DH137" s="27"/>
      <c r="DI137" s="28"/>
      <c r="DJ137" s="27"/>
      <c r="DK137" s="159"/>
      <c r="DL137" s="159"/>
      <c r="DM137" s="160"/>
      <c r="DN137" s="161"/>
      <c r="DO137" s="162"/>
      <c r="DP137" s="27"/>
      <c r="DQ137" s="27"/>
      <c r="DR137" s="28"/>
      <c r="DS137" s="27"/>
      <c r="DT137" s="159"/>
      <c r="DU137" s="159"/>
      <c r="DV137" s="160"/>
      <c r="DW137" s="161"/>
      <c r="DX137" s="162"/>
      <c r="DY137" s="27"/>
      <c r="DZ137" s="27"/>
      <c r="EA137" s="28"/>
      <c r="EB137" s="27"/>
      <c r="EC137" s="159"/>
      <c r="ED137" s="159"/>
      <c r="EE137" s="160"/>
      <c r="EF137" s="161"/>
      <c r="EG137" s="162"/>
      <c r="EH137" s="27"/>
      <c r="EI137" s="27"/>
      <c r="EJ137" s="28"/>
      <c r="EK137" s="27"/>
      <c r="EL137" s="159"/>
      <c r="EM137" s="159"/>
      <c r="EN137" s="160"/>
      <c r="EO137" s="161"/>
      <c r="EP137" s="162"/>
      <c r="EQ137" s="27"/>
      <c r="ER137" s="27"/>
      <c r="ES137" s="28"/>
      <c r="ET137" s="27"/>
      <c r="EU137" s="159"/>
      <c r="EV137" s="159"/>
      <c r="EW137" s="160"/>
      <c r="EX137" s="161"/>
      <c r="EY137" s="162"/>
      <c r="EZ137" s="27"/>
      <c r="FA137" s="27"/>
      <c r="FB137" s="28"/>
      <c r="FC137" s="27"/>
      <c r="FD137" s="159"/>
      <c r="FE137" s="159"/>
      <c r="FF137" s="160"/>
      <c r="FG137" s="161"/>
      <c r="FH137" s="162"/>
      <c r="FI137" s="27"/>
      <c r="FJ137" s="27"/>
      <c r="FK137" s="28"/>
      <c r="FL137" s="27"/>
      <c r="FM137" s="159"/>
      <c r="FN137" s="159"/>
      <c r="FO137" s="160"/>
      <c r="FP137" s="161"/>
      <c r="FQ137" s="162"/>
      <c r="FR137" s="27"/>
      <c r="FS137" s="27"/>
      <c r="FT137" s="28"/>
      <c r="FU137" s="27"/>
      <c r="FV137" s="159"/>
      <c r="FW137" s="159"/>
      <c r="FX137" s="160"/>
      <c r="FY137" s="161"/>
      <c r="FZ137" s="162"/>
      <c r="GA137" s="27"/>
      <c r="GB137" s="27"/>
      <c r="GC137" s="28"/>
      <c r="GD137" s="27"/>
      <c r="GE137" s="159"/>
      <c r="GF137" s="159"/>
      <c r="GG137" s="160"/>
      <c r="GH137" s="161"/>
      <c r="GI137" s="162"/>
      <c r="GJ137" s="27"/>
      <c r="GK137" s="27"/>
      <c r="GL137" s="28"/>
      <c r="GM137" s="27"/>
      <c r="GN137" s="159"/>
      <c r="GO137" s="159"/>
      <c r="GP137" s="160"/>
      <c r="GQ137" s="161"/>
      <c r="GR137" s="162"/>
      <c r="GS137" s="27"/>
      <c r="GT137" s="27"/>
      <c r="GU137" s="28"/>
      <c r="GV137" s="27"/>
      <c r="GW137" s="159"/>
      <c r="GX137" s="159"/>
      <c r="GY137" s="160"/>
      <c r="GZ137" s="161"/>
      <c r="HA137" s="162"/>
      <c r="HB137" s="27"/>
      <c r="HC137" s="27"/>
      <c r="HD137" s="28"/>
      <c r="HE137" s="27"/>
      <c r="HF137" s="159"/>
      <c r="HG137" s="159"/>
      <c r="HH137" s="160"/>
      <c r="HI137" s="161"/>
      <c r="HJ137" s="162"/>
      <c r="HK137" s="27"/>
      <c r="HL137" s="27"/>
      <c r="HM137" s="28"/>
      <c r="HN137" s="27"/>
      <c r="HO137" s="159"/>
      <c r="HP137" s="159"/>
      <c r="HQ137" s="160"/>
      <c r="HR137" s="161"/>
      <c r="HS137" s="162"/>
      <c r="HT137" s="27"/>
      <c r="HU137" s="27"/>
      <c r="HV137" s="28"/>
      <c r="HW137" s="27"/>
      <c r="HX137" s="159"/>
      <c r="HY137" s="159"/>
      <c r="HZ137" s="160"/>
      <c r="IA137" s="161"/>
      <c r="IB137" s="162"/>
      <c r="IC137" s="27"/>
      <c r="ID137" s="27"/>
      <c r="IE137" s="28"/>
      <c r="IF137" s="27"/>
      <c r="IG137" s="159"/>
      <c r="IH137" s="159"/>
      <c r="II137" s="160"/>
      <c r="IJ137" s="161"/>
      <c r="IK137" s="162"/>
      <c r="IL137" s="27"/>
      <c r="IM137" s="27"/>
      <c r="IN137" s="28"/>
      <c r="IO137" s="27"/>
      <c r="IP137" s="159"/>
      <c r="IQ137" s="159"/>
      <c r="IR137" s="160"/>
      <c r="IS137" s="161"/>
      <c r="IT137" s="162"/>
      <c r="IU137" s="27"/>
      <c r="IV137" s="27"/>
      <c r="IW137" s="28"/>
      <c r="IX137" s="27"/>
      <c r="IY137" s="159"/>
      <c r="IZ137" s="159"/>
      <c r="JA137" s="160"/>
      <c r="JB137" s="161"/>
      <c r="JC137" s="162"/>
      <c r="JD137" s="27"/>
      <c r="JE137" s="27"/>
      <c r="JF137" s="28"/>
      <c r="JG137" s="27"/>
      <c r="JH137" s="159"/>
      <c r="JI137" s="159"/>
      <c r="JJ137" s="160"/>
      <c r="JK137" s="161"/>
      <c r="JL137" s="162"/>
      <c r="JM137" s="5"/>
    </row>
    <row r="138" spans="2:273" ht="27" customHeight="1" x14ac:dyDescent="0.2">
      <c r="B138" s="342" t="s">
        <v>34</v>
      </c>
      <c r="C138" s="429"/>
      <c r="D138" s="378"/>
      <c r="E138" s="510"/>
      <c r="F138" s="498" t="str">
        <f>IF(OR(AND(B137="Grundvertrag Dienstleistung",D137&gt;='Valori soglia'!H$5,D137&lt;'Valori soglia'!H$6),AND(B137="Los Dienstleistung",D137&gt;='Valori soglia'!H$5,D137&lt;'Valori soglia'!H$6),AND(B137="Grundvertrag Lieferung",D137&gt;='Valori soglia'!L$5,D137&lt;'Valori soglia'!L$6),AND(B137="Los Lieferung",D137&gt;='Valori soglia'!L$5,D137&lt;'Valori soglia'!L$6)),"Einladungsverfahren *","")</f>
        <v/>
      </c>
      <c r="G138" s="499"/>
      <c r="H138" s="502"/>
      <c r="I138" s="503"/>
      <c r="J138" s="495"/>
      <c r="K138" s="168"/>
      <c r="L138" s="27"/>
      <c r="M138" s="28"/>
      <c r="N138" s="36"/>
      <c r="O138" s="73"/>
      <c r="P138" s="73"/>
      <c r="Q138" s="71"/>
      <c r="R138" s="126"/>
      <c r="S138" s="162"/>
      <c r="T138" s="162"/>
      <c r="U138" s="36"/>
      <c r="V138" s="27"/>
      <c r="W138" s="28"/>
      <c r="X138" s="27"/>
      <c r="Y138" s="159"/>
      <c r="Z138" s="159"/>
      <c r="AA138" s="160"/>
      <c r="AB138" s="161"/>
      <c r="AC138" s="162"/>
      <c r="AD138" s="36"/>
      <c r="AE138" s="27"/>
      <c r="AF138" s="28"/>
      <c r="AG138" s="27"/>
      <c r="AH138" s="159"/>
      <c r="AI138" s="159"/>
      <c r="AJ138" s="160"/>
      <c r="AK138" s="161"/>
      <c r="AL138" s="162"/>
      <c r="AM138" s="36"/>
      <c r="AN138" s="27"/>
      <c r="AO138" s="28"/>
      <c r="AP138" s="27"/>
      <c r="AQ138" s="159"/>
      <c r="AR138" s="159"/>
      <c r="AS138" s="160"/>
      <c r="AT138" s="161"/>
      <c r="AU138" s="162"/>
      <c r="AV138" s="36"/>
      <c r="AW138" s="27"/>
      <c r="AX138" s="28"/>
      <c r="AY138" s="27"/>
      <c r="AZ138" s="159"/>
      <c r="BA138" s="159"/>
      <c r="BB138" s="160"/>
      <c r="BC138" s="161"/>
      <c r="BD138" s="162"/>
      <c r="BE138" s="36"/>
      <c r="BF138" s="27"/>
      <c r="BG138" s="28"/>
      <c r="BH138" s="27"/>
      <c r="BI138" s="159"/>
      <c r="BJ138" s="159"/>
      <c r="BK138" s="160"/>
      <c r="BL138" s="161"/>
      <c r="BM138" s="162"/>
      <c r="BN138" s="36"/>
      <c r="BO138" s="27"/>
      <c r="BP138" s="28"/>
      <c r="BQ138" s="27"/>
      <c r="BR138" s="159"/>
      <c r="BS138" s="159"/>
      <c r="BT138" s="160"/>
      <c r="BU138" s="161"/>
      <c r="BV138" s="162"/>
      <c r="BW138" s="36"/>
      <c r="BX138" s="27"/>
      <c r="BY138" s="28"/>
      <c r="BZ138" s="27"/>
      <c r="CA138" s="159"/>
      <c r="CB138" s="159"/>
      <c r="CC138" s="160"/>
      <c r="CD138" s="161"/>
      <c r="CE138" s="162"/>
      <c r="CF138" s="36"/>
      <c r="CG138" s="27"/>
      <c r="CH138" s="28"/>
      <c r="CI138" s="27"/>
      <c r="CJ138" s="159"/>
      <c r="CK138" s="159"/>
      <c r="CL138" s="160"/>
      <c r="CM138" s="161"/>
      <c r="CN138" s="162"/>
      <c r="CO138" s="36"/>
      <c r="CP138" s="27"/>
      <c r="CQ138" s="28"/>
      <c r="CR138" s="27"/>
      <c r="CS138" s="159"/>
      <c r="CT138" s="159"/>
      <c r="CU138" s="160"/>
      <c r="CV138" s="161"/>
      <c r="CW138" s="162"/>
      <c r="CX138" s="36"/>
      <c r="CY138" s="27"/>
      <c r="CZ138" s="28"/>
      <c r="DA138" s="27"/>
      <c r="DB138" s="159"/>
      <c r="DC138" s="159"/>
      <c r="DD138" s="160"/>
      <c r="DE138" s="161"/>
      <c r="DF138" s="162"/>
      <c r="DG138" s="36"/>
      <c r="DH138" s="27"/>
      <c r="DI138" s="28"/>
      <c r="DJ138" s="27"/>
      <c r="DK138" s="159"/>
      <c r="DL138" s="159"/>
      <c r="DM138" s="160"/>
      <c r="DN138" s="161"/>
      <c r="DO138" s="162"/>
      <c r="DP138" s="36"/>
      <c r="DQ138" s="27"/>
      <c r="DR138" s="28"/>
      <c r="DS138" s="27"/>
      <c r="DT138" s="159"/>
      <c r="DU138" s="159"/>
      <c r="DV138" s="160"/>
      <c r="DW138" s="161"/>
      <c r="DX138" s="162"/>
      <c r="DY138" s="36"/>
      <c r="DZ138" s="27"/>
      <c r="EA138" s="28"/>
      <c r="EB138" s="27"/>
      <c r="EC138" s="159"/>
      <c r="ED138" s="159"/>
      <c r="EE138" s="160"/>
      <c r="EF138" s="161"/>
      <c r="EG138" s="162"/>
      <c r="EH138" s="36"/>
      <c r="EI138" s="27"/>
      <c r="EJ138" s="28"/>
      <c r="EK138" s="27"/>
      <c r="EL138" s="159"/>
      <c r="EM138" s="159"/>
      <c r="EN138" s="160"/>
      <c r="EO138" s="161"/>
      <c r="EP138" s="162"/>
      <c r="EQ138" s="36"/>
      <c r="ER138" s="27"/>
      <c r="ES138" s="28"/>
      <c r="ET138" s="27"/>
      <c r="EU138" s="159"/>
      <c r="EV138" s="159"/>
      <c r="EW138" s="160"/>
      <c r="EX138" s="161"/>
      <c r="EY138" s="162"/>
      <c r="EZ138" s="36"/>
      <c r="FA138" s="27"/>
      <c r="FB138" s="28"/>
      <c r="FC138" s="27"/>
      <c r="FD138" s="159"/>
      <c r="FE138" s="159"/>
      <c r="FF138" s="160"/>
      <c r="FG138" s="161"/>
      <c r="FH138" s="162"/>
      <c r="FI138" s="36"/>
      <c r="FJ138" s="27"/>
      <c r="FK138" s="28"/>
      <c r="FL138" s="27"/>
      <c r="FM138" s="159"/>
      <c r="FN138" s="159"/>
      <c r="FO138" s="160"/>
      <c r="FP138" s="161"/>
      <c r="FQ138" s="162"/>
      <c r="FR138" s="36"/>
      <c r="FS138" s="27"/>
      <c r="FT138" s="28"/>
      <c r="FU138" s="27"/>
      <c r="FV138" s="159"/>
      <c r="FW138" s="159"/>
      <c r="FX138" s="160"/>
      <c r="FY138" s="161"/>
      <c r="FZ138" s="162"/>
      <c r="GA138" s="36"/>
      <c r="GB138" s="27"/>
      <c r="GC138" s="28"/>
      <c r="GD138" s="27"/>
      <c r="GE138" s="159"/>
      <c r="GF138" s="159"/>
      <c r="GG138" s="160"/>
      <c r="GH138" s="161"/>
      <c r="GI138" s="162"/>
      <c r="GJ138" s="36"/>
      <c r="GK138" s="27"/>
      <c r="GL138" s="28"/>
      <c r="GM138" s="27"/>
      <c r="GN138" s="159"/>
      <c r="GO138" s="159"/>
      <c r="GP138" s="160"/>
      <c r="GQ138" s="161"/>
      <c r="GR138" s="162"/>
      <c r="GS138" s="36"/>
      <c r="GT138" s="27"/>
      <c r="GU138" s="28"/>
      <c r="GV138" s="27"/>
      <c r="GW138" s="159"/>
      <c r="GX138" s="159"/>
      <c r="GY138" s="160"/>
      <c r="GZ138" s="161"/>
      <c r="HA138" s="162"/>
      <c r="HB138" s="36"/>
      <c r="HC138" s="27"/>
      <c r="HD138" s="28"/>
      <c r="HE138" s="27"/>
      <c r="HF138" s="159"/>
      <c r="HG138" s="159"/>
      <c r="HH138" s="160"/>
      <c r="HI138" s="161"/>
      <c r="HJ138" s="162"/>
      <c r="HK138" s="36"/>
      <c r="HL138" s="27"/>
      <c r="HM138" s="28"/>
      <c r="HN138" s="27"/>
      <c r="HO138" s="159"/>
      <c r="HP138" s="159"/>
      <c r="HQ138" s="160"/>
      <c r="HR138" s="161"/>
      <c r="HS138" s="162"/>
      <c r="HT138" s="36"/>
      <c r="HU138" s="27"/>
      <c r="HV138" s="28"/>
      <c r="HW138" s="27"/>
      <c r="HX138" s="159"/>
      <c r="HY138" s="159"/>
      <c r="HZ138" s="160"/>
      <c r="IA138" s="161"/>
      <c r="IB138" s="162"/>
      <c r="IC138" s="36"/>
      <c r="ID138" s="27"/>
      <c r="IE138" s="28"/>
      <c r="IF138" s="27"/>
      <c r="IG138" s="159"/>
      <c r="IH138" s="159"/>
      <c r="II138" s="160"/>
      <c r="IJ138" s="161"/>
      <c r="IK138" s="162"/>
      <c r="IL138" s="36"/>
      <c r="IM138" s="27"/>
      <c r="IN138" s="28"/>
      <c r="IO138" s="27"/>
      <c r="IP138" s="159"/>
      <c r="IQ138" s="159"/>
      <c r="IR138" s="160"/>
      <c r="IS138" s="161"/>
      <c r="IT138" s="162"/>
      <c r="IU138" s="36"/>
      <c r="IV138" s="27"/>
      <c r="IW138" s="28"/>
      <c r="IX138" s="27"/>
      <c r="IY138" s="159"/>
      <c r="IZ138" s="159"/>
      <c r="JA138" s="160"/>
      <c r="JB138" s="161"/>
      <c r="JC138" s="162"/>
      <c r="JD138" s="36"/>
      <c r="JE138" s="27"/>
      <c r="JF138" s="28"/>
      <c r="JG138" s="27"/>
      <c r="JH138" s="159"/>
      <c r="JI138" s="159"/>
      <c r="JJ138" s="160"/>
      <c r="JK138" s="161"/>
      <c r="JL138" s="162" t="str">
        <f>IF(OR(AND(JG138="BöB",OR(JH138="Freihändig Tipo. 36 II d OAPub",JH138="Freihändig")),OR(AND(JG138="BöB",JJ138="No",JK138="No"),AND(JG138="BöB",JJ138="No",JK138="ja"),AND(JG138="BöB",JJ138="ja",JK138="No")),AND(JG138="OAPub",JK138="Ja")),"Fehler","")</f>
        <v/>
      </c>
      <c r="JM138" s="5"/>
    </row>
    <row r="139" spans="2:273" ht="27" customHeight="1" x14ac:dyDescent="0.2">
      <c r="B139" s="343"/>
      <c r="C139" s="429"/>
      <c r="D139" s="378"/>
      <c r="E139" s="510"/>
      <c r="F139" s="507" t="str">
        <f>IF(OR(AND(B137="Grundvertrag Dienstleistung",D137&lt;'Valori soglia'!H$5),AND(B137="Los Dienstleistung",D137&lt;'Valori soglia'!H$5),AND(B137="Grundvertrag Lieferung",D137&lt;'Valori soglia'!L$5),AND(B137="Los Lieferung",D137&lt;'Valori soglia'!L$5)),"Freihändig Tipo. 36 OAPub","")</f>
        <v/>
      </c>
      <c r="G139" s="508"/>
      <c r="H139" s="502"/>
      <c r="I139" s="503"/>
      <c r="J139" s="495"/>
      <c r="K139" s="168"/>
      <c r="L139" s="27"/>
      <c r="M139" s="28"/>
      <c r="N139" s="36"/>
      <c r="O139" s="169"/>
      <c r="P139" s="169"/>
      <c r="Q139" s="71"/>
      <c r="R139" s="126"/>
      <c r="S139" s="162"/>
      <c r="T139" s="162"/>
      <c r="U139" s="27"/>
      <c r="V139" s="27"/>
      <c r="W139" s="28"/>
      <c r="X139" s="27"/>
      <c r="Y139" s="159"/>
      <c r="Z139" s="159"/>
      <c r="AA139" s="160"/>
      <c r="AB139" s="161"/>
      <c r="AC139" s="162"/>
      <c r="AD139" s="27"/>
      <c r="AE139" s="27"/>
      <c r="AF139" s="28"/>
      <c r="AG139" s="27"/>
      <c r="AH139" s="159"/>
      <c r="AI139" s="159"/>
      <c r="AJ139" s="160"/>
      <c r="AK139" s="161"/>
      <c r="AL139" s="162"/>
      <c r="AM139" s="27"/>
      <c r="AN139" s="27"/>
      <c r="AO139" s="28"/>
      <c r="AP139" s="27"/>
      <c r="AQ139" s="159"/>
      <c r="AR139" s="159"/>
      <c r="AS139" s="160"/>
      <c r="AT139" s="161"/>
      <c r="AU139" s="162"/>
      <c r="AV139" s="27"/>
      <c r="AW139" s="27"/>
      <c r="AX139" s="28"/>
      <c r="AY139" s="27"/>
      <c r="AZ139" s="159"/>
      <c r="BA139" s="159"/>
      <c r="BB139" s="160"/>
      <c r="BC139" s="161"/>
      <c r="BD139" s="162"/>
      <c r="BE139" s="27"/>
      <c r="BF139" s="27"/>
      <c r="BG139" s="28"/>
      <c r="BH139" s="27"/>
      <c r="BI139" s="159"/>
      <c r="BJ139" s="159"/>
      <c r="BK139" s="160"/>
      <c r="BL139" s="161"/>
      <c r="BM139" s="162"/>
      <c r="BN139" s="27"/>
      <c r="BO139" s="27"/>
      <c r="BP139" s="28"/>
      <c r="BQ139" s="27"/>
      <c r="BR139" s="159"/>
      <c r="BS139" s="159"/>
      <c r="BT139" s="160"/>
      <c r="BU139" s="161"/>
      <c r="BV139" s="162"/>
      <c r="BW139" s="27"/>
      <c r="BX139" s="27"/>
      <c r="BY139" s="28"/>
      <c r="BZ139" s="27"/>
      <c r="CA139" s="159"/>
      <c r="CB139" s="159"/>
      <c r="CC139" s="160"/>
      <c r="CD139" s="161"/>
      <c r="CE139" s="162"/>
      <c r="CF139" s="27"/>
      <c r="CG139" s="27"/>
      <c r="CH139" s="28"/>
      <c r="CI139" s="27"/>
      <c r="CJ139" s="159"/>
      <c r="CK139" s="159"/>
      <c r="CL139" s="160"/>
      <c r="CM139" s="161"/>
      <c r="CN139" s="162"/>
      <c r="CO139" s="27"/>
      <c r="CP139" s="27"/>
      <c r="CQ139" s="28"/>
      <c r="CR139" s="27"/>
      <c r="CS139" s="159"/>
      <c r="CT139" s="159"/>
      <c r="CU139" s="160"/>
      <c r="CV139" s="161"/>
      <c r="CW139" s="162"/>
      <c r="CX139" s="27"/>
      <c r="CY139" s="27"/>
      <c r="CZ139" s="28"/>
      <c r="DA139" s="27"/>
      <c r="DB139" s="159"/>
      <c r="DC139" s="159"/>
      <c r="DD139" s="160"/>
      <c r="DE139" s="161"/>
      <c r="DF139" s="162"/>
      <c r="DG139" s="27"/>
      <c r="DH139" s="27"/>
      <c r="DI139" s="28"/>
      <c r="DJ139" s="27"/>
      <c r="DK139" s="159"/>
      <c r="DL139" s="159"/>
      <c r="DM139" s="160"/>
      <c r="DN139" s="161"/>
      <c r="DO139" s="162"/>
      <c r="DP139" s="27"/>
      <c r="DQ139" s="27"/>
      <c r="DR139" s="28"/>
      <c r="DS139" s="27"/>
      <c r="DT139" s="159"/>
      <c r="DU139" s="159"/>
      <c r="DV139" s="160"/>
      <c r="DW139" s="161"/>
      <c r="DX139" s="162"/>
      <c r="DY139" s="27"/>
      <c r="DZ139" s="27"/>
      <c r="EA139" s="28"/>
      <c r="EB139" s="27"/>
      <c r="EC139" s="159"/>
      <c r="ED139" s="159"/>
      <c r="EE139" s="160"/>
      <c r="EF139" s="161"/>
      <c r="EG139" s="162"/>
      <c r="EH139" s="27"/>
      <c r="EI139" s="27"/>
      <c r="EJ139" s="28"/>
      <c r="EK139" s="27"/>
      <c r="EL139" s="159"/>
      <c r="EM139" s="159"/>
      <c r="EN139" s="160"/>
      <c r="EO139" s="161"/>
      <c r="EP139" s="162"/>
      <c r="EQ139" s="27"/>
      <c r="ER139" s="27"/>
      <c r="ES139" s="28"/>
      <c r="ET139" s="27"/>
      <c r="EU139" s="159"/>
      <c r="EV139" s="159"/>
      <c r="EW139" s="160"/>
      <c r="EX139" s="161"/>
      <c r="EY139" s="162"/>
      <c r="EZ139" s="27"/>
      <c r="FA139" s="27"/>
      <c r="FB139" s="28"/>
      <c r="FC139" s="27"/>
      <c r="FD139" s="159"/>
      <c r="FE139" s="159"/>
      <c r="FF139" s="160"/>
      <c r="FG139" s="161"/>
      <c r="FH139" s="162"/>
      <c r="FI139" s="27"/>
      <c r="FJ139" s="27"/>
      <c r="FK139" s="28"/>
      <c r="FL139" s="27"/>
      <c r="FM139" s="159"/>
      <c r="FN139" s="159"/>
      <c r="FO139" s="160"/>
      <c r="FP139" s="161"/>
      <c r="FQ139" s="162"/>
      <c r="FR139" s="27"/>
      <c r="FS139" s="27"/>
      <c r="FT139" s="28"/>
      <c r="FU139" s="27"/>
      <c r="FV139" s="159"/>
      <c r="FW139" s="159"/>
      <c r="FX139" s="160"/>
      <c r="FY139" s="161"/>
      <c r="FZ139" s="162"/>
      <c r="GA139" s="27"/>
      <c r="GB139" s="27"/>
      <c r="GC139" s="28"/>
      <c r="GD139" s="27"/>
      <c r="GE139" s="159"/>
      <c r="GF139" s="159"/>
      <c r="GG139" s="160"/>
      <c r="GH139" s="161"/>
      <c r="GI139" s="162"/>
      <c r="GJ139" s="27"/>
      <c r="GK139" s="27"/>
      <c r="GL139" s="28"/>
      <c r="GM139" s="27"/>
      <c r="GN139" s="159"/>
      <c r="GO139" s="159"/>
      <c r="GP139" s="160"/>
      <c r="GQ139" s="161"/>
      <c r="GR139" s="162"/>
      <c r="GS139" s="27"/>
      <c r="GT139" s="27"/>
      <c r="GU139" s="28"/>
      <c r="GV139" s="27"/>
      <c r="GW139" s="159"/>
      <c r="GX139" s="159"/>
      <c r="GY139" s="160"/>
      <c r="GZ139" s="161"/>
      <c r="HA139" s="162"/>
      <c r="HB139" s="27"/>
      <c r="HC139" s="27"/>
      <c r="HD139" s="28"/>
      <c r="HE139" s="27"/>
      <c r="HF139" s="159"/>
      <c r="HG139" s="159"/>
      <c r="HH139" s="160"/>
      <c r="HI139" s="161"/>
      <c r="HJ139" s="162"/>
      <c r="HK139" s="27"/>
      <c r="HL139" s="27"/>
      <c r="HM139" s="28"/>
      <c r="HN139" s="27"/>
      <c r="HO139" s="159"/>
      <c r="HP139" s="159"/>
      <c r="HQ139" s="160"/>
      <c r="HR139" s="161"/>
      <c r="HS139" s="162"/>
      <c r="HT139" s="27"/>
      <c r="HU139" s="27"/>
      <c r="HV139" s="28"/>
      <c r="HW139" s="27"/>
      <c r="HX139" s="159"/>
      <c r="HY139" s="159"/>
      <c r="HZ139" s="160"/>
      <c r="IA139" s="161"/>
      <c r="IB139" s="162"/>
      <c r="IC139" s="27"/>
      <c r="ID139" s="27"/>
      <c r="IE139" s="28"/>
      <c r="IF139" s="27"/>
      <c r="IG139" s="159"/>
      <c r="IH139" s="159"/>
      <c r="II139" s="160"/>
      <c r="IJ139" s="161"/>
      <c r="IK139" s="162"/>
      <c r="IL139" s="27"/>
      <c r="IM139" s="27"/>
      <c r="IN139" s="28"/>
      <c r="IO139" s="27"/>
      <c r="IP139" s="159"/>
      <c r="IQ139" s="159"/>
      <c r="IR139" s="160"/>
      <c r="IS139" s="161"/>
      <c r="IT139" s="162"/>
      <c r="IU139" s="27"/>
      <c r="IV139" s="27"/>
      <c r="IW139" s="28"/>
      <c r="IX139" s="27"/>
      <c r="IY139" s="159"/>
      <c r="IZ139" s="159"/>
      <c r="JA139" s="160"/>
      <c r="JB139" s="161"/>
      <c r="JC139" s="162"/>
      <c r="JD139" s="27"/>
      <c r="JE139" s="27"/>
      <c r="JF139" s="28"/>
      <c r="JG139" s="27"/>
      <c r="JH139" s="159"/>
      <c r="JI139" s="159"/>
      <c r="JJ139" s="160"/>
      <c r="JK139" s="161"/>
      <c r="JL139" s="162"/>
      <c r="JM139" s="5"/>
    </row>
    <row r="140" spans="2:273" ht="27" customHeight="1" x14ac:dyDescent="0.2">
      <c r="B140" s="151" t="s">
        <v>103</v>
      </c>
      <c r="C140" s="429"/>
      <c r="D140" s="378">
        <v>0</v>
      </c>
      <c r="E140" s="510" t="str">
        <f>IF(D140&gt;='Valori soglia'!H$6,"BöB","OAPub")</f>
        <v>OAPub</v>
      </c>
      <c r="F140" s="505" t="str">
        <f>IF(D140&gt;='Valori soglia'!H$6,"Offenes Procedura *","")</f>
        <v/>
      </c>
      <c r="G140" s="506"/>
      <c r="H140" s="502" t="str">
        <f>IF(E140="BöB","Ja","No")</f>
        <v>No</v>
      </c>
      <c r="I140" s="503" t="str">
        <f>IF(E140="BöB","Ja","No")</f>
        <v>No</v>
      </c>
      <c r="J140" s="495"/>
      <c r="K140" s="77"/>
      <c r="L140" s="27"/>
      <c r="M140" s="28"/>
      <c r="N140" s="36"/>
      <c r="O140" s="167"/>
      <c r="P140" s="167"/>
      <c r="Q140" s="71"/>
      <c r="R140" s="126"/>
      <c r="S140" s="162"/>
      <c r="T140" s="162"/>
      <c r="U140" s="36"/>
      <c r="V140" s="27"/>
      <c r="W140" s="28"/>
      <c r="X140" s="27"/>
      <c r="Y140" s="159"/>
      <c r="Z140" s="159"/>
      <c r="AA140" s="160"/>
      <c r="AB140" s="161"/>
      <c r="AC140" s="162"/>
      <c r="AD140" s="36"/>
      <c r="AE140" s="27"/>
      <c r="AF140" s="28"/>
      <c r="AG140" s="27"/>
      <c r="AH140" s="159"/>
      <c r="AI140" s="159"/>
      <c r="AJ140" s="160"/>
      <c r="AK140" s="161"/>
      <c r="AL140" s="162"/>
      <c r="AM140" s="36"/>
      <c r="AN140" s="27"/>
      <c r="AO140" s="28"/>
      <c r="AP140" s="27"/>
      <c r="AQ140" s="159"/>
      <c r="AR140" s="159"/>
      <c r="AS140" s="160"/>
      <c r="AT140" s="161"/>
      <c r="AU140" s="162"/>
      <c r="AV140" s="36"/>
      <c r="AW140" s="27"/>
      <c r="AX140" s="28"/>
      <c r="AY140" s="27"/>
      <c r="AZ140" s="159"/>
      <c r="BA140" s="159"/>
      <c r="BB140" s="160"/>
      <c r="BC140" s="161"/>
      <c r="BD140" s="162"/>
      <c r="BE140" s="36"/>
      <c r="BF140" s="27"/>
      <c r="BG140" s="28"/>
      <c r="BH140" s="27"/>
      <c r="BI140" s="159"/>
      <c r="BJ140" s="159"/>
      <c r="BK140" s="160"/>
      <c r="BL140" s="161"/>
      <c r="BM140" s="162"/>
      <c r="BN140" s="36"/>
      <c r="BO140" s="27"/>
      <c r="BP140" s="28"/>
      <c r="BQ140" s="27"/>
      <c r="BR140" s="159"/>
      <c r="BS140" s="159"/>
      <c r="BT140" s="160"/>
      <c r="BU140" s="161"/>
      <c r="BV140" s="162"/>
      <c r="BW140" s="36"/>
      <c r="BX140" s="27"/>
      <c r="BY140" s="28"/>
      <c r="BZ140" s="27"/>
      <c r="CA140" s="159"/>
      <c r="CB140" s="159"/>
      <c r="CC140" s="160"/>
      <c r="CD140" s="161"/>
      <c r="CE140" s="162"/>
      <c r="CF140" s="36"/>
      <c r="CG140" s="27"/>
      <c r="CH140" s="28"/>
      <c r="CI140" s="27"/>
      <c r="CJ140" s="159"/>
      <c r="CK140" s="159"/>
      <c r="CL140" s="160"/>
      <c r="CM140" s="161"/>
      <c r="CN140" s="162"/>
      <c r="CO140" s="36"/>
      <c r="CP140" s="27"/>
      <c r="CQ140" s="28"/>
      <c r="CR140" s="27"/>
      <c r="CS140" s="159"/>
      <c r="CT140" s="159"/>
      <c r="CU140" s="160"/>
      <c r="CV140" s="161"/>
      <c r="CW140" s="162"/>
      <c r="CX140" s="36"/>
      <c r="CY140" s="27"/>
      <c r="CZ140" s="28"/>
      <c r="DA140" s="27"/>
      <c r="DB140" s="159"/>
      <c r="DC140" s="159"/>
      <c r="DD140" s="160"/>
      <c r="DE140" s="161"/>
      <c r="DF140" s="162"/>
      <c r="DG140" s="36"/>
      <c r="DH140" s="27"/>
      <c r="DI140" s="28"/>
      <c r="DJ140" s="27"/>
      <c r="DK140" s="159"/>
      <c r="DL140" s="159"/>
      <c r="DM140" s="160"/>
      <c r="DN140" s="161"/>
      <c r="DO140" s="162"/>
      <c r="DP140" s="36"/>
      <c r="DQ140" s="27"/>
      <c r="DR140" s="28"/>
      <c r="DS140" s="27"/>
      <c r="DT140" s="159"/>
      <c r="DU140" s="159"/>
      <c r="DV140" s="160"/>
      <c r="DW140" s="161"/>
      <c r="DX140" s="162"/>
      <c r="DY140" s="36"/>
      <c r="DZ140" s="27"/>
      <c r="EA140" s="28"/>
      <c r="EB140" s="27"/>
      <c r="EC140" s="159"/>
      <c r="ED140" s="159"/>
      <c r="EE140" s="160"/>
      <c r="EF140" s="161"/>
      <c r="EG140" s="162"/>
      <c r="EH140" s="36"/>
      <c r="EI140" s="27"/>
      <c r="EJ140" s="28"/>
      <c r="EK140" s="27"/>
      <c r="EL140" s="159"/>
      <c r="EM140" s="159"/>
      <c r="EN140" s="160"/>
      <c r="EO140" s="161"/>
      <c r="EP140" s="162"/>
      <c r="EQ140" s="36"/>
      <c r="ER140" s="27"/>
      <c r="ES140" s="28"/>
      <c r="ET140" s="27"/>
      <c r="EU140" s="159"/>
      <c r="EV140" s="159"/>
      <c r="EW140" s="160"/>
      <c r="EX140" s="161"/>
      <c r="EY140" s="162"/>
      <c r="EZ140" s="36"/>
      <c r="FA140" s="27"/>
      <c r="FB140" s="28"/>
      <c r="FC140" s="27"/>
      <c r="FD140" s="159"/>
      <c r="FE140" s="159"/>
      <c r="FF140" s="160"/>
      <c r="FG140" s="161"/>
      <c r="FH140" s="162"/>
      <c r="FI140" s="36"/>
      <c r="FJ140" s="27"/>
      <c r="FK140" s="28"/>
      <c r="FL140" s="27"/>
      <c r="FM140" s="159"/>
      <c r="FN140" s="159"/>
      <c r="FO140" s="160"/>
      <c r="FP140" s="161"/>
      <c r="FQ140" s="162"/>
      <c r="FR140" s="36"/>
      <c r="FS140" s="27"/>
      <c r="FT140" s="28"/>
      <c r="FU140" s="27"/>
      <c r="FV140" s="159"/>
      <c r="FW140" s="159"/>
      <c r="FX140" s="160"/>
      <c r="FY140" s="161"/>
      <c r="FZ140" s="162"/>
      <c r="GA140" s="36"/>
      <c r="GB140" s="27"/>
      <c r="GC140" s="28"/>
      <c r="GD140" s="27"/>
      <c r="GE140" s="159"/>
      <c r="GF140" s="159"/>
      <c r="GG140" s="160"/>
      <c r="GH140" s="161"/>
      <c r="GI140" s="162"/>
      <c r="GJ140" s="36"/>
      <c r="GK140" s="27"/>
      <c r="GL140" s="28"/>
      <c r="GM140" s="27"/>
      <c r="GN140" s="159"/>
      <c r="GO140" s="159"/>
      <c r="GP140" s="160"/>
      <c r="GQ140" s="161"/>
      <c r="GR140" s="162"/>
      <c r="GS140" s="36"/>
      <c r="GT140" s="27"/>
      <c r="GU140" s="28"/>
      <c r="GV140" s="27"/>
      <c r="GW140" s="159"/>
      <c r="GX140" s="159"/>
      <c r="GY140" s="160"/>
      <c r="GZ140" s="161"/>
      <c r="HA140" s="162"/>
      <c r="HB140" s="36"/>
      <c r="HC140" s="27"/>
      <c r="HD140" s="28"/>
      <c r="HE140" s="27"/>
      <c r="HF140" s="159"/>
      <c r="HG140" s="159"/>
      <c r="HH140" s="160"/>
      <c r="HI140" s="161"/>
      <c r="HJ140" s="162"/>
      <c r="HK140" s="36"/>
      <c r="HL140" s="27"/>
      <c r="HM140" s="28"/>
      <c r="HN140" s="27"/>
      <c r="HO140" s="159"/>
      <c r="HP140" s="159"/>
      <c r="HQ140" s="160"/>
      <c r="HR140" s="161"/>
      <c r="HS140" s="162"/>
      <c r="HT140" s="36"/>
      <c r="HU140" s="27"/>
      <c r="HV140" s="28"/>
      <c r="HW140" s="27"/>
      <c r="HX140" s="159"/>
      <c r="HY140" s="159"/>
      <c r="HZ140" s="160"/>
      <c r="IA140" s="161"/>
      <c r="IB140" s="162"/>
      <c r="IC140" s="36"/>
      <c r="ID140" s="27"/>
      <c r="IE140" s="28"/>
      <c r="IF140" s="27"/>
      <c r="IG140" s="159"/>
      <c r="IH140" s="159"/>
      <c r="II140" s="160"/>
      <c r="IJ140" s="161"/>
      <c r="IK140" s="162"/>
      <c r="IL140" s="36"/>
      <c r="IM140" s="27"/>
      <c r="IN140" s="28"/>
      <c r="IO140" s="27"/>
      <c r="IP140" s="159"/>
      <c r="IQ140" s="159"/>
      <c r="IR140" s="160"/>
      <c r="IS140" s="161"/>
      <c r="IT140" s="162"/>
      <c r="IU140" s="36"/>
      <c r="IV140" s="27"/>
      <c r="IW140" s="28"/>
      <c r="IX140" s="27"/>
      <c r="IY140" s="159"/>
      <c r="IZ140" s="159"/>
      <c r="JA140" s="160"/>
      <c r="JB140" s="161"/>
      <c r="JC140" s="162"/>
      <c r="JD140" s="36"/>
      <c r="JE140" s="27"/>
      <c r="JF140" s="28"/>
      <c r="JG140" s="27"/>
      <c r="JH140" s="159"/>
      <c r="JI140" s="159"/>
      <c r="JJ140" s="160"/>
      <c r="JK140" s="161"/>
      <c r="JL140" s="162" t="str">
        <f>IF(OR(AND(JG140="BöB",OR(JH140="Freihändig Tipo. 36 II d OAPub",JH140="Freihändig")),OR(AND(JG140="BöB",JJ140="No",JK140="No"),AND(JG140="BöB",JJ140="No",JK140="ja"),AND(JG140="BöB",JJ140="ja",JK140="No")),AND(JG140="OAPub",JK140="Ja")),"Fehler","")</f>
        <v/>
      </c>
      <c r="JM140" s="5"/>
    </row>
    <row r="141" spans="2:273" ht="27" customHeight="1" x14ac:dyDescent="0.2">
      <c r="B141" s="342" t="s">
        <v>34</v>
      </c>
      <c r="C141" s="429"/>
      <c r="D141" s="378"/>
      <c r="E141" s="510"/>
      <c r="F141" s="498" t="str">
        <f>IF(OR(AND(B140="Grundvertrag Dienstleistung",D140&gt;='Valori soglia'!H$5,D140&lt;'Valori soglia'!H$6),AND(B140="Los Dienstleistung",D140&gt;='Valori soglia'!H$5,D140&lt;'Valori soglia'!H$6),AND(B140="Grundvertrag Lieferung",D140&gt;='Valori soglia'!L$5,D140&lt;'Valori soglia'!L$6),AND(B140="Los Lieferung",D140&gt;='Valori soglia'!L$5,D140&lt;'Valori soglia'!L$6)),"Einladungsverfahren *","")</f>
        <v/>
      </c>
      <c r="G141" s="499"/>
      <c r="H141" s="502"/>
      <c r="I141" s="503"/>
      <c r="J141" s="495"/>
      <c r="K141" s="168"/>
      <c r="L141" s="27"/>
      <c r="M141" s="28"/>
      <c r="N141" s="36"/>
      <c r="O141" s="73"/>
      <c r="P141" s="73"/>
      <c r="Q141" s="71"/>
      <c r="R141" s="126"/>
      <c r="S141" s="162"/>
      <c r="T141" s="162"/>
      <c r="U141" s="27"/>
      <c r="V141" s="27"/>
      <c r="W141" s="28"/>
      <c r="X141" s="27"/>
      <c r="Y141" s="159"/>
      <c r="Z141" s="159"/>
      <c r="AA141" s="160"/>
      <c r="AB141" s="161"/>
      <c r="AC141" s="162"/>
      <c r="AD141" s="27"/>
      <c r="AE141" s="27"/>
      <c r="AF141" s="28"/>
      <c r="AG141" s="27"/>
      <c r="AH141" s="159"/>
      <c r="AI141" s="159"/>
      <c r="AJ141" s="160"/>
      <c r="AK141" s="161"/>
      <c r="AL141" s="162"/>
      <c r="AM141" s="27"/>
      <c r="AN141" s="27"/>
      <c r="AO141" s="28"/>
      <c r="AP141" s="27"/>
      <c r="AQ141" s="159"/>
      <c r="AR141" s="159"/>
      <c r="AS141" s="160"/>
      <c r="AT141" s="161"/>
      <c r="AU141" s="162"/>
      <c r="AV141" s="27"/>
      <c r="AW141" s="27"/>
      <c r="AX141" s="28"/>
      <c r="AY141" s="27"/>
      <c r="AZ141" s="159"/>
      <c r="BA141" s="159"/>
      <c r="BB141" s="160"/>
      <c r="BC141" s="161"/>
      <c r="BD141" s="162"/>
      <c r="BE141" s="27"/>
      <c r="BF141" s="27"/>
      <c r="BG141" s="28"/>
      <c r="BH141" s="27"/>
      <c r="BI141" s="159"/>
      <c r="BJ141" s="159"/>
      <c r="BK141" s="160"/>
      <c r="BL141" s="161"/>
      <c r="BM141" s="162"/>
      <c r="BN141" s="27"/>
      <c r="BO141" s="27"/>
      <c r="BP141" s="28"/>
      <c r="BQ141" s="27"/>
      <c r="BR141" s="159"/>
      <c r="BS141" s="159"/>
      <c r="BT141" s="160"/>
      <c r="BU141" s="161"/>
      <c r="BV141" s="162"/>
      <c r="BW141" s="27"/>
      <c r="BX141" s="27"/>
      <c r="BY141" s="28"/>
      <c r="BZ141" s="27"/>
      <c r="CA141" s="159"/>
      <c r="CB141" s="159"/>
      <c r="CC141" s="160"/>
      <c r="CD141" s="161"/>
      <c r="CE141" s="162"/>
      <c r="CF141" s="27"/>
      <c r="CG141" s="27"/>
      <c r="CH141" s="28"/>
      <c r="CI141" s="27"/>
      <c r="CJ141" s="159"/>
      <c r="CK141" s="159"/>
      <c r="CL141" s="160"/>
      <c r="CM141" s="161"/>
      <c r="CN141" s="162"/>
      <c r="CO141" s="27"/>
      <c r="CP141" s="27"/>
      <c r="CQ141" s="28"/>
      <c r="CR141" s="27"/>
      <c r="CS141" s="159"/>
      <c r="CT141" s="159"/>
      <c r="CU141" s="160"/>
      <c r="CV141" s="161"/>
      <c r="CW141" s="162"/>
      <c r="CX141" s="27"/>
      <c r="CY141" s="27"/>
      <c r="CZ141" s="28"/>
      <c r="DA141" s="27"/>
      <c r="DB141" s="159"/>
      <c r="DC141" s="159"/>
      <c r="DD141" s="160"/>
      <c r="DE141" s="161"/>
      <c r="DF141" s="162"/>
      <c r="DG141" s="27"/>
      <c r="DH141" s="27"/>
      <c r="DI141" s="28"/>
      <c r="DJ141" s="27"/>
      <c r="DK141" s="159"/>
      <c r="DL141" s="159"/>
      <c r="DM141" s="160"/>
      <c r="DN141" s="161"/>
      <c r="DO141" s="162"/>
      <c r="DP141" s="27"/>
      <c r="DQ141" s="27"/>
      <c r="DR141" s="28"/>
      <c r="DS141" s="27"/>
      <c r="DT141" s="159"/>
      <c r="DU141" s="159"/>
      <c r="DV141" s="160"/>
      <c r="DW141" s="161"/>
      <c r="DX141" s="162"/>
      <c r="DY141" s="27"/>
      <c r="DZ141" s="27"/>
      <c r="EA141" s="28"/>
      <c r="EB141" s="27"/>
      <c r="EC141" s="159"/>
      <c r="ED141" s="159"/>
      <c r="EE141" s="160"/>
      <c r="EF141" s="161"/>
      <c r="EG141" s="162"/>
      <c r="EH141" s="27"/>
      <c r="EI141" s="27"/>
      <c r="EJ141" s="28"/>
      <c r="EK141" s="27"/>
      <c r="EL141" s="159"/>
      <c r="EM141" s="159"/>
      <c r="EN141" s="160"/>
      <c r="EO141" s="161"/>
      <c r="EP141" s="162"/>
      <c r="EQ141" s="27"/>
      <c r="ER141" s="27"/>
      <c r="ES141" s="28"/>
      <c r="ET141" s="27"/>
      <c r="EU141" s="159"/>
      <c r="EV141" s="159"/>
      <c r="EW141" s="160"/>
      <c r="EX141" s="161"/>
      <c r="EY141" s="162"/>
      <c r="EZ141" s="27"/>
      <c r="FA141" s="27"/>
      <c r="FB141" s="28"/>
      <c r="FC141" s="27"/>
      <c r="FD141" s="159"/>
      <c r="FE141" s="159"/>
      <c r="FF141" s="160"/>
      <c r="FG141" s="161"/>
      <c r="FH141" s="162"/>
      <c r="FI141" s="27"/>
      <c r="FJ141" s="27"/>
      <c r="FK141" s="28"/>
      <c r="FL141" s="27"/>
      <c r="FM141" s="159"/>
      <c r="FN141" s="159"/>
      <c r="FO141" s="160"/>
      <c r="FP141" s="161"/>
      <c r="FQ141" s="162"/>
      <c r="FR141" s="27"/>
      <c r="FS141" s="27"/>
      <c r="FT141" s="28"/>
      <c r="FU141" s="27"/>
      <c r="FV141" s="159"/>
      <c r="FW141" s="159"/>
      <c r="FX141" s="160"/>
      <c r="FY141" s="161"/>
      <c r="FZ141" s="162"/>
      <c r="GA141" s="27"/>
      <c r="GB141" s="27"/>
      <c r="GC141" s="28"/>
      <c r="GD141" s="27"/>
      <c r="GE141" s="159"/>
      <c r="GF141" s="159"/>
      <c r="GG141" s="160"/>
      <c r="GH141" s="161"/>
      <c r="GI141" s="162"/>
      <c r="GJ141" s="27"/>
      <c r="GK141" s="27"/>
      <c r="GL141" s="28"/>
      <c r="GM141" s="27"/>
      <c r="GN141" s="159"/>
      <c r="GO141" s="159"/>
      <c r="GP141" s="160"/>
      <c r="GQ141" s="161"/>
      <c r="GR141" s="162"/>
      <c r="GS141" s="27"/>
      <c r="GT141" s="27"/>
      <c r="GU141" s="28"/>
      <c r="GV141" s="27"/>
      <c r="GW141" s="159"/>
      <c r="GX141" s="159"/>
      <c r="GY141" s="160"/>
      <c r="GZ141" s="161"/>
      <c r="HA141" s="162"/>
      <c r="HB141" s="27"/>
      <c r="HC141" s="27"/>
      <c r="HD141" s="28"/>
      <c r="HE141" s="27"/>
      <c r="HF141" s="159"/>
      <c r="HG141" s="159"/>
      <c r="HH141" s="160"/>
      <c r="HI141" s="161"/>
      <c r="HJ141" s="162"/>
      <c r="HK141" s="27"/>
      <c r="HL141" s="27"/>
      <c r="HM141" s="28"/>
      <c r="HN141" s="27"/>
      <c r="HO141" s="159"/>
      <c r="HP141" s="159"/>
      <c r="HQ141" s="160"/>
      <c r="HR141" s="161"/>
      <c r="HS141" s="162"/>
      <c r="HT141" s="27"/>
      <c r="HU141" s="27"/>
      <c r="HV141" s="28"/>
      <c r="HW141" s="27"/>
      <c r="HX141" s="159"/>
      <c r="HY141" s="159"/>
      <c r="HZ141" s="160"/>
      <c r="IA141" s="161"/>
      <c r="IB141" s="162"/>
      <c r="IC141" s="27"/>
      <c r="ID141" s="27"/>
      <c r="IE141" s="28"/>
      <c r="IF141" s="27"/>
      <c r="IG141" s="159"/>
      <c r="IH141" s="159"/>
      <c r="II141" s="160"/>
      <c r="IJ141" s="161"/>
      <c r="IK141" s="162"/>
      <c r="IL141" s="27"/>
      <c r="IM141" s="27"/>
      <c r="IN141" s="28"/>
      <c r="IO141" s="27"/>
      <c r="IP141" s="159"/>
      <c r="IQ141" s="159"/>
      <c r="IR141" s="160"/>
      <c r="IS141" s="161"/>
      <c r="IT141" s="162"/>
      <c r="IU141" s="27"/>
      <c r="IV141" s="27"/>
      <c r="IW141" s="28"/>
      <c r="IX141" s="27"/>
      <c r="IY141" s="159"/>
      <c r="IZ141" s="159"/>
      <c r="JA141" s="160"/>
      <c r="JB141" s="161"/>
      <c r="JC141" s="162"/>
      <c r="JD141" s="27"/>
      <c r="JE141" s="27"/>
      <c r="JF141" s="28"/>
      <c r="JG141" s="27"/>
      <c r="JH141" s="159"/>
      <c r="JI141" s="159"/>
      <c r="JJ141" s="160"/>
      <c r="JK141" s="161"/>
      <c r="JL141" s="162"/>
      <c r="JM141" s="5"/>
    </row>
    <row r="142" spans="2:273" ht="27" customHeight="1" x14ac:dyDescent="0.2">
      <c r="B142" s="343"/>
      <c r="C142" s="429"/>
      <c r="D142" s="378"/>
      <c r="E142" s="510"/>
      <c r="F142" s="507" t="str">
        <f>IF(OR(AND(B140="Grundvertrag Dienstleistung",D140&lt;'Valori soglia'!H$5),AND(B140="Los Dienstleistung",D140&lt;'Valori soglia'!H$5),AND(B140="Grundvertrag Lieferung",D140&lt;'Valori soglia'!L$5),AND(B140="Los Lieferung",D140&lt;'Valori soglia'!L$5)),"Freihändig Tipo. 36 OAPub","")</f>
        <v/>
      </c>
      <c r="G142" s="508"/>
      <c r="H142" s="502"/>
      <c r="I142" s="503"/>
      <c r="J142" s="495"/>
      <c r="K142" s="168"/>
      <c r="L142" s="27"/>
      <c r="M142" s="28"/>
      <c r="N142" s="36"/>
      <c r="O142" s="169"/>
      <c r="P142" s="169"/>
      <c r="Q142" s="71"/>
      <c r="R142" s="126"/>
      <c r="S142" s="162"/>
      <c r="T142" s="162"/>
      <c r="U142" s="36"/>
      <c r="V142" s="27"/>
      <c r="W142" s="28"/>
      <c r="X142" s="27"/>
      <c r="Y142" s="159"/>
      <c r="Z142" s="159"/>
      <c r="AA142" s="160"/>
      <c r="AB142" s="161"/>
      <c r="AC142" s="162"/>
      <c r="AD142" s="36"/>
      <c r="AE142" s="27"/>
      <c r="AF142" s="28"/>
      <c r="AG142" s="27"/>
      <c r="AH142" s="159"/>
      <c r="AI142" s="159"/>
      <c r="AJ142" s="160"/>
      <c r="AK142" s="161"/>
      <c r="AL142" s="162"/>
      <c r="AM142" s="36"/>
      <c r="AN142" s="27"/>
      <c r="AO142" s="28"/>
      <c r="AP142" s="27"/>
      <c r="AQ142" s="159"/>
      <c r="AR142" s="159"/>
      <c r="AS142" s="160"/>
      <c r="AT142" s="161"/>
      <c r="AU142" s="162"/>
      <c r="AV142" s="36"/>
      <c r="AW142" s="27"/>
      <c r="AX142" s="28"/>
      <c r="AY142" s="27"/>
      <c r="AZ142" s="159"/>
      <c r="BA142" s="159"/>
      <c r="BB142" s="160"/>
      <c r="BC142" s="161"/>
      <c r="BD142" s="162"/>
      <c r="BE142" s="36"/>
      <c r="BF142" s="27"/>
      <c r="BG142" s="28"/>
      <c r="BH142" s="27"/>
      <c r="BI142" s="159"/>
      <c r="BJ142" s="159"/>
      <c r="BK142" s="160"/>
      <c r="BL142" s="161"/>
      <c r="BM142" s="162"/>
      <c r="BN142" s="36"/>
      <c r="BO142" s="27"/>
      <c r="BP142" s="28"/>
      <c r="BQ142" s="27"/>
      <c r="BR142" s="159"/>
      <c r="BS142" s="159"/>
      <c r="BT142" s="160"/>
      <c r="BU142" s="161"/>
      <c r="BV142" s="162"/>
      <c r="BW142" s="36"/>
      <c r="BX142" s="27"/>
      <c r="BY142" s="28"/>
      <c r="BZ142" s="27"/>
      <c r="CA142" s="159"/>
      <c r="CB142" s="159"/>
      <c r="CC142" s="160"/>
      <c r="CD142" s="161"/>
      <c r="CE142" s="162"/>
      <c r="CF142" s="36"/>
      <c r="CG142" s="27"/>
      <c r="CH142" s="28"/>
      <c r="CI142" s="27"/>
      <c r="CJ142" s="159"/>
      <c r="CK142" s="159"/>
      <c r="CL142" s="160"/>
      <c r="CM142" s="161"/>
      <c r="CN142" s="162"/>
      <c r="CO142" s="36"/>
      <c r="CP142" s="27"/>
      <c r="CQ142" s="28"/>
      <c r="CR142" s="27"/>
      <c r="CS142" s="159"/>
      <c r="CT142" s="159"/>
      <c r="CU142" s="160"/>
      <c r="CV142" s="161"/>
      <c r="CW142" s="162"/>
      <c r="CX142" s="36"/>
      <c r="CY142" s="27"/>
      <c r="CZ142" s="28"/>
      <c r="DA142" s="27"/>
      <c r="DB142" s="159"/>
      <c r="DC142" s="159"/>
      <c r="DD142" s="160"/>
      <c r="DE142" s="161"/>
      <c r="DF142" s="162"/>
      <c r="DG142" s="36"/>
      <c r="DH142" s="27"/>
      <c r="DI142" s="28"/>
      <c r="DJ142" s="27"/>
      <c r="DK142" s="159"/>
      <c r="DL142" s="159"/>
      <c r="DM142" s="160"/>
      <c r="DN142" s="161"/>
      <c r="DO142" s="162"/>
      <c r="DP142" s="36"/>
      <c r="DQ142" s="27"/>
      <c r="DR142" s="28"/>
      <c r="DS142" s="27"/>
      <c r="DT142" s="159"/>
      <c r="DU142" s="159"/>
      <c r="DV142" s="160"/>
      <c r="DW142" s="161"/>
      <c r="DX142" s="162"/>
      <c r="DY142" s="36"/>
      <c r="DZ142" s="27"/>
      <c r="EA142" s="28"/>
      <c r="EB142" s="27"/>
      <c r="EC142" s="159"/>
      <c r="ED142" s="159"/>
      <c r="EE142" s="160"/>
      <c r="EF142" s="161"/>
      <c r="EG142" s="162"/>
      <c r="EH142" s="36"/>
      <c r="EI142" s="27"/>
      <c r="EJ142" s="28"/>
      <c r="EK142" s="27"/>
      <c r="EL142" s="159"/>
      <c r="EM142" s="159"/>
      <c r="EN142" s="160"/>
      <c r="EO142" s="161"/>
      <c r="EP142" s="162"/>
      <c r="EQ142" s="36"/>
      <c r="ER142" s="27"/>
      <c r="ES142" s="28"/>
      <c r="ET142" s="27"/>
      <c r="EU142" s="159"/>
      <c r="EV142" s="159"/>
      <c r="EW142" s="160"/>
      <c r="EX142" s="161"/>
      <c r="EY142" s="162"/>
      <c r="EZ142" s="36"/>
      <c r="FA142" s="27"/>
      <c r="FB142" s="28"/>
      <c r="FC142" s="27"/>
      <c r="FD142" s="159"/>
      <c r="FE142" s="159"/>
      <c r="FF142" s="160"/>
      <c r="FG142" s="161"/>
      <c r="FH142" s="162"/>
      <c r="FI142" s="36"/>
      <c r="FJ142" s="27"/>
      <c r="FK142" s="28"/>
      <c r="FL142" s="27"/>
      <c r="FM142" s="159"/>
      <c r="FN142" s="159"/>
      <c r="FO142" s="160"/>
      <c r="FP142" s="161"/>
      <c r="FQ142" s="162"/>
      <c r="FR142" s="36"/>
      <c r="FS142" s="27"/>
      <c r="FT142" s="28"/>
      <c r="FU142" s="27"/>
      <c r="FV142" s="159"/>
      <c r="FW142" s="159"/>
      <c r="FX142" s="160"/>
      <c r="FY142" s="161"/>
      <c r="FZ142" s="162"/>
      <c r="GA142" s="36"/>
      <c r="GB142" s="27"/>
      <c r="GC142" s="28"/>
      <c r="GD142" s="27"/>
      <c r="GE142" s="159"/>
      <c r="GF142" s="159"/>
      <c r="GG142" s="160"/>
      <c r="GH142" s="161"/>
      <c r="GI142" s="162"/>
      <c r="GJ142" s="36"/>
      <c r="GK142" s="27"/>
      <c r="GL142" s="28"/>
      <c r="GM142" s="27"/>
      <c r="GN142" s="159"/>
      <c r="GO142" s="159"/>
      <c r="GP142" s="160"/>
      <c r="GQ142" s="161"/>
      <c r="GR142" s="162"/>
      <c r="GS142" s="36"/>
      <c r="GT142" s="27"/>
      <c r="GU142" s="28"/>
      <c r="GV142" s="27"/>
      <c r="GW142" s="159"/>
      <c r="GX142" s="159"/>
      <c r="GY142" s="160"/>
      <c r="GZ142" s="161"/>
      <c r="HA142" s="162"/>
      <c r="HB142" s="36"/>
      <c r="HC142" s="27"/>
      <c r="HD142" s="28"/>
      <c r="HE142" s="27"/>
      <c r="HF142" s="159"/>
      <c r="HG142" s="159"/>
      <c r="HH142" s="160"/>
      <c r="HI142" s="161"/>
      <c r="HJ142" s="162"/>
      <c r="HK142" s="36"/>
      <c r="HL142" s="27"/>
      <c r="HM142" s="28"/>
      <c r="HN142" s="27"/>
      <c r="HO142" s="159"/>
      <c r="HP142" s="159"/>
      <c r="HQ142" s="160"/>
      <c r="HR142" s="161"/>
      <c r="HS142" s="162"/>
      <c r="HT142" s="36"/>
      <c r="HU142" s="27"/>
      <c r="HV142" s="28"/>
      <c r="HW142" s="27"/>
      <c r="HX142" s="159"/>
      <c r="HY142" s="159"/>
      <c r="HZ142" s="160"/>
      <c r="IA142" s="161"/>
      <c r="IB142" s="162"/>
      <c r="IC142" s="36"/>
      <c r="ID142" s="27"/>
      <c r="IE142" s="28"/>
      <c r="IF142" s="27"/>
      <c r="IG142" s="159"/>
      <c r="IH142" s="159"/>
      <c r="II142" s="160"/>
      <c r="IJ142" s="161"/>
      <c r="IK142" s="162"/>
      <c r="IL142" s="36"/>
      <c r="IM142" s="27"/>
      <c r="IN142" s="28"/>
      <c r="IO142" s="27"/>
      <c r="IP142" s="159"/>
      <c r="IQ142" s="159"/>
      <c r="IR142" s="160"/>
      <c r="IS142" s="161"/>
      <c r="IT142" s="162"/>
      <c r="IU142" s="36"/>
      <c r="IV142" s="27"/>
      <c r="IW142" s="28"/>
      <c r="IX142" s="27"/>
      <c r="IY142" s="159"/>
      <c r="IZ142" s="159"/>
      <c r="JA142" s="160"/>
      <c r="JB142" s="161"/>
      <c r="JC142" s="162"/>
      <c r="JD142" s="36"/>
      <c r="JE142" s="27"/>
      <c r="JF142" s="28"/>
      <c r="JG142" s="27"/>
      <c r="JH142" s="159"/>
      <c r="JI142" s="159"/>
      <c r="JJ142" s="160"/>
      <c r="JK142" s="161"/>
      <c r="JL142" s="162" t="str">
        <f>IF(OR(AND(JG142="BöB",OR(JH142="Freihändig Tipo. 36 II d OAPub",JH142="Freihändig")),OR(AND(JG142="BöB",JJ142="No",JK142="No"),AND(JG142="BöB",JJ142="No",JK142="ja"),AND(JG142="BöB",JJ142="ja",JK142="No")),AND(JG142="OAPub",JK142="Ja")),"Fehler","")</f>
        <v/>
      </c>
      <c r="JM142" s="5"/>
    </row>
    <row r="143" spans="2:273" ht="27" customHeight="1" x14ac:dyDescent="0.2">
      <c r="B143" s="151" t="s">
        <v>103</v>
      </c>
      <c r="C143" s="429"/>
      <c r="D143" s="378">
        <v>0</v>
      </c>
      <c r="E143" s="510" t="str">
        <f>IF(D143&gt;='Valori soglia'!H$6,"BöB","OAPub")</f>
        <v>OAPub</v>
      </c>
      <c r="F143" s="505" t="str">
        <f>IF(D143&gt;='Valori soglia'!H$6,"Offenes Procedura *","")</f>
        <v/>
      </c>
      <c r="G143" s="506"/>
      <c r="H143" s="502" t="str">
        <f>IF(E143="BöB","Ja","No")</f>
        <v>No</v>
      </c>
      <c r="I143" s="503" t="str">
        <f>IF(E143="BöB","Ja","No")</f>
        <v>No</v>
      </c>
      <c r="J143" s="495"/>
      <c r="K143" s="77"/>
      <c r="L143" s="27"/>
      <c r="M143" s="28"/>
      <c r="N143" s="36"/>
      <c r="O143" s="167"/>
      <c r="P143" s="167"/>
      <c r="Q143" s="71"/>
      <c r="R143" s="126"/>
      <c r="S143" s="162"/>
      <c r="T143" s="162"/>
      <c r="U143" s="27"/>
      <c r="V143" s="27"/>
      <c r="W143" s="28"/>
      <c r="X143" s="27"/>
      <c r="Y143" s="159"/>
      <c r="Z143" s="159"/>
      <c r="AA143" s="160"/>
      <c r="AB143" s="161"/>
      <c r="AC143" s="162"/>
      <c r="AD143" s="27"/>
      <c r="AE143" s="27"/>
      <c r="AF143" s="28"/>
      <c r="AG143" s="27"/>
      <c r="AH143" s="159"/>
      <c r="AI143" s="159"/>
      <c r="AJ143" s="160"/>
      <c r="AK143" s="161"/>
      <c r="AL143" s="162"/>
      <c r="AM143" s="27"/>
      <c r="AN143" s="27"/>
      <c r="AO143" s="28"/>
      <c r="AP143" s="27"/>
      <c r="AQ143" s="159"/>
      <c r="AR143" s="159"/>
      <c r="AS143" s="160"/>
      <c r="AT143" s="161"/>
      <c r="AU143" s="162"/>
      <c r="AV143" s="27"/>
      <c r="AW143" s="27"/>
      <c r="AX143" s="28"/>
      <c r="AY143" s="27"/>
      <c r="AZ143" s="159"/>
      <c r="BA143" s="159"/>
      <c r="BB143" s="160"/>
      <c r="BC143" s="161"/>
      <c r="BD143" s="162"/>
      <c r="BE143" s="27"/>
      <c r="BF143" s="27"/>
      <c r="BG143" s="28"/>
      <c r="BH143" s="27"/>
      <c r="BI143" s="159"/>
      <c r="BJ143" s="159"/>
      <c r="BK143" s="160"/>
      <c r="BL143" s="161"/>
      <c r="BM143" s="162"/>
      <c r="BN143" s="27"/>
      <c r="BO143" s="27"/>
      <c r="BP143" s="28"/>
      <c r="BQ143" s="27"/>
      <c r="BR143" s="159"/>
      <c r="BS143" s="159"/>
      <c r="BT143" s="160"/>
      <c r="BU143" s="161"/>
      <c r="BV143" s="162"/>
      <c r="BW143" s="27"/>
      <c r="BX143" s="27"/>
      <c r="BY143" s="28"/>
      <c r="BZ143" s="27"/>
      <c r="CA143" s="159"/>
      <c r="CB143" s="159"/>
      <c r="CC143" s="160"/>
      <c r="CD143" s="161"/>
      <c r="CE143" s="162"/>
      <c r="CF143" s="27"/>
      <c r="CG143" s="27"/>
      <c r="CH143" s="28"/>
      <c r="CI143" s="27"/>
      <c r="CJ143" s="159"/>
      <c r="CK143" s="159"/>
      <c r="CL143" s="160"/>
      <c r="CM143" s="161"/>
      <c r="CN143" s="162"/>
      <c r="CO143" s="27"/>
      <c r="CP143" s="27"/>
      <c r="CQ143" s="28"/>
      <c r="CR143" s="27"/>
      <c r="CS143" s="159"/>
      <c r="CT143" s="159"/>
      <c r="CU143" s="160"/>
      <c r="CV143" s="161"/>
      <c r="CW143" s="162"/>
      <c r="CX143" s="27"/>
      <c r="CY143" s="27"/>
      <c r="CZ143" s="28"/>
      <c r="DA143" s="27"/>
      <c r="DB143" s="159"/>
      <c r="DC143" s="159"/>
      <c r="DD143" s="160"/>
      <c r="DE143" s="161"/>
      <c r="DF143" s="162"/>
      <c r="DG143" s="27"/>
      <c r="DH143" s="27"/>
      <c r="DI143" s="28"/>
      <c r="DJ143" s="27"/>
      <c r="DK143" s="159"/>
      <c r="DL143" s="159"/>
      <c r="DM143" s="160"/>
      <c r="DN143" s="161"/>
      <c r="DO143" s="162"/>
      <c r="DP143" s="27"/>
      <c r="DQ143" s="27"/>
      <c r="DR143" s="28"/>
      <c r="DS143" s="27"/>
      <c r="DT143" s="159"/>
      <c r="DU143" s="159"/>
      <c r="DV143" s="160"/>
      <c r="DW143" s="161"/>
      <c r="DX143" s="162"/>
      <c r="DY143" s="27"/>
      <c r="DZ143" s="27"/>
      <c r="EA143" s="28"/>
      <c r="EB143" s="27"/>
      <c r="EC143" s="159"/>
      <c r="ED143" s="159"/>
      <c r="EE143" s="160"/>
      <c r="EF143" s="161"/>
      <c r="EG143" s="162"/>
      <c r="EH143" s="27"/>
      <c r="EI143" s="27"/>
      <c r="EJ143" s="28"/>
      <c r="EK143" s="27"/>
      <c r="EL143" s="159"/>
      <c r="EM143" s="159"/>
      <c r="EN143" s="160"/>
      <c r="EO143" s="161"/>
      <c r="EP143" s="162"/>
      <c r="EQ143" s="27"/>
      <c r="ER143" s="27"/>
      <c r="ES143" s="28"/>
      <c r="ET143" s="27"/>
      <c r="EU143" s="159"/>
      <c r="EV143" s="159"/>
      <c r="EW143" s="160"/>
      <c r="EX143" s="161"/>
      <c r="EY143" s="162"/>
      <c r="EZ143" s="27"/>
      <c r="FA143" s="27"/>
      <c r="FB143" s="28"/>
      <c r="FC143" s="27"/>
      <c r="FD143" s="159"/>
      <c r="FE143" s="159"/>
      <c r="FF143" s="160"/>
      <c r="FG143" s="161"/>
      <c r="FH143" s="162"/>
      <c r="FI143" s="27"/>
      <c r="FJ143" s="27"/>
      <c r="FK143" s="28"/>
      <c r="FL143" s="27"/>
      <c r="FM143" s="159"/>
      <c r="FN143" s="159"/>
      <c r="FO143" s="160"/>
      <c r="FP143" s="161"/>
      <c r="FQ143" s="162"/>
      <c r="FR143" s="27"/>
      <c r="FS143" s="27"/>
      <c r="FT143" s="28"/>
      <c r="FU143" s="27"/>
      <c r="FV143" s="159"/>
      <c r="FW143" s="159"/>
      <c r="FX143" s="160"/>
      <c r="FY143" s="161"/>
      <c r="FZ143" s="162"/>
      <c r="GA143" s="27"/>
      <c r="GB143" s="27"/>
      <c r="GC143" s="28"/>
      <c r="GD143" s="27"/>
      <c r="GE143" s="159"/>
      <c r="GF143" s="159"/>
      <c r="GG143" s="160"/>
      <c r="GH143" s="161"/>
      <c r="GI143" s="162"/>
      <c r="GJ143" s="27"/>
      <c r="GK143" s="27"/>
      <c r="GL143" s="28"/>
      <c r="GM143" s="27"/>
      <c r="GN143" s="159"/>
      <c r="GO143" s="159"/>
      <c r="GP143" s="160"/>
      <c r="GQ143" s="161"/>
      <c r="GR143" s="162"/>
      <c r="GS143" s="27"/>
      <c r="GT143" s="27"/>
      <c r="GU143" s="28"/>
      <c r="GV143" s="27"/>
      <c r="GW143" s="159"/>
      <c r="GX143" s="159"/>
      <c r="GY143" s="160"/>
      <c r="GZ143" s="161"/>
      <c r="HA143" s="162"/>
      <c r="HB143" s="27"/>
      <c r="HC143" s="27"/>
      <c r="HD143" s="28"/>
      <c r="HE143" s="27"/>
      <c r="HF143" s="159"/>
      <c r="HG143" s="159"/>
      <c r="HH143" s="160"/>
      <c r="HI143" s="161"/>
      <c r="HJ143" s="162"/>
      <c r="HK143" s="27"/>
      <c r="HL143" s="27"/>
      <c r="HM143" s="28"/>
      <c r="HN143" s="27"/>
      <c r="HO143" s="159"/>
      <c r="HP143" s="159"/>
      <c r="HQ143" s="160"/>
      <c r="HR143" s="161"/>
      <c r="HS143" s="162"/>
      <c r="HT143" s="27"/>
      <c r="HU143" s="27"/>
      <c r="HV143" s="28"/>
      <c r="HW143" s="27"/>
      <c r="HX143" s="159"/>
      <c r="HY143" s="159"/>
      <c r="HZ143" s="160"/>
      <c r="IA143" s="161"/>
      <c r="IB143" s="162"/>
      <c r="IC143" s="27"/>
      <c r="ID143" s="27"/>
      <c r="IE143" s="28"/>
      <c r="IF143" s="27"/>
      <c r="IG143" s="159"/>
      <c r="IH143" s="159"/>
      <c r="II143" s="160"/>
      <c r="IJ143" s="161"/>
      <c r="IK143" s="162"/>
      <c r="IL143" s="27"/>
      <c r="IM143" s="27"/>
      <c r="IN143" s="28"/>
      <c r="IO143" s="27"/>
      <c r="IP143" s="159"/>
      <c r="IQ143" s="159"/>
      <c r="IR143" s="160"/>
      <c r="IS143" s="161"/>
      <c r="IT143" s="162"/>
      <c r="IU143" s="27"/>
      <c r="IV143" s="27"/>
      <c r="IW143" s="28"/>
      <c r="IX143" s="27"/>
      <c r="IY143" s="159"/>
      <c r="IZ143" s="159"/>
      <c r="JA143" s="160"/>
      <c r="JB143" s="161"/>
      <c r="JC143" s="162"/>
      <c r="JD143" s="27"/>
      <c r="JE143" s="27"/>
      <c r="JF143" s="28"/>
      <c r="JG143" s="27"/>
      <c r="JH143" s="159"/>
      <c r="JI143" s="159"/>
      <c r="JJ143" s="160"/>
      <c r="JK143" s="161"/>
      <c r="JL143" s="162"/>
      <c r="JM143" s="5"/>
    </row>
    <row r="144" spans="2:273" ht="27" customHeight="1" x14ac:dyDescent="0.2">
      <c r="B144" s="342" t="s">
        <v>34</v>
      </c>
      <c r="C144" s="429"/>
      <c r="D144" s="378"/>
      <c r="E144" s="510"/>
      <c r="F144" s="498" t="str">
        <f>IF(OR(AND(B143="Grundvertrag Dienstleistung",D143&gt;='Valori soglia'!H$5,D143&lt;'Valori soglia'!H$6),AND(B143="Los Dienstleistung",D143&gt;='Valori soglia'!H$5,D143&lt;'Valori soglia'!H$6),AND(B143="Grundvertrag Lieferung",D143&gt;='Valori soglia'!L$5,D143&lt;'Valori soglia'!L$6),AND(B143="Los Lieferung",D143&gt;='Valori soglia'!L$5,D143&lt;'Valori soglia'!L$6)),"Einladungsverfahren *","")</f>
        <v/>
      </c>
      <c r="G144" s="499"/>
      <c r="H144" s="502"/>
      <c r="I144" s="503"/>
      <c r="J144" s="495"/>
      <c r="K144" s="168"/>
      <c r="L144" s="27"/>
      <c r="M144" s="28"/>
      <c r="N144" s="36"/>
      <c r="O144" s="73"/>
      <c r="P144" s="73"/>
      <c r="Q144" s="71"/>
      <c r="R144" s="126"/>
      <c r="S144" s="162"/>
      <c r="T144" s="162"/>
      <c r="U144" s="36"/>
      <c r="V144" s="27"/>
      <c r="W144" s="28"/>
      <c r="X144" s="27"/>
      <c r="Y144" s="159"/>
      <c r="Z144" s="159"/>
      <c r="AA144" s="160"/>
      <c r="AB144" s="161"/>
      <c r="AC144" s="162"/>
      <c r="AD144" s="36"/>
      <c r="AE144" s="27"/>
      <c r="AF144" s="28"/>
      <c r="AG144" s="27"/>
      <c r="AH144" s="159"/>
      <c r="AI144" s="159"/>
      <c r="AJ144" s="160"/>
      <c r="AK144" s="161"/>
      <c r="AL144" s="162"/>
      <c r="AM144" s="36"/>
      <c r="AN144" s="27"/>
      <c r="AO144" s="28"/>
      <c r="AP144" s="27"/>
      <c r="AQ144" s="159"/>
      <c r="AR144" s="159"/>
      <c r="AS144" s="160"/>
      <c r="AT144" s="161"/>
      <c r="AU144" s="162"/>
      <c r="AV144" s="36"/>
      <c r="AW144" s="27"/>
      <c r="AX144" s="28"/>
      <c r="AY144" s="27"/>
      <c r="AZ144" s="159"/>
      <c r="BA144" s="159"/>
      <c r="BB144" s="160"/>
      <c r="BC144" s="161"/>
      <c r="BD144" s="162"/>
      <c r="BE144" s="36"/>
      <c r="BF144" s="27"/>
      <c r="BG144" s="28"/>
      <c r="BH144" s="27"/>
      <c r="BI144" s="159"/>
      <c r="BJ144" s="159"/>
      <c r="BK144" s="160"/>
      <c r="BL144" s="161"/>
      <c r="BM144" s="162"/>
      <c r="BN144" s="36"/>
      <c r="BO144" s="27"/>
      <c r="BP144" s="28"/>
      <c r="BQ144" s="27"/>
      <c r="BR144" s="159"/>
      <c r="BS144" s="159"/>
      <c r="BT144" s="160"/>
      <c r="BU144" s="161"/>
      <c r="BV144" s="162"/>
      <c r="BW144" s="36"/>
      <c r="BX144" s="27"/>
      <c r="BY144" s="28"/>
      <c r="BZ144" s="27"/>
      <c r="CA144" s="159"/>
      <c r="CB144" s="159"/>
      <c r="CC144" s="160"/>
      <c r="CD144" s="161"/>
      <c r="CE144" s="162"/>
      <c r="CF144" s="36"/>
      <c r="CG144" s="27"/>
      <c r="CH144" s="28"/>
      <c r="CI144" s="27"/>
      <c r="CJ144" s="159"/>
      <c r="CK144" s="159"/>
      <c r="CL144" s="160"/>
      <c r="CM144" s="161"/>
      <c r="CN144" s="162"/>
      <c r="CO144" s="36"/>
      <c r="CP144" s="27"/>
      <c r="CQ144" s="28"/>
      <c r="CR144" s="27"/>
      <c r="CS144" s="159"/>
      <c r="CT144" s="159"/>
      <c r="CU144" s="160"/>
      <c r="CV144" s="161"/>
      <c r="CW144" s="162"/>
      <c r="CX144" s="36"/>
      <c r="CY144" s="27"/>
      <c r="CZ144" s="28"/>
      <c r="DA144" s="27"/>
      <c r="DB144" s="159"/>
      <c r="DC144" s="159"/>
      <c r="DD144" s="160"/>
      <c r="DE144" s="161"/>
      <c r="DF144" s="162"/>
      <c r="DG144" s="36"/>
      <c r="DH144" s="27"/>
      <c r="DI144" s="28"/>
      <c r="DJ144" s="27"/>
      <c r="DK144" s="159"/>
      <c r="DL144" s="159"/>
      <c r="DM144" s="160"/>
      <c r="DN144" s="161"/>
      <c r="DO144" s="162"/>
      <c r="DP144" s="36"/>
      <c r="DQ144" s="27"/>
      <c r="DR144" s="28"/>
      <c r="DS144" s="27"/>
      <c r="DT144" s="159"/>
      <c r="DU144" s="159"/>
      <c r="DV144" s="160"/>
      <c r="DW144" s="161"/>
      <c r="DX144" s="162"/>
      <c r="DY144" s="36"/>
      <c r="DZ144" s="27"/>
      <c r="EA144" s="28"/>
      <c r="EB144" s="27"/>
      <c r="EC144" s="159"/>
      <c r="ED144" s="159"/>
      <c r="EE144" s="160"/>
      <c r="EF144" s="161"/>
      <c r="EG144" s="162"/>
      <c r="EH144" s="36"/>
      <c r="EI144" s="27"/>
      <c r="EJ144" s="28"/>
      <c r="EK144" s="27"/>
      <c r="EL144" s="159"/>
      <c r="EM144" s="159"/>
      <c r="EN144" s="160"/>
      <c r="EO144" s="161"/>
      <c r="EP144" s="162"/>
      <c r="EQ144" s="36"/>
      <c r="ER144" s="27"/>
      <c r="ES144" s="28"/>
      <c r="ET144" s="27"/>
      <c r="EU144" s="159"/>
      <c r="EV144" s="159"/>
      <c r="EW144" s="160"/>
      <c r="EX144" s="161"/>
      <c r="EY144" s="162"/>
      <c r="EZ144" s="36"/>
      <c r="FA144" s="27"/>
      <c r="FB144" s="28"/>
      <c r="FC144" s="27"/>
      <c r="FD144" s="159"/>
      <c r="FE144" s="159"/>
      <c r="FF144" s="160"/>
      <c r="FG144" s="161"/>
      <c r="FH144" s="162"/>
      <c r="FI144" s="36"/>
      <c r="FJ144" s="27"/>
      <c r="FK144" s="28"/>
      <c r="FL144" s="27"/>
      <c r="FM144" s="159"/>
      <c r="FN144" s="159"/>
      <c r="FO144" s="160"/>
      <c r="FP144" s="161"/>
      <c r="FQ144" s="162"/>
      <c r="FR144" s="36"/>
      <c r="FS144" s="27"/>
      <c r="FT144" s="28"/>
      <c r="FU144" s="27"/>
      <c r="FV144" s="159"/>
      <c r="FW144" s="159"/>
      <c r="FX144" s="160"/>
      <c r="FY144" s="161"/>
      <c r="FZ144" s="162"/>
      <c r="GA144" s="36"/>
      <c r="GB144" s="27"/>
      <c r="GC144" s="28"/>
      <c r="GD144" s="27"/>
      <c r="GE144" s="159"/>
      <c r="GF144" s="159"/>
      <c r="GG144" s="160"/>
      <c r="GH144" s="161"/>
      <c r="GI144" s="162"/>
      <c r="GJ144" s="36"/>
      <c r="GK144" s="27"/>
      <c r="GL144" s="28"/>
      <c r="GM144" s="27"/>
      <c r="GN144" s="159"/>
      <c r="GO144" s="159"/>
      <c r="GP144" s="160"/>
      <c r="GQ144" s="161"/>
      <c r="GR144" s="162"/>
      <c r="GS144" s="36"/>
      <c r="GT144" s="27"/>
      <c r="GU144" s="28"/>
      <c r="GV144" s="27"/>
      <c r="GW144" s="159"/>
      <c r="GX144" s="159"/>
      <c r="GY144" s="160"/>
      <c r="GZ144" s="161"/>
      <c r="HA144" s="162"/>
      <c r="HB144" s="36"/>
      <c r="HC144" s="27"/>
      <c r="HD144" s="28"/>
      <c r="HE144" s="27"/>
      <c r="HF144" s="159"/>
      <c r="HG144" s="159"/>
      <c r="HH144" s="160"/>
      <c r="HI144" s="161"/>
      <c r="HJ144" s="162"/>
      <c r="HK144" s="36"/>
      <c r="HL144" s="27"/>
      <c r="HM144" s="28"/>
      <c r="HN144" s="27"/>
      <c r="HO144" s="159"/>
      <c r="HP144" s="159"/>
      <c r="HQ144" s="160"/>
      <c r="HR144" s="161"/>
      <c r="HS144" s="162"/>
      <c r="HT144" s="36"/>
      <c r="HU144" s="27"/>
      <c r="HV144" s="28"/>
      <c r="HW144" s="27"/>
      <c r="HX144" s="159"/>
      <c r="HY144" s="159"/>
      <c r="HZ144" s="160"/>
      <c r="IA144" s="161"/>
      <c r="IB144" s="162"/>
      <c r="IC144" s="36"/>
      <c r="ID144" s="27"/>
      <c r="IE144" s="28"/>
      <c r="IF144" s="27"/>
      <c r="IG144" s="159"/>
      <c r="IH144" s="159"/>
      <c r="II144" s="160"/>
      <c r="IJ144" s="161"/>
      <c r="IK144" s="162"/>
      <c r="IL144" s="36"/>
      <c r="IM144" s="27"/>
      <c r="IN144" s="28"/>
      <c r="IO144" s="27"/>
      <c r="IP144" s="159"/>
      <c r="IQ144" s="159"/>
      <c r="IR144" s="160"/>
      <c r="IS144" s="161"/>
      <c r="IT144" s="162"/>
      <c r="IU144" s="36"/>
      <c r="IV144" s="27"/>
      <c r="IW144" s="28"/>
      <c r="IX144" s="27"/>
      <c r="IY144" s="159"/>
      <c r="IZ144" s="159"/>
      <c r="JA144" s="160"/>
      <c r="JB144" s="161"/>
      <c r="JC144" s="162"/>
      <c r="JD144" s="36"/>
      <c r="JE144" s="27"/>
      <c r="JF144" s="28"/>
      <c r="JG144" s="27"/>
      <c r="JH144" s="159"/>
      <c r="JI144" s="159"/>
      <c r="JJ144" s="160"/>
      <c r="JK144" s="161"/>
      <c r="JL144" s="162" t="str">
        <f>IF(OR(AND(JG144="BöB",OR(JH144="Freihändig Tipo. 36 II d OAPub",JH144="Freihändig")),OR(AND(JG144="BöB",JJ144="No",JK144="No"),AND(JG144="BöB",JJ144="No",JK144="ja"),AND(JG144="BöB",JJ144="ja",JK144="No")),AND(JG144="OAPub",JK144="Ja")),"Fehler","")</f>
        <v/>
      </c>
      <c r="JM144" s="5"/>
    </row>
    <row r="145" spans="2:273" ht="27" customHeight="1" x14ac:dyDescent="0.2">
      <c r="B145" s="343"/>
      <c r="C145" s="429"/>
      <c r="D145" s="378"/>
      <c r="E145" s="510"/>
      <c r="F145" s="507" t="str">
        <f>IF(OR(AND(B143="Grundvertrag Dienstleistung",D143&lt;'Valori soglia'!H$5),AND(B143="Los Dienstleistung",D143&lt;'Valori soglia'!H$5),AND(B143="Grundvertrag Lieferung",D143&lt;'Valori soglia'!L$5),AND(B143="Los Lieferung",D143&lt;'Valori soglia'!L$5)),"Freihändig Tipo. 36 OAPub","")</f>
        <v/>
      </c>
      <c r="G145" s="508"/>
      <c r="H145" s="502"/>
      <c r="I145" s="503"/>
      <c r="J145" s="495"/>
      <c r="K145" s="168"/>
      <c r="L145" s="27"/>
      <c r="M145" s="28"/>
      <c r="N145" s="36"/>
      <c r="O145" s="169"/>
      <c r="P145" s="169"/>
      <c r="Q145" s="71"/>
      <c r="R145" s="126"/>
      <c r="S145" s="162"/>
      <c r="T145" s="162"/>
      <c r="U145" s="27"/>
      <c r="V145" s="27"/>
      <c r="W145" s="28"/>
      <c r="X145" s="27"/>
      <c r="Y145" s="159"/>
      <c r="Z145" s="159"/>
      <c r="AA145" s="160"/>
      <c r="AB145" s="161"/>
      <c r="AC145" s="162"/>
      <c r="AD145" s="27"/>
      <c r="AE145" s="27"/>
      <c r="AF145" s="28"/>
      <c r="AG145" s="27"/>
      <c r="AH145" s="159"/>
      <c r="AI145" s="159"/>
      <c r="AJ145" s="160"/>
      <c r="AK145" s="161"/>
      <c r="AL145" s="162"/>
      <c r="AM145" s="27"/>
      <c r="AN145" s="27"/>
      <c r="AO145" s="28"/>
      <c r="AP145" s="27"/>
      <c r="AQ145" s="159"/>
      <c r="AR145" s="159"/>
      <c r="AS145" s="160"/>
      <c r="AT145" s="161"/>
      <c r="AU145" s="162"/>
      <c r="AV145" s="27"/>
      <c r="AW145" s="27"/>
      <c r="AX145" s="28"/>
      <c r="AY145" s="27"/>
      <c r="AZ145" s="159"/>
      <c r="BA145" s="159"/>
      <c r="BB145" s="160"/>
      <c r="BC145" s="161"/>
      <c r="BD145" s="162"/>
      <c r="BE145" s="27"/>
      <c r="BF145" s="27"/>
      <c r="BG145" s="28"/>
      <c r="BH145" s="27"/>
      <c r="BI145" s="159"/>
      <c r="BJ145" s="159"/>
      <c r="BK145" s="160"/>
      <c r="BL145" s="161"/>
      <c r="BM145" s="162"/>
      <c r="BN145" s="27"/>
      <c r="BO145" s="27"/>
      <c r="BP145" s="28"/>
      <c r="BQ145" s="27"/>
      <c r="BR145" s="159"/>
      <c r="BS145" s="159"/>
      <c r="BT145" s="160"/>
      <c r="BU145" s="161"/>
      <c r="BV145" s="162"/>
      <c r="BW145" s="27"/>
      <c r="BX145" s="27"/>
      <c r="BY145" s="28"/>
      <c r="BZ145" s="27"/>
      <c r="CA145" s="159"/>
      <c r="CB145" s="159"/>
      <c r="CC145" s="160"/>
      <c r="CD145" s="161"/>
      <c r="CE145" s="162"/>
      <c r="CF145" s="27"/>
      <c r="CG145" s="27"/>
      <c r="CH145" s="28"/>
      <c r="CI145" s="27"/>
      <c r="CJ145" s="159"/>
      <c r="CK145" s="159"/>
      <c r="CL145" s="160"/>
      <c r="CM145" s="161"/>
      <c r="CN145" s="162"/>
      <c r="CO145" s="27"/>
      <c r="CP145" s="27"/>
      <c r="CQ145" s="28"/>
      <c r="CR145" s="27"/>
      <c r="CS145" s="159"/>
      <c r="CT145" s="159"/>
      <c r="CU145" s="160"/>
      <c r="CV145" s="161"/>
      <c r="CW145" s="162"/>
      <c r="CX145" s="27"/>
      <c r="CY145" s="27"/>
      <c r="CZ145" s="28"/>
      <c r="DA145" s="27"/>
      <c r="DB145" s="159"/>
      <c r="DC145" s="159"/>
      <c r="DD145" s="160"/>
      <c r="DE145" s="161"/>
      <c r="DF145" s="162"/>
      <c r="DG145" s="27"/>
      <c r="DH145" s="27"/>
      <c r="DI145" s="28"/>
      <c r="DJ145" s="27"/>
      <c r="DK145" s="159"/>
      <c r="DL145" s="159"/>
      <c r="DM145" s="160"/>
      <c r="DN145" s="161"/>
      <c r="DO145" s="162"/>
      <c r="DP145" s="27"/>
      <c r="DQ145" s="27"/>
      <c r="DR145" s="28"/>
      <c r="DS145" s="27"/>
      <c r="DT145" s="159"/>
      <c r="DU145" s="159"/>
      <c r="DV145" s="160"/>
      <c r="DW145" s="161"/>
      <c r="DX145" s="162"/>
      <c r="DY145" s="27"/>
      <c r="DZ145" s="27"/>
      <c r="EA145" s="28"/>
      <c r="EB145" s="27"/>
      <c r="EC145" s="159"/>
      <c r="ED145" s="159"/>
      <c r="EE145" s="160"/>
      <c r="EF145" s="161"/>
      <c r="EG145" s="162"/>
      <c r="EH145" s="27"/>
      <c r="EI145" s="27"/>
      <c r="EJ145" s="28"/>
      <c r="EK145" s="27"/>
      <c r="EL145" s="159"/>
      <c r="EM145" s="159"/>
      <c r="EN145" s="160"/>
      <c r="EO145" s="161"/>
      <c r="EP145" s="162"/>
      <c r="EQ145" s="27"/>
      <c r="ER145" s="27"/>
      <c r="ES145" s="28"/>
      <c r="ET145" s="27"/>
      <c r="EU145" s="159"/>
      <c r="EV145" s="159"/>
      <c r="EW145" s="160"/>
      <c r="EX145" s="161"/>
      <c r="EY145" s="162"/>
      <c r="EZ145" s="27"/>
      <c r="FA145" s="27"/>
      <c r="FB145" s="28"/>
      <c r="FC145" s="27"/>
      <c r="FD145" s="159"/>
      <c r="FE145" s="159"/>
      <c r="FF145" s="160"/>
      <c r="FG145" s="161"/>
      <c r="FH145" s="162"/>
      <c r="FI145" s="27"/>
      <c r="FJ145" s="27"/>
      <c r="FK145" s="28"/>
      <c r="FL145" s="27"/>
      <c r="FM145" s="159"/>
      <c r="FN145" s="159"/>
      <c r="FO145" s="160"/>
      <c r="FP145" s="161"/>
      <c r="FQ145" s="162"/>
      <c r="FR145" s="27"/>
      <c r="FS145" s="27"/>
      <c r="FT145" s="28"/>
      <c r="FU145" s="27"/>
      <c r="FV145" s="159"/>
      <c r="FW145" s="159"/>
      <c r="FX145" s="160"/>
      <c r="FY145" s="161"/>
      <c r="FZ145" s="162"/>
      <c r="GA145" s="27"/>
      <c r="GB145" s="27"/>
      <c r="GC145" s="28"/>
      <c r="GD145" s="27"/>
      <c r="GE145" s="159"/>
      <c r="GF145" s="159"/>
      <c r="GG145" s="160"/>
      <c r="GH145" s="161"/>
      <c r="GI145" s="162"/>
      <c r="GJ145" s="27"/>
      <c r="GK145" s="27"/>
      <c r="GL145" s="28"/>
      <c r="GM145" s="27"/>
      <c r="GN145" s="159"/>
      <c r="GO145" s="159"/>
      <c r="GP145" s="160"/>
      <c r="GQ145" s="161"/>
      <c r="GR145" s="162"/>
      <c r="GS145" s="27"/>
      <c r="GT145" s="27"/>
      <c r="GU145" s="28"/>
      <c r="GV145" s="27"/>
      <c r="GW145" s="159"/>
      <c r="GX145" s="159"/>
      <c r="GY145" s="160"/>
      <c r="GZ145" s="161"/>
      <c r="HA145" s="162"/>
      <c r="HB145" s="27"/>
      <c r="HC145" s="27"/>
      <c r="HD145" s="28"/>
      <c r="HE145" s="27"/>
      <c r="HF145" s="159"/>
      <c r="HG145" s="159"/>
      <c r="HH145" s="160"/>
      <c r="HI145" s="161"/>
      <c r="HJ145" s="162"/>
      <c r="HK145" s="27"/>
      <c r="HL145" s="27"/>
      <c r="HM145" s="28"/>
      <c r="HN145" s="27"/>
      <c r="HO145" s="159"/>
      <c r="HP145" s="159"/>
      <c r="HQ145" s="160"/>
      <c r="HR145" s="161"/>
      <c r="HS145" s="162"/>
      <c r="HT145" s="27"/>
      <c r="HU145" s="27"/>
      <c r="HV145" s="28"/>
      <c r="HW145" s="27"/>
      <c r="HX145" s="159"/>
      <c r="HY145" s="159"/>
      <c r="HZ145" s="160"/>
      <c r="IA145" s="161"/>
      <c r="IB145" s="162"/>
      <c r="IC145" s="27"/>
      <c r="ID145" s="27"/>
      <c r="IE145" s="28"/>
      <c r="IF145" s="27"/>
      <c r="IG145" s="159"/>
      <c r="IH145" s="159"/>
      <c r="II145" s="160"/>
      <c r="IJ145" s="161"/>
      <c r="IK145" s="162"/>
      <c r="IL145" s="27"/>
      <c r="IM145" s="27"/>
      <c r="IN145" s="28"/>
      <c r="IO145" s="27"/>
      <c r="IP145" s="159"/>
      <c r="IQ145" s="159"/>
      <c r="IR145" s="160"/>
      <c r="IS145" s="161"/>
      <c r="IT145" s="162"/>
      <c r="IU145" s="27"/>
      <c r="IV145" s="27"/>
      <c r="IW145" s="28"/>
      <c r="IX145" s="27"/>
      <c r="IY145" s="159"/>
      <c r="IZ145" s="159"/>
      <c r="JA145" s="160"/>
      <c r="JB145" s="161"/>
      <c r="JC145" s="162"/>
      <c r="JD145" s="27"/>
      <c r="JE145" s="27"/>
      <c r="JF145" s="28"/>
      <c r="JG145" s="27"/>
      <c r="JH145" s="159"/>
      <c r="JI145" s="159"/>
      <c r="JJ145" s="160"/>
      <c r="JK145" s="161"/>
      <c r="JL145" s="162"/>
      <c r="JM145" s="5"/>
    </row>
    <row r="146" spans="2:273" ht="27" customHeight="1" x14ac:dyDescent="0.2">
      <c r="B146" s="151" t="s">
        <v>103</v>
      </c>
      <c r="C146" s="429"/>
      <c r="D146" s="378">
        <v>0</v>
      </c>
      <c r="E146" s="510" t="str">
        <f>IF(D146&gt;='Valori soglia'!H$6,"BöB","OAPub")</f>
        <v>OAPub</v>
      </c>
      <c r="F146" s="505" t="str">
        <f>IF(D146&gt;='Valori soglia'!H$6,"Offenes Procedura *","")</f>
        <v/>
      </c>
      <c r="G146" s="506"/>
      <c r="H146" s="502" t="str">
        <f>IF(E146="BöB","Ja","No")</f>
        <v>No</v>
      </c>
      <c r="I146" s="503" t="str">
        <f>IF(E146="BöB","Ja","No")</f>
        <v>No</v>
      </c>
      <c r="J146" s="495"/>
      <c r="K146" s="77"/>
      <c r="L146" s="27"/>
      <c r="M146" s="28"/>
      <c r="N146" s="36"/>
      <c r="O146" s="167"/>
      <c r="P146" s="167"/>
      <c r="Q146" s="71"/>
      <c r="R146" s="126"/>
      <c r="S146" s="162"/>
      <c r="T146" s="162"/>
      <c r="U146" s="36"/>
      <c r="V146" s="27"/>
      <c r="W146" s="28"/>
      <c r="X146" s="27"/>
      <c r="Y146" s="159"/>
      <c r="Z146" s="159"/>
      <c r="AA146" s="160"/>
      <c r="AB146" s="161"/>
      <c r="AC146" s="162"/>
      <c r="AD146" s="36"/>
      <c r="AE146" s="27"/>
      <c r="AF146" s="28"/>
      <c r="AG146" s="27"/>
      <c r="AH146" s="159"/>
      <c r="AI146" s="159"/>
      <c r="AJ146" s="160"/>
      <c r="AK146" s="161"/>
      <c r="AL146" s="162"/>
      <c r="AM146" s="36"/>
      <c r="AN146" s="27"/>
      <c r="AO146" s="28"/>
      <c r="AP146" s="27"/>
      <c r="AQ146" s="159"/>
      <c r="AR146" s="159"/>
      <c r="AS146" s="160"/>
      <c r="AT146" s="161"/>
      <c r="AU146" s="162"/>
      <c r="AV146" s="36"/>
      <c r="AW146" s="27"/>
      <c r="AX146" s="28"/>
      <c r="AY146" s="27"/>
      <c r="AZ146" s="159"/>
      <c r="BA146" s="159"/>
      <c r="BB146" s="160"/>
      <c r="BC146" s="161"/>
      <c r="BD146" s="162"/>
      <c r="BE146" s="36"/>
      <c r="BF146" s="27"/>
      <c r="BG146" s="28"/>
      <c r="BH146" s="27"/>
      <c r="BI146" s="159"/>
      <c r="BJ146" s="159"/>
      <c r="BK146" s="160"/>
      <c r="BL146" s="161"/>
      <c r="BM146" s="162"/>
      <c r="BN146" s="36"/>
      <c r="BO146" s="27"/>
      <c r="BP146" s="28"/>
      <c r="BQ146" s="27"/>
      <c r="BR146" s="159"/>
      <c r="BS146" s="159"/>
      <c r="BT146" s="160"/>
      <c r="BU146" s="161"/>
      <c r="BV146" s="162"/>
      <c r="BW146" s="36"/>
      <c r="BX146" s="27"/>
      <c r="BY146" s="28"/>
      <c r="BZ146" s="27"/>
      <c r="CA146" s="159"/>
      <c r="CB146" s="159"/>
      <c r="CC146" s="160"/>
      <c r="CD146" s="161"/>
      <c r="CE146" s="162"/>
      <c r="CF146" s="36"/>
      <c r="CG146" s="27"/>
      <c r="CH146" s="28"/>
      <c r="CI146" s="27"/>
      <c r="CJ146" s="159"/>
      <c r="CK146" s="159"/>
      <c r="CL146" s="160"/>
      <c r="CM146" s="161"/>
      <c r="CN146" s="162"/>
      <c r="CO146" s="36"/>
      <c r="CP146" s="27"/>
      <c r="CQ146" s="28"/>
      <c r="CR146" s="27"/>
      <c r="CS146" s="159"/>
      <c r="CT146" s="159"/>
      <c r="CU146" s="160"/>
      <c r="CV146" s="161"/>
      <c r="CW146" s="162"/>
      <c r="CX146" s="36"/>
      <c r="CY146" s="27"/>
      <c r="CZ146" s="28"/>
      <c r="DA146" s="27"/>
      <c r="DB146" s="159"/>
      <c r="DC146" s="159"/>
      <c r="DD146" s="160"/>
      <c r="DE146" s="161"/>
      <c r="DF146" s="162"/>
      <c r="DG146" s="36"/>
      <c r="DH146" s="27"/>
      <c r="DI146" s="28"/>
      <c r="DJ146" s="27"/>
      <c r="DK146" s="159"/>
      <c r="DL146" s="159"/>
      <c r="DM146" s="160"/>
      <c r="DN146" s="161"/>
      <c r="DO146" s="162"/>
      <c r="DP146" s="36"/>
      <c r="DQ146" s="27"/>
      <c r="DR146" s="28"/>
      <c r="DS146" s="27"/>
      <c r="DT146" s="159"/>
      <c r="DU146" s="159"/>
      <c r="DV146" s="160"/>
      <c r="DW146" s="161"/>
      <c r="DX146" s="162"/>
      <c r="DY146" s="36"/>
      <c r="DZ146" s="27"/>
      <c r="EA146" s="28"/>
      <c r="EB146" s="27"/>
      <c r="EC146" s="159"/>
      <c r="ED146" s="159"/>
      <c r="EE146" s="160"/>
      <c r="EF146" s="161"/>
      <c r="EG146" s="162"/>
      <c r="EH146" s="36"/>
      <c r="EI146" s="27"/>
      <c r="EJ146" s="28"/>
      <c r="EK146" s="27"/>
      <c r="EL146" s="159"/>
      <c r="EM146" s="159"/>
      <c r="EN146" s="160"/>
      <c r="EO146" s="161"/>
      <c r="EP146" s="162"/>
      <c r="EQ146" s="36"/>
      <c r="ER146" s="27"/>
      <c r="ES146" s="28"/>
      <c r="ET146" s="27"/>
      <c r="EU146" s="159"/>
      <c r="EV146" s="159"/>
      <c r="EW146" s="160"/>
      <c r="EX146" s="161"/>
      <c r="EY146" s="162"/>
      <c r="EZ146" s="36"/>
      <c r="FA146" s="27"/>
      <c r="FB146" s="28"/>
      <c r="FC146" s="27"/>
      <c r="FD146" s="159"/>
      <c r="FE146" s="159"/>
      <c r="FF146" s="160"/>
      <c r="FG146" s="161"/>
      <c r="FH146" s="162"/>
      <c r="FI146" s="36"/>
      <c r="FJ146" s="27"/>
      <c r="FK146" s="28"/>
      <c r="FL146" s="27"/>
      <c r="FM146" s="159"/>
      <c r="FN146" s="159"/>
      <c r="FO146" s="160"/>
      <c r="FP146" s="161"/>
      <c r="FQ146" s="162"/>
      <c r="FR146" s="36"/>
      <c r="FS146" s="27"/>
      <c r="FT146" s="28"/>
      <c r="FU146" s="27"/>
      <c r="FV146" s="159"/>
      <c r="FW146" s="159"/>
      <c r="FX146" s="160"/>
      <c r="FY146" s="161"/>
      <c r="FZ146" s="162"/>
      <c r="GA146" s="36"/>
      <c r="GB146" s="27"/>
      <c r="GC146" s="28"/>
      <c r="GD146" s="27"/>
      <c r="GE146" s="159"/>
      <c r="GF146" s="159"/>
      <c r="GG146" s="160"/>
      <c r="GH146" s="161"/>
      <c r="GI146" s="162"/>
      <c r="GJ146" s="36"/>
      <c r="GK146" s="27"/>
      <c r="GL146" s="28"/>
      <c r="GM146" s="27"/>
      <c r="GN146" s="159"/>
      <c r="GO146" s="159"/>
      <c r="GP146" s="160"/>
      <c r="GQ146" s="161"/>
      <c r="GR146" s="162"/>
      <c r="GS146" s="36"/>
      <c r="GT146" s="27"/>
      <c r="GU146" s="28"/>
      <c r="GV146" s="27"/>
      <c r="GW146" s="159"/>
      <c r="GX146" s="159"/>
      <c r="GY146" s="160"/>
      <c r="GZ146" s="161"/>
      <c r="HA146" s="162"/>
      <c r="HB146" s="36"/>
      <c r="HC146" s="27"/>
      <c r="HD146" s="28"/>
      <c r="HE146" s="27"/>
      <c r="HF146" s="159"/>
      <c r="HG146" s="159"/>
      <c r="HH146" s="160"/>
      <c r="HI146" s="161"/>
      <c r="HJ146" s="162"/>
      <c r="HK146" s="36"/>
      <c r="HL146" s="27"/>
      <c r="HM146" s="28"/>
      <c r="HN146" s="27"/>
      <c r="HO146" s="159"/>
      <c r="HP146" s="159"/>
      <c r="HQ146" s="160"/>
      <c r="HR146" s="161"/>
      <c r="HS146" s="162"/>
      <c r="HT146" s="36"/>
      <c r="HU146" s="27"/>
      <c r="HV146" s="28"/>
      <c r="HW146" s="27"/>
      <c r="HX146" s="159"/>
      <c r="HY146" s="159"/>
      <c r="HZ146" s="160"/>
      <c r="IA146" s="161"/>
      <c r="IB146" s="162"/>
      <c r="IC146" s="36"/>
      <c r="ID146" s="27"/>
      <c r="IE146" s="28"/>
      <c r="IF146" s="27"/>
      <c r="IG146" s="159"/>
      <c r="IH146" s="159"/>
      <c r="II146" s="160"/>
      <c r="IJ146" s="161"/>
      <c r="IK146" s="162"/>
      <c r="IL146" s="36"/>
      <c r="IM146" s="27"/>
      <c r="IN146" s="28"/>
      <c r="IO146" s="27"/>
      <c r="IP146" s="159"/>
      <c r="IQ146" s="159"/>
      <c r="IR146" s="160"/>
      <c r="IS146" s="161"/>
      <c r="IT146" s="162"/>
      <c r="IU146" s="36"/>
      <c r="IV146" s="27"/>
      <c r="IW146" s="28"/>
      <c r="IX146" s="27"/>
      <c r="IY146" s="159"/>
      <c r="IZ146" s="159"/>
      <c r="JA146" s="160"/>
      <c r="JB146" s="161"/>
      <c r="JC146" s="162"/>
      <c r="JD146" s="36"/>
      <c r="JE146" s="27"/>
      <c r="JF146" s="28"/>
      <c r="JG146" s="27"/>
      <c r="JH146" s="159"/>
      <c r="JI146" s="159"/>
      <c r="JJ146" s="160"/>
      <c r="JK146" s="161"/>
      <c r="JL146" s="162" t="str">
        <f>IF(OR(AND(JG146="BöB",OR(JH146="Freihändig Tipo. 36 II d OAPub",JH146="Freihändig")),OR(AND(JG146="BöB",JJ146="No",JK146="No"),AND(JG146="BöB",JJ146="No",JK146="ja"),AND(JG146="BöB",JJ146="ja",JK146="No")),AND(JG146="OAPub",JK146="Ja")),"Fehler","")</f>
        <v/>
      </c>
      <c r="JM146" s="5"/>
    </row>
    <row r="147" spans="2:273" ht="27" customHeight="1" x14ac:dyDescent="0.2">
      <c r="B147" s="342" t="s">
        <v>34</v>
      </c>
      <c r="C147" s="429"/>
      <c r="D147" s="378"/>
      <c r="E147" s="510"/>
      <c r="F147" s="498" t="str">
        <f>IF(OR(AND(B146="Grundvertrag Dienstleistung",D146&gt;='Valori soglia'!H$5,D146&lt;'Valori soglia'!H$6),AND(B146="Los Dienstleistung",D146&gt;='Valori soglia'!H$5,D146&lt;'Valori soglia'!H$6),AND(B146="Grundvertrag Lieferung",D146&gt;='Valori soglia'!L$5,D146&lt;'Valori soglia'!L$6),AND(B146="Los Lieferung",D146&gt;='Valori soglia'!L$5,D146&lt;'Valori soglia'!L$6)),"Einladungsverfahren *","")</f>
        <v/>
      </c>
      <c r="G147" s="499"/>
      <c r="H147" s="502"/>
      <c r="I147" s="503"/>
      <c r="J147" s="495"/>
      <c r="K147" s="168"/>
      <c r="L147" s="27"/>
      <c r="M147" s="28"/>
      <c r="N147" s="36"/>
      <c r="O147" s="73"/>
      <c r="P147" s="73"/>
      <c r="Q147" s="71"/>
      <c r="R147" s="126"/>
      <c r="S147" s="162"/>
      <c r="T147" s="162"/>
      <c r="U147" s="27"/>
      <c r="V147" s="27"/>
      <c r="W147" s="28"/>
      <c r="X147" s="27"/>
      <c r="Y147" s="159"/>
      <c r="Z147" s="159"/>
      <c r="AA147" s="160"/>
      <c r="AB147" s="161"/>
      <c r="AC147" s="162"/>
      <c r="AD147" s="27"/>
      <c r="AE147" s="27"/>
      <c r="AF147" s="28"/>
      <c r="AG147" s="27"/>
      <c r="AH147" s="159"/>
      <c r="AI147" s="159"/>
      <c r="AJ147" s="160"/>
      <c r="AK147" s="161"/>
      <c r="AL147" s="162"/>
      <c r="AM147" s="27"/>
      <c r="AN147" s="27"/>
      <c r="AO147" s="28"/>
      <c r="AP147" s="27"/>
      <c r="AQ147" s="159"/>
      <c r="AR147" s="159"/>
      <c r="AS147" s="160"/>
      <c r="AT147" s="161"/>
      <c r="AU147" s="162"/>
      <c r="AV147" s="27"/>
      <c r="AW147" s="27"/>
      <c r="AX147" s="28"/>
      <c r="AY147" s="27"/>
      <c r="AZ147" s="159"/>
      <c r="BA147" s="159"/>
      <c r="BB147" s="160"/>
      <c r="BC147" s="161"/>
      <c r="BD147" s="162"/>
      <c r="BE147" s="27"/>
      <c r="BF147" s="27"/>
      <c r="BG147" s="28"/>
      <c r="BH147" s="27"/>
      <c r="BI147" s="159"/>
      <c r="BJ147" s="159"/>
      <c r="BK147" s="160"/>
      <c r="BL147" s="161"/>
      <c r="BM147" s="162"/>
      <c r="BN147" s="27"/>
      <c r="BO147" s="27"/>
      <c r="BP147" s="28"/>
      <c r="BQ147" s="27"/>
      <c r="BR147" s="159"/>
      <c r="BS147" s="159"/>
      <c r="BT147" s="160"/>
      <c r="BU147" s="161"/>
      <c r="BV147" s="162"/>
      <c r="BW147" s="27"/>
      <c r="BX147" s="27"/>
      <c r="BY147" s="28"/>
      <c r="BZ147" s="27"/>
      <c r="CA147" s="159"/>
      <c r="CB147" s="159"/>
      <c r="CC147" s="160"/>
      <c r="CD147" s="161"/>
      <c r="CE147" s="162"/>
      <c r="CF147" s="27"/>
      <c r="CG147" s="27"/>
      <c r="CH147" s="28"/>
      <c r="CI147" s="27"/>
      <c r="CJ147" s="159"/>
      <c r="CK147" s="159"/>
      <c r="CL147" s="160"/>
      <c r="CM147" s="161"/>
      <c r="CN147" s="162"/>
      <c r="CO147" s="27"/>
      <c r="CP147" s="27"/>
      <c r="CQ147" s="28"/>
      <c r="CR147" s="27"/>
      <c r="CS147" s="159"/>
      <c r="CT147" s="159"/>
      <c r="CU147" s="160"/>
      <c r="CV147" s="161"/>
      <c r="CW147" s="162"/>
      <c r="CX147" s="27"/>
      <c r="CY147" s="27"/>
      <c r="CZ147" s="28"/>
      <c r="DA147" s="27"/>
      <c r="DB147" s="159"/>
      <c r="DC147" s="159"/>
      <c r="DD147" s="160"/>
      <c r="DE147" s="161"/>
      <c r="DF147" s="162"/>
      <c r="DG147" s="27"/>
      <c r="DH147" s="27"/>
      <c r="DI147" s="28"/>
      <c r="DJ147" s="27"/>
      <c r="DK147" s="159"/>
      <c r="DL147" s="159"/>
      <c r="DM147" s="160"/>
      <c r="DN147" s="161"/>
      <c r="DO147" s="162"/>
      <c r="DP147" s="27"/>
      <c r="DQ147" s="27"/>
      <c r="DR147" s="28"/>
      <c r="DS147" s="27"/>
      <c r="DT147" s="159"/>
      <c r="DU147" s="159"/>
      <c r="DV147" s="160"/>
      <c r="DW147" s="161"/>
      <c r="DX147" s="162"/>
      <c r="DY147" s="27"/>
      <c r="DZ147" s="27"/>
      <c r="EA147" s="28"/>
      <c r="EB147" s="27"/>
      <c r="EC147" s="159"/>
      <c r="ED147" s="159"/>
      <c r="EE147" s="160"/>
      <c r="EF147" s="161"/>
      <c r="EG147" s="162"/>
      <c r="EH147" s="27"/>
      <c r="EI147" s="27"/>
      <c r="EJ147" s="28"/>
      <c r="EK147" s="27"/>
      <c r="EL147" s="159"/>
      <c r="EM147" s="159"/>
      <c r="EN147" s="160"/>
      <c r="EO147" s="161"/>
      <c r="EP147" s="162"/>
      <c r="EQ147" s="27"/>
      <c r="ER147" s="27"/>
      <c r="ES147" s="28"/>
      <c r="ET147" s="27"/>
      <c r="EU147" s="159"/>
      <c r="EV147" s="159"/>
      <c r="EW147" s="160"/>
      <c r="EX147" s="161"/>
      <c r="EY147" s="162"/>
      <c r="EZ147" s="27"/>
      <c r="FA147" s="27"/>
      <c r="FB147" s="28"/>
      <c r="FC147" s="27"/>
      <c r="FD147" s="159"/>
      <c r="FE147" s="159"/>
      <c r="FF147" s="160"/>
      <c r="FG147" s="161"/>
      <c r="FH147" s="162"/>
      <c r="FI147" s="27"/>
      <c r="FJ147" s="27"/>
      <c r="FK147" s="28"/>
      <c r="FL147" s="27"/>
      <c r="FM147" s="159"/>
      <c r="FN147" s="159"/>
      <c r="FO147" s="160"/>
      <c r="FP147" s="161"/>
      <c r="FQ147" s="162"/>
      <c r="FR147" s="27"/>
      <c r="FS147" s="27"/>
      <c r="FT147" s="28"/>
      <c r="FU147" s="27"/>
      <c r="FV147" s="159"/>
      <c r="FW147" s="159"/>
      <c r="FX147" s="160"/>
      <c r="FY147" s="161"/>
      <c r="FZ147" s="162"/>
      <c r="GA147" s="27"/>
      <c r="GB147" s="27"/>
      <c r="GC147" s="28"/>
      <c r="GD147" s="27"/>
      <c r="GE147" s="159"/>
      <c r="GF147" s="159"/>
      <c r="GG147" s="160"/>
      <c r="GH147" s="161"/>
      <c r="GI147" s="162"/>
      <c r="GJ147" s="27"/>
      <c r="GK147" s="27"/>
      <c r="GL147" s="28"/>
      <c r="GM147" s="27"/>
      <c r="GN147" s="159"/>
      <c r="GO147" s="159"/>
      <c r="GP147" s="160"/>
      <c r="GQ147" s="161"/>
      <c r="GR147" s="162"/>
      <c r="GS147" s="27"/>
      <c r="GT147" s="27"/>
      <c r="GU147" s="28"/>
      <c r="GV147" s="27"/>
      <c r="GW147" s="159"/>
      <c r="GX147" s="159"/>
      <c r="GY147" s="160"/>
      <c r="GZ147" s="161"/>
      <c r="HA147" s="162"/>
      <c r="HB147" s="27"/>
      <c r="HC147" s="27"/>
      <c r="HD147" s="28"/>
      <c r="HE147" s="27"/>
      <c r="HF147" s="159"/>
      <c r="HG147" s="159"/>
      <c r="HH147" s="160"/>
      <c r="HI147" s="161"/>
      <c r="HJ147" s="162"/>
      <c r="HK147" s="27"/>
      <c r="HL147" s="27"/>
      <c r="HM147" s="28"/>
      <c r="HN147" s="27"/>
      <c r="HO147" s="159"/>
      <c r="HP147" s="159"/>
      <c r="HQ147" s="160"/>
      <c r="HR147" s="161"/>
      <c r="HS147" s="162"/>
      <c r="HT147" s="27"/>
      <c r="HU147" s="27"/>
      <c r="HV147" s="28"/>
      <c r="HW147" s="27"/>
      <c r="HX147" s="159"/>
      <c r="HY147" s="159"/>
      <c r="HZ147" s="160"/>
      <c r="IA147" s="161"/>
      <c r="IB147" s="162"/>
      <c r="IC147" s="27"/>
      <c r="ID147" s="27"/>
      <c r="IE147" s="28"/>
      <c r="IF147" s="27"/>
      <c r="IG147" s="159"/>
      <c r="IH147" s="159"/>
      <c r="II147" s="160"/>
      <c r="IJ147" s="161"/>
      <c r="IK147" s="162"/>
      <c r="IL147" s="27"/>
      <c r="IM147" s="27"/>
      <c r="IN147" s="28"/>
      <c r="IO147" s="27"/>
      <c r="IP147" s="159"/>
      <c r="IQ147" s="159"/>
      <c r="IR147" s="160"/>
      <c r="IS147" s="161"/>
      <c r="IT147" s="162"/>
      <c r="IU147" s="27"/>
      <c r="IV147" s="27"/>
      <c r="IW147" s="28"/>
      <c r="IX147" s="27"/>
      <c r="IY147" s="159"/>
      <c r="IZ147" s="159"/>
      <c r="JA147" s="160"/>
      <c r="JB147" s="161"/>
      <c r="JC147" s="162"/>
      <c r="JD147" s="27"/>
      <c r="JE147" s="27"/>
      <c r="JF147" s="28"/>
      <c r="JG147" s="27"/>
      <c r="JH147" s="159"/>
      <c r="JI147" s="159"/>
      <c r="JJ147" s="160"/>
      <c r="JK147" s="161"/>
      <c r="JL147" s="162"/>
      <c r="JM147" s="5"/>
    </row>
    <row r="148" spans="2:273" ht="27" customHeight="1" x14ac:dyDescent="0.2">
      <c r="B148" s="343"/>
      <c r="C148" s="429"/>
      <c r="D148" s="378"/>
      <c r="E148" s="510"/>
      <c r="F148" s="507" t="str">
        <f>IF(OR(AND(B146="Grundvertrag Dienstleistung",D146&lt;'Valori soglia'!H$5),AND(B146="Los Dienstleistung",D146&lt;'Valori soglia'!H$5),AND(B146="Grundvertrag Lieferung",D146&lt;'Valori soglia'!L$5),AND(B146="Los Lieferung",D146&lt;'Valori soglia'!L$5)),"Freihändig Tipo. 36 OAPub","")</f>
        <v/>
      </c>
      <c r="G148" s="508"/>
      <c r="H148" s="502"/>
      <c r="I148" s="503"/>
      <c r="J148" s="495"/>
      <c r="K148" s="168"/>
      <c r="L148" s="27"/>
      <c r="M148" s="28"/>
      <c r="N148" s="36"/>
      <c r="O148" s="169"/>
      <c r="P148" s="169"/>
      <c r="Q148" s="71"/>
      <c r="R148" s="126"/>
      <c r="S148" s="162"/>
      <c r="T148" s="162"/>
      <c r="U148" s="36"/>
      <c r="V148" s="27"/>
      <c r="W148" s="28"/>
      <c r="X148" s="27"/>
      <c r="Y148" s="159"/>
      <c r="Z148" s="159"/>
      <c r="AA148" s="160"/>
      <c r="AB148" s="161"/>
      <c r="AC148" s="162"/>
      <c r="AD148" s="36"/>
      <c r="AE148" s="27"/>
      <c r="AF148" s="28"/>
      <c r="AG148" s="27"/>
      <c r="AH148" s="159"/>
      <c r="AI148" s="159"/>
      <c r="AJ148" s="160"/>
      <c r="AK148" s="161"/>
      <c r="AL148" s="162"/>
      <c r="AM148" s="36"/>
      <c r="AN148" s="27"/>
      <c r="AO148" s="28"/>
      <c r="AP148" s="27"/>
      <c r="AQ148" s="159"/>
      <c r="AR148" s="159"/>
      <c r="AS148" s="160"/>
      <c r="AT148" s="161"/>
      <c r="AU148" s="162"/>
      <c r="AV148" s="36"/>
      <c r="AW148" s="27"/>
      <c r="AX148" s="28"/>
      <c r="AY148" s="27"/>
      <c r="AZ148" s="159"/>
      <c r="BA148" s="159"/>
      <c r="BB148" s="160"/>
      <c r="BC148" s="161"/>
      <c r="BD148" s="162"/>
      <c r="BE148" s="36"/>
      <c r="BF148" s="27"/>
      <c r="BG148" s="28"/>
      <c r="BH148" s="27"/>
      <c r="BI148" s="159"/>
      <c r="BJ148" s="159"/>
      <c r="BK148" s="160"/>
      <c r="BL148" s="161"/>
      <c r="BM148" s="162"/>
      <c r="BN148" s="36"/>
      <c r="BO148" s="27"/>
      <c r="BP148" s="28"/>
      <c r="BQ148" s="27"/>
      <c r="BR148" s="159"/>
      <c r="BS148" s="159"/>
      <c r="BT148" s="160"/>
      <c r="BU148" s="161"/>
      <c r="BV148" s="162"/>
      <c r="BW148" s="36"/>
      <c r="BX148" s="27"/>
      <c r="BY148" s="28"/>
      <c r="BZ148" s="27"/>
      <c r="CA148" s="159"/>
      <c r="CB148" s="159"/>
      <c r="CC148" s="160"/>
      <c r="CD148" s="161"/>
      <c r="CE148" s="162"/>
      <c r="CF148" s="36"/>
      <c r="CG148" s="27"/>
      <c r="CH148" s="28"/>
      <c r="CI148" s="27"/>
      <c r="CJ148" s="159"/>
      <c r="CK148" s="159"/>
      <c r="CL148" s="160"/>
      <c r="CM148" s="161"/>
      <c r="CN148" s="162"/>
      <c r="CO148" s="36"/>
      <c r="CP148" s="27"/>
      <c r="CQ148" s="28"/>
      <c r="CR148" s="27"/>
      <c r="CS148" s="159"/>
      <c r="CT148" s="159"/>
      <c r="CU148" s="160"/>
      <c r="CV148" s="161"/>
      <c r="CW148" s="162"/>
      <c r="CX148" s="36"/>
      <c r="CY148" s="27"/>
      <c r="CZ148" s="28"/>
      <c r="DA148" s="27"/>
      <c r="DB148" s="159"/>
      <c r="DC148" s="159"/>
      <c r="DD148" s="160"/>
      <c r="DE148" s="161"/>
      <c r="DF148" s="162"/>
      <c r="DG148" s="36"/>
      <c r="DH148" s="27"/>
      <c r="DI148" s="28"/>
      <c r="DJ148" s="27"/>
      <c r="DK148" s="159"/>
      <c r="DL148" s="159"/>
      <c r="DM148" s="160"/>
      <c r="DN148" s="161"/>
      <c r="DO148" s="162"/>
      <c r="DP148" s="36"/>
      <c r="DQ148" s="27"/>
      <c r="DR148" s="28"/>
      <c r="DS148" s="27"/>
      <c r="DT148" s="159"/>
      <c r="DU148" s="159"/>
      <c r="DV148" s="160"/>
      <c r="DW148" s="161"/>
      <c r="DX148" s="162"/>
      <c r="DY148" s="36"/>
      <c r="DZ148" s="27"/>
      <c r="EA148" s="28"/>
      <c r="EB148" s="27"/>
      <c r="EC148" s="159"/>
      <c r="ED148" s="159"/>
      <c r="EE148" s="160"/>
      <c r="EF148" s="161"/>
      <c r="EG148" s="162"/>
      <c r="EH148" s="36"/>
      <c r="EI148" s="27"/>
      <c r="EJ148" s="28"/>
      <c r="EK148" s="27"/>
      <c r="EL148" s="159"/>
      <c r="EM148" s="159"/>
      <c r="EN148" s="160"/>
      <c r="EO148" s="161"/>
      <c r="EP148" s="162"/>
      <c r="EQ148" s="36"/>
      <c r="ER148" s="27"/>
      <c r="ES148" s="28"/>
      <c r="ET148" s="27"/>
      <c r="EU148" s="159"/>
      <c r="EV148" s="159"/>
      <c r="EW148" s="160"/>
      <c r="EX148" s="161"/>
      <c r="EY148" s="162"/>
      <c r="EZ148" s="36"/>
      <c r="FA148" s="27"/>
      <c r="FB148" s="28"/>
      <c r="FC148" s="27"/>
      <c r="FD148" s="159"/>
      <c r="FE148" s="159"/>
      <c r="FF148" s="160"/>
      <c r="FG148" s="161"/>
      <c r="FH148" s="162"/>
      <c r="FI148" s="36"/>
      <c r="FJ148" s="27"/>
      <c r="FK148" s="28"/>
      <c r="FL148" s="27"/>
      <c r="FM148" s="159"/>
      <c r="FN148" s="159"/>
      <c r="FO148" s="160"/>
      <c r="FP148" s="161"/>
      <c r="FQ148" s="162"/>
      <c r="FR148" s="36"/>
      <c r="FS148" s="27"/>
      <c r="FT148" s="28"/>
      <c r="FU148" s="27"/>
      <c r="FV148" s="159"/>
      <c r="FW148" s="159"/>
      <c r="FX148" s="160"/>
      <c r="FY148" s="161"/>
      <c r="FZ148" s="162"/>
      <c r="GA148" s="36"/>
      <c r="GB148" s="27"/>
      <c r="GC148" s="28"/>
      <c r="GD148" s="27"/>
      <c r="GE148" s="159"/>
      <c r="GF148" s="159"/>
      <c r="GG148" s="160"/>
      <c r="GH148" s="161"/>
      <c r="GI148" s="162"/>
      <c r="GJ148" s="36"/>
      <c r="GK148" s="27"/>
      <c r="GL148" s="28"/>
      <c r="GM148" s="27"/>
      <c r="GN148" s="159"/>
      <c r="GO148" s="159"/>
      <c r="GP148" s="160"/>
      <c r="GQ148" s="161"/>
      <c r="GR148" s="162"/>
      <c r="GS148" s="36"/>
      <c r="GT148" s="27"/>
      <c r="GU148" s="28"/>
      <c r="GV148" s="27"/>
      <c r="GW148" s="159"/>
      <c r="GX148" s="159"/>
      <c r="GY148" s="160"/>
      <c r="GZ148" s="161"/>
      <c r="HA148" s="162"/>
      <c r="HB148" s="36"/>
      <c r="HC148" s="27"/>
      <c r="HD148" s="28"/>
      <c r="HE148" s="27"/>
      <c r="HF148" s="159"/>
      <c r="HG148" s="159"/>
      <c r="HH148" s="160"/>
      <c r="HI148" s="161"/>
      <c r="HJ148" s="162"/>
      <c r="HK148" s="36"/>
      <c r="HL148" s="27"/>
      <c r="HM148" s="28"/>
      <c r="HN148" s="27"/>
      <c r="HO148" s="159"/>
      <c r="HP148" s="159"/>
      <c r="HQ148" s="160"/>
      <c r="HR148" s="161"/>
      <c r="HS148" s="162"/>
      <c r="HT148" s="36"/>
      <c r="HU148" s="27"/>
      <c r="HV148" s="28"/>
      <c r="HW148" s="27"/>
      <c r="HX148" s="159"/>
      <c r="HY148" s="159"/>
      <c r="HZ148" s="160"/>
      <c r="IA148" s="161"/>
      <c r="IB148" s="162"/>
      <c r="IC148" s="36"/>
      <c r="ID148" s="27"/>
      <c r="IE148" s="28"/>
      <c r="IF148" s="27"/>
      <c r="IG148" s="159"/>
      <c r="IH148" s="159"/>
      <c r="II148" s="160"/>
      <c r="IJ148" s="161"/>
      <c r="IK148" s="162"/>
      <c r="IL148" s="36"/>
      <c r="IM148" s="27"/>
      <c r="IN148" s="28"/>
      <c r="IO148" s="27"/>
      <c r="IP148" s="159"/>
      <c r="IQ148" s="159"/>
      <c r="IR148" s="160"/>
      <c r="IS148" s="161"/>
      <c r="IT148" s="162"/>
      <c r="IU148" s="36"/>
      <c r="IV148" s="27"/>
      <c r="IW148" s="28"/>
      <c r="IX148" s="27"/>
      <c r="IY148" s="159"/>
      <c r="IZ148" s="159"/>
      <c r="JA148" s="160"/>
      <c r="JB148" s="161"/>
      <c r="JC148" s="162"/>
      <c r="JD148" s="36"/>
      <c r="JE148" s="27"/>
      <c r="JF148" s="28"/>
      <c r="JG148" s="27"/>
      <c r="JH148" s="159"/>
      <c r="JI148" s="159"/>
      <c r="JJ148" s="160"/>
      <c r="JK148" s="161"/>
      <c r="JL148" s="162" t="str">
        <f>IF(OR(AND(JG148="BöB",OR(JH148="Freihändig Tipo. 36 II d OAPub",JH148="Freihändig")),OR(AND(JG148="BöB",JJ148="No",JK148="No"),AND(JG148="BöB",JJ148="No",JK148="ja"),AND(JG148="BöB",JJ148="ja",JK148="No")),AND(JG148="OAPub",JK148="Ja")),"Fehler","")</f>
        <v/>
      </c>
      <c r="JM148" s="5"/>
    </row>
    <row r="149" spans="2:273" ht="27" customHeight="1" x14ac:dyDescent="0.2">
      <c r="B149" s="151" t="s">
        <v>103</v>
      </c>
      <c r="C149" s="429"/>
      <c r="D149" s="378">
        <v>0</v>
      </c>
      <c r="E149" s="510" t="str">
        <f>IF(D149&gt;='Valori soglia'!H$6,"BöB","OAPub")</f>
        <v>OAPub</v>
      </c>
      <c r="F149" s="505" t="str">
        <f>IF(D149&gt;='Valori soglia'!H$6,"Offenes Procedura *","")</f>
        <v/>
      </c>
      <c r="G149" s="506"/>
      <c r="H149" s="502" t="str">
        <f>IF(E149="BöB","Ja","No")</f>
        <v>No</v>
      </c>
      <c r="I149" s="503" t="str">
        <f>IF(E149="BöB","Ja","No")</f>
        <v>No</v>
      </c>
      <c r="J149" s="495"/>
      <c r="K149" s="77"/>
      <c r="L149" s="27"/>
      <c r="M149" s="28"/>
      <c r="N149" s="36"/>
      <c r="O149" s="167"/>
      <c r="P149" s="167"/>
      <c r="Q149" s="71"/>
      <c r="R149" s="126"/>
      <c r="S149" s="162"/>
      <c r="T149" s="162"/>
      <c r="U149" s="27"/>
      <c r="V149" s="27"/>
      <c r="W149" s="28"/>
      <c r="X149" s="27"/>
      <c r="Y149" s="159"/>
      <c r="Z149" s="159"/>
      <c r="AA149" s="160"/>
      <c r="AB149" s="161"/>
      <c r="AC149" s="162"/>
      <c r="AD149" s="27"/>
      <c r="AE149" s="27"/>
      <c r="AF149" s="28"/>
      <c r="AG149" s="27"/>
      <c r="AH149" s="159"/>
      <c r="AI149" s="159"/>
      <c r="AJ149" s="160"/>
      <c r="AK149" s="161"/>
      <c r="AL149" s="162"/>
      <c r="AM149" s="27"/>
      <c r="AN149" s="27"/>
      <c r="AO149" s="28"/>
      <c r="AP149" s="27"/>
      <c r="AQ149" s="159"/>
      <c r="AR149" s="159"/>
      <c r="AS149" s="160"/>
      <c r="AT149" s="161"/>
      <c r="AU149" s="162"/>
      <c r="AV149" s="27"/>
      <c r="AW149" s="27"/>
      <c r="AX149" s="28"/>
      <c r="AY149" s="27"/>
      <c r="AZ149" s="159"/>
      <c r="BA149" s="159"/>
      <c r="BB149" s="160"/>
      <c r="BC149" s="161"/>
      <c r="BD149" s="162"/>
      <c r="BE149" s="27"/>
      <c r="BF149" s="27"/>
      <c r="BG149" s="28"/>
      <c r="BH149" s="27"/>
      <c r="BI149" s="159"/>
      <c r="BJ149" s="159"/>
      <c r="BK149" s="160"/>
      <c r="BL149" s="161"/>
      <c r="BM149" s="162"/>
      <c r="BN149" s="27"/>
      <c r="BO149" s="27"/>
      <c r="BP149" s="28"/>
      <c r="BQ149" s="27"/>
      <c r="BR149" s="159"/>
      <c r="BS149" s="159"/>
      <c r="BT149" s="160"/>
      <c r="BU149" s="161"/>
      <c r="BV149" s="162"/>
      <c r="BW149" s="27"/>
      <c r="BX149" s="27"/>
      <c r="BY149" s="28"/>
      <c r="BZ149" s="27"/>
      <c r="CA149" s="159"/>
      <c r="CB149" s="159"/>
      <c r="CC149" s="160"/>
      <c r="CD149" s="161"/>
      <c r="CE149" s="162"/>
      <c r="CF149" s="27"/>
      <c r="CG149" s="27"/>
      <c r="CH149" s="28"/>
      <c r="CI149" s="27"/>
      <c r="CJ149" s="159"/>
      <c r="CK149" s="159"/>
      <c r="CL149" s="160"/>
      <c r="CM149" s="161"/>
      <c r="CN149" s="162"/>
      <c r="CO149" s="27"/>
      <c r="CP149" s="27"/>
      <c r="CQ149" s="28"/>
      <c r="CR149" s="27"/>
      <c r="CS149" s="159"/>
      <c r="CT149" s="159"/>
      <c r="CU149" s="160"/>
      <c r="CV149" s="161"/>
      <c r="CW149" s="162"/>
      <c r="CX149" s="27"/>
      <c r="CY149" s="27"/>
      <c r="CZ149" s="28"/>
      <c r="DA149" s="27"/>
      <c r="DB149" s="159"/>
      <c r="DC149" s="159"/>
      <c r="DD149" s="160"/>
      <c r="DE149" s="161"/>
      <c r="DF149" s="162"/>
      <c r="DG149" s="27"/>
      <c r="DH149" s="27"/>
      <c r="DI149" s="28"/>
      <c r="DJ149" s="27"/>
      <c r="DK149" s="159"/>
      <c r="DL149" s="159"/>
      <c r="DM149" s="160"/>
      <c r="DN149" s="161"/>
      <c r="DO149" s="162"/>
      <c r="DP149" s="27"/>
      <c r="DQ149" s="27"/>
      <c r="DR149" s="28"/>
      <c r="DS149" s="27"/>
      <c r="DT149" s="159"/>
      <c r="DU149" s="159"/>
      <c r="DV149" s="160"/>
      <c r="DW149" s="161"/>
      <c r="DX149" s="162"/>
      <c r="DY149" s="27"/>
      <c r="DZ149" s="27"/>
      <c r="EA149" s="28"/>
      <c r="EB149" s="27"/>
      <c r="EC149" s="159"/>
      <c r="ED149" s="159"/>
      <c r="EE149" s="160"/>
      <c r="EF149" s="161"/>
      <c r="EG149" s="162"/>
      <c r="EH149" s="27"/>
      <c r="EI149" s="27"/>
      <c r="EJ149" s="28"/>
      <c r="EK149" s="27"/>
      <c r="EL149" s="159"/>
      <c r="EM149" s="159"/>
      <c r="EN149" s="160"/>
      <c r="EO149" s="161"/>
      <c r="EP149" s="162"/>
      <c r="EQ149" s="27"/>
      <c r="ER149" s="27"/>
      <c r="ES149" s="28"/>
      <c r="ET149" s="27"/>
      <c r="EU149" s="159"/>
      <c r="EV149" s="159"/>
      <c r="EW149" s="160"/>
      <c r="EX149" s="161"/>
      <c r="EY149" s="162"/>
      <c r="EZ149" s="27"/>
      <c r="FA149" s="27"/>
      <c r="FB149" s="28"/>
      <c r="FC149" s="27"/>
      <c r="FD149" s="159"/>
      <c r="FE149" s="159"/>
      <c r="FF149" s="160"/>
      <c r="FG149" s="161"/>
      <c r="FH149" s="162"/>
      <c r="FI149" s="27"/>
      <c r="FJ149" s="27"/>
      <c r="FK149" s="28"/>
      <c r="FL149" s="27"/>
      <c r="FM149" s="159"/>
      <c r="FN149" s="159"/>
      <c r="FO149" s="160"/>
      <c r="FP149" s="161"/>
      <c r="FQ149" s="162"/>
      <c r="FR149" s="27"/>
      <c r="FS149" s="27"/>
      <c r="FT149" s="28"/>
      <c r="FU149" s="27"/>
      <c r="FV149" s="159"/>
      <c r="FW149" s="159"/>
      <c r="FX149" s="160"/>
      <c r="FY149" s="161"/>
      <c r="FZ149" s="162"/>
      <c r="GA149" s="27"/>
      <c r="GB149" s="27"/>
      <c r="GC149" s="28"/>
      <c r="GD149" s="27"/>
      <c r="GE149" s="159"/>
      <c r="GF149" s="159"/>
      <c r="GG149" s="160"/>
      <c r="GH149" s="161"/>
      <c r="GI149" s="162"/>
      <c r="GJ149" s="27"/>
      <c r="GK149" s="27"/>
      <c r="GL149" s="28"/>
      <c r="GM149" s="27"/>
      <c r="GN149" s="159"/>
      <c r="GO149" s="159"/>
      <c r="GP149" s="160"/>
      <c r="GQ149" s="161"/>
      <c r="GR149" s="162"/>
      <c r="GS149" s="27"/>
      <c r="GT149" s="27"/>
      <c r="GU149" s="28"/>
      <c r="GV149" s="27"/>
      <c r="GW149" s="159"/>
      <c r="GX149" s="159"/>
      <c r="GY149" s="160"/>
      <c r="GZ149" s="161"/>
      <c r="HA149" s="162"/>
      <c r="HB149" s="27"/>
      <c r="HC149" s="27"/>
      <c r="HD149" s="28"/>
      <c r="HE149" s="27"/>
      <c r="HF149" s="159"/>
      <c r="HG149" s="159"/>
      <c r="HH149" s="160"/>
      <c r="HI149" s="161"/>
      <c r="HJ149" s="162"/>
      <c r="HK149" s="27"/>
      <c r="HL149" s="27"/>
      <c r="HM149" s="28"/>
      <c r="HN149" s="27"/>
      <c r="HO149" s="159"/>
      <c r="HP149" s="159"/>
      <c r="HQ149" s="160"/>
      <c r="HR149" s="161"/>
      <c r="HS149" s="162"/>
      <c r="HT149" s="27"/>
      <c r="HU149" s="27"/>
      <c r="HV149" s="28"/>
      <c r="HW149" s="27"/>
      <c r="HX149" s="159"/>
      <c r="HY149" s="159"/>
      <c r="HZ149" s="160"/>
      <c r="IA149" s="161"/>
      <c r="IB149" s="162"/>
      <c r="IC149" s="27"/>
      <c r="ID149" s="27"/>
      <c r="IE149" s="28"/>
      <c r="IF149" s="27"/>
      <c r="IG149" s="159"/>
      <c r="IH149" s="159"/>
      <c r="II149" s="160"/>
      <c r="IJ149" s="161"/>
      <c r="IK149" s="162"/>
      <c r="IL149" s="27"/>
      <c r="IM149" s="27"/>
      <c r="IN149" s="28"/>
      <c r="IO149" s="27"/>
      <c r="IP149" s="159"/>
      <c r="IQ149" s="159"/>
      <c r="IR149" s="160"/>
      <c r="IS149" s="161"/>
      <c r="IT149" s="162"/>
      <c r="IU149" s="27"/>
      <c r="IV149" s="27"/>
      <c r="IW149" s="28"/>
      <c r="IX149" s="27"/>
      <c r="IY149" s="159"/>
      <c r="IZ149" s="159"/>
      <c r="JA149" s="160"/>
      <c r="JB149" s="161"/>
      <c r="JC149" s="162"/>
      <c r="JD149" s="27"/>
      <c r="JE149" s="27"/>
      <c r="JF149" s="28"/>
      <c r="JG149" s="27"/>
      <c r="JH149" s="159"/>
      <c r="JI149" s="159"/>
      <c r="JJ149" s="160"/>
      <c r="JK149" s="161"/>
      <c r="JL149" s="162"/>
      <c r="JM149" s="5"/>
    </row>
    <row r="150" spans="2:273" ht="27" customHeight="1" x14ac:dyDescent="0.2">
      <c r="B150" s="342" t="s">
        <v>34</v>
      </c>
      <c r="C150" s="429"/>
      <c r="D150" s="378"/>
      <c r="E150" s="510"/>
      <c r="F150" s="498" t="str">
        <f>IF(OR(AND(B149="Grundvertrag Dienstleistung",D149&gt;='Valori soglia'!H$5,D149&lt;'Valori soglia'!H$6),AND(B149="Los Dienstleistung",D149&gt;='Valori soglia'!H$5,D149&lt;'Valori soglia'!H$6),AND(B149="Grundvertrag Lieferung",D149&gt;='Valori soglia'!L$5,D149&lt;'Valori soglia'!L$6),AND(B149="Los Lieferung",D149&gt;='Valori soglia'!L$5,D149&lt;'Valori soglia'!L$6)),"Einladungsverfahren *","")</f>
        <v/>
      </c>
      <c r="G150" s="499"/>
      <c r="H150" s="502"/>
      <c r="I150" s="503"/>
      <c r="J150" s="495"/>
      <c r="K150" s="168"/>
      <c r="L150" s="27"/>
      <c r="M150" s="28"/>
      <c r="N150" s="36"/>
      <c r="O150" s="73"/>
      <c r="P150" s="73"/>
      <c r="Q150" s="71"/>
      <c r="R150" s="126"/>
      <c r="S150" s="162"/>
      <c r="T150" s="162"/>
      <c r="U150" s="36"/>
      <c r="V150" s="27"/>
      <c r="W150" s="28"/>
      <c r="X150" s="27"/>
      <c r="Y150" s="159"/>
      <c r="Z150" s="159"/>
      <c r="AA150" s="160"/>
      <c r="AB150" s="161"/>
      <c r="AC150" s="162"/>
      <c r="AD150" s="36"/>
      <c r="AE150" s="27"/>
      <c r="AF150" s="28"/>
      <c r="AG150" s="27"/>
      <c r="AH150" s="159"/>
      <c r="AI150" s="159"/>
      <c r="AJ150" s="160"/>
      <c r="AK150" s="161"/>
      <c r="AL150" s="162"/>
      <c r="AM150" s="36"/>
      <c r="AN150" s="27"/>
      <c r="AO150" s="28"/>
      <c r="AP150" s="27"/>
      <c r="AQ150" s="159"/>
      <c r="AR150" s="159"/>
      <c r="AS150" s="160"/>
      <c r="AT150" s="161"/>
      <c r="AU150" s="162"/>
      <c r="AV150" s="36"/>
      <c r="AW150" s="27"/>
      <c r="AX150" s="28"/>
      <c r="AY150" s="27"/>
      <c r="AZ150" s="159"/>
      <c r="BA150" s="159"/>
      <c r="BB150" s="160"/>
      <c r="BC150" s="161"/>
      <c r="BD150" s="162"/>
      <c r="BE150" s="36"/>
      <c r="BF150" s="27"/>
      <c r="BG150" s="28"/>
      <c r="BH150" s="27"/>
      <c r="BI150" s="159"/>
      <c r="BJ150" s="159"/>
      <c r="BK150" s="160"/>
      <c r="BL150" s="161"/>
      <c r="BM150" s="162"/>
      <c r="BN150" s="36"/>
      <c r="BO150" s="27"/>
      <c r="BP150" s="28"/>
      <c r="BQ150" s="27"/>
      <c r="BR150" s="159"/>
      <c r="BS150" s="159"/>
      <c r="BT150" s="160"/>
      <c r="BU150" s="161"/>
      <c r="BV150" s="162"/>
      <c r="BW150" s="36"/>
      <c r="BX150" s="27"/>
      <c r="BY150" s="28"/>
      <c r="BZ150" s="27"/>
      <c r="CA150" s="159"/>
      <c r="CB150" s="159"/>
      <c r="CC150" s="160"/>
      <c r="CD150" s="161"/>
      <c r="CE150" s="162"/>
      <c r="CF150" s="36"/>
      <c r="CG150" s="27"/>
      <c r="CH150" s="28"/>
      <c r="CI150" s="27"/>
      <c r="CJ150" s="159"/>
      <c r="CK150" s="159"/>
      <c r="CL150" s="160"/>
      <c r="CM150" s="161"/>
      <c r="CN150" s="162"/>
      <c r="CO150" s="36"/>
      <c r="CP150" s="27"/>
      <c r="CQ150" s="28"/>
      <c r="CR150" s="27"/>
      <c r="CS150" s="159"/>
      <c r="CT150" s="159"/>
      <c r="CU150" s="160"/>
      <c r="CV150" s="161"/>
      <c r="CW150" s="162"/>
      <c r="CX150" s="36"/>
      <c r="CY150" s="27"/>
      <c r="CZ150" s="28"/>
      <c r="DA150" s="27"/>
      <c r="DB150" s="159"/>
      <c r="DC150" s="159"/>
      <c r="DD150" s="160"/>
      <c r="DE150" s="161"/>
      <c r="DF150" s="162"/>
      <c r="DG150" s="36"/>
      <c r="DH150" s="27"/>
      <c r="DI150" s="28"/>
      <c r="DJ150" s="27"/>
      <c r="DK150" s="159"/>
      <c r="DL150" s="159"/>
      <c r="DM150" s="160"/>
      <c r="DN150" s="161"/>
      <c r="DO150" s="162"/>
      <c r="DP150" s="36"/>
      <c r="DQ150" s="27"/>
      <c r="DR150" s="28"/>
      <c r="DS150" s="27"/>
      <c r="DT150" s="159"/>
      <c r="DU150" s="159"/>
      <c r="DV150" s="160"/>
      <c r="DW150" s="161"/>
      <c r="DX150" s="162"/>
      <c r="DY150" s="36"/>
      <c r="DZ150" s="27"/>
      <c r="EA150" s="28"/>
      <c r="EB150" s="27"/>
      <c r="EC150" s="159"/>
      <c r="ED150" s="159"/>
      <c r="EE150" s="160"/>
      <c r="EF150" s="161"/>
      <c r="EG150" s="162"/>
      <c r="EH150" s="36"/>
      <c r="EI150" s="27"/>
      <c r="EJ150" s="28"/>
      <c r="EK150" s="27"/>
      <c r="EL150" s="159"/>
      <c r="EM150" s="159"/>
      <c r="EN150" s="160"/>
      <c r="EO150" s="161"/>
      <c r="EP150" s="162"/>
      <c r="EQ150" s="36"/>
      <c r="ER150" s="27"/>
      <c r="ES150" s="28"/>
      <c r="ET150" s="27"/>
      <c r="EU150" s="159"/>
      <c r="EV150" s="159"/>
      <c r="EW150" s="160"/>
      <c r="EX150" s="161"/>
      <c r="EY150" s="162"/>
      <c r="EZ150" s="36"/>
      <c r="FA150" s="27"/>
      <c r="FB150" s="28"/>
      <c r="FC150" s="27"/>
      <c r="FD150" s="159"/>
      <c r="FE150" s="159"/>
      <c r="FF150" s="160"/>
      <c r="FG150" s="161"/>
      <c r="FH150" s="162"/>
      <c r="FI150" s="36"/>
      <c r="FJ150" s="27"/>
      <c r="FK150" s="28"/>
      <c r="FL150" s="27"/>
      <c r="FM150" s="159"/>
      <c r="FN150" s="159"/>
      <c r="FO150" s="160"/>
      <c r="FP150" s="161"/>
      <c r="FQ150" s="162"/>
      <c r="FR150" s="36"/>
      <c r="FS150" s="27"/>
      <c r="FT150" s="28"/>
      <c r="FU150" s="27"/>
      <c r="FV150" s="159"/>
      <c r="FW150" s="159"/>
      <c r="FX150" s="160"/>
      <c r="FY150" s="161"/>
      <c r="FZ150" s="162"/>
      <c r="GA150" s="36"/>
      <c r="GB150" s="27"/>
      <c r="GC150" s="28"/>
      <c r="GD150" s="27"/>
      <c r="GE150" s="159"/>
      <c r="GF150" s="159"/>
      <c r="GG150" s="160"/>
      <c r="GH150" s="161"/>
      <c r="GI150" s="162"/>
      <c r="GJ150" s="36"/>
      <c r="GK150" s="27"/>
      <c r="GL150" s="28"/>
      <c r="GM150" s="27"/>
      <c r="GN150" s="159"/>
      <c r="GO150" s="159"/>
      <c r="GP150" s="160"/>
      <c r="GQ150" s="161"/>
      <c r="GR150" s="162"/>
      <c r="GS150" s="36"/>
      <c r="GT150" s="27"/>
      <c r="GU150" s="28"/>
      <c r="GV150" s="27"/>
      <c r="GW150" s="159"/>
      <c r="GX150" s="159"/>
      <c r="GY150" s="160"/>
      <c r="GZ150" s="161"/>
      <c r="HA150" s="162"/>
      <c r="HB150" s="36"/>
      <c r="HC150" s="27"/>
      <c r="HD150" s="28"/>
      <c r="HE150" s="27"/>
      <c r="HF150" s="159"/>
      <c r="HG150" s="159"/>
      <c r="HH150" s="160"/>
      <c r="HI150" s="161"/>
      <c r="HJ150" s="162"/>
      <c r="HK150" s="36"/>
      <c r="HL150" s="27"/>
      <c r="HM150" s="28"/>
      <c r="HN150" s="27"/>
      <c r="HO150" s="159"/>
      <c r="HP150" s="159"/>
      <c r="HQ150" s="160"/>
      <c r="HR150" s="161"/>
      <c r="HS150" s="162"/>
      <c r="HT150" s="36"/>
      <c r="HU150" s="27"/>
      <c r="HV150" s="28"/>
      <c r="HW150" s="27"/>
      <c r="HX150" s="159"/>
      <c r="HY150" s="159"/>
      <c r="HZ150" s="160"/>
      <c r="IA150" s="161"/>
      <c r="IB150" s="162"/>
      <c r="IC150" s="36"/>
      <c r="ID150" s="27"/>
      <c r="IE150" s="28"/>
      <c r="IF150" s="27"/>
      <c r="IG150" s="159"/>
      <c r="IH150" s="159"/>
      <c r="II150" s="160"/>
      <c r="IJ150" s="161"/>
      <c r="IK150" s="162"/>
      <c r="IL150" s="36"/>
      <c r="IM150" s="27"/>
      <c r="IN150" s="28"/>
      <c r="IO150" s="27"/>
      <c r="IP150" s="159"/>
      <c r="IQ150" s="159"/>
      <c r="IR150" s="160"/>
      <c r="IS150" s="161"/>
      <c r="IT150" s="162"/>
      <c r="IU150" s="36"/>
      <c r="IV150" s="27"/>
      <c r="IW150" s="28"/>
      <c r="IX150" s="27"/>
      <c r="IY150" s="159"/>
      <c r="IZ150" s="159"/>
      <c r="JA150" s="160"/>
      <c r="JB150" s="161"/>
      <c r="JC150" s="162"/>
      <c r="JD150" s="36"/>
      <c r="JE150" s="27"/>
      <c r="JF150" s="28"/>
      <c r="JG150" s="27"/>
      <c r="JH150" s="159"/>
      <c r="JI150" s="159"/>
      <c r="JJ150" s="160"/>
      <c r="JK150" s="161"/>
      <c r="JL150" s="162" t="str">
        <f>IF(OR(AND(JG150="BöB",OR(JH150="Freihändig Tipo. 36 II d OAPub",JH150="Freihändig")),OR(AND(JG150="BöB",JJ150="No",JK150="No"),AND(JG150="BöB",JJ150="No",JK150="ja"),AND(JG150="BöB",JJ150="ja",JK150="No")),AND(JG150="OAPub",JK150="Ja")),"Fehler","")</f>
        <v/>
      </c>
      <c r="JM150" s="5"/>
    </row>
    <row r="151" spans="2:273" ht="27" customHeight="1" x14ac:dyDescent="0.2">
      <c r="B151" s="343"/>
      <c r="C151" s="429"/>
      <c r="D151" s="378"/>
      <c r="E151" s="510"/>
      <c r="F151" s="507" t="str">
        <f>IF(OR(AND(B149="Grundvertrag Dienstleistung",D149&lt;'Valori soglia'!H$5),AND(B149="Los Dienstleistung",D149&lt;'Valori soglia'!H$5),AND(B149="Grundvertrag Lieferung",D149&lt;'Valori soglia'!L$5),AND(B149="Los Lieferung",D149&lt;'Valori soglia'!L$5)),"Freihändig Tipo. 36 OAPub","")</f>
        <v/>
      </c>
      <c r="G151" s="508"/>
      <c r="H151" s="502"/>
      <c r="I151" s="503"/>
      <c r="J151" s="495"/>
      <c r="K151" s="168"/>
      <c r="L151" s="27"/>
      <c r="M151" s="28"/>
      <c r="N151" s="36"/>
      <c r="O151" s="169"/>
      <c r="P151" s="169"/>
      <c r="Q151" s="71"/>
      <c r="R151" s="126"/>
      <c r="S151" s="162"/>
      <c r="T151" s="162"/>
      <c r="U151" s="27"/>
      <c r="V151" s="27"/>
      <c r="W151" s="28"/>
      <c r="X151" s="27"/>
      <c r="Y151" s="159"/>
      <c r="Z151" s="159"/>
      <c r="AA151" s="160"/>
      <c r="AB151" s="161"/>
      <c r="AC151" s="162"/>
      <c r="AD151" s="27"/>
      <c r="AE151" s="27"/>
      <c r="AF151" s="28"/>
      <c r="AG151" s="27"/>
      <c r="AH151" s="159"/>
      <c r="AI151" s="159"/>
      <c r="AJ151" s="160"/>
      <c r="AK151" s="161"/>
      <c r="AL151" s="162"/>
      <c r="AM151" s="27"/>
      <c r="AN151" s="27"/>
      <c r="AO151" s="28"/>
      <c r="AP151" s="27"/>
      <c r="AQ151" s="159"/>
      <c r="AR151" s="159"/>
      <c r="AS151" s="160"/>
      <c r="AT151" s="161"/>
      <c r="AU151" s="162"/>
      <c r="AV151" s="27"/>
      <c r="AW151" s="27"/>
      <c r="AX151" s="28"/>
      <c r="AY151" s="27"/>
      <c r="AZ151" s="159"/>
      <c r="BA151" s="159"/>
      <c r="BB151" s="160"/>
      <c r="BC151" s="161"/>
      <c r="BD151" s="162"/>
      <c r="BE151" s="27"/>
      <c r="BF151" s="27"/>
      <c r="BG151" s="28"/>
      <c r="BH151" s="27"/>
      <c r="BI151" s="159"/>
      <c r="BJ151" s="159"/>
      <c r="BK151" s="160"/>
      <c r="BL151" s="161"/>
      <c r="BM151" s="162"/>
      <c r="BN151" s="27"/>
      <c r="BO151" s="27"/>
      <c r="BP151" s="28"/>
      <c r="BQ151" s="27"/>
      <c r="BR151" s="159"/>
      <c r="BS151" s="159"/>
      <c r="BT151" s="160"/>
      <c r="BU151" s="161"/>
      <c r="BV151" s="162"/>
      <c r="BW151" s="27"/>
      <c r="BX151" s="27"/>
      <c r="BY151" s="28"/>
      <c r="BZ151" s="27"/>
      <c r="CA151" s="159"/>
      <c r="CB151" s="159"/>
      <c r="CC151" s="160"/>
      <c r="CD151" s="161"/>
      <c r="CE151" s="162"/>
      <c r="CF151" s="27"/>
      <c r="CG151" s="27"/>
      <c r="CH151" s="28"/>
      <c r="CI151" s="27"/>
      <c r="CJ151" s="159"/>
      <c r="CK151" s="159"/>
      <c r="CL151" s="160"/>
      <c r="CM151" s="161"/>
      <c r="CN151" s="162"/>
      <c r="CO151" s="27"/>
      <c r="CP151" s="27"/>
      <c r="CQ151" s="28"/>
      <c r="CR151" s="27"/>
      <c r="CS151" s="159"/>
      <c r="CT151" s="159"/>
      <c r="CU151" s="160"/>
      <c r="CV151" s="161"/>
      <c r="CW151" s="162"/>
      <c r="CX151" s="27"/>
      <c r="CY151" s="27"/>
      <c r="CZ151" s="28"/>
      <c r="DA151" s="27"/>
      <c r="DB151" s="159"/>
      <c r="DC151" s="159"/>
      <c r="DD151" s="160"/>
      <c r="DE151" s="161"/>
      <c r="DF151" s="162"/>
      <c r="DG151" s="27"/>
      <c r="DH151" s="27"/>
      <c r="DI151" s="28"/>
      <c r="DJ151" s="27"/>
      <c r="DK151" s="159"/>
      <c r="DL151" s="159"/>
      <c r="DM151" s="160"/>
      <c r="DN151" s="161"/>
      <c r="DO151" s="162"/>
      <c r="DP151" s="27"/>
      <c r="DQ151" s="27"/>
      <c r="DR151" s="28"/>
      <c r="DS151" s="27"/>
      <c r="DT151" s="159"/>
      <c r="DU151" s="159"/>
      <c r="DV151" s="160"/>
      <c r="DW151" s="161"/>
      <c r="DX151" s="162"/>
      <c r="DY151" s="27"/>
      <c r="DZ151" s="27"/>
      <c r="EA151" s="28"/>
      <c r="EB151" s="27"/>
      <c r="EC151" s="159"/>
      <c r="ED151" s="159"/>
      <c r="EE151" s="160"/>
      <c r="EF151" s="161"/>
      <c r="EG151" s="162"/>
      <c r="EH151" s="27"/>
      <c r="EI151" s="27"/>
      <c r="EJ151" s="28"/>
      <c r="EK151" s="27"/>
      <c r="EL151" s="159"/>
      <c r="EM151" s="159"/>
      <c r="EN151" s="160"/>
      <c r="EO151" s="161"/>
      <c r="EP151" s="162"/>
      <c r="EQ151" s="27"/>
      <c r="ER151" s="27"/>
      <c r="ES151" s="28"/>
      <c r="ET151" s="27"/>
      <c r="EU151" s="159"/>
      <c r="EV151" s="159"/>
      <c r="EW151" s="160"/>
      <c r="EX151" s="161"/>
      <c r="EY151" s="162"/>
      <c r="EZ151" s="27"/>
      <c r="FA151" s="27"/>
      <c r="FB151" s="28"/>
      <c r="FC151" s="27"/>
      <c r="FD151" s="159"/>
      <c r="FE151" s="159"/>
      <c r="FF151" s="160"/>
      <c r="FG151" s="161"/>
      <c r="FH151" s="162"/>
      <c r="FI151" s="27"/>
      <c r="FJ151" s="27"/>
      <c r="FK151" s="28"/>
      <c r="FL151" s="27"/>
      <c r="FM151" s="159"/>
      <c r="FN151" s="159"/>
      <c r="FO151" s="160"/>
      <c r="FP151" s="161"/>
      <c r="FQ151" s="162"/>
      <c r="FR151" s="27"/>
      <c r="FS151" s="27"/>
      <c r="FT151" s="28"/>
      <c r="FU151" s="27"/>
      <c r="FV151" s="159"/>
      <c r="FW151" s="159"/>
      <c r="FX151" s="160"/>
      <c r="FY151" s="161"/>
      <c r="FZ151" s="162"/>
      <c r="GA151" s="27"/>
      <c r="GB151" s="27"/>
      <c r="GC151" s="28"/>
      <c r="GD151" s="27"/>
      <c r="GE151" s="159"/>
      <c r="GF151" s="159"/>
      <c r="GG151" s="160"/>
      <c r="GH151" s="161"/>
      <c r="GI151" s="162"/>
      <c r="GJ151" s="27"/>
      <c r="GK151" s="27"/>
      <c r="GL151" s="28"/>
      <c r="GM151" s="27"/>
      <c r="GN151" s="159"/>
      <c r="GO151" s="159"/>
      <c r="GP151" s="160"/>
      <c r="GQ151" s="161"/>
      <c r="GR151" s="162"/>
      <c r="GS151" s="27"/>
      <c r="GT151" s="27"/>
      <c r="GU151" s="28"/>
      <c r="GV151" s="27"/>
      <c r="GW151" s="159"/>
      <c r="GX151" s="159"/>
      <c r="GY151" s="160"/>
      <c r="GZ151" s="161"/>
      <c r="HA151" s="162"/>
      <c r="HB151" s="27"/>
      <c r="HC151" s="27"/>
      <c r="HD151" s="28"/>
      <c r="HE151" s="27"/>
      <c r="HF151" s="159"/>
      <c r="HG151" s="159"/>
      <c r="HH151" s="160"/>
      <c r="HI151" s="161"/>
      <c r="HJ151" s="162"/>
      <c r="HK151" s="27"/>
      <c r="HL151" s="27"/>
      <c r="HM151" s="28"/>
      <c r="HN151" s="27"/>
      <c r="HO151" s="159"/>
      <c r="HP151" s="159"/>
      <c r="HQ151" s="160"/>
      <c r="HR151" s="161"/>
      <c r="HS151" s="162"/>
      <c r="HT151" s="27"/>
      <c r="HU151" s="27"/>
      <c r="HV151" s="28"/>
      <c r="HW151" s="27"/>
      <c r="HX151" s="159"/>
      <c r="HY151" s="159"/>
      <c r="HZ151" s="160"/>
      <c r="IA151" s="161"/>
      <c r="IB151" s="162"/>
      <c r="IC151" s="27"/>
      <c r="ID151" s="27"/>
      <c r="IE151" s="28"/>
      <c r="IF151" s="27"/>
      <c r="IG151" s="159"/>
      <c r="IH151" s="159"/>
      <c r="II151" s="160"/>
      <c r="IJ151" s="161"/>
      <c r="IK151" s="162"/>
      <c r="IL151" s="27"/>
      <c r="IM151" s="27"/>
      <c r="IN151" s="28"/>
      <c r="IO151" s="27"/>
      <c r="IP151" s="159"/>
      <c r="IQ151" s="159"/>
      <c r="IR151" s="160"/>
      <c r="IS151" s="161"/>
      <c r="IT151" s="162"/>
      <c r="IU151" s="27"/>
      <c r="IV151" s="27"/>
      <c r="IW151" s="28"/>
      <c r="IX151" s="27"/>
      <c r="IY151" s="159"/>
      <c r="IZ151" s="159"/>
      <c r="JA151" s="160"/>
      <c r="JB151" s="161"/>
      <c r="JC151" s="162"/>
      <c r="JD151" s="27"/>
      <c r="JE151" s="27"/>
      <c r="JF151" s="28"/>
      <c r="JG151" s="27"/>
      <c r="JH151" s="159"/>
      <c r="JI151" s="159"/>
      <c r="JJ151" s="160"/>
      <c r="JK151" s="161"/>
      <c r="JL151" s="162"/>
      <c r="JM151" s="5"/>
    </row>
    <row r="152" spans="2:273" ht="27" customHeight="1" x14ac:dyDescent="0.2">
      <c r="B152" s="151" t="s">
        <v>103</v>
      </c>
      <c r="C152" s="429"/>
      <c r="D152" s="378">
        <v>0</v>
      </c>
      <c r="E152" s="510" t="str">
        <f>IF(D152&gt;='Valori soglia'!H$6,"BöB","OAPub")</f>
        <v>OAPub</v>
      </c>
      <c r="F152" s="505" t="str">
        <f>IF(D152&gt;='Valori soglia'!H$6,"Offenes Procedura *","")</f>
        <v/>
      </c>
      <c r="G152" s="506"/>
      <c r="H152" s="502" t="str">
        <f>IF(E152="BöB","Ja","No")</f>
        <v>No</v>
      </c>
      <c r="I152" s="503" t="str">
        <f>IF(E152="BöB","Ja","No")</f>
        <v>No</v>
      </c>
      <c r="J152" s="495"/>
      <c r="K152" s="77"/>
      <c r="L152" s="27"/>
      <c r="M152" s="28"/>
      <c r="N152" s="36"/>
      <c r="O152" s="167"/>
      <c r="P152" s="167"/>
      <c r="Q152" s="71"/>
      <c r="R152" s="126"/>
      <c r="S152" s="162"/>
      <c r="T152" s="162"/>
      <c r="U152" s="36"/>
      <c r="V152" s="27"/>
      <c r="W152" s="28"/>
      <c r="X152" s="27"/>
      <c r="Y152" s="159"/>
      <c r="Z152" s="159"/>
      <c r="AA152" s="160"/>
      <c r="AB152" s="161"/>
      <c r="AC152" s="162"/>
      <c r="AD152" s="36"/>
      <c r="AE152" s="27"/>
      <c r="AF152" s="28"/>
      <c r="AG152" s="27"/>
      <c r="AH152" s="159"/>
      <c r="AI152" s="159"/>
      <c r="AJ152" s="160"/>
      <c r="AK152" s="161"/>
      <c r="AL152" s="162"/>
      <c r="AM152" s="36"/>
      <c r="AN152" s="27"/>
      <c r="AO152" s="28"/>
      <c r="AP152" s="27"/>
      <c r="AQ152" s="159"/>
      <c r="AR152" s="159"/>
      <c r="AS152" s="160"/>
      <c r="AT152" s="161"/>
      <c r="AU152" s="162"/>
      <c r="AV152" s="36"/>
      <c r="AW152" s="27"/>
      <c r="AX152" s="28"/>
      <c r="AY152" s="27"/>
      <c r="AZ152" s="159"/>
      <c r="BA152" s="159"/>
      <c r="BB152" s="160"/>
      <c r="BC152" s="161"/>
      <c r="BD152" s="162"/>
      <c r="BE152" s="36"/>
      <c r="BF152" s="27"/>
      <c r="BG152" s="28"/>
      <c r="BH152" s="27"/>
      <c r="BI152" s="159"/>
      <c r="BJ152" s="159"/>
      <c r="BK152" s="160"/>
      <c r="BL152" s="161"/>
      <c r="BM152" s="162"/>
      <c r="BN152" s="36"/>
      <c r="BO152" s="27"/>
      <c r="BP152" s="28"/>
      <c r="BQ152" s="27"/>
      <c r="BR152" s="159"/>
      <c r="BS152" s="159"/>
      <c r="BT152" s="160"/>
      <c r="BU152" s="161"/>
      <c r="BV152" s="162"/>
      <c r="BW152" s="36"/>
      <c r="BX152" s="27"/>
      <c r="BY152" s="28"/>
      <c r="BZ152" s="27"/>
      <c r="CA152" s="159"/>
      <c r="CB152" s="159"/>
      <c r="CC152" s="160"/>
      <c r="CD152" s="161"/>
      <c r="CE152" s="162"/>
      <c r="CF152" s="36"/>
      <c r="CG152" s="27"/>
      <c r="CH152" s="28"/>
      <c r="CI152" s="27"/>
      <c r="CJ152" s="159"/>
      <c r="CK152" s="159"/>
      <c r="CL152" s="160"/>
      <c r="CM152" s="161"/>
      <c r="CN152" s="162"/>
      <c r="CO152" s="36"/>
      <c r="CP152" s="27"/>
      <c r="CQ152" s="28"/>
      <c r="CR152" s="27"/>
      <c r="CS152" s="159"/>
      <c r="CT152" s="159"/>
      <c r="CU152" s="160"/>
      <c r="CV152" s="161"/>
      <c r="CW152" s="162"/>
      <c r="CX152" s="36"/>
      <c r="CY152" s="27"/>
      <c r="CZ152" s="28"/>
      <c r="DA152" s="27"/>
      <c r="DB152" s="159"/>
      <c r="DC152" s="159"/>
      <c r="DD152" s="160"/>
      <c r="DE152" s="161"/>
      <c r="DF152" s="162"/>
      <c r="DG152" s="36"/>
      <c r="DH152" s="27"/>
      <c r="DI152" s="28"/>
      <c r="DJ152" s="27"/>
      <c r="DK152" s="159"/>
      <c r="DL152" s="159"/>
      <c r="DM152" s="160"/>
      <c r="DN152" s="161"/>
      <c r="DO152" s="162"/>
      <c r="DP152" s="36"/>
      <c r="DQ152" s="27"/>
      <c r="DR152" s="28"/>
      <c r="DS152" s="27"/>
      <c r="DT152" s="159"/>
      <c r="DU152" s="159"/>
      <c r="DV152" s="160"/>
      <c r="DW152" s="161"/>
      <c r="DX152" s="162"/>
      <c r="DY152" s="36"/>
      <c r="DZ152" s="27"/>
      <c r="EA152" s="28"/>
      <c r="EB152" s="27"/>
      <c r="EC152" s="159"/>
      <c r="ED152" s="159"/>
      <c r="EE152" s="160"/>
      <c r="EF152" s="161"/>
      <c r="EG152" s="162"/>
      <c r="EH152" s="36"/>
      <c r="EI152" s="27"/>
      <c r="EJ152" s="28"/>
      <c r="EK152" s="27"/>
      <c r="EL152" s="159"/>
      <c r="EM152" s="159"/>
      <c r="EN152" s="160"/>
      <c r="EO152" s="161"/>
      <c r="EP152" s="162"/>
      <c r="EQ152" s="36"/>
      <c r="ER152" s="27"/>
      <c r="ES152" s="28"/>
      <c r="ET152" s="27"/>
      <c r="EU152" s="159"/>
      <c r="EV152" s="159"/>
      <c r="EW152" s="160"/>
      <c r="EX152" s="161"/>
      <c r="EY152" s="162"/>
      <c r="EZ152" s="36"/>
      <c r="FA152" s="27"/>
      <c r="FB152" s="28"/>
      <c r="FC152" s="27"/>
      <c r="FD152" s="159"/>
      <c r="FE152" s="159"/>
      <c r="FF152" s="160"/>
      <c r="FG152" s="161"/>
      <c r="FH152" s="162"/>
      <c r="FI152" s="36"/>
      <c r="FJ152" s="27"/>
      <c r="FK152" s="28"/>
      <c r="FL152" s="27"/>
      <c r="FM152" s="159"/>
      <c r="FN152" s="159"/>
      <c r="FO152" s="160"/>
      <c r="FP152" s="161"/>
      <c r="FQ152" s="162"/>
      <c r="FR152" s="36"/>
      <c r="FS152" s="27"/>
      <c r="FT152" s="28"/>
      <c r="FU152" s="27"/>
      <c r="FV152" s="159"/>
      <c r="FW152" s="159"/>
      <c r="FX152" s="160"/>
      <c r="FY152" s="161"/>
      <c r="FZ152" s="162"/>
      <c r="GA152" s="36"/>
      <c r="GB152" s="27"/>
      <c r="GC152" s="28"/>
      <c r="GD152" s="27"/>
      <c r="GE152" s="159"/>
      <c r="GF152" s="159"/>
      <c r="GG152" s="160"/>
      <c r="GH152" s="161"/>
      <c r="GI152" s="162"/>
      <c r="GJ152" s="36"/>
      <c r="GK152" s="27"/>
      <c r="GL152" s="28"/>
      <c r="GM152" s="27"/>
      <c r="GN152" s="159"/>
      <c r="GO152" s="159"/>
      <c r="GP152" s="160"/>
      <c r="GQ152" s="161"/>
      <c r="GR152" s="162"/>
      <c r="GS152" s="36"/>
      <c r="GT152" s="27"/>
      <c r="GU152" s="28"/>
      <c r="GV152" s="27"/>
      <c r="GW152" s="159"/>
      <c r="GX152" s="159"/>
      <c r="GY152" s="160"/>
      <c r="GZ152" s="161"/>
      <c r="HA152" s="162"/>
      <c r="HB152" s="36"/>
      <c r="HC152" s="27"/>
      <c r="HD152" s="28"/>
      <c r="HE152" s="27"/>
      <c r="HF152" s="159"/>
      <c r="HG152" s="159"/>
      <c r="HH152" s="160"/>
      <c r="HI152" s="161"/>
      <c r="HJ152" s="162"/>
      <c r="HK152" s="36"/>
      <c r="HL152" s="27"/>
      <c r="HM152" s="28"/>
      <c r="HN152" s="27"/>
      <c r="HO152" s="159"/>
      <c r="HP152" s="159"/>
      <c r="HQ152" s="160"/>
      <c r="HR152" s="161"/>
      <c r="HS152" s="162"/>
      <c r="HT152" s="36"/>
      <c r="HU152" s="27"/>
      <c r="HV152" s="28"/>
      <c r="HW152" s="27"/>
      <c r="HX152" s="159"/>
      <c r="HY152" s="159"/>
      <c r="HZ152" s="160"/>
      <c r="IA152" s="161"/>
      <c r="IB152" s="162"/>
      <c r="IC152" s="36"/>
      <c r="ID152" s="27"/>
      <c r="IE152" s="28"/>
      <c r="IF152" s="27"/>
      <c r="IG152" s="159"/>
      <c r="IH152" s="159"/>
      <c r="II152" s="160"/>
      <c r="IJ152" s="161"/>
      <c r="IK152" s="162"/>
      <c r="IL152" s="36"/>
      <c r="IM152" s="27"/>
      <c r="IN152" s="28"/>
      <c r="IO152" s="27"/>
      <c r="IP152" s="159"/>
      <c r="IQ152" s="159"/>
      <c r="IR152" s="160"/>
      <c r="IS152" s="161"/>
      <c r="IT152" s="162"/>
      <c r="IU152" s="36"/>
      <c r="IV152" s="27"/>
      <c r="IW152" s="28"/>
      <c r="IX152" s="27"/>
      <c r="IY152" s="159"/>
      <c r="IZ152" s="159"/>
      <c r="JA152" s="160"/>
      <c r="JB152" s="161"/>
      <c r="JC152" s="162"/>
      <c r="JD152" s="36"/>
      <c r="JE152" s="27"/>
      <c r="JF152" s="28"/>
      <c r="JG152" s="27"/>
      <c r="JH152" s="159"/>
      <c r="JI152" s="159"/>
      <c r="JJ152" s="160"/>
      <c r="JK152" s="161"/>
      <c r="JL152" s="162" t="str">
        <f>IF(OR(AND(JG152="BöB",OR(JH152="Freihändig Tipo. 36 II d OAPub",JH152="Freihändig")),OR(AND(JG152="BöB",JJ152="No",JK152="No"),AND(JG152="BöB",JJ152="No",JK152="ja"),AND(JG152="BöB",JJ152="ja",JK152="No")),AND(JG152="OAPub",JK152="Ja")),"Fehler","")</f>
        <v/>
      </c>
      <c r="JM152" s="5"/>
    </row>
    <row r="153" spans="2:273" ht="27" customHeight="1" x14ac:dyDescent="0.2">
      <c r="B153" s="342" t="s">
        <v>34</v>
      </c>
      <c r="C153" s="429"/>
      <c r="D153" s="378"/>
      <c r="E153" s="510"/>
      <c r="F153" s="498" t="str">
        <f>IF(OR(AND(B152="Grundvertrag Dienstleistung",D152&gt;='Valori soglia'!H$5,D152&lt;'Valori soglia'!H$6),AND(B152="Los Dienstleistung",D152&gt;='Valori soglia'!H$5,D152&lt;'Valori soglia'!H$6),AND(B152="Grundvertrag Lieferung",D152&gt;='Valori soglia'!L$5,D152&lt;'Valori soglia'!L$6),AND(B152="Los Lieferung",D152&gt;='Valori soglia'!L$5,D152&lt;'Valori soglia'!L$6)),"Einladungsverfahren *","")</f>
        <v/>
      </c>
      <c r="G153" s="499"/>
      <c r="H153" s="502"/>
      <c r="I153" s="503"/>
      <c r="J153" s="495"/>
      <c r="K153" s="168"/>
      <c r="L153" s="27"/>
      <c r="M153" s="28"/>
      <c r="N153" s="36"/>
      <c r="O153" s="73"/>
      <c r="P153" s="73"/>
      <c r="Q153" s="71"/>
      <c r="R153" s="126"/>
      <c r="S153" s="162"/>
      <c r="T153" s="162"/>
      <c r="U153" s="27"/>
      <c r="V153" s="27"/>
      <c r="W153" s="28"/>
      <c r="X153" s="27"/>
      <c r="Y153" s="159"/>
      <c r="Z153" s="159"/>
      <c r="AA153" s="160"/>
      <c r="AB153" s="161"/>
      <c r="AC153" s="162"/>
      <c r="AD153" s="27"/>
      <c r="AE153" s="27"/>
      <c r="AF153" s="28"/>
      <c r="AG153" s="27"/>
      <c r="AH153" s="159"/>
      <c r="AI153" s="159"/>
      <c r="AJ153" s="160"/>
      <c r="AK153" s="161"/>
      <c r="AL153" s="162"/>
      <c r="AM153" s="27"/>
      <c r="AN153" s="27"/>
      <c r="AO153" s="28"/>
      <c r="AP153" s="27"/>
      <c r="AQ153" s="159"/>
      <c r="AR153" s="159"/>
      <c r="AS153" s="160"/>
      <c r="AT153" s="161"/>
      <c r="AU153" s="162"/>
      <c r="AV153" s="27"/>
      <c r="AW153" s="27"/>
      <c r="AX153" s="28"/>
      <c r="AY153" s="27"/>
      <c r="AZ153" s="159"/>
      <c r="BA153" s="159"/>
      <c r="BB153" s="160"/>
      <c r="BC153" s="161"/>
      <c r="BD153" s="162"/>
      <c r="BE153" s="27"/>
      <c r="BF153" s="27"/>
      <c r="BG153" s="28"/>
      <c r="BH153" s="27"/>
      <c r="BI153" s="159"/>
      <c r="BJ153" s="159"/>
      <c r="BK153" s="160"/>
      <c r="BL153" s="161"/>
      <c r="BM153" s="162"/>
      <c r="BN153" s="27"/>
      <c r="BO153" s="27"/>
      <c r="BP153" s="28"/>
      <c r="BQ153" s="27"/>
      <c r="BR153" s="159"/>
      <c r="BS153" s="159"/>
      <c r="BT153" s="160"/>
      <c r="BU153" s="161"/>
      <c r="BV153" s="162"/>
      <c r="BW153" s="27"/>
      <c r="BX153" s="27"/>
      <c r="BY153" s="28"/>
      <c r="BZ153" s="27"/>
      <c r="CA153" s="159"/>
      <c r="CB153" s="159"/>
      <c r="CC153" s="160"/>
      <c r="CD153" s="161"/>
      <c r="CE153" s="162"/>
      <c r="CF153" s="27"/>
      <c r="CG153" s="27"/>
      <c r="CH153" s="28"/>
      <c r="CI153" s="27"/>
      <c r="CJ153" s="159"/>
      <c r="CK153" s="159"/>
      <c r="CL153" s="160"/>
      <c r="CM153" s="161"/>
      <c r="CN153" s="162"/>
      <c r="CO153" s="27"/>
      <c r="CP153" s="27"/>
      <c r="CQ153" s="28"/>
      <c r="CR153" s="27"/>
      <c r="CS153" s="159"/>
      <c r="CT153" s="159"/>
      <c r="CU153" s="160"/>
      <c r="CV153" s="161"/>
      <c r="CW153" s="162"/>
      <c r="CX153" s="27"/>
      <c r="CY153" s="27"/>
      <c r="CZ153" s="28"/>
      <c r="DA153" s="27"/>
      <c r="DB153" s="159"/>
      <c r="DC153" s="159"/>
      <c r="DD153" s="160"/>
      <c r="DE153" s="161"/>
      <c r="DF153" s="162"/>
      <c r="DG153" s="27"/>
      <c r="DH153" s="27"/>
      <c r="DI153" s="28"/>
      <c r="DJ153" s="27"/>
      <c r="DK153" s="159"/>
      <c r="DL153" s="159"/>
      <c r="DM153" s="160"/>
      <c r="DN153" s="161"/>
      <c r="DO153" s="162"/>
      <c r="DP153" s="27"/>
      <c r="DQ153" s="27"/>
      <c r="DR153" s="28"/>
      <c r="DS153" s="27"/>
      <c r="DT153" s="159"/>
      <c r="DU153" s="159"/>
      <c r="DV153" s="160"/>
      <c r="DW153" s="161"/>
      <c r="DX153" s="162"/>
      <c r="DY153" s="27"/>
      <c r="DZ153" s="27"/>
      <c r="EA153" s="28"/>
      <c r="EB153" s="27"/>
      <c r="EC153" s="159"/>
      <c r="ED153" s="159"/>
      <c r="EE153" s="160"/>
      <c r="EF153" s="161"/>
      <c r="EG153" s="162"/>
      <c r="EH153" s="27"/>
      <c r="EI153" s="27"/>
      <c r="EJ153" s="28"/>
      <c r="EK153" s="27"/>
      <c r="EL153" s="159"/>
      <c r="EM153" s="159"/>
      <c r="EN153" s="160"/>
      <c r="EO153" s="161"/>
      <c r="EP153" s="162"/>
      <c r="EQ153" s="27"/>
      <c r="ER153" s="27"/>
      <c r="ES153" s="28"/>
      <c r="ET153" s="27"/>
      <c r="EU153" s="159"/>
      <c r="EV153" s="159"/>
      <c r="EW153" s="160"/>
      <c r="EX153" s="161"/>
      <c r="EY153" s="162"/>
      <c r="EZ153" s="27"/>
      <c r="FA153" s="27"/>
      <c r="FB153" s="28"/>
      <c r="FC153" s="27"/>
      <c r="FD153" s="159"/>
      <c r="FE153" s="159"/>
      <c r="FF153" s="160"/>
      <c r="FG153" s="161"/>
      <c r="FH153" s="162"/>
      <c r="FI153" s="27"/>
      <c r="FJ153" s="27"/>
      <c r="FK153" s="28"/>
      <c r="FL153" s="27"/>
      <c r="FM153" s="159"/>
      <c r="FN153" s="159"/>
      <c r="FO153" s="160"/>
      <c r="FP153" s="161"/>
      <c r="FQ153" s="162"/>
      <c r="FR153" s="27"/>
      <c r="FS153" s="27"/>
      <c r="FT153" s="28"/>
      <c r="FU153" s="27"/>
      <c r="FV153" s="159"/>
      <c r="FW153" s="159"/>
      <c r="FX153" s="160"/>
      <c r="FY153" s="161"/>
      <c r="FZ153" s="162"/>
      <c r="GA153" s="27"/>
      <c r="GB153" s="27"/>
      <c r="GC153" s="28"/>
      <c r="GD153" s="27"/>
      <c r="GE153" s="159"/>
      <c r="GF153" s="159"/>
      <c r="GG153" s="160"/>
      <c r="GH153" s="161"/>
      <c r="GI153" s="162"/>
      <c r="GJ153" s="27"/>
      <c r="GK153" s="27"/>
      <c r="GL153" s="28"/>
      <c r="GM153" s="27"/>
      <c r="GN153" s="159"/>
      <c r="GO153" s="159"/>
      <c r="GP153" s="160"/>
      <c r="GQ153" s="161"/>
      <c r="GR153" s="162"/>
      <c r="GS153" s="27"/>
      <c r="GT153" s="27"/>
      <c r="GU153" s="28"/>
      <c r="GV153" s="27"/>
      <c r="GW153" s="159"/>
      <c r="GX153" s="159"/>
      <c r="GY153" s="160"/>
      <c r="GZ153" s="161"/>
      <c r="HA153" s="162"/>
      <c r="HB153" s="27"/>
      <c r="HC153" s="27"/>
      <c r="HD153" s="28"/>
      <c r="HE153" s="27"/>
      <c r="HF153" s="159"/>
      <c r="HG153" s="159"/>
      <c r="HH153" s="160"/>
      <c r="HI153" s="161"/>
      <c r="HJ153" s="162"/>
      <c r="HK153" s="27"/>
      <c r="HL153" s="27"/>
      <c r="HM153" s="28"/>
      <c r="HN153" s="27"/>
      <c r="HO153" s="159"/>
      <c r="HP153" s="159"/>
      <c r="HQ153" s="160"/>
      <c r="HR153" s="161"/>
      <c r="HS153" s="162"/>
      <c r="HT153" s="27"/>
      <c r="HU153" s="27"/>
      <c r="HV153" s="28"/>
      <c r="HW153" s="27"/>
      <c r="HX153" s="159"/>
      <c r="HY153" s="159"/>
      <c r="HZ153" s="160"/>
      <c r="IA153" s="161"/>
      <c r="IB153" s="162"/>
      <c r="IC153" s="27"/>
      <c r="ID153" s="27"/>
      <c r="IE153" s="28"/>
      <c r="IF153" s="27"/>
      <c r="IG153" s="159"/>
      <c r="IH153" s="159"/>
      <c r="II153" s="160"/>
      <c r="IJ153" s="161"/>
      <c r="IK153" s="162"/>
      <c r="IL153" s="27"/>
      <c r="IM153" s="27"/>
      <c r="IN153" s="28"/>
      <c r="IO153" s="27"/>
      <c r="IP153" s="159"/>
      <c r="IQ153" s="159"/>
      <c r="IR153" s="160"/>
      <c r="IS153" s="161"/>
      <c r="IT153" s="162"/>
      <c r="IU153" s="27"/>
      <c r="IV153" s="27"/>
      <c r="IW153" s="28"/>
      <c r="IX153" s="27"/>
      <c r="IY153" s="159"/>
      <c r="IZ153" s="159"/>
      <c r="JA153" s="160"/>
      <c r="JB153" s="161"/>
      <c r="JC153" s="162"/>
      <c r="JD153" s="27"/>
      <c r="JE153" s="27"/>
      <c r="JF153" s="28"/>
      <c r="JG153" s="27"/>
      <c r="JH153" s="159"/>
      <c r="JI153" s="159"/>
      <c r="JJ153" s="160"/>
      <c r="JK153" s="161"/>
      <c r="JL153" s="162"/>
      <c r="JM153" s="5"/>
    </row>
    <row r="154" spans="2:273" ht="27" customHeight="1" x14ac:dyDescent="0.2">
      <c r="B154" s="343"/>
      <c r="C154" s="429"/>
      <c r="D154" s="378"/>
      <c r="E154" s="510"/>
      <c r="F154" s="507" t="str">
        <f>IF(OR(AND(B152="Grundvertrag Dienstleistung",D152&lt;'Valori soglia'!H$5),AND(B152="Los Dienstleistung",D152&lt;'Valori soglia'!H$5),AND(B152="Grundvertrag Lieferung",D152&lt;'Valori soglia'!L$5),AND(B152="Los Lieferung",D152&lt;'Valori soglia'!L$5)),"Freihändig Tipo. 36 OAPub","")</f>
        <v/>
      </c>
      <c r="G154" s="508"/>
      <c r="H154" s="502"/>
      <c r="I154" s="503"/>
      <c r="J154" s="495"/>
      <c r="K154" s="168"/>
      <c r="L154" s="27"/>
      <c r="M154" s="28"/>
      <c r="N154" s="36"/>
      <c r="O154" s="169"/>
      <c r="P154" s="169"/>
      <c r="Q154" s="71"/>
      <c r="R154" s="126"/>
      <c r="S154" s="162"/>
      <c r="T154" s="162"/>
      <c r="U154" s="36"/>
      <c r="V154" s="27"/>
      <c r="W154" s="28"/>
      <c r="X154" s="27"/>
      <c r="Y154" s="159"/>
      <c r="Z154" s="159"/>
      <c r="AA154" s="160"/>
      <c r="AB154" s="161"/>
      <c r="AC154" s="162"/>
      <c r="AD154" s="36"/>
      <c r="AE154" s="27"/>
      <c r="AF154" s="28"/>
      <c r="AG154" s="27"/>
      <c r="AH154" s="159"/>
      <c r="AI154" s="159"/>
      <c r="AJ154" s="160"/>
      <c r="AK154" s="161"/>
      <c r="AL154" s="162"/>
      <c r="AM154" s="36"/>
      <c r="AN154" s="27"/>
      <c r="AO154" s="28"/>
      <c r="AP154" s="27"/>
      <c r="AQ154" s="159"/>
      <c r="AR154" s="159"/>
      <c r="AS154" s="160"/>
      <c r="AT154" s="161"/>
      <c r="AU154" s="162"/>
      <c r="AV154" s="36"/>
      <c r="AW154" s="27"/>
      <c r="AX154" s="28"/>
      <c r="AY154" s="27"/>
      <c r="AZ154" s="159"/>
      <c r="BA154" s="159"/>
      <c r="BB154" s="160"/>
      <c r="BC154" s="161"/>
      <c r="BD154" s="162"/>
      <c r="BE154" s="36"/>
      <c r="BF154" s="27"/>
      <c r="BG154" s="28"/>
      <c r="BH154" s="27"/>
      <c r="BI154" s="159"/>
      <c r="BJ154" s="159"/>
      <c r="BK154" s="160"/>
      <c r="BL154" s="161"/>
      <c r="BM154" s="162"/>
      <c r="BN154" s="36"/>
      <c r="BO154" s="27"/>
      <c r="BP154" s="28"/>
      <c r="BQ154" s="27"/>
      <c r="BR154" s="159"/>
      <c r="BS154" s="159"/>
      <c r="BT154" s="160"/>
      <c r="BU154" s="161"/>
      <c r="BV154" s="162"/>
      <c r="BW154" s="36"/>
      <c r="BX154" s="27"/>
      <c r="BY154" s="28"/>
      <c r="BZ154" s="27"/>
      <c r="CA154" s="159"/>
      <c r="CB154" s="159"/>
      <c r="CC154" s="160"/>
      <c r="CD154" s="161"/>
      <c r="CE154" s="162"/>
      <c r="CF154" s="36"/>
      <c r="CG154" s="27"/>
      <c r="CH154" s="28"/>
      <c r="CI154" s="27"/>
      <c r="CJ154" s="159"/>
      <c r="CK154" s="159"/>
      <c r="CL154" s="160"/>
      <c r="CM154" s="161"/>
      <c r="CN154" s="162"/>
      <c r="CO154" s="36"/>
      <c r="CP154" s="27"/>
      <c r="CQ154" s="28"/>
      <c r="CR154" s="27"/>
      <c r="CS154" s="159"/>
      <c r="CT154" s="159"/>
      <c r="CU154" s="160"/>
      <c r="CV154" s="161"/>
      <c r="CW154" s="162"/>
      <c r="CX154" s="36"/>
      <c r="CY154" s="27"/>
      <c r="CZ154" s="28"/>
      <c r="DA154" s="27"/>
      <c r="DB154" s="159"/>
      <c r="DC154" s="159"/>
      <c r="DD154" s="160"/>
      <c r="DE154" s="161"/>
      <c r="DF154" s="162"/>
      <c r="DG154" s="36"/>
      <c r="DH154" s="27"/>
      <c r="DI154" s="28"/>
      <c r="DJ154" s="27"/>
      <c r="DK154" s="159"/>
      <c r="DL154" s="159"/>
      <c r="DM154" s="160"/>
      <c r="DN154" s="161"/>
      <c r="DO154" s="162"/>
      <c r="DP154" s="36"/>
      <c r="DQ154" s="27"/>
      <c r="DR154" s="28"/>
      <c r="DS154" s="27"/>
      <c r="DT154" s="159"/>
      <c r="DU154" s="159"/>
      <c r="DV154" s="160"/>
      <c r="DW154" s="161"/>
      <c r="DX154" s="162"/>
      <c r="DY154" s="36"/>
      <c r="DZ154" s="27"/>
      <c r="EA154" s="28"/>
      <c r="EB154" s="27"/>
      <c r="EC154" s="159"/>
      <c r="ED154" s="159"/>
      <c r="EE154" s="160"/>
      <c r="EF154" s="161"/>
      <c r="EG154" s="162"/>
      <c r="EH154" s="36"/>
      <c r="EI154" s="27"/>
      <c r="EJ154" s="28"/>
      <c r="EK154" s="27"/>
      <c r="EL154" s="159"/>
      <c r="EM154" s="159"/>
      <c r="EN154" s="160"/>
      <c r="EO154" s="161"/>
      <c r="EP154" s="162"/>
      <c r="EQ154" s="36"/>
      <c r="ER154" s="27"/>
      <c r="ES154" s="28"/>
      <c r="ET154" s="27"/>
      <c r="EU154" s="159"/>
      <c r="EV154" s="159"/>
      <c r="EW154" s="160"/>
      <c r="EX154" s="161"/>
      <c r="EY154" s="162"/>
      <c r="EZ154" s="36"/>
      <c r="FA154" s="27"/>
      <c r="FB154" s="28"/>
      <c r="FC154" s="27"/>
      <c r="FD154" s="159"/>
      <c r="FE154" s="159"/>
      <c r="FF154" s="160"/>
      <c r="FG154" s="161"/>
      <c r="FH154" s="162"/>
      <c r="FI154" s="36"/>
      <c r="FJ154" s="27"/>
      <c r="FK154" s="28"/>
      <c r="FL154" s="27"/>
      <c r="FM154" s="159"/>
      <c r="FN154" s="159"/>
      <c r="FO154" s="160"/>
      <c r="FP154" s="161"/>
      <c r="FQ154" s="162"/>
      <c r="FR154" s="36"/>
      <c r="FS154" s="27"/>
      <c r="FT154" s="28"/>
      <c r="FU154" s="27"/>
      <c r="FV154" s="159"/>
      <c r="FW154" s="159"/>
      <c r="FX154" s="160"/>
      <c r="FY154" s="161"/>
      <c r="FZ154" s="162"/>
      <c r="GA154" s="36"/>
      <c r="GB154" s="27"/>
      <c r="GC154" s="28"/>
      <c r="GD154" s="27"/>
      <c r="GE154" s="159"/>
      <c r="GF154" s="159"/>
      <c r="GG154" s="160"/>
      <c r="GH154" s="161"/>
      <c r="GI154" s="162"/>
      <c r="GJ154" s="36"/>
      <c r="GK154" s="27"/>
      <c r="GL154" s="28"/>
      <c r="GM154" s="27"/>
      <c r="GN154" s="159"/>
      <c r="GO154" s="159"/>
      <c r="GP154" s="160"/>
      <c r="GQ154" s="161"/>
      <c r="GR154" s="162"/>
      <c r="GS154" s="36"/>
      <c r="GT154" s="27"/>
      <c r="GU154" s="28"/>
      <c r="GV154" s="27"/>
      <c r="GW154" s="159"/>
      <c r="GX154" s="159"/>
      <c r="GY154" s="160"/>
      <c r="GZ154" s="161"/>
      <c r="HA154" s="162"/>
      <c r="HB154" s="36"/>
      <c r="HC154" s="27"/>
      <c r="HD154" s="28"/>
      <c r="HE154" s="27"/>
      <c r="HF154" s="159"/>
      <c r="HG154" s="159"/>
      <c r="HH154" s="160"/>
      <c r="HI154" s="161"/>
      <c r="HJ154" s="162"/>
      <c r="HK154" s="36"/>
      <c r="HL154" s="27"/>
      <c r="HM154" s="28"/>
      <c r="HN154" s="27"/>
      <c r="HO154" s="159"/>
      <c r="HP154" s="159"/>
      <c r="HQ154" s="160"/>
      <c r="HR154" s="161"/>
      <c r="HS154" s="162"/>
      <c r="HT154" s="36"/>
      <c r="HU154" s="27"/>
      <c r="HV154" s="28"/>
      <c r="HW154" s="27"/>
      <c r="HX154" s="159"/>
      <c r="HY154" s="159"/>
      <c r="HZ154" s="160"/>
      <c r="IA154" s="161"/>
      <c r="IB154" s="162"/>
      <c r="IC154" s="36"/>
      <c r="ID154" s="27"/>
      <c r="IE154" s="28"/>
      <c r="IF154" s="27"/>
      <c r="IG154" s="159"/>
      <c r="IH154" s="159"/>
      <c r="II154" s="160"/>
      <c r="IJ154" s="161"/>
      <c r="IK154" s="162"/>
      <c r="IL154" s="36"/>
      <c r="IM154" s="27"/>
      <c r="IN154" s="28"/>
      <c r="IO154" s="27"/>
      <c r="IP154" s="159"/>
      <c r="IQ154" s="159"/>
      <c r="IR154" s="160"/>
      <c r="IS154" s="161"/>
      <c r="IT154" s="162"/>
      <c r="IU154" s="36"/>
      <c r="IV154" s="27"/>
      <c r="IW154" s="28"/>
      <c r="IX154" s="27"/>
      <c r="IY154" s="159"/>
      <c r="IZ154" s="159"/>
      <c r="JA154" s="160"/>
      <c r="JB154" s="161"/>
      <c r="JC154" s="162"/>
      <c r="JD154" s="36"/>
      <c r="JE154" s="27"/>
      <c r="JF154" s="28"/>
      <c r="JG154" s="27"/>
      <c r="JH154" s="159"/>
      <c r="JI154" s="159"/>
      <c r="JJ154" s="160"/>
      <c r="JK154" s="161"/>
      <c r="JL154" s="162" t="str">
        <f>IF(OR(AND(JG154="BöB",OR(JH154="Freihändig Tipo. 36 II d OAPub",JH154="Freihändig")),OR(AND(JG154="BöB",JJ154="No",JK154="No"),AND(JG154="BöB",JJ154="No",JK154="ja"),AND(JG154="BöB",JJ154="ja",JK154="No")),AND(JG154="OAPub",JK154="Ja")),"Fehler","")</f>
        <v/>
      </c>
      <c r="JM154" s="5"/>
    </row>
    <row r="155" spans="2:273" ht="27" customHeight="1" x14ac:dyDescent="0.2">
      <c r="B155" s="151" t="s">
        <v>103</v>
      </c>
      <c r="C155" s="429"/>
      <c r="D155" s="378">
        <v>0</v>
      </c>
      <c r="E155" s="510" t="str">
        <f>IF(D155&gt;='Valori soglia'!H$6,"BöB","OAPub")</f>
        <v>OAPub</v>
      </c>
      <c r="F155" s="505" t="str">
        <f>IF(D155&gt;='Valori soglia'!H$6,"Offenes Procedura *","")</f>
        <v/>
      </c>
      <c r="G155" s="506"/>
      <c r="H155" s="502" t="str">
        <f>IF(E155="BöB","Ja","No")</f>
        <v>No</v>
      </c>
      <c r="I155" s="503" t="str">
        <f>IF(E155="BöB","Ja","No")</f>
        <v>No</v>
      </c>
      <c r="J155" s="495"/>
      <c r="K155" s="77"/>
      <c r="L155" s="27"/>
      <c r="M155" s="28"/>
      <c r="N155" s="36"/>
      <c r="O155" s="167"/>
      <c r="P155" s="167"/>
      <c r="Q155" s="71"/>
      <c r="R155" s="126"/>
      <c r="S155" s="162"/>
      <c r="T155" s="162"/>
      <c r="U155" s="27"/>
      <c r="V155" s="27"/>
      <c r="W155" s="28"/>
      <c r="X155" s="27"/>
      <c r="Y155" s="159"/>
      <c r="Z155" s="159"/>
      <c r="AA155" s="160"/>
      <c r="AB155" s="161"/>
      <c r="AC155" s="162"/>
      <c r="AD155" s="27"/>
      <c r="AE155" s="27"/>
      <c r="AF155" s="28"/>
      <c r="AG155" s="27"/>
      <c r="AH155" s="159"/>
      <c r="AI155" s="159"/>
      <c r="AJ155" s="160"/>
      <c r="AK155" s="161"/>
      <c r="AL155" s="162"/>
      <c r="AM155" s="27"/>
      <c r="AN155" s="27"/>
      <c r="AO155" s="28"/>
      <c r="AP155" s="27"/>
      <c r="AQ155" s="159"/>
      <c r="AR155" s="159"/>
      <c r="AS155" s="160"/>
      <c r="AT155" s="161"/>
      <c r="AU155" s="162"/>
      <c r="AV155" s="27"/>
      <c r="AW155" s="27"/>
      <c r="AX155" s="28"/>
      <c r="AY155" s="27"/>
      <c r="AZ155" s="159"/>
      <c r="BA155" s="159"/>
      <c r="BB155" s="160"/>
      <c r="BC155" s="161"/>
      <c r="BD155" s="162"/>
      <c r="BE155" s="27"/>
      <c r="BF155" s="27"/>
      <c r="BG155" s="28"/>
      <c r="BH155" s="27"/>
      <c r="BI155" s="159"/>
      <c r="BJ155" s="159"/>
      <c r="BK155" s="160"/>
      <c r="BL155" s="161"/>
      <c r="BM155" s="162"/>
      <c r="BN155" s="27"/>
      <c r="BO155" s="27"/>
      <c r="BP155" s="28"/>
      <c r="BQ155" s="27"/>
      <c r="BR155" s="159"/>
      <c r="BS155" s="159"/>
      <c r="BT155" s="160"/>
      <c r="BU155" s="161"/>
      <c r="BV155" s="162"/>
      <c r="BW155" s="27"/>
      <c r="BX155" s="27"/>
      <c r="BY155" s="28"/>
      <c r="BZ155" s="27"/>
      <c r="CA155" s="159"/>
      <c r="CB155" s="159"/>
      <c r="CC155" s="160"/>
      <c r="CD155" s="161"/>
      <c r="CE155" s="162"/>
      <c r="CF155" s="27"/>
      <c r="CG155" s="27"/>
      <c r="CH155" s="28"/>
      <c r="CI155" s="27"/>
      <c r="CJ155" s="159"/>
      <c r="CK155" s="159"/>
      <c r="CL155" s="160"/>
      <c r="CM155" s="161"/>
      <c r="CN155" s="162"/>
      <c r="CO155" s="27"/>
      <c r="CP155" s="27"/>
      <c r="CQ155" s="28"/>
      <c r="CR155" s="27"/>
      <c r="CS155" s="159"/>
      <c r="CT155" s="159"/>
      <c r="CU155" s="160"/>
      <c r="CV155" s="161"/>
      <c r="CW155" s="162"/>
      <c r="CX155" s="27"/>
      <c r="CY155" s="27"/>
      <c r="CZ155" s="28"/>
      <c r="DA155" s="27"/>
      <c r="DB155" s="159"/>
      <c r="DC155" s="159"/>
      <c r="DD155" s="160"/>
      <c r="DE155" s="161"/>
      <c r="DF155" s="162"/>
      <c r="DG155" s="27"/>
      <c r="DH155" s="27"/>
      <c r="DI155" s="28"/>
      <c r="DJ155" s="27"/>
      <c r="DK155" s="159"/>
      <c r="DL155" s="159"/>
      <c r="DM155" s="160"/>
      <c r="DN155" s="161"/>
      <c r="DO155" s="162"/>
      <c r="DP155" s="27"/>
      <c r="DQ155" s="27"/>
      <c r="DR155" s="28"/>
      <c r="DS155" s="27"/>
      <c r="DT155" s="159"/>
      <c r="DU155" s="159"/>
      <c r="DV155" s="160"/>
      <c r="DW155" s="161"/>
      <c r="DX155" s="162"/>
      <c r="DY155" s="27"/>
      <c r="DZ155" s="27"/>
      <c r="EA155" s="28"/>
      <c r="EB155" s="27"/>
      <c r="EC155" s="159"/>
      <c r="ED155" s="159"/>
      <c r="EE155" s="160"/>
      <c r="EF155" s="161"/>
      <c r="EG155" s="162"/>
      <c r="EH155" s="27"/>
      <c r="EI155" s="27"/>
      <c r="EJ155" s="28"/>
      <c r="EK155" s="27"/>
      <c r="EL155" s="159"/>
      <c r="EM155" s="159"/>
      <c r="EN155" s="160"/>
      <c r="EO155" s="161"/>
      <c r="EP155" s="162"/>
      <c r="EQ155" s="27"/>
      <c r="ER155" s="27"/>
      <c r="ES155" s="28"/>
      <c r="ET155" s="27"/>
      <c r="EU155" s="159"/>
      <c r="EV155" s="159"/>
      <c r="EW155" s="160"/>
      <c r="EX155" s="161"/>
      <c r="EY155" s="162"/>
      <c r="EZ155" s="27"/>
      <c r="FA155" s="27"/>
      <c r="FB155" s="28"/>
      <c r="FC155" s="27"/>
      <c r="FD155" s="159"/>
      <c r="FE155" s="159"/>
      <c r="FF155" s="160"/>
      <c r="FG155" s="161"/>
      <c r="FH155" s="162"/>
      <c r="FI155" s="27"/>
      <c r="FJ155" s="27"/>
      <c r="FK155" s="28"/>
      <c r="FL155" s="27"/>
      <c r="FM155" s="159"/>
      <c r="FN155" s="159"/>
      <c r="FO155" s="160"/>
      <c r="FP155" s="161"/>
      <c r="FQ155" s="162"/>
      <c r="FR155" s="27"/>
      <c r="FS155" s="27"/>
      <c r="FT155" s="28"/>
      <c r="FU155" s="27"/>
      <c r="FV155" s="159"/>
      <c r="FW155" s="159"/>
      <c r="FX155" s="160"/>
      <c r="FY155" s="161"/>
      <c r="FZ155" s="162"/>
      <c r="GA155" s="27"/>
      <c r="GB155" s="27"/>
      <c r="GC155" s="28"/>
      <c r="GD155" s="27"/>
      <c r="GE155" s="159"/>
      <c r="GF155" s="159"/>
      <c r="GG155" s="160"/>
      <c r="GH155" s="161"/>
      <c r="GI155" s="162"/>
      <c r="GJ155" s="27"/>
      <c r="GK155" s="27"/>
      <c r="GL155" s="28"/>
      <c r="GM155" s="27"/>
      <c r="GN155" s="159"/>
      <c r="GO155" s="159"/>
      <c r="GP155" s="160"/>
      <c r="GQ155" s="161"/>
      <c r="GR155" s="162"/>
      <c r="GS155" s="27"/>
      <c r="GT155" s="27"/>
      <c r="GU155" s="28"/>
      <c r="GV155" s="27"/>
      <c r="GW155" s="159"/>
      <c r="GX155" s="159"/>
      <c r="GY155" s="160"/>
      <c r="GZ155" s="161"/>
      <c r="HA155" s="162"/>
      <c r="HB155" s="27"/>
      <c r="HC155" s="27"/>
      <c r="HD155" s="28"/>
      <c r="HE155" s="27"/>
      <c r="HF155" s="159"/>
      <c r="HG155" s="159"/>
      <c r="HH155" s="160"/>
      <c r="HI155" s="161"/>
      <c r="HJ155" s="162"/>
      <c r="HK155" s="27"/>
      <c r="HL155" s="27"/>
      <c r="HM155" s="28"/>
      <c r="HN155" s="27"/>
      <c r="HO155" s="159"/>
      <c r="HP155" s="159"/>
      <c r="HQ155" s="160"/>
      <c r="HR155" s="161"/>
      <c r="HS155" s="162"/>
      <c r="HT155" s="27"/>
      <c r="HU155" s="27"/>
      <c r="HV155" s="28"/>
      <c r="HW155" s="27"/>
      <c r="HX155" s="159"/>
      <c r="HY155" s="159"/>
      <c r="HZ155" s="160"/>
      <c r="IA155" s="161"/>
      <c r="IB155" s="162"/>
      <c r="IC155" s="27"/>
      <c r="ID155" s="27"/>
      <c r="IE155" s="28"/>
      <c r="IF155" s="27"/>
      <c r="IG155" s="159"/>
      <c r="IH155" s="159"/>
      <c r="II155" s="160"/>
      <c r="IJ155" s="161"/>
      <c r="IK155" s="162"/>
      <c r="IL155" s="27"/>
      <c r="IM155" s="27"/>
      <c r="IN155" s="28"/>
      <c r="IO155" s="27"/>
      <c r="IP155" s="159"/>
      <c r="IQ155" s="159"/>
      <c r="IR155" s="160"/>
      <c r="IS155" s="161"/>
      <c r="IT155" s="162"/>
      <c r="IU155" s="27"/>
      <c r="IV155" s="27"/>
      <c r="IW155" s="28"/>
      <c r="IX155" s="27"/>
      <c r="IY155" s="159"/>
      <c r="IZ155" s="159"/>
      <c r="JA155" s="160"/>
      <c r="JB155" s="161"/>
      <c r="JC155" s="162"/>
      <c r="JD155" s="27"/>
      <c r="JE155" s="27"/>
      <c r="JF155" s="28"/>
      <c r="JG155" s="27"/>
      <c r="JH155" s="159"/>
      <c r="JI155" s="159"/>
      <c r="JJ155" s="160"/>
      <c r="JK155" s="161"/>
      <c r="JL155" s="162"/>
      <c r="JM155" s="5"/>
    </row>
    <row r="156" spans="2:273" ht="27" customHeight="1" x14ac:dyDescent="0.2">
      <c r="B156" s="342" t="s">
        <v>34</v>
      </c>
      <c r="C156" s="429"/>
      <c r="D156" s="378"/>
      <c r="E156" s="510"/>
      <c r="F156" s="498" t="str">
        <f>IF(OR(AND(B155="Grundvertrag Dienstleistung",D155&gt;='Valori soglia'!H$5,D155&lt;'Valori soglia'!H$6),AND(B155="Los Dienstleistung",D155&gt;='Valori soglia'!H$5,D155&lt;'Valori soglia'!H$6),AND(B155="Grundvertrag Lieferung",D155&gt;='Valori soglia'!L$5,D155&lt;'Valori soglia'!L$6),AND(B155="Los Lieferung",D155&gt;='Valori soglia'!L$5,D155&lt;'Valori soglia'!L$6)),"Einladungsverfahren *","")</f>
        <v/>
      </c>
      <c r="G156" s="499"/>
      <c r="H156" s="502"/>
      <c r="I156" s="503"/>
      <c r="J156" s="495"/>
      <c r="K156" s="168"/>
      <c r="L156" s="27"/>
      <c r="M156" s="28"/>
      <c r="N156" s="36"/>
      <c r="O156" s="73"/>
      <c r="P156" s="73"/>
      <c r="Q156" s="71"/>
      <c r="R156" s="126"/>
      <c r="S156" s="162"/>
      <c r="T156" s="162"/>
      <c r="U156" s="36"/>
      <c r="V156" s="27"/>
      <c r="W156" s="28"/>
      <c r="X156" s="27"/>
      <c r="Y156" s="159"/>
      <c r="Z156" s="159"/>
      <c r="AA156" s="160"/>
      <c r="AB156" s="161"/>
      <c r="AC156" s="162"/>
      <c r="AD156" s="36"/>
      <c r="AE156" s="27"/>
      <c r="AF156" s="28"/>
      <c r="AG156" s="27"/>
      <c r="AH156" s="159"/>
      <c r="AI156" s="159"/>
      <c r="AJ156" s="160"/>
      <c r="AK156" s="161"/>
      <c r="AL156" s="162"/>
      <c r="AM156" s="36"/>
      <c r="AN156" s="27"/>
      <c r="AO156" s="28"/>
      <c r="AP156" s="27"/>
      <c r="AQ156" s="159"/>
      <c r="AR156" s="159"/>
      <c r="AS156" s="160"/>
      <c r="AT156" s="161"/>
      <c r="AU156" s="162"/>
      <c r="AV156" s="36"/>
      <c r="AW156" s="27"/>
      <c r="AX156" s="28"/>
      <c r="AY156" s="27"/>
      <c r="AZ156" s="159"/>
      <c r="BA156" s="159"/>
      <c r="BB156" s="160"/>
      <c r="BC156" s="161"/>
      <c r="BD156" s="162"/>
      <c r="BE156" s="36"/>
      <c r="BF156" s="27"/>
      <c r="BG156" s="28"/>
      <c r="BH156" s="27"/>
      <c r="BI156" s="159"/>
      <c r="BJ156" s="159"/>
      <c r="BK156" s="160"/>
      <c r="BL156" s="161"/>
      <c r="BM156" s="162"/>
      <c r="BN156" s="36"/>
      <c r="BO156" s="27"/>
      <c r="BP156" s="28"/>
      <c r="BQ156" s="27"/>
      <c r="BR156" s="159"/>
      <c r="BS156" s="159"/>
      <c r="BT156" s="160"/>
      <c r="BU156" s="161"/>
      <c r="BV156" s="162"/>
      <c r="BW156" s="36"/>
      <c r="BX156" s="27"/>
      <c r="BY156" s="28"/>
      <c r="BZ156" s="27"/>
      <c r="CA156" s="159"/>
      <c r="CB156" s="159"/>
      <c r="CC156" s="160"/>
      <c r="CD156" s="161"/>
      <c r="CE156" s="162"/>
      <c r="CF156" s="36"/>
      <c r="CG156" s="27"/>
      <c r="CH156" s="28"/>
      <c r="CI156" s="27"/>
      <c r="CJ156" s="159"/>
      <c r="CK156" s="159"/>
      <c r="CL156" s="160"/>
      <c r="CM156" s="161"/>
      <c r="CN156" s="162"/>
      <c r="CO156" s="36"/>
      <c r="CP156" s="27"/>
      <c r="CQ156" s="28"/>
      <c r="CR156" s="27"/>
      <c r="CS156" s="159"/>
      <c r="CT156" s="159"/>
      <c r="CU156" s="160"/>
      <c r="CV156" s="161"/>
      <c r="CW156" s="162"/>
      <c r="CX156" s="36"/>
      <c r="CY156" s="27"/>
      <c r="CZ156" s="28"/>
      <c r="DA156" s="27"/>
      <c r="DB156" s="159"/>
      <c r="DC156" s="159"/>
      <c r="DD156" s="160"/>
      <c r="DE156" s="161"/>
      <c r="DF156" s="162"/>
      <c r="DG156" s="36"/>
      <c r="DH156" s="27"/>
      <c r="DI156" s="28"/>
      <c r="DJ156" s="27"/>
      <c r="DK156" s="159"/>
      <c r="DL156" s="159"/>
      <c r="DM156" s="160"/>
      <c r="DN156" s="161"/>
      <c r="DO156" s="162"/>
      <c r="DP156" s="36"/>
      <c r="DQ156" s="27"/>
      <c r="DR156" s="28"/>
      <c r="DS156" s="27"/>
      <c r="DT156" s="159"/>
      <c r="DU156" s="159"/>
      <c r="DV156" s="160"/>
      <c r="DW156" s="161"/>
      <c r="DX156" s="162"/>
      <c r="DY156" s="36"/>
      <c r="DZ156" s="27"/>
      <c r="EA156" s="28"/>
      <c r="EB156" s="27"/>
      <c r="EC156" s="159"/>
      <c r="ED156" s="159"/>
      <c r="EE156" s="160"/>
      <c r="EF156" s="161"/>
      <c r="EG156" s="162"/>
      <c r="EH156" s="36"/>
      <c r="EI156" s="27"/>
      <c r="EJ156" s="28"/>
      <c r="EK156" s="27"/>
      <c r="EL156" s="159"/>
      <c r="EM156" s="159"/>
      <c r="EN156" s="160"/>
      <c r="EO156" s="161"/>
      <c r="EP156" s="162"/>
      <c r="EQ156" s="36"/>
      <c r="ER156" s="27"/>
      <c r="ES156" s="28"/>
      <c r="ET156" s="27"/>
      <c r="EU156" s="159"/>
      <c r="EV156" s="159"/>
      <c r="EW156" s="160"/>
      <c r="EX156" s="161"/>
      <c r="EY156" s="162"/>
      <c r="EZ156" s="36"/>
      <c r="FA156" s="27"/>
      <c r="FB156" s="28"/>
      <c r="FC156" s="27"/>
      <c r="FD156" s="159"/>
      <c r="FE156" s="159"/>
      <c r="FF156" s="160"/>
      <c r="FG156" s="161"/>
      <c r="FH156" s="162"/>
      <c r="FI156" s="36"/>
      <c r="FJ156" s="27"/>
      <c r="FK156" s="28"/>
      <c r="FL156" s="27"/>
      <c r="FM156" s="159"/>
      <c r="FN156" s="159"/>
      <c r="FO156" s="160"/>
      <c r="FP156" s="161"/>
      <c r="FQ156" s="162"/>
      <c r="FR156" s="36"/>
      <c r="FS156" s="27"/>
      <c r="FT156" s="28"/>
      <c r="FU156" s="27"/>
      <c r="FV156" s="159"/>
      <c r="FW156" s="159"/>
      <c r="FX156" s="160"/>
      <c r="FY156" s="161"/>
      <c r="FZ156" s="162"/>
      <c r="GA156" s="36"/>
      <c r="GB156" s="27"/>
      <c r="GC156" s="28"/>
      <c r="GD156" s="27"/>
      <c r="GE156" s="159"/>
      <c r="GF156" s="159"/>
      <c r="GG156" s="160"/>
      <c r="GH156" s="161"/>
      <c r="GI156" s="162"/>
      <c r="GJ156" s="36"/>
      <c r="GK156" s="27"/>
      <c r="GL156" s="28"/>
      <c r="GM156" s="27"/>
      <c r="GN156" s="159"/>
      <c r="GO156" s="159"/>
      <c r="GP156" s="160"/>
      <c r="GQ156" s="161"/>
      <c r="GR156" s="162"/>
      <c r="GS156" s="36"/>
      <c r="GT156" s="27"/>
      <c r="GU156" s="28"/>
      <c r="GV156" s="27"/>
      <c r="GW156" s="159"/>
      <c r="GX156" s="159"/>
      <c r="GY156" s="160"/>
      <c r="GZ156" s="161"/>
      <c r="HA156" s="162"/>
      <c r="HB156" s="36"/>
      <c r="HC156" s="27"/>
      <c r="HD156" s="28"/>
      <c r="HE156" s="27"/>
      <c r="HF156" s="159"/>
      <c r="HG156" s="159"/>
      <c r="HH156" s="160"/>
      <c r="HI156" s="161"/>
      <c r="HJ156" s="162"/>
      <c r="HK156" s="36"/>
      <c r="HL156" s="27"/>
      <c r="HM156" s="28"/>
      <c r="HN156" s="27"/>
      <c r="HO156" s="159"/>
      <c r="HP156" s="159"/>
      <c r="HQ156" s="160"/>
      <c r="HR156" s="161"/>
      <c r="HS156" s="162"/>
      <c r="HT156" s="36"/>
      <c r="HU156" s="27"/>
      <c r="HV156" s="28"/>
      <c r="HW156" s="27"/>
      <c r="HX156" s="159"/>
      <c r="HY156" s="159"/>
      <c r="HZ156" s="160"/>
      <c r="IA156" s="161"/>
      <c r="IB156" s="162"/>
      <c r="IC156" s="36"/>
      <c r="ID156" s="27"/>
      <c r="IE156" s="28"/>
      <c r="IF156" s="27"/>
      <c r="IG156" s="159"/>
      <c r="IH156" s="159"/>
      <c r="II156" s="160"/>
      <c r="IJ156" s="161"/>
      <c r="IK156" s="162"/>
      <c r="IL156" s="36"/>
      <c r="IM156" s="27"/>
      <c r="IN156" s="28"/>
      <c r="IO156" s="27"/>
      <c r="IP156" s="159"/>
      <c r="IQ156" s="159"/>
      <c r="IR156" s="160"/>
      <c r="IS156" s="161"/>
      <c r="IT156" s="162"/>
      <c r="IU156" s="36"/>
      <c r="IV156" s="27"/>
      <c r="IW156" s="28"/>
      <c r="IX156" s="27"/>
      <c r="IY156" s="159"/>
      <c r="IZ156" s="159"/>
      <c r="JA156" s="160"/>
      <c r="JB156" s="161"/>
      <c r="JC156" s="162"/>
      <c r="JD156" s="36"/>
      <c r="JE156" s="27"/>
      <c r="JF156" s="28"/>
      <c r="JG156" s="27"/>
      <c r="JH156" s="159"/>
      <c r="JI156" s="159"/>
      <c r="JJ156" s="160"/>
      <c r="JK156" s="161"/>
      <c r="JL156" s="162" t="str">
        <f>IF(OR(AND(JG156="BöB",OR(JH156="Freihändig Tipo. 36 II d OAPub",JH156="Freihändig")),OR(AND(JG156="BöB",JJ156="No",JK156="No"),AND(JG156="BöB",JJ156="No",JK156="ja"),AND(JG156="BöB",JJ156="ja",JK156="No")),AND(JG156="OAPub",JK156="Ja")),"Fehler","")</f>
        <v/>
      </c>
      <c r="JM156" s="5"/>
    </row>
    <row r="157" spans="2:273" ht="27" customHeight="1" x14ac:dyDescent="0.2">
      <c r="B157" s="343"/>
      <c r="C157" s="429"/>
      <c r="D157" s="378"/>
      <c r="E157" s="510"/>
      <c r="F157" s="507" t="str">
        <f>IF(OR(AND(B155="Grundvertrag Dienstleistung",D155&lt;'Valori soglia'!H$5),AND(B155="Los Dienstleistung",D155&lt;'Valori soglia'!H$5),AND(B155="Grundvertrag Lieferung",D155&lt;'Valori soglia'!L$5),AND(B155="Los Lieferung",D155&lt;'Valori soglia'!L$5)),"Freihändig Tipo. 36 OAPub","")</f>
        <v/>
      </c>
      <c r="G157" s="508"/>
      <c r="H157" s="502"/>
      <c r="I157" s="503"/>
      <c r="J157" s="495"/>
      <c r="K157" s="168"/>
      <c r="L157" s="27"/>
      <c r="M157" s="28"/>
      <c r="N157" s="36"/>
      <c r="O157" s="169"/>
      <c r="P157" s="169"/>
      <c r="Q157" s="71"/>
      <c r="R157" s="126"/>
      <c r="S157" s="162"/>
      <c r="T157" s="162"/>
      <c r="U157" s="27"/>
      <c r="V157" s="27"/>
      <c r="W157" s="28"/>
      <c r="X157" s="27"/>
      <c r="Y157" s="159"/>
      <c r="Z157" s="159"/>
      <c r="AA157" s="160"/>
      <c r="AB157" s="161"/>
      <c r="AC157" s="162"/>
      <c r="AD157" s="27"/>
      <c r="AE157" s="27"/>
      <c r="AF157" s="28"/>
      <c r="AG157" s="27"/>
      <c r="AH157" s="159"/>
      <c r="AI157" s="159"/>
      <c r="AJ157" s="160"/>
      <c r="AK157" s="161"/>
      <c r="AL157" s="162"/>
      <c r="AM157" s="27"/>
      <c r="AN157" s="27"/>
      <c r="AO157" s="28"/>
      <c r="AP157" s="27"/>
      <c r="AQ157" s="159"/>
      <c r="AR157" s="159"/>
      <c r="AS157" s="160"/>
      <c r="AT157" s="161"/>
      <c r="AU157" s="162"/>
      <c r="AV157" s="27"/>
      <c r="AW157" s="27"/>
      <c r="AX157" s="28"/>
      <c r="AY157" s="27"/>
      <c r="AZ157" s="159"/>
      <c r="BA157" s="159"/>
      <c r="BB157" s="160"/>
      <c r="BC157" s="161"/>
      <c r="BD157" s="162"/>
      <c r="BE157" s="27"/>
      <c r="BF157" s="27"/>
      <c r="BG157" s="28"/>
      <c r="BH157" s="27"/>
      <c r="BI157" s="159"/>
      <c r="BJ157" s="159"/>
      <c r="BK157" s="160"/>
      <c r="BL157" s="161"/>
      <c r="BM157" s="162"/>
      <c r="BN157" s="27"/>
      <c r="BO157" s="27"/>
      <c r="BP157" s="28"/>
      <c r="BQ157" s="27"/>
      <c r="BR157" s="159"/>
      <c r="BS157" s="159"/>
      <c r="BT157" s="160"/>
      <c r="BU157" s="161"/>
      <c r="BV157" s="162"/>
      <c r="BW157" s="27"/>
      <c r="BX157" s="27"/>
      <c r="BY157" s="28"/>
      <c r="BZ157" s="27"/>
      <c r="CA157" s="159"/>
      <c r="CB157" s="159"/>
      <c r="CC157" s="160"/>
      <c r="CD157" s="161"/>
      <c r="CE157" s="162"/>
      <c r="CF157" s="27"/>
      <c r="CG157" s="27"/>
      <c r="CH157" s="28"/>
      <c r="CI157" s="27"/>
      <c r="CJ157" s="159"/>
      <c r="CK157" s="159"/>
      <c r="CL157" s="160"/>
      <c r="CM157" s="161"/>
      <c r="CN157" s="162"/>
      <c r="CO157" s="27"/>
      <c r="CP157" s="27"/>
      <c r="CQ157" s="28"/>
      <c r="CR157" s="27"/>
      <c r="CS157" s="159"/>
      <c r="CT157" s="159"/>
      <c r="CU157" s="160"/>
      <c r="CV157" s="161"/>
      <c r="CW157" s="162"/>
      <c r="CX157" s="27"/>
      <c r="CY157" s="27"/>
      <c r="CZ157" s="28"/>
      <c r="DA157" s="27"/>
      <c r="DB157" s="159"/>
      <c r="DC157" s="159"/>
      <c r="DD157" s="160"/>
      <c r="DE157" s="161"/>
      <c r="DF157" s="162"/>
      <c r="DG157" s="27"/>
      <c r="DH157" s="27"/>
      <c r="DI157" s="28"/>
      <c r="DJ157" s="27"/>
      <c r="DK157" s="159"/>
      <c r="DL157" s="159"/>
      <c r="DM157" s="160"/>
      <c r="DN157" s="161"/>
      <c r="DO157" s="162"/>
      <c r="DP157" s="27"/>
      <c r="DQ157" s="27"/>
      <c r="DR157" s="28"/>
      <c r="DS157" s="27"/>
      <c r="DT157" s="159"/>
      <c r="DU157" s="159"/>
      <c r="DV157" s="160"/>
      <c r="DW157" s="161"/>
      <c r="DX157" s="162"/>
      <c r="DY157" s="27"/>
      <c r="DZ157" s="27"/>
      <c r="EA157" s="28"/>
      <c r="EB157" s="27"/>
      <c r="EC157" s="159"/>
      <c r="ED157" s="159"/>
      <c r="EE157" s="160"/>
      <c r="EF157" s="161"/>
      <c r="EG157" s="162"/>
      <c r="EH157" s="27"/>
      <c r="EI157" s="27"/>
      <c r="EJ157" s="28"/>
      <c r="EK157" s="27"/>
      <c r="EL157" s="159"/>
      <c r="EM157" s="159"/>
      <c r="EN157" s="160"/>
      <c r="EO157" s="161"/>
      <c r="EP157" s="162"/>
      <c r="EQ157" s="27"/>
      <c r="ER157" s="27"/>
      <c r="ES157" s="28"/>
      <c r="ET157" s="27"/>
      <c r="EU157" s="159"/>
      <c r="EV157" s="159"/>
      <c r="EW157" s="160"/>
      <c r="EX157" s="161"/>
      <c r="EY157" s="162"/>
      <c r="EZ157" s="27"/>
      <c r="FA157" s="27"/>
      <c r="FB157" s="28"/>
      <c r="FC157" s="27"/>
      <c r="FD157" s="159"/>
      <c r="FE157" s="159"/>
      <c r="FF157" s="160"/>
      <c r="FG157" s="161"/>
      <c r="FH157" s="162"/>
      <c r="FI157" s="27"/>
      <c r="FJ157" s="27"/>
      <c r="FK157" s="28"/>
      <c r="FL157" s="27"/>
      <c r="FM157" s="159"/>
      <c r="FN157" s="159"/>
      <c r="FO157" s="160"/>
      <c r="FP157" s="161"/>
      <c r="FQ157" s="162"/>
      <c r="FR157" s="27"/>
      <c r="FS157" s="27"/>
      <c r="FT157" s="28"/>
      <c r="FU157" s="27"/>
      <c r="FV157" s="159"/>
      <c r="FW157" s="159"/>
      <c r="FX157" s="160"/>
      <c r="FY157" s="161"/>
      <c r="FZ157" s="162"/>
      <c r="GA157" s="27"/>
      <c r="GB157" s="27"/>
      <c r="GC157" s="28"/>
      <c r="GD157" s="27"/>
      <c r="GE157" s="159"/>
      <c r="GF157" s="159"/>
      <c r="GG157" s="160"/>
      <c r="GH157" s="161"/>
      <c r="GI157" s="162"/>
      <c r="GJ157" s="27"/>
      <c r="GK157" s="27"/>
      <c r="GL157" s="28"/>
      <c r="GM157" s="27"/>
      <c r="GN157" s="159"/>
      <c r="GO157" s="159"/>
      <c r="GP157" s="160"/>
      <c r="GQ157" s="161"/>
      <c r="GR157" s="162"/>
      <c r="GS157" s="27"/>
      <c r="GT157" s="27"/>
      <c r="GU157" s="28"/>
      <c r="GV157" s="27"/>
      <c r="GW157" s="159"/>
      <c r="GX157" s="159"/>
      <c r="GY157" s="160"/>
      <c r="GZ157" s="161"/>
      <c r="HA157" s="162"/>
      <c r="HB157" s="27"/>
      <c r="HC157" s="27"/>
      <c r="HD157" s="28"/>
      <c r="HE157" s="27"/>
      <c r="HF157" s="159"/>
      <c r="HG157" s="159"/>
      <c r="HH157" s="160"/>
      <c r="HI157" s="161"/>
      <c r="HJ157" s="162"/>
      <c r="HK157" s="27"/>
      <c r="HL157" s="27"/>
      <c r="HM157" s="28"/>
      <c r="HN157" s="27"/>
      <c r="HO157" s="159"/>
      <c r="HP157" s="159"/>
      <c r="HQ157" s="160"/>
      <c r="HR157" s="161"/>
      <c r="HS157" s="162"/>
      <c r="HT157" s="27"/>
      <c r="HU157" s="27"/>
      <c r="HV157" s="28"/>
      <c r="HW157" s="27"/>
      <c r="HX157" s="159"/>
      <c r="HY157" s="159"/>
      <c r="HZ157" s="160"/>
      <c r="IA157" s="161"/>
      <c r="IB157" s="162"/>
      <c r="IC157" s="27"/>
      <c r="ID157" s="27"/>
      <c r="IE157" s="28"/>
      <c r="IF157" s="27"/>
      <c r="IG157" s="159"/>
      <c r="IH157" s="159"/>
      <c r="II157" s="160"/>
      <c r="IJ157" s="161"/>
      <c r="IK157" s="162"/>
      <c r="IL157" s="27"/>
      <c r="IM157" s="27"/>
      <c r="IN157" s="28"/>
      <c r="IO157" s="27"/>
      <c r="IP157" s="159"/>
      <c r="IQ157" s="159"/>
      <c r="IR157" s="160"/>
      <c r="IS157" s="161"/>
      <c r="IT157" s="162"/>
      <c r="IU157" s="27"/>
      <c r="IV157" s="27"/>
      <c r="IW157" s="28"/>
      <c r="IX157" s="27"/>
      <c r="IY157" s="159"/>
      <c r="IZ157" s="159"/>
      <c r="JA157" s="160"/>
      <c r="JB157" s="161"/>
      <c r="JC157" s="162"/>
      <c r="JD157" s="27"/>
      <c r="JE157" s="27"/>
      <c r="JF157" s="28"/>
      <c r="JG157" s="27"/>
      <c r="JH157" s="159"/>
      <c r="JI157" s="159"/>
      <c r="JJ157" s="160"/>
      <c r="JK157" s="161"/>
      <c r="JL157" s="162"/>
      <c r="JM157" s="5"/>
    </row>
    <row r="158" spans="2:273" ht="27" customHeight="1" x14ac:dyDescent="0.2">
      <c r="B158" s="151" t="s">
        <v>103</v>
      </c>
      <c r="C158" s="429"/>
      <c r="D158" s="378">
        <v>0</v>
      </c>
      <c r="E158" s="510" t="str">
        <f>IF(D158&gt;='Valori soglia'!H$6,"BöB","OAPub")</f>
        <v>OAPub</v>
      </c>
      <c r="F158" s="505" t="str">
        <f>IF(D158&gt;='Valori soglia'!H$6,"Offenes Procedura *","")</f>
        <v/>
      </c>
      <c r="G158" s="506"/>
      <c r="H158" s="502" t="str">
        <f>IF(E158="BöB","Ja","No")</f>
        <v>No</v>
      </c>
      <c r="I158" s="503" t="str">
        <f>IF(E158="BöB","Ja","No")</f>
        <v>No</v>
      </c>
      <c r="J158" s="495"/>
      <c r="K158" s="77"/>
      <c r="L158" s="27"/>
      <c r="M158" s="28"/>
      <c r="N158" s="36"/>
      <c r="O158" s="167"/>
      <c r="P158" s="167"/>
      <c r="Q158" s="71"/>
      <c r="R158" s="126"/>
      <c r="S158" s="162"/>
      <c r="T158" s="162"/>
      <c r="U158" s="36"/>
      <c r="V158" s="27"/>
      <c r="W158" s="28"/>
      <c r="X158" s="27"/>
      <c r="Y158" s="159"/>
      <c r="Z158" s="159"/>
      <c r="AA158" s="160"/>
      <c r="AB158" s="161"/>
      <c r="AC158" s="162"/>
      <c r="AD158" s="36"/>
      <c r="AE158" s="27"/>
      <c r="AF158" s="28"/>
      <c r="AG158" s="27"/>
      <c r="AH158" s="159"/>
      <c r="AI158" s="159"/>
      <c r="AJ158" s="160"/>
      <c r="AK158" s="161"/>
      <c r="AL158" s="162"/>
      <c r="AM158" s="36"/>
      <c r="AN158" s="27"/>
      <c r="AO158" s="28"/>
      <c r="AP158" s="27"/>
      <c r="AQ158" s="159"/>
      <c r="AR158" s="159"/>
      <c r="AS158" s="160"/>
      <c r="AT158" s="161"/>
      <c r="AU158" s="162"/>
      <c r="AV158" s="36"/>
      <c r="AW158" s="27"/>
      <c r="AX158" s="28"/>
      <c r="AY158" s="27"/>
      <c r="AZ158" s="159"/>
      <c r="BA158" s="159"/>
      <c r="BB158" s="160"/>
      <c r="BC158" s="161"/>
      <c r="BD158" s="162"/>
      <c r="BE158" s="36"/>
      <c r="BF158" s="27"/>
      <c r="BG158" s="28"/>
      <c r="BH158" s="27"/>
      <c r="BI158" s="159"/>
      <c r="BJ158" s="159"/>
      <c r="BK158" s="160"/>
      <c r="BL158" s="161"/>
      <c r="BM158" s="162"/>
      <c r="BN158" s="36"/>
      <c r="BO158" s="27"/>
      <c r="BP158" s="28"/>
      <c r="BQ158" s="27"/>
      <c r="BR158" s="159"/>
      <c r="BS158" s="159"/>
      <c r="BT158" s="160"/>
      <c r="BU158" s="161"/>
      <c r="BV158" s="162"/>
      <c r="BW158" s="36"/>
      <c r="BX158" s="27"/>
      <c r="BY158" s="28"/>
      <c r="BZ158" s="27"/>
      <c r="CA158" s="159"/>
      <c r="CB158" s="159"/>
      <c r="CC158" s="160"/>
      <c r="CD158" s="161"/>
      <c r="CE158" s="162"/>
      <c r="CF158" s="36"/>
      <c r="CG158" s="27"/>
      <c r="CH158" s="28"/>
      <c r="CI158" s="27"/>
      <c r="CJ158" s="159"/>
      <c r="CK158" s="159"/>
      <c r="CL158" s="160"/>
      <c r="CM158" s="161"/>
      <c r="CN158" s="162"/>
      <c r="CO158" s="36"/>
      <c r="CP158" s="27"/>
      <c r="CQ158" s="28"/>
      <c r="CR158" s="27"/>
      <c r="CS158" s="159"/>
      <c r="CT158" s="159"/>
      <c r="CU158" s="160"/>
      <c r="CV158" s="161"/>
      <c r="CW158" s="162"/>
      <c r="CX158" s="36"/>
      <c r="CY158" s="27"/>
      <c r="CZ158" s="28"/>
      <c r="DA158" s="27"/>
      <c r="DB158" s="159"/>
      <c r="DC158" s="159"/>
      <c r="DD158" s="160"/>
      <c r="DE158" s="161"/>
      <c r="DF158" s="162"/>
      <c r="DG158" s="36"/>
      <c r="DH158" s="27"/>
      <c r="DI158" s="28"/>
      <c r="DJ158" s="27"/>
      <c r="DK158" s="159"/>
      <c r="DL158" s="159"/>
      <c r="DM158" s="160"/>
      <c r="DN158" s="161"/>
      <c r="DO158" s="162"/>
      <c r="DP158" s="36"/>
      <c r="DQ158" s="27"/>
      <c r="DR158" s="28"/>
      <c r="DS158" s="27"/>
      <c r="DT158" s="159"/>
      <c r="DU158" s="159"/>
      <c r="DV158" s="160"/>
      <c r="DW158" s="161"/>
      <c r="DX158" s="162"/>
      <c r="DY158" s="36"/>
      <c r="DZ158" s="27"/>
      <c r="EA158" s="28"/>
      <c r="EB158" s="27"/>
      <c r="EC158" s="159"/>
      <c r="ED158" s="159"/>
      <c r="EE158" s="160"/>
      <c r="EF158" s="161"/>
      <c r="EG158" s="162"/>
      <c r="EH158" s="36"/>
      <c r="EI158" s="27"/>
      <c r="EJ158" s="28"/>
      <c r="EK158" s="27"/>
      <c r="EL158" s="159"/>
      <c r="EM158" s="159"/>
      <c r="EN158" s="160"/>
      <c r="EO158" s="161"/>
      <c r="EP158" s="162"/>
      <c r="EQ158" s="36"/>
      <c r="ER158" s="27"/>
      <c r="ES158" s="28"/>
      <c r="ET158" s="27"/>
      <c r="EU158" s="159"/>
      <c r="EV158" s="159"/>
      <c r="EW158" s="160"/>
      <c r="EX158" s="161"/>
      <c r="EY158" s="162"/>
      <c r="EZ158" s="36"/>
      <c r="FA158" s="27"/>
      <c r="FB158" s="28"/>
      <c r="FC158" s="27"/>
      <c r="FD158" s="159"/>
      <c r="FE158" s="159"/>
      <c r="FF158" s="160"/>
      <c r="FG158" s="161"/>
      <c r="FH158" s="162"/>
      <c r="FI158" s="36"/>
      <c r="FJ158" s="27"/>
      <c r="FK158" s="28"/>
      <c r="FL158" s="27"/>
      <c r="FM158" s="159"/>
      <c r="FN158" s="159"/>
      <c r="FO158" s="160"/>
      <c r="FP158" s="161"/>
      <c r="FQ158" s="162"/>
      <c r="FR158" s="36"/>
      <c r="FS158" s="27"/>
      <c r="FT158" s="28"/>
      <c r="FU158" s="27"/>
      <c r="FV158" s="159"/>
      <c r="FW158" s="159"/>
      <c r="FX158" s="160"/>
      <c r="FY158" s="161"/>
      <c r="FZ158" s="162"/>
      <c r="GA158" s="36"/>
      <c r="GB158" s="27"/>
      <c r="GC158" s="28"/>
      <c r="GD158" s="27"/>
      <c r="GE158" s="159"/>
      <c r="GF158" s="159"/>
      <c r="GG158" s="160"/>
      <c r="GH158" s="161"/>
      <c r="GI158" s="162"/>
      <c r="GJ158" s="36"/>
      <c r="GK158" s="27"/>
      <c r="GL158" s="28"/>
      <c r="GM158" s="27"/>
      <c r="GN158" s="159"/>
      <c r="GO158" s="159"/>
      <c r="GP158" s="160"/>
      <c r="GQ158" s="161"/>
      <c r="GR158" s="162"/>
      <c r="GS158" s="36"/>
      <c r="GT158" s="27"/>
      <c r="GU158" s="28"/>
      <c r="GV158" s="27"/>
      <c r="GW158" s="159"/>
      <c r="GX158" s="159"/>
      <c r="GY158" s="160"/>
      <c r="GZ158" s="161"/>
      <c r="HA158" s="162"/>
      <c r="HB158" s="36"/>
      <c r="HC158" s="27"/>
      <c r="HD158" s="28"/>
      <c r="HE158" s="27"/>
      <c r="HF158" s="159"/>
      <c r="HG158" s="159"/>
      <c r="HH158" s="160"/>
      <c r="HI158" s="161"/>
      <c r="HJ158" s="162"/>
      <c r="HK158" s="36"/>
      <c r="HL158" s="27"/>
      <c r="HM158" s="28"/>
      <c r="HN158" s="27"/>
      <c r="HO158" s="159"/>
      <c r="HP158" s="159"/>
      <c r="HQ158" s="160"/>
      <c r="HR158" s="161"/>
      <c r="HS158" s="162"/>
      <c r="HT158" s="36"/>
      <c r="HU158" s="27"/>
      <c r="HV158" s="28"/>
      <c r="HW158" s="27"/>
      <c r="HX158" s="159"/>
      <c r="HY158" s="159"/>
      <c r="HZ158" s="160"/>
      <c r="IA158" s="161"/>
      <c r="IB158" s="162"/>
      <c r="IC158" s="36"/>
      <c r="ID158" s="27"/>
      <c r="IE158" s="28"/>
      <c r="IF158" s="27"/>
      <c r="IG158" s="159"/>
      <c r="IH158" s="159"/>
      <c r="II158" s="160"/>
      <c r="IJ158" s="161"/>
      <c r="IK158" s="162"/>
      <c r="IL158" s="36"/>
      <c r="IM158" s="27"/>
      <c r="IN158" s="28"/>
      <c r="IO158" s="27"/>
      <c r="IP158" s="159"/>
      <c r="IQ158" s="159"/>
      <c r="IR158" s="160"/>
      <c r="IS158" s="161"/>
      <c r="IT158" s="162"/>
      <c r="IU158" s="36"/>
      <c r="IV158" s="27"/>
      <c r="IW158" s="28"/>
      <c r="IX158" s="27"/>
      <c r="IY158" s="159"/>
      <c r="IZ158" s="159"/>
      <c r="JA158" s="160"/>
      <c r="JB158" s="161"/>
      <c r="JC158" s="162"/>
      <c r="JD158" s="36"/>
      <c r="JE158" s="27"/>
      <c r="JF158" s="28"/>
      <c r="JG158" s="27"/>
      <c r="JH158" s="159"/>
      <c r="JI158" s="159"/>
      <c r="JJ158" s="160"/>
      <c r="JK158" s="161"/>
      <c r="JL158" s="162" t="str">
        <f>IF(OR(AND(JG158="BöB",OR(JH158="Freihändig Tipo. 36 II d OAPub",JH158="Freihändig")),OR(AND(JG158="BöB",JJ158="No",JK158="No"),AND(JG158="BöB",JJ158="No",JK158="ja"),AND(JG158="BöB",JJ158="ja",JK158="No")),AND(JG158="OAPub",JK158="Ja")),"Fehler","")</f>
        <v/>
      </c>
      <c r="JM158" s="5"/>
    </row>
    <row r="159" spans="2:273" ht="27" customHeight="1" x14ac:dyDescent="0.2">
      <c r="B159" s="342" t="s">
        <v>34</v>
      </c>
      <c r="C159" s="429"/>
      <c r="D159" s="378"/>
      <c r="E159" s="510"/>
      <c r="F159" s="498" t="str">
        <f>IF(OR(AND(B158="Grundvertrag Dienstleistung",D158&gt;='Valori soglia'!H$5,D158&lt;'Valori soglia'!H$6),AND(B158="Los Dienstleistung",D158&gt;='Valori soglia'!H$5,D158&lt;'Valori soglia'!H$6),AND(B158="Grundvertrag Lieferung",D158&gt;='Valori soglia'!L$5,D158&lt;'Valori soglia'!L$6),AND(B158="Los Lieferung",D158&gt;='Valori soglia'!L$5,D158&lt;'Valori soglia'!L$6)),"Einladungsverfahren *","")</f>
        <v/>
      </c>
      <c r="G159" s="499"/>
      <c r="H159" s="502"/>
      <c r="I159" s="503"/>
      <c r="J159" s="495"/>
      <c r="K159" s="168"/>
      <c r="L159" s="27"/>
      <c r="M159" s="28"/>
      <c r="N159" s="36"/>
      <c r="O159" s="73"/>
      <c r="P159" s="73"/>
      <c r="Q159" s="71"/>
      <c r="R159" s="126"/>
      <c r="S159" s="162"/>
      <c r="T159" s="162"/>
      <c r="U159" s="27"/>
      <c r="V159" s="27"/>
      <c r="W159" s="28"/>
      <c r="X159" s="27"/>
      <c r="Y159" s="159"/>
      <c r="Z159" s="159"/>
      <c r="AA159" s="160"/>
      <c r="AB159" s="161"/>
      <c r="AC159" s="162"/>
      <c r="AD159" s="27"/>
      <c r="AE159" s="27"/>
      <c r="AF159" s="28"/>
      <c r="AG159" s="27"/>
      <c r="AH159" s="159"/>
      <c r="AI159" s="159"/>
      <c r="AJ159" s="160"/>
      <c r="AK159" s="161"/>
      <c r="AL159" s="162"/>
      <c r="AM159" s="27"/>
      <c r="AN159" s="27"/>
      <c r="AO159" s="28"/>
      <c r="AP159" s="27"/>
      <c r="AQ159" s="159"/>
      <c r="AR159" s="159"/>
      <c r="AS159" s="160"/>
      <c r="AT159" s="161"/>
      <c r="AU159" s="162"/>
      <c r="AV159" s="27"/>
      <c r="AW159" s="27"/>
      <c r="AX159" s="28"/>
      <c r="AY159" s="27"/>
      <c r="AZ159" s="159"/>
      <c r="BA159" s="159"/>
      <c r="BB159" s="160"/>
      <c r="BC159" s="161"/>
      <c r="BD159" s="162"/>
      <c r="BE159" s="27"/>
      <c r="BF159" s="27"/>
      <c r="BG159" s="28"/>
      <c r="BH159" s="27"/>
      <c r="BI159" s="159"/>
      <c r="BJ159" s="159"/>
      <c r="BK159" s="160"/>
      <c r="BL159" s="161"/>
      <c r="BM159" s="162"/>
      <c r="BN159" s="27"/>
      <c r="BO159" s="27"/>
      <c r="BP159" s="28"/>
      <c r="BQ159" s="27"/>
      <c r="BR159" s="159"/>
      <c r="BS159" s="159"/>
      <c r="BT159" s="160"/>
      <c r="BU159" s="161"/>
      <c r="BV159" s="162"/>
      <c r="BW159" s="27"/>
      <c r="BX159" s="27"/>
      <c r="BY159" s="28"/>
      <c r="BZ159" s="27"/>
      <c r="CA159" s="159"/>
      <c r="CB159" s="159"/>
      <c r="CC159" s="160"/>
      <c r="CD159" s="161"/>
      <c r="CE159" s="162"/>
      <c r="CF159" s="27"/>
      <c r="CG159" s="27"/>
      <c r="CH159" s="28"/>
      <c r="CI159" s="27"/>
      <c r="CJ159" s="159"/>
      <c r="CK159" s="159"/>
      <c r="CL159" s="160"/>
      <c r="CM159" s="161"/>
      <c r="CN159" s="162"/>
      <c r="CO159" s="27"/>
      <c r="CP159" s="27"/>
      <c r="CQ159" s="28"/>
      <c r="CR159" s="27"/>
      <c r="CS159" s="159"/>
      <c r="CT159" s="159"/>
      <c r="CU159" s="160"/>
      <c r="CV159" s="161"/>
      <c r="CW159" s="162"/>
      <c r="CX159" s="27"/>
      <c r="CY159" s="27"/>
      <c r="CZ159" s="28"/>
      <c r="DA159" s="27"/>
      <c r="DB159" s="159"/>
      <c r="DC159" s="159"/>
      <c r="DD159" s="160"/>
      <c r="DE159" s="161"/>
      <c r="DF159" s="162"/>
      <c r="DG159" s="27"/>
      <c r="DH159" s="27"/>
      <c r="DI159" s="28"/>
      <c r="DJ159" s="27"/>
      <c r="DK159" s="159"/>
      <c r="DL159" s="159"/>
      <c r="DM159" s="160"/>
      <c r="DN159" s="161"/>
      <c r="DO159" s="162"/>
      <c r="DP159" s="27"/>
      <c r="DQ159" s="27"/>
      <c r="DR159" s="28"/>
      <c r="DS159" s="27"/>
      <c r="DT159" s="159"/>
      <c r="DU159" s="159"/>
      <c r="DV159" s="160"/>
      <c r="DW159" s="161"/>
      <c r="DX159" s="162"/>
      <c r="DY159" s="27"/>
      <c r="DZ159" s="27"/>
      <c r="EA159" s="28"/>
      <c r="EB159" s="27"/>
      <c r="EC159" s="159"/>
      <c r="ED159" s="159"/>
      <c r="EE159" s="160"/>
      <c r="EF159" s="161"/>
      <c r="EG159" s="162"/>
      <c r="EH159" s="27"/>
      <c r="EI159" s="27"/>
      <c r="EJ159" s="28"/>
      <c r="EK159" s="27"/>
      <c r="EL159" s="159"/>
      <c r="EM159" s="159"/>
      <c r="EN159" s="160"/>
      <c r="EO159" s="161"/>
      <c r="EP159" s="162"/>
      <c r="EQ159" s="27"/>
      <c r="ER159" s="27"/>
      <c r="ES159" s="28"/>
      <c r="ET159" s="27"/>
      <c r="EU159" s="159"/>
      <c r="EV159" s="159"/>
      <c r="EW159" s="160"/>
      <c r="EX159" s="161"/>
      <c r="EY159" s="162"/>
      <c r="EZ159" s="27"/>
      <c r="FA159" s="27"/>
      <c r="FB159" s="28"/>
      <c r="FC159" s="27"/>
      <c r="FD159" s="159"/>
      <c r="FE159" s="159"/>
      <c r="FF159" s="160"/>
      <c r="FG159" s="161"/>
      <c r="FH159" s="162"/>
      <c r="FI159" s="27"/>
      <c r="FJ159" s="27"/>
      <c r="FK159" s="28"/>
      <c r="FL159" s="27"/>
      <c r="FM159" s="159"/>
      <c r="FN159" s="159"/>
      <c r="FO159" s="160"/>
      <c r="FP159" s="161"/>
      <c r="FQ159" s="162"/>
      <c r="FR159" s="27"/>
      <c r="FS159" s="27"/>
      <c r="FT159" s="28"/>
      <c r="FU159" s="27"/>
      <c r="FV159" s="159"/>
      <c r="FW159" s="159"/>
      <c r="FX159" s="160"/>
      <c r="FY159" s="161"/>
      <c r="FZ159" s="162"/>
      <c r="GA159" s="27"/>
      <c r="GB159" s="27"/>
      <c r="GC159" s="28"/>
      <c r="GD159" s="27"/>
      <c r="GE159" s="159"/>
      <c r="GF159" s="159"/>
      <c r="GG159" s="160"/>
      <c r="GH159" s="161"/>
      <c r="GI159" s="162"/>
      <c r="GJ159" s="27"/>
      <c r="GK159" s="27"/>
      <c r="GL159" s="28"/>
      <c r="GM159" s="27"/>
      <c r="GN159" s="159"/>
      <c r="GO159" s="159"/>
      <c r="GP159" s="160"/>
      <c r="GQ159" s="161"/>
      <c r="GR159" s="162"/>
      <c r="GS159" s="27"/>
      <c r="GT159" s="27"/>
      <c r="GU159" s="28"/>
      <c r="GV159" s="27"/>
      <c r="GW159" s="159"/>
      <c r="GX159" s="159"/>
      <c r="GY159" s="160"/>
      <c r="GZ159" s="161"/>
      <c r="HA159" s="162"/>
      <c r="HB159" s="27"/>
      <c r="HC159" s="27"/>
      <c r="HD159" s="28"/>
      <c r="HE159" s="27"/>
      <c r="HF159" s="159"/>
      <c r="HG159" s="159"/>
      <c r="HH159" s="160"/>
      <c r="HI159" s="161"/>
      <c r="HJ159" s="162"/>
      <c r="HK159" s="27"/>
      <c r="HL159" s="27"/>
      <c r="HM159" s="28"/>
      <c r="HN159" s="27"/>
      <c r="HO159" s="159"/>
      <c r="HP159" s="159"/>
      <c r="HQ159" s="160"/>
      <c r="HR159" s="161"/>
      <c r="HS159" s="162"/>
      <c r="HT159" s="27"/>
      <c r="HU159" s="27"/>
      <c r="HV159" s="28"/>
      <c r="HW159" s="27"/>
      <c r="HX159" s="159"/>
      <c r="HY159" s="159"/>
      <c r="HZ159" s="160"/>
      <c r="IA159" s="161"/>
      <c r="IB159" s="162"/>
      <c r="IC159" s="27"/>
      <c r="ID159" s="27"/>
      <c r="IE159" s="28"/>
      <c r="IF159" s="27"/>
      <c r="IG159" s="159"/>
      <c r="IH159" s="159"/>
      <c r="II159" s="160"/>
      <c r="IJ159" s="161"/>
      <c r="IK159" s="162"/>
      <c r="IL159" s="27"/>
      <c r="IM159" s="27"/>
      <c r="IN159" s="28"/>
      <c r="IO159" s="27"/>
      <c r="IP159" s="159"/>
      <c r="IQ159" s="159"/>
      <c r="IR159" s="160"/>
      <c r="IS159" s="161"/>
      <c r="IT159" s="162"/>
      <c r="IU159" s="27"/>
      <c r="IV159" s="27"/>
      <c r="IW159" s="28"/>
      <c r="IX159" s="27"/>
      <c r="IY159" s="159"/>
      <c r="IZ159" s="159"/>
      <c r="JA159" s="160"/>
      <c r="JB159" s="161"/>
      <c r="JC159" s="162"/>
      <c r="JD159" s="27"/>
      <c r="JE159" s="27"/>
      <c r="JF159" s="28"/>
      <c r="JG159" s="27"/>
      <c r="JH159" s="159"/>
      <c r="JI159" s="159"/>
      <c r="JJ159" s="160"/>
      <c r="JK159" s="161"/>
      <c r="JL159" s="162"/>
      <c r="JM159" s="5"/>
    </row>
    <row r="160" spans="2:273" ht="27" customHeight="1" x14ac:dyDescent="0.2">
      <c r="B160" s="343"/>
      <c r="C160" s="429"/>
      <c r="D160" s="378"/>
      <c r="E160" s="510"/>
      <c r="F160" s="507" t="str">
        <f>IF(OR(AND(B158="Grundvertrag Dienstleistung",D158&lt;'Valori soglia'!H$5),AND(B158="Los Dienstleistung",D158&lt;'Valori soglia'!H$5),AND(B158="Grundvertrag Lieferung",D158&lt;'Valori soglia'!L$5),AND(B158="Los Lieferung",D158&lt;'Valori soglia'!L$5)),"Freihändig Tipo. 36 OAPub","")</f>
        <v/>
      </c>
      <c r="G160" s="508"/>
      <c r="H160" s="502"/>
      <c r="I160" s="503"/>
      <c r="J160" s="495"/>
      <c r="K160" s="168"/>
      <c r="L160" s="27"/>
      <c r="M160" s="28"/>
      <c r="N160" s="36"/>
      <c r="O160" s="169"/>
      <c r="P160" s="169"/>
      <c r="Q160" s="71"/>
      <c r="R160" s="126"/>
      <c r="S160" s="162"/>
      <c r="T160" s="162"/>
      <c r="U160" s="36"/>
      <c r="V160" s="27"/>
      <c r="W160" s="28"/>
      <c r="X160" s="27"/>
      <c r="Y160" s="159"/>
      <c r="Z160" s="159"/>
      <c r="AA160" s="160"/>
      <c r="AB160" s="161"/>
      <c r="AC160" s="162"/>
      <c r="AD160" s="36"/>
      <c r="AE160" s="27"/>
      <c r="AF160" s="28"/>
      <c r="AG160" s="27"/>
      <c r="AH160" s="159"/>
      <c r="AI160" s="159"/>
      <c r="AJ160" s="160"/>
      <c r="AK160" s="161"/>
      <c r="AL160" s="162"/>
      <c r="AM160" s="36"/>
      <c r="AN160" s="27"/>
      <c r="AO160" s="28"/>
      <c r="AP160" s="27"/>
      <c r="AQ160" s="159"/>
      <c r="AR160" s="159"/>
      <c r="AS160" s="160"/>
      <c r="AT160" s="161"/>
      <c r="AU160" s="162"/>
      <c r="AV160" s="36"/>
      <c r="AW160" s="27"/>
      <c r="AX160" s="28"/>
      <c r="AY160" s="27"/>
      <c r="AZ160" s="159"/>
      <c r="BA160" s="159"/>
      <c r="BB160" s="160"/>
      <c r="BC160" s="161"/>
      <c r="BD160" s="162"/>
      <c r="BE160" s="36"/>
      <c r="BF160" s="27"/>
      <c r="BG160" s="28"/>
      <c r="BH160" s="27"/>
      <c r="BI160" s="159"/>
      <c r="BJ160" s="159"/>
      <c r="BK160" s="160"/>
      <c r="BL160" s="161"/>
      <c r="BM160" s="162"/>
      <c r="BN160" s="36"/>
      <c r="BO160" s="27"/>
      <c r="BP160" s="28"/>
      <c r="BQ160" s="27"/>
      <c r="BR160" s="159"/>
      <c r="BS160" s="159"/>
      <c r="BT160" s="160"/>
      <c r="BU160" s="161"/>
      <c r="BV160" s="162"/>
      <c r="BW160" s="36"/>
      <c r="BX160" s="27"/>
      <c r="BY160" s="28"/>
      <c r="BZ160" s="27"/>
      <c r="CA160" s="159"/>
      <c r="CB160" s="159"/>
      <c r="CC160" s="160"/>
      <c r="CD160" s="161"/>
      <c r="CE160" s="162"/>
      <c r="CF160" s="36"/>
      <c r="CG160" s="27"/>
      <c r="CH160" s="28"/>
      <c r="CI160" s="27"/>
      <c r="CJ160" s="159"/>
      <c r="CK160" s="159"/>
      <c r="CL160" s="160"/>
      <c r="CM160" s="161"/>
      <c r="CN160" s="162"/>
      <c r="CO160" s="36"/>
      <c r="CP160" s="27"/>
      <c r="CQ160" s="28"/>
      <c r="CR160" s="27"/>
      <c r="CS160" s="159"/>
      <c r="CT160" s="159"/>
      <c r="CU160" s="160"/>
      <c r="CV160" s="161"/>
      <c r="CW160" s="162"/>
      <c r="CX160" s="36"/>
      <c r="CY160" s="27"/>
      <c r="CZ160" s="28"/>
      <c r="DA160" s="27"/>
      <c r="DB160" s="159"/>
      <c r="DC160" s="159"/>
      <c r="DD160" s="160"/>
      <c r="DE160" s="161"/>
      <c r="DF160" s="162"/>
      <c r="DG160" s="36"/>
      <c r="DH160" s="27"/>
      <c r="DI160" s="28"/>
      <c r="DJ160" s="27"/>
      <c r="DK160" s="159"/>
      <c r="DL160" s="159"/>
      <c r="DM160" s="160"/>
      <c r="DN160" s="161"/>
      <c r="DO160" s="162"/>
      <c r="DP160" s="36"/>
      <c r="DQ160" s="27"/>
      <c r="DR160" s="28"/>
      <c r="DS160" s="27"/>
      <c r="DT160" s="159"/>
      <c r="DU160" s="159"/>
      <c r="DV160" s="160"/>
      <c r="DW160" s="161"/>
      <c r="DX160" s="162"/>
      <c r="DY160" s="36"/>
      <c r="DZ160" s="27"/>
      <c r="EA160" s="28"/>
      <c r="EB160" s="27"/>
      <c r="EC160" s="159"/>
      <c r="ED160" s="159"/>
      <c r="EE160" s="160"/>
      <c r="EF160" s="161"/>
      <c r="EG160" s="162"/>
      <c r="EH160" s="36"/>
      <c r="EI160" s="27"/>
      <c r="EJ160" s="28"/>
      <c r="EK160" s="27"/>
      <c r="EL160" s="159"/>
      <c r="EM160" s="159"/>
      <c r="EN160" s="160"/>
      <c r="EO160" s="161"/>
      <c r="EP160" s="162"/>
      <c r="EQ160" s="36"/>
      <c r="ER160" s="27"/>
      <c r="ES160" s="28"/>
      <c r="ET160" s="27"/>
      <c r="EU160" s="159"/>
      <c r="EV160" s="159"/>
      <c r="EW160" s="160"/>
      <c r="EX160" s="161"/>
      <c r="EY160" s="162"/>
      <c r="EZ160" s="36"/>
      <c r="FA160" s="27"/>
      <c r="FB160" s="28"/>
      <c r="FC160" s="27"/>
      <c r="FD160" s="159"/>
      <c r="FE160" s="159"/>
      <c r="FF160" s="160"/>
      <c r="FG160" s="161"/>
      <c r="FH160" s="162"/>
      <c r="FI160" s="36"/>
      <c r="FJ160" s="27"/>
      <c r="FK160" s="28"/>
      <c r="FL160" s="27"/>
      <c r="FM160" s="159"/>
      <c r="FN160" s="159"/>
      <c r="FO160" s="160"/>
      <c r="FP160" s="161"/>
      <c r="FQ160" s="162"/>
      <c r="FR160" s="36"/>
      <c r="FS160" s="27"/>
      <c r="FT160" s="28"/>
      <c r="FU160" s="27"/>
      <c r="FV160" s="159"/>
      <c r="FW160" s="159"/>
      <c r="FX160" s="160"/>
      <c r="FY160" s="161"/>
      <c r="FZ160" s="162"/>
      <c r="GA160" s="36"/>
      <c r="GB160" s="27"/>
      <c r="GC160" s="28"/>
      <c r="GD160" s="27"/>
      <c r="GE160" s="159"/>
      <c r="GF160" s="159"/>
      <c r="GG160" s="160"/>
      <c r="GH160" s="161"/>
      <c r="GI160" s="162"/>
      <c r="GJ160" s="36"/>
      <c r="GK160" s="27"/>
      <c r="GL160" s="28"/>
      <c r="GM160" s="27"/>
      <c r="GN160" s="159"/>
      <c r="GO160" s="159"/>
      <c r="GP160" s="160"/>
      <c r="GQ160" s="161"/>
      <c r="GR160" s="162"/>
      <c r="GS160" s="36"/>
      <c r="GT160" s="27"/>
      <c r="GU160" s="28"/>
      <c r="GV160" s="27"/>
      <c r="GW160" s="159"/>
      <c r="GX160" s="159"/>
      <c r="GY160" s="160"/>
      <c r="GZ160" s="161"/>
      <c r="HA160" s="162"/>
      <c r="HB160" s="36"/>
      <c r="HC160" s="27"/>
      <c r="HD160" s="28"/>
      <c r="HE160" s="27"/>
      <c r="HF160" s="159"/>
      <c r="HG160" s="159"/>
      <c r="HH160" s="160"/>
      <c r="HI160" s="161"/>
      <c r="HJ160" s="162"/>
      <c r="HK160" s="36"/>
      <c r="HL160" s="27"/>
      <c r="HM160" s="28"/>
      <c r="HN160" s="27"/>
      <c r="HO160" s="159"/>
      <c r="HP160" s="159"/>
      <c r="HQ160" s="160"/>
      <c r="HR160" s="161"/>
      <c r="HS160" s="162"/>
      <c r="HT160" s="36"/>
      <c r="HU160" s="27"/>
      <c r="HV160" s="28"/>
      <c r="HW160" s="27"/>
      <c r="HX160" s="159"/>
      <c r="HY160" s="159"/>
      <c r="HZ160" s="160"/>
      <c r="IA160" s="161"/>
      <c r="IB160" s="162"/>
      <c r="IC160" s="36"/>
      <c r="ID160" s="27"/>
      <c r="IE160" s="28"/>
      <c r="IF160" s="27"/>
      <c r="IG160" s="159"/>
      <c r="IH160" s="159"/>
      <c r="II160" s="160"/>
      <c r="IJ160" s="161"/>
      <c r="IK160" s="162"/>
      <c r="IL160" s="36"/>
      <c r="IM160" s="27"/>
      <c r="IN160" s="28"/>
      <c r="IO160" s="27"/>
      <c r="IP160" s="159"/>
      <c r="IQ160" s="159"/>
      <c r="IR160" s="160"/>
      <c r="IS160" s="161"/>
      <c r="IT160" s="162"/>
      <c r="IU160" s="36"/>
      <c r="IV160" s="27"/>
      <c r="IW160" s="28"/>
      <c r="IX160" s="27"/>
      <c r="IY160" s="159"/>
      <c r="IZ160" s="159"/>
      <c r="JA160" s="160"/>
      <c r="JB160" s="161"/>
      <c r="JC160" s="162"/>
      <c r="JD160" s="36"/>
      <c r="JE160" s="27"/>
      <c r="JF160" s="28"/>
      <c r="JG160" s="27"/>
      <c r="JH160" s="159"/>
      <c r="JI160" s="159"/>
      <c r="JJ160" s="160"/>
      <c r="JK160" s="161"/>
      <c r="JL160" s="162" t="str">
        <f>IF(OR(AND(JG160="BöB",OR(JH160="Freihändig Tipo. 36 II d OAPub",JH160="Freihändig")),OR(AND(JG160="BöB",JJ160="No",JK160="No"),AND(JG160="BöB",JJ160="No",JK160="ja"),AND(JG160="BöB",JJ160="ja",JK160="No")),AND(JG160="OAPub",JK160="Ja")),"Fehler","")</f>
        <v/>
      </c>
      <c r="JM160" s="5"/>
    </row>
    <row r="161" spans="2:273" ht="27" customHeight="1" x14ac:dyDescent="0.2">
      <c r="B161" s="151" t="s">
        <v>103</v>
      </c>
      <c r="C161" s="429"/>
      <c r="D161" s="378">
        <v>0</v>
      </c>
      <c r="E161" s="510" t="str">
        <f>IF(D161&gt;='Valori soglia'!H$6,"BöB","OAPub")</f>
        <v>OAPub</v>
      </c>
      <c r="F161" s="505" t="str">
        <f>IF(D161&gt;='Valori soglia'!H$6,"Offenes Procedura *","")</f>
        <v/>
      </c>
      <c r="G161" s="506"/>
      <c r="H161" s="502" t="str">
        <f>IF(E161="BöB","Ja","No")</f>
        <v>No</v>
      </c>
      <c r="I161" s="503" t="str">
        <f>IF(E161="BöB","Ja","No")</f>
        <v>No</v>
      </c>
      <c r="J161" s="495"/>
      <c r="K161" s="77"/>
      <c r="L161" s="27"/>
      <c r="M161" s="28"/>
      <c r="N161" s="36"/>
      <c r="O161" s="167"/>
      <c r="P161" s="167"/>
      <c r="Q161" s="71"/>
      <c r="R161" s="126"/>
      <c r="S161" s="162"/>
      <c r="T161" s="162"/>
      <c r="U161" s="27"/>
      <c r="V161" s="27"/>
      <c r="W161" s="28"/>
      <c r="X161" s="27"/>
      <c r="Y161" s="159"/>
      <c r="Z161" s="159"/>
      <c r="AA161" s="160"/>
      <c r="AB161" s="161"/>
      <c r="AC161" s="162"/>
      <c r="AD161" s="27"/>
      <c r="AE161" s="27"/>
      <c r="AF161" s="28"/>
      <c r="AG161" s="27"/>
      <c r="AH161" s="159"/>
      <c r="AI161" s="159"/>
      <c r="AJ161" s="160"/>
      <c r="AK161" s="161"/>
      <c r="AL161" s="162"/>
      <c r="AM161" s="27"/>
      <c r="AN161" s="27"/>
      <c r="AO161" s="28"/>
      <c r="AP161" s="27"/>
      <c r="AQ161" s="159"/>
      <c r="AR161" s="159"/>
      <c r="AS161" s="160"/>
      <c r="AT161" s="161"/>
      <c r="AU161" s="162"/>
      <c r="AV161" s="27"/>
      <c r="AW161" s="27"/>
      <c r="AX161" s="28"/>
      <c r="AY161" s="27"/>
      <c r="AZ161" s="159"/>
      <c r="BA161" s="159"/>
      <c r="BB161" s="160"/>
      <c r="BC161" s="161"/>
      <c r="BD161" s="162"/>
      <c r="BE161" s="27"/>
      <c r="BF161" s="27"/>
      <c r="BG161" s="28"/>
      <c r="BH161" s="27"/>
      <c r="BI161" s="159"/>
      <c r="BJ161" s="159"/>
      <c r="BK161" s="160"/>
      <c r="BL161" s="161"/>
      <c r="BM161" s="162"/>
      <c r="BN161" s="27"/>
      <c r="BO161" s="27"/>
      <c r="BP161" s="28"/>
      <c r="BQ161" s="27"/>
      <c r="BR161" s="159"/>
      <c r="BS161" s="159"/>
      <c r="BT161" s="160"/>
      <c r="BU161" s="161"/>
      <c r="BV161" s="162"/>
      <c r="BW161" s="27"/>
      <c r="BX161" s="27"/>
      <c r="BY161" s="28"/>
      <c r="BZ161" s="27"/>
      <c r="CA161" s="159"/>
      <c r="CB161" s="159"/>
      <c r="CC161" s="160"/>
      <c r="CD161" s="161"/>
      <c r="CE161" s="162"/>
      <c r="CF161" s="27"/>
      <c r="CG161" s="27"/>
      <c r="CH161" s="28"/>
      <c r="CI161" s="27"/>
      <c r="CJ161" s="159"/>
      <c r="CK161" s="159"/>
      <c r="CL161" s="160"/>
      <c r="CM161" s="161"/>
      <c r="CN161" s="162"/>
      <c r="CO161" s="27"/>
      <c r="CP161" s="27"/>
      <c r="CQ161" s="28"/>
      <c r="CR161" s="27"/>
      <c r="CS161" s="159"/>
      <c r="CT161" s="159"/>
      <c r="CU161" s="160"/>
      <c r="CV161" s="161"/>
      <c r="CW161" s="162"/>
      <c r="CX161" s="27"/>
      <c r="CY161" s="27"/>
      <c r="CZ161" s="28"/>
      <c r="DA161" s="27"/>
      <c r="DB161" s="159"/>
      <c r="DC161" s="159"/>
      <c r="DD161" s="160"/>
      <c r="DE161" s="161"/>
      <c r="DF161" s="162"/>
      <c r="DG161" s="27"/>
      <c r="DH161" s="27"/>
      <c r="DI161" s="28"/>
      <c r="DJ161" s="27"/>
      <c r="DK161" s="159"/>
      <c r="DL161" s="159"/>
      <c r="DM161" s="160"/>
      <c r="DN161" s="161"/>
      <c r="DO161" s="162"/>
      <c r="DP161" s="27"/>
      <c r="DQ161" s="27"/>
      <c r="DR161" s="28"/>
      <c r="DS161" s="27"/>
      <c r="DT161" s="159"/>
      <c r="DU161" s="159"/>
      <c r="DV161" s="160"/>
      <c r="DW161" s="161"/>
      <c r="DX161" s="162"/>
      <c r="DY161" s="27"/>
      <c r="DZ161" s="27"/>
      <c r="EA161" s="28"/>
      <c r="EB161" s="27"/>
      <c r="EC161" s="159"/>
      <c r="ED161" s="159"/>
      <c r="EE161" s="160"/>
      <c r="EF161" s="161"/>
      <c r="EG161" s="162"/>
      <c r="EH161" s="27"/>
      <c r="EI161" s="27"/>
      <c r="EJ161" s="28"/>
      <c r="EK161" s="27"/>
      <c r="EL161" s="159"/>
      <c r="EM161" s="159"/>
      <c r="EN161" s="160"/>
      <c r="EO161" s="161"/>
      <c r="EP161" s="162"/>
      <c r="EQ161" s="27"/>
      <c r="ER161" s="27"/>
      <c r="ES161" s="28"/>
      <c r="ET161" s="27"/>
      <c r="EU161" s="159"/>
      <c r="EV161" s="159"/>
      <c r="EW161" s="160"/>
      <c r="EX161" s="161"/>
      <c r="EY161" s="162"/>
      <c r="EZ161" s="27"/>
      <c r="FA161" s="27"/>
      <c r="FB161" s="28"/>
      <c r="FC161" s="27"/>
      <c r="FD161" s="159"/>
      <c r="FE161" s="159"/>
      <c r="FF161" s="160"/>
      <c r="FG161" s="161"/>
      <c r="FH161" s="162"/>
      <c r="FI161" s="27"/>
      <c r="FJ161" s="27"/>
      <c r="FK161" s="28"/>
      <c r="FL161" s="27"/>
      <c r="FM161" s="159"/>
      <c r="FN161" s="159"/>
      <c r="FO161" s="160"/>
      <c r="FP161" s="161"/>
      <c r="FQ161" s="162"/>
      <c r="FR161" s="27"/>
      <c r="FS161" s="27"/>
      <c r="FT161" s="28"/>
      <c r="FU161" s="27"/>
      <c r="FV161" s="159"/>
      <c r="FW161" s="159"/>
      <c r="FX161" s="160"/>
      <c r="FY161" s="161"/>
      <c r="FZ161" s="162"/>
      <c r="GA161" s="27"/>
      <c r="GB161" s="27"/>
      <c r="GC161" s="28"/>
      <c r="GD161" s="27"/>
      <c r="GE161" s="159"/>
      <c r="GF161" s="159"/>
      <c r="GG161" s="160"/>
      <c r="GH161" s="161"/>
      <c r="GI161" s="162"/>
      <c r="GJ161" s="27"/>
      <c r="GK161" s="27"/>
      <c r="GL161" s="28"/>
      <c r="GM161" s="27"/>
      <c r="GN161" s="159"/>
      <c r="GO161" s="159"/>
      <c r="GP161" s="160"/>
      <c r="GQ161" s="161"/>
      <c r="GR161" s="162"/>
      <c r="GS161" s="27"/>
      <c r="GT161" s="27"/>
      <c r="GU161" s="28"/>
      <c r="GV161" s="27"/>
      <c r="GW161" s="159"/>
      <c r="GX161" s="159"/>
      <c r="GY161" s="160"/>
      <c r="GZ161" s="161"/>
      <c r="HA161" s="162"/>
      <c r="HB161" s="27"/>
      <c r="HC161" s="27"/>
      <c r="HD161" s="28"/>
      <c r="HE161" s="27"/>
      <c r="HF161" s="159"/>
      <c r="HG161" s="159"/>
      <c r="HH161" s="160"/>
      <c r="HI161" s="161"/>
      <c r="HJ161" s="162"/>
      <c r="HK161" s="27"/>
      <c r="HL161" s="27"/>
      <c r="HM161" s="28"/>
      <c r="HN161" s="27"/>
      <c r="HO161" s="159"/>
      <c r="HP161" s="159"/>
      <c r="HQ161" s="160"/>
      <c r="HR161" s="161"/>
      <c r="HS161" s="162"/>
      <c r="HT161" s="27"/>
      <c r="HU161" s="27"/>
      <c r="HV161" s="28"/>
      <c r="HW161" s="27"/>
      <c r="HX161" s="159"/>
      <c r="HY161" s="159"/>
      <c r="HZ161" s="160"/>
      <c r="IA161" s="161"/>
      <c r="IB161" s="162"/>
      <c r="IC161" s="27"/>
      <c r="ID161" s="27"/>
      <c r="IE161" s="28"/>
      <c r="IF161" s="27"/>
      <c r="IG161" s="159"/>
      <c r="IH161" s="159"/>
      <c r="II161" s="160"/>
      <c r="IJ161" s="161"/>
      <c r="IK161" s="162"/>
      <c r="IL161" s="27"/>
      <c r="IM161" s="27"/>
      <c r="IN161" s="28"/>
      <c r="IO161" s="27"/>
      <c r="IP161" s="159"/>
      <c r="IQ161" s="159"/>
      <c r="IR161" s="160"/>
      <c r="IS161" s="161"/>
      <c r="IT161" s="162"/>
      <c r="IU161" s="27"/>
      <c r="IV161" s="27"/>
      <c r="IW161" s="28"/>
      <c r="IX161" s="27"/>
      <c r="IY161" s="159"/>
      <c r="IZ161" s="159"/>
      <c r="JA161" s="160"/>
      <c r="JB161" s="161"/>
      <c r="JC161" s="162"/>
      <c r="JD161" s="27"/>
      <c r="JE161" s="27"/>
      <c r="JF161" s="28"/>
      <c r="JG161" s="27"/>
      <c r="JH161" s="159"/>
      <c r="JI161" s="159"/>
      <c r="JJ161" s="160"/>
      <c r="JK161" s="161"/>
      <c r="JL161" s="162"/>
      <c r="JM161" s="5"/>
    </row>
    <row r="162" spans="2:273" ht="27" customHeight="1" x14ac:dyDescent="0.2">
      <c r="B162" s="342" t="s">
        <v>34</v>
      </c>
      <c r="C162" s="429"/>
      <c r="D162" s="378"/>
      <c r="E162" s="510"/>
      <c r="F162" s="498" t="str">
        <f>IF(OR(AND(B161="Grundvertrag Dienstleistung",D161&gt;='Valori soglia'!H$5,D161&lt;'Valori soglia'!H$6),AND(B161="Los Dienstleistung",D161&gt;='Valori soglia'!H$5,D161&lt;'Valori soglia'!H$6),AND(B161="Grundvertrag Lieferung",D161&gt;='Valori soglia'!L$5,D161&lt;'Valori soglia'!L$6),AND(B161="Los Lieferung",D161&gt;='Valori soglia'!L$5,D161&lt;'Valori soglia'!L$6)),"Einladungsverfahren *","")</f>
        <v/>
      </c>
      <c r="G162" s="499"/>
      <c r="H162" s="502"/>
      <c r="I162" s="503"/>
      <c r="J162" s="495"/>
      <c r="K162" s="168"/>
      <c r="L162" s="27"/>
      <c r="M162" s="28"/>
      <c r="N162" s="36"/>
      <c r="O162" s="73"/>
      <c r="P162" s="73"/>
      <c r="Q162" s="71"/>
      <c r="R162" s="126"/>
      <c r="S162" s="162"/>
      <c r="T162" s="162"/>
      <c r="U162" s="36"/>
      <c r="V162" s="27"/>
      <c r="W162" s="28"/>
      <c r="X162" s="27"/>
      <c r="Y162" s="159"/>
      <c r="Z162" s="159"/>
      <c r="AA162" s="160"/>
      <c r="AB162" s="161"/>
      <c r="AC162" s="162"/>
      <c r="AD162" s="36"/>
      <c r="AE162" s="27"/>
      <c r="AF162" s="28"/>
      <c r="AG162" s="27"/>
      <c r="AH162" s="159"/>
      <c r="AI162" s="159"/>
      <c r="AJ162" s="160"/>
      <c r="AK162" s="161"/>
      <c r="AL162" s="162"/>
      <c r="AM162" s="36"/>
      <c r="AN162" s="27"/>
      <c r="AO162" s="28"/>
      <c r="AP162" s="27"/>
      <c r="AQ162" s="159"/>
      <c r="AR162" s="159"/>
      <c r="AS162" s="160"/>
      <c r="AT162" s="161"/>
      <c r="AU162" s="162"/>
      <c r="AV162" s="36"/>
      <c r="AW162" s="27"/>
      <c r="AX162" s="28"/>
      <c r="AY162" s="27"/>
      <c r="AZ162" s="159"/>
      <c r="BA162" s="159"/>
      <c r="BB162" s="160"/>
      <c r="BC162" s="161"/>
      <c r="BD162" s="162"/>
      <c r="BE162" s="36"/>
      <c r="BF162" s="27"/>
      <c r="BG162" s="28"/>
      <c r="BH162" s="27"/>
      <c r="BI162" s="159"/>
      <c r="BJ162" s="159"/>
      <c r="BK162" s="160"/>
      <c r="BL162" s="161"/>
      <c r="BM162" s="162"/>
      <c r="BN162" s="36"/>
      <c r="BO162" s="27"/>
      <c r="BP162" s="28"/>
      <c r="BQ162" s="27"/>
      <c r="BR162" s="159"/>
      <c r="BS162" s="159"/>
      <c r="BT162" s="160"/>
      <c r="BU162" s="161"/>
      <c r="BV162" s="162"/>
      <c r="BW162" s="36"/>
      <c r="BX162" s="27"/>
      <c r="BY162" s="28"/>
      <c r="BZ162" s="27"/>
      <c r="CA162" s="159"/>
      <c r="CB162" s="159"/>
      <c r="CC162" s="160"/>
      <c r="CD162" s="161"/>
      <c r="CE162" s="162"/>
      <c r="CF162" s="36"/>
      <c r="CG162" s="27"/>
      <c r="CH162" s="28"/>
      <c r="CI162" s="27"/>
      <c r="CJ162" s="159"/>
      <c r="CK162" s="159"/>
      <c r="CL162" s="160"/>
      <c r="CM162" s="161"/>
      <c r="CN162" s="162"/>
      <c r="CO162" s="36"/>
      <c r="CP162" s="27"/>
      <c r="CQ162" s="28"/>
      <c r="CR162" s="27"/>
      <c r="CS162" s="159"/>
      <c r="CT162" s="159"/>
      <c r="CU162" s="160"/>
      <c r="CV162" s="161"/>
      <c r="CW162" s="162"/>
      <c r="CX162" s="36"/>
      <c r="CY162" s="27"/>
      <c r="CZ162" s="28"/>
      <c r="DA162" s="27"/>
      <c r="DB162" s="159"/>
      <c r="DC162" s="159"/>
      <c r="DD162" s="160"/>
      <c r="DE162" s="161"/>
      <c r="DF162" s="162"/>
      <c r="DG162" s="36"/>
      <c r="DH162" s="27"/>
      <c r="DI162" s="28"/>
      <c r="DJ162" s="27"/>
      <c r="DK162" s="159"/>
      <c r="DL162" s="159"/>
      <c r="DM162" s="160"/>
      <c r="DN162" s="161"/>
      <c r="DO162" s="162"/>
      <c r="DP162" s="36"/>
      <c r="DQ162" s="27"/>
      <c r="DR162" s="28"/>
      <c r="DS162" s="27"/>
      <c r="DT162" s="159"/>
      <c r="DU162" s="159"/>
      <c r="DV162" s="160"/>
      <c r="DW162" s="161"/>
      <c r="DX162" s="162"/>
      <c r="DY162" s="36"/>
      <c r="DZ162" s="27"/>
      <c r="EA162" s="28"/>
      <c r="EB162" s="27"/>
      <c r="EC162" s="159"/>
      <c r="ED162" s="159"/>
      <c r="EE162" s="160"/>
      <c r="EF162" s="161"/>
      <c r="EG162" s="162"/>
      <c r="EH162" s="36"/>
      <c r="EI162" s="27"/>
      <c r="EJ162" s="28"/>
      <c r="EK162" s="27"/>
      <c r="EL162" s="159"/>
      <c r="EM162" s="159"/>
      <c r="EN162" s="160"/>
      <c r="EO162" s="161"/>
      <c r="EP162" s="162"/>
      <c r="EQ162" s="36"/>
      <c r="ER162" s="27"/>
      <c r="ES162" s="28"/>
      <c r="ET162" s="27"/>
      <c r="EU162" s="159"/>
      <c r="EV162" s="159"/>
      <c r="EW162" s="160"/>
      <c r="EX162" s="161"/>
      <c r="EY162" s="162"/>
      <c r="EZ162" s="36"/>
      <c r="FA162" s="27"/>
      <c r="FB162" s="28"/>
      <c r="FC162" s="27"/>
      <c r="FD162" s="159"/>
      <c r="FE162" s="159"/>
      <c r="FF162" s="160"/>
      <c r="FG162" s="161"/>
      <c r="FH162" s="162"/>
      <c r="FI162" s="36"/>
      <c r="FJ162" s="27"/>
      <c r="FK162" s="28"/>
      <c r="FL162" s="27"/>
      <c r="FM162" s="159"/>
      <c r="FN162" s="159"/>
      <c r="FO162" s="160"/>
      <c r="FP162" s="161"/>
      <c r="FQ162" s="162"/>
      <c r="FR162" s="36"/>
      <c r="FS162" s="27"/>
      <c r="FT162" s="28"/>
      <c r="FU162" s="27"/>
      <c r="FV162" s="159"/>
      <c r="FW162" s="159"/>
      <c r="FX162" s="160"/>
      <c r="FY162" s="161"/>
      <c r="FZ162" s="162"/>
      <c r="GA162" s="36"/>
      <c r="GB162" s="27"/>
      <c r="GC162" s="28"/>
      <c r="GD162" s="27"/>
      <c r="GE162" s="159"/>
      <c r="GF162" s="159"/>
      <c r="GG162" s="160"/>
      <c r="GH162" s="161"/>
      <c r="GI162" s="162"/>
      <c r="GJ162" s="36"/>
      <c r="GK162" s="27"/>
      <c r="GL162" s="28"/>
      <c r="GM162" s="27"/>
      <c r="GN162" s="159"/>
      <c r="GO162" s="159"/>
      <c r="GP162" s="160"/>
      <c r="GQ162" s="161"/>
      <c r="GR162" s="162"/>
      <c r="GS162" s="36"/>
      <c r="GT162" s="27"/>
      <c r="GU162" s="28"/>
      <c r="GV162" s="27"/>
      <c r="GW162" s="159"/>
      <c r="GX162" s="159"/>
      <c r="GY162" s="160"/>
      <c r="GZ162" s="161"/>
      <c r="HA162" s="162"/>
      <c r="HB162" s="36"/>
      <c r="HC162" s="27"/>
      <c r="HD162" s="28"/>
      <c r="HE162" s="27"/>
      <c r="HF162" s="159"/>
      <c r="HG162" s="159"/>
      <c r="HH162" s="160"/>
      <c r="HI162" s="161"/>
      <c r="HJ162" s="162"/>
      <c r="HK162" s="36"/>
      <c r="HL162" s="27"/>
      <c r="HM162" s="28"/>
      <c r="HN162" s="27"/>
      <c r="HO162" s="159"/>
      <c r="HP162" s="159"/>
      <c r="HQ162" s="160"/>
      <c r="HR162" s="161"/>
      <c r="HS162" s="162"/>
      <c r="HT162" s="36"/>
      <c r="HU162" s="27"/>
      <c r="HV162" s="28"/>
      <c r="HW162" s="27"/>
      <c r="HX162" s="159"/>
      <c r="HY162" s="159"/>
      <c r="HZ162" s="160"/>
      <c r="IA162" s="161"/>
      <c r="IB162" s="162"/>
      <c r="IC162" s="36"/>
      <c r="ID162" s="27"/>
      <c r="IE162" s="28"/>
      <c r="IF162" s="27"/>
      <c r="IG162" s="159"/>
      <c r="IH162" s="159"/>
      <c r="II162" s="160"/>
      <c r="IJ162" s="161"/>
      <c r="IK162" s="162"/>
      <c r="IL162" s="36"/>
      <c r="IM162" s="27"/>
      <c r="IN162" s="28"/>
      <c r="IO162" s="27"/>
      <c r="IP162" s="159"/>
      <c r="IQ162" s="159"/>
      <c r="IR162" s="160"/>
      <c r="IS162" s="161"/>
      <c r="IT162" s="162"/>
      <c r="IU162" s="36"/>
      <c r="IV162" s="27"/>
      <c r="IW162" s="28"/>
      <c r="IX162" s="27"/>
      <c r="IY162" s="159"/>
      <c r="IZ162" s="159"/>
      <c r="JA162" s="160"/>
      <c r="JB162" s="161"/>
      <c r="JC162" s="162"/>
      <c r="JD162" s="36"/>
      <c r="JE162" s="27"/>
      <c r="JF162" s="28"/>
      <c r="JG162" s="27"/>
      <c r="JH162" s="159"/>
      <c r="JI162" s="159"/>
      <c r="JJ162" s="160"/>
      <c r="JK162" s="161"/>
      <c r="JL162" s="162" t="str">
        <f>IF(OR(AND(JG162="BöB",OR(JH162="Freihändig Tipo. 36 II d OAPub",JH162="Freihändig")),OR(AND(JG162="BöB",JJ162="No",JK162="No"),AND(JG162="BöB",JJ162="No",JK162="ja"),AND(JG162="BöB",JJ162="ja",JK162="No")),AND(JG162="OAPub",JK162="Ja")),"Fehler","")</f>
        <v/>
      </c>
      <c r="JM162" s="5"/>
    </row>
    <row r="163" spans="2:273" ht="27" customHeight="1" x14ac:dyDescent="0.2">
      <c r="B163" s="343"/>
      <c r="C163" s="429"/>
      <c r="D163" s="378"/>
      <c r="E163" s="510"/>
      <c r="F163" s="507" t="str">
        <f>IF(OR(AND(B161="Grundvertrag Dienstleistung",D161&lt;'Valori soglia'!H$5),AND(B161="Los Dienstleistung",D161&lt;'Valori soglia'!H$5),AND(B161="Grundvertrag Lieferung",D161&lt;'Valori soglia'!L$5),AND(B161="Los Lieferung",D161&lt;'Valori soglia'!L$5)),"Freihändig Tipo. 36 OAPub","")</f>
        <v/>
      </c>
      <c r="G163" s="508"/>
      <c r="H163" s="502"/>
      <c r="I163" s="503"/>
      <c r="J163" s="495"/>
      <c r="K163" s="168"/>
      <c r="L163" s="27"/>
      <c r="M163" s="28"/>
      <c r="N163" s="36"/>
      <c r="O163" s="169"/>
      <c r="P163" s="169"/>
      <c r="Q163" s="71"/>
      <c r="R163" s="126"/>
      <c r="S163" s="162"/>
      <c r="T163" s="162"/>
      <c r="U163" s="27"/>
      <c r="V163" s="27"/>
      <c r="W163" s="28"/>
      <c r="X163" s="27"/>
      <c r="Y163" s="159"/>
      <c r="Z163" s="159"/>
      <c r="AA163" s="160"/>
      <c r="AB163" s="161"/>
      <c r="AC163" s="162"/>
      <c r="AD163" s="27"/>
      <c r="AE163" s="27"/>
      <c r="AF163" s="28"/>
      <c r="AG163" s="27"/>
      <c r="AH163" s="159"/>
      <c r="AI163" s="159"/>
      <c r="AJ163" s="160"/>
      <c r="AK163" s="161"/>
      <c r="AL163" s="162"/>
      <c r="AM163" s="27"/>
      <c r="AN163" s="27"/>
      <c r="AO163" s="28"/>
      <c r="AP163" s="27"/>
      <c r="AQ163" s="159"/>
      <c r="AR163" s="159"/>
      <c r="AS163" s="160"/>
      <c r="AT163" s="161"/>
      <c r="AU163" s="162"/>
      <c r="AV163" s="27"/>
      <c r="AW163" s="27"/>
      <c r="AX163" s="28"/>
      <c r="AY163" s="27"/>
      <c r="AZ163" s="159"/>
      <c r="BA163" s="159"/>
      <c r="BB163" s="160"/>
      <c r="BC163" s="161"/>
      <c r="BD163" s="162"/>
      <c r="BE163" s="27"/>
      <c r="BF163" s="27"/>
      <c r="BG163" s="28"/>
      <c r="BH163" s="27"/>
      <c r="BI163" s="159"/>
      <c r="BJ163" s="159"/>
      <c r="BK163" s="160"/>
      <c r="BL163" s="161"/>
      <c r="BM163" s="162"/>
      <c r="BN163" s="27"/>
      <c r="BO163" s="27"/>
      <c r="BP163" s="28"/>
      <c r="BQ163" s="27"/>
      <c r="BR163" s="159"/>
      <c r="BS163" s="159"/>
      <c r="BT163" s="160"/>
      <c r="BU163" s="161"/>
      <c r="BV163" s="162"/>
      <c r="BW163" s="27"/>
      <c r="BX163" s="27"/>
      <c r="BY163" s="28"/>
      <c r="BZ163" s="27"/>
      <c r="CA163" s="159"/>
      <c r="CB163" s="159"/>
      <c r="CC163" s="160"/>
      <c r="CD163" s="161"/>
      <c r="CE163" s="162"/>
      <c r="CF163" s="27"/>
      <c r="CG163" s="27"/>
      <c r="CH163" s="28"/>
      <c r="CI163" s="27"/>
      <c r="CJ163" s="159"/>
      <c r="CK163" s="159"/>
      <c r="CL163" s="160"/>
      <c r="CM163" s="161"/>
      <c r="CN163" s="162"/>
      <c r="CO163" s="27"/>
      <c r="CP163" s="27"/>
      <c r="CQ163" s="28"/>
      <c r="CR163" s="27"/>
      <c r="CS163" s="159"/>
      <c r="CT163" s="159"/>
      <c r="CU163" s="160"/>
      <c r="CV163" s="161"/>
      <c r="CW163" s="162"/>
      <c r="CX163" s="27"/>
      <c r="CY163" s="27"/>
      <c r="CZ163" s="28"/>
      <c r="DA163" s="27"/>
      <c r="DB163" s="159"/>
      <c r="DC163" s="159"/>
      <c r="DD163" s="160"/>
      <c r="DE163" s="161"/>
      <c r="DF163" s="162"/>
      <c r="DG163" s="27"/>
      <c r="DH163" s="27"/>
      <c r="DI163" s="28"/>
      <c r="DJ163" s="27"/>
      <c r="DK163" s="159"/>
      <c r="DL163" s="159"/>
      <c r="DM163" s="160"/>
      <c r="DN163" s="161"/>
      <c r="DO163" s="162"/>
      <c r="DP163" s="27"/>
      <c r="DQ163" s="27"/>
      <c r="DR163" s="28"/>
      <c r="DS163" s="27"/>
      <c r="DT163" s="159"/>
      <c r="DU163" s="159"/>
      <c r="DV163" s="160"/>
      <c r="DW163" s="161"/>
      <c r="DX163" s="162"/>
      <c r="DY163" s="27"/>
      <c r="DZ163" s="27"/>
      <c r="EA163" s="28"/>
      <c r="EB163" s="27"/>
      <c r="EC163" s="159"/>
      <c r="ED163" s="159"/>
      <c r="EE163" s="160"/>
      <c r="EF163" s="161"/>
      <c r="EG163" s="162"/>
      <c r="EH163" s="27"/>
      <c r="EI163" s="27"/>
      <c r="EJ163" s="28"/>
      <c r="EK163" s="27"/>
      <c r="EL163" s="159"/>
      <c r="EM163" s="159"/>
      <c r="EN163" s="160"/>
      <c r="EO163" s="161"/>
      <c r="EP163" s="162"/>
      <c r="EQ163" s="27"/>
      <c r="ER163" s="27"/>
      <c r="ES163" s="28"/>
      <c r="ET163" s="27"/>
      <c r="EU163" s="159"/>
      <c r="EV163" s="159"/>
      <c r="EW163" s="160"/>
      <c r="EX163" s="161"/>
      <c r="EY163" s="162"/>
      <c r="EZ163" s="27"/>
      <c r="FA163" s="27"/>
      <c r="FB163" s="28"/>
      <c r="FC163" s="27"/>
      <c r="FD163" s="159"/>
      <c r="FE163" s="159"/>
      <c r="FF163" s="160"/>
      <c r="FG163" s="161"/>
      <c r="FH163" s="162"/>
      <c r="FI163" s="27"/>
      <c r="FJ163" s="27"/>
      <c r="FK163" s="28"/>
      <c r="FL163" s="27"/>
      <c r="FM163" s="159"/>
      <c r="FN163" s="159"/>
      <c r="FO163" s="160"/>
      <c r="FP163" s="161"/>
      <c r="FQ163" s="162"/>
      <c r="FR163" s="27"/>
      <c r="FS163" s="27"/>
      <c r="FT163" s="28"/>
      <c r="FU163" s="27"/>
      <c r="FV163" s="159"/>
      <c r="FW163" s="159"/>
      <c r="FX163" s="160"/>
      <c r="FY163" s="161"/>
      <c r="FZ163" s="162"/>
      <c r="GA163" s="27"/>
      <c r="GB163" s="27"/>
      <c r="GC163" s="28"/>
      <c r="GD163" s="27"/>
      <c r="GE163" s="159"/>
      <c r="GF163" s="159"/>
      <c r="GG163" s="160"/>
      <c r="GH163" s="161"/>
      <c r="GI163" s="162"/>
      <c r="GJ163" s="27"/>
      <c r="GK163" s="27"/>
      <c r="GL163" s="28"/>
      <c r="GM163" s="27"/>
      <c r="GN163" s="159"/>
      <c r="GO163" s="159"/>
      <c r="GP163" s="160"/>
      <c r="GQ163" s="161"/>
      <c r="GR163" s="162"/>
      <c r="GS163" s="27"/>
      <c r="GT163" s="27"/>
      <c r="GU163" s="28"/>
      <c r="GV163" s="27"/>
      <c r="GW163" s="159"/>
      <c r="GX163" s="159"/>
      <c r="GY163" s="160"/>
      <c r="GZ163" s="161"/>
      <c r="HA163" s="162"/>
      <c r="HB163" s="27"/>
      <c r="HC163" s="27"/>
      <c r="HD163" s="28"/>
      <c r="HE163" s="27"/>
      <c r="HF163" s="159"/>
      <c r="HG163" s="159"/>
      <c r="HH163" s="160"/>
      <c r="HI163" s="161"/>
      <c r="HJ163" s="162"/>
      <c r="HK163" s="27"/>
      <c r="HL163" s="27"/>
      <c r="HM163" s="28"/>
      <c r="HN163" s="27"/>
      <c r="HO163" s="159"/>
      <c r="HP163" s="159"/>
      <c r="HQ163" s="160"/>
      <c r="HR163" s="161"/>
      <c r="HS163" s="162"/>
      <c r="HT163" s="27"/>
      <c r="HU163" s="27"/>
      <c r="HV163" s="28"/>
      <c r="HW163" s="27"/>
      <c r="HX163" s="159"/>
      <c r="HY163" s="159"/>
      <c r="HZ163" s="160"/>
      <c r="IA163" s="161"/>
      <c r="IB163" s="162"/>
      <c r="IC163" s="27"/>
      <c r="ID163" s="27"/>
      <c r="IE163" s="28"/>
      <c r="IF163" s="27"/>
      <c r="IG163" s="159"/>
      <c r="IH163" s="159"/>
      <c r="II163" s="160"/>
      <c r="IJ163" s="161"/>
      <c r="IK163" s="162"/>
      <c r="IL163" s="27"/>
      <c r="IM163" s="27"/>
      <c r="IN163" s="28"/>
      <c r="IO163" s="27"/>
      <c r="IP163" s="159"/>
      <c r="IQ163" s="159"/>
      <c r="IR163" s="160"/>
      <c r="IS163" s="161"/>
      <c r="IT163" s="162"/>
      <c r="IU163" s="27"/>
      <c r="IV163" s="27"/>
      <c r="IW163" s="28"/>
      <c r="IX163" s="27"/>
      <c r="IY163" s="159"/>
      <c r="IZ163" s="159"/>
      <c r="JA163" s="160"/>
      <c r="JB163" s="161"/>
      <c r="JC163" s="162"/>
      <c r="JD163" s="27"/>
      <c r="JE163" s="27"/>
      <c r="JF163" s="28"/>
      <c r="JG163" s="27"/>
      <c r="JH163" s="159"/>
      <c r="JI163" s="159"/>
      <c r="JJ163" s="160"/>
      <c r="JK163" s="161"/>
      <c r="JL163" s="162"/>
      <c r="JM163" s="5"/>
    </row>
    <row r="164" spans="2:273" ht="27" customHeight="1" x14ac:dyDescent="0.2">
      <c r="B164" s="151" t="s">
        <v>103</v>
      </c>
      <c r="C164" s="429"/>
      <c r="D164" s="378">
        <v>0</v>
      </c>
      <c r="E164" s="510" t="str">
        <f>IF(D164&gt;='Valori soglia'!H$6,"BöB","OAPub")</f>
        <v>OAPub</v>
      </c>
      <c r="F164" s="505" t="str">
        <f>IF(D164&gt;='Valori soglia'!H$6,"Offenes Procedura *","")</f>
        <v/>
      </c>
      <c r="G164" s="506"/>
      <c r="H164" s="502" t="str">
        <f>IF(E164="BöB","Ja","No")</f>
        <v>No</v>
      </c>
      <c r="I164" s="503" t="str">
        <f>IF(E164="BöB","Ja","No")</f>
        <v>No</v>
      </c>
      <c r="J164" s="495"/>
      <c r="K164" s="77"/>
      <c r="L164" s="27"/>
      <c r="M164" s="28"/>
      <c r="N164" s="36"/>
      <c r="O164" s="167"/>
      <c r="P164" s="167"/>
      <c r="Q164" s="71"/>
      <c r="R164" s="126"/>
      <c r="S164" s="162"/>
      <c r="T164" s="162"/>
      <c r="U164" s="36"/>
      <c r="V164" s="27"/>
      <c r="W164" s="28"/>
      <c r="X164" s="27"/>
      <c r="Y164" s="159"/>
      <c r="Z164" s="159"/>
      <c r="AA164" s="160"/>
      <c r="AB164" s="161"/>
      <c r="AC164" s="162"/>
      <c r="AD164" s="36"/>
      <c r="AE164" s="27"/>
      <c r="AF164" s="28"/>
      <c r="AG164" s="27"/>
      <c r="AH164" s="159"/>
      <c r="AI164" s="159"/>
      <c r="AJ164" s="160"/>
      <c r="AK164" s="161"/>
      <c r="AL164" s="162"/>
      <c r="AM164" s="36"/>
      <c r="AN164" s="27"/>
      <c r="AO164" s="28"/>
      <c r="AP164" s="27"/>
      <c r="AQ164" s="159"/>
      <c r="AR164" s="159"/>
      <c r="AS164" s="160"/>
      <c r="AT164" s="161"/>
      <c r="AU164" s="162"/>
      <c r="AV164" s="36"/>
      <c r="AW164" s="27"/>
      <c r="AX164" s="28"/>
      <c r="AY164" s="27"/>
      <c r="AZ164" s="159"/>
      <c r="BA164" s="159"/>
      <c r="BB164" s="160"/>
      <c r="BC164" s="161"/>
      <c r="BD164" s="162"/>
      <c r="BE164" s="36"/>
      <c r="BF164" s="27"/>
      <c r="BG164" s="28"/>
      <c r="BH164" s="27"/>
      <c r="BI164" s="159"/>
      <c r="BJ164" s="159"/>
      <c r="BK164" s="160"/>
      <c r="BL164" s="161"/>
      <c r="BM164" s="162"/>
      <c r="BN164" s="36"/>
      <c r="BO164" s="27"/>
      <c r="BP164" s="28"/>
      <c r="BQ164" s="27"/>
      <c r="BR164" s="159"/>
      <c r="BS164" s="159"/>
      <c r="BT164" s="160"/>
      <c r="BU164" s="161"/>
      <c r="BV164" s="162"/>
      <c r="BW164" s="36"/>
      <c r="BX164" s="27"/>
      <c r="BY164" s="28"/>
      <c r="BZ164" s="27"/>
      <c r="CA164" s="159"/>
      <c r="CB164" s="159"/>
      <c r="CC164" s="160"/>
      <c r="CD164" s="161"/>
      <c r="CE164" s="162"/>
      <c r="CF164" s="36"/>
      <c r="CG164" s="27"/>
      <c r="CH164" s="28"/>
      <c r="CI164" s="27"/>
      <c r="CJ164" s="159"/>
      <c r="CK164" s="159"/>
      <c r="CL164" s="160"/>
      <c r="CM164" s="161"/>
      <c r="CN164" s="162"/>
      <c r="CO164" s="36"/>
      <c r="CP164" s="27"/>
      <c r="CQ164" s="28"/>
      <c r="CR164" s="27"/>
      <c r="CS164" s="159"/>
      <c r="CT164" s="159"/>
      <c r="CU164" s="160"/>
      <c r="CV164" s="161"/>
      <c r="CW164" s="162"/>
      <c r="CX164" s="36"/>
      <c r="CY164" s="27"/>
      <c r="CZ164" s="28"/>
      <c r="DA164" s="27"/>
      <c r="DB164" s="159"/>
      <c r="DC164" s="159"/>
      <c r="DD164" s="160"/>
      <c r="DE164" s="161"/>
      <c r="DF164" s="162"/>
      <c r="DG164" s="36"/>
      <c r="DH164" s="27"/>
      <c r="DI164" s="28"/>
      <c r="DJ164" s="27"/>
      <c r="DK164" s="159"/>
      <c r="DL164" s="159"/>
      <c r="DM164" s="160"/>
      <c r="DN164" s="161"/>
      <c r="DO164" s="162"/>
      <c r="DP164" s="36"/>
      <c r="DQ164" s="27"/>
      <c r="DR164" s="28"/>
      <c r="DS164" s="27"/>
      <c r="DT164" s="159"/>
      <c r="DU164" s="159"/>
      <c r="DV164" s="160"/>
      <c r="DW164" s="161"/>
      <c r="DX164" s="162"/>
      <c r="DY164" s="36"/>
      <c r="DZ164" s="27"/>
      <c r="EA164" s="28"/>
      <c r="EB164" s="27"/>
      <c r="EC164" s="159"/>
      <c r="ED164" s="159"/>
      <c r="EE164" s="160"/>
      <c r="EF164" s="161"/>
      <c r="EG164" s="162"/>
      <c r="EH164" s="36"/>
      <c r="EI164" s="27"/>
      <c r="EJ164" s="28"/>
      <c r="EK164" s="27"/>
      <c r="EL164" s="159"/>
      <c r="EM164" s="159"/>
      <c r="EN164" s="160"/>
      <c r="EO164" s="161"/>
      <c r="EP164" s="162"/>
      <c r="EQ164" s="36"/>
      <c r="ER164" s="27"/>
      <c r="ES164" s="28"/>
      <c r="ET164" s="27"/>
      <c r="EU164" s="159"/>
      <c r="EV164" s="159"/>
      <c r="EW164" s="160"/>
      <c r="EX164" s="161"/>
      <c r="EY164" s="162"/>
      <c r="EZ164" s="36"/>
      <c r="FA164" s="27"/>
      <c r="FB164" s="28"/>
      <c r="FC164" s="27"/>
      <c r="FD164" s="159"/>
      <c r="FE164" s="159"/>
      <c r="FF164" s="160"/>
      <c r="FG164" s="161"/>
      <c r="FH164" s="162"/>
      <c r="FI164" s="36"/>
      <c r="FJ164" s="27"/>
      <c r="FK164" s="28"/>
      <c r="FL164" s="27"/>
      <c r="FM164" s="159"/>
      <c r="FN164" s="159"/>
      <c r="FO164" s="160"/>
      <c r="FP164" s="161"/>
      <c r="FQ164" s="162"/>
      <c r="FR164" s="36"/>
      <c r="FS164" s="27"/>
      <c r="FT164" s="28"/>
      <c r="FU164" s="27"/>
      <c r="FV164" s="159"/>
      <c r="FW164" s="159"/>
      <c r="FX164" s="160"/>
      <c r="FY164" s="161"/>
      <c r="FZ164" s="162"/>
      <c r="GA164" s="36"/>
      <c r="GB164" s="27"/>
      <c r="GC164" s="28"/>
      <c r="GD164" s="27"/>
      <c r="GE164" s="159"/>
      <c r="GF164" s="159"/>
      <c r="GG164" s="160"/>
      <c r="GH164" s="161"/>
      <c r="GI164" s="162"/>
      <c r="GJ164" s="36"/>
      <c r="GK164" s="27"/>
      <c r="GL164" s="28"/>
      <c r="GM164" s="27"/>
      <c r="GN164" s="159"/>
      <c r="GO164" s="159"/>
      <c r="GP164" s="160"/>
      <c r="GQ164" s="161"/>
      <c r="GR164" s="162"/>
      <c r="GS164" s="36"/>
      <c r="GT164" s="27"/>
      <c r="GU164" s="28"/>
      <c r="GV164" s="27"/>
      <c r="GW164" s="159"/>
      <c r="GX164" s="159"/>
      <c r="GY164" s="160"/>
      <c r="GZ164" s="161"/>
      <c r="HA164" s="162"/>
      <c r="HB164" s="36"/>
      <c r="HC164" s="27"/>
      <c r="HD164" s="28"/>
      <c r="HE164" s="27"/>
      <c r="HF164" s="159"/>
      <c r="HG164" s="159"/>
      <c r="HH164" s="160"/>
      <c r="HI164" s="161"/>
      <c r="HJ164" s="162"/>
      <c r="HK164" s="36"/>
      <c r="HL164" s="27"/>
      <c r="HM164" s="28"/>
      <c r="HN164" s="27"/>
      <c r="HO164" s="159"/>
      <c r="HP164" s="159"/>
      <c r="HQ164" s="160"/>
      <c r="HR164" s="161"/>
      <c r="HS164" s="162"/>
      <c r="HT164" s="36"/>
      <c r="HU164" s="27"/>
      <c r="HV164" s="28"/>
      <c r="HW164" s="27"/>
      <c r="HX164" s="159"/>
      <c r="HY164" s="159"/>
      <c r="HZ164" s="160"/>
      <c r="IA164" s="161"/>
      <c r="IB164" s="162"/>
      <c r="IC164" s="36"/>
      <c r="ID164" s="27"/>
      <c r="IE164" s="28"/>
      <c r="IF164" s="27"/>
      <c r="IG164" s="159"/>
      <c r="IH164" s="159"/>
      <c r="II164" s="160"/>
      <c r="IJ164" s="161"/>
      <c r="IK164" s="162"/>
      <c r="IL164" s="36"/>
      <c r="IM164" s="27"/>
      <c r="IN164" s="28"/>
      <c r="IO164" s="27"/>
      <c r="IP164" s="159"/>
      <c r="IQ164" s="159"/>
      <c r="IR164" s="160"/>
      <c r="IS164" s="161"/>
      <c r="IT164" s="162"/>
      <c r="IU164" s="36"/>
      <c r="IV164" s="27"/>
      <c r="IW164" s="28"/>
      <c r="IX164" s="27"/>
      <c r="IY164" s="159"/>
      <c r="IZ164" s="159"/>
      <c r="JA164" s="160"/>
      <c r="JB164" s="161"/>
      <c r="JC164" s="162"/>
      <c r="JD164" s="36"/>
      <c r="JE164" s="27"/>
      <c r="JF164" s="28"/>
      <c r="JG164" s="27"/>
      <c r="JH164" s="159"/>
      <c r="JI164" s="159"/>
      <c r="JJ164" s="160"/>
      <c r="JK164" s="161"/>
      <c r="JL164" s="162" t="str">
        <f>IF(OR(AND(JG164="BöB",OR(JH164="Freihändig Tipo. 36 II d OAPub",JH164="Freihändig")),OR(AND(JG164="BöB",JJ164="No",JK164="No"),AND(JG164="BöB",JJ164="No",JK164="ja"),AND(JG164="BöB",JJ164="ja",JK164="No")),AND(JG164="OAPub",JK164="Ja")),"Fehler","")</f>
        <v/>
      </c>
      <c r="JM164" s="5"/>
    </row>
    <row r="165" spans="2:273" ht="27" customHeight="1" x14ac:dyDescent="0.2">
      <c r="B165" s="342" t="s">
        <v>34</v>
      </c>
      <c r="C165" s="429"/>
      <c r="D165" s="378"/>
      <c r="E165" s="510"/>
      <c r="F165" s="498" t="str">
        <f>IF(OR(AND(B164="Grundvertrag Dienstleistung",D164&gt;='Valori soglia'!H$5,D164&lt;'Valori soglia'!H$6),AND(B164="Los Dienstleistung",D164&gt;='Valori soglia'!H$5,D164&lt;'Valori soglia'!H$6),AND(B164="Grundvertrag Lieferung",D164&gt;='Valori soglia'!L$5,D164&lt;'Valori soglia'!L$6),AND(B164="Los Lieferung",D164&gt;='Valori soglia'!L$5,D164&lt;'Valori soglia'!L$6)),"Einladungsverfahren *","")</f>
        <v/>
      </c>
      <c r="G165" s="499"/>
      <c r="H165" s="502"/>
      <c r="I165" s="503"/>
      <c r="J165" s="495"/>
      <c r="K165" s="168"/>
      <c r="L165" s="27"/>
      <c r="M165" s="28"/>
      <c r="N165" s="36"/>
      <c r="O165" s="73"/>
      <c r="P165" s="73"/>
      <c r="Q165" s="71"/>
      <c r="R165" s="126"/>
      <c r="S165" s="162"/>
      <c r="T165" s="162"/>
      <c r="U165" s="27"/>
      <c r="V165" s="27"/>
      <c r="W165" s="28"/>
      <c r="X165" s="27"/>
      <c r="Y165" s="159"/>
      <c r="Z165" s="159"/>
      <c r="AA165" s="160"/>
      <c r="AB165" s="161"/>
      <c r="AC165" s="162"/>
      <c r="AD165" s="27"/>
      <c r="AE165" s="27"/>
      <c r="AF165" s="28"/>
      <c r="AG165" s="27"/>
      <c r="AH165" s="159"/>
      <c r="AI165" s="159"/>
      <c r="AJ165" s="160"/>
      <c r="AK165" s="161"/>
      <c r="AL165" s="162"/>
      <c r="AM165" s="27"/>
      <c r="AN165" s="27"/>
      <c r="AO165" s="28"/>
      <c r="AP165" s="27"/>
      <c r="AQ165" s="159"/>
      <c r="AR165" s="159"/>
      <c r="AS165" s="160"/>
      <c r="AT165" s="161"/>
      <c r="AU165" s="162"/>
      <c r="AV165" s="27"/>
      <c r="AW165" s="27"/>
      <c r="AX165" s="28"/>
      <c r="AY165" s="27"/>
      <c r="AZ165" s="159"/>
      <c r="BA165" s="159"/>
      <c r="BB165" s="160"/>
      <c r="BC165" s="161"/>
      <c r="BD165" s="162"/>
      <c r="BE165" s="27"/>
      <c r="BF165" s="27"/>
      <c r="BG165" s="28"/>
      <c r="BH165" s="27"/>
      <c r="BI165" s="159"/>
      <c r="BJ165" s="159"/>
      <c r="BK165" s="160"/>
      <c r="BL165" s="161"/>
      <c r="BM165" s="162"/>
      <c r="BN165" s="27"/>
      <c r="BO165" s="27"/>
      <c r="BP165" s="28"/>
      <c r="BQ165" s="27"/>
      <c r="BR165" s="159"/>
      <c r="BS165" s="159"/>
      <c r="BT165" s="160"/>
      <c r="BU165" s="161"/>
      <c r="BV165" s="162"/>
      <c r="BW165" s="27"/>
      <c r="BX165" s="27"/>
      <c r="BY165" s="28"/>
      <c r="BZ165" s="27"/>
      <c r="CA165" s="159"/>
      <c r="CB165" s="159"/>
      <c r="CC165" s="160"/>
      <c r="CD165" s="161"/>
      <c r="CE165" s="162"/>
      <c r="CF165" s="27"/>
      <c r="CG165" s="27"/>
      <c r="CH165" s="28"/>
      <c r="CI165" s="27"/>
      <c r="CJ165" s="159"/>
      <c r="CK165" s="159"/>
      <c r="CL165" s="160"/>
      <c r="CM165" s="161"/>
      <c r="CN165" s="162"/>
      <c r="CO165" s="27"/>
      <c r="CP165" s="27"/>
      <c r="CQ165" s="28"/>
      <c r="CR165" s="27"/>
      <c r="CS165" s="159"/>
      <c r="CT165" s="159"/>
      <c r="CU165" s="160"/>
      <c r="CV165" s="161"/>
      <c r="CW165" s="162"/>
      <c r="CX165" s="27"/>
      <c r="CY165" s="27"/>
      <c r="CZ165" s="28"/>
      <c r="DA165" s="27"/>
      <c r="DB165" s="159"/>
      <c r="DC165" s="159"/>
      <c r="DD165" s="160"/>
      <c r="DE165" s="161"/>
      <c r="DF165" s="162"/>
      <c r="DG165" s="27"/>
      <c r="DH165" s="27"/>
      <c r="DI165" s="28"/>
      <c r="DJ165" s="27"/>
      <c r="DK165" s="159"/>
      <c r="DL165" s="159"/>
      <c r="DM165" s="160"/>
      <c r="DN165" s="161"/>
      <c r="DO165" s="162"/>
      <c r="DP165" s="27"/>
      <c r="DQ165" s="27"/>
      <c r="DR165" s="28"/>
      <c r="DS165" s="27"/>
      <c r="DT165" s="159"/>
      <c r="DU165" s="159"/>
      <c r="DV165" s="160"/>
      <c r="DW165" s="161"/>
      <c r="DX165" s="162"/>
      <c r="DY165" s="27"/>
      <c r="DZ165" s="27"/>
      <c r="EA165" s="28"/>
      <c r="EB165" s="27"/>
      <c r="EC165" s="159"/>
      <c r="ED165" s="159"/>
      <c r="EE165" s="160"/>
      <c r="EF165" s="161"/>
      <c r="EG165" s="162"/>
      <c r="EH165" s="27"/>
      <c r="EI165" s="27"/>
      <c r="EJ165" s="28"/>
      <c r="EK165" s="27"/>
      <c r="EL165" s="159"/>
      <c r="EM165" s="159"/>
      <c r="EN165" s="160"/>
      <c r="EO165" s="161"/>
      <c r="EP165" s="162"/>
      <c r="EQ165" s="27"/>
      <c r="ER165" s="27"/>
      <c r="ES165" s="28"/>
      <c r="ET165" s="27"/>
      <c r="EU165" s="159"/>
      <c r="EV165" s="159"/>
      <c r="EW165" s="160"/>
      <c r="EX165" s="161"/>
      <c r="EY165" s="162"/>
      <c r="EZ165" s="27"/>
      <c r="FA165" s="27"/>
      <c r="FB165" s="28"/>
      <c r="FC165" s="27"/>
      <c r="FD165" s="159"/>
      <c r="FE165" s="159"/>
      <c r="FF165" s="160"/>
      <c r="FG165" s="161"/>
      <c r="FH165" s="162"/>
      <c r="FI165" s="27"/>
      <c r="FJ165" s="27"/>
      <c r="FK165" s="28"/>
      <c r="FL165" s="27"/>
      <c r="FM165" s="159"/>
      <c r="FN165" s="159"/>
      <c r="FO165" s="160"/>
      <c r="FP165" s="161"/>
      <c r="FQ165" s="162"/>
      <c r="FR165" s="27"/>
      <c r="FS165" s="27"/>
      <c r="FT165" s="28"/>
      <c r="FU165" s="27"/>
      <c r="FV165" s="159"/>
      <c r="FW165" s="159"/>
      <c r="FX165" s="160"/>
      <c r="FY165" s="161"/>
      <c r="FZ165" s="162"/>
      <c r="GA165" s="27"/>
      <c r="GB165" s="27"/>
      <c r="GC165" s="28"/>
      <c r="GD165" s="27"/>
      <c r="GE165" s="159"/>
      <c r="GF165" s="159"/>
      <c r="GG165" s="160"/>
      <c r="GH165" s="161"/>
      <c r="GI165" s="162"/>
      <c r="GJ165" s="27"/>
      <c r="GK165" s="27"/>
      <c r="GL165" s="28"/>
      <c r="GM165" s="27"/>
      <c r="GN165" s="159"/>
      <c r="GO165" s="159"/>
      <c r="GP165" s="160"/>
      <c r="GQ165" s="161"/>
      <c r="GR165" s="162"/>
      <c r="GS165" s="27"/>
      <c r="GT165" s="27"/>
      <c r="GU165" s="28"/>
      <c r="GV165" s="27"/>
      <c r="GW165" s="159"/>
      <c r="GX165" s="159"/>
      <c r="GY165" s="160"/>
      <c r="GZ165" s="161"/>
      <c r="HA165" s="162"/>
      <c r="HB165" s="27"/>
      <c r="HC165" s="27"/>
      <c r="HD165" s="28"/>
      <c r="HE165" s="27"/>
      <c r="HF165" s="159"/>
      <c r="HG165" s="159"/>
      <c r="HH165" s="160"/>
      <c r="HI165" s="161"/>
      <c r="HJ165" s="162"/>
      <c r="HK165" s="27"/>
      <c r="HL165" s="27"/>
      <c r="HM165" s="28"/>
      <c r="HN165" s="27"/>
      <c r="HO165" s="159"/>
      <c r="HP165" s="159"/>
      <c r="HQ165" s="160"/>
      <c r="HR165" s="161"/>
      <c r="HS165" s="162"/>
      <c r="HT165" s="27"/>
      <c r="HU165" s="27"/>
      <c r="HV165" s="28"/>
      <c r="HW165" s="27"/>
      <c r="HX165" s="159"/>
      <c r="HY165" s="159"/>
      <c r="HZ165" s="160"/>
      <c r="IA165" s="161"/>
      <c r="IB165" s="162"/>
      <c r="IC165" s="27"/>
      <c r="ID165" s="27"/>
      <c r="IE165" s="28"/>
      <c r="IF165" s="27"/>
      <c r="IG165" s="159"/>
      <c r="IH165" s="159"/>
      <c r="II165" s="160"/>
      <c r="IJ165" s="161"/>
      <c r="IK165" s="162"/>
      <c r="IL165" s="27"/>
      <c r="IM165" s="27"/>
      <c r="IN165" s="28"/>
      <c r="IO165" s="27"/>
      <c r="IP165" s="159"/>
      <c r="IQ165" s="159"/>
      <c r="IR165" s="160"/>
      <c r="IS165" s="161"/>
      <c r="IT165" s="162"/>
      <c r="IU165" s="27"/>
      <c r="IV165" s="27"/>
      <c r="IW165" s="28"/>
      <c r="IX165" s="27"/>
      <c r="IY165" s="159"/>
      <c r="IZ165" s="159"/>
      <c r="JA165" s="160"/>
      <c r="JB165" s="161"/>
      <c r="JC165" s="162"/>
      <c r="JD165" s="27"/>
      <c r="JE165" s="27"/>
      <c r="JF165" s="28"/>
      <c r="JG165" s="27"/>
      <c r="JH165" s="159"/>
      <c r="JI165" s="159"/>
      <c r="JJ165" s="160"/>
      <c r="JK165" s="161"/>
      <c r="JL165" s="162"/>
      <c r="JM165" s="5"/>
    </row>
    <row r="166" spans="2:273" ht="27" customHeight="1" thickBot="1" x14ac:dyDescent="0.25">
      <c r="B166" s="379"/>
      <c r="C166" s="434"/>
      <c r="D166" s="388"/>
      <c r="E166" s="520"/>
      <c r="F166" s="518" t="str">
        <f>IF(OR(AND(B164="Grundvertrag Dienstleistung",D164&lt;'Valori soglia'!H$5),AND(B164="Los Dienstleistung",D164&lt;'Valori soglia'!H$5),AND(B164="Grundvertrag Lieferung",D164&lt;'Valori soglia'!L$5),AND(B164="Los Lieferung",D164&lt;'Valori soglia'!L$5)),"Freihändig Tipo. 36 OAPub","")</f>
        <v/>
      </c>
      <c r="G166" s="519"/>
      <c r="H166" s="521"/>
      <c r="I166" s="522"/>
      <c r="J166" s="495"/>
      <c r="K166" s="168"/>
      <c r="L166" s="27"/>
      <c r="M166" s="28"/>
      <c r="N166" s="36"/>
      <c r="O166" s="169"/>
      <c r="P166" s="169"/>
      <c r="Q166" s="71"/>
      <c r="R166" s="126"/>
      <c r="U166" s="13"/>
      <c r="V166" s="13"/>
      <c r="W166" s="13"/>
      <c r="X166" s="13"/>
      <c r="Y166" s="13"/>
      <c r="Z166" s="13"/>
      <c r="AA166" s="13"/>
      <c r="AB166" s="50"/>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c r="BG166" s="13"/>
      <c r="BH166" s="13"/>
      <c r="BI166" s="13"/>
      <c r="BJ166" s="13"/>
      <c r="BK166" s="13"/>
      <c r="BL166" s="13"/>
      <c r="BM166" s="13"/>
      <c r="BN166" s="13"/>
      <c r="BO166" s="13"/>
      <c r="BP166" s="13"/>
      <c r="BQ166" s="13"/>
      <c r="BR166" s="13"/>
      <c r="BS166" s="13"/>
      <c r="BT166" s="13"/>
      <c r="BU166" s="13"/>
      <c r="BV166" s="13"/>
      <c r="BW166" s="13"/>
      <c r="BX166" s="13"/>
      <c r="BY166" s="13"/>
      <c r="BZ166" s="13"/>
      <c r="CA166" s="13"/>
      <c r="CB166" s="13"/>
      <c r="CC166" s="13"/>
      <c r="CD166" s="13"/>
      <c r="CE166" s="13"/>
      <c r="CF166" s="13"/>
      <c r="CG166" s="13"/>
      <c r="CH166" s="13"/>
      <c r="CI166" s="13"/>
      <c r="CJ166" s="13"/>
      <c r="CK166" s="13"/>
      <c r="CL166" s="13"/>
      <c r="CM166" s="13"/>
      <c r="CN166" s="13"/>
      <c r="CO166" s="13"/>
      <c r="CP166" s="13"/>
      <c r="CQ166" s="13"/>
      <c r="CR166" s="13"/>
      <c r="CS166" s="13"/>
      <c r="CT166" s="13"/>
      <c r="CU166" s="13"/>
      <c r="CV166" s="13"/>
      <c r="CW166" s="13"/>
      <c r="CX166" s="13"/>
      <c r="CY166" s="13"/>
      <c r="CZ166" s="13"/>
      <c r="DA166" s="13"/>
      <c r="DB166" s="13"/>
      <c r="DC166" s="13"/>
      <c r="DD166" s="13"/>
      <c r="DE166" s="13"/>
      <c r="DF166" s="13"/>
      <c r="DG166" s="13"/>
      <c r="DH166" s="13"/>
      <c r="DI166" s="13"/>
      <c r="DJ166" s="13"/>
      <c r="DK166" s="13"/>
      <c r="DL166" s="13"/>
      <c r="DM166" s="13"/>
      <c r="DN166" s="13"/>
      <c r="DO166" s="13"/>
      <c r="DP166" s="13"/>
      <c r="DQ166" s="13"/>
      <c r="DR166" s="13"/>
      <c r="DS166" s="13"/>
      <c r="DT166" s="13"/>
      <c r="DU166" s="13"/>
      <c r="DV166" s="13"/>
      <c r="DW166" s="13"/>
      <c r="DX166" s="13"/>
      <c r="DY166" s="13"/>
      <c r="DZ166" s="13"/>
      <c r="EA166" s="13"/>
      <c r="EB166" s="13"/>
      <c r="EC166" s="13"/>
      <c r="ED166" s="13"/>
      <c r="EE166" s="13"/>
      <c r="EF166" s="13"/>
      <c r="EG166" s="13"/>
      <c r="EH166" s="13"/>
      <c r="EI166" s="13"/>
      <c r="EJ166" s="13"/>
      <c r="EK166" s="13"/>
      <c r="EL166" s="13"/>
      <c r="EM166" s="13"/>
      <c r="EN166" s="13"/>
      <c r="EO166" s="13"/>
      <c r="EP166" s="13"/>
      <c r="EQ166" s="13"/>
      <c r="ER166" s="13"/>
      <c r="ES166" s="13"/>
      <c r="ET166" s="13"/>
      <c r="EU166" s="13"/>
      <c r="EV166" s="13"/>
      <c r="EW166" s="13"/>
      <c r="EX166" s="13"/>
      <c r="EY166" s="13"/>
      <c r="EZ166" s="13"/>
      <c r="FA166" s="13"/>
      <c r="FB166" s="13"/>
      <c r="FC166" s="13"/>
      <c r="FD166" s="13"/>
      <c r="FE166" s="13"/>
      <c r="FF166" s="13"/>
      <c r="FG166" s="13"/>
      <c r="FH166" s="13"/>
      <c r="FI166" s="13"/>
      <c r="FJ166" s="13"/>
      <c r="FK166" s="13"/>
      <c r="FL166" s="13"/>
      <c r="FM166" s="13"/>
      <c r="FN166" s="13"/>
      <c r="FO166" s="13"/>
      <c r="FP166" s="13"/>
      <c r="FQ166" s="13"/>
      <c r="FR166" s="13"/>
      <c r="FS166" s="13"/>
      <c r="FT166" s="13"/>
      <c r="FU166" s="13"/>
      <c r="FV166" s="13"/>
      <c r="FW166" s="13"/>
      <c r="FX166" s="13"/>
      <c r="FY166" s="13"/>
      <c r="FZ166" s="13"/>
      <c r="GA166" s="13"/>
      <c r="GB166" s="13"/>
      <c r="GC166" s="13"/>
      <c r="GD166" s="13"/>
      <c r="GE166" s="13"/>
      <c r="GF166" s="13"/>
      <c r="GG166" s="13"/>
      <c r="GH166" s="13"/>
      <c r="GI166" s="13"/>
      <c r="GJ166" s="13"/>
      <c r="GK166" s="13"/>
      <c r="GL166" s="13"/>
      <c r="GM166" s="13"/>
      <c r="GN166" s="13"/>
      <c r="GO166" s="13"/>
      <c r="GP166" s="13"/>
      <c r="GQ166" s="13"/>
      <c r="GR166" s="13"/>
      <c r="GS166" s="13"/>
      <c r="GT166" s="13"/>
      <c r="GU166" s="13"/>
      <c r="GV166" s="13"/>
      <c r="GW166" s="13"/>
      <c r="GX166" s="13"/>
      <c r="GY166" s="13"/>
      <c r="GZ166" s="13"/>
      <c r="HA166" s="13"/>
      <c r="HB166" s="27"/>
      <c r="HC166" s="27"/>
      <c r="HD166" s="28"/>
      <c r="HE166" s="22"/>
      <c r="HF166" s="44"/>
      <c r="HG166" s="44"/>
      <c r="HH166" s="30"/>
      <c r="HI166" s="30"/>
      <c r="HJ166" s="13"/>
      <c r="HK166" s="27"/>
      <c r="HL166" s="27"/>
      <c r="HM166" s="28"/>
      <c r="HN166" s="22"/>
      <c r="HO166" s="44"/>
      <c r="HP166" s="44"/>
      <c r="HQ166" s="30"/>
      <c r="HR166" s="30"/>
      <c r="HS166" s="13"/>
      <c r="HT166" s="27"/>
      <c r="HU166" s="27"/>
      <c r="HV166" s="28"/>
      <c r="HW166" s="22"/>
      <c r="HX166" s="44"/>
      <c r="HY166" s="44"/>
      <c r="HZ166" s="30"/>
      <c r="IA166" s="30"/>
      <c r="IB166" s="13"/>
      <c r="IC166" s="27"/>
      <c r="ID166" s="27"/>
      <c r="IE166" s="28"/>
      <c r="IF166" s="22"/>
      <c r="IG166" s="44"/>
      <c r="IH166" s="44"/>
      <c r="II166" s="30"/>
      <c r="IJ166" s="30"/>
      <c r="IK166" s="13"/>
      <c r="IL166" s="13"/>
      <c r="IM166" s="13"/>
      <c r="IN166" s="13"/>
      <c r="IO166" s="13"/>
      <c r="IP166" s="13"/>
      <c r="IQ166" s="13"/>
      <c r="IR166" s="13"/>
      <c r="IS166" s="13"/>
      <c r="IT166" s="13"/>
      <c r="IU166" s="13"/>
      <c r="IV166" s="13"/>
      <c r="IW166" s="13"/>
      <c r="IX166" s="13"/>
      <c r="IY166" s="13"/>
      <c r="IZ166" s="13"/>
      <c r="JA166" s="13"/>
      <c r="JB166" s="13"/>
      <c r="JC166" s="13"/>
      <c r="JD166" s="13"/>
      <c r="JE166" s="13"/>
      <c r="JF166" s="13"/>
      <c r="JG166" s="13"/>
      <c r="JH166" s="13"/>
      <c r="JI166" s="13"/>
      <c r="JJ166" s="13"/>
      <c r="JK166" s="13"/>
      <c r="JL166" s="5"/>
      <c r="JM166" s="5"/>
    </row>
    <row r="167" spans="2:273" ht="26.25" customHeight="1" x14ac:dyDescent="0.2">
      <c r="B167" s="79"/>
      <c r="C167" s="36"/>
      <c r="D167" s="78"/>
      <c r="E167" s="79"/>
      <c r="F167" s="73"/>
      <c r="G167" s="73"/>
      <c r="H167" s="73"/>
      <c r="I167" s="73"/>
      <c r="J167" s="19"/>
      <c r="K167" s="79"/>
      <c r="L167" s="36"/>
      <c r="M167" s="78"/>
      <c r="N167" s="11"/>
      <c r="O167" s="11"/>
      <c r="P167" s="36"/>
      <c r="Q167" s="19"/>
      <c r="R167" s="166"/>
      <c r="S167" s="6"/>
      <c r="T167" s="6"/>
      <c r="U167" s="19"/>
      <c r="V167" s="19"/>
      <c r="W167" s="19"/>
      <c r="X167" s="19"/>
      <c r="Y167" s="19"/>
      <c r="Z167" s="19"/>
      <c r="AA167" s="19"/>
      <c r="AB167" s="19"/>
      <c r="AC167" s="19"/>
      <c r="AD167" s="19"/>
      <c r="AE167" s="19"/>
      <c r="AF167" s="19"/>
      <c r="AG167" s="19"/>
      <c r="AH167" s="19"/>
      <c r="AI167" s="19"/>
      <c r="AJ167" s="19"/>
      <c r="AK167" s="19"/>
      <c r="AL167" s="19"/>
      <c r="AM167" s="19"/>
      <c r="AN167" s="19"/>
      <c r="AO167" s="19"/>
      <c r="AP167" s="19"/>
      <c r="AQ167" s="19"/>
      <c r="AR167" s="19"/>
      <c r="AS167" s="19"/>
      <c r="AT167" s="19"/>
      <c r="AU167" s="19"/>
      <c r="AV167" s="19"/>
      <c r="AW167" s="19"/>
      <c r="AX167" s="19"/>
      <c r="AY167" s="19"/>
      <c r="AZ167" s="19"/>
      <c r="BA167" s="19"/>
      <c r="BB167" s="19"/>
      <c r="BC167" s="19"/>
      <c r="BD167" s="19"/>
      <c r="BE167" s="19"/>
      <c r="BF167" s="13"/>
      <c r="BG167" s="13"/>
      <c r="BH167" s="13"/>
      <c r="BI167" s="13"/>
      <c r="BJ167" s="13"/>
      <c r="BK167" s="13"/>
      <c r="BL167" s="13"/>
      <c r="BM167" s="13"/>
      <c r="BN167" s="13"/>
      <c r="BO167" s="13"/>
      <c r="BP167" s="13"/>
      <c r="BQ167" s="13"/>
      <c r="BR167" s="13"/>
      <c r="BS167" s="13"/>
      <c r="BT167" s="13"/>
      <c r="BU167" s="13"/>
      <c r="BV167" s="13"/>
      <c r="BW167" s="13"/>
      <c r="BX167" s="13"/>
      <c r="BY167" s="13"/>
      <c r="BZ167" s="13"/>
      <c r="CA167" s="13"/>
      <c r="CB167" s="13"/>
      <c r="CC167" s="13"/>
      <c r="CD167" s="13"/>
      <c r="CE167" s="13"/>
      <c r="CF167" s="13"/>
      <c r="CG167" s="13"/>
      <c r="CH167" s="13"/>
      <c r="CI167" s="13"/>
      <c r="CJ167" s="13"/>
      <c r="CK167" s="13"/>
      <c r="CL167" s="13"/>
      <c r="CM167" s="13"/>
      <c r="CN167" s="13"/>
      <c r="CO167" s="13"/>
      <c r="CP167" s="13"/>
      <c r="CQ167" s="13"/>
      <c r="CR167" s="13"/>
      <c r="CS167" s="13"/>
      <c r="CT167" s="13"/>
      <c r="CU167" s="13"/>
      <c r="CV167" s="13"/>
      <c r="CW167" s="13"/>
      <c r="CX167" s="13"/>
      <c r="CY167" s="13"/>
      <c r="CZ167" s="13"/>
      <c r="DA167" s="13"/>
      <c r="DB167" s="13"/>
      <c r="DC167" s="13"/>
      <c r="DD167" s="13"/>
      <c r="DE167" s="13"/>
      <c r="DF167" s="13"/>
      <c r="DG167" s="13"/>
      <c r="DH167" s="13"/>
      <c r="DI167" s="13"/>
      <c r="DJ167" s="13"/>
      <c r="DK167" s="13"/>
      <c r="DL167" s="13"/>
      <c r="DM167" s="13"/>
      <c r="DN167" s="13"/>
      <c r="DO167" s="13"/>
      <c r="DP167" s="13"/>
      <c r="DQ167" s="13"/>
      <c r="DR167" s="13"/>
      <c r="DS167" s="13"/>
      <c r="DT167" s="13"/>
      <c r="DU167" s="13"/>
      <c r="DV167" s="13"/>
      <c r="DW167" s="13"/>
      <c r="DX167" s="13"/>
      <c r="DY167" s="13"/>
      <c r="DZ167" s="13"/>
      <c r="EA167" s="13"/>
      <c r="EB167" s="13"/>
      <c r="EC167" s="13"/>
      <c r="ED167" s="13"/>
      <c r="EE167" s="13"/>
      <c r="EF167" s="13"/>
      <c r="EG167" s="13"/>
      <c r="EH167" s="13"/>
      <c r="EI167" s="13"/>
      <c r="EJ167" s="13"/>
      <c r="EK167" s="13"/>
      <c r="EL167" s="13"/>
      <c r="EM167" s="13"/>
      <c r="EN167" s="13"/>
      <c r="EO167" s="13"/>
      <c r="EP167" s="13"/>
      <c r="EQ167" s="13"/>
      <c r="ER167" s="13"/>
      <c r="ES167" s="13"/>
      <c r="ET167" s="13"/>
      <c r="EU167" s="13"/>
      <c r="EV167" s="13"/>
      <c r="EW167" s="13"/>
      <c r="EX167" s="13"/>
      <c r="EY167" s="13"/>
      <c r="EZ167" s="13"/>
      <c r="FA167" s="13"/>
      <c r="FB167" s="13"/>
      <c r="FC167" s="13"/>
      <c r="FD167" s="13"/>
      <c r="FE167" s="13"/>
      <c r="FF167" s="13"/>
      <c r="FG167" s="13"/>
      <c r="FH167" s="13"/>
      <c r="FI167" s="13"/>
      <c r="FJ167" s="13"/>
      <c r="FK167" s="13"/>
      <c r="FL167" s="13"/>
      <c r="FM167" s="13"/>
      <c r="FN167" s="13"/>
      <c r="FO167" s="13"/>
      <c r="FP167" s="13"/>
      <c r="FQ167" s="13"/>
      <c r="FR167" s="13"/>
      <c r="FS167" s="13"/>
      <c r="FT167" s="13"/>
      <c r="FU167" s="13"/>
      <c r="FV167" s="13"/>
      <c r="FW167" s="13"/>
      <c r="FX167" s="13"/>
      <c r="FY167" s="13"/>
      <c r="FZ167" s="13"/>
      <c r="GA167" s="13"/>
      <c r="GB167" s="13"/>
      <c r="GC167" s="13"/>
      <c r="GD167" s="13"/>
      <c r="GE167" s="13"/>
      <c r="GF167" s="13"/>
      <c r="GG167" s="13"/>
      <c r="GH167" s="13"/>
      <c r="GI167" s="13"/>
      <c r="GJ167" s="13"/>
      <c r="GK167" s="13"/>
      <c r="GL167" s="13"/>
      <c r="GM167" s="13"/>
      <c r="GN167" s="13"/>
      <c r="GO167" s="13"/>
      <c r="GP167" s="13"/>
      <c r="GQ167" s="13"/>
      <c r="GR167" s="13"/>
      <c r="GS167" s="13"/>
      <c r="GT167" s="13"/>
      <c r="GU167" s="13"/>
      <c r="GV167" s="13"/>
      <c r="GW167" s="13"/>
      <c r="GX167" s="13"/>
      <c r="GY167" s="13"/>
      <c r="GZ167" s="13"/>
      <c r="HA167" s="13"/>
      <c r="HB167" s="13"/>
      <c r="HC167" s="13"/>
      <c r="HD167" s="13"/>
      <c r="HE167" s="13"/>
      <c r="HF167" s="13"/>
      <c r="HG167" s="13"/>
      <c r="HH167" s="13"/>
      <c r="HI167" s="13"/>
      <c r="HJ167" s="13"/>
      <c r="HK167" s="13"/>
      <c r="HL167" s="13"/>
      <c r="HM167" s="13"/>
      <c r="HN167" s="13"/>
      <c r="HO167" s="13"/>
      <c r="HP167" s="13"/>
      <c r="HQ167" s="13"/>
      <c r="HR167" s="13"/>
      <c r="HS167" s="13"/>
      <c r="HT167" s="13"/>
      <c r="HU167" s="13"/>
      <c r="HV167" s="13"/>
      <c r="HW167" s="13"/>
      <c r="HX167" s="13"/>
      <c r="HY167" s="13"/>
      <c r="HZ167" s="13"/>
      <c r="IA167" s="13"/>
      <c r="IB167" s="13"/>
      <c r="IC167" s="13"/>
      <c r="ID167" s="13"/>
      <c r="IE167" s="13"/>
      <c r="IF167" s="13"/>
      <c r="IG167" s="13"/>
      <c r="IH167" s="13"/>
      <c r="II167" s="13"/>
      <c r="IJ167" s="13"/>
      <c r="IK167" s="13"/>
      <c r="IL167" s="13"/>
      <c r="IM167" s="13"/>
      <c r="IN167" s="13"/>
      <c r="IO167" s="13"/>
      <c r="IP167" s="13"/>
      <c r="IQ167" s="13"/>
      <c r="IR167" s="13"/>
      <c r="IS167" s="13"/>
      <c r="IT167" s="13"/>
      <c r="IU167" s="13"/>
      <c r="IV167" s="13"/>
      <c r="IW167" s="13"/>
      <c r="IX167" s="13"/>
      <c r="IY167" s="13"/>
      <c r="IZ167" s="13"/>
      <c r="JA167" s="13"/>
      <c r="JB167" s="13"/>
      <c r="JC167" s="13"/>
      <c r="JD167" s="13"/>
      <c r="JE167" s="13"/>
      <c r="JF167" s="13"/>
      <c r="JG167" s="13"/>
      <c r="JH167" s="13"/>
      <c r="JI167" s="13"/>
      <c r="JJ167" s="13"/>
      <c r="JK167" s="13"/>
      <c r="JL167" s="5"/>
      <c r="JM167" s="5"/>
    </row>
    <row r="168" spans="2:273" ht="26.25" customHeight="1" x14ac:dyDescent="0.2">
      <c r="B168" s="81"/>
      <c r="C168" s="36"/>
      <c r="D168" s="78"/>
      <c r="E168" s="79"/>
      <c r="F168" s="73"/>
      <c r="G168" s="73"/>
      <c r="H168" s="73"/>
      <c r="I168" s="73"/>
      <c r="J168" s="19"/>
      <c r="K168" s="81"/>
      <c r="L168" s="36"/>
      <c r="M168" s="78"/>
      <c r="N168" s="11"/>
      <c r="O168" s="11"/>
      <c r="P168" s="36"/>
      <c r="Q168" s="19"/>
      <c r="R168" s="80"/>
      <c r="S168" s="6"/>
      <c r="T168" s="6"/>
      <c r="U168" s="19"/>
      <c r="V168" s="19"/>
      <c r="W168" s="19"/>
      <c r="X168" s="19"/>
      <c r="Y168" s="19"/>
      <c r="Z168" s="19"/>
      <c r="AA168" s="19"/>
      <c r="AB168" s="19"/>
      <c r="AC168" s="19"/>
      <c r="AD168" s="19"/>
      <c r="AE168" s="19"/>
      <c r="AF168" s="19"/>
      <c r="AG168" s="19"/>
      <c r="AH168" s="19"/>
      <c r="AI168" s="19"/>
      <c r="AJ168" s="19"/>
      <c r="AK168" s="19"/>
      <c r="AL168" s="19"/>
      <c r="AM168" s="19"/>
      <c r="AN168" s="19"/>
      <c r="AO168" s="19"/>
      <c r="AP168" s="19"/>
      <c r="AQ168" s="19"/>
      <c r="AR168" s="19"/>
      <c r="AS168" s="19"/>
      <c r="AT168" s="19"/>
      <c r="AU168" s="19"/>
      <c r="AV168" s="19"/>
      <c r="AW168" s="19"/>
      <c r="AX168" s="19"/>
      <c r="AY168" s="19"/>
      <c r="AZ168" s="19"/>
      <c r="BA168" s="19"/>
      <c r="BB168" s="19"/>
      <c r="BC168" s="19"/>
      <c r="BD168" s="19"/>
      <c r="BE168" s="19"/>
      <c r="BF168" s="13"/>
      <c r="BG168" s="13"/>
      <c r="BH168" s="13"/>
      <c r="BI168" s="13"/>
      <c r="BJ168" s="13"/>
      <c r="BK168" s="13"/>
      <c r="BL168" s="13"/>
      <c r="BM168" s="13"/>
      <c r="BN168" s="13"/>
      <c r="BO168" s="13"/>
      <c r="BP168" s="13"/>
      <c r="BQ168" s="13"/>
      <c r="BR168" s="13"/>
      <c r="BS168" s="13"/>
      <c r="BT168" s="13"/>
      <c r="BU168" s="13"/>
      <c r="BV168" s="13"/>
      <c r="BW168" s="13"/>
      <c r="BX168" s="13"/>
      <c r="BY168" s="13"/>
      <c r="BZ168" s="13"/>
      <c r="CA168" s="13"/>
      <c r="CB168" s="13"/>
      <c r="CC168" s="13"/>
      <c r="CD168" s="13"/>
      <c r="CE168" s="13"/>
      <c r="CF168" s="13"/>
      <c r="CG168" s="13"/>
      <c r="CH168" s="13"/>
      <c r="CI168" s="13"/>
      <c r="CJ168" s="13"/>
      <c r="CK168" s="13"/>
      <c r="CL168" s="13"/>
      <c r="CM168" s="13"/>
      <c r="CN168" s="13"/>
      <c r="CO168" s="13"/>
      <c r="CP168" s="13"/>
      <c r="CQ168" s="13"/>
      <c r="CR168" s="13"/>
      <c r="CS168" s="13"/>
      <c r="CT168" s="13"/>
      <c r="CU168" s="13"/>
      <c r="CV168" s="13"/>
      <c r="CW168" s="13"/>
      <c r="CX168" s="13"/>
      <c r="CY168" s="13"/>
      <c r="CZ168" s="13"/>
      <c r="DA168" s="13"/>
      <c r="DB168" s="13"/>
      <c r="DC168" s="13"/>
      <c r="DD168" s="13"/>
      <c r="DE168" s="13"/>
      <c r="DF168" s="13"/>
      <c r="DG168" s="13"/>
      <c r="DH168" s="13"/>
      <c r="DI168" s="13"/>
      <c r="DJ168" s="13"/>
      <c r="DK168" s="13"/>
      <c r="DL168" s="13"/>
      <c r="DM168" s="13"/>
      <c r="DN168" s="13"/>
      <c r="DO168" s="13"/>
      <c r="DP168" s="13"/>
      <c r="DQ168" s="13"/>
      <c r="DR168" s="13"/>
      <c r="DS168" s="13"/>
      <c r="DT168" s="13"/>
      <c r="DU168" s="13"/>
      <c r="DV168" s="13"/>
      <c r="DW168" s="13"/>
      <c r="DX168" s="13"/>
      <c r="DY168" s="13"/>
      <c r="DZ168" s="13"/>
      <c r="EA168" s="13"/>
      <c r="EB168" s="13"/>
      <c r="EC168" s="13"/>
      <c r="ED168" s="13"/>
      <c r="EE168" s="13"/>
      <c r="EF168" s="13"/>
      <c r="EG168" s="13"/>
      <c r="EH168" s="13"/>
      <c r="EI168" s="13"/>
      <c r="EJ168" s="13"/>
      <c r="EK168" s="13"/>
      <c r="EL168" s="13"/>
      <c r="EM168" s="13"/>
      <c r="EN168" s="13"/>
      <c r="EO168" s="13"/>
      <c r="EP168" s="13"/>
      <c r="EQ168" s="13"/>
      <c r="ER168" s="13"/>
      <c r="ES168" s="13"/>
      <c r="ET168" s="13"/>
      <c r="EU168" s="13"/>
      <c r="EV168" s="13"/>
      <c r="EW168" s="13"/>
      <c r="EX168" s="13"/>
      <c r="EY168" s="13"/>
      <c r="EZ168" s="13"/>
      <c r="FA168" s="13"/>
      <c r="FB168" s="13"/>
      <c r="FC168" s="13"/>
      <c r="FD168" s="13"/>
      <c r="FE168" s="13"/>
      <c r="FF168" s="13"/>
      <c r="FG168" s="13"/>
      <c r="FH168" s="13"/>
      <c r="FI168" s="13"/>
      <c r="FJ168" s="13"/>
      <c r="FK168" s="13"/>
      <c r="FL168" s="13"/>
      <c r="FM168" s="13"/>
      <c r="FN168" s="13"/>
      <c r="FO168" s="13"/>
      <c r="FP168" s="13"/>
      <c r="FQ168" s="13"/>
      <c r="FR168" s="13"/>
      <c r="FS168" s="13"/>
      <c r="FT168" s="13"/>
      <c r="FU168" s="13"/>
      <c r="FV168" s="13"/>
      <c r="FW168" s="13"/>
      <c r="FX168" s="13"/>
      <c r="FY168" s="13"/>
      <c r="FZ168" s="13"/>
      <c r="GA168" s="13"/>
      <c r="GB168" s="13"/>
      <c r="GC168" s="13"/>
      <c r="GD168" s="13"/>
      <c r="GE168" s="13"/>
      <c r="GF168" s="13"/>
      <c r="GG168" s="13"/>
      <c r="GH168" s="13"/>
      <c r="GI168" s="13"/>
      <c r="GJ168" s="13"/>
      <c r="GK168" s="13"/>
      <c r="GL168" s="13"/>
      <c r="GM168" s="13"/>
      <c r="GN168" s="13"/>
      <c r="GO168" s="13"/>
      <c r="GP168" s="13"/>
      <c r="GQ168" s="13"/>
      <c r="GR168" s="13"/>
      <c r="GS168" s="13"/>
      <c r="GT168" s="13"/>
      <c r="GU168" s="13"/>
      <c r="GV168" s="13"/>
      <c r="GW168" s="13"/>
      <c r="GX168" s="13"/>
      <c r="GY168" s="13"/>
      <c r="GZ168" s="13"/>
      <c r="HA168" s="13"/>
      <c r="HB168" s="13"/>
      <c r="HC168" s="13"/>
      <c r="HD168" s="13"/>
      <c r="HE168" s="13"/>
      <c r="HF168" s="13"/>
      <c r="HG168" s="13"/>
      <c r="HH168" s="13"/>
      <c r="HI168" s="13"/>
      <c r="HJ168" s="13"/>
      <c r="HK168" s="13"/>
      <c r="HL168" s="13"/>
      <c r="HM168" s="13"/>
      <c r="HN168" s="13"/>
      <c r="HO168" s="13"/>
      <c r="HP168" s="13"/>
      <c r="HQ168" s="13"/>
      <c r="HR168" s="13"/>
      <c r="HS168" s="13"/>
      <c r="HT168" s="13"/>
      <c r="HU168" s="13"/>
      <c r="HV168" s="13"/>
      <c r="HW168" s="13"/>
      <c r="HX168" s="13"/>
      <c r="HY168" s="13"/>
      <c r="HZ168" s="13"/>
      <c r="IA168" s="13"/>
      <c r="IB168" s="13"/>
      <c r="IC168" s="13"/>
      <c r="ID168" s="13"/>
      <c r="IE168" s="13"/>
      <c r="IF168" s="13"/>
      <c r="IG168" s="13"/>
      <c r="IH168" s="13"/>
      <c r="II168" s="13"/>
      <c r="IJ168" s="13"/>
      <c r="IK168" s="13"/>
      <c r="IL168" s="13"/>
      <c r="IM168" s="13"/>
      <c r="IN168" s="13"/>
      <c r="IO168" s="13"/>
      <c r="IP168" s="13"/>
      <c r="IQ168" s="13"/>
      <c r="IR168" s="13"/>
      <c r="IS168" s="13"/>
      <c r="IT168" s="13"/>
      <c r="IU168" s="13"/>
      <c r="IV168" s="13"/>
      <c r="IW168" s="13"/>
      <c r="IX168" s="13"/>
      <c r="IY168" s="13"/>
      <c r="IZ168" s="13"/>
      <c r="JA168" s="13"/>
      <c r="JB168" s="13"/>
      <c r="JC168" s="13"/>
      <c r="JD168" s="13"/>
      <c r="JE168" s="13"/>
      <c r="JF168" s="13"/>
      <c r="JG168" s="13"/>
      <c r="JH168" s="13"/>
      <c r="JI168" s="13"/>
      <c r="JJ168" s="13"/>
      <c r="JK168" s="13"/>
      <c r="JL168" s="5"/>
      <c r="JM168" s="5"/>
    </row>
    <row r="169" spans="2:273" ht="26.25" customHeight="1" x14ac:dyDescent="0.2">
      <c r="B169" s="81"/>
      <c r="C169" s="36"/>
      <c r="D169" s="78"/>
      <c r="E169" s="79"/>
      <c r="F169" s="73"/>
      <c r="G169" s="73"/>
      <c r="H169" s="73"/>
      <c r="I169" s="73"/>
      <c r="J169" s="19"/>
      <c r="K169" s="81"/>
      <c r="L169" s="36"/>
      <c r="M169" s="78"/>
      <c r="N169" s="11"/>
      <c r="O169" s="11"/>
      <c r="P169" s="36"/>
      <c r="Q169" s="19"/>
      <c r="R169" s="80"/>
      <c r="S169" s="6"/>
      <c r="T169" s="6"/>
      <c r="U169" s="19"/>
      <c r="V169" s="19"/>
      <c r="W169" s="19"/>
      <c r="X169" s="19"/>
      <c r="Y169" s="19"/>
      <c r="Z169" s="19"/>
      <c r="AA169" s="19"/>
      <c r="AB169" s="19"/>
      <c r="AC169" s="19"/>
      <c r="AD169" s="19"/>
      <c r="AE169" s="19"/>
      <c r="AF169" s="19"/>
      <c r="AG169" s="19"/>
      <c r="AH169" s="19"/>
      <c r="AI169" s="19"/>
      <c r="AJ169" s="19"/>
      <c r="AK169" s="19"/>
      <c r="AL169" s="19"/>
      <c r="AM169" s="19"/>
      <c r="AN169" s="19"/>
      <c r="AO169" s="19"/>
      <c r="AP169" s="19"/>
      <c r="AQ169" s="19"/>
      <c r="AR169" s="19"/>
      <c r="AS169" s="19"/>
      <c r="AT169" s="19"/>
      <c r="AU169" s="19"/>
      <c r="AV169" s="19"/>
      <c r="AW169" s="19"/>
      <c r="AX169" s="19"/>
      <c r="AY169" s="19"/>
      <c r="AZ169" s="19"/>
      <c r="BA169" s="19"/>
      <c r="BB169" s="19"/>
      <c r="BC169" s="19"/>
      <c r="BD169" s="19"/>
      <c r="BE169" s="19"/>
      <c r="BF169" s="13"/>
      <c r="BG169" s="13"/>
      <c r="BH169" s="13"/>
      <c r="BI169" s="13"/>
      <c r="BJ169" s="13"/>
      <c r="BK169" s="13"/>
      <c r="BL169" s="13"/>
      <c r="BM169" s="13"/>
      <c r="BN169" s="13"/>
      <c r="BO169" s="13"/>
      <c r="BP169" s="13"/>
      <c r="BQ169" s="13"/>
      <c r="BR169" s="13"/>
      <c r="BS169" s="13"/>
      <c r="BT169" s="13"/>
      <c r="BU169" s="13"/>
      <c r="BV169" s="13"/>
      <c r="BW169" s="13"/>
      <c r="BX169" s="13"/>
      <c r="BY169" s="13"/>
      <c r="BZ169" s="13"/>
      <c r="CA169" s="13"/>
      <c r="CB169" s="13"/>
      <c r="CC169" s="13"/>
      <c r="CD169" s="13"/>
      <c r="CE169" s="13"/>
      <c r="CF169" s="13"/>
      <c r="CG169" s="13"/>
      <c r="CH169" s="13"/>
      <c r="CI169" s="13"/>
      <c r="CJ169" s="13"/>
      <c r="CK169" s="13"/>
      <c r="CL169" s="13"/>
      <c r="CM169" s="13"/>
      <c r="CN169" s="13"/>
      <c r="CO169" s="13"/>
      <c r="CP169" s="13"/>
      <c r="CQ169" s="13"/>
      <c r="CR169" s="13"/>
      <c r="CS169" s="13"/>
      <c r="CT169" s="13"/>
      <c r="CU169" s="13"/>
      <c r="CV169" s="13"/>
      <c r="CW169" s="13"/>
      <c r="CX169" s="13"/>
      <c r="CY169" s="13"/>
      <c r="CZ169" s="13"/>
      <c r="DA169" s="13"/>
      <c r="DB169" s="13"/>
      <c r="DC169" s="13"/>
      <c r="DD169" s="13"/>
      <c r="DE169" s="13"/>
      <c r="DF169" s="13"/>
      <c r="DG169" s="13"/>
      <c r="DH169" s="13"/>
      <c r="DI169" s="13"/>
      <c r="DJ169" s="13"/>
      <c r="DK169" s="13"/>
      <c r="DL169" s="13"/>
      <c r="DM169" s="13"/>
      <c r="DN169" s="13"/>
      <c r="DO169" s="13"/>
      <c r="DP169" s="13"/>
      <c r="DQ169" s="13"/>
      <c r="DR169" s="13"/>
      <c r="DS169" s="13"/>
      <c r="DT169" s="13"/>
      <c r="DU169" s="13"/>
      <c r="DV169" s="13"/>
      <c r="DW169" s="13"/>
      <c r="DX169" s="13"/>
      <c r="DY169" s="13"/>
      <c r="DZ169" s="13"/>
      <c r="EA169" s="13"/>
      <c r="EB169" s="13"/>
      <c r="EC169" s="13"/>
      <c r="ED169" s="13"/>
      <c r="EE169" s="13"/>
      <c r="EF169" s="13"/>
      <c r="EG169" s="13"/>
      <c r="EH169" s="13"/>
      <c r="EI169" s="13"/>
      <c r="EJ169" s="13"/>
      <c r="EK169" s="13"/>
      <c r="EL169" s="13"/>
      <c r="EM169" s="13"/>
      <c r="EN169" s="13"/>
      <c r="EO169" s="13"/>
      <c r="EP169" s="13"/>
      <c r="EQ169" s="13"/>
      <c r="ER169" s="13"/>
      <c r="ES169" s="13"/>
      <c r="ET169" s="13"/>
      <c r="EU169" s="13"/>
      <c r="EV169" s="13"/>
      <c r="EW169" s="13"/>
      <c r="EX169" s="13"/>
      <c r="EY169" s="13"/>
      <c r="EZ169" s="13"/>
      <c r="FA169" s="13"/>
      <c r="FB169" s="13"/>
      <c r="FC169" s="13"/>
      <c r="FD169" s="13"/>
      <c r="FE169" s="13"/>
      <c r="FF169" s="13"/>
      <c r="FG169" s="13"/>
      <c r="FH169" s="13"/>
      <c r="FI169" s="13"/>
      <c r="FJ169" s="13"/>
      <c r="FK169" s="13"/>
      <c r="FL169" s="13"/>
      <c r="FM169" s="13"/>
      <c r="FN169" s="13"/>
      <c r="FO169" s="13"/>
      <c r="FP169" s="13"/>
      <c r="FQ169" s="13"/>
      <c r="FR169" s="13"/>
      <c r="FS169" s="13"/>
      <c r="FT169" s="13"/>
      <c r="FU169" s="13"/>
      <c r="FV169" s="13"/>
      <c r="FW169" s="13"/>
      <c r="FX169" s="13"/>
      <c r="FY169" s="13"/>
      <c r="FZ169" s="13"/>
      <c r="GA169" s="13"/>
      <c r="GB169" s="13"/>
      <c r="GC169" s="13"/>
      <c r="GD169" s="13"/>
      <c r="GE169" s="13"/>
      <c r="GF169" s="13"/>
      <c r="GG169" s="13"/>
      <c r="GH169" s="13"/>
      <c r="GI169" s="13"/>
      <c r="GJ169" s="13"/>
      <c r="GK169" s="13"/>
      <c r="GL169" s="13"/>
      <c r="GM169" s="13"/>
      <c r="GN169" s="13"/>
      <c r="GO169" s="13"/>
      <c r="GP169" s="13"/>
      <c r="GQ169" s="13"/>
      <c r="GR169" s="13"/>
      <c r="GS169" s="13"/>
      <c r="GT169" s="13"/>
      <c r="GU169" s="13"/>
      <c r="GV169" s="13"/>
      <c r="GW169" s="13"/>
      <c r="GX169" s="13"/>
      <c r="GY169" s="13"/>
      <c r="GZ169" s="13"/>
      <c r="HA169" s="13"/>
      <c r="HB169" s="13"/>
      <c r="HC169" s="13"/>
      <c r="HD169" s="13"/>
      <c r="HE169" s="13"/>
      <c r="HF169" s="13"/>
      <c r="HG169" s="13"/>
      <c r="HH169" s="13"/>
      <c r="HI169" s="13"/>
      <c r="HJ169" s="13"/>
      <c r="HK169" s="13"/>
      <c r="HL169" s="13"/>
      <c r="HM169" s="13"/>
      <c r="HN169" s="13"/>
      <c r="HO169" s="13"/>
      <c r="HP169" s="13"/>
      <c r="HQ169" s="13"/>
      <c r="HR169" s="13"/>
      <c r="HS169" s="13"/>
      <c r="HT169" s="13"/>
      <c r="HU169" s="13"/>
      <c r="HV169" s="13"/>
      <c r="HW169" s="13"/>
      <c r="HX169" s="13"/>
      <c r="HY169" s="13"/>
      <c r="HZ169" s="13"/>
      <c r="IA169" s="13"/>
      <c r="IB169" s="13"/>
      <c r="IC169" s="13"/>
      <c r="ID169" s="13"/>
      <c r="IE169" s="13"/>
      <c r="IF169" s="13"/>
      <c r="IG169" s="13"/>
      <c r="IH169" s="13"/>
      <c r="II169" s="13"/>
      <c r="IJ169" s="13"/>
      <c r="IK169" s="13"/>
      <c r="IL169" s="13"/>
      <c r="IM169" s="13"/>
      <c r="IN169" s="13"/>
      <c r="IO169" s="13"/>
      <c r="IP169" s="13"/>
      <c r="IQ169" s="13"/>
      <c r="IR169" s="13"/>
      <c r="IS169" s="13"/>
      <c r="IT169" s="13"/>
      <c r="IU169" s="13"/>
      <c r="IV169" s="13"/>
      <c r="IW169" s="13"/>
      <c r="IX169" s="13"/>
      <c r="IY169" s="13"/>
      <c r="IZ169" s="13"/>
      <c r="JA169" s="13"/>
      <c r="JB169" s="13"/>
      <c r="JC169" s="13"/>
      <c r="JD169" s="13"/>
      <c r="JE169" s="13"/>
      <c r="JF169" s="13"/>
      <c r="JG169" s="13"/>
      <c r="JH169" s="13"/>
      <c r="JI169" s="13"/>
      <c r="JJ169" s="13"/>
      <c r="JK169" s="13"/>
      <c r="JL169" s="5"/>
      <c r="JM169" s="5"/>
    </row>
    <row r="170" spans="2:273" ht="18.75" customHeight="1" x14ac:dyDescent="0.2">
      <c r="B170" s="36"/>
      <c r="C170" s="36"/>
      <c r="D170" s="78"/>
      <c r="E170" s="36"/>
      <c r="F170" s="77"/>
      <c r="G170" s="77"/>
      <c r="H170" s="71"/>
      <c r="I170" s="71"/>
      <c r="J170" s="6"/>
      <c r="K170" s="36"/>
      <c r="L170" s="36"/>
      <c r="M170" s="82"/>
      <c r="N170" s="36"/>
      <c r="O170" s="36"/>
      <c r="P170" s="36"/>
      <c r="Q170" s="19"/>
      <c r="R170" s="80"/>
      <c r="S170" s="6"/>
      <c r="T170" s="6"/>
      <c r="U170" s="19"/>
      <c r="V170" s="19"/>
      <c r="W170" s="19"/>
      <c r="X170" s="19"/>
      <c r="Y170" s="19"/>
      <c r="Z170" s="19"/>
      <c r="AA170" s="19"/>
      <c r="AB170" s="19"/>
      <c r="AC170" s="19"/>
      <c r="AD170" s="19"/>
      <c r="AE170" s="19"/>
      <c r="AF170" s="19"/>
      <c r="AG170" s="19"/>
      <c r="AH170" s="19"/>
      <c r="AI170" s="19"/>
      <c r="AJ170" s="19"/>
      <c r="AK170" s="19"/>
      <c r="AL170" s="19"/>
      <c r="AM170" s="19"/>
      <c r="AN170" s="19"/>
      <c r="AO170" s="19"/>
      <c r="AP170" s="19"/>
      <c r="AQ170" s="19"/>
      <c r="AR170" s="19"/>
      <c r="AS170" s="19"/>
      <c r="AT170" s="19"/>
      <c r="AU170" s="19"/>
      <c r="AV170" s="19"/>
      <c r="AW170" s="19"/>
      <c r="AX170" s="19"/>
      <c r="AY170" s="19"/>
      <c r="AZ170" s="19"/>
      <c r="BA170" s="19"/>
      <c r="BB170" s="19"/>
      <c r="BC170" s="19"/>
      <c r="BD170" s="19"/>
      <c r="BE170" s="19"/>
      <c r="BF170" s="13"/>
      <c r="BG170" s="13"/>
      <c r="BH170" s="13"/>
      <c r="BI170" s="13"/>
      <c r="BJ170" s="13"/>
      <c r="BK170" s="13"/>
      <c r="BL170" s="13"/>
      <c r="BM170" s="13"/>
      <c r="BN170" s="13"/>
      <c r="BO170" s="13"/>
      <c r="BP170" s="13"/>
      <c r="BQ170" s="13"/>
      <c r="BR170" s="13"/>
      <c r="BS170" s="13"/>
      <c r="BT170" s="13"/>
      <c r="BU170" s="13"/>
      <c r="BV170" s="13"/>
      <c r="BW170" s="13"/>
      <c r="BX170" s="13"/>
      <c r="BY170" s="13"/>
      <c r="BZ170" s="13"/>
      <c r="CA170" s="13"/>
      <c r="CB170" s="13"/>
      <c r="CC170" s="13"/>
      <c r="CD170" s="13"/>
      <c r="CE170" s="13"/>
      <c r="CF170" s="13"/>
      <c r="CG170" s="13"/>
      <c r="CH170" s="13"/>
      <c r="CI170" s="13"/>
      <c r="CJ170" s="13"/>
      <c r="CK170" s="13"/>
      <c r="CL170" s="13"/>
      <c r="CM170" s="13"/>
      <c r="CN170" s="13"/>
      <c r="CO170" s="13"/>
      <c r="CP170" s="13"/>
      <c r="CQ170" s="13"/>
      <c r="CR170" s="13"/>
      <c r="CS170" s="13"/>
      <c r="CT170" s="13"/>
      <c r="CU170" s="13"/>
      <c r="CV170" s="13"/>
      <c r="CW170" s="13"/>
      <c r="CX170" s="13"/>
      <c r="CY170" s="13"/>
      <c r="CZ170" s="13"/>
      <c r="DA170" s="13"/>
      <c r="DB170" s="13"/>
      <c r="DC170" s="13"/>
      <c r="DD170" s="13"/>
      <c r="DE170" s="13"/>
      <c r="DF170" s="13"/>
      <c r="DG170" s="13"/>
      <c r="DH170" s="13"/>
      <c r="DI170" s="13"/>
      <c r="DJ170" s="13"/>
      <c r="DK170" s="13"/>
      <c r="DL170" s="13"/>
      <c r="DM170" s="13"/>
      <c r="DN170" s="13"/>
      <c r="DO170" s="13"/>
      <c r="DP170" s="13"/>
      <c r="DQ170" s="13"/>
      <c r="DR170" s="13"/>
      <c r="DS170" s="13"/>
      <c r="DT170" s="13"/>
      <c r="DU170" s="13"/>
      <c r="DV170" s="13"/>
      <c r="DW170" s="13"/>
      <c r="DX170" s="13"/>
      <c r="DY170" s="13"/>
      <c r="DZ170" s="13"/>
      <c r="EA170" s="13"/>
      <c r="EB170" s="13"/>
      <c r="EC170" s="13"/>
      <c r="ED170" s="13"/>
      <c r="EE170" s="13"/>
      <c r="EF170" s="13"/>
      <c r="EG170" s="13"/>
      <c r="EH170" s="13"/>
      <c r="EI170" s="13"/>
      <c r="EJ170" s="13"/>
      <c r="EK170" s="13"/>
      <c r="EL170" s="13"/>
      <c r="EM170" s="13"/>
      <c r="EN170" s="13"/>
      <c r="EO170" s="13"/>
      <c r="EP170" s="13"/>
      <c r="EQ170" s="13"/>
      <c r="ER170" s="13"/>
      <c r="ES170" s="13"/>
      <c r="ET170" s="13"/>
      <c r="EU170" s="13"/>
      <c r="EV170" s="13"/>
      <c r="EW170" s="13"/>
      <c r="EX170" s="13"/>
      <c r="EY170" s="13"/>
      <c r="EZ170" s="13"/>
      <c r="FA170" s="13"/>
      <c r="FB170" s="13"/>
      <c r="FC170" s="13"/>
      <c r="FD170" s="13"/>
      <c r="FE170" s="13"/>
      <c r="FF170" s="13"/>
      <c r="FG170" s="13"/>
      <c r="FH170" s="13"/>
      <c r="FI170" s="13"/>
      <c r="FJ170" s="13"/>
      <c r="FK170" s="13"/>
      <c r="FL170" s="13"/>
      <c r="FM170" s="13"/>
      <c r="FN170" s="13"/>
      <c r="FO170" s="13"/>
      <c r="FP170" s="13"/>
      <c r="FQ170" s="13"/>
      <c r="FR170" s="13"/>
      <c r="FS170" s="13"/>
      <c r="FT170" s="13"/>
      <c r="FU170" s="13"/>
      <c r="FV170" s="13"/>
      <c r="FW170" s="13"/>
      <c r="FX170" s="13"/>
      <c r="FY170" s="13"/>
      <c r="FZ170" s="13"/>
      <c r="GA170" s="13"/>
      <c r="GB170" s="13"/>
      <c r="GC170" s="13"/>
      <c r="GD170" s="13"/>
      <c r="GE170" s="13"/>
      <c r="GF170" s="13"/>
      <c r="GG170" s="13"/>
      <c r="GH170" s="13"/>
      <c r="GI170" s="13"/>
      <c r="GJ170" s="13"/>
      <c r="GK170" s="13"/>
      <c r="GL170" s="13"/>
      <c r="GM170" s="13"/>
      <c r="GN170" s="13"/>
      <c r="GO170" s="13"/>
      <c r="GP170" s="13"/>
      <c r="GQ170" s="13"/>
      <c r="GR170" s="13"/>
      <c r="GS170" s="13"/>
      <c r="GT170" s="13"/>
      <c r="GU170" s="13"/>
      <c r="GV170" s="13"/>
      <c r="GW170" s="13"/>
      <c r="GX170" s="13"/>
      <c r="GY170" s="13"/>
      <c r="GZ170" s="13"/>
      <c r="HA170" s="13"/>
      <c r="HB170" s="13"/>
      <c r="HC170" s="13"/>
      <c r="HD170" s="13"/>
      <c r="HE170" s="13"/>
      <c r="HF170" s="13"/>
      <c r="HG170" s="13"/>
      <c r="HH170" s="13"/>
      <c r="HI170" s="13"/>
      <c r="HJ170" s="13"/>
      <c r="HK170" s="13"/>
      <c r="HL170" s="13"/>
      <c r="HM170" s="13"/>
      <c r="HN170" s="13"/>
      <c r="HO170" s="13"/>
      <c r="HP170" s="13"/>
      <c r="HQ170" s="13"/>
      <c r="HR170" s="13"/>
      <c r="HS170" s="13"/>
      <c r="HT170" s="13"/>
      <c r="HU170" s="13"/>
      <c r="HV170" s="13"/>
      <c r="HW170" s="13"/>
      <c r="HX170" s="13"/>
      <c r="HY170" s="13"/>
      <c r="HZ170" s="13"/>
      <c r="IA170" s="13"/>
      <c r="IB170" s="13"/>
      <c r="IC170" s="13"/>
      <c r="ID170" s="13"/>
      <c r="IE170" s="13"/>
      <c r="IF170" s="13"/>
      <c r="IG170" s="13"/>
      <c r="IH170" s="13"/>
      <c r="II170" s="13"/>
      <c r="IJ170" s="13"/>
      <c r="IK170" s="13"/>
      <c r="IL170" s="13"/>
      <c r="IM170" s="13"/>
      <c r="IN170" s="13"/>
      <c r="IO170" s="13"/>
      <c r="IP170" s="13"/>
      <c r="IQ170" s="13"/>
      <c r="IR170" s="13"/>
      <c r="IS170" s="13"/>
      <c r="IT170" s="13"/>
      <c r="IU170" s="13"/>
      <c r="IV170" s="13"/>
      <c r="IW170" s="13"/>
      <c r="IX170" s="13"/>
      <c r="IY170" s="13"/>
      <c r="IZ170" s="13"/>
      <c r="JA170" s="13"/>
      <c r="JB170" s="13"/>
      <c r="JC170" s="13"/>
      <c r="JD170" s="13"/>
      <c r="JE170" s="13"/>
      <c r="JF170" s="13"/>
      <c r="JG170" s="13"/>
      <c r="JH170" s="13"/>
      <c r="JI170" s="13"/>
      <c r="JJ170" s="13"/>
      <c r="JK170" s="13"/>
      <c r="JL170" s="5"/>
      <c r="JM170" s="5"/>
    </row>
    <row r="171" spans="2:273" ht="18.75" customHeight="1" x14ac:dyDescent="0.2">
      <c r="B171" s="36"/>
      <c r="C171" s="36"/>
      <c r="D171" s="78"/>
      <c r="E171" s="36"/>
      <c r="F171" s="77"/>
      <c r="G171" s="77"/>
      <c r="H171" s="71"/>
      <c r="I171" s="71"/>
      <c r="J171" s="6"/>
      <c r="K171" s="36"/>
      <c r="L171" s="36"/>
      <c r="M171" s="82"/>
      <c r="N171" s="36"/>
      <c r="O171" s="36"/>
      <c r="P171" s="36"/>
      <c r="Q171" s="19"/>
      <c r="R171" s="80"/>
      <c r="S171" s="6"/>
      <c r="T171" s="6"/>
      <c r="U171" s="19"/>
      <c r="V171" s="19"/>
      <c r="W171" s="19"/>
      <c r="X171" s="19"/>
      <c r="Y171" s="19"/>
      <c r="Z171" s="19"/>
      <c r="AA171" s="19"/>
      <c r="AB171" s="19"/>
      <c r="AC171" s="19"/>
      <c r="AD171" s="19"/>
      <c r="AE171" s="19"/>
      <c r="AF171" s="19"/>
      <c r="AG171" s="19"/>
      <c r="AH171" s="19"/>
      <c r="AI171" s="19"/>
      <c r="AJ171" s="19"/>
      <c r="AK171" s="19"/>
      <c r="AL171" s="19"/>
      <c r="AM171" s="19"/>
      <c r="AN171" s="19"/>
      <c r="AO171" s="19"/>
      <c r="AP171" s="19"/>
      <c r="AQ171" s="19"/>
      <c r="AR171" s="19"/>
      <c r="AS171" s="19"/>
      <c r="AT171" s="19"/>
      <c r="AU171" s="19"/>
      <c r="AV171" s="19"/>
      <c r="AW171" s="19"/>
      <c r="AX171" s="19"/>
      <c r="AY171" s="19"/>
      <c r="AZ171" s="19"/>
      <c r="BA171" s="19"/>
      <c r="BB171" s="19"/>
      <c r="BC171" s="19"/>
      <c r="BD171" s="19"/>
      <c r="BE171" s="19"/>
      <c r="BF171" s="13"/>
      <c r="BG171" s="13"/>
      <c r="BH171" s="13"/>
      <c r="BI171" s="13"/>
      <c r="BJ171" s="13"/>
      <c r="BK171" s="13"/>
      <c r="BL171" s="13"/>
      <c r="BM171" s="13"/>
      <c r="BN171" s="13"/>
      <c r="BO171" s="13"/>
      <c r="BP171" s="13"/>
      <c r="BQ171" s="13"/>
      <c r="BR171" s="13"/>
      <c r="BS171" s="13"/>
      <c r="BT171" s="13"/>
      <c r="BU171" s="13"/>
      <c r="BV171" s="13"/>
      <c r="BW171" s="13"/>
      <c r="BX171" s="13"/>
      <c r="BY171" s="13"/>
      <c r="BZ171" s="13"/>
      <c r="CA171" s="13"/>
      <c r="CB171" s="13"/>
      <c r="CC171" s="13"/>
      <c r="CD171" s="13"/>
      <c r="CE171" s="13"/>
      <c r="CF171" s="13"/>
      <c r="CG171" s="13"/>
      <c r="CH171" s="13"/>
      <c r="CI171" s="13"/>
      <c r="CJ171" s="13"/>
      <c r="CK171" s="13"/>
      <c r="CL171" s="13"/>
      <c r="CM171" s="13"/>
      <c r="CN171" s="13"/>
      <c r="CO171" s="13"/>
      <c r="CP171" s="13"/>
      <c r="CQ171" s="13"/>
      <c r="CR171" s="13"/>
      <c r="CS171" s="13"/>
      <c r="CT171" s="13"/>
      <c r="CU171" s="13"/>
      <c r="CV171" s="13"/>
      <c r="CW171" s="13"/>
      <c r="CX171" s="13"/>
      <c r="CY171" s="13"/>
      <c r="CZ171" s="13"/>
      <c r="DA171" s="13"/>
      <c r="DB171" s="13"/>
      <c r="DC171" s="13"/>
      <c r="DD171" s="13"/>
      <c r="DE171" s="13"/>
      <c r="DF171" s="13"/>
      <c r="DG171" s="13"/>
      <c r="DH171" s="13"/>
      <c r="DI171" s="13"/>
      <c r="DJ171" s="13"/>
      <c r="DK171" s="13"/>
      <c r="DL171" s="13"/>
      <c r="DM171" s="13"/>
      <c r="DN171" s="13"/>
      <c r="DO171" s="13"/>
      <c r="DP171" s="13"/>
      <c r="DQ171" s="13"/>
      <c r="DR171" s="13"/>
      <c r="DS171" s="13"/>
      <c r="DT171" s="13"/>
      <c r="DU171" s="13"/>
      <c r="DV171" s="13"/>
      <c r="DW171" s="13"/>
      <c r="DX171" s="13"/>
      <c r="DY171" s="13"/>
      <c r="DZ171" s="13"/>
      <c r="EA171" s="13"/>
      <c r="EB171" s="13"/>
      <c r="EC171" s="13"/>
      <c r="ED171" s="13"/>
      <c r="EE171" s="13"/>
      <c r="EF171" s="13"/>
      <c r="EG171" s="13"/>
      <c r="EH171" s="13"/>
      <c r="EI171" s="13"/>
      <c r="EJ171" s="13"/>
      <c r="EK171" s="13"/>
      <c r="EL171" s="13"/>
      <c r="EM171" s="13"/>
      <c r="EN171" s="13"/>
      <c r="EO171" s="13"/>
      <c r="EP171" s="13"/>
      <c r="EQ171" s="13"/>
      <c r="ER171" s="13"/>
      <c r="ES171" s="13"/>
      <c r="ET171" s="13"/>
      <c r="EU171" s="13"/>
      <c r="EV171" s="13"/>
      <c r="EW171" s="13"/>
      <c r="EX171" s="13"/>
      <c r="EY171" s="13"/>
      <c r="EZ171" s="13"/>
      <c r="FA171" s="13"/>
      <c r="FB171" s="13"/>
      <c r="FC171" s="13"/>
      <c r="FD171" s="13"/>
      <c r="FE171" s="13"/>
      <c r="FF171" s="13"/>
      <c r="FG171" s="13"/>
      <c r="FH171" s="13"/>
      <c r="FI171" s="13"/>
      <c r="FJ171" s="13"/>
      <c r="FK171" s="13"/>
      <c r="FL171" s="13"/>
      <c r="FM171" s="13"/>
      <c r="FN171" s="13"/>
      <c r="FO171" s="13"/>
      <c r="FP171" s="13"/>
      <c r="FQ171" s="13"/>
      <c r="FR171" s="13"/>
      <c r="FS171" s="13"/>
      <c r="FT171" s="13"/>
      <c r="FU171" s="13"/>
      <c r="FV171" s="13"/>
      <c r="FW171" s="13"/>
      <c r="FX171" s="13"/>
      <c r="FY171" s="13"/>
      <c r="FZ171" s="13"/>
      <c r="GA171" s="13"/>
      <c r="GB171" s="13"/>
      <c r="GC171" s="13"/>
      <c r="GD171" s="13"/>
      <c r="GE171" s="13"/>
      <c r="GF171" s="13"/>
      <c r="GG171" s="13"/>
      <c r="GH171" s="13"/>
      <c r="GI171" s="13"/>
      <c r="GJ171" s="13"/>
      <c r="GK171" s="13"/>
      <c r="GL171" s="13"/>
      <c r="GM171" s="13"/>
      <c r="GN171" s="13"/>
      <c r="GO171" s="13"/>
      <c r="GP171" s="13"/>
      <c r="GQ171" s="13"/>
      <c r="GR171" s="13"/>
      <c r="GS171" s="13"/>
      <c r="GT171" s="13"/>
      <c r="GU171" s="13"/>
      <c r="GV171" s="13"/>
      <c r="GW171" s="13"/>
      <c r="GX171" s="13"/>
      <c r="GY171" s="13"/>
      <c r="GZ171" s="13"/>
      <c r="HA171" s="13"/>
      <c r="HB171" s="13"/>
      <c r="HC171" s="13"/>
      <c r="HD171" s="13"/>
      <c r="HE171" s="13"/>
      <c r="HF171" s="13"/>
      <c r="HG171" s="13"/>
      <c r="HH171" s="13"/>
      <c r="HI171" s="13"/>
      <c r="HJ171" s="13"/>
      <c r="HK171" s="13"/>
      <c r="HL171" s="13"/>
      <c r="HM171" s="13"/>
      <c r="HN171" s="13"/>
      <c r="HO171" s="13"/>
      <c r="HP171" s="13"/>
      <c r="HQ171" s="13"/>
      <c r="HR171" s="13"/>
      <c r="HS171" s="13"/>
      <c r="HT171" s="13"/>
      <c r="HU171" s="13"/>
      <c r="HV171" s="13"/>
      <c r="HW171" s="13"/>
      <c r="HX171" s="13"/>
      <c r="HY171" s="13"/>
      <c r="HZ171" s="13"/>
      <c r="IA171" s="13"/>
      <c r="IB171" s="13"/>
      <c r="IC171" s="13"/>
      <c r="ID171" s="13"/>
      <c r="IE171" s="13"/>
      <c r="IF171" s="13"/>
      <c r="IG171" s="13"/>
      <c r="IH171" s="13"/>
      <c r="II171" s="13"/>
      <c r="IJ171" s="13"/>
      <c r="IK171" s="13"/>
      <c r="IL171" s="13"/>
      <c r="IM171" s="13"/>
      <c r="IN171" s="13"/>
      <c r="IO171" s="13"/>
      <c r="IP171" s="13"/>
      <c r="IQ171" s="13"/>
      <c r="IR171" s="13"/>
      <c r="IS171" s="13"/>
      <c r="IT171" s="13"/>
      <c r="IU171" s="13"/>
      <c r="IV171" s="13"/>
      <c r="IW171" s="13"/>
      <c r="IX171" s="13"/>
      <c r="IY171" s="13"/>
      <c r="IZ171" s="13"/>
      <c r="JA171" s="13"/>
      <c r="JB171" s="13"/>
      <c r="JC171" s="13"/>
      <c r="JD171" s="13"/>
      <c r="JE171" s="13"/>
      <c r="JF171" s="13"/>
      <c r="JG171" s="13"/>
      <c r="JH171" s="13"/>
      <c r="JI171" s="13"/>
      <c r="JJ171" s="13"/>
      <c r="JK171" s="13"/>
      <c r="JL171" s="5"/>
      <c r="JM171" s="5"/>
    </row>
    <row r="172" spans="2:273" ht="18.75" customHeight="1" x14ac:dyDescent="0.2">
      <c r="B172" s="36"/>
      <c r="C172" s="36"/>
      <c r="D172" s="78"/>
      <c r="E172" s="36"/>
      <c r="F172" s="77"/>
      <c r="G172" s="77"/>
      <c r="H172" s="71"/>
      <c r="I172" s="71"/>
      <c r="J172" s="6"/>
      <c r="K172" s="36"/>
      <c r="L172" s="36"/>
      <c r="M172" s="82"/>
      <c r="N172" s="36"/>
      <c r="O172" s="36"/>
      <c r="P172" s="36"/>
      <c r="Q172" s="19"/>
      <c r="R172" s="80"/>
      <c r="S172" s="6"/>
      <c r="T172" s="6"/>
      <c r="U172" s="19"/>
      <c r="V172" s="19"/>
      <c r="W172" s="19"/>
      <c r="X172" s="19"/>
      <c r="Y172" s="19"/>
      <c r="Z172" s="19"/>
      <c r="AA172" s="19"/>
      <c r="AB172" s="19"/>
      <c r="AC172" s="19"/>
      <c r="AD172" s="19"/>
      <c r="AE172" s="19"/>
      <c r="AF172" s="19"/>
      <c r="AG172" s="19"/>
      <c r="AH172" s="19"/>
      <c r="AI172" s="19"/>
      <c r="AJ172" s="19"/>
      <c r="AK172" s="19"/>
      <c r="AL172" s="19"/>
      <c r="AM172" s="19"/>
      <c r="AN172" s="19"/>
      <c r="AO172" s="19"/>
      <c r="AP172" s="19"/>
      <c r="AQ172" s="19"/>
      <c r="AR172" s="19"/>
      <c r="AS172" s="19"/>
      <c r="AT172" s="19"/>
      <c r="AU172" s="19"/>
      <c r="AV172" s="19"/>
      <c r="AW172" s="19"/>
      <c r="AX172" s="19"/>
      <c r="AY172" s="19"/>
      <c r="AZ172" s="19"/>
      <c r="BA172" s="19"/>
      <c r="BB172" s="19"/>
      <c r="BC172" s="19"/>
      <c r="BD172" s="19"/>
      <c r="BE172" s="19"/>
      <c r="BF172" s="13"/>
      <c r="BG172" s="13"/>
      <c r="BH172" s="13"/>
      <c r="BI172" s="13"/>
      <c r="BJ172" s="13"/>
      <c r="BK172" s="13"/>
      <c r="BL172" s="13"/>
      <c r="BM172" s="13"/>
      <c r="BN172" s="13"/>
      <c r="BO172" s="13"/>
      <c r="BP172" s="13"/>
      <c r="BQ172" s="13"/>
      <c r="BR172" s="13"/>
      <c r="BS172" s="13"/>
      <c r="BT172" s="13"/>
      <c r="BU172" s="13"/>
      <c r="BV172" s="13"/>
      <c r="BW172" s="13"/>
      <c r="BX172" s="13"/>
      <c r="BY172" s="13"/>
      <c r="BZ172" s="13"/>
      <c r="CA172" s="13"/>
      <c r="CB172" s="13"/>
      <c r="CC172" s="13"/>
      <c r="CD172" s="13"/>
      <c r="CE172" s="13"/>
      <c r="CF172" s="13"/>
      <c r="CG172" s="13"/>
      <c r="CH172" s="13"/>
      <c r="CI172" s="13"/>
      <c r="CJ172" s="13"/>
      <c r="CK172" s="13"/>
      <c r="CL172" s="13"/>
      <c r="CM172" s="13"/>
      <c r="CN172" s="13"/>
      <c r="CO172" s="13"/>
      <c r="CP172" s="13"/>
      <c r="CQ172" s="13"/>
      <c r="CR172" s="13"/>
      <c r="CS172" s="13"/>
      <c r="CT172" s="13"/>
      <c r="CU172" s="13"/>
      <c r="CV172" s="13"/>
      <c r="CW172" s="13"/>
      <c r="CX172" s="13"/>
      <c r="CY172" s="13"/>
      <c r="CZ172" s="13"/>
      <c r="DA172" s="13"/>
      <c r="DB172" s="13"/>
      <c r="DC172" s="13"/>
      <c r="DD172" s="13"/>
      <c r="DE172" s="13"/>
      <c r="DF172" s="13"/>
      <c r="DG172" s="13"/>
      <c r="DH172" s="13"/>
      <c r="DI172" s="13"/>
      <c r="DJ172" s="13"/>
      <c r="DK172" s="13"/>
      <c r="DL172" s="13"/>
      <c r="DM172" s="13"/>
      <c r="DN172" s="13"/>
      <c r="DO172" s="13"/>
      <c r="DP172" s="13"/>
      <c r="DQ172" s="13"/>
      <c r="DR172" s="13"/>
      <c r="DS172" s="13"/>
      <c r="DT172" s="13"/>
      <c r="DU172" s="13"/>
      <c r="DV172" s="13"/>
      <c r="DW172" s="13"/>
      <c r="DX172" s="13"/>
      <c r="DY172" s="13"/>
      <c r="DZ172" s="13"/>
      <c r="EA172" s="13"/>
      <c r="EB172" s="13"/>
      <c r="EC172" s="13"/>
      <c r="ED172" s="13"/>
      <c r="EE172" s="13"/>
      <c r="EF172" s="13"/>
      <c r="EG172" s="13"/>
      <c r="EH172" s="13"/>
      <c r="EI172" s="13"/>
      <c r="EJ172" s="13"/>
      <c r="EK172" s="13"/>
      <c r="EL172" s="13"/>
      <c r="EM172" s="13"/>
      <c r="EN172" s="13"/>
      <c r="EO172" s="13"/>
      <c r="EP172" s="13"/>
      <c r="EQ172" s="13"/>
      <c r="ER172" s="13"/>
      <c r="ES172" s="13"/>
      <c r="ET172" s="13"/>
      <c r="EU172" s="13"/>
      <c r="EV172" s="13"/>
      <c r="EW172" s="13"/>
      <c r="EX172" s="13"/>
      <c r="EY172" s="13"/>
      <c r="EZ172" s="13"/>
      <c r="FA172" s="13"/>
      <c r="FB172" s="13"/>
      <c r="FC172" s="13"/>
      <c r="FD172" s="13"/>
      <c r="FE172" s="13"/>
      <c r="FF172" s="13"/>
      <c r="FG172" s="13"/>
      <c r="FH172" s="13"/>
      <c r="FI172" s="13"/>
      <c r="FJ172" s="13"/>
      <c r="FK172" s="13"/>
      <c r="FL172" s="13"/>
      <c r="FM172" s="13"/>
      <c r="FN172" s="13"/>
      <c r="FO172" s="13"/>
      <c r="FP172" s="13"/>
      <c r="FQ172" s="13"/>
      <c r="FR172" s="13"/>
      <c r="FS172" s="13"/>
      <c r="FT172" s="13"/>
      <c r="FU172" s="13"/>
      <c r="FV172" s="13"/>
      <c r="FW172" s="13"/>
      <c r="FX172" s="13"/>
      <c r="FY172" s="13"/>
      <c r="FZ172" s="13"/>
      <c r="GA172" s="13"/>
      <c r="GB172" s="13"/>
      <c r="GC172" s="13"/>
      <c r="GD172" s="13"/>
      <c r="GE172" s="13"/>
      <c r="GF172" s="13"/>
      <c r="GG172" s="13"/>
      <c r="GH172" s="13"/>
      <c r="GI172" s="13"/>
      <c r="GJ172" s="13"/>
      <c r="GK172" s="13"/>
      <c r="GL172" s="13"/>
      <c r="GM172" s="13"/>
      <c r="GN172" s="13"/>
      <c r="GO172" s="13"/>
      <c r="GP172" s="13"/>
      <c r="GQ172" s="13"/>
      <c r="GR172" s="13"/>
      <c r="GS172" s="13"/>
      <c r="GT172" s="13"/>
      <c r="GU172" s="13"/>
      <c r="GV172" s="13"/>
      <c r="GW172" s="13"/>
      <c r="GX172" s="13"/>
      <c r="GY172" s="13"/>
      <c r="GZ172" s="13"/>
      <c r="HA172" s="13"/>
      <c r="HB172" s="13"/>
      <c r="HC172" s="13"/>
      <c r="HD172" s="13"/>
      <c r="HE172" s="13"/>
      <c r="HF172" s="13"/>
      <c r="HG172" s="13"/>
      <c r="HH172" s="13"/>
      <c r="HI172" s="13"/>
      <c r="HJ172" s="13"/>
      <c r="HK172" s="13"/>
      <c r="HL172" s="13"/>
      <c r="HM172" s="13"/>
      <c r="HN172" s="13"/>
      <c r="HO172" s="13"/>
      <c r="HP172" s="13"/>
      <c r="HQ172" s="13"/>
      <c r="HR172" s="13"/>
      <c r="HS172" s="13"/>
      <c r="HT172" s="13"/>
      <c r="HU172" s="13"/>
      <c r="HV172" s="13"/>
      <c r="HW172" s="13"/>
      <c r="HX172" s="13"/>
      <c r="HY172" s="13"/>
      <c r="HZ172" s="13"/>
      <c r="IA172" s="13"/>
      <c r="IB172" s="13"/>
      <c r="IC172" s="13"/>
      <c r="ID172" s="13"/>
      <c r="IE172" s="13"/>
      <c r="IF172" s="13"/>
      <c r="IG172" s="13"/>
      <c r="IH172" s="13"/>
      <c r="II172" s="13"/>
      <c r="IJ172" s="13"/>
      <c r="IK172" s="13"/>
      <c r="IL172" s="13"/>
      <c r="IM172" s="13"/>
      <c r="IN172" s="13"/>
      <c r="IO172" s="13"/>
      <c r="IP172" s="13"/>
      <c r="IQ172" s="13"/>
      <c r="IR172" s="13"/>
      <c r="IS172" s="13"/>
      <c r="IT172" s="13"/>
      <c r="IU172" s="13"/>
      <c r="IV172" s="13"/>
      <c r="IW172" s="13"/>
      <c r="IX172" s="13"/>
      <c r="IY172" s="13"/>
      <c r="IZ172" s="13"/>
      <c r="JA172" s="13"/>
      <c r="JB172" s="13"/>
      <c r="JC172" s="13"/>
      <c r="JD172" s="13"/>
      <c r="JE172" s="13"/>
      <c r="JF172" s="13"/>
      <c r="JG172" s="13"/>
      <c r="JH172" s="13"/>
      <c r="JI172" s="13"/>
      <c r="JJ172" s="13"/>
      <c r="JK172" s="13"/>
      <c r="JL172" s="5"/>
      <c r="JM172" s="5"/>
    </row>
    <row r="173" spans="2:273" ht="18.75" customHeight="1" x14ac:dyDescent="0.2">
      <c r="B173" s="36"/>
      <c r="C173" s="36"/>
      <c r="D173" s="78"/>
      <c r="E173" s="36"/>
      <c r="F173" s="77"/>
      <c r="G173" s="77"/>
      <c r="H173" s="71"/>
      <c r="I173" s="71"/>
      <c r="J173" s="6"/>
      <c r="K173" s="36"/>
      <c r="L173" s="36"/>
      <c r="M173" s="82"/>
      <c r="N173" s="36"/>
      <c r="O173" s="36"/>
      <c r="P173" s="36"/>
      <c r="Q173" s="19"/>
      <c r="R173" s="80"/>
      <c r="S173" s="6"/>
      <c r="T173" s="6"/>
      <c r="U173" s="19"/>
      <c r="V173" s="19"/>
      <c r="W173" s="19"/>
      <c r="X173" s="19"/>
      <c r="Y173" s="19"/>
      <c r="Z173" s="19"/>
      <c r="AA173" s="19"/>
      <c r="AB173" s="19"/>
      <c r="AC173" s="19"/>
      <c r="AD173" s="19"/>
      <c r="AE173" s="19"/>
      <c r="AF173" s="19"/>
      <c r="AG173" s="19"/>
      <c r="AH173" s="19"/>
      <c r="AI173" s="19"/>
      <c r="AJ173" s="19"/>
      <c r="AK173" s="19"/>
      <c r="AL173" s="19"/>
      <c r="AM173" s="19"/>
      <c r="AN173" s="19"/>
      <c r="AO173" s="19"/>
      <c r="AP173" s="19"/>
      <c r="AQ173" s="19"/>
      <c r="AR173" s="19"/>
      <c r="AS173" s="19"/>
      <c r="AT173" s="19"/>
      <c r="AU173" s="19"/>
      <c r="AV173" s="19"/>
      <c r="AW173" s="19"/>
      <c r="AX173" s="19"/>
      <c r="AY173" s="19"/>
      <c r="AZ173" s="19"/>
      <c r="BA173" s="19"/>
      <c r="BB173" s="19"/>
      <c r="BC173" s="19"/>
      <c r="BD173" s="19"/>
      <c r="BE173" s="19"/>
      <c r="BF173" s="13"/>
      <c r="BG173" s="13"/>
      <c r="BH173" s="13"/>
      <c r="BI173" s="13"/>
      <c r="BJ173" s="13"/>
      <c r="BK173" s="13"/>
      <c r="BL173" s="13"/>
      <c r="BM173" s="13"/>
      <c r="BN173" s="13"/>
      <c r="BO173" s="13"/>
      <c r="BP173" s="13"/>
      <c r="BQ173" s="13"/>
      <c r="BR173" s="13"/>
      <c r="BS173" s="13"/>
      <c r="BT173" s="13"/>
      <c r="BU173" s="13"/>
      <c r="BV173" s="13"/>
      <c r="BW173" s="13"/>
      <c r="BX173" s="13"/>
      <c r="BY173" s="13"/>
      <c r="BZ173" s="13"/>
      <c r="CA173" s="13"/>
      <c r="CB173" s="13"/>
      <c r="CC173" s="13"/>
      <c r="CD173" s="13"/>
      <c r="CE173" s="13"/>
      <c r="CF173" s="13"/>
      <c r="CG173" s="13"/>
      <c r="CH173" s="13"/>
      <c r="CI173" s="13"/>
      <c r="CJ173" s="13"/>
      <c r="CK173" s="13"/>
      <c r="CL173" s="13"/>
      <c r="CM173" s="13"/>
      <c r="CN173" s="13"/>
      <c r="CO173" s="13"/>
      <c r="CP173" s="13"/>
      <c r="CQ173" s="13"/>
      <c r="CR173" s="13"/>
      <c r="CS173" s="13"/>
      <c r="CT173" s="13"/>
      <c r="CU173" s="13"/>
      <c r="CV173" s="13"/>
      <c r="CW173" s="13"/>
      <c r="CX173" s="13"/>
      <c r="CY173" s="13"/>
      <c r="CZ173" s="13"/>
      <c r="DA173" s="13"/>
      <c r="DB173" s="13"/>
      <c r="DC173" s="13"/>
      <c r="DD173" s="13"/>
      <c r="DE173" s="13"/>
      <c r="DF173" s="13"/>
      <c r="DG173" s="13"/>
      <c r="DH173" s="13"/>
      <c r="DI173" s="13"/>
      <c r="DJ173" s="13"/>
      <c r="DK173" s="13"/>
      <c r="DL173" s="13"/>
      <c r="DM173" s="13"/>
      <c r="DN173" s="13"/>
      <c r="DO173" s="13"/>
      <c r="DP173" s="13"/>
      <c r="DQ173" s="13"/>
      <c r="DR173" s="13"/>
      <c r="DS173" s="13"/>
      <c r="DT173" s="13"/>
      <c r="DU173" s="13"/>
      <c r="DV173" s="13"/>
      <c r="DW173" s="13"/>
      <c r="DX173" s="13"/>
      <c r="DY173" s="13"/>
      <c r="DZ173" s="13"/>
      <c r="EA173" s="13"/>
      <c r="EB173" s="13"/>
      <c r="EC173" s="13"/>
      <c r="ED173" s="13"/>
      <c r="EE173" s="13"/>
      <c r="EF173" s="13"/>
      <c r="EG173" s="13"/>
      <c r="EH173" s="13"/>
      <c r="EI173" s="13"/>
      <c r="EJ173" s="13"/>
      <c r="EK173" s="13"/>
      <c r="EL173" s="13"/>
      <c r="EM173" s="13"/>
      <c r="EN173" s="13"/>
      <c r="EO173" s="13"/>
      <c r="EP173" s="13"/>
      <c r="EQ173" s="13"/>
      <c r="ER173" s="13"/>
      <c r="ES173" s="13"/>
      <c r="ET173" s="13"/>
      <c r="EU173" s="13"/>
      <c r="EV173" s="13"/>
      <c r="EW173" s="13"/>
      <c r="EX173" s="13"/>
      <c r="EY173" s="13"/>
      <c r="EZ173" s="13"/>
      <c r="FA173" s="13"/>
      <c r="FB173" s="13"/>
      <c r="FC173" s="13"/>
      <c r="FD173" s="13"/>
      <c r="FE173" s="13"/>
      <c r="FF173" s="13"/>
      <c r="FG173" s="13"/>
      <c r="FH173" s="13"/>
      <c r="FI173" s="13"/>
      <c r="FJ173" s="13"/>
      <c r="FK173" s="13"/>
      <c r="FL173" s="13"/>
      <c r="FM173" s="13"/>
      <c r="FN173" s="13"/>
      <c r="FO173" s="13"/>
      <c r="FP173" s="13"/>
      <c r="FQ173" s="13"/>
      <c r="FR173" s="13"/>
      <c r="FS173" s="13"/>
      <c r="FT173" s="13"/>
      <c r="FU173" s="13"/>
      <c r="FV173" s="13"/>
      <c r="FW173" s="13"/>
      <c r="FX173" s="13"/>
      <c r="FY173" s="13"/>
      <c r="FZ173" s="13"/>
      <c r="GA173" s="13"/>
      <c r="GB173" s="13"/>
      <c r="GC173" s="13"/>
      <c r="GD173" s="13"/>
      <c r="GE173" s="13"/>
      <c r="GF173" s="13"/>
      <c r="GG173" s="13"/>
      <c r="GH173" s="13"/>
      <c r="GI173" s="13"/>
      <c r="GJ173" s="13"/>
      <c r="GK173" s="13"/>
      <c r="GL173" s="13"/>
      <c r="GM173" s="13"/>
      <c r="GN173" s="13"/>
      <c r="GO173" s="13"/>
      <c r="GP173" s="13"/>
      <c r="GQ173" s="13"/>
      <c r="GR173" s="13"/>
      <c r="GS173" s="13"/>
      <c r="GT173" s="13"/>
      <c r="GU173" s="13"/>
      <c r="GV173" s="13"/>
      <c r="GW173" s="13"/>
      <c r="GX173" s="13"/>
      <c r="GY173" s="13"/>
      <c r="GZ173" s="13"/>
      <c r="HA173" s="13"/>
      <c r="HB173" s="13"/>
      <c r="HC173" s="13"/>
      <c r="HD173" s="13"/>
      <c r="HE173" s="13"/>
      <c r="HF173" s="13"/>
      <c r="HG173" s="13"/>
      <c r="HH173" s="13"/>
      <c r="HI173" s="13"/>
      <c r="HJ173" s="13"/>
      <c r="HK173" s="13"/>
      <c r="HL173" s="13"/>
      <c r="HM173" s="13"/>
      <c r="HN173" s="13"/>
      <c r="HO173" s="13"/>
      <c r="HP173" s="13"/>
      <c r="HQ173" s="13"/>
      <c r="HR173" s="13"/>
      <c r="HS173" s="13"/>
      <c r="HT173" s="13"/>
      <c r="HU173" s="13"/>
      <c r="HV173" s="13"/>
      <c r="HW173" s="13"/>
      <c r="HX173" s="13"/>
      <c r="HY173" s="13"/>
      <c r="HZ173" s="13"/>
      <c r="IA173" s="13"/>
      <c r="IB173" s="13"/>
      <c r="IC173" s="13"/>
      <c r="ID173" s="13"/>
      <c r="IE173" s="13"/>
      <c r="IF173" s="13"/>
      <c r="IG173" s="13"/>
      <c r="IH173" s="13"/>
      <c r="II173" s="13"/>
      <c r="IJ173" s="13"/>
      <c r="IK173" s="13"/>
      <c r="IL173" s="13"/>
      <c r="IM173" s="13"/>
      <c r="IN173" s="13"/>
      <c r="IO173" s="13"/>
      <c r="IP173" s="13"/>
      <c r="IQ173" s="13"/>
      <c r="IR173" s="13"/>
      <c r="IS173" s="13"/>
      <c r="IT173" s="13"/>
      <c r="IU173" s="13"/>
      <c r="IV173" s="13"/>
      <c r="IW173" s="13"/>
      <c r="IX173" s="13"/>
      <c r="IY173" s="13"/>
      <c r="IZ173" s="13"/>
      <c r="JA173" s="13"/>
      <c r="JB173" s="13"/>
      <c r="JC173" s="13"/>
      <c r="JD173" s="13"/>
      <c r="JE173" s="13"/>
      <c r="JF173" s="13"/>
      <c r="JG173" s="13"/>
      <c r="JH173" s="13"/>
      <c r="JI173" s="13"/>
      <c r="JJ173" s="13"/>
      <c r="JK173" s="13"/>
      <c r="JL173" s="5"/>
      <c r="JM173" s="5"/>
    </row>
    <row r="174" spans="2:273" ht="18.75" customHeight="1" x14ac:dyDescent="0.2">
      <c r="B174" s="36"/>
      <c r="C174" s="36"/>
      <c r="D174" s="78"/>
      <c r="E174" s="36"/>
      <c r="F174" s="77"/>
      <c r="G174" s="77"/>
      <c r="H174" s="71"/>
      <c r="I174" s="71"/>
      <c r="J174" s="6"/>
      <c r="K174" s="36"/>
      <c r="L174" s="36"/>
      <c r="M174" s="82"/>
      <c r="N174" s="36"/>
      <c r="O174" s="36"/>
      <c r="P174" s="36"/>
      <c r="Q174" s="19"/>
      <c r="R174" s="80"/>
      <c r="S174" s="6"/>
      <c r="T174" s="6"/>
      <c r="U174" s="19"/>
      <c r="V174" s="19"/>
      <c r="W174" s="19"/>
      <c r="X174" s="19"/>
      <c r="Y174" s="19"/>
      <c r="Z174" s="19"/>
      <c r="AA174" s="19"/>
      <c r="AB174" s="19"/>
      <c r="AC174" s="19"/>
      <c r="AD174" s="19"/>
      <c r="AE174" s="19"/>
      <c r="AF174" s="19"/>
      <c r="AG174" s="19"/>
      <c r="AH174" s="19"/>
      <c r="AI174" s="19"/>
      <c r="AJ174" s="19"/>
      <c r="AK174" s="19"/>
      <c r="AL174" s="19"/>
      <c r="AM174" s="19"/>
      <c r="AN174" s="19"/>
      <c r="AO174" s="19"/>
      <c r="AP174" s="19"/>
      <c r="AQ174" s="19"/>
      <c r="AR174" s="19"/>
      <c r="AS174" s="19"/>
      <c r="AT174" s="19"/>
      <c r="AU174" s="19"/>
      <c r="AV174" s="19"/>
      <c r="AW174" s="19"/>
      <c r="AX174" s="19"/>
      <c r="AY174" s="19"/>
      <c r="AZ174" s="19"/>
      <c r="BA174" s="19"/>
      <c r="BB174" s="19"/>
      <c r="BC174" s="19"/>
      <c r="BD174" s="19"/>
      <c r="BE174" s="19"/>
      <c r="BF174" s="13"/>
      <c r="BG174" s="13"/>
      <c r="BH174" s="13"/>
      <c r="BI174" s="13"/>
      <c r="BJ174" s="13"/>
      <c r="BK174" s="13"/>
      <c r="BL174" s="13"/>
      <c r="BM174" s="13"/>
      <c r="BN174" s="13"/>
      <c r="BO174" s="13"/>
      <c r="BP174" s="13"/>
      <c r="BQ174" s="13"/>
      <c r="BR174" s="13"/>
      <c r="BS174" s="13"/>
      <c r="BT174" s="13"/>
      <c r="BU174" s="13"/>
      <c r="BV174" s="13"/>
      <c r="BW174" s="13"/>
      <c r="BX174" s="13"/>
      <c r="BY174" s="13"/>
      <c r="BZ174" s="13"/>
      <c r="CA174" s="13"/>
      <c r="CB174" s="13"/>
      <c r="CC174" s="13"/>
      <c r="CD174" s="13"/>
      <c r="CE174" s="13"/>
      <c r="CF174" s="13"/>
      <c r="CG174" s="13"/>
      <c r="CH174" s="13"/>
      <c r="CI174" s="13"/>
      <c r="CJ174" s="13"/>
      <c r="CK174" s="13"/>
      <c r="CL174" s="13"/>
      <c r="CM174" s="13"/>
      <c r="CN174" s="13"/>
      <c r="CO174" s="13"/>
      <c r="CP174" s="13"/>
      <c r="CQ174" s="13"/>
      <c r="CR174" s="13"/>
      <c r="CS174" s="13"/>
      <c r="CT174" s="13"/>
      <c r="CU174" s="13"/>
      <c r="CV174" s="13"/>
      <c r="CW174" s="13"/>
      <c r="CX174" s="13"/>
      <c r="CY174" s="13"/>
      <c r="CZ174" s="13"/>
      <c r="DA174" s="13"/>
      <c r="DB174" s="13"/>
      <c r="DC174" s="13"/>
      <c r="DD174" s="13"/>
      <c r="DE174" s="13"/>
      <c r="DF174" s="13"/>
      <c r="DG174" s="13"/>
      <c r="DH174" s="13"/>
      <c r="DI174" s="13"/>
      <c r="DJ174" s="13"/>
      <c r="DK174" s="13"/>
      <c r="DL174" s="13"/>
      <c r="DM174" s="13"/>
      <c r="DN174" s="13"/>
      <c r="DO174" s="13"/>
      <c r="DP174" s="13"/>
      <c r="DQ174" s="13"/>
      <c r="DR174" s="13"/>
      <c r="DS174" s="13"/>
      <c r="DT174" s="13"/>
      <c r="DU174" s="13"/>
      <c r="DV174" s="13"/>
      <c r="DW174" s="13"/>
      <c r="DX174" s="13"/>
      <c r="DY174" s="13"/>
      <c r="DZ174" s="13"/>
      <c r="EA174" s="13"/>
      <c r="EB174" s="13"/>
      <c r="EC174" s="13"/>
      <c r="ED174" s="13"/>
      <c r="EE174" s="13"/>
      <c r="EF174" s="13"/>
      <c r="EG174" s="13"/>
      <c r="EH174" s="13"/>
      <c r="EI174" s="13"/>
      <c r="EJ174" s="13"/>
      <c r="EK174" s="13"/>
      <c r="EL174" s="13"/>
      <c r="EM174" s="13"/>
      <c r="EN174" s="13"/>
      <c r="EO174" s="13"/>
      <c r="EP174" s="13"/>
      <c r="EQ174" s="13"/>
      <c r="ER174" s="13"/>
      <c r="ES174" s="13"/>
      <c r="ET174" s="13"/>
      <c r="EU174" s="13"/>
      <c r="EV174" s="13"/>
      <c r="EW174" s="13"/>
      <c r="EX174" s="13"/>
      <c r="EY174" s="13"/>
      <c r="EZ174" s="13"/>
      <c r="FA174" s="13"/>
      <c r="FB174" s="13"/>
      <c r="FC174" s="13"/>
      <c r="FD174" s="13"/>
      <c r="FE174" s="13"/>
      <c r="FF174" s="13"/>
      <c r="FG174" s="13"/>
      <c r="FH174" s="13"/>
      <c r="FI174" s="13"/>
      <c r="FJ174" s="13"/>
      <c r="FK174" s="13"/>
      <c r="FL174" s="13"/>
      <c r="FM174" s="13"/>
      <c r="FN174" s="13"/>
      <c r="FO174" s="13"/>
      <c r="FP174" s="13"/>
      <c r="FQ174" s="13"/>
      <c r="FR174" s="13"/>
      <c r="FS174" s="13"/>
      <c r="FT174" s="13"/>
      <c r="FU174" s="13"/>
      <c r="FV174" s="13"/>
      <c r="FW174" s="13"/>
      <c r="FX174" s="13"/>
      <c r="FY174" s="13"/>
      <c r="FZ174" s="13"/>
      <c r="GA174" s="13"/>
      <c r="GB174" s="13"/>
      <c r="GC174" s="13"/>
      <c r="GD174" s="13"/>
      <c r="GE174" s="13"/>
      <c r="GF174" s="13"/>
      <c r="GG174" s="13"/>
      <c r="GH174" s="13"/>
      <c r="GI174" s="13"/>
      <c r="GJ174" s="13"/>
      <c r="GK174" s="13"/>
      <c r="GL174" s="13"/>
      <c r="GM174" s="13"/>
      <c r="GN174" s="13"/>
      <c r="GO174" s="13"/>
      <c r="GP174" s="13"/>
      <c r="GQ174" s="13"/>
      <c r="GR174" s="13"/>
      <c r="GS174" s="13"/>
      <c r="GT174" s="13"/>
      <c r="GU174" s="13"/>
      <c r="GV174" s="13"/>
      <c r="GW174" s="13"/>
      <c r="GX174" s="13"/>
      <c r="GY174" s="13"/>
      <c r="GZ174" s="13"/>
      <c r="HA174" s="13"/>
      <c r="HB174" s="13"/>
      <c r="HC174" s="13"/>
      <c r="HD174" s="13"/>
      <c r="HE174" s="13"/>
      <c r="HF174" s="13"/>
      <c r="HG174" s="13"/>
      <c r="HH174" s="13"/>
      <c r="HI174" s="13"/>
      <c r="HJ174" s="13"/>
      <c r="HK174" s="13"/>
      <c r="HL174" s="13"/>
      <c r="HM174" s="13"/>
      <c r="HN174" s="13"/>
      <c r="HO174" s="13"/>
      <c r="HP174" s="13"/>
      <c r="HQ174" s="13"/>
      <c r="HR174" s="13"/>
      <c r="HS174" s="13"/>
      <c r="HT174" s="13"/>
      <c r="HU174" s="13"/>
      <c r="HV174" s="13"/>
      <c r="HW174" s="13"/>
      <c r="HX174" s="13"/>
      <c r="HY174" s="13"/>
      <c r="HZ174" s="13"/>
      <c r="IA174" s="13"/>
      <c r="IB174" s="13"/>
      <c r="IC174" s="13"/>
      <c r="ID174" s="13"/>
      <c r="IE174" s="13"/>
      <c r="IF174" s="13"/>
      <c r="IG174" s="13"/>
      <c r="IH174" s="13"/>
      <c r="II174" s="13"/>
      <c r="IJ174" s="13"/>
      <c r="IK174" s="13"/>
      <c r="IL174" s="13"/>
      <c r="IM174" s="13"/>
      <c r="IN174" s="13"/>
      <c r="IO174" s="13"/>
      <c r="IP174" s="13"/>
      <c r="IQ174" s="13"/>
      <c r="IR174" s="13"/>
      <c r="IS174" s="13"/>
      <c r="IT174" s="13"/>
      <c r="IU174" s="13"/>
      <c r="IV174" s="13"/>
      <c r="IW174" s="13"/>
      <c r="IX174" s="13"/>
      <c r="IY174" s="13"/>
      <c r="IZ174" s="13"/>
      <c r="JA174" s="13"/>
      <c r="JB174" s="13"/>
      <c r="JC174" s="13"/>
      <c r="JD174" s="13"/>
      <c r="JE174" s="13"/>
      <c r="JF174" s="13"/>
      <c r="JG174" s="13"/>
      <c r="JH174" s="13"/>
      <c r="JI174" s="13"/>
      <c r="JJ174" s="13"/>
      <c r="JK174" s="13"/>
      <c r="JL174" s="5"/>
      <c r="JM174" s="5"/>
    </row>
    <row r="175" spans="2:273" ht="18.75" customHeight="1" x14ac:dyDescent="0.2">
      <c r="B175" s="36"/>
      <c r="C175" s="36"/>
      <c r="D175" s="78"/>
      <c r="E175" s="36"/>
      <c r="F175" s="77"/>
      <c r="G175" s="77"/>
      <c r="H175" s="71"/>
      <c r="I175" s="71"/>
      <c r="J175" s="6"/>
      <c r="K175" s="36"/>
      <c r="L175" s="36"/>
      <c r="M175" s="82"/>
      <c r="N175" s="36"/>
      <c r="O175" s="36"/>
      <c r="P175" s="36"/>
      <c r="Q175" s="19"/>
      <c r="R175" s="80"/>
      <c r="S175" s="6"/>
      <c r="T175" s="6"/>
      <c r="U175" s="19"/>
      <c r="V175" s="19"/>
      <c r="W175" s="19"/>
      <c r="X175" s="19"/>
      <c r="Y175" s="19"/>
      <c r="Z175" s="19"/>
      <c r="AA175" s="19"/>
      <c r="AB175" s="19"/>
      <c r="AC175" s="19"/>
      <c r="AD175" s="19"/>
      <c r="AE175" s="19"/>
      <c r="AF175" s="19"/>
      <c r="AG175" s="19"/>
      <c r="AH175" s="19"/>
      <c r="AI175" s="19"/>
      <c r="AJ175" s="19"/>
      <c r="AK175" s="19"/>
      <c r="AL175" s="19"/>
      <c r="AM175" s="19"/>
      <c r="AN175" s="19"/>
      <c r="AO175" s="19"/>
      <c r="AP175" s="19"/>
      <c r="AQ175" s="19"/>
      <c r="AR175" s="19"/>
      <c r="AS175" s="19"/>
      <c r="AT175" s="19"/>
      <c r="AU175" s="19"/>
      <c r="AV175" s="19"/>
      <c r="AW175" s="19"/>
      <c r="AX175" s="19"/>
      <c r="AY175" s="19"/>
      <c r="AZ175" s="19"/>
      <c r="BA175" s="19"/>
      <c r="BB175" s="19"/>
      <c r="BC175" s="19"/>
      <c r="BD175" s="19"/>
      <c r="BE175" s="19"/>
      <c r="BF175" s="13"/>
      <c r="BG175" s="13"/>
      <c r="BH175" s="13"/>
      <c r="BI175" s="13"/>
      <c r="BJ175" s="13"/>
      <c r="BK175" s="13"/>
      <c r="BL175" s="13"/>
      <c r="BM175" s="13"/>
      <c r="BN175" s="13"/>
      <c r="BO175" s="13"/>
      <c r="BP175" s="13"/>
      <c r="BQ175" s="13"/>
      <c r="BR175" s="13"/>
      <c r="BS175" s="13"/>
      <c r="BT175" s="13"/>
      <c r="BU175" s="13"/>
      <c r="BV175" s="13"/>
      <c r="BW175" s="13"/>
      <c r="BX175" s="13"/>
      <c r="BY175" s="13"/>
      <c r="BZ175" s="13"/>
      <c r="CA175" s="13"/>
      <c r="CB175" s="13"/>
      <c r="CC175" s="13"/>
      <c r="CD175" s="13"/>
      <c r="CE175" s="13"/>
      <c r="CF175" s="13"/>
      <c r="CG175" s="13"/>
      <c r="CH175" s="13"/>
      <c r="CI175" s="13"/>
      <c r="CJ175" s="13"/>
      <c r="CK175" s="13"/>
      <c r="CL175" s="13"/>
      <c r="CM175" s="13"/>
      <c r="CN175" s="13"/>
      <c r="CO175" s="13"/>
      <c r="CP175" s="13"/>
      <c r="CQ175" s="13"/>
      <c r="CR175" s="13"/>
      <c r="CS175" s="13"/>
      <c r="CT175" s="13"/>
      <c r="CU175" s="13"/>
      <c r="CV175" s="13"/>
      <c r="CW175" s="13"/>
      <c r="CX175" s="13"/>
      <c r="CY175" s="13"/>
      <c r="CZ175" s="13"/>
      <c r="DA175" s="13"/>
      <c r="DB175" s="13"/>
      <c r="DC175" s="13"/>
      <c r="DD175" s="13"/>
      <c r="DE175" s="13"/>
      <c r="DF175" s="13"/>
      <c r="DG175" s="13"/>
      <c r="DH175" s="13"/>
      <c r="DI175" s="13"/>
      <c r="DJ175" s="13"/>
      <c r="DK175" s="13"/>
      <c r="DL175" s="13"/>
      <c r="DM175" s="13"/>
      <c r="DN175" s="13"/>
      <c r="DO175" s="13"/>
      <c r="DP175" s="13"/>
      <c r="DQ175" s="13"/>
      <c r="DR175" s="13"/>
      <c r="DS175" s="13"/>
      <c r="DT175" s="13"/>
      <c r="DU175" s="13"/>
      <c r="DV175" s="13"/>
      <c r="DW175" s="13"/>
      <c r="DX175" s="13"/>
      <c r="DY175" s="13"/>
      <c r="DZ175" s="13"/>
      <c r="EA175" s="13"/>
      <c r="EB175" s="13"/>
      <c r="EC175" s="13"/>
      <c r="ED175" s="13"/>
      <c r="EE175" s="13"/>
      <c r="EF175" s="13"/>
      <c r="EG175" s="13"/>
      <c r="EH175" s="13"/>
      <c r="EI175" s="13"/>
      <c r="EJ175" s="13"/>
      <c r="EK175" s="13"/>
      <c r="EL175" s="13"/>
      <c r="EM175" s="13"/>
      <c r="EN175" s="13"/>
      <c r="EO175" s="13"/>
      <c r="EP175" s="13"/>
      <c r="EQ175" s="13"/>
      <c r="ER175" s="13"/>
      <c r="ES175" s="13"/>
      <c r="ET175" s="13"/>
      <c r="EU175" s="13"/>
      <c r="EV175" s="13"/>
      <c r="EW175" s="13"/>
      <c r="EX175" s="13"/>
      <c r="EY175" s="13"/>
      <c r="EZ175" s="13"/>
      <c r="FA175" s="13"/>
      <c r="FB175" s="13"/>
      <c r="FC175" s="13"/>
      <c r="FD175" s="13"/>
      <c r="FE175" s="13"/>
      <c r="FF175" s="13"/>
      <c r="FG175" s="13"/>
      <c r="FH175" s="13"/>
      <c r="FI175" s="13"/>
      <c r="FJ175" s="13"/>
      <c r="FK175" s="13"/>
      <c r="FL175" s="13"/>
      <c r="FM175" s="13"/>
      <c r="FN175" s="13"/>
      <c r="FO175" s="13"/>
      <c r="FP175" s="13"/>
      <c r="FQ175" s="13"/>
      <c r="FR175" s="13"/>
      <c r="FS175" s="13"/>
      <c r="FT175" s="13"/>
      <c r="FU175" s="13"/>
      <c r="FV175" s="13"/>
      <c r="FW175" s="13"/>
      <c r="FX175" s="13"/>
      <c r="FY175" s="13"/>
      <c r="FZ175" s="13"/>
      <c r="GA175" s="13"/>
      <c r="GB175" s="13"/>
      <c r="GC175" s="13"/>
      <c r="GD175" s="13"/>
      <c r="GE175" s="13"/>
      <c r="GF175" s="13"/>
      <c r="GG175" s="13"/>
      <c r="GH175" s="13"/>
      <c r="GI175" s="13"/>
      <c r="GJ175" s="13"/>
      <c r="GK175" s="13"/>
      <c r="GL175" s="13"/>
      <c r="GM175" s="13"/>
      <c r="GN175" s="13"/>
      <c r="GO175" s="13"/>
      <c r="GP175" s="13"/>
      <c r="GQ175" s="13"/>
      <c r="GR175" s="13"/>
      <c r="GS175" s="13"/>
      <c r="GT175" s="13"/>
      <c r="GU175" s="13"/>
      <c r="GV175" s="13"/>
      <c r="GW175" s="13"/>
      <c r="GX175" s="13"/>
      <c r="GY175" s="13"/>
      <c r="GZ175" s="13"/>
      <c r="HA175" s="13"/>
      <c r="HB175" s="13"/>
      <c r="HC175" s="13"/>
      <c r="HD175" s="13"/>
      <c r="HE175" s="13"/>
      <c r="HF175" s="13"/>
      <c r="HG175" s="13"/>
      <c r="HH175" s="13"/>
      <c r="HI175" s="13"/>
      <c r="HJ175" s="13"/>
      <c r="HK175" s="13"/>
      <c r="HL175" s="13"/>
      <c r="HM175" s="13"/>
      <c r="HN175" s="13"/>
      <c r="HO175" s="13"/>
      <c r="HP175" s="13"/>
      <c r="HQ175" s="13"/>
      <c r="HR175" s="13"/>
      <c r="HS175" s="13"/>
      <c r="HT175" s="13"/>
      <c r="HU175" s="13"/>
      <c r="HV175" s="13"/>
      <c r="HW175" s="13"/>
      <c r="HX175" s="13"/>
      <c r="HY175" s="13"/>
      <c r="HZ175" s="13"/>
      <c r="IA175" s="13"/>
      <c r="IB175" s="13"/>
      <c r="IC175" s="13"/>
      <c r="ID175" s="13"/>
      <c r="IE175" s="13"/>
      <c r="IF175" s="13"/>
      <c r="IG175" s="13"/>
      <c r="IH175" s="13"/>
      <c r="II175" s="13"/>
      <c r="IJ175" s="13"/>
      <c r="IK175" s="13"/>
      <c r="IL175" s="13"/>
      <c r="IM175" s="13"/>
      <c r="IN175" s="13"/>
      <c r="IO175" s="13"/>
      <c r="IP175" s="13"/>
      <c r="IQ175" s="13"/>
      <c r="IR175" s="13"/>
      <c r="IS175" s="13"/>
      <c r="IT175" s="13"/>
      <c r="IU175" s="13"/>
      <c r="IV175" s="13"/>
      <c r="IW175" s="13"/>
      <c r="IX175" s="13"/>
      <c r="IY175" s="13"/>
      <c r="IZ175" s="13"/>
      <c r="JA175" s="13"/>
      <c r="JB175" s="13"/>
      <c r="JC175" s="13"/>
      <c r="JD175" s="13"/>
      <c r="JE175" s="13"/>
      <c r="JF175" s="13"/>
      <c r="JG175" s="13"/>
      <c r="JH175" s="13"/>
      <c r="JI175" s="13"/>
      <c r="JJ175" s="13"/>
      <c r="JK175" s="13"/>
      <c r="JL175" s="5"/>
      <c r="JM175" s="5"/>
    </row>
    <row r="176" spans="2:273" ht="18.75" customHeight="1" x14ac:dyDescent="0.2">
      <c r="B176" s="36"/>
      <c r="C176" s="36"/>
      <c r="D176" s="78"/>
      <c r="E176" s="36"/>
      <c r="F176" s="77"/>
      <c r="G176" s="77"/>
      <c r="H176" s="71"/>
      <c r="I176" s="71"/>
      <c r="J176" s="6"/>
      <c r="K176" s="36"/>
      <c r="L176" s="36"/>
      <c r="M176" s="82"/>
      <c r="N176" s="36"/>
      <c r="O176" s="36"/>
      <c r="P176" s="36"/>
      <c r="Q176" s="19"/>
      <c r="R176" s="80"/>
      <c r="S176" s="6"/>
      <c r="T176" s="6"/>
      <c r="U176" s="19"/>
      <c r="V176" s="19"/>
      <c r="W176" s="19"/>
      <c r="X176" s="19"/>
      <c r="Y176" s="19"/>
      <c r="Z176" s="19"/>
      <c r="AA176" s="19"/>
      <c r="AB176" s="19"/>
      <c r="AC176" s="19"/>
      <c r="AD176" s="19"/>
      <c r="AE176" s="19"/>
      <c r="AF176" s="19"/>
      <c r="AG176" s="19"/>
      <c r="AH176" s="19"/>
      <c r="AI176" s="19"/>
      <c r="AJ176" s="19"/>
      <c r="AK176" s="19"/>
      <c r="AL176" s="19"/>
      <c r="AM176" s="19"/>
      <c r="AN176" s="19"/>
      <c r="AO176" s="19"/>
      <c r="AP176" s="19"/>
      <c r="AQ176" s="19"/>
      <c r="AR176" s="19"/>
      <c r="AS176" s="19"/>
      <c r="AT176" s="19"/>
      <c r="AU176" s="19"/>
      <c r="AV176" s="19"/>
      <c r="AW176" s="19"/>
      <c r="AX176" s="19"/>
      <c r="AY176" s="19"/>
      <c r="AZ176" s="19"/>
      <c r="BA176" s="19"/>
      <c r="BB176" s="19"/>
      <c r="BC176" s="19"/>
      <c r="BD176" s="19"/>
      <c r="BE176" s="19"/>
      <c r="BF176" s="13"/>
      <c r="BG176" s="13"/>
      <c r="BH176" s="13"/>
      <c r="BI176" s="13"/>
      <c r="BJ176" s="13"/>
      <c r="BK176" s="13"/>
      <c r="BL176" s="13"/>
      <c r="BM176" s="13"/>
      <c r="BN176" s="13"/>
      <c r="BO176" s="13"/>
      <c r="BP176" s="13"/>
      <c r="BQ176" s="13"/>
      <c r="BR176" s="13"/>
      <c r="BS176" s="13"/>
      <c r="BT176" s="13"/>
      <c r="BU176" s="13"/>
      <c r="BV176" s="13"/>
      <c r="BW176" s="13"/>
      <c r="BX176" s="13"/>
      <c r="BY176" s="13"/>
      <c r="BZ176" s="13"/>
      <c r="CA176" s="13"/>
      <c r="CB176" s="13"/>
      <c r="CC176" s="13"/>
      <c r="CD176" s="13"/>
      <c r="CE176" s="13"/>
      <c r="CF176" s="13"/>
      <c r="CG176" s="13"/>
      <c r="CH176" s="13"/>
      <c r="CI176" s="13"/>
      <c r="CJ176" s="13"/>
      <c r="CK176" s="13"/>
      <c r="CL176" s="13"/>
      <c r="CM176" s="13"/>
      <c r="CN176" s="13"/>
      <c r="CO176" s="13"/>
      <c r="CP176" s="13"/>
      <c r="CQ176" s="13"/>
      <c r="CR176" s="13"/>
      <c r="CS176" s="13"/>
      <c r="CT176" s="13"/>
      <c r="CU176" s="13"/>
      <c r="CV176" s="13"/>
      <c r="CW176" s="13"/>
      <c r="CX176" s="13"/>
      <c r="CY176" s="13"/>
      <c r="CZ176" s="13"/>
      <c r="DA176" s="13"/>
      <c r="DB176" s="13"/>
      <c r="DC176" s="13"/>
      <c r="DD176" s="13"/>
      <c r="DE176" s="13"/>
      <c r="DF176" s="13"/>
      <c r="DG176" s="13"/>
      <c r="DH176" s="13"/>
      <c r="DI176" s="13"/>
      <c r="DJ176" s="13"/>
      <c r="DK176" s="13"/>
      <c r="DL176" s="13"/>
      <c r="DM176" s="13"/>
      <c r="DN176" s="13"/>
      <c r="DO176" s="13"/>
      <c r="DP176" s="13"/>
      <c r="DQ176" s="13"/>
      <c r="DR176" s="13"/>
      <c r="DS176" s="13"/>
      <c r="DT176" s="13"/>
      <c r="DU176" s="13"/>
      <c r="DV176" s="13"/>
      <c r="DW176" s="13"/>
      <c r="DX176" s="13"/>
      <c r="DY176" s="13"/>
      <c r="DZ176" s="13"/>
      <c r="EA176" s="13"/>
      <c r="EB176" s="13"/>
      <c r="EC176" s="13"/>
      <c r="ED176" s="13"/>
      <c r="EE176" s="13"/>
      <c r="EF176" s="13"/>
      <c r="EG176" s="13"/>
      <c r="EH176" s="13"/>
      <c r="EI176" s="13"/>
      <c r="EJ176" s="13"/>
      <c r="EK176" s="13"/>
      <c r="EL176" s="13"/>
      <c r="EM176" s="13"/>
      <c r="EN176" s="13"/>
      <c r="EO176" s="13"/>
      <c r="EP176" s="13"/>
      <c r="EQ176" s="13"/>
      <c r="ER176" s="13"/>
      <c r="ES176" s="13"/>
      <c r="ET176" s="13"/>
      <c r="EU176" s="13"/>
      <c r="EV176" s="13"/>
      <c r="EW176" s="13"/>
      <c r="EX176" s="13"/>
      <c r="EY176" s="13"/>
      <c r="EZ176" s="13"/>
      <c r="FA176" s="13"/>
      <c r="FB176" s="13"/>
      <c r="FC176" s="13"/>
      <c r="FD176" s="13"/>
      <c r="FE176" s="13"/>
      <c r="FF176" s="13"/>
      <c r="FG176" s="13"/>
      <c r="FH176" s="13"/>
      <c r="FI176" s="13"/>
      <c r="FJ176" s="13"/>
      <c r="FK176" s="13"/>
      <c r="FL176" s="13"/>
      <c r="FM176" s="13"/>
      <c r="FN176" s="13"/>
      <c r="FO176" s="13"/>
      <c r="FP176" s="13"/>
      <c r="FQ176" s="13"/>
      <c r="FR176" s="13"/>
      <c r="FS176" s="13"/>
      <c r="FT176" s="13"/>
      <c r="FU176" s="13"/>
      <c r="FV176" s="13"/>
      <c r="FW176" s="13"/>
      <c r="FX176" s="13"/>
      <c r="FY176" s="13"/>
      <c r="FZ176" s="13"/>
      <c r="GA176" s="13"/>
      <c r="GB176" s="13"/>
      <c r="GC176" s="13"/>
      <c r="GD176" s="13"/>
      <c r="GE176" s="13"/>
      <c r="GF176" s="13"/>
      <c r="GG176" s="13"/>
      <c r="GH176" s="13"/>
      <c r="GI176" s="13"/>
      <c r="GJ176" s="13"/>
      <c r="GK176" s="13"/>
      <c r="GL176" s="13"/>
      <c r="GM176" s="13"/>
      <c r="GN176" s="13"/>
      <c r="GO176" s="13"/>
      <c r="GP176" s="13"/>
      <c r="GQ176" s="13"/>
      <c r="GR176" s="13"/>
      <c r="GS176" s="13"/>
      <c r="GT176" s="13"/>
      <c r="GU176" s="13"/>
      <c r="GV176" s="13"/>
      <c r="GW176" s="13"/>
      <c r="GX176" s="13"/>
      <c r="GY176" s="13"/>
      <c r="GZ176" s="13"/>
      <c r="HA176" s="13"/>
      <c r="HB176" s="13"/>
      <c r="HC176" s="13"/>
      <c r="HD176" s="13"/>
      <c r="HE176" s="13"/>
      <c r="HF176" s="13"/>
      <c r="HG176" s="13"/>
      <c r="HH176" s="13"/>
      <c r="HI176" s="13"/>
      <c r="HJ176" s="13"/>
      <c r="HK176" s="13"/>
      <c r="HL176" s="13"/>
      <c r="HM176" s="13"/>
      <c r="HN176" s="13"/>
      <c r="HO176" s="13"/>
      <c r="HP176" s="13"/>
      <c r="HQ176" s="13"/>
      <c r="HR176" s="13"/>
      <c r="HS176" s="13"/>
      <c r="HT176" s="13"/>
      <c r="HU176" s="13"/>
      <c r="HV176" s="13"/>
      <c r="HW176" s="13"/>
      <c r="HX176" s="13"/>
      <c r="HY176" s="13"/>
      <c r="HZ176" s="13"/>
      <c r="IA176" s="13"/>
      <c r="IB176" s="13"/>
      <c r="IC176" s="13"/>
      <c r="ID176" s="13"/>
      <c r="IE176" s="13"/>
      <c r="IF176" s="13"/>
      <c r="IG176" s="13"/>
      <c r="IH176" s="13"/>
      <c r="II176" s="13"/>
      <c r="IJ176" s="13"/>
      <c r="IK176" s="13"/>
      <c r="IL176" s="13"/>
      <c r="IM176" s="13"/>
      <c r="IN176" s="13"/>
      <c r="IO176" s="13"/>
      <c r="IP176" s="13"/>
      <c r="IQ176" s="13"/>
      <c r="IR176" s="13"/>
      <c r="IS176" s="13"/>
      <c r="IT176" s="13"/>
      <c r="IU176" s="13"/>
      <c r="IV176" s="13"/>
      <c r="IW176" s="13"/>
      <c r="IX176" s="13"/>
      <c r="IY176" s="13"/>
      <c r="IZ176" s="13"/>
      <c r="JA176" s="13"/>
      <c r="JB176" s="13"/>
      <c r="JC176" s="13"/>
      <c r="JD176" s="13"/>
      <c r="JE176" s="13"/>
      <c r="JF176" s="13"/>
      <c r="JG176" s="13"/>
      <c r="JH176" s="13"/>
      <c r="JI176" s="13"/>
      <c r="JJ176" s="13"/>
      <c r="JK176" s="13"/>
      <c r="JL176" s="5"/>
      <c r="JM176" s="5"/>
    </row>
    <row r="177" spans="2:273" ht="18.75" customHeight="1" x14ac:dyDescent="0.2">
      <c r="B177" s="36"/>
      <c r="C177" s="36"/>
      <c r="D177" s="78"/>
      <c r="E177" s="36"/>
      <c r="F177" s="77"/>
      <c r="G177" s="77"/>
      <c r="H177" s="71"/>
      <c r="I177" s="71"/>
      <c r="J177" s="6"/>
      <c r="K177" s="36"/>
      <c r="L177" s="36"/>
      <c r="M177" s="82"/>
      <c r="N177" s="36"/>
      <c r="O177" s="36"/>
      <c r="P177" s="36"/>
      <c r="Q177" s="19"/>
      <c r="R177" s="80"/>
      <c r="S177" s="6"/>
      <c r="T177" s="6"/>
      <c r="U177" s="19"/>
      <c r="V177" s="19"/>
      <c r="W177" s="19"/>
      <c r="X177" s="19"/>
      <c r="Y177" s="19"/>
      <c r="Z177" s="19"/>
      <c r="AA177" s="19"/>
      <c r="AB177" s="19"/>
      <c r="AC177" s="19"/>
      <c r="AD177" s="19"/>
      <c r="AE177" s="19"/>
      <c r="AF177" s="19"/>
      <c r="AG177" s="19"/>
      <c r="AH177" s="19"/>
      <c r="AI177" s="19"/>
      <c r="AJ177" s="19"/>
      <c r="AK177" s="19"/>
      <c r="AL177" s="19"/>
      <c r="AM177" s="19"/>
      <c r="AN177" s="19"/>
      <c r="AO177" s="19"/>
      <c r="AP177" s="19"/>
      <c r="AQ177" s="19"/>
      <c r="AR177" s="19"/>
      <c r="AS177" s="19"/>
      <c r="AT177" s="19"/>
      <c r="AU177" s="19"/>
      <c r="AV177" s="19"/>
      <c r="AW177" s="19"/>
      <c r="AX177" s="19"/>
      <c r="AY177" s="19"/>
      <c r="AZ177" s="19"/>
      <c r="BA177" s="19"/>
      <c r="BB177" s="19"/>
      <c r="BC177" s="19"/>
      <c r="BD177" s="19"/>
      <c r="BE177" s="19"/>
      <c r="BF177" s="13"/>
      <c r="BG177" s="13"/>
      <c r="BH177" s="13"/>
      <c r="BI177" s="13"/>
      <c r="BJ177" s="13"/>
      <c r="BK177" s="13"/>
      <c r="BL177" s="13"/>
      <c r="BM177" s="13"/>
      <c r="BN177" s="13"/>
      <c r="BO177" s="13"/>
      <c r="BP177" s="13"/>
      <c r="BQ177" s="13"/>
      <c r="BR177" s="13"/>
      <c r="BS177" s="13"/>
      <c r="BT177" s="13"/>
      <c r="BU177" s="13"/>
      <c r="BV177" s="13"/>
      <c r="BW177" s="13"/>
      <c r="BX177" s="13"/>
      <c r="BY177" s="13"/>
      <c r="BZ177" s="13"/>
      <c r="CA177" s="13"/>
      <c r="CB177" s="13"/>
      <c r="CC177" s="13"/>
      <c r="CD177" s="13"/>
      <c r="CE177" s="13"/>
      <c r="CF177" s="13"/>
      <c r="CG177" s="13"/>
      <c r="CH177" s="13"/>
      <c r="CI177" s="13"/>
      <c r="CJ177" s="13"/>
      <c r="CK177" s="13"/>
      <c r="CL177" s="13"/>
      <c r="CM177" s="13"/>
      <c r="CN177" s="13"/>
      <c r="CO177" s="13"/>
      <c r="CP177" s="13"/>
      <c r="CQ177" s="13"/>
      <c r="CR177" s="13"/>
      <c r="CS177" s="13"/>
      <c r="CT177" s="13"/>
      <c r="CU177" s="13"/>
      <c r="CV177" s="13"/>
      <c r="CW177" s="13"/>
      <c r="CX177" s="13"/>
      <c r="CY177" s="13"/>
      <c r="CZ177" s="13"/>
      <c r="DA177" s="13"/>
      <c r="DB177" s="13"/>
      <c r="DC177" s="13"/>
      <c r="DD177" s="13"/>
      <c r="DE177" s="13"/>
      <c r="DF177" s="13"/>
      <c r="DG177" s="13"/>
      <c r="DH177" s="13"/>
      <c r="DI177" s="13"/>
      <c r="DJ177" s="13"/>
      <c r="DK177" s="13"/>
      <c r="DL177" s="13"/>
      <c r="DM177" s="13"/>
      <c r="DN177" s="13"/>
      <c r="DO177" s="13"/>
      <c r="DP177" s="13"/>
      <c r="DQ177" s="13"/>
      <c r="DR177" s="13"/>
      <c r="DS177" s="13"/>
      <c r="DT177" s="13"/>
      <c r="DU177" s="13"/>
      <c r="DV177" s="13"/>
      <c r="DW177" s="13"/>
      <c r="DX177" s="13"/>
      <c r="DY177" s="13"/>
      <c r="DZ177" s="13"/>
      <c r="EA177" s="13"/>
      <c r="EB177" s="13"/>
      <c r="EC177" s="13"/>
      <c r="ED177" s="13"/>
      <c r="EE177" s="13"/>
      <c r="EF177" s="13"/>
      <c r="EG177" s="13"/>
      <c r="EH177" s="13"/>
      <c r="EI177" s="13"/>
      <c r="EJ177" s="13"/>
      <c r="EK177" s="13"/>
      <c r="EL177" s="13"/>
      <c r="EM177" s="13"/>
      <c r="EN177" s="13"/>
      <c r="EO177" s="13"/>
      <c r="EP177" s="13"/>
      <c r="EQ177" s="13"/>
      <c r="ER177" s="13"/>
      <c r="ES177" s="13"/>
      <c r="ET177" s="13"/>
      <c r="EU177" s="13"/>
      <c r="EV177" s="13"/>
      <c r="EW177" s="13"/>
      <c r="EX177" s="13"/>
      <c r="EY177" s="13"/>
      <c r="EZ177" s="13"/>
      <c r="FA177" s="13"/>
      <c r="FB177" s="13"/>
      <c r="FC177" s="13"/>
      <c r="FD177" s="13"/>
      <c r="FE177" s="13"/>
      <c r="FF177" s="13"/>
      <c r="FG177" s="13"/>
      <c r="FH177" s="13"/>
      <c r="FI177" s="13"/>
      <c r="FJ177" s="13"/>
      <c r="FK177" s="13"/>
      <c r="FL177" s="13"/>
      <c r="FM177" s="13"/>
      <c r="FN177" s="13"/>
      <c r="FO177" s="13"/>
      <c r="FP177" s="13"/>
      <c r="FQ177" s="13"/>
      <c r="FR177" s="13"/>
      <c r="FS177" s="13"/>
      <c r="FT177" s="13"/>
      <c r="FU177" s="13"/>
      <c r="FV177" s="13"/>
      <c r="FW177" s="13"/>
      <c r="FX177" s="13"/>
      <c r="FY177" s="13"/>
      <c r="FZ177" s="13"/>
      <c r="GA177" s="13"/>
      <c r="GB177" s="13"/>
      <c r="GC177" s="13"/>
      <c r="GD177" s="13"/>
      <c r="GE177" s="13"/>
      <c r="GF177" s="13"/>
      <c r="GG177" s="13"/>
      <c r="GH177" s="13"/>
      <c r="GI177" s="13"/>
      <c r="GJ177" s="13"/>
      <c r="GK177" s="13"/>
      <c r="GL177" s="13"/>
      <c r="GM177" s="13"/>
      <c r="GN177" s="13"/>
      <c r="GO177" s="13"/>
      <c r="GP177" s="13"/>
      <c r="GQ177" s="13"/>
      <c r="GR177" s="13"/>
      <c r="GS177" s="13"/>
      <c r="GT177" s="13"/>
      <c r="GU177" s="13"/>
      <c r="GV177" s="13"/>
      <c r="GW177" s="13"/>
      <c r="GX177" s="13"/>
      <c r="GY177" s="13"/>
      <c r="GZ177" s="13"/>
      <c r="HA177" s="13"/>
      <c r="HB177" s="13"/>
      <c r="HC177" s="13"/>
      <c r="HD177" s="13"/>
      <c r="HE177" s="13"/>
      <c r="HF177" s="13"/>
      <c r="HG177" s="13"/>
      <c r="HH177" s="13"/>
      <c r="HI177" s="13"/>
      <c r="HJ177" s="13"/>
      <c r="HK177" s="13"/>
      <c r="HL177" s="13"/>
      <c r="HM177" s="13"/>
      <c r="HN177" s="13"/>
      <c r="HO177" s="13"/>
      <c r="HP177" s="13"/>
      <c r="HQ177" s="13"/>
      <c r="HR177" s="13"/>
      <c r="HS177" s="13"/>
      <c r="HT177" s="13"/>
      <c r="HU177" s="13"/>
      <c r="HV177" s="13"/>
      <c r="HW177" s="13"/>
      <c r="HX177" s="13"/>
      <c r="HY177" s="13"/>
      <c r="HZ177" s="13"/>
      <c r="IA177" s="13"/>
      <c r="IB177" s="13"/>
      <c r="IC177" s="13"/>
      <c r="ID177" s="13"/>
      <c r="IE177" s="13"/>
      <c r="IF177" s="13"/>
      <c r="IG177" s="13"/>
      <c r="IH177" s="13"/>
      <c r="II177" s="13"/>
      <c r="IJ177" s="13"/>
      <c r="IK177" s="13"/>
      <c r="IL177" s="13"/>
      <c r="IM177" s="13"/>
      <c r="IN177" s="13"/>
      <c r="IO177" s="13"/>
      <c r="IP177" s="13"/>
      <c r="IQ177" s="13"/>
      <c r="IR177" s="13"/>
      <c r="IS177" s="13"/>
      <c r="IT177" s="13"/>
      <c r="IU177" s="13"/>
      <c r="IV177" s="13"/>
      <c r="IW177" s="13"/>
      <c r="IX177" s="13"/>
      <c r="IY177" s="13"/>
      <c r="IZ177" s="13"/>
      <c r="JA177" s="13"/>
      <c r="JB177" s="13"/>
      <c r="JC177" s="13"/>
      <c r="JD177" s="13"/>
      <c r="JE177" s="13"/>
      <c r="JF177" s="13"/>
      <c r="JG177" s="13"/>
      <c r="JH177" s="13"/>
      <c r="JI177" s="13"/>
      <c r="JJ177" s="13"/>
      <c r="JK177" s="13"/>
      <c r="JL177" s="5"/>
      <c r="JM177" s="5"/>
    </row>
    <row r="178" spans="2:273" ht="18.75" customHeight="1" x14ac:dyDescent="0.2">
      <c r="B178" s="36"/>
      <c r="C178" s="36"/>
      <c r="D178" s="78"/>
      <c r="E178" s="36"/>
      <c r="F178" s="77"/>
      <c r="G178" s="77"/>
      <c r="H178" s="71"/>
      <c r="I178" s="71"/>
      <c r="J178" s="6"/>
      <c r="K178" s="36"/>
      <c r="L178" s="36"/>
      <c r="M178" s="82"/>
      <c r="N178" s="36"/>
      <c r="O178" s="36"/>
      <c r="P178" s="36"/>
      <c r="Q178" s="19"/>
      <c r="R178" s="6"/>
      <c r="S178" s="6"/>
      <c r="T178" s="6"/>
      <c r="U178" s="19"/>
      <c r="V178" s="19"/>
      <c r="W178" s="19"/>
      <c r="X178" s="19"/>
      <c r="Y178" s="19"/>
      <c r="Z178" s="19"/>
      <c r="AA178" s="19"/>
      <c r="AB178" s="19"/>
      <c r="AC178" s="19"/>
      <c r="AD178" s="19"/>
      <c r="AE178" s="19"/>
      <c r="AF178" s="19"/>
      <c r="AG178" s="19"/>
      <c r="AH178" s="19"/>
      <c r="AI178" s="19"/>
      <c r="AJ178" s="19"/>
      <c r="AK178" s="19"/>
      <c r="AL178" s="19"/>
      <c r="AM178" s="19"/>
      <c r="AN178" s="19"/>
      <c r="AO178" s="19"/>
      <c r="AP178" s="19"/>
      <c r="AQ178" s="19"/>
      <c r="AR178" s="19"/>
      <c r="AS178" s="19"/>
      <c r="AT178" s="19"/>
      <c r="AU178" s="19"/>
      <c r="AV178" s="19"/>
      <c r="AW178" s="19"/>
      <c r="AX178" s="19"/>
      <c r="AY178" s="19"/>
      <c r="AZ178" s="19"/>
      <c r="BA178" s="19"/>
      <c r="BB178" s="19"/>
      <c r="BC178" s="19"/>
      <c r="BD178" s="19"/>
      <c r="BE178" s="19"/>
      <c r="BF178" s="13"/>
      <c r="BG178" s="13"/>
      <c r="BH178" s="13"/>
      <c r="BI178" s="13"/>
      <c r="BJ178" s="13"/>
      <c r="BK178" s="13"/>
      <c r="BL178" s="13"/>
      <c r="BM178" s="13"/>
      <c r="BN178" s="13"/>
      <c r="BO178" s="13"/>
      <c r="BP178" s="13"/>
      <c r="BQ178" s="13"/>
      <c r="BR178" s="13"/>
      <c r="BS178" s="13"/>
      <c r="BT178" s="13"/>
      <c r="BU178" s="13"/>
      <c r="BV178" s="13"/>
      <c r="BW178" s="13"/>
      <c r="BX178" s="13"/>
      <c r="BY178" s="13"/>
      <c r="BZ178" s="13"/>
      <c r="CA178" s="13"/>
      <c r="CB178" s="13"/>
      <c r="CC178" s="13"/>
      <c r="CD178" s="13"/>
      <c r="CE178" s="13"/>
      <c r="CF178" s="13"/>
      <c r="CG178" s="13"/>
      <c r="CH178" s="13"/>
      <c r="CI178" s="13"/>
      <c r="CJ178" s="13"/>
      <c r="CK178" s="13"/>
      <c r="CL178" s="13"/>
      <c r="CM178" s="13"/>
      <c r="CN178" s="13"/>
      <c r="CO178" s="13"/>
      <c r="CP178" s="13"/>
      <c r="CQ178" s="13"/>
      <c r="CR178" s="13"/>
      <c r="CS178" s="13"/>
      <c r="CT178" s="13"/>
      <c r="CU178" s="13"/>
      <c r="CV178" s="13"/>
      <c r="CW178" s="13"/>
      <c r="CX178" s="13"/>
      <c r="CY178" s="13"/>
      <c r="CZ178" s="13"/>
      <c r="DA178" s="13"/>
      <c r="DB178" s="13"/>
      <c r="DC178" s="13"/>
      <c r="DD178" s="13"/>
      <c r="DE178" s="13"/>
      <c r="DF178" s="13"/>
      <c r="DG178" s="13"/>
      <c r="DH178" s="13"/>
      <c r="DI178" s="13"/>
      <c r="DJ178" s="13"/>
      <c r="DK178" s="13"/>
      <c r="DL178" s="13"/>
      <c r="DM178" s="13"/>
      <c r="DN178" s="13"/>
      <c r="DO178" s="13"/>
      <c r="DP178" s="13"/>
      <c r="DQ178" s="13"/>
      <c r="DR178" s="13"/>
      <c r="DS178" s="13"/>
      <c r="DT178" s="13"/>
      <c r="DU178" s="13"/>
      <c r="DV178" s="13"/>
      <c r="DW178" s="13"/>
      <c r="DX178" s="13"/>
      <c r="DY178" s="13"/>
      <c r="DZ178" s="13"/>
      <c r="EA178" s="13"/>
      <c r="EB178" s="13"/>
      <c r="EC178" s="13"/>
      <c r="ED178" s="13"/>
      <c r="EE178" s="13"/>
      <c r="EF178" s="13"/>
      <c r="EG178" s="13"/>
      <c r="EH178" s="13"/>
      <c r="EI178" s="13"/>
      <c r="EJ178" s="13"/>
      <c r="EK178" s="13"/>
      <c r="EL178" s="13"/>
      <c r="EM178" s="13"/>
      <c r="EN178" s="13"/>
      <c r="EO178" s="13"/>
      <c r="EP178" s="13"/>
      <c r="EQ178" s="13"/>
      <c r="ER178" s="13"/>
      <c r="ES178" s="13"/>
      <c r="ET178" s="13"/>
      <c r="EU178" s="13"/>
      <c r="EV178" s="13"/>
      <c r="EW178" s="13"/>
      <c r="EX178" s="13"/>
      <c r="EY178" s="13"/>
      <c r="EZ178" s="13"/>
      <c r="FA178" s="13"/>
      <c r="FB178" s="13"/>
      <c r="FC178" s="13"/>
      <c r="FD178" s="13"/>
      <c r="FE178" s="13"/>
      <c r="FF178" s="13"/>
      <c r="FG178" s="13"/>
      <c r="FH178" s="13"/>
      <c r="FI178" s="13"/>
      <c r="FJ178" s="13"/>
      <c r="FK178" s="13"/>
      <c r="FL178" s="13"/>
      <c r="FM178" s="13"/>
      <c r="FN178" s="13"/>
      <c r="FO178" s="13"/>
      <c r="FP178" s="13"/>
      <c r="FQ178" s="13"/>
      <c r="FR178" s="13"/>
      <c r="FS178" s="13"/>
      <c r="FT178" s="13"/>
      <c r="FU178" s="13"/>
      <c r="FV178" s="13"/>
      <c r="FW178" s="13"/>
      <c r="FX178" s="13"/>
      <c r="FY178" s="13"/>
      <c r="FZ178" s="13"/>
      <c r="GA178" s="13"/>
      <c r="GB178" s="13"/>
      <c r="GC178" s="13"/>
      <c r="GD178" s="13"/>
      <c r="GE178" s="13"/>
      <c r="GF178" s="13"/>
      <c r="GG178" s="13"/>
      <c r="GH178" s="13"/>
      <c r="GI178" s="13"/>
      <c r="GJ178" s="13"/>
      <c r="GK178" s="13"/>
      <c r="GL178" s="13"/>
      <c r="GM178" s="13"/>
      <c r="GN178" s="13"/>
      <c r="GO178" s="13"/>
      <c r="GP178" s="13"/>
      <c r="GQ178" s="13"/>
      <c r="GR178" s="13"/>
      <c r="GS178" s="13"/>
      <c r="GT178" s="13"/>
      <c r="GU178" s="13"/>
      <c r="GV178" s="13"/>
      <c r="GW178" s="13"/>
      <c r="GX178" s="13"/>
      <c r="GY178" s="13"/>
      <c r="GZ178" s="13"/>
      <c r="HA178" s="13"/>
      <c r="HB178" s="13"/>
      <c r="HC178" s="13"/>
      <c r="HD178" s="13"/>
      <c r="HE178" s="13"/>
      <c r="HF178" s="13"/>
      <c r="HG178" s="13"/>
      <c r="HH178" s="13"/>
      <c r="HI178" s="13"/>
      <c r="HJ178" s="13"/>
      <c r="HK178" s="13"/>
      <c r="HL178" s="13"/>
      <c r="HM178" s="13"/>
      <c r="HN178" s="13"/>
      <c r="HO178" s="13"/>
      <c r="HP178" s="13"/>
      <c r="HQ178" s="13"/>
      <c r="HR178" s="13"/>
      <c r="HS178" s="13"/>
      <c r="HT178" s="13"/>
      <c r="HU178" s="13"/>
      <c r="HV178" s="13"/>
      <c r="HW178" s="13"/>
      <c r="HX178" s="13"/>
      <c r="HY178" s="13"/>
      <c r="HZ178" s="13"/>
      <c r="IA178" s="13"/>
      <c r="IB178" s="13"/>
      <c r="IC178" s="13"/>
      <c r="ID178" s="13"/>
      <c r="IE178" s="13"/>
      <c r="IF178" s="13"/>
      <c r="IG178" s="13"/>
      <c r="IH178" s="13"/>
      <c r="II178" s="13"/>
      <c r="IJ178" s="13"/>
      <c r="IK178" s="13"/>
      <c r="IL178" s="13"/>
      <c r="IM178" s="13"/>
      <c r="IN178" s="13"/>
      <c r="IO178" s="13"/>
      <c r="IP178" s="13"/>
      <c r="IQ178" s="13"/>
      <c r="IR178" s="13"/>
      <c r="IS178" s="13"/>
      <c r="IT178" s="13"/>
      <c r="IU178" s="13"/>
      <c r="IV178" s="13"/>
      <c r="IW178" s="13"/>
      <c r="IX178" s="13"/>
      <c r="IY178" s="13"/>
      <c r="IZ178" s="13"/>
      <c r="JA178" s="13"/>
      <c r="JB178" s="13"/>
      <c r="JC178" s="13"/>
      <c r="JD178" s="13"/>
      <c r="JE178" s="13"/>
      <c r="JF178" s="13"/>
      <c r="JG178" s="13"/>
      <c r="JH178" s="13"/>
      <c r="JI178" s="13"/>
      <c r="JJ178" s="13"/>
      <c r="JK178" s="13"/>
      <c r="JL178" s="5"/>
      <c r="JM178" s="5"/>
    </row>
    <row r="179" spans="2:273" ht="18.75" customHeight="1" x14ac:dyDescent="0.2">
      <c r="B179" s="36"/>
      <c r="C179" s="36"/>
      <c r="D179" s="78"/>
      <c r="E179" s="36"/>
      <c r="F179" s="77"/>
      <c r="G179" s="77"/>
      <c r="H179" s="71"/>
      <c r="I179" s="71"/>
      <c r="J179" s="6"/>
      <c r="K179" s="36"/>
      <c r="L179" s="36"/>
      <c r="M179" s="82"/>
      <c r="N179" s="36"/>
      <c r="O179" s="36"/>
      <c r="P179" s="36"/>
      <c r="Q179" s="19"/>
      <c r="R179" s="6"/>
      <c r="S179" s="6"/>
      <c r="T179" s="6"/>
      <c r="U179" s="19"/>
      <c r="V179" s="19"/>
      <c r="W179" s="19"/>
      <c r="X179" s="19"/>
      <c r="Y179" s="19"/>
      <c r="Z179" s="19"/>
      <c r="AA179" s="19"/>
      <c r="AB179" s="19"/>
      <c r="AC179" s="19"/>
      <c r="AD179" s="19"/>
      <c r="AE179" s="19"/>
      <c r="AF179" s="19"/>
      <c r="AG179" s="19"/>
      <c r="AH179" s="19"/>
      <c r="AI179" s="19"/>
      <c r="AJ179" s="19"/>
      <c r="AK179" s="19"/>
      <c r="AL179" s="19"/>
      <c r="AM179" s="19"/>
      <c r="AN179" s="19"/>
      <c r="AO179" s="19"/>
      <c r="AP179" s="19"/>
      <c r="AQ179" s="19"/>
      <c r="AR179" s="19"/>
      <c r="AS179" s="19"/>
      <c r="AT179" s="19"/>
      <c r="AU179" s="19"/>
      <c r="AV179" s="19"/>
      <c r="AW179" s="19"/>
      <c r="AX179" s="19"/>
      <c r="AY179" s="19"/>
      <c r="AZ179" s="19"/>
      <c r="BA179" s="19"/>
      <c r="BB179" s="19"/>
      <c r="BC179" s="19"/>
      <c r="BD179" s="19"/>
      <c r="BE179" s="19"/>
      <c r="BF179" s="13"/>
      <c r="BG179" s="13"/>
      <c r="BH179" s="13"/>
      <c r="BI179" s="13"/>
      <c r="BJ179" s="13"/>
      <c r="BK179" s="13"/>
      <c r="BL179" s="13"/>
      <c r="BM179" s="13"/>
      <c r="BN179" s="13"/>
      <c r="BO179" s="13"/>
      <c r="BP179" s="13"/>
      <c r="BQ179" s="13"/>
      <c r="BR179" s="13"/>
      <c r="BS179" s="13"/>
      <c r="BT179" s="13"/>
      <c r="BU179" s="13"/>
      <c r="BV179" s="13"/>
      <c r="BW179" s="13"/>
      <c r="BX179" s="13"/>
      <c r="BY179" s="13"/>
      <c r="BZ179" s="13"/>
      <c r="CA179" s="13"/>
      <c r="CB179" s="13"/>
      <c r="CC179" s="13"/>
      <c r="CD179" s="13"/>
      <c r="CE179" s="13"/>
      <c r="CF179" s="13"/>
      <c r="CG179" s="13"/>
      <c r="CH179" s="13"/>
      <c r="CI179" s="13"/>
      <c r="CJ179" s="13"/>
      <c r="CK179" s="13"/>
      <c r="CL179" s="13"/>
      <c r="CM179" s="13"/>
      <c r="CN179" s="13"/>
      <c r="CO179" s="13"/>
      <c r="CP179" s="13"/>
      <c r="CQ179" s="13"/>
      <c r="CR179" s="13"/>
      <c r="CS179" s="13"/>
      <c r="CT179" s="13"/>
      <c r="CU179" s="13"/>
      <c r="CV179" s="13"/>
      <c r="CW179" s="13"/>
      <c r="CX179" s="13"/>
      <c r="CY179" s="13"/>
      <c r="CZ179" s="13"/>
      <c r="DA179" s="13"/>
      <c r="DB179" s="13"/>
      <c r="DC179" s="13"/>
      <c r="DD179" s="13"/>
      <c r="DE179" s="13"/>
      <c r="DF179" s="13"/>
      <c r="DG179" s="13"/>
      <c r="DH179" s="13"/>
      <c r="DI179" s="13"/>
      <c r="DJ179" s="13"/>
      <c r="DK179" s="13"/>
      <c r="DL179" s="13"/>
      <c r="DM179" s="13"/>
      <c r="DN179" s="13"/>
      <c r="DO179" s="13"/>
      <c r="DP179" s="13"/>
      <c r="DQ179" s="13"/>
      <c r="DR179" s="13"/>
      <c r="DS179" s="13"/>
      <c r="DT179" s="13"/>
      <c r="DU179" s="13"/>
      <c r="DV179" s="13"/>
      <c r="DW179" s="13"/>
      <c r="DX179" s="13"/>
      <c r="DY179" s="13"/>
      <c r="DZ179" s="13"/>
      <c r="EA179" s="13"/>
      <c r="EB179" s="13"/>
      <c r="EC179" s="13"/>
      <c r="ED179" s="13"/>
      <c r="EE179" s="13"/>
      <c r="EF179" s="13"/>
      <c r="EG179" s="13"/>
      <c r="EH179" s="13"/>
      <c r="EI179" s="13"/>
      <c r="EJ179" s="13"/>
      <c r="EK179" s="13"/>
      <c r="EL179" s="13"/>
      <c r="EM179" s="13"/>
      <c r="EN179" s="13"/>
      <c r="EO179" s="13"/>
      <c r="EP179" s="13"/>
      <c r="EQ179" s="13"/>
      <c r="ER179" s="13"/>
      <c r="ES179" s="13"/>
      <c r="ET179" s="13"/>
      <c r="EU179" s="13"/>
      <c r="EV179" s="13"/>
      <c r="EW179" s="13"/>
      <c r="EX179" s="13"/>
      <c r="EY179" s="13"/>
      <c r="EZ179" s="13"/>
      <c r="FA179" s="13"/>
      <c r="FB179" s="13"/>
      <c r="FC179" s="13"/>
      <c r="FD179" s="13"/>
      <c r="FE179" s="13"/>
      <c r="FF179" s="13"/>
      <c r="FG179" s="13"/>
      <c r="FH179" s="13"/>
      <c r="FI179" s="13"/>
      <c r="FJ179" s="13"/>
      <c r="FK179" s="13"/>
      <c r="FL179" s="13"/>
      <c r="FM179" s="13"/>
      <c r="FN179" s="13"/>
      <c r="FO179" s="13"/>
      <c r="FP179" s="13"/>
      <c r="FQ179" s="13"/>
      <c r="FR179" s="13"/>
      <c r="FS179" s="13"/>
      <c r="FT179" s="13"/>
      <c r="FU179" s="13"/>
      <c r="FV179" s="13"/>
      <c r="FW179" s="13"/>
      <c r="FX179" s="13"/>
      <c r="FY179" s="13"/>
      <c r="FZ179" s="13"/>
      <c r="GA179" s="13"/>
      <c r="GB179" s="13"/>
      <c r="GC179" s="13"/>
      <c r="GD179" s="13"/>
      <c r="GE179" s="13"/>
      <c r="GF179" s="13"/>
      <c r="GG179" s="13"/>
      <c r="GH179" s="13"/>
      <c r="GI179" s="13"/>
      <c r="GJ179" s="13"/>
      <c r="GK179" s="13"/>
      <c r="GL179" s="13"/>
      <c r="GM179" s="13"/>
      <c r="GN179" s="13"/>
      <c r="GO179" s="13"/>
      <c r="GP179" s="13"/>
      <c r="GQ179" s="13"/>
      <c r="GR179" s="13"/>
      <c r="GS179" s="13"/>
      <c r="GT179" s="13"/>
      <c r="GU179" s="13"/>
      <c r="GV179" s="13"/>
      <c r="GW179" s="13"/>
      <c r="GX179" s="13"/>
      <c r="GY179" s="13"/>
      <c r="GZ179" s="13"/>
      <c r="HA179" s="13"/>
      <c r="HB179" s="13"/>
      <c r="HC179" s="13"/>
      <c r="HD179" s="13"/>
      <c r="HE179" s="13"/>
      <c r="HF179" s="13"/>
      <c r="HG179" s="13"/>
      <c r="HH179" s="13"/>
      <c r="HI179" s="13"/>
      <c r="HJ179" s="13"/>
      <c r="HK179" s="13"/>
      <c r="HL179" s="13"/>
      <c r="HM179" s="13"/>
      <c r="HN179" s="13"/>
      <c r="HO179" s="13"/>
      <c r="HP179" s="13"/>
      <c r="HQ179" s="13"/>
      <c r="HR179" s="13"/>
      <c r="HS179" s="13"/>
      <c r="HT179" s="13"/>
      <c r="HU179" s="13"/>
      <c r="HV179" s="13"/>
      <c r="HW179" s="13"/>
      <c r="HX179" s="13"/>
      <c r="HY179" s="13"/>
      <c r="HZ179" s="13"/>
      <c r="IA179" s="13"/>
      <c r="IB179" s="13"/>
      <c r="IC179" s="13"/>
      <c r="ID179" s="13"/>
      <c r="IE179" s="13"/>
      <c r="IF179" s="13"/>
      <c r="IG179" s="13"/>
      <c r="IH179" s="13"/>
      <c r="II179" s="13"/>
      <c r="IJ179" s="13"/>
      <c r="IK179" s="13"/>
      <c r="IL179" s="13"/>
      <c r="IM179" s="13"/>
      <c r="IN179" s="13"/>
      <c r="IO179" s="13"/>
      <c r="IP179" s="13"/>
      <c r="IQ179" s="13"/>
      <c r="IR179" s="13"/>
      <c r="IS179" s="13"/>
      <c r="IT179" s="13"/>
      <c r="IU179" s="13"/>
      <c r="IV179" s="13"/>
      <c r="IW179" s="13"/>
      <c r="IX179" s="13"/>
      <c r="IY179" s="13"/>
      <c r="IZ179" s="13"/>
      <c r="JA179" s="13"/>
      <c r="JB179" s="13"/>
      <c r="JC179" s="13"/>
      <c r="JD179" s="13"/>
      <c r="JE179" s="13"/>
      <c r="JF179" s="13"/>
      <c r="JG179" s="13"/>
      <c r="JH179" s="13"/>
      <c r="JI179" s="13"/>
      <c r="JJ179" s="13"/>
      <c r="JK179" s="13"/>
      <c r="JL179" s="5"/>
      <c r="JM179" s="5"/>
    </row>
    <row r="180" spans="2:273" ht="18.75" customHeight="1" x14ac:dyDescent="0.2">
      <c r="B180" s="36"/>
      <c r="C180" s="36"/>
      <c r="D180" s="78"/>
      <c r="E180" s="36"/>
      <c r="F180" s="77"/>
      <c r="G180" s="77"/>
      <c r="H180" s="71"/>
      <c r="I180" s="71"/>
      <c r="J180" s="6"/>
      <c r="K180" s="36"/>
      <c r="L180" s="36"/>
      <c r="M180" s="82"/>
      <c r="N180" s="36"/>
      <c r="O180" s="36"/>
      <c r="P180" s="36"/>
      <c r="Q180" s="19"/>
      <c r="R180" s="6"/>
      <c r="S180" s="6"/>
      <c r="T180" s="6"/>
      <c r="U180" s="19"/>
      <c r="V180" s="19"/>
      <c r="W180" s="19"/>
      <c r="X180" s="19"/>
      <c r="Y180" s="19"/>
      <c r="Z180" s="19"/>
      <c r="AA180" s="19"/>
      <c r="AB180" s="19"/>
      <c r="AC180" s="19"/>
      <c r="AD180" s="19"/>
      <c r="AE180" s="19"/>
      <c r="AF180" s="19"/>
      <c r="AG180" s="19"/>
      <c r="AH180" s="19"/>
      <c r="AI180" s="19"/>
      <c r="AJ180" s="19"/>
      <c r="AK180" s="19"/>
      <c r="AL180" s="19"/>
      <c r="AM180" s="19"/>
      <c r="AN180" s="19"/>
      <c r="AO180" s="19"/>
      <c r="AP180" s="19"/>
      <c r="AQ180" s="19"/>
      <c r="AR180" s="19"/>
      <c r="AS180" s="19"/>
      <c r="AT180" s="19"/>
      <c r="AU180" s="19"/>
      <c r="AV180" s="19"/>
      <c r="AW180" s="19"/>
      <c r="AX180" s="19"/>
      <c r="AY180" s="19"/>
      <c r="AZ180" s="19"/>
      <c r="BA180" s="19"/>
      <c r="BB180" s="19"/>
      <c r="BC180" s="19"/>
      <c r="BD180" s="19"/>
      <c r="BE180" s="19"/>
      <c r="BF180" s="13"/>
      <c r="BG180" s="13"/>
      <c r="BH180" s="13"/>
      <c r="BI180" s="13"/>
      <c r="BJ180" s="13"/>
      <c r="BK180" s="13"/>
      <c r="BL180" s="13"/>
      <c r="BM180" s="13"/>
      <c r="BN180" s="13"/>
      <c r="BO180" s="13"/>
      <c r="BP180" s="13"/>
      <c r="BQ180" s="13"/>
      <c r="BR180" s="13"/>
      <c r="BS180" s="13"/>
      <c r="BT180" s="13"/>
      <c r="BU180" s="13"/>
      <c r="BV180" s="13"/>
      <c r="BW180" s="13"/>
      <c r="BX180" s="13"/>
      <c r="BY180" s="13"/>
      <c r="BZ180" s="13"/>
      <c r="CA180" s="13"/>
      <c r="CB180" s="13"/>
      <c r="CC180" s="13"/>
      <c r="CD180" s="13"/>
      <c r="CE180" s="13"/>
      <c r="CF180" s="13"/>
      <c r="CG180" s="13"/>
      <c r="CH180" s="13"/>
      <c r="CI180" s="13"/>
      <c r="CJ180" s="13"/>
      <c r="CK180" s="13"/>
      <c r="CL180" s="13"/>
      <c r="CM180" s="13"/>
      <c r="CN180" s="13"/>
      <c r="CO180" s="13"/>
      <c r="CP180" s="13"/>
      <c r="CQ180" s="13"/>
      <c r="CR180" s="13"/>
      <c r="CS180" s="13"/>
      <c r="CT180" s="13"/>
      <c r="CU180" s="13"/>
      <c r="CV180" s="13"/>
      <c r="CW180" s="13"/>
      <c r="CX180" s="13"/>
      <c r="CY180" s="13"/>
      <c r="CZ180" s="13"/>
      <c r="DA180" s="13"/>
      <c r="DB180" s="13"/>
      <c r="DC180" s="13"/>
      <c r="DD180" s="13"/>
      <c r="DE180" s="13"/>
      <c r="DF180" s="13"/>
      <c r="DG180" s="13"/>
      <c r="DH180" s="13"/>
      <c r="DI180" s="13"/>
      <c r="DJ180" s="13"/>
      <c r="DK180" s="13"/>
      <c r="DL180" s="13"/>
      <c r="DM180" s="13"/>
      <c r="DN180" s="13"/>
      <c r="DO180" s="13"/>
      <c r="DP180" s="13"/>
      <c r="DQ180" s="13"/>
      <c r="DR180" s="13"/>
      <c r="DS180" s="13"/>
      <c r="DT180" s="13"/>
      <c r="DU180" s="13"/>
      <c r="DV180" s="13"/>
      <c r="DW180" s="13"/>
      <c r="DX180" s="13"/>
      <c r="DY180" s="13"/>
      <c r="DZ180" s="13"/>
      <c r="EA180" s="13"/>
      <c r="EB180" s="13"/>
      <c r="EC180" s="13"/>
      <c r="ED180" s="13"/>
      <c r="EE180" s="13"/>
      <c r="EF180" s="13"/>
      <c r="EG180" s="13"/>
      <c r="EH180" s="13"/>
      <c r="EI180" s="13"/>
      <c r="EJ180" s="13"/>
      <c r="EK180" s="13"/>
      <c r="EL180" s="13"/>
      <c r="EM180" s="13"/>
      <c r="EN180" s="13"/>
      <c r="EO180" s="13"/>
      <c r="EP180" s="13"/>
      <c r="EQ180" s="13"/>
      <c r="ER180" s="13"/>
      <c r="ES180" s="13"/>
      <c r="ET180" s="13"/>
      <c r="EU180" s="13"/>
      <c r="EV180" s="13"/>
      <c r="EW180" s="13"/>
      <c r="EX180" s="13"/>
      <c r="EY180" s="13"/>
      <c r="EZ180" s="13"/>
      <c r="FA180" s="13"/>
      <c r="FB180" s="13"/>
      <c r="FC180" s="13"/>
      <c r="FD180" s="13"/>
      <c r="FE180" s="13"/>
      <c r="FF180" s="13"/>
      <c r="FG180" s="13"/>
      <c r="FH180" s="13"/>
      <c r="FI180" s="13"/>
      <c r="FJ180" s="13"/>
      <c r="FK180" s="13"/>
      <c r="FL180" s="13"/>
      <c r="FM180" s="13"/>
      <c r="FN180" s="13"/>
      <c r="FO180" s="13"/>
      <c r="FP180" s="13"/>
      <c r="FQ180" s="13"/>
      <c r="FR180" s="13"/>
      <c r="FS180" s="13"/>
      <c r="FT180" s="13"/>
      <c r="FU180" s="13"/>
      <c r="FV180" s="13"/>
      <c r="FW180" s="13"/>
      <c r="FX180" s="13"/>
      <c r="FY180" s="13"/>
      <c r="FZ180" s="13"/>
      <c r="GA180" s="13"/>
      <c r="GB180" s="13"/>
      <c r="GC180" s="13"/>
      <c r="GD180" s="13"/>
      <c r="GE180" s="13"/>
      <c r="GF180" s="13"/>
      <c r="GG180" s="13"/>
      <c r="GH180" s="13"/>
      <c r="GI180" s="13"/>
      <c r="GJ180" s="13"/>
      <c r="GK180" s="13"/>
      <c r="GL180" s="13"/>
      <c r="GM180" s="13"/>
      <c r="GN180" s="13"/>
      <c r="GO180" s="13"/>
      <c r="GP180" s="13"/>
      <c r="GQ180" s="13"/>
      <c r="GR180" s="13"/>
      <c r="GS180" s="13"/>
      <c r="GT180" s="13"/>
      <c r="GU180" s="13"/>
      <c r="GV180" s="13"/>
      <c r="GW180" s="13"/>
      <c r="GX180" s="13"/>
      <c r="GY180" s="13"/>
      <c r="GZ180" s="13"/>
      <c r="HA180" s="13"/>
      <c r="HB180" s="13"/>
      <c r="HC180" s="13"/>
      <c r="HD180" s="13"/>
      <c r="HE180" s="13"/>
      <c r="HF180" s="13"/>
      <c r="HG180" s="13"/>
      <c r="HH180" s="13"/>
      <c r="HI180" s="13"/>
      <c r="HJ180" s="13"/>
      <c r="HK180" s="13"/>
      <c r="HL180" s="13"/>
      <c r="HM180" s="13"/>
      <c r="HN180" s="13"/>
      <c r="HO180" s="13"/>
      <c r="HP180" s="13"/>
      <c r="HQ180" s="13"/>
      <c r="HR180" s="13"/>
      <c r="HS180" s="13"/>
      <c r="HT180" s="13"/>
      <c r="HU180" s="13"/>
      <c r="HV180" s="13"/>
      <c r="HW180" s="13"/>
      <c r="HX180" s="13"/>
      <c r="HY180" s="13"/>
      <c r="HZ180" s="13"/>
      <c r="IA180" s="13"/>
      <c r="IB180" s="13"/>
      <c r="IC180" s="13"/>
      <c r="ID180" s="13"/>
      <c r="IE180" s="13"/>
      <c r="IF180" s="13"/>
      <c r="IG180" s="13"/>
      <c r="IH180" s="13"/>
      <c r="II180" s="13"/>
      <c r="IJ180" s="13"/>
      <c r="IK180" s="13"/>
      <c r="IL180" s="13"/>
      <c r="IM180" s="13"/>
      <c r="IN180" s="13"/>
      <c r="IO180" s="13"/>
      <c r="IP180" s="13"/>
      <c r="IQ180" s="13"/>
      <c r="IR180" s="13"/>
      <c r="IS180" s="13"/>
      <c r="IT180" s="13"/>
      <c r="IU180" s="13"/>
      <c r="IV180" s="13"/>
      <c r="IW180" s="13"/>
      <c r="IX180" s="13"/>
      <c r="IY180" s="13"/>
      <c r="IZ180" s="13"/>
      <c r="JA180" s="13"/>
      <c r="JB180" s="13"/>
      <c r="JC180" s="13"/>
      <c r="JD180" s="13"/>
      <c r="JE180" s="13"/>
      <c r="JF180" s="13"/>
      <c r="JG180" s="13"/>
      <c r="JH180" s="13"/>
      <c r="JI180" s="13"/>
      <c r="JJ180" s="13"/>
      <c r="JK180" s="13"/>
      <c r="JL180" s="5"/>
      <c r="JM180" s="5"/>
    </row>
    <row r="181" spans="2:273" ht="18.75" customHeight="1" x14ac:dyDescent="0.2">
      <c r="B181" s="36"/>
      <c r="C181" s="36"/>
      <c r="D181" s="78"/>
      <c r="E181" s="36"/>
      <c r="F181" s="77"/>
      <c r="G181" s="77"/>
      <c r="H181" s="71"/>
      <c r="I181" s="71"/>
      <c r="J181" s="6"/>
      <c r="K181" s="36"/>
      <c r="L181" s="36"/>
      <c r="M181" s="82"/>
      <c r="N181" s="36"/>
      <c r="O181" s="36"/>
      <c r="P181" s="36"/>
      <c r="Q181" s="19"/>
      <c r="R181" s="6"/>
      <c r="S181" s="6"/>
      <c r="T181" s="6"/>
      <c r="U181" s="19"/>
      <c r="V181" s="19"/>
      <c r="W181" s="19"/>
      <c r="X181" s="19"/>
      <c r="Y181" s="19"/>
      <c r="Z181" s="19"/>
      <c r="AA181" s="19"/>
      <c r="AB181" s="19"/>
      <c r="AC181" s="19"/>
      <c r="AD181" s="19"/>
      <c r="AE181" s="19"/>
      <c r="AF181" s="19"/>
      <c r="AG181" s="19"/>
      <c r="AH181" s="19"/>
      <c r="AI181" s="19"/>
      <c r="AJ181" s="19"/>
      <c r="AK181" s="19"/>
      <c r="AL181" s="19"/>
      <c r="AM181" s="19"/>
      <c r="AN181" s="19"/>
      <c r="AO181" s="19"/>
      <c r="AP181" s="19"/>
      <c r="AQ181" s="19"/>
      <c r="AR181" s="19"/>
      <c r="AS181" s="19"/>
      <c r="AT181" s="19"/>
      <c r="AU181" s="19"/>
      <c r="AV181" s="19"/>
      <c r="AW181" s="19"/>
      <c r="AX181" s="19"/>
      <c r="AY181" s="19"/>
      <c r="AZ181" s="19"/>
      <c r="BA181" s="19"/>
      <c r="BB181" s="19"/>
      <c r="BC181" s="19"/>
      <c r="BD181" s="19"/>
      <c r="BE181" s="19"/>
      <c r="BF181" s="13"/>
      <c r="BG181" s="13"/>
      <c r="BH181" s="13"/>
      <c r="BI181" s="13"/>
      <c r="BJ181" s="13"/>
      <c r="BK181" s="13"/>
      <c r="BL181" s="13"/>
      <c r="BM181" s="13"/>
      <c r="BN181" s="13"/>
      <c r="BO181" s="13"/>
      <c r="BP181" s="13"/>
      <c r="BQ181" s="13"/>
      <c r="BR181" s="13"/>
      <c r="BS181" s="13"/>
      <c r="BT181" s="13"/>
      <c r="BU181" s="13"/>
      <c r="BV181" s="13"/>
      <c r="BW181" s="13"/>
      <c r="BX181" s="13"/>
      <c r="BY181" s="13"/>
      <c r="BZ181" s="13"/>
      <c r="CA181" s="13"/>
      <c r="CB181" s="13"/>
      <c r="CC181" s="13"/>
      <c r="CD181" s="13"/>
      <c r="CE181" s="13"/>
      <c r="CF181" s="13"/>
      <c r="CG181" s="13"/>
      <c r="CH181" s="13"/>
      <c r="CI181" s="13"/>
      <c r="CJ181" s="13"/>
      <c r="CK181" s="13"/>
      <c r="CL181" s="13"/>
      <c r="CM181" s="13"/>
      <c r="CN181" s="13"/>
      <c r="CO181" s="13"/>
      <c r="CP181" s="13"/>
      <c r="CQ181" s="13"/>
      <c r="CR181" s="13"/>
      <c r="CS181" s="13"/>
      <c r="CT181" s="13"/>
      <c r="CU181" s="13"/>
      <c r="CV181" s="13"/>
      <c r="CW181" s="13"/>
      <c r="CX181" s="13"/>
      <c r="CY181" s="13"/>
      <c r="CZ181" s="13"/>
      <c r="DA181" s="13"/>
      <c r="DB181" s="13"/>
      <c r="DC181" s="13"/>
      <c r="DD181" s="13"/>
      <c r="DE181" s="13"/>
      <c r="DF181" s="13"/>
      <c r="DG181" s="13"/>
      <c r="DH181" s="13"/>
      <c r="DI181" s="13"/>
      <c r="DJ181" s="13"/>
      <c r="DK181" s="13"/>
      <c r="DL181" s="13"/>
      <c r="DM181" s="13"/>
      <c r="DN181" s="13"/>
      <c r="DO181" s="13"/>
      <c r="DP181" s="13"/>
      <c r="DQ181" s="13"/>
      <c r="DR181" s="13"/>
      <c r="DS181" s="13"/>
      <c r="DT181" s="13"/>
      <c r="DU181" s="13"/>
      <c r="DV181" s="13"/>
      <c r="DW181" s="13"/>
      <c r="DX181" s="13"/>
      <c r="DY181" s="13"/>
      <c r="DZ181" s="13"/>
      <c r="EA181" s="13"/>
      <c r="EB181" s="13"/>
      <c r="EC181" s="13"/>
      <c r="ED181" s="13"/>
      <c r="EE181" s="13"/>
      <c r="EF181" s="13"/>
      <c r="EG181" s="13"/>
      <c r="EH181" s="13"/>
      <c r="EI181" s="13"/>
      <c r="EJ181" s="13"/>
      <c r="EK181" s="13"/>
      <c r="EL181" s="13"/>
      <c r="EM181" s="13"/>
      <c r="EN181" s="13"/>
      <c r="EO181" s="13"/>
      <c r="EP181" s="13"/>
      <c r="EQ181" s="13"/>
      <c r="ER181" s="13"/>
      <c r="ES181" s="13"/>
      <c r="ET181" s="13"/>
      <c r="EU181" s="13"/>
      <c r="EV181" s="13"/>
      <c r="EW181" s="13"/>
      <c r="EX181" s="13"/>
      <c r="EY181" s="13"/>
      <c r="EZ181" s="13"/>
      <c r="FA181" s="13"/>
      <c r="FB181" s="13"/>
      <c r="FC181" s="13"/>
      <c r="FD181" s="13"/>
      <c r="FE181" s="13"/>
      <c r="FF181" s="13"/>
      <c r="FG181" s="13"/>
      <c r="FH181" s="13"/>
      <c r="FI181" s="13"/>
      <c r="FJ181" s="13"/>
      <c r="FK181" s="13"/>
      <c r="FL181" s="13"/>
      <c r="FM181" s="13"/>
      <c r="FN181" s="13"/>
      <c r="FO181" s="13"/>
      <c r="FP181" s="13"/>
      <c r="FQ181" s="13"/>
      <c r="FR181" s="13"/>
      <c r="FS181" s="13"/>
      <c r="FT181" s="13"/>
      <c r="FU181" s="13"/>
      <c r="FV181" s="13"/>
      <c r="FW181" s="13"/>
      <c r="FX181" s="13"/>
      <c r="FY181" s="13"/>
      <c r="FZ181" s="13"/>
      <c r="GA181" s="13"/>
      <c r="GB181" s="13"/>
      <c r="GC181" s="13"/>
      <c r="GD181" s="13"/>
      <c r="GE181" s="13"/>
      <c r="GF181" s="13"/>
      <c r="GG181" s="13"/>
      <c r="GH181" s="13"/>
      <c r="GI181" s="13"/>
      <c r="GJ181" s="13"/>
      <c r="GK181" s="13"/>
      <c r="GL181" s="13"/>
      <c r="GM181" s="13"/>
      <c r="GN181" s="13"/>
      <c r="GO181" s="13"/>
      <c r="GP181" s="13"/>
      <c r="GQ181" s="13"/>
      <c r="GR181" s="13"/>
      <c r="GS181" s="13"/>
      <c r="GT181" s="13"/>
      <c r="GU181" s="13"/>
      <c r="GV181" s="13"/>
      <c r="GW181" s="13"/>
      <c r="GX181" s="13"/>
      <c r="GY181" s="13"/>
      <c r="GZ181" s="13"/>
      <c r="HA181" s="13"/>
      <c r="HB181" s="13"/>
      <c r="HC181" s="13"/>
      <c r="HD181" s="13"/>
      <c r="HE181" s="13"/>
      <c r="HF181" s="13"/>
      <c r="HG181" s="13"/>
      <c r="HH181" s="13"/>
      <c r="HI181" s="13"/>
      <c r="HJ181" s="13"/>
      <c r="HK181" s="13"/>
      <c r="HL181" s="13"/>
      <c r="HM181" s="13"/>
      <c r="HN181" s="13"/>
      <c r="HO181" s="13"/>
      <c r="HP181" s="13"/>
      <c r="HQ181" s="13"/>
      <c r="HR181" s="13"/>
      <c r="HS181" s="13"/>
      <c r="HT181" s="13"/>
      <c r="HU181" s="13"/>
      <c r="HV181" s="13"/>
      <c r="HW181" s="13"/>
      <c r="HX181" s="13"/>
      <c r="HY181" s="13"/>
      <c r="HZ181" s="13"/>
      <c r="IA181" s="13"/>
      <c r="IB181" s="13"/>
      <c r="IC181" s="13"/>
      <c r="ID181" s="13"/>
      <c r="IE181" s="13"/>
      <c r="IF181" s="13"/>
      <c r="IG181" s="13"/>
      <c r="IH181" s="13"/>
      <c r="II181" s="13"/>
      <c r="IJ181" s="13"/>
      <c r="IK181" s="13"/>
      <c r="IL181" s="13"/>
      <c r="IM181" s="13"/>
      <c r="IN181" s="13"/>
      <c r="IO181" s="13"/>
      <c r="IP181" s="13"/>
      <c r="IQ181" s="13"/>
      <c r="IR181" s="13"/>
      <c r="IS181" s="13"/>
      <c r="IT181" s="13"/>
      <c r="IU181" s="13"/>
      <c r="IV181" s="13"/>
      <c r="IW181" s="13"/>
      <c r="IX181" s="13"/>
      <c r="IY181" s="13"/>
      <c r="IZ181" s="13"/>
      <c r="JA181" s="13"/>
      <c r="JB181" s="13"/>
      <c r="JC181" s="13"/>
      <c r="JD181" s="13"/>
      <c r="JE181" s="13"/>
      <c r="JF181" s="13"/>
      <c r="JG181" s="13"/>
      <c r="JH181" s="13"/>
      <c r="JI181" s="13"/>
      <c r="JJ181" s="13"/>
      <c r="JK181" s="13"/>
      <c r="JL181" s="5"/>
      <c r="JM181" s="5"/>
    </row>
    <row r="182" spans="2:273" ht="18.75" customHeight="1" x14ac:dyDescent="0.2">
      <c r="B182" s="36"/>
      <c r="C182" s="36"/>
      <c r="D182" s="78"/>
      <c r="E182" s="36"/>
      <c r="F182" s="77"/>
      <c r="G182" s="77"/>
      <c r="H182" s="71"/>
      <c r="I182" s="71"/>
      <c r="J182" s="6"/>
      <c r="K182" s="36"/>
      <c r="L182" s="36"/>
      <c r="M182" s="82"/>
      <c r="N182" s="36"/>
      <c r="O182" s="36"/>
      <c r="P182" s="36"/>
      <c r="Q182" s="19"/>
      <c r="R182" s="6"/>
      <c r="S182" s="6"/>
      <c r="T182" s="6"/>
      <c r="U182" s="19"/>
      <c r="V182" s="19"/>
      <c r="W182" s="19"/>
      <c r="X182" s="19"/>
      <c r="Y182" s="19"/>
      <c r="Z182" s="19"/>
      <c r="AA182" s="19"/>
      <c r="AB182" s="19"/>
      <c r="AC182" s="19"/>
      <c r="AD182" s="19"/>
      <c r="AE182" s="19"/>
      <c r="AF182" s="19"/>
      <c r="AG182" s="19"/>
      <c r="AH182" s="19"/>
      <c r="AI182" s="19"/>
      <c r="AJ182" s="19"/>
      <c r="AK182" s="19"/>
      <c r="AL182" s="19"/>
      <c r="AM182" s="19"/>
      <c r="AN182" s="19"/>
      <c r="AO182" s="19"/>
      <c r="AP182" s="19"/>
      <c r="AQ182" s="19"/>
      <c r="AR182" s="19"/>
      <c r="AS182" s="19"/>
      <c r="AT182" s="19"/>
      <c r="AU182" s="19"/>
      <c r="AV182" s="19"/>
      <c r="AW182" s="19"/>
      <c r="AX182" s="19"/>
      <c r="AY182" s="19"/>
      <c r="AZ182" s="19"/>
      <c r="BA182" s="19"/>
      <c r="BB182" s="19"/>
      <c r="BC182" s="19"/>
      <c r="BD182" s="19"/>
      <c r="BE182" s="19"/>
      <c r="BF182" s="13"/>
      <c r="BG182" s="13"/>
      <c r="BH182" s="13"/>
      <c r="BI182" s="13"/>
      <c r="BJ182" s="13"/>
      <c r="BK182" s="13"/>
      <c r="BL182" s="13"/>
      <c r="BM182" s="13"/>
      <c r="BN182" s="13"/>
      <c r="BO182" s="13"/>
      <c r="BP182" s="13"/>
      <c r="BQ182" s="13"/>
      <c r="BR182" s="13"/>
      <c r="BS182" s="13"/>
      <c r="BT182" s="13"/>
      <c r="BU182" s="13"/>
      <c r="BV182" s="13"/>
      <c r="BW182" s="13"/>
      <c r="BX182" s="13"/>
      <c r="BY182" s="13"/>
      <c r="BZ182" s="13"/>
      <c r="CA182" s="13"/>
      <c r="CB182" s="13"/>
      <c r="CC182" s="13"/>
      <c r="CD182" s="13"/>
      <c r="CE182" s="13"/>
      <c r="CF182" s="13"/>
      <c r="CG182" s="13"/>
      <c r="CH182" s="13"/>
      <c r="CI182" s="13"/>
      <c r="CJ182" s="13"/>
      <c r="CK182" s="13"/>
      <c r="CL182" s="13"/>
      <c r="CM182" s="13"/>
      <c r="CN182" s="13"/>
      <c r="CO182" s="13"/>
      <c r="CP182" s="13"/>
      <c r="CQ182" s="13"/>
      <c r="CR182" s="13"/>
      <c r="CS182" s="13"/>
      <c r="CT182" s="13"/>
      <c r="CU182" s="13"/>
      <c r="CV182" s="13"/>
      <c r="CW182" s="13"/>
      <c r="CX182" s="13"/>
      <c r="CY182" s="13"/>
      <c r="CZ182" s="13"/>
      <c r="DA182" s="13"/>
      <c r="DB182" s="13"/>
      <c r="DC182" s="13"/>
      <c r="DD182" s="13"/>
      <c r="DE182" s="13"/>
      <c r="DF182" s="13"/>
      <c r="DG182" s="13"/>
      <c r="DH182" s="13"/>
      <c r="DI182" s="13"/>
      <c r="DJ182" s="13"/>
      <c r="DK182" s="13"/>
      <c r="DL182" s="13"/>
      <c r="DM182" s="13"/>
      <c r="DN182" s="13"/>
      <c r="DO182" s="13"/>
      <c r="DP182" s="13"/>
      <c r="DQ182" s="13"/>
      <c r="DR182" s="13"/>
      <c r="DS182" s="13"/>
      <c r="DT182" s="13"/>
      <c r="DU182" s="13"/>
      <c r="DV182" s="13"/>
      <c r="DW182" s="13"/>
      <c r="DX182" s="13"/>
      <c r="DY182" s="13"/>
      <c r="DZ182" s="13"/>
      <c r="EA182" s="13"/>
      <c r="EB182" s="13"/>
      <c r="EC182" s="13"/>
      <c r="ED182" s="13"/>
      <c r="EE182" s="13"/>
      <c r="EF182" s="13"/>
      <c r="EG182" s="13"/>
      <c r="EH182" s="13"/>
      <c r="EI182" s="13"/>
      <c r="EJ182" s="13"/>
      <c r="EK182" s="13"/>
      <c r="EL182" s="13"/>
      <c r="EM182" s="13"/>
      <c r="EN182" s="13"/>
      <c r="EO182" s="13"/>
      <c r="EP182" s="13"/>
      <c r="EQ182" s="13"/>
      <c r="ER182" s="13"/>
      <c r="ES182" s="13"/>
      <c r="ET182" s="13"/>
      <c r="EU182" s="13"/>
      <c r="EV182" s="13"/>
      <c r="EW182" s="13"/>
      <c r="EX182" s="13"/>
      <c r="EY182" s="13"/>
      <c r="EZ182" s="13"/>
      <c r="FA182" s="13"/>
      <c r="FB182" s="13"/>
      <c r="FC182" s="13"/>
      <c r="FD182" s="13"/>
      <c r="FE182" s="13"/>
      <c r="FF182" s="13"/>
      <c r="FG182" s="13"/>
      <c r="FH182" s="13"/>
      <c r="FI182" s="13"/>
      <c r="FJ182" s="13"/>
      <c r="FK182" s="13"/>
      <c r="FL182" s="13"/>
      <c r="FM182" s="13"/>
      <c r="FN182" s="13"/>
      <c r="FO182" s="13"/>
      <c r="FP182" s="13"/>
      <c r="FQ182" s="13"/>
      <c r="FR182" s="13"/>
      <c r="FS182" s="13"/>
      <c r="FT182" s="13"/>
      <c r="FU182" s="13"/>
      <c r="FV182" s="13"/>
      <c r="FW182" s="13"/>
      <c r="FX182" s="13"/>
      <c r="FY182" s="13"/>
      <c r="FZ182" s="13"/>
      <c r="GA182" s="13"/>
      <c r="GB182" s="13"/>
      <c r="GC182" s="13"/>
      <c r="GD182" s="13"/>
      <c r="GE182" s="13"/>
      <c r="GF182" s="13"/>
      <c r="GG182" s="13"/>
      <c r="GH182" s="13"/>
      <c r="GI182" s="13"/>
      <c r="GJ182" s="13"/>
      <c r="GK182" s="13"/>
      <c r="GL182" s="13"/>
      <c r="GM182" s="13"/>
      <c r="GN182" s="13"/>
      <c r="GO182" s="13"/>
      <c r="GP182" s="13"/>
      <c r="GQ182" s="13"/>
      <c r="GR182" s="13"/>
      <c r="GS182" s="13"/>
      <c r="GT182" s="13"/>
      <c r="GU182" s="13"/>
      <c r="GV182" s="13"/>
      <c r="GW182" s="13"/>
      <c r="GX182" s="13"/>
      <c r="GY182" s="13"/>
      <c r="GZ182" s="13"/>
      <c r="HA182" s="13"/>
      <c r="HB182" s="13"/>
      <c r="HC182" s="13"/>
      <c r="HD182" s="13"/>
      <c r="HE182" s="13"/>
      <c r="HF182" s="13"/>
      <c r="HG182" s="13"/>
      <c r="HH182" s="13"/>
      <c r="HI182" s="13"/>
      <c r="HJ182" s="13"/>
      <c r="HK182" s="13"/>
      <c r="HL182" s="13"/>
      <c r="HM182" s="13"/>
      <c r="HN182" s="13"/>
      <c r="HO182" s="13"/>
      <c r="HP182" s="13"/>
      <c r="HQ182" s="13"/>
      <c r="HR182" s="13"/>
      <c r="HS182" s="13"/>
      <c r="HT182" s="13"/>
      <c r="HU182" s="13"/>
      <c r="HV182" s="13"/>
      <c r="HW182" s="13"/>
      <c r="HX182" s="13"/>
      <c r="HY182" s="13"/>
      <c r="HZ182" s="13"/>
      <c r="IA182" s="13"/>
      <c r="IB182" s="13"/>
      <c r="IC182" s="13"/>
      <c r="ID182" s="13"/>
      <c r="IE182" s="13"/>
      <c r="IF182" s="13"/>
      <c r="IG182" s="13"/>
      <c r="IH182" s="13"/>
      <c r="II182" s="13"/>
      <c r="IJ182" s="13"/>
      <c r="IK182" s="13"/>
      <c r="IL182" s="13"/>
      <c r="IM182" s="13"/>
      <c r="IN182" s="13"/>
      <c r="IO182" s="13"/>
      <c r="IP182" s="13"/>
      <c r="IQ182" s="13"/>
      <c r="IR182" s="13"/>
      <c r="IS182" s="13"/>
      <c r="IT182" s="13"/>
      <c r="IU182" s="13"/>
      <c r="IV182" s="13"/>
      <c r="IW182" s="13"/>
      <c r="IX182" s="13"/>
      <c r="IY182" s="13"/>
      <c r="IZ182" s="13"/>
      <c r="JA182" s="13"/>
      <c r="JB182" s="13"/>
      <c r="JC182" s="13"/>
      <c r="JD182" s="13"/>
      <c r="JE182" s="13"/>
      <c r="JF182" s="13"/>
      <c r="JG182" s="13"/>
      <c r="JH182" s="13"/>
      <c r="JI182" s="13"/>
      <c r="JJ182" s="13"/>
      <c r="JK182" s="13"/>
      <c r="JL182" s="5"/>
      <c r="JM182" s="5"/>
    </row>
    <row r="183" spans="2:273" ht="18.75" customHeight="1" x14ac:dyDescent="0.2">
      <c r="B183" s="36"/>
      <c r="C183" s="36"/>
      <c r="D183" s="78"/>
      <c r="E183" s="36"/>
      <c r="F183" s="77"/>
      <c r="G183" s="77"/>
      <c r="H183" s="71"/>
      <c r="I183" s="71"/>
      <c r="J183" s="6"/>
      <c r="K183" s="36"/>
      <c r="L183" s="36"/>
      <c r="M183" s="82"/>
      <c r="N183" s="36"/>
      <c r="O183" s="36"/>
      <c r="P183" s="36"/>
      <c r="Q183" s="19"/>
      <c r="R183" s="6"/>
      <c r="S183" s="6"/>
      <c r="T183" s="6"/>
      <c r="U183" s="19"/>
      <c r="V183" s="19"/>
      <c r="W183" s="19"/>
      <c r="X183" s="19"/>
      <c r="Y183" s="19"/>
      <c r="Z183" s="19"/>
      <c r="AA183" s="19"/>
      <c r="AB183" s="19"/>
      <c r="AC183" s="19"/>
      <c r="AD183" s="19"/>
      <c r="AE183" s="19"/>
      <c r="AF183" s="19"/>
      <c r="AG183" s="19"/>
      <c r="AH183" s="19"/>
      <c r="AI183" s="19"/>
      <c r="AJ183" s="19"/>
      <c r="AK183" s="19"/>
      <c r="AL183" s="19"/>
      <c r="AM183" s="19"/>
      <c r="AN183" s="19"/>
      <c r="AO183" s="19"/>
      <c r="AP183" s="19"/>
      <c r="AQ183" s="19"/>
      <c r="AR183" s="19"/>
      <c r="AS183" s="19"/>
      <c r="AT183" s="19"/>
      <c r="AU183" s="19"/>
      <c r="AV183" s="19"/>
      <c r="AW183" s="19"/>
      <c r="AX183" s="19"/>
      <c r="AY183" s="19"/>
      <c r="AZ183" s="19"/>
      <c r="BA183" s="19"/>
      <c r="BB183" s="19"/>
      <c r="BC183" s="19"/>
      <c r="BD183" s="19"/>
      <c r="BE183" s="19"/>
      <c r="BF183" s="13"/>
      <c r="BG183" s="13"/>
      <c r="BH183" s="13"/>
      <c r="BI183" s="13"/>
      <c r="BJ183" s="13"/>
      <c r="BK183" s="13"/>
      <c r="BL183" s="13"/>
      <c r="BM183" s="13"/>
      <c r="BN183" s="13"/>
      <c r="BO183" s="13"/>
      <c r="BP183" s="13"/>
      <c r="BQ183" s="13"/>
      <c r="BR183" s="13"/>
      <c r="BS183" s="13"/>
      <c r="BT183" s="13"/>
      <c r="BU183" s="13"/>
      <c r="BV183" s="13"/>
      <c r="BW183" s="13"/>
      <c r="BX183" s="13"/>
      <c r="BY183" s="13"/>
      <c r="BZ183" s="13"/>
      <c r="CA183" s="13"/>
      <c r="CB183" s="13"/>
      <c r="CC183" s="13"/>
      <c r="CD183" s="13"/>
      <c r="CE183" s="13"/>
      <c r="CF183" s="13"/>
      <c r="CG183" s="13"/>
      <c r="CH183" s="13"/>
      <c r="CI183" s="13"/>
      <c r="CJ183" s="13"/>
      <c r="CK183" s="13"/>
      <c r="CL183" s="13"/>
      <c r="CM183" s="13"/>
      <c r="CN183" s="13"/>
      <c r="CO183" s="13"/>
      <c r="CP183" s="13"/>
      <c r="CQ183" s="13"/>
      <c r="CR183" s="13"/>
      <c r="CS183" s="13"/>
      <c r="CT183" s="13"/>
      <c r="CU183" s="13"/>
      <c r="CV183" s="13"/>
      <c r="CW183" s="13"/>
      <c r="CX183" s="13"/>
      <c r="CY183" s="13"/>
      <c r="CZ183" s="13"/>
      <c r="DA183" s="13"/>
      <c r="DB183" s="13"/>
      <c r="DC183" s="13"/>
      <c r="DD183" s="13"/>
      <c r="DE183" s="13"/>
      <c r="DF183" s="13"/>
      <c r="DG183" s="13"/>
      <c r="DH183" s="13"/>
      <c r="DI183" s="13"/>
      <c r="DJ183" s="13"/>
      <c r="DK183" s="13"/>
      <c r="DL183" s="13"/>
      <c r="DM183" s="13"/>
      <c r="DN183" s="13"/>
      <c r="DO183" s="13"/>
      <c r="DP183" s="13"/>
      <c r="DQ183" s="13"/>
      <c r="DR183" s="13"/>
      <c r="DS183" s="13"/>
      <c r="DT183" s="13"/>
      <c r="DU183" s="13"/>
      <c r="DV183" s="13"/>
      <c r="DW183" s="13"/>
      <c r="DX183" s="13"/>
      <c r="DY183" s="13"/>
      <c r="DZ183" s="13"/>
      <c r="EA183" s="13"/>
      <c r="EB183" s="13"/>
      <c r="EC183" s="13"/>
      <c r="ED183" s="13"/>
      <c r="EE183" s="13"/>
      <c r="EF183" s="13"/>
      <c r="EG183" s="13"/>
      <c r="EH183" s="13"/>
      <c r="EI183" s="13"/>
      <c r="EJ183" s="13"/>
      <c r="EK183" s="13"/>
      <c r="EL183" s="13"/>
      <c r="EM183" s="13"/>
      <c r="EN183" s="13"/>
      <c r="EO183" s="13"/>
      <c r="EP183" s="13"/>
      <c r="EQ183" s="13"/>
      <c r="ER183" s="13"/>
      <c r="ES183" s="13"/>
      <c r="ET183" s="13"/>
      <c r="EU183" s="13"/>
      <c r="EV183" s="13"/>
      <c r="EW183" s="13"/>
      <c r="EX183" s="13"/>
      <c r="EY183" s="13"/>
      <c r="EZ183" s="13"/>
      <c r="FA183" s="13"/>
      <c r="FB183" s="13"/>
      <c r="FC183" s="13"/>
      <c r="FD183" s="13"/>
      <c r="FE183" s="13"/>
      <c r="FF183" s="13"/>
      <c r="FG183" s="13"/>
      <c r="FH183" s="13"/>
      <c r="FI183" s="13"/>
      <c r="FJ183" s="13"/>
      <c r="FK183" s="13"/>
      <c r="FL183" s="13"/>
      <c r="FM183" s="13"/>
      <c r="FN183" s="13"/>
      <c r="FO183" s="13"/>
      <c r="FP183" s="13"/>
      <c r="FQ183" s="13"/>
      <c r="FR183" s="13"/>
      <c r="FS183" s="13"/>
      <c r="FT183" s="13"/>
      <c r="FU183" s="13"/>
      <c r="FV183" s="13"/>
      <c r="FW183" s="13"/>
      <c r="FX183" s="13"/>
      <c r="FY183" s="13"/>
      <c r="FZ183" s="13"/>
      <c r="GA183" s="13"/>
      <c r="GB183" s="13"/>
      <c r="GC183" s="13"/>
      <c r="GD183" s="13"/>
      <c r="GE183" s="13"/>
      <c r="GF183" s="13"/>
      <c r="GG183" s="13"/>
      <c r="GH183" s="13"/>
      <c r="GI183" s="13"/>
      <c r="GJ183" s="13"/>
      <c r="GK183" s="13"/>
      <c r="GL183" s="13"/>
      <c r="GM183" s="13"/>
      <c r="GN183" s="13"/>
      <c r="GO183" s="13"/>
      <c r="GP183" s="13"/>
      <c r="GQ183" s="13"/>
      <c r="GR183" s="13"/>
      <c r="GS183" s="13"/>
      <c r="GT183" s="13"/>
      <c r="GU183" s="13"/>
      <c r="GV183" s="13"/>
      <c r="GW183" s="13"/>
      <c r="GX183" s="13"/>
      <c r="GY183" s="13"/>
      <c r="GZ183" s="13"/>
      <c r="HA183" s="13"/>
      <c r="HB183" s="13"/>
      <c r="HC183" s="13"/>
      <c r="HD183" s="13"/>
      <c r="HE183" s="13"/>
      <c r="HF183" s="13"/>
      <c r="HG183" s="13"/>
      <c r="HH183" s="13"/>
      <c r="HI183" s="13"/>
      <c r="HJ183" s="13"/>
      <c r="HK183" s="13"/>
      <c r="HL183" s="13"/>
      <c r="HM183" s="13"/>
      <c r="HN183" s="13"/>
      <c r="HO183" s="13"/>
      <c r="HP183" s="13"/>
      <c r="HQ183" s="13"/>
      <c r="HR183" s="13"/>
      <c r="HS183" s="13"/>
      <c r="HT183" s="13"/>
      <c r="HU183" s="13"/>
      <c r="HV183" s="13"/>
      <c r="HW183" s="13"/>
      <c r="HX183" s="13"/>
      <c r="HY183" s="13"/>
      <c r="HZ183" s="13"/>
      <c r="IA183" s="13"/>
      <c r="IB183" s="13"/>
      <c r="IC183" s="13"/>
      <c r="ID183" s="13"/>
      <c r="IE183" s="13"/>
      <c r="IF183" s="13"/>
      <c r="IG183" s="13"/>
      <c r="IH183" s="13"/>
      <c r="II183" s="13"/>
      <c r="IJ183" s="13"/>
      <c r="IK183" s="13"/>
      <c r="IL183" s="13"/>
      <c r="IM183" s="13"/>
      <c r="IN183" s="13"/>
      <c r="IO183" s="13"/>
      <c r="IP183" s="13"/>
      <c r="IQ183" s="13"/>
      <c r="IR183" s="13"/>
      <c r="IS183" s="13"/>
      <c r="IT183" s="13"/>
      <c r="IU183" s="13"/>
      <c r="IV183" s="13"/>
      <c r="IW183" s="13"/>
      <c r="IX183" s="13"/>
      <c r="IY183" s="13"/>
      <c r="IZ183" s="13"/>
      <c r="JA183" s="13"/>
      <c r="JB183" s="13"/>
      <c r="JC183" s="13"/>
      <c r="JD183" s="13"/>
      <c r="JE183" s="13"/>
      <c r="JF183" s="13"/>
      <c r="JG183" s="13"/>
      <c r="JH183" s="13"/>
      <c r="JI183" s="13"/>
      <c r="JJ183" s="13"/>
      <c r="JK183" s="13"/>
      <c r="JL183" s="5"/>
      <c r="JM183" s="5"/>
    </row>
    <row r="184" spans="2:273" ht="18.75" customHeight="1" x14ac:dyDescent="0.2">
      <c r="B184" s="36"/>
      <c r="C184" s="36"/>
      <c r="D184" s="78"/>
      <c r="E184" s="36"/>
      <c r="F184" s="77"/>
      <c r="G184" s="77"/>
      <c r="H184" s="71"/>
      <c r="I184" s="71"/>
      <c r="J184" s="6"/>
      <c r="K184" s="36"/>
      <c r="L184" s="36"/>
      <c r="M184" s="82"/>
      <c r="N184" s="36"/>
      <c r="O184" s="36"/>
      <c r="P184" s="36"/>
      <c r="Q184" s="19"/>
      <c r="R184" s="6"/>
      <c r="S184" s="6"/>
      <c r="T184" s="6"/>
      <c r="U184" s="19"/>
      <c r="V184" s="19"/>
      <c r="W184" s="19"/>
      <c r="X184" s="19"/>
      <c r="Y184" s="19"/>
      <c r="Z184" s="19"/>
      <c r="AA184" s="19"/>
      <c r="AB184" s="19"/>
      <c r="AC184" s="19"/>
      <c r="AD184" s="19"/>
      <c r="AE184" s="19"/>
      <c r="AF184" s="19"/>
      <c r="AG184" s="19"/>
      <c r="AH184" s="19"/>
      <c r="AI184" s="19"/>
      <c r="AJ184" s="19"/>
      <c r="AK184" s="19"/>
      <c r="AL184" s="19"/>
      <c r="AM184" s="19"/>
      <c r="AN184" s="19"/>
      <c r="AO184" s="19"/>
      <c r="AP184" s="19"/>
      <c r="AQ184" s="19"/>
      <c r="AR184" s="19"/>
      <c r="AS184" s="19"/>
      <c r="AT184" s="19"/>
      <c r="AU184" s="19"/>
      <c r="AV184" s="19"/>
      <c r="AW184" s="19"/>
      <c r="AX184" s="19"/>
      <c r="AY184" s="19"/>
      <c r="AZ184" s="19"/>
      <c r="BA184" s="19"/>
      <c r="BB184" s="19"/>
      <c r="BC184" s="19"/>
      <c r="BD184" s="19"/>
      <c r="BE184" s="19"/>
      <c r="BF184" s="13"/>
      <c r="BG184" s="13"/>
      <c r="BH184" s="13"/>
      <c r="BI184" s="13"/>
      <c r="BJ184" s="13"/>
      <c r="BK184" s="13"/>
      <c r="BL184" s="13"/>
      <c r="BM184" s="13"/>
      <c r="BN184" s="13"/>
      <c r="BO184" s="13"/>
      <c r="BP184" s="13"/>
      <c r="BQ184" s="13"/>
      <c r="BR184" s="13"/>
      <c r="BS184" s="13"/>
      <c r="BT184" s="13"/>
      <c r="BU184" s="13"/>
      <c r="BV184" s="13"/>
      <c r="BW184" s="13"/>
      <c r="BX184" s="13"/>
      <c r="BY184" s="13"/>
      <c r="BZ184" s="13"/>
      <c r="CA184" s="13"/>
      <c r="CB184" s="13"/>
      <c r="CC184" s="13"/>
      <c r="CD184" s="13"/>
      <c r="CE184" s="13"/>
      <c r="CF184" s="13"/>
      <c r="CG184" s="13"/>
      <c r="CH184" s="13"/>
      <c r="CI184" s="13"/>
      <c r="CJ184" s="13"/>
      <c r="CK184" s="13"/>
      <c r="CL184" s="13"/>
      <c r="CM184" s="13"/>
      <c r="CN184" s="13"/>
      <c r="CO184" s="13"/>
      <c r="CP184" s="13"/>
      <c r="CQ184" s="13"/>
      <c r="CR184" s="13"/>
      <c r="CS184" s="13"/>
      <c r="CT184" s="13"/>
      <c r="CU184" s="13"/>
      <c r="CV184" s="13"/>
      <c r="CW184" s="13"/>
      <c r="CX184" s="13"/>
      <c r="CY184" s="13"/>
      <c r="CZ184" s="13"/>
      <c r="DA184" s="13"/>
      <c r="DB184" s="13"/>
      <c r="DC184" s="13"/>
      <c r="DD184" s="13"/>
      <c r="DE184" s="13"/>
      <c r="DF184" s="13"/>
      <c r="DG184" s="13"/>
      <c r="DH184" s="13"/>
      <c r="DI184" s="13"/>
      <c r="DJ184" s="13"/>
      <c r="DK184" s="13"/>
      <c r="DL184" s="13"/>
      <c r="DM184" s="13"/>
      <c r="DN184" s="13"/>
      <c r="DO184" s="13"/>
      <c r="DP184" s="13"/>
      <c r="DQ184" s="13"/>
      <c r="DR184" s="13"/>
      <c r="DS184" s="13"/>
      <c r="DT184" s="13"/>
      <c r="DU184" s="13"/>
      <c r="DV184" s="13"/>
      <c r="DW184" s="13"/>
      <c r="DX184" s="13"/>
      <c r="DY184" s="13"/>
      <c r="DZ184" s="13"/>
      <c r="EA184" s="13"/>
      <c r="EB184" s="13"/>
      <c r="EC184" s="13"/>
      <c r="ED184" s="13"/>
      <c r="EE184" s="13"/>
      <c r="EF184" s="13"/>
      <c r="EG184" s="13"/>
      <c r="EH184" s="13"/>
      <c r="EI184" s="13"/>
      <c r="EJ184" s="13"/>
      <c r="EK184" s="13"/>
      <c r="EL184" s="13"/>
      <c r="EM184" s="13"/>
      <c r="EN184" s="13"/>
      <c r="EO184" s="13"/>
      <c r="EP184" s="13"/>
      <c r="EQ184" s="13"/>
      <c r="ER184" s="13"/>
      <c r="ES184" s="13"/>
      <c r="ET184" s="13"/>
      <c r="EU184" s="13"/>
      <c r="EV184" s="13"/>
      <c r="EW184" s="13"/>
      <c r="EX184" s="13"/>
      <c r="EY184" s="13"/>
      <c r="EZ184" s="13"/>
      <c r="FA184" s="13"/>
      <c r="FB184" s="13"/>
      <c r="FC184" s="13"/>
      <c r="FD184" s="13"/>
      <c r="FE184" s="13"/>
      <c r="FF184" s="13"/>
      <c r="FG184" s="13"/>
      <c r="FH184" s="13"/>
      <c r="FI184" s="13"/>
      <c r="FJ184" s="13"/>
      <c r="FK184" s="13"/>
      <c r="FL184" s="13"/>
      <c r="FM184" s="13"/>
      <c r="FN184" s="13"/>
      <c r="FO184" s="13"/>
      <c r="FP184" s="13"/>
      <c r="FQ184" s="13"/>
      <c r="FR184" s="13"/>
      <c r="FS184" s="13"/>
      <c r="FT184" s="13"/>
      <c r="FU184" s="13"/>
      <c r="FV184" s="13"/>
      <c r="FW184" s="13"/>
      <c r="FX184" s="13"/>
      <c r="FY184" s="13"/>
      <c r="FZ184" s="13"/>
      <c r="GA184" s="13"/>
      <c r="GB184" s="13"/>
      <c r="GC184" s="13"/>
      <c r="GD184" s="13"/>
      <c r="GE184" s="13"/>
      <c r="GF184" s="13"/>
      <c r="GG184" s="13"/>
      <c r="GH184" s="13"/>
      <c r="GI184" s="13"/>
      <c r="GJ184" s="13"/>
      <c r="GK184" s="13"/>
      <c r="GL184" s="13"/>
      <c r="GM184" s="13"/>
      <c r="GN184" s="13"/>
      <c r="GO184" s="13"/>
      <c r="GP184" s="13"/>
      <c r="GQ184" s="13"/>
      <c r="GR184" s="13"/>
      <c r="GS184" s="13"/>
      <c r="GT184" s="13"/>
      <c r="GU184" s="13"/>
      <c r="GV184" s="13"/>
      <c r="GW184" s="13"/>
      <c r="GX184" s="13"/>
      <c r="GY184" s="13"/>
      <c r="GZ184" s="13"/>
      <c r="HA184" s="13"/>
      <c r="HB184" s="13"/>
      <c r="HC184" s="13"/>
      <c r="HD184" s="13"/>
      <c r="HE184" s="13"/>
      <c r="HF184" s="13"/>
      <c r="HG184" s="13"/>
      <c r="HH184" s="13"/>
      <c r="HI184" s="13"/>
      <c r="HJ184" s="13"/>
      <c r="HK184" s="13"/>
      <c r="HL184" s="13"/>
      <c r="HM184" s="13"/>
      <c r="HN184" s="13"/>
      <c r="HO184" s="13"/>
      <c r="HP184" s="13"/>
      <c r="HQ184" s="13"/>
      <c r="HR184" s="13"/>
      <c r="HS184" s="13"/>
      <c r="HT184" s="13"/>
      <c r="HU184" s="13"/>
      <c r="HV184" s="13"/>
      <c r="HW184" s="13"/>
      <c r="HX184" s="13"/>
      <c r="HY184" s="13"/>
      <c r="HZ184" s="13"/>
      <c r="IA184" s="13"/>
      <c r="IB184" s="13"/>
      <c r="IC184" s="13"/>
      <c r="ID184" s="13"/>
      <c r="IE184" s="13"/>
      <c r="IF184" s="13"/>
      <c r="IG184" s="13"/>
      <c r="IH184" s="13"/>
      <c r="II184" s="13"/>
      <c r="IJ184" s="13"/>
      <c r="IK184" s="13"/>
      <c r="IL184" s="13"/>
      <c r="IM184" s="13"/>
      <c r="IN184" s="13"/>
      <c r="IO184" s="13"/>
      <c r="IP184" s="13"/>
      <c r="IQ184" s="13"/>
      <c r="IR184" s="13"/>
      <c r="IS184" s="13"/>
      <c r="IT184" s="13"/>
      <c r="IU184" s="13"/>
      <c r="IV184" s="13"/>
      <c r="IW184" s="13"/>
      <c r="IX184" s="13"/>
      <c r="IY184" s="13"/>
      <c r="IZ184" s="13"/>
      <c r="JA184" s="13"/>
      <c r="JB184" s="13"/>
      <c r="JC184" s="13"/>
      <c r="JD184" s="13"/>
      <c r="JE184" s="13"/>
      <c r="JF184" s="13"/>
      <c r="JG184" s="13"/>
      <c r="JH184" s="13"/>
      <c r="JI184" s="13"/>
      <c r="JJ184" s="13"/>
      <c r="JK184" s="13"/>
      <c r="JL184" s="5"/>
      <c r="JM184" s="5"/>
    </row>
    <row r="185" spans="2:273" ht="18.75" customHeight="1" x14ac:dyDescent="0.2">
      <c r="B185" s="36"/>
      <c r="C185" s="36"/>
      <c r="D185" s="78"/>
      <c r="E185" s="36"/>
      <c r="F185" s="77"/>
      <c r="G185" s="77"/>
      <c r="H185" s="71"/>
      <c r="I185" s="71"/>
      <c r="J185" s="6"/>
      <c r="K185" s="36"/>
      <c r="L185" s="36"/>
      <c r="M185" s="82"/>
      <c r="N185" s="36"/>
      <c r="O185" s="36"/>
      <c r="P185" s="36"/>
      <c r="Q185" s="19"/>
      <c r="R185" s="6"/>
      <c r="S185" s="6"/>
      <c r="T185" s="6"/>
      <c r="U185" s="19"/>
      <c r="V185" s="19"/>
      <c r="W185" s="19"/>
      <c r="X185" s="19"/>
      <c r="Y185" s="19"/>
      <c r="Z185" s="19"/>
      <c r="AA185" s="19"/>
      <c r="AB185" s="19"/>
      <c r="AC185" s="19"/>
      <c r="AD185" s="19"/>
      <c r="AE185" s="19"/>
      <c r="AF185" s="19"/>
      <c r="AG185" s="19"/>
      <c r="AH185" s="19"/>
      <c r="AI185" s="19"/>
      <c r="AJ185" s="19"/>
      <c r="AK185" s="19"/>
      <c r="AL185" s="19"/>
      <c r="AM185" s="19"/>
      <c r="AN185" s="19"/>
      <c r="AO185" s="19"/>
      <c r="AP185" s="19"/>
      <c r="AQ185" s="19"/>
      <c r="AR185" s="19"/>
      <c r="AS185" s="19"/>
      <c r="AT185" s="19"/>
      <c r="AU185" s="19"/>
      <c r="AV185" s="19"/>
      <c r="AW185" s="19"/>
      <c r="AX185" s="19"/>
      <c r="AY185" s="19"/>
      <c r="AZ185" s="19"/>
      <c r="BA185" s="19"/>
      <c r="BB185" s="19"/>
      <c r="BC185" s="19"/>
      <c r="BD185" s="19"/>
      <c r="BE185" s="19"/>
      <c r="BF185" s="13"/>
      <c r="BG185" s="13"/>
      <c r="BH185" s="13"/>
      <c r="BI185" s="13"/>
      <c r="BJ185" s="13"/>
      <c r="BK185" s="13"/>
      <c r="BL185" s="13"/>
      <c r="BM185" s="13"/>
      <c r="BN185" s="13"/>
      <c r="BO185" s="13"/>
      <c r="BP185" s="13"/>
      <c r="BQ185" s="13"/>
      <c r="BR185" s="13"/>
      <c r="BS185" s="13"/>
      <c r="BT185" s="13"/>
      <c r="BU185" s="13"/>
      <c r="BV185" s="13"/>
      <c r="BW185" s="13"/>
      <c r="BX185" s="13"/>
      <c r="BY185" s="13"/>
      <c r="BZ185" s="13"/>
      <c r="CA185" s="13"/>
      <c r="CB185" s="13"/>
      <c r="CC185" s="13"/>
      <c r="CD185" s="13"/>
      <c r="CE185" s="13"/>
      <c r="CF185" s="13"/>
      <c r="CG185" s="13"/>
      <c r="CH185" s="13"/>
      <c r="CI185" s="13"/>
      <c r="CJ185" s="13"/>
      <c r="CK185" s="13"/>
      <c r="CL185" s="13"/>
      <c r="CM185" s="13"/>
      <c r="CN185" s="13"/>
      <c r="CO185" s="13"/>
      <c r="CP185" s="13"/>
      <c r="CQ185" s="13"/>
      <c r="CR185" s="13"/>
      <c r="CS185" s="13"/>
      <c r="CT185" s="13"/>
      <c r="CU185" s="13"/>
      <c r="CV185" s="13"/>
      <c r="CW185" s="13"/>
      <c r="CX185" s="13"/>
      <c r="CY185" s="13"/>
      <c r="CZ185" s="13"/>
      <c r="DA185" s="13"/>
      <c r="DB185" s="13"/>
      <c r="DC185" s="13"/>
      <c r="DD185" s="13"/>
      <c r="DE185" s="13"/>
      <c r="DF185" s="13"/>
      <c r="DG185" s="13"/>
      <c r="DH185" s="13"/>
      <c r="DI185" s="13"/>
      <c r="DJ185" s="13"/>
      <c r="DK185" s="13"/>
      <c r="DL185" s="13"/>
      <c r="DM185" s="13"/>
      <c r="DN185" s="13"/>
      <c r="DO185" s="13"/>
      <c r="DP185" s="13"/>
      <c r="DQ185" s="13"/>
      <c r="DR185" s="13"/>
      <c r="DS185" s="13"/>
      <c r="DT185" s="13"/>
      <c r="DU185" s="13"/>
      <c r="DV185" s="13"/>
      <c r="DW185" s="13"/>
      <c r="DX185" s="13"/>
      <c r="DY185" s="13"/>
      <c r="DZ185" s="13"/>
      <c r="EA185" s="13"/>
      <c r="EB185" s="13"/>
      <c r="EC185" s="13"/>
      <c r="ED185" s="13"/>
      <c r="EE185" s="13"/>
      <c r="EF185" s="13"/>
      <c r="EG185" s="13"/>
      <c r="EH185" s="13"/>
      <c r="EI185" s="13"/>
      <c r="EJ185" s="13"/>
      <c r="EK185" s="13"/>
      <c r="EL185" s="13"/>
      <c r="EM185" s="13"/>
      <c r="EN185" s="13"/>
      <c r="EO185" s="13"/>
      <c r="EP185" s="13"/>
      <c r="EQ185" s="13"/>
      <c r="ER185" s="13"/>
      <c r="ES185" s="13"/>
      <c r="ET185" s="13"/>
      <c r="EU185" s="13"/>
      <c r="EV185" s="13"/>
      <c r="EW185" s="13"/>
      <c r="EX185" s="13"/>
      <c r="EY185" s="13"/>
      <c r="EZ185" s="13"/>
      <c r="FA185" s="13"/>
      <c r="FB185" s="13"/>
      <c r="FC185" s="13"/>
      <c r="FD185" s="13"/>
      <c r="FE185" s="13"/>
      <c r="FF185" s="13"/>
      <c r="FG185" s="13"/>
      <c r="FH185" s="13"/>
      <c r="FI185" s="13"/>
      <c r="FJ185" s="13"/>
      <c r="FK185" s="13"/>
      <c r="FL185" s="13"/>
      <c r="FM185" s="13"/>
      <c r="FN185" s="13"/>
      <c r="FO185" s="13"/>
      <c r="FP185" s="13"/>
      <c r="FQ185" s="13"/>
      <c r="FR185" s="13"/>
      <c r="FS185" s="13"/>
      <c r="FT185" s="13"/>
      <c r="FU185" s="13"/>
      <c r="FV185" s="13"/>
      <c r="FW185" s="13"/>
      <c r="FX185" s="13"/>
      <c r="FY185" s="13"/>
      <c r="FZ185" s="13"/>
      <c r="GA185" s="13"/>
      <c r="GB185" s="13"/>
      <c r="GC185" s="13"/>
      <c r="GD185" s="13"/>
      <c r="GE185" s="13"/>
      <c r="GF185" s="13"/>
      <c r="GG185" s="13"/>
      <c r="GH185" s="13"/>
      <c r="GI185" s="13"/>
      <c r="GJ185" s="13"/>
      <c r="GK185" s="13"/>
      <c r="GL185" s="13"/>
      <c r="GM185" s="13"/>
      <c r="GN185" s="13"/>
      <c r="GO185" s="13"/>
      <c r="GP185" s="13"/>
      <c r="GQ185" s="13"/>
      <c r="GR185" s="13"/>
      <c r="GS185" s="13"/>
      <c r="GT185" s="13"/>
      <c r="GU185" s="13"/>
      <c r="GV185" s="13"/>
      <c r="GW185" s="13"/>
      <c r="GX185" s="13"/>
      <c r="GY185" s="13"/>
      <c r="GZ185" s="13"/>
      <c r="HA185" s="13"/>
      <c r="HB185" s="13"/>
      <c r="HC185" s="13"/>
      <c r="HD185" s="13"/>
      <c r="HE185" s="13"/>
      <c r="HF185" s="13"/>
      <c r="HG185" s="13"/>
      <c r="HH185" s="13"/>
      <c r="HI185" s="13"/>
      <c r="HJ185" s="13"/>
      <c r="HK185" s="13"/>
      <c r="HL185" s="13"/>
      <c r="HM185" s="13"/>
      <c r="HN185" s="13"/>
      <c r="HO185" s="13"/>
      <c r="HP185" s="13"/>
      <c r="HQ185" s="13"/>
      <c r="HR185" s="13"/>
      <c r="HS185" s="13"/>
      <c r="HT185" s="13"/>
      <c r="HU185" s="13"/>
      <c r="HV185" s="13"/>
      <c r="HW185" s="13"/>
      <c r="HX185" s="13"/>
      <c r="HY185" s="13"/>
      <c r="HZ185" s="13"/>
      <c r="IA185" s="13"/>
      <c r="IB185" s="13"/>
      <c r="IC185" s="13"/>
      <c r="ID185" s="13"/>
      <c r="IE185" s="13"/>
      <c r="IF185" s="13"/>
      <c r="IG185" s="13"/>
      <c r="IH185" s="13"/>
      <c r="II185" s="13"/>
      <c r="IJ185" s="13"/>
      <c r="IK185" s="13"/>
      <c r="IL185" s="13"/>
      <c r="IM185" s="13"/>
      <c r="IN185" s="13"/>
      <c r="IO185" s="13"/>
      <c r="IP185" s="13"/>
      <c r="IQ185" s="13"/>
      <c r="IR185" s="13"/>
      <c r="IS185" s="13"/>
      <c r="IT185" s="13"/>
      <c r="IU185" s="13"/>
      <c r="IV185" s="13"/>
      <c r="IW185" s="13"/>
      <c r="IX185" s="13"/>
      <c r="IY185" s="13"/>
      <c r="IZ185" s="13"/>
      <c r="JA185" s="13"/>
      <c r="JB185" s="13"/>
      <c r="JC185" s="13"/>
      <c r="JD185" s="13"/>
      <c r="JE185" s="13"/>
      <c r="JF185" s="13"/>
      <c r="JG185" s="13"/>
      <c r="JH185" s="13"/>
      <c r="JI185" s="13"/>
      <c r="JJ185" s="13"/>
      <c r="JK185" s="13"/>
      <c r="JL185" s="5"/>
      <c r="JM185" s="5"/>
    </row>
    <row r="186" spans="2:273" ht="18.75" customHeight="1" x14ac:dyDescent="0.2">
      <c r="B186" s="36"/>
      <c r="C186" s="36"/>
      <c r="D186" s="78"/>
      <c r="E186" s="36"/>
      <c r="F186" s="77"/>
      <c r="G186" s="77"/>
      <c r="H186" s="71"/>
      <c r="I186" s="71"/>
      <c r="J186" s="6"/>
      <c r="K186" s="36"/>
      <c r="L186" s="36"/>
      <c r="M186" s="82"/>
      <c r="N186" s="36"/>
      <c r="O186" s="36"/>
      <c r="P186" s="36"/>
      <c r="Q186" s="19"/>
      <c r="R186" s="6"/>
      <c r="S186" s="6"/>
      <c r="T186" s="6"/>
      <c r="U186" s="19"/>
      <c r="V186" s="19"/>
      <c r="W186" s="19"/>
      <c r="X186" s="19"/>
      <c r="Y186" s="19"/>
      <c r="Z186" s="19"/>
      <c r="AA186" s="19"/>
      <c r="AB186" s="19"/>
      <c r="AC186" s="19"/>
      <c r="AD186" s="19"/>
      <c r="AE186" s="19"/>
      <c r="AF186" s="19"/>
      <c r="AG186" s="19"/>
      <c r="AH186" s="19"/>
      <c r="AI186" s="19"/>
      <c r="AJ186" s="19"/>
      <c r="AK186" s="19"/>
      <c r="AL186" s="19"/>
      <c r="AM186" s="19"/>
      <c r="AN186" s="19"/>
      <c r="AO186" s="19"/>
      <c r="AP186" s="19"/>
      <c r="AQ186" s="19"/>
      <c r="AR186" s="19"/>
      <c r="AS186" s="19"/>
      <c r="AT186" s="19"/>
      <c r="AU186" s="19"/>
      <c r="AV186" s="19"/>
      <c r="AW186" s="19"/>
      <c r="AX186" s="19"/>
      <c r="AY186" s="19"/>
      <c r="AZ186" s="19"/>
      <c r="BA186" s="19"/>
      <c r="BB186" s="19"/>
      <c r="BC186" s="19"/>
      <c r="BD186" s="19"/>
      <c r="BE186" s="19"/>
      <c r="BF186" s="13"/>
      <c r="BG186" s="13"/>
      <c r="BH186" s="13"/>
      <c r="BI186" s="13"/>
      <c r="BJ186" s="13"/>
      <c r="BK186" s="13"/>
      <c r="BL186" s="13"/>
      <c r="BM186" s="13"/>
      <c r="BN186" s="13"/>
      <c r="BO186" s="13"/>
      <c r="BP186" s="13"/>
      <c r="BQ186" s="13"/>
      <c r="BR186" s="13"/>
      <c r="BS186" s="13"/>
      <c r="BT186" s="13"/>
      <c r="BU186" s="13"/>
      <c r="BV186" s="13"/>
      <c r="BW186" s="13"/>
      <c r="BX186" s="13"/>
      <c r="BY186" s="13"/>
      <c r="BZ186" s="13"/>
      <c r="CA186" s="13"/>
      <c r="CB186" s="13"/>
      <c r="CC186" s="13"/>
      <c r="CD186" s="13"/>
      <c r="CE186" s="13"/>
      <c r="CF186" s="13"/>
      <c r="CG186" s="13"/>
      <c r="CH186" s="13"/>
      <c r="CI186" s="13"/>
      <c r="CJ186" s="13"/>
      <c r="CK186" s="13"/>
      <c r="CL186" s="13"/>
      <c r="CM186" s="13"/>
      <c r="CN186" s="13"/>
      <c r="CO186" s="13"/>
      <c r="CP186" s="13"/>
      <c r="CQ186" s="13"/>
      <c r="CR186" s="13"/>
      <c r="CS186" s="13"/>
      <c r="CT186" s="13"/>
      <c r="CU186" s="13"/>
      <c r="CV186" s="13"/>
      <c r="CW186" s="13"/>
      <c r="CX186" s="13"/>
      <c r="CY186" s="13"/>
      <c r="CZ186" s="13"/>
      <c r="DA186" s="13"/>
      <c r="DB186" s="13"/>
      <c r="DC186" s="13"/>
      <c r="DD186" s="13"/>
      <c r="DE186" s="13"/>
      <c r="DF186" s="13"/>
      <c r="DG186" s="13"/>
      <c r="DH186" s="13"/>
      <c r="DI186" s="13"/>
      <c r="DJ186" s="13"/>
      <c r="DK186" s="13"/>
      <c r="DL186" s="13"/>
      <c r="DM186" s="13"/>
      <c r="DN186" s="13"/>
      <c r="DO186" s="13"/>
      <c r="DP186" s="13"/>
      <c r="DQ186" s="13"/>
      <c r="DR186" s="13"/>
      <c r="DS186" s="13"/>
      <c r="DT186" s="13"/>
      <c r="DU186" s="13"/>
      <c r="DV186" s="13"/>
      <c r="DW186" s="13"/>
      <c r="DX186" s="13"/>
      <c r="DY186" s="13"/>
      <c r="DZ186" s="13"/>
      <c r="EA186" s="13"/>
      <c r="EB186" s="13"/>
      <c r="EC186" s="13"/>
      <c r="ED186" s="13"/>
      <c r="EE186" s="13"/>
      <c r="EF186" s="13"/>
      <c r="EG186" s="13"/>
      <c r="EH186" s="13"/>
      <c r="EI186" s="13"/>
      <c r="EJ186" s="13"/>
      <c r="EK186" s="13"/>
      <c r="EL186" s="13"/>
      <c r="EM186" s="13"/>
      <c r="EN186" s="13"/>
      <c r="EO186" s="13"/>
      <c r="EP186" s="13"/>
      <c r="EQ186" s="13"/>
      <c r="ER186" s="13"/>
      <c r="ES186" s="13"/>
      <c r="ET186" s="13"/>
      <c r="EU186" s="13"/>
      <c r="EV186" s="13"/>
      <c r="EW186" s="13"/>
      <c r="EX186" s="13"/>
      <c r="EY186" s="13"/>
      <c r="EZ186" s="13"/>
      <c r="FA186" s="13"/>
      <c r="FB186" s="13"/>
      <c r="FC186" s="13"/>
      <c r="FD186" s="13"/>
      <c r="FE186" s="13"/>
      <c r="FF186" s="13"/>
      <c r="FG186" s="13"/>
      <c r="FH186" s="13"/>
      <c r="FI186" s="13"/>
      <c r="FJ186" s="13"/>
      <c r="FK186" s="13"/>
      <c r="FL186" s="13"/>
      <c r="FM186" s="13"/>
      <c r="FN186" s="13"/>
      <c r="FO186" s="13"/>
      <c r="FP186" s="13"/>
      <c r="FQ186" s="13"/>
      <c r="FR186" s="13"/>
      <c r="FS186" s="13"/>
      <c r="FT186" s="13"/>
      <c r="FU186" s="13"/>
      <c r="FV186" s="13"/>
      <c r="FW186" s="13"/>
      <c r="FX186" s="13"/>
      <c r="FY186" s="13"/>
      <c r="FZ186" s="13"/>
      <c r="GA186" s="13"/>
      <c r="GB186" s="13"/>
      <c r="GC186" s="13"/>
      <c r="GD186" s="13"/>
      <c r="GE186" s="13"/>
      <c r="GF186" s="13"/>
      <c r="GG186" s="13"/>
      <c r="GH186" s="13"/>
      <c r="GI186" s="13"/>
      <c r="GJ186" s="13"/>
      <c r="GK186" s="13"/>
      <c r="GL186" s="13"/>
      <c r="GM186" s="13"/>
      <c r="GN186" s="13"/>
      <c r="GO186" s="13"/>
      <c r="GP186" s="13"/>
      <c r="GQ186" s="13"/>
      <c r="GR186" s="13"/>
      <c r="GS186" s="13"/>
      <c r="GT186" s="13"/>
      <c r="GU186" s="13"/>
      <c r="GV186" s="13"/>
      <c r="GW186" s="13"/>
      <c r="GX186" s="13"/>
      <c r="GY186" s="13"/>
      <c r="GZ186" s="13"/>
      <c r="HA186" s="13"/>
      <c r="HB186" s="13"/>
      <c r="HC186" s="13"/>
      <c r="HD186" s="13"/>
      <c r="HE186" s="13"/>
      <c r="HF186" s="13"/>
      <c r="HG186" s="13"/>
      <c r="HH186" s="13"/>
      <c r="HI186" s="13"/>
      <c r="HJ186" s="13"/>
      <c r="HK186" s="13"/>
      <c r="HL186" s="13"/>
      <c r="HM186" s="13"/>
      <c r="HN186" s="13"/>
      <c r="HO186" s="13"/>
      <c r="HP186" s="13"/>
      <c r="HQ186" s="13"/>
      <c r="HR186" s="13"/>
      <c r="HS186" s="13"/>
      <c r="HT186" s="13"/>
      <c r="HU186" s="13"/>
      <c r="HV186" s="13"/>
      <c r="HW186" s="13"/>
      <c r="HX186" s="13"/>
      <c r="HY186" s="13"/>
      <c r="HZ186" s="13"/>
      <c r="IA186" s="13"/>
      <c r="IB186" s="13"/>
      <c r="IC186" s="13"/>
      <c r="ID186" s="13"/>
      <c r="IE186" s="13"/>
      <c r="IF186" s="13"/>
      <c r="IG186" s="13"/>
      <c r="IH186" s="13"/>
      <c r="II186" s="13"/>
      <c r="IJ186" s="13"/>
      <c r="IK186" s="13"/>
      <c r="IL186" s="13"/>
      <c r="IM186" s="13"/>
      <c r="IN186" s="13"/>
      <c r="IO186" s="13"/>
      <c r="IP186" s="13"/>
      <c r="IQ186" s="13"/>
      <c r="IR186" s="13"/>
      <c r="IS186" s="13"/>
      <c r="IT186" s="13"/>
      <c r="IU186" s="13"/>
      <c r="IV186" s="13"/>
      <c r="IW186" s="13"/>
      <c r="IX186" s="13"/>
      <c r="IY186" s="13"/>
      <c r="IZ186" s="13"/>
      <c r="JA186" s="13"/>
      <c r="JB186" s="13"/>
      <c r="JC186" s="13"/>
      <c r="JD186" s="13"/>
      <c r="JE186" s="13"/>
      <c r="JF186" s="13"/>
      <c r="JG186" s="13"/>
      <c r="JH186" s="13"/>
      <c r="JI186" s="13"/>
      <c r="JJ186" s="13"/>
      <c r="JK186" s="13"/>
      <c r="JL186" s="5"/>
      <c r="JM186" s="5"/>
    </row>
    <row r="187" spans="2:273" ht="18.75" customHeight="1" x14ac:dyDescent="0.2">
      <c r="B187" s="36"/>
      <c r="C187" s="36"/>
      <c r="D187" s="78"/>
      <c r="E187" s="36"/>
      <c r="F187" s="77"/>
      <c r="G187" s="77"/>
      <c r="H187" s="71"/>
      <c r="I187" s="71"/>
      <c r="J187" s="6"/>
      <c r="K187" s="36"/>
      <c r="L187" s="36"/>
      <c r="M187" s="82"/>
      <c r="N187" s="36"/>
      <c r="O187" s="36"/>
      <c r="P187" s="36"/>
      <c r="Q187" s="19"/>
      <c r="R187" s="6"/>
      <c r="S187" s="6"/>
      <c r="T187" s="6"/>
      <c r="U187" s="19"/>
      <c r="V187" s="19"/>
      <c r="W187" s="19"/>
      <c r="X187" s="19"/>
      <c r="Y187" s="19"/>
      <c r="Z187" s="19"/>
      <c r="AA187" s="19"/>
      <c r="AB187" s="19"/>
      <c r="AC187" s="19"/>
      <c r="AD187" s="19"/>
      <c r="AE187" s="19"/>
      <c r="AF187" s="19"/>
      <c r="AG187" s="19"/>
      <c r="AH187" s="19"/>
      <c r="AI187" s="19"/>
      <c r="AJ187" s="19"/>
      <c r="AK187" s="19"/>
      <c r="AL187" s="19"/>
      <c r="AM187" s="19"/>
      <c r="AN187" s="19"/>
      <c r="AO187" s="19"/>
      <c r="AP187" s="19"/>
      <c r="AQ187" s="19"/>
      <c r="AR187" s="19"/>
      <c r="AS187" s="19"/>
      <c r="AT187" s="19"/>
      <c r="AU187" s="19"/>
      <c r="AV187" s="19"/>
      <c r="AW187" s="19"/>
      <c r="AX187" s="19"/>
      <c r="AY187" s="19"/>
      <c r="AZ187" s="19"/>
      <c r="BA187" s="19"/>
      <c r="BB187" s="19"/>
      <c r="BC187" s="19"/>
      <c r="BD187" s="19"/>
      <c r="BE187" s="19"/>
      <c r="BF187" s="13"/>
      <c r="BG187" s="13"/>
      <c r="BH187" s="13"/>
      <c r="BI187" s="13"/>
      <c r="BJ187" s="13"/>
      <c r="BK187" s="13"/>
      <c r="BL187" s="13"/>
      <c r="BM187" s="13"/>
      <c r="BN187" s="13"/>
      <c r="BO187" s="13"/>
      <c r="BP187" s="13"/>
      <c r="BQ187" s="13"/>
      <c r="BR187" s="13"/>
      <c r="BS187" s="13"/>
      <c r="BT187" s="13"/>
      <c r="BU187" s="13"/>
      <c r="BV187" s="13"/>
      <c r="BW187" s="13"/>
      <c r="BX187" s="13"/>
      <c r="BY187" s="13"/>
      <c r="BZ187" s="13"/>
      <c r="CA187" s="13"/>
      <c r="CB187" s="13"/>
      <c r="CC187" s="13"/>
      <c r="CD187" s="13"/>
      <c r="CE187" s="13"/>
      <c r="CF187" s="13"/>
      <c r="CG187" s="13"/>
      <c r="CH187" s="13"/>
      <c r="CI187" s="13"/>
      <c r="CJ187" s="13"/>
      <c r="CK187" s="13"/>
      <c r="CL187" s="13"/>
      <c r="CM187" s="13"/>
      <c r="CN187" s="13"/>
      <c r="CO187" s="13"/>
      <c r="CP187" s="13"/>
      <c r="CQ187" s="13"/>
      <c r="CR187" s="13"/>
      <c r="CS187" s="13"/>
      <c r="CT187" s="13"/>
      <c r="CU187" s="13"/>
      <c r="CV187" s="13"/>
      <c r="CW187" s="13"/>
      <c r="CX187" s="13"/>
      <c r="CY187" s="13"/>
      <c r="CZ187" s="13"/>
      <c r="DA187" s="13"/>
      <c r="DB187" s="13"/>
      <c r="DC187" s="13"/>
      <c r="DD187" s="13"/>
      <c r="DE187" s="13"/>
      <c r="DF187" s="13"/>
      <c r="DG187" s="13"/>
      <c r="DH187" s="13"/>
      <c r="DI187" s="13"/>
      <c r="DJ187" s="13"/>
      <c r="DK187" s="13"/>
      <c r="DL187" s="13"/>
      <c r="DM187" s="13"/>
      <c r="DN187" s="13"/>
      <c r="DO187" s="13"/>
      <c r="DP187" s="13"/>
      <c r="DQ187" s="13"/>
      <c r="DR187" s="13"/>
      <c r="DS187" s="13"/>
      <c r="DT187" s="13"/>
      <c r="DU187" s="13"/>
      <c r="DV187" s="13"/>
      <c r="DW187" s="13"/>
      <c r="DX187" s="13"/>
      <c r="DY187" s="13"/>
      <c r="DZ187" s="13"/>
      <c r="EA187" s="13"/>
      <c r="EB187" s="13"/>
      <c r="EC187" s="13"/>
      <c r="ED187" s="13"/>
      <c r="EE187" s="13"/>
      <c r="EF187" s="13"/>
      <c r="EG187" s="13"/>
      <c r="EH187" s="13"/>
      <c r="EI187" s="13"/>
      <c r="EJ187" s="13"/>
      <c r="EK187" s="13"/>
      <c r="EL187" s="13"/>
      <c r="EM187" s="13"/>
      <c r="EN187" s="13"/>
      <c r="EO187" s="13"/>
      <c r="EP187" s="13"/>
      <c r="EQ187" s="13"/>
      <c r="ER187" s="13"/>
      <c r="ES187" s="13"/>
      <c r="ET187" s="13"/>
      <c r="EU187" s="13"/>
      <c r="EV187" s="13"/>
      <c r="EW187" s="13"/>
      <c r="EX187" s="13"/>
      <c r="EY187" s="13"/>
      <c r="EZ187" s="13"/>
      <c r="FA187" s="13"/>
      <c r="FB187" s="13"/>
      <c r="FC187" s="13"/>
      <c r="FD187" s="13"/>
      <c r="FE187" s="13"/>
      <c r="FF187" s="13"/>
      <c r="FG187" s="13"/>
      <c r="FH187" s="13"/>
      <c r="FI187" s="13"/>
      <c r="FJ187" s="13"/>
      <c r="FK187" s="13"/>
      <c r="FL187" s="13"/>
      <c r="FM187" s="13"/>
      <c r="FN187" s="13"/>
      <c r="FO187" s="13"/>
      <c r="FP187" s="13"/>
      <c r="FQ187" s="13"/>
      <c r="FR187" s="13"/>
      <c r="FS187" s="13"/>
      <c r="FT187" s="13"/>
      <c r="FU187" s="13"/>
      <c r="FV187" s="13"/>
      <c r="FW187" s="13"/>
      <c r="FX187" s="13"/>
      <c r="FY187" s="13"/>
      <c r="FZ187" s="13"/>
      <c r="GA187" s="13"/>
      <c r="GB187" s="13"/>
      <c r="GC187" s="13"/>
      <c r="GD187" s="13"/>
      <c r="GE187" s="13"/>
      <c r="GF187" s="13"/>
      <c r="GG187" s="13"/>
      <c r="GH187" s="13"/>
      <c r="GI187" s="13"/>
      <c r="GJ187" s="13"/>
      <c r="GK187" s="13"/>
      <c r="GL187" s="13"/>
      <c r="GM187" s="13"/>
      <c r="GN187" s="13"/>
      <c r="GO187" s="13"/>
      <c r="GP187" s="13"/>
      <c r="GQ187" s="13"/>
      <c r="GR187" s="13"/>
      <c r="GS187" s="13"/>
      <c r="GT187" s="13"/>
      <c r="GU187" s="13"/>
      <c r="GV187" s="13"/>
      <c r="GW187" s="13"/>
      <c r="GX187" s="13"/>
      <c r="GY187" s="13"/>
      <c r="GZ187" s="13"/>
      <c r="HA187" s="13"/>
      <c r="HB187" s="13"/>
      <c r="HC187" s="13"/>
      <c r="HD187" s="13"/>
      <c r="HE187" s="13"/>
      <c r="HF187" s="13"/>
      <c r="HG187" s="13"/>
      <c r="HH187" s="13"/>
      <c r="HI187" s="13"/>
      <c r="HJ187" s="13"/>
      <c r="HK187" s="13"/>
      <c r="HL187" s="13"/>
      <c r="HM187" s="13"/>
      <c r="HN187" s="13"/>
      <c r="HO187" s="13"/>
      <c r="HP187" s="13"/>
      <c r="HQ187" s="13"/>
      <c r="HR187" s="13"/>
      <c r="HS187" s="13"/>
      <c r="HT187" s="13"/>
      <c r="HU187" s="13"/>
      <c r="HV187" s="13"/>
      <c r="HW187" s="13"/>
      <c r="HX187" s="13"/>
      <c r="HY187" s="13"/>
      <c r="HZ187" s="13"/>
      <c r="IA187" s="13"/>
      <c r="IB187" s="13"/>
      <c r="IC187" s="13"/>
      <c r="ID187" s="13"/>
      <c r="IE187" s="13"/>
      <c r="IF187" s="13"/>
      <c r="IG187" s="13"/>
      <c r="IH187" s="13"/>
      <c r="II187" s="13"/>
      <c r="IJ187" s="13"/>
      <c r="IK187" s="13"/>
      <c r="IL187" s="13"/>
      <c r="IM187" s="13"/>
      <c r="IN187" s="13"/>
      <c r="IO187" s="13"/>
      <c r="IP187" s="13"/>
      <c r="IQ187" s="13"/>
      <c r="IR187" s="13"/>
      <c r="IS187" s="13"/>
      <c r="IT187" s="13"/>
      <c r="IU187" s="13"/>
      <c r="IV187" s="13"/>
      <c r="IW187" s="13"/>
      <c r="IX187" s="13"/>
      <c r="IY187" s="13"/>
      <c r="IZ187" s="13"/>
      <c r="JA187" s="13"/>
      <c r="JB187" s="13"/>
      <c r="JC187" s="13"/>
      <c r="JD187" s="13"/>
      <c r="JE187" s="13"/>
      <c r="JF187" s="13"/>
      <c r="JG187" s="13"/>
      <c r="JH187" s="13"/>
      <c r="JI187" s="13"/>
      <c r="JJ187" s="13"/>
      <c r="JK187" s="13"/>
      <c r="JL187" s="5"/>
      <c r="JM187" s="5"/>
    </row>
    <row r="188" spans="2:273" ht="18.75" customHeight="1" x14ac:dyDescent="0.2">
      <c r="B188" s="36"/>
      <c r="C188" s="36"/>
      <c r="D188" s="78"/>
      <c r="E188" s="36"/>
      <c r="F188" s="77"/>
      <c r="G188" s="77"/>
      <c r="H188" s="71"/>
      <c r="I188" s="71"/>
      <c r="J188" s="6"/>
      <c r="K188" s="36"/>
      <c r="L188" s="36"/>
      <c r="M188" s="82"/>
      <c r="N188" s="36"/>
      <c r="O188" s="36"/>
      <c r="P188" s="36"/>
      <c r="Q188" s="19"/>
      <c r="R188" s="6"/>
      <c r="S188" s="6"/>
      <c r="T188" s="6"/>
      <c r="U188" s="19"/>
      <c r="V188" s="19"/>
      <c r="W188" s="19"/>
      <c r="X188" s="19"/>
      <c r="Y188" s="19"/>
      <c r="Z188" s="19"/>
      <c r="AA188" s="19"/>
      <c r="AB188" s="19"/>
      <c r="AC188" s="19"/>
      <c r="AD188" s="19"/>
      <c r="AE188" s="19"/>
      <c r="AF188" s="19"/>
      <c r="AG188" s="19"/>
      <c r="AH188" s="19"/>
      <c r="AI188" s="19"/>
      <c r="AJ188" s="19"/>
      <c r="AK188" s="19"/>
      <c r="AL188" s="19"/>
      <c r="AM188" s="19"/>
      <c r="AN188" s="19"/>
      <c r="AO188" s="19"/>
      <c r="AP188" s="19"/>
      <c r="AQ188" s="19"/>
      <c r="AR188" s="19"/>
      <c r="AS188" s="19"/>
      <c r="AT188" s="19"/>
      <c r="AU188" s="19"/>
      <c r="AV188" s="19"/>
      <c r="AW188" s="19"/>
      <c r="AX188" s="19"/>
      <c r="AY188" s="19"/>
      <c r="AZ188" s="19"/>
      <c r="BA188" s="19"/>
      <c r="BB188" s="19"/>
      <c r="BC188" s="19"/>
      <c r="BD188" s="19"/>
      <c r="BE188" s="19"/>
      <c r="BF188" s="13"/>
      <c r="BG188" s="13"/>
      <c r="BH188" s="13"/>
      <c r="BI188" s="13"/>
      <c r="BJ188" s="13"/>
      <c r="BK188" s="13"/>
      <c r="BL188" s="13"/>
      <c r="BM188" s="13"/>
      <c r="BN188" s="13"/>
      <c r="BO188" s="13"/>
      <c r="BP188" s="13"/>
      <c r="BQ188" s="13"/>
      <c r="BR188" s="13"/>
      <c r="BS188" s="13"/>
      <c r="BT188" s="13"/>
      <c r="BU188" s="13"/>
      <c r="BV188" s="13"/>
      <c r="BW188" s="13"/>
      <c r="BX188" s="13"/>
      <c r="BY188" s="13"/>
      <c r="BZ188" s="13"/>
      <c r="CA188" s="13"/>
      <c r="CB188" s="13"/>
      <c r="CC188" s="13"/>
      <c r="CD188" s="13"/>
      <c r="CE188" s="13"/>
      <c r="CF188" s="13"/>
      <c r="CG188" s="13"/>
      <c r="CH188" s="13"/>
      <c r="CI188" s="13"/>
      <c r="CJ188" s="13"/>
      <c r="CK188" s="13"/>
      <c r="CL188" s="13"/>
      <c r="CM188" s="13"/>
      <c r="CN188" s="13"/>
      <c r="CO188" s="13"/>
      <c r="CP188" s="13"/>
      <c r="CQ188" s="13"/>
      <c r="CR188" s="13"/>
      <c r="CS188" s="13"/>
      <c r="CT188" s="13"/>
      <c r="CU188" s="13"/>
      <c r="CV188" s="13"/>
      <c r="CW188" s="13"/>
      <c r="CX188" s="13"/>
      <c r="CY188" s="13"/>
      <c r="CZ188" s="13"/>
      <c r="DA188" s="13"/>
      <c r="DB188" s="13"/>
      <c r="DC188" s="13"/>
      <c r="DD188" s="13"/>
      <c r="DE188" s="13"/>
      <c r="DF188" s="13"/>
      <c r="DG188" s="13"/>
      <c r="DH188" s="13"/>
      <c r="DI188" s="13"/>
      <c r="DJ188" s="13"/>
      <c r="DK188" s="13"/>
      <c r="DL188" s="13"/>
      <c r="DM188" s="13"/>
      <c r="DN188" s="13"/>
      <c r="DO188" s="13"/>
      <c r="DP188" s="13"/>
      <c r="DQ188" s="13"/>
      <c r="DR188" s="13"/>
      <c r="DS188" s="13"/>
      <c r="DT188" s="13"/>
      <c r="DU188" s="13"/>
      <c r="DV188" s="13"/>
      <c r="DW188" s="13"/>
      <c r="DX188" s="13"/>
      <c r="DY188" s="13"/>
      <c r="DZ188" s="13"/>
      <c r="EA188" s="13"/>
      <c r="EB188" s="13"/>
      <c r="EC188" s="13"/>
      <c r="ED188" s="13"/>
      <c r="EE188" s="13"/>
      <c r="EF188" s="13"/>
      <c r="EG188" s="13"/>
      <c r="EH188" s="13"/>
      <c r="EI188" s="13"/>
      <c r="EJ188" s="13"/>
      <c r="EK188" s="13"/>
      <c r="EL188" s="13"/>
      <c r="EM188" s="13"/>
      <c r="EN188" s="13"/>
      <c r="EO188" s="13"/>
      <c r="EP188" s="13"/>
      <c r="EQ188" s="13"/>
      <c r="ER188" s="13"/>
      <c r="ES188" s="13"/>
      <c r="ET188" s="13"/>
      <c r="EU188" s="13"/>
      <c r="EV188" s="13"/>
      <c r="EW188" s="13"/>
      <c r="EX188" s="13"/>
      <c r="EY188" s="13"/>
      <c r="EZ188" s="13"/>
      <c r="FA188" s="13"/>
      <c r="FB188" s="13"/>
      <c r="FC188" s="13"/>
      <c r="FD188" s="13"/>
      <c r="FE188" s="13"/>
      <c r="FF188" s="13"/>
      <c r="FG188" s="13"/>
      <c r="FH188" s="13"/>
      <c r="FI188" s="13"/>
      <c r="FJ188" s="13"/>
      <c r="FK188" s="13"/>
      <c r="FL188" s="13"/>
      <c r="FM188" s="13"/>
      <c r="FN188" s="13"/>
      <c r="FO188" s="13"/>
      <c r="FP188" s="13"/>
      <c r="FQ188" s="13"/>
      <c r="FR188" s="13"/>
      <c r="FS188" s="13"/>
      <c r="FT188" s="13"/>
      <c r="FU188" s="13"/>
      <c r="FV188" s="13"/>
      <c r="FW188" s="13"/>
      <c r="FX188" s="13"/>
      <c r="FY188" s="13"/>
      <c r="FZ188" s="13"/>
      <c r="GA188" s="13"/>
      <c r="GB188" s="13"/>
      <c r="GC188" s="13"/>
      <c r="GD188" s="13"/>
      <c r="GE188" s="13"/>
      <c r="GF188" s="13"/>
      <c r="GG188" s="13"/>
      <c r="GH188" s="13"/>
      <c r="GI188" s="13"/>
      <c r="GJ188" s="13"/>
      <c r="GK188" s="13"/>
      <c r="GL188" s="13"/>
      <c r="GM188" s="13"/>
      <c r="GN188" s="13"/>
      <c r="GO188" s="13"/>
      <c r="GP188" s="13"/>
      <c r="GQ188" s="13"/>
      <c r="GR188" s="13"/>
      <c r="GS188" s="13"/>
      <c r="GT188" s="13"/>
      <c r="GU188" s="13"/>
      <c r="GV188" s="13"/>
      <c r="GW188" s="13"/>
      <c r="GX188" s="13"/>
      <c r="GY188" s="13"/>
      <c r="GZ188" s="13"/>
      <c r="HA188" s="13"/>
      <c r="HB188" s="13"/>
      <c r="HC188" s="13"/>
      <c r="HD188" s="13"/>
      <c r="HE188" s="13"/>
      <c r="HF188" s="13"/>
      <c r="HG188" s="13"/>
      <c r="HH188" s="13"/>
      <c r="HI188" s="13"/>
      <c r="HJ188" s="13"/>
      <c r="HK188" s="13"/>
      <c r="HL188" s="13"/>
      <c r="HM188" s="13"/>
      <c r="HN188" s="13"/>
      <c r="HO188" s="13"/>
      <c r="HP188" s="13"/>
      <c r="HQ188" s="13"/>
      <c r="HR188" s="13"/>
      <c r="HS188" s="13"/>
      <c r="HT188" s="13"/>
      <c r="HU188" s="13"/>
      <c r="HV188" s="13"/>
      <c r="HW188" s="13"/>
      <c r="HX188" s="13"/>
      <c r="HY188" s="13"/>
      <c r="HZ188" s="13"/>
      <c r="IA188" s="13"/>
      <c r="IB188" s="13"/>
      <c r="IC188" s="13"/>
      <c r="ID188" s="13"/>
      <c r="IE188" s="13"/>
      <c r="IF188" s="13"/>
      <c r="IG188" s="13"/>
      <c r="IH188" s="13"/>
      <c r="II188" s="13"/>
      <c r="IJ188" s="13"/>
      <c r="IK188" s="13"/>
      <c r="IL188" s="13"/>
      <c r="IM188" s="13"/>
      <c r="IN188" s="13"/>
      <c r="IO188" s="13"/>
      <c r="IP188" s="13"/>
      <c r="IQ188" s="13"/>
      <c r="IR188" s="13"/>
      <c r="IS188" s="13"/>
      <c r="IT188" s="13"/>
      <c r="IU188" s="13"/>
      <c r="IV188" s="13"/>
      <c r="IW188" s="13"/>
      <c r="IX188" s="13"/>
      <c r="IY188" s="13"/>
      <c r="IZ188" s="13"/>
      <c r="JA188" s="13"/>
      <c r="JB188" s="13"/>
      <c r="JC188" s="13"/>
      <c r="JD188" s="13"/>
      <c r="JE188" s="13"/>
      <c r="JF188" s="13"/>
      <c r="JG188" s="13"/>
      <c r="JH188" s="13"/>
      <c r="JI188" s="13"/>
      <c r="JJ188" s="13"/>
      <c r="JK188" s="13"/>
      <c r="JL188" s="5"/>
      <c r="JM188" s="5"/>
    </row>
    <row r="189" spans="2:273" ht="18.75" customHeight="1" x14ac:dyDescent="0.2">
      <c r="B189" s="36"/>
      <c r="C189" s="36"/>
      <c r="D189" s="78"/>
      <c r="E189" s="36"/>
      <c r="F189" s="77"/>
      <c r="G189" s="77"/>
      <c r="H189" s="71"/>
      <c r="I189" s="71"/>
      <c r="J189" s="6"/>
      <c r="K189" s="36"/>
      <c r="L189" s="36"/>
      <c r="M189" s="82"/>
      <c r="N189" s="36"/>
      <c r="O189" s="36"/>
      <c r="P189" s="36"/>
      <c r="Q189" s="19"/>
      <c r="R189" s="6"/>
      <c r="S189" s="6"/>
      <c r="T189" s="6"/>
      <c r="U189" s="19"/>
      <c r="V189" s="19"/>
      <c r="W189" s="19"/>
      <c r="X189" s="19"/>
      <c r="Y189" s="19"/>
      <c r="Z189" s="19"/>
      <c r="AA189" s="19"/>
      <c r="AB189" s="19"/>
      <c r="AC189" s="19"/>
      <c r="AD189" s="19"/>
      <c r="AE189" s="19"/>
      <c r="AF189" s="19"/>
      <c r="AG189" s="19"/>
      <c r="AH189" s="19"/>
      <c r="AI189" s="19"/>
      <c r="AJ189" s="19"/>
      <c r="AK189" s="19"/>
      <c r="AL189" s="19"/>
      <c r="AM189" s="19"/>
      <c r="AN189" s="19"/>
      <c r="AO189" s="19"/>
      <c r="AP189" s="19"/>
      <c r="AQ189" s="19"/>
      <c r="AR189" s="19"/>
      <c r="AS189" s="19"/>
      <c r="AT189" s="19"/>
      <c r="AU189" s="19"/>
      <c r="AV189" s="19"/>
      <c r="AW189" s="19"/>
      <c r="AX189" s="19"/>
      <c r="AY189" s="19"/>
      <c r="AZ189" s="19"/>
      <c r="BA189" s="19"/>
      <c r="BB189" s="19"/>
      <c r="BC189" s="19"/>
      <c r="BD189" s="19"/>
      <c r="BE189" s="19"/>
      <c r="BF189" s="13"/>
      <c r="BG189" s="13"/>
      <c r="BH189" s="13"/>
      <c r="BI189" s="13"/>
      <c r="BJ189" s="13"/>
      <c r="BK189" s="13"/>
      <c r="BL189" s="13"/>
      <c r="BM189" s="13"/>
      <c r="BN189" s="13"/>
      <c r="BO189" s="13"/>
      <c r="BP189" s="13"/>
      <c r="BQ189" s="13"/>
      <c r="BR189" s="13"/>
      <c r="BS189" s="13"/>
      <c r="BT189" s="13"/>
      <c r="BU189" s="13"/>
      <c r="BV189" s="13"/>
      <c r="BW189" s="13"/>
      <c r="BX189" s="13"/>
      <c r="BY189" s="13"/>
      <c r="BZ189" s="13"/>
      <c r="CA189" s="13"/>
      <c r="CB189" s="13"/>
      <c r="CC189" s="13"/>
      <c r="CD189" s="13"/>
      <c r="CE189" s="13"/>
      <c r="CF189" s="13"/>
      <c r="CG189" s="13"/>
      <c r="CH189" s="13"/>
      <c r="CI189" s="13"/>
      <c r="CJ189" s="13"/>
      <c r="CK189" s="13"/>
      <c r="CL189" s="13"/>
      <c r="CM189" s="13"/>
      <c r="CN189" s="13"/>
      <c r="CO189" s="13"/>
      <c r="CP189" s="13"/>
      <c r="CQ189" s="13"/>
      <c r="CR189" s="13"/>
      <c r="CS189" s="13"/>
      <c r="CT189" s="13"/>
      <c r="CU189" s="13"/>
      <c r="CV189" s="13"/>
      <c r="CW189" s="13"/>
      <c r="CX189" s="13"/>
      <c r="CY189" s="13"/>
      <c r="CZ189" s="13"/>
      <c r="DA189" s="13"/>
      <c r="DB189" s="13"/>
      <c r="DC189" s="13"/>
      <c r="DD189" s="13"/>
      <c r="DE189" s="13"/>
      <c r="DF189" s="13"/>
      <c r="DG189" s="13"/>
      <c r="DH189" s="13"/>
      <c r="DI189" s="13"/>
      <c r="DJ189" s="13"/>
      <c r="DK189" s="13"/>
      <c r="DL189" s="13"/>
      <c r="DM189" s="13"/>
      <c r="DN189" s="13"/>
      <c r="DO189" s="13"/>
      <c r="DP189" s="13"/>
      <c r="DQ189" s="13"/>
      <c r="DR189" s="13"/>
      <c r="DS189" s="13"/>
      <c r="DT189" s="13"/>
      <c r="DU189" s="13"/>
      <c r="DV189" s="13"/>
      <c r="DW189" s="13"/>
      <c r="DX189" s="13"/>
      <c r="DY189" s="13"/>
      <c r="DZ189" s="13"/>
      <c r="EA189" s="13"/>
      <c r="EB189" s="13"/>
      <c r="EC189" s="13"/>
      <c r="ED189" s="13"/>
      <c r="EE189" s="13"/>
      <c r="EF189" s="13"/>
      <c r="EG189" s="13"/>
      <c r="EH189" s="13"/>
      <c r="EI189" s="13"/>
      <c r="EJ189" s="13"/>
      <c r="EK189" s="13"/>
      <c r="EL189" s="13"/>
      <c r="EM189" s="13"/>
      <c r="EN189" s="13"/>
      <c r="EO189" s="13"/>
      <c r="EP189" s="13"/>
      <c r="EQ189" s="13"/>
      <c r="ER189" s="13"/>
      <c r="ES189" s="13"/>
      <c r="ET189" s="13"/>
      <c r="EU189" s="13"/>
      <c r="EV189" s="13"/>
      <c r="EW189" s="13"/>
      <c r="EX189" s="13"/>
      <c r="EY189" s="13"/>
      <c r="EZ189" s="13"/>
      <c r="FA189" s="13"/>
      <c r="FB189" s="13"/>
      <c r="FC189" s="13"/>
      <c r="FD189" s="13"/>
      <c r="FE189" s="13"/>
      <c r="FF189" s="13"/>
      <c r="FG189" s="13"/>
      <c r="FH189" s="13"/>
      <c r="FI189" s="13"/>
      <c r="FJ189" s="13"/>
      <c r="FK189" s="13"/>
      <c r="FL189" s="13"/>
      <c r="FM189" s="13"/>
      <c r="FN189" s="13"/>
      <c r="FO189" s="13"/>
      <c r="FP189" s="13"/>
      <c r="FQ189" s="13"/>
      <c r="FR189" s="13"/>
      <c r="FS189" s="13"/>
      <c r="FT189" s="13"/>
      <c r="FU189" s="13"/>
      <c r="FV189" s="13"/>
      <c r="FW189" s="13"/>
      <c r="FX189" s="13"/>
      <c r="FY189" s="13"/>
      <c r="FZ189" s="13"/>
      <c r="GA189" s="13"/>
      <c r="GB189" s="13"/>
      <c r="GC189" s="13"/>
      <c r="GD189" s="13"/>
      <c r="GE189" s="13"/>
      <c r="GF189" s="13"/>
      <c r="GG189" s="13"/>
      <c r="GH189" s="13"/>
      <c r="GI189" s="13"/>
      <c r="GJ189" s="13"/>
      <c r="GK189" s="13"/>
      <c r="GL189" s="13"/>
      <c r="GM189" s="13"/>
      <c r="GN189" s="13"/>
      <c r="GO189" s="13"/>
      <c r="GP189" s="13"/>
      <c r="GQ189" s="13"/>
      <c r="GR189" s="13"/>
      <c r="GS189" s="13"/>
      <c r="GT189" s="13"/>
      <c r="GU189" s="13"/>
      <c r="GV189" s="13"/>
      <c r="GW189" s="13"/>
      <c r="GX189" s="13"/>
      <c r="GY189" s="13"/>
      <c r="GZ189" s="13"/>
      <c r="HA189" s="13"/>
      <c r="HB189" s="13"/>
      <c r="HC189" s="13"/>
      <c r="HD189" s="13"/>
      <c r="HE189" s="13"/>
      <c r="HF189" s="13"/>
      <c r="HG189" s="13"/>
      <c r="HH189" s="13"/>
      <c r="HI189" s="13"/>
      <c r="HJ189" s="13"/>
      <c r="HK189" s="13"/>
      <c r="HL189" s="13"/>
      <c r="HM189" s="13"/>
      <c r="HN189" s="13"/>
      <c r="HO189" s="13"/>
      <c r="HP189" s="13"/>
      <c r="HQ189" s="13"/>
      <c r="HR189" s="13"/>
      <c r="HS189" s="13"/>
      <c r="HT189" s="13"/>
      <c r="HU189" s="13"/>
      <c r="HV189" s="13"/>
      <c r="HW189" s="13"/>
      <c r="HX189" s="13"/>
      <c r="HY189" s="13"/>
      <c r="HZ189" s="13"/>
      <c r="IA189" s="13"/>
      <c r="IB189" s="13"/>
      <c r="IC189" s="13"/>
      <c r="ID189" s="13"/>
      <c r="IE189" s="13"/>
      <c r="IF189" s="13"/>
      <c r="IG189" s="13"/>
      <c r="IH189" s="13"/>
      <c r="II189" s="13"/>
      <c r="IJ189" s="13"/>
      <c r="IK189" s="13"/>
      <c r="IL189" s="13"/>
      <c r="IM189" s="13"/>
      <c r="IN189" s="13"/>
      <c r="IO189" s="13"/>
      <c r="IP189" s="13"/>
      <c r="IQ189" s="13"/>
      <c r="IR189" s="13"/>
      <c r="IS189" s="13"/>
      <c r="IT189" s="13"/>
      <c r="IU189" s="13"/>
      <c r="IV189" s="13"/>
      <c r="IW189" s="13"/>
      <c r="IX189" s="13"/>
      <c r="IY189" s="13"/>
      <c r="IZ189" s="13"/>
      <c r="JA189" s="13"/>
      <c r="JB189" s="13"/>
      <c r="JC189" s="13"/>
      <c r="JD189" s="13"/>
      <c r="JE189" s="13"/>
      <c r="JF189" s="13"/>
      <c r="JG189" s="13"/>
      <c r="JH189" s="13"/>
      <c r="JI189" s="13"/>
      <c r="JJ189" s="13"/>
      <c r="JK189" s="13"/>
      <c r="JL189" s="5"/>
      <c r="JM189" s="5"/>
    </row>
    <row r="190" spans="2:273" ht="18.75" customHeight="1" x14ac:dyDescent="0.2">
      <c r="B190" s="36"/>
      <c r="C190" s="36"/>
      <c r="D190" s="78"/>
      <c r="E190" s="36"/>
      <c r="F190" s="77"/>
      <c r="G190" s="77"/>
      <c r="H190" s="71"/>
      <c r="I190" s="71"/>
      <c r="J190" s="6"/>
      <c r="K190" s="36"/>
      <c r="L190" s="36"/>
      <c r="M190" s="82"/>
      <c r="N190" s="36"/>
      <c r="O190" s="36"/>
      <c r="P190" s="36"/>
      <c r="Q190" s="19"/>
      <c r="R190" s="6"/>
      <c r="S190" s="6"/>
      <c r="T190" s="6"/>
      <c r="U190" s="19"/>
      <c r="V190" s="19"/>
      <c r="W190" s="19"/>
      <c r="X190" s="19"/>
      <c r="Y190" s="19"/>
      <c r="Z190" s="19"/>
      <c r="AA190" s="19"/>
      <c r="AB190" s="19"/>
      <c r="AC190" s="19"/>
      <c r="AD190" s="19"/>
      <c r="AE190" s="19"/>
      <c r="AF190" s="19"/>
      <c r="AG190" s="19"/>
      <c r="AH190" s="19"/>
      <c r="AI190" s="19"/>
      <c r="AJ190" s="19"/>
      <c r="AK190" s="19"/>
      <c r="AL190" s="19"/>
      <c r="AM190" s="19"/>
      <c r="AN190" s="19"/>
      <c r="AO190" s="19"/>
      <c r="AP190" s="19"/>
      <c r="AQ190" s="19"/>
      <c r="AR190" s="19"/>
      <c r="AS190" s="19"/>
      <c r="AT190" s="19"/>
      <c r="AU190" s="19"/>
      <c r="AV190" s="19"/>
      <c r="AW190" s="19"/>
      <c r="AX190" s="19"/>
      <c r="AY190" s="19"/>
      <c r="AZ190" s="19"/>
      <c r="BA190" s="19"/>
      <c r="BB190" s="19"/>
      <c r="BC190" s="19"/>
      <c r="BD190" s="19"/>
      <c r="BE190" s="19"/>
      <c r="BF190" s="13"/>
      <c r="BG190" s="13"/>
      <c r="BH190" s="13"/>
      <c r="BI190" s="13"/>
      <c r="BJ190" s="13"/>
      <c r="BK190" s="13"/>
      <c r="BL190" s="13"/>
      <c r="BM190" s="13"/>
      <c r="BN190" s="13"/>
      <c r="BO190" s="13"/>
      <c r="BP190" s="13"/>
      <c r="BQ190" s="13"/>
      <c r="BR190" s="13"/>
      <c r="BS190" s="13"/>
      <c r="BT190" s="13"/>
      <c r="BU190" s="13"/>
      <c r="BV190" s="13"/>
      <c r="BW190" s="13"/>
      <c r="BX190" s="13"/>
      <c r="BY190" s="13"/>
      <c r="BZ190" s="13"/>
      <c r="CA190" s="13"/>
      <c r="CB190" s="13"/>
      <c r="CC190" s="13"/>
      <c r="CD190" s="13"/>
      <c r="CE190" s="13"/>
      <c r="CF190" s="13"/>
      <c r="CG190" s="13"/>
      <c r="CH190" s="13"/>
      <c r="CI190" s="13"/>
      <c r="CJ190" s="13"/>
      <c r="CK190" s="13"/>
      <c r="CL190" s="13"/>
      <c r="CM190" s="13"/>
      <c r="CN190" s="13"/>
      <c r="CO190" s="13"/>
      <c r="CP190" s="13"/>
      <c r="CQ190" s="13"/>
      <c r="CR190" s="13"/>
      <c r="CS190" s="13"/>
      <c r="CT190" s="13"/>
      <c r="CU190" s="13"/>
      <c r="CV190" s="13"/>
      <c r="CW190" s="13"/>
      <c r="CX190" s="13"/>
      <c r="CY190" s="13"/>
      <c r="CZ190" s="13"/>
      <c r="DA190" s="13"/>
      <c r="DB190" s="13"/>
      <c r="DC190" s="13"/>
      <c r="DD190" s="13"/>
      <c r="DE190" s="13"/>
      <c r="DF190" s="13"/>
      <c r="DG190" s="13"/>
      <c r="DH190" s="13"/>
      <c r="DI190" s="13"/>
      <c r="DJ190" s="13"/>
      <c r="DK190" s="13"/>
      <c r="DL190" s="13"/>
      <c r="DM190" s="13"/>
      <c r="DN190" s="13"/>
      <c r="DO190" s="13"/>
      <c r="DP190" s="13"/>
      <c r="DQ190" s="13"/>
      <c r="DR190" s="13"/>
      <c r="DS190" s="13"/>
      <c r="DT190" s="13"/>
      <c r="DU190" s="13"/>
      <c r="DV190" s="13"/>
      <c r="DW190" s="13"/>
      <c r="DX190" s="13"/>
      <c r="DY190" s="13"/>
      <c r="DZ190" s="13"/>
      <c r="EA190" s="13"/>
      <c r="EB190" s="13"/>
      <c r="EC190" s="13"/>
      <c r="ED190" s="13"/>
      <c r="EE190" s="13"/>
      <c r="EF190" s="13"/>
      <c r="EG190" s="13"/>
      <c r="EH190" s="13"/>
      <c r="EI190" s="13"/>
      <c r="EJ190" s="13"/>
      <c r="EK190" s="13"/>
      <c r="EL190" s="13"/>
      <c r="EM190" s="13"/>
      <c r="EN190" s="13"/>
      <c r="EO190" s="13"/>
      <c r="EP190" s="13"/>
      <c r="EQ190" s="13"/>
      <c r="ER190" s="13"/>
      <c r="ES190" s="13"/>
      <c r="ET190" s="13"/>
      <c r="EU190" s="13"/>
      <c r="EV190" s="13"/>
      <c r="EW190" s="13"/>
      <c r="EX190" s="13"/>
      <c r="EY190" s="13"/>
      <c r="EZ190" s="13"/>
      <c r="FA190" s="13"/>
      <c r="FB190" s="13"/>
      <c r="FC190" s="13"/>
      <c r="FD190" s="13"/>
      <c r="FE190" s="13"/>
      <c r="FF190" s="13"/>
      <c r="FG190" s="13"/>
      <c r="FH190" s="13"/>
      <c r="FI190" s="13"/>
      <c r="FJ190" s="13"/>
      <c r="FK190" s="13"/>
      <c r="FL190" s="13"/>
      <c r="FM190" s="13"/>
      <c r="FN190" s="13"/>
      <c r="FO190" s="13"/>
      <c r="FP190" s="13"/>
      <c r="FQ190" s="13"/>
      <c r="FR190" s="13"/>
      <c r="FS190" s="13"/>
      <c r="FT190" s="13"/>
      <c r="FU190" s="13"/>
      <c r="FV190" s="13"/>
      <c r="FW190" s="13"/>
      <c r="FX190" s="13"/>
      <c r="FY190" s="13"/>
      <c r="FZ190" s="13"/>
      <c r="GA190" s="13"/>
      <c r="GB190" s="13"/>
      <c r="GC190" s="13"/>
      <c r="GD190" s="13"/>
      <c r="GE190" s="13"/>
      <c r="GF190" s="13"/>
      <c r="GG190" s="13"/>
      <c r="GH190" s="13"/>
      <c r="GI190" s="13"/>
      <c r="GJ190" s="13"/>
      <c r="GK190" s="13"/>
      <c r="GL190" s="13"/>
      <c r="GM190" s="13"/>
      <c r="GN190" s="13"/>
      <c r="GO190" s="13"/>
      <c r="GP190" s="13"/>
      <c r="GQ190" s="13"/>
      <c r="GR190" s="13"/>
      <c r="GS190" s="13"/>
      <c r="GT190" s="13"/>
      <c r="GU190" s="13"/>
      <c r="GV190" s="13"/>
      <c r="GW190" s="13"/>
      <c r="GX190" s="13"/>
      <c r="GY190" s="13"/>
      <c r="GZ190" s="13"/>
      <c r="HA190" s="13"/>
      <c r="HB190" s="13"/>
      <c r="HC190" s="13"/>
      <c r="HD190" s="13"/>
      <c r="HE190" s="13"/>
      <c r="HF190" s="13"/>
      <c r="HG190" s="13"/>
      <c r="HH190" s="13"/>
      <c r="HI190" s="13"/>
      <c r="HJ190" s="13"/>
      <c r="HK190" s="13"/>
      <c r="HL190" s="13"/>
      <c r="HM190" s="13"/>
      <c r="HN190" s="13"/>
      <c r="HO190" s="13"/>
      <c r="HP190" s="13"/>
      <c r="HQ190" s="13"/>
      <c r="HR190" s="13"/>
      <c r="HS190" s="13"/>
      <c r="HT190" s="13"/>
      <c r="HU190" s="13"/>
      <c r="HV190" s="13"/>
      <c r="HW190" s="13"/>
      <c r="HX190" s="13"/>
      <c r="HY190" s="13"/>
      <c r="HZ190" s="13"/>
      <c r="IA190" s="13"/>
      <c r="IB190" s="13"/>
      <c r="IC190" s="13"/>
      <c r="ID190" s="13"/>
      <c r="IE190" s="13"/>
      <c r="IF190" s="13"/>
      <c r="IG190" s="13"/>
      <c r="IH190" s="13"/>
      <c r="II190" s="13"/>
      <c r="IJ190" s="13"/>
      <c r="IK190" s="13"/>
      <c r="IL190" s="13"/>
      <c r="IM190" s="13"/>
      <c r="IN190" s="13"/>
      <c r="IO190" s="13"/>
      <c r="IP190" s="13"/>
      <c r="IQ190" s="13"/>
      <c r="IR190" s="13"/>
      <c r="IS190" s="13"/>
      <c r="IT190" s="13"/>
      <c r="IU190" s="13"/>
      <c r="IV190" s="13"/>
      <c r="IW190" s="13"/>
      <c r="IX190" s="13"/>
      <c r="IY190" s="13"/>
      <c r="IZ190" s="13"/>
      <c r="JA190" s="13"/>
      <c r="JB190" s="13"/>
      <c r="JC190" s="13"/>
      <c r="JD190" s="13"/>
      <c r="JE190" s="13"/>
      <c r="JF190" s="13"/>
      <c r="JG190" s="13"/>
      <c r="JH190" s="13"/>
      <c r="JI190" s="13"/>
      <c r="JJ190" s="13"/>
      <c r="JK190" s="13"/>
      <c r="JL190" s="5"/>
      <c r="JM190" s="5"/>
    </row>
    <row r="191" spans="2:273" ht="18.75" customHeight="1" x14ac:dyDescent="0.2">
      <c r="B191" s="36"/>
      <c r="C191" s="36"/>
      <c r="D191" s="78"/>
      <c r="E191" s="36"/>
      <c r="F191" s="77"/>
      <c r="G191" s="77"/>
      <c r="H191" s="71"/>
      <c r="I191" s="71"/>
      <c r="J191" s="6"/>
      <c r="K191" s="36"/>
      <c r="L191" s="36"/>
      <c r="M191" s="82"/>
      <c r="N191" s="36"/>
      <c r="O191" s="36"/>
      <c r="P191" s="36"/>
      <c r="Q191" s="19"/>
      <c r="R191" s="6"/>
      <c r="S191" s="6"/>
      <c r="T191" s="6"/>
      <c r="U191" s="19"/>
      <c r="V191" s="19"/>
      <c r="W191" s="19"/>
      <c r="X191" s="19"/>
      <c r="Y191" s="19"/>
      <c r="Z191" s="19"/>
      <c r="AA191" s="19"/>
      <c r="AB191" s="19"/>
      <c r="AC191" s="19"/>
      <c r="AD191" s="19"/>
      <c r="AE191" s="19"/>
      <c r="AF191" s="19"/>
      <c r="AG191" s="19"/>
      <c r="AH191" s="19"/>
      <c r="AI191" s="19"/>
      <c r="AJ191" s="19"/>
      <c r="AK191" s="19"/>
      <c r="AL191" s="19"/>
      <c r="AM191" s="19"/>
      <c r="AN191" s="19"/>
      <c r="AO191" s="19"/>
      <c r="AP191" s="19"/>
      <c r="AQ191" s="19"/>
      <c r="AR191" s="19"/>
      <c r="AS191" s="19"/>
      <c r="AT191" s="19"/>
      <c r="AU191" s="19"/>
      <c r="AV191" s="19"/>
      <c r="AW191" s="19"/>
      <c r="AX191" s="19"/>
      <c r="AY191" s="19"/>
      <c r="AZ191" s="19"/>
      <c r="BA191" s="19"/>
      <c r="BB191" s="19"/>
      <c r="BC191" s="19"/>
      <c r="BD191" s="19"/>
      <c r="BE191" s="19"/>
      <c r="BF191" s="13"/>
      <c r="BG191" s="13"/>
      <c r="BH191" s="13"/>
      <c r="BI191" s="13"/>
      <c r="BJ191" s="13"/>
      <c r="BK191" s="13"/>
      <c r="BL191" s="13"/>
      <c r="BM191" s="13"/>
      <c r="BN191" s="13"/>
      <c r="BO191" s="13"/>
      <c r="BP191" s="13"/>
      <c r="BQ191" s="13"/>
      <c r="BR191" s="13"/>
      <c r="BS191" s="13"/>
      <c r="BT191" s="13"/>
      <c r="BU191" s="13"/>
      <c r="BV191" s="13"/>
      <c r="BW191" s="13"/>
      <c r="BX191" s="13"/>
      <c r="BY191" s="13"/>
      <c r="BZ191" s="13"/>
      <c r="CA191" s="13"/>
      <c r="CB191" s="13"/>
      <c r="CC191" s="13"/>
      <c r="CD191" s="13"/>
      <c r="CE191" s="13"/>
      <c r="CF191" s="13"/>
      <c r="CG191" s="13"/>
      <c r="CH191" s="13"/>
      <c r="CI191" s="13"/>
      <c r="CJ191" s="13"/>
      <c r="CK191" s="13"/>
      <c r="CL191" s="13"/>
      <c r="CM191" s="13"/>
      <c r="CN191" s="13"/>
      <c r="CO191" s="13"/>
      <c r="CP191" s="13"/>
      <c r="CQ191" s="13"/>
      <c r="CR191" s="13"/>
      <c r="CS191" s="13"/>
      <c r="CT191" s="13"/>
      <c r="CU191" s="13"/>
      <c r="CV191" s="13"/>
      <c r="CW191" s="13"/>
      <c r="CX191" s="13"/>
      <c r="CY191" s="13"/>
      <c r="CZ191" s="13"/>
      <c r="DA191" s="13"/>
      <c r="DB191" s="13"/>
      <c r="DC191" s="13"/>
      <c r="DD191" s="13"/>
      <c r="DE191" s="13"/>
      <c r="DF191" s="13"/>
      <c r="DG191" s="13"/>
      <c r="DH191" s="13"/>
      <c r="DI191" s="13"/>
      <c r="DJ191" s="13"/>
      <c r="DK191" s="13"/>
      <c r="DL191" s="13"/>
      <c r="DM191" s="13"/>
      <c r="DN191" s="13"/>
      <c r="DO191" s="13"/>
      <c r="DP191" s="13"/>
      <c r="DQ191" s="13"/>
      <c r="DR191" s="13"/>
      <c r="DS191" s="13"/>
      <c r="DT191" s="13"/>
      <c r="DU191" s="13"/>
      <c r="DV191" s="13"/>
      <c r="DW191" s="13"/>
      <c r="DX191" s="13"/>
      <c r="DY191" s="13"/>
      <c r="DZ191" s="13"/>
      <c r="EA191" s="13"/>
      <c r="EB191" s="13"/>
      <c r="EC191" s="13"/>
      <c r="ED191" s="13"/>
      <c r="EE191" s="13"/>
      <c r="EF191" s="13"/>
      <c r="EG191" s="13"/>
      <c r="EH191" s="13"/>
      <c r="EI191" s="13"/>
      <c r="EJ191" s="13"/>
      <c r="EK191" s="13"/>
      <c r="EL191" s="13"/>
      <c r="EM191" s="13"/>
      <c r="EN191" s="13"/>
      <c r="EO191" s="13"/>
      <c r="EP191" s="13"/>
      <c r="EQ191" s="13"/>
      <c r="ER191" s="13"/>
      <c r="ES191" s="13"/>
      <c r="ET191" s="13"/>
      <c r="EU191" s="13"/>
      <c r="EV191" s="13"/>
      <c r="EW191" s="13"/>
      <c r="EX191" s="13"/>
      <c r="EY191" s="13"/>
      <c r="EZ191" s="13"/>
      <c r="FA191" s="13"/>
      <c r="FB191" s="13"/>
      <c r="FC191" s="13"/>
      <c r="FD191" s="13"/>
      <c r="FE191" s="13"/>
      <c r="FF191" s="13"/>
      <c r="FG191" s="13"/>
      <c r="FH191" s="13"/>
      <c r="FI191" s="13"/>
      <c r="FJ191" s="13"/>
      <c r="FK191" s="13"/>
      <c r="FL191" s="13"/>
      <c r="FM191" s="13"/>
      <c r="FN191" s="13"/>
      <c r="FO191" s="13"/>
      <c r="FP191" s="13"/>
      <c r="FQ191" s="13"/>
      <c r="FR191" s="13"/>
      <c r="FS191" s="13"/>
      <c r="FT191" s="13"/>
      <c r="FU191" s="13"/>
      <c r="FV191" s="13"/>
      <c r="FW191" s="13"/>
      <c r="FX191" s="13"/>
      <c r="FY191" s="13"/>
      <c r="FZ191" s="13"/>
      <c r="GA191" s="13"/>
      <c r="GB191" s="13"/>
      <c r="GC191" s="13"/>
      <c r="GD191" s="13"/>
      <c r="GE191" s="13"/>
      <c r="GF191" s="13"/>
      <c r="GG191" s="13"/>
      <c r="GH191" s="13"/>
      <c r="GI191" s="13"/>
      <c r="GJ191" s="13"/>
      <c r="GK191" s="13"/>
      <c r="GL191" s="13"/>
      <c r="GM191" s="13"/>
      <c r="GN191" s="13"/>
      <c r="GO191" s="13"/>
      <c r="GP191" s="13"/>
      <c r="GQ191" s="13"/>
      <c r="GR191" s="13"/>
      <c r="GS191" s="13"/>
      <c r="GT191" s="13"/>
      <c r="GU191" s="13"/>
      <c r="GV191" s="13"/>
      <c r="GW191" s="13"/>
      <c r="GX191" s="13"/>
      <c r="GY191" s="13"/>
      <c r="GZ191" s="13"/>
      <c r="HA191" s="13"/>
      <c r="HB191" s="13"/>
      <c r="HC191" s="13"/>
      <c r="HD191" s="13"/>
      <c r="HE191" s="13"/>
      <c r="HF191" s="13"/>
      <c r="HG191" s="13"/>
      <c r="HH191" s="13"/>
      <c r="HI191" s="13"/>
      <c r="HJ191" s="13"/>
      <c r="HK191" s="13"/>
      <c r="HL191" s="13"/>
      <c r="HM191" s="13"/>
      <c r="HN191" s="13"/>
      <c r="HO191" s="13"/>
      <c r="HP191" s="13"/>
      <c r="HQ191" s="13"/>
      <c r="HR191" s="13"/>
      <c r="HS191" s="13"/>
      <c r="HT191" s="13"/>
      <c r="HU191" s="13"/>
      <c r="HV191" s="13"/>
      <c r="HW191" s="13"/>
      <c r="HX191" s="13"/>
      <c r="HY191" s="13"/>
      <c r="HZ191" s="13"/>
      <c r="IA191" s="13"/>
      <c r="IB191" s="13"/>
      <c r="IC191" s="13"/>
      <c r="ID191" s="13"/>
      <c r="IE191" s="13"/>
      <c r="IF191" s="13"/>
      <c r="IG191" s="13"/>
      <c r="IH191" s="13"/>
      <c r="II191" s="13"/>
      <c r="IJ191" s="13"/>
      <c r="IK191" s="13"/>
      <c r="IL191" s="13"/>
      <c r="IM191" s="13"/>
      <c r="IN191" s="13"/>
      <c r="IO191" s="13"/>
      <c r="IP191" s="13"/>
      <c r="IQ191" s="13"/>
      <c r="IR191" s="13"/>
      <c r="IS191" s="13"/>
      <c r="IT191" s="13"/>
      <c r="IU191" s="13"/>
      <c r="IV191" s="13"/>
      <c r="IW191" s="13"/>
      <c r="IX191" s="13"/>
      <c r="IY191" s="13"/>
      <c r="IZ191" s="13"/>
      <c r="JA191" s="13"/>
      <c r="JB191" s="13"/>
      <c r="JC191" s="13"/>
      <c r="JD191" s="13"/>
      <c r="JE191" s="13"/>
      <c r="JF191" s="13"/>
      <c r="JG191" s="13"/>
      <c r="JH191" s="13"/>
      <c r="JI191" s="13"/>
      <c r="JJ191" s="13"/>
      <c r="JK191" s="13"/>
      <c r="JL191" s="5"/>
      <c r="JM191" s="5"/>
    </row>
    <row r="192" spans="2:273" ht="18.75" customHeight="1" x14ac:dyDescent="0.2">
      <c r="B192" s="36"/>
      <c r="C192" s="36"/>
      <c r="D192" s="78"/>
      <c r="E192" s="36"/>
      <c r="F192" s="77"/>
      <c r="G192" s="77"/>
      <c r="H192" s="71"/>
      <c r="I192" s="71"/>
      <c r="J192" s="6"/>
      <c r="K192" s="36"/>
      <c r="L192" s="36"/>
      <c r="M192" s="82"/>
      <c r="N192" s="36"/>
      <c r="O192" s="36"/>
      <c r="P192" s="36"/>
      <c r="Q192" s="19"/>
      <c r="R192" s="6"/>
      <c r="S192" s="6"/>
      <c r="T192" s="6"/>
      <c r="U192" s="19"/>
      <c r="V192" s="19"/>
      <c r="W192" s="19"/>
      <c r="X192" s="19"/>
      <c r="Y192" s="19"/>
      <c r="Z192" s="19"/>
      <c r="AA192" s="19"/>
      <c r="AB192" s="19"/>
      <c r="AC192" s="19"/>
      <c r="AD192" s="19"/>
      <c r="AE192" s="19"/>
      <c r="AF192" s="19"/>
      <c r="AG192" s="19"/>
      <c r="AH192" s="19"/>
      <c r="AI192" s="19"/>
      <c r="AJ192" s="19"/>
      <c r="AK192" s="19"/>
      <c r="AL192" s="19"/>
      <c r="AM192" s="19"/>
      <c r="AN192" s="19"/>
      <c r="AO192" s="19"/>
      <c r="AP192" s="19"/>
      <c r="AQ192" s="19"/>
      <c r="AR192" s="19"/>
      <c r="AS192" s="19"/>
      <c r="AT192" s="19"/>
      <c r="AU192" s="19"/>
      <c r="AV192" s="19"/>
      <c r="AW192" s="19"/>
      <c r="AX192" s="19"/>
      <c r="AY192" s="19"/>
      <c r="AZ192" s="19"/>
      <c r="BA192" s="19"/>
      <c r="BB192" s="19"/>
      <c r="BC192" s="19"/>
      <c r="BD192" s="19"/>
      <c r="BE192" s="19"/>
      <c r="BF192" s="13"/>
      <c r="BG192" s="13"/>
      <c r="BH192" s="13"/>
      <c r="BI192" s="13"/>
      <c r="BJ192" s="13"/>
      <c r="BK192" s="13"/>
      <c r="BL192" s="13"/>
      <c r="BM192" s="13"/>
      <c r="BN192" s="13"/>
      <c r="BO192" s="13"/>
      <c r="BP192" s="13"/>
      <c r="BQ192" s="13"/>
      <c r="BR192" s="13"/>
      <c r="BS192" s="13"/>
      <c r="BT192" s="13"/>
      <c r="BU192" s="13"/>
      <c r="BV192" s="13"/>
      <c r="BW192" s="13"/>
      <c r="BX192" s="13"/>
      <c r="BY192" s="13"/>
      <c r="BZ192" s="13"/>
      <c r="CA192" s="13"/>
      <c r="CB192" s="13"/>
      <c r="CC192" s="13"/>
      <c r="CD192" s="13"/>
      <c r="CE192" s="13"/>
      <c r="CF192" s="13"/>
      <c r="CG192" s="13"/>
      <c r="CH192" s="13"/>
      <c r="CI192" s="13"/>
      <c r="CJ192" s="13"/>
      <c r="CK192" s="13"/>
      <c r="CL192" s="13"/>
      <c r="CM192" s="13"/>
      <c r="CN192" s="13"/>
      <c r="CO192" s="13"/>
      <c r="CP192" s="13"/>
      <c r="CQ192" s="13"/>
      <c r="CR192" s="13"/>
      <c r="CS192" s="13"/>
      <c r="CT192" s="13"/>
      <c r="CU192" s="13"/>
      <c r="CV192" s="13"/>
      <c r="CW192" s="13"/>
      <c r="CX192" s="13"/>
      <c r="CY192" s="13"/>
      <c r="CZ192" s="13"/>
      <c r="DA192" s="13"/>
      <c r="DB192" s="13"/>
      <c r="DC192" s="13"/>
      <c r="DD192" s="13"/>
      <c r="DE192" s="13"/>
      <c r="DF192" s="13"/>
      <c r="DG192" s="13"/>
      <c r="DH192" s="13"/>
      <c r="DI192" s="13"/>
      <c r="DJ192" s="13"/>
      <c r="DK192" s="13"/>
      <c r="DL192" s="13"/>
      <c r="DM192" s="13"/>
      <c r="DN192" s="13"/>
      <c r="DO192" s="13"/>
      <c r="DP192" s="13"/>
      <c r="DQ192" s="13"/>
      <c r="DR192" s="13"/>
      <c r="DS192" s="13"/>
      <c r="DT192" s="13"/>
      <c r="DU192" s="13"/>
      <c r="DV192" s="13"/>
      <c r="DW192" s="13"/>
      <c r="DX192" s="13"/>
      <c r="DY192" s="13"/>
      <c r="DZ192" s="13"/>
      <c r="EA192" s="13"/>
      <c r="EB192" s="13"/>
      <c r="EC192" s="13"/>
      <c r="ED192" s="13"/>
      <c r="EE192" s="13"/>
      <c r="EF192" s="13"/>
      <c r="EG192" s="13"/>
      <c r="EH192" s="13"/>
      <c r="EI192" s="13"/>
      <c r="EJ192" s="13"/>
      <c r="EK192" s="13"/>
      <c r="EL192" s="13"/>
      <c r="EM192" s="13"/>
      <c r="EN192" s="13"/>
      <c r="EO192" s="13"/>
      <c r="EP192" s="13"/>
      <c r="EQ192" s="13"/>
      <c r="ER192" s="13"/>
      <c r="ES192" s="13"/>
      <c r="ET192" s="13"/>
      <c r="EU192" s="13"/>
      <c r="EV192" s="13"/>
      <c r="EW192" s="13"/>
      <c r="EX192" s="13"/>
      <c r="EY192" s="13"/>
      <c r="EZ192" s="13"/>
      <c r="FA192" s="13"/>
      <c r="FB192" s="13"/>
      <c r="FC192" s="13"/>
      <c r="FD192" s="13"/>
      <c r="FE192" s="13"/>
      <c r="FF192" s="13"/>
      <c r="FG192" s="13"/>
      <c r="FH192" s="13"/>
      <c r="FI192" s="13"/>
      <c r="FJ192" s="13"/>
      <c r="FK192" s="13"/>
      <c r="FL192" s="13"/>
      <c r="FM192" s="13"/>
      <c r="FN192" s="13"/>
      <c r="FO192" s="13"/>
      <c r="FP192" s="13"/>
      <c r="FQ192" s="13"/>
      <c r="FR192" s="13"/>
      <c r="FS192" s="13"/>
      <c r="FT192" s="13"/>
      <c r="FU192" s="13"/>
      <c r="FV192" s="13"/>
      <c r="FW192" s="13"/>
      <c r="FX192" s="13"/>
      <c r="FY192" s="13"/>
      <c r="FZ192" s="13"/>
      <c r="GA192" s="13"/>
      <c r="GB192" s="13"/>
      <c r="GC192" s="13"/>
      <c r="GD192" s="13"/>
      <c r="GE192" s="13"/>
      <c r="GF192" s="13"/>
      <c r="GG192" s="13"/>
      <c r="GH192" s="13"/>
      <c r="GI192" s="13"/>
      <c r="GJ192" s="13"/>
      <c r="GK192" s="13"/>
      <c r="GL192" s="13"/>
      <c r="GM192" s="13"/>
      <c r="GN192" s="13"/>
      <c r="GO192" s="13"/>
      <c r="GP192" s="13"/>
      <c r="GQ192" s="13"/>
      <c r="GR192" s="13"/>
      <c r="GS192" s="13"/>
      <c r="GT192" s="13"/>
      <c r="GU192" s="13"/>
      <c r="GV192" s="13"/>
      <c r="GW192" s="13"/>
      <c r="GX192" s="13"/>
      <c r="GY192" s="13"/>
      <c r="GZ192" s="13"/>
      <c r="HA192" s="13"/>
      <c r="HB192" s="13"/>
      <c r="HC192" s="13"/>
      <c r="HD192" s="13"/>
      <c r="HE192" s="13"/>
      <c r="HF192" s="13"/>
      <c r="HG192" s="13"/>
      <c r="HH192" s="13"/>
      <c r="HI192" s="13"/>
      <c r="HJ192" s="13"/>
      <c r="HK192" s="13"/>
      <c r="HL192" s="13"/>
      <c r="HM192" s="13"/>
      <c r="HN192" s="13"/>
      <c r="HO192" s="13"/>
      <c r="HP192" s="13"/>
      <c r="HQ192" s="13"/>
      <c r="HR192" s="13"/>
      <c r="HS192" s="13"/>
      <c r="HT192" s="13"/>
      <c r="HU192" s="13"/>
      <c r="HV192" s="13"/>
      <c r="HW192" s="13"/>
      <c r="HX192" s="13"/>
      <c r="HY192" s="13"/>
      <c r="HZ192" s="13"/>
      <c r="IA192" s="13"/>
      <c r="IB192" s="13"/>
      <c r="IC192" s="13"/>
      <c r="ID192" s="13"/>
      <c r="IE192" s="13"/>
      <c r="IF192" s="13"/>
      <c r="IG192" s="13"/>
      <c r="IH192" s="13"/>
      <c r="II192" s="13"/>
      <c r="IJ192" s="13"/>
      <c r="IK192" s="13"/>
      <c r="IL192" s="13"/>
      <c r="IM192" s="13"/>
      <c r="IN192" s="13"/>
      <c r="IO192" s="13"/>
      <c r="IP192" s="13"/>
      <c r="IQ192" s="13"/>
      <c r="IR192" s="13"/>
      <c r="IS192" s="13"/>
      <c r="IT192" s="13"/>
      <c r="IU192" s="13"/>
      <c r="IV192" s="13"/>
      <c r="IW192" s="13"/>
      <c r="IX192" s="13"/>
      <c r="IY192" s="13"/>
      <c r="IZ192" s="13"/>
      <c r="JA192" s="13"/>
      <c r="JB192" s="13"/>
      <c r="JC192" s="13"/>
      <c r="JD192" s="13"/>
      <c r="JE192" s="13"/>
      <c r="JF192" s="13"/>
      <c r="JG192" s="13"/>
      <c r="JH192" s="13"/>
      <c r="JI192" s="13"/>
      <c r="JJ192" s="13"/>
      <c r="JK192" s="13"/>
      <c r="JL192" s="5"/>
      <c r="JM192" s="5"/>
    </row>
    <row r="193" spans="2:273" ht="18.75" customHeight="1" x14ac:dyDescent="0.2">
      <c r="B193" s="36"/>
      <c r="C193" s="36"/>
      <c r="D193" s="78"/>
      <c r="E193" s="36"/>
      <c r="F193" s="77"/>
      <c r="G193" s="77"/>
      <c r="H193" s="71"/>
      <c r="I193" s="71"/>
      <c r="J193" s="6"/>
      <c r="K193" s="36"/>
      <c r="L193" s="36"/>
      <c r="M193" s="82"/>
      <c r="N193" s="36"/>
      <c r="O193" s="36"/>
      <c r="P193" s="36"/>
      <c r="Q193" s="19"/>
      <c r="R193" s="6"/>
      <c r="S193" s="6"/>
      <c r="T193" s="6"/>
      <c r="U193" s="19"/>
      <c r="V193" s="19"/>
      <c r="W193" s="19"/>
      <c r="X193" s="19"/>
      <c r="Y193" s="19"/>
      <c r="Z193" s="19"/>
      <c r="AA193" s="19"/>
      <c r="AB193" s="19"/>
      <c r="AC193" s="19"/>
      <c r="AD193" s="19"/>
      <c r="AE193" s="19"/>
      <c r="AF193" s="19"/>
      <c r="AG193" s="19"/>
      <c r="AH193" s="19"/>
      <c r="AI193" s="19"/>
      <c r="AJ193" s="19"/>
      <c r="AK193" s="19"/>
      <c r="AL193" s="19"/>
      <c r="AM193" s="19"/>
      <c r="AN193" s="19"/>
      <c r="AO193" s="19"/>
      <c r="AP193" s="19"/>
      <c r="AQ193" s="19"/>
      <c r="AR193" s="19"/>
      <c r="AS193" s="19"/>
      <c r="AT193" s="19"/>
      <c r="AU193" s="19"/>
      <c r="AV193" s="19"/>
      <c r="AW193" s="19"/>
      <c r="AX193" s="19"/>
      <c r="AY193" s="19"/>
      <c r="AZ193" s="19"/>
      <c r="BA193" s="19"/>
      <c r="BB193" s="19"/>
      <c r="BC193" s="19"/>
      <c r="BD193" s="19"/>
      <c r="BE193" s="19"/>
      <c r="BF193" s="13"/>
      <c r="BG193" s="13"/>
      <c r="BH193" s="13"/>
      <c r="BI193" s="13"/>
      <c r="BJ193" s="13"/>
      <c r="BK193" s="13"/>
      <c r="BL193" s="13"/>
      <c r="BM193" s="13"/>
      <c r="BN193" s="13"/>
      <c r="BO193" s="13"/>
      <c r="BP193" s="13"/>
      <c r="BQ193" s="13"/>
      <c r="BR193" s="13"/>
      <c r="BS193" s="13"/>
      <c r="BT193" s="13"/>
      <c r="BU193" s="13"/>
      <c r="BV193" s="13"/>
      <c r="BW193" s="13"/>
      <c r="BX193" s="13"/>
      <c r="BY193" s="13"/>
      <c r="BZ193" s="13"/>
      <c r="CA193" s="13"/>
      <c r="CB193" s="13"/>
      <c r="CC193" s="13"/>
      <c r="CD193" s="13"/>
      <c r="CE193" s="13"/>
      <c r="CF193" s="13"/>
      <c r="CG193" s="13"/>
      <c r="CH193" s="13"/>
      <c r="CI193" s="13"/>
      <c r="CJ193" s="13"/>
      <c r="CK193" s="13"/>
      <c r="CL193" s="13"/>
      <c r="CM193" s="13"/>
      <c r="CN193" s="13"/>
      <c r="CO193" s="13"/>
      <c r="CP193" s="13"/>
      <c r="CQ193" s="13"/>
      <c r="CR193" s="13"/>
      <c r="CS193" s="13"/>
      <c r="CT193" s="13"/>
      <c r="CU193" s="13"/>
      <c r="CV193" s="13"/>
      <c r="CW193" s="13"/>
      <c r="CX193" s="13"/>
      <c r="CY193" s="13"/>
      <c r="CZ193" s="13"/>
      <c r="DA193" s="13"/>
      <c r="DB193" s="13"/>
      <c r="DC193" s="13"/>
      <c r="DD193" s="13"/>
      <c r="DE193" s="13"/>
      <c r="DF193" s="13"/>
      <c r="DG193" s="13"/>
      <c r="DH193" s="13"/>
      <c r="DI193" s="13"/>
      <c r="DJ193" s="13"/>
      <c r="DK193" s="13"/>
      <c r="DL193" s="13"/>
      <c r="DM193" s="13"/>
      <c r="DN193" s="13"/>
      <c r="DO193" s="13"/>
      <c r="DP193" s="13"/>
      <c r="DQ193" s="13"/>
      <c r="DR193" s="13"/>
      <c r="DS193" s="13"/>
      <c r="DT193" s="13"/>
      <c r="DU193" s="13"/>
      <c r="DV193" s="13"/>
      <c r="DW193" s="13"/>
      <c r="DX193" s="13"/>
      <c r="DY193" s="13"/>
      <c r="DZ193" s="13"/>
      <c r="EA193" s="13"/>
      <c r="EB193" s="13"/>
      <c r="EC193" s="13"/>
      <c r="ED193" s="13"/>
      <c r="EE193" s="13"/>
      <c r="EF193" s="13"/>
      <c r="EG193" s="13"/>
      <c r="EH193" s="13"/>
      <c r="EI193" s="13"/>
      <c r="EJ193" s="13"/>
      <c r="EK193" s="13"/>
      <c r="EL193" s="13"/>
      <c r="EM193" s="13"/>
      <c r="EN193" s="13"/>
      <c r="EO193" s="13"/>
      <c r="EP193" s="13"/>
      <c r="EQ193" s="13"/>
      <c r="ER193" s="13"/>
      <c r="ES193" s="13"/>
      <c r="ET193" s="13"/>
      <c r="EU193" s="13"/>
      <c r="EV193" s="13"/>
      <c r="EW193" s="13"/>
      <c r="EX193" s="13"/>
      <c r="EY193" s="13"/>
      <c r="EZ193" s="13"/>
      <c r="FA193" s="13"/>
      <c r="FB193" s="13"/>
      <c r="FC193" s="13"/>
      <c r="FD193" s="13"/>
      <c r="FE193" s="13"/>
      <c r="FF193" s="13"/>
      <c r="FG193" s="13"/>
      <c r="FH193" s="13"/>
      <c r="FI193" s="13"/>
      <c r="FJ193" s="13"/>
      <c r="FK193" s="13"/>
      <c r="FL193" s="13"/>
      <c r="FM193" s="13"/>
      <c r="FN193" s="13"/>
      <c r="FO193" s="13"/>
      <c r="FP193" s="13"/>
      <c r="FQ193" s="13"/>
      <c r="FR193" s="13"/>
      <c r="FS193" s="13"/>
      <c r="FT193" s="13"/>
      <c r="FU193" s="13"/>
      <c r="FV193" s="13"/>
      <c r="FW193" s="13"/>
      <c r="FX193" s="13"/>
      <c r="FY193" s="13"/>
      <c r="FZ193" s="13"/>
      <c r="GA193" s="13"/>
      <c r="GB193" s="13"/>
      <c r="GC193" s="13"/>
      <c r="GD193" s="13"/>
      <c r="GE193" s="13"/>
      <c r="GF193" s="13"/>
      <c r="GG193" s="13"/>
      <c r="GH193" s="13"/>
      <c r="GI193" s="13"/>
      <c r="GJ193" s="13"/>
      <c r="GK193" s="13"/>
      <c r="GL193" s="13"/>
      <c r="GM193" s="13"/>
      <c r="GN193" s="13"/>
      <c r="GO193" s="13"/>
      <c r="GP193" s="13"/>
      <c r="GQ193" s="13"/>
      <c r="GR193" s="13"/>
      <c r="GS193" s="13"/>
      <c r="GT193" s="13"/>
      <c r="GU193" s="13"/>
      <c r="GV193" s="13"/>
      <c r="GW193" s="13"/>
      <c r="GX193" s="13"/>
      <c r="GY193" s="13"/>
      <c r="GZ193" s="13"/>
      <c r="HA193" s="13"/>
      <c r="HB193" s="13"/>
      <c r="HC193" s="13"/>
      <c r="HD193" s="13"/>
      <c r="HE193" s="13"/>
      <c r="HF193" s="13"/>
      <c r="HG193" s="13"/>
      <c r="HH193" s="13"/>
      <c r="HI193" s="13"/>
      <c r="HJ193" s="13"/>
      <c r="HK193" s="13"/>
      <c r="HL193" s="13"/>
      <c r="HM193" s="13"/>
      <c r="HN193" s="13"/>
      <c r="HO193" s="13"/>
      <c r="HP193" s="13"/>
      <c r="HQ193" s="13"/>
      <c r="HR193" s="13"/>
      <c r="HS193" s="13"/>
      <c r="HT193" s="13"/>
      <c r="HU193" s="13"/>
      <c r="HV193" s="13"/>
      <c r="HW193" s="13"/>
      <c r="HX193" s="13"/>
      <c r="HY193" s="13"/>
      <c r="HZ193" s="13"/>
      <c r="IA193" s="13"/>
      <c r="IB193" s="13"/>
      <c r="IC193" s="13"/>
      <c r="ID193" s="13"/>
      <c r="IE193" s="13"/>
      <c r="IF193" s="13"/>
      <c r="IG193" s="13"/>
      <c r="IH193" s="13"/>
      <c r="II193" s="13"/>
      <c r="IJ193" s="13"/>
      <c r="IK193" s="13"/>
      <c r="IL193" s="13"/>
      <c r="IM193" s="13"/>
      <c r="IN193" s="13"/>
      <c r="IO193" s="13"/>
      <c r="IP193" s="13"/>
      <c r="IQ193" s="13"/>
      <c r="IR193" s="13"/>
      <c r="IS193" s="13"/>
      <c r="IT193" s="13"/>
      <c r="IU193" s="13"/>
      <c r="IV193" s="13"/>
      <c r="IW193" s="13"/>
      <c r="IX193" s="13"/>
      <c r="IY193" s="13"/>
      <c r="IZ193" s="13"/>
      <c r="JA193" s="13"/>
      <c r="JB193" s="13"/>
      <c r="JC193" s="13"/>
      <c r="JD193" s="13"/>
      <c r="JE193" s="13"/>
      <c r="JF193" s="13"/>
      <c r="JG193" s="13"/>
      <c r="JH193" s="13"/>
      <c r="JI193" s="13"/>
      <c r="JJ193" s="13"/>
      <c r="JK193" s="13"/>
      <c r="JL193" s="5"/>
      <c r="JM193" s="5"/>
    </row>
    <row r="194" spans="2:273" ht="18.75" customHeight="1" x14ac:dyDescent="0.2">
      <c r="B194" s="36"/>
      <c r="C194" s="36"/>
      <c r="D194" s="78"/>
      <c r="E194" s="36"/>
      <c r="F194" s="77"/>
      <c r="G194" s="77"/>
      <c r="H194" s="71"/>
      <c r="I194" s="71"/>
      <c r="J194" s="6"/>
      <c r="K194" s="36"/>
      <c r="L194" s="36"/>
      <c r="M194" s="82"/>
      <c r="N194" s="36"/>
      <c r="O194" s="36"/>
      <c r="P194" s="36"/>
      <c r="Q194" s="19"/>
      <c r="R194" s="6"/>
      <c r="S194" s="6"/>
      <c r="T194" s="6"/>
      <c r="U194" s="19"/>
      <c r="V194" s="19"/>
      <c r="W194" s="19"/>
      <c r="X194" s="19"/>
      <c r="Y194" s="19"/>
      <c r="Z194" s="19"/>
      <c r="AA194" s="19"/>
      <c r="AB194" s="19"/>
      <c r="AC194" s="19"/>
      <c r="AD194" s="19"/>
      <c r="AE194" s="19"/>
      <c r="AF194" s="19"/>
      <c r="AG194" s="19"/>
      <c r="AH194" s="19"/>
      <c r="AI194" s="19"/>
      <c r="AJ194" s="19"/>
      <c r="AK194" s="19"/>
      <c r="AL194" s="19"/>
      <c r="AM194" s="19"/>
      <c r="AN194" s="19"/>
      <c r="AO194" s="19"/>
      <c r="AP194" s="19"/>
      <c r="AQ194" s="19"/>
      <c r="AR194" s="19"/>
      <c r="AS194" s="19"/>
      <c r="AT194" s="19"/>
      <c r="AU194" s="19"/>
      <c r="AV194" s="19"/>
      <c r="AW194" s="19"/>
      <c r="AX194" s="19"/>
      <c r="AY194" s="19"/>
      <c r="AZ194" s="19"/>
      <c r="BA194" s="19"/>
      <c r="BB194" s="19"/>
      <c r="BC194" s="19"/>
      <c r="BD194" s="19"/>
      <c r="BE194" s="19"/>
      <c r="BF194" s="13"/>
      <c r="BG194" s="13"/>
      <c r="BH194" s="13"/>
      <c r="BI194" s="13"/>
      <c r="BJ194" s="13"/>
      <c r="BK194" s="13"/>
      <c r="BL194" s="13"/>
      <c r="BM194" s="13"/>
      <c r="BN194" s="13"/>
      <c r="BO194" s="13"/>
      <c r="BP194" s="13"/>
      <c r="BQ194" s="13"/>
      <c r="BR194" s="13"/>
      <c r="BS194" s="13"/>
      <c r="BT194" s="13"/>
      <c r="BU194" s="13"/>
      <c r="BV194" s="13"/>
      <c r="BW194" s="13"/>
      <c r="BX194" s="13"/>
      <c r="BY194" s="13"/>
      <c r="BZ194" s="13"/>
      <c r="CA194" s="13"/>
      <c r="CB194" s="13"/>
      <c r="CC194" s="13"/>
      <c r="CD194" s="13"/>
      <c r="CE194" s="13"/>
      <c r="CF194" s="13"/>
      <c r="CG194" s="13"/>
      <c r="CH194" s="13"/>
      <c r="CI194" s="13"/>
      <c r="CJ194" s="13"/>
      <c r="CK194" s="13"/>
      <c r="CL194" s="13"/>
      <c r="CM194" s="13"/>
      <c r="CN194" s="13"/>
      <c r="CO194" s="13"/>
      <c r="CP194" s="13"/>
      <c r="CQ194" s="13"/>
      <c r="CR194" s="13"/>
      <c r="CS194" s="13"/>
      <c r="CT194" s="13"/>
      <c r="CU194" s="13"/>
      <c r="CV194" s="13"/>
      <c r="CW194" s="13"/>
      <c r="CX194" s="13"/>
      <c r="CY194" s="13"/>
      <c r="CZ194" s="13"/>
      <c r="DA194" s="13"/>
      <c r="DB194" s="13"/>
      <c r="DC194" s="13"/>
      <c r="DD194" s="13"/>
      <c r="DE194" s="13"/>
      <c r="DF194" s="13"/>
      <c r="DG194" s="13"/>
      <c r="DH194" s="13"/>
      <c r="DI194" s="13"/>
      <c r="DJ194" s="13"/>
      <c r="DK194" s="13"/>
      <c r="DL194" s="13"/>
      <c r="DM194" s="13"/>
      <c r="DN194" s="13"/>
      <c r="DO194" s="13"/>
      <c r="DP194" s="13"/>
      <c r="DQ194" s="13"/>
      <c r="DR194" s="13"/>
      <c r="DS194" s="13"/>
      <c r="DT194" s="13"/>
      <c r="DU194" s="13"/>
      <c r="DV194" s="13"/>
      <c r="DW194" s="13"/>
      <c r="DX194" s="13"/>
      <c r="DY194" s="13"/>
      <c r="DZ194" s="13"/>
      <c r="EA194" s="13"/>
      <c r="EB194" s="13"/>
      <c r="EC194" s="13"/>
      <c r="ED194" s="13"/>
      <c r="EE194" s="13"/>
      <c r="EF194" s="13"/>
      <c r="EG194" s="13"/>
      <c r="EH194" s="13"/>
      <c r="EI194" s="13"/>
      <c r="EJ194" s="13"/>
      <c r="EK194" s="13"/>
      <c r="EL194" s="13"/>
      <c r="EM194" s="13"/>
      <c r="EN194" s="13"/>
      <c r="EO194" s="13"/>
      <c r="EP194" s="13"/>
      <c r="EQ194" s="13"/>
      <c r="ER194" s="13"/>
      <c r="ES194" s="13"/>
      <c r="ET194" s="13"/>
      <c r="EU194" s="13"/>
      <c r="EV194" s="13"/>
      <c r="EW194" s="13"/>
      <c r="EX194" s="13"/>
      <c r="EY194" s="13"/>
      <c r="EZ194" s="13"/>
      <c r="FA194" s="13"/>
      <c r="FB194" s="13"/>
      <c r="FC194" s="13"/>
      <c r="FD194" s="13"/>
      <c r="FE194" s="13"/>
      <c r="FF194" s="13"/>
      <c r="FG194" s="13"/>
      <c r="FH194" s="13"/>
      <c r="FI194" s="13"/>
      <c r="FJ194" s="13"/>
      <c r="FK194" s="13"/>
      <c r="FL194" s="13"/>
      <c r="FM194" s="13"/>
      <c r="FN194" s="13"/>
      <c r="FO194" s="13"/>
      <c r="FP194" s="13"/>
      <c r="FQ194" s="13"/>
      <c r="FR194" s="13"/>
      <c r="FS194" s="13"/>
      <c r="FT194" s="13"/>
      <c r="FU194" s="13"/>
      <c r="FV194" s="13"/>
      <c r="FW194" s="13"/>
      <c r="FX194" s="13"/>
      <c r="FY194" s="13"/>
      <c r="FZ194" s="13"/>
      <c r="GA194" s="13"/>
      <c r="GB194" s="13"/>
      <c r="GC194" s="13"/>
      <c r="GD194" s="13"/>
      <c r="GE194" s="13"/>
      <c r="GF194" s="13"/>
      <c r="GG194" s="13"/>
      <c r="GH194" s="13"/>
      <c r="GI194" s="13"/>
      <c r="GJ194" s="13"/>
      <c r="GK194" s="13"/>
      <c r="GL194" s="13"/>
      <c r="GM194" s="13"/>
      <c r="GN194" s="13"/>
      <c r="GO194" s="13"/>
      <c r="GP194" s="13"/>
      <c r="GQ194" s="13"/>
      <c r="GR194" s="13"/>
      <c r="GS194" s="13"/>
      <c r="GT194" s="13"/>
      <c r="GU194" s="13"/>
      <c r="GV194" s="13"/>
      <c r="GW194" s="13"/>
      <c r="GX194" s="13"/>
      <c r="GY194" s="13"/>
      <c r="GZ194" s="13"/>
      <c r="HA194" s="13"/>
      <c r="HB194" s="13"/>
      <c r="HC194" s="13"/>
      <c r="HD194" s="13"/>
      <c r="HE194" s="13"/>
      <c r="HF194" s="13"/>
      <c r="HG194" s="13"/>
      <c r="HH194" s="13"/>
      <c r="HI194" s="13"/>
      <c r="HJ194" s="13"/>
      <c r="HK194" s="13"/>
      <c r="HL194" s="13"/>
      <c r="HM194" s="13"/>
      <c r="HN194" s="13"/>
      <c r="HO194" s="13"/>
      <c r="HP194" s="13"/>
      <c r="HQ194" s="13"/>
      <c r="HR194" s="13"/>
      <c r="HS194" s="13"/>
      <c r="HT194" s="13"/>
      <c r="HU194" s="13"/>
      <c r="HV194" s="13"/>
      <c r="HW194" s="13"/>
      <c r="HX194" s="13"/>
      <c r="HY194" s="13"/>
      <c r="HZ194" s="13"/>
      <c r="IA194" s="13"/>
      <c r="IB194" s="13"/>
      <c r="IC194" s="13"/>
      <c r="ID194" s="13"/>
      <c r="IE194" s="13"/>
      <c r="IF194" s="13"/>
      <c r="IG194" s="13"/>
      <c r="IH194" s="13"/>
      <c r="II194" s="13"/>
      <c r="IJ194" s="13"/>
      <c r="IK194" s="13"/>
      <c r="IL194" s="13"/>
      <c r="IM194" s="13"/>
      <c r="IN194" s="13"/>
      <c r="IO194" s="13"/>
      <c r="IP194" s="13"/>
      <c r="IQ194" s="13"/>
      <c r="IR194" s="13"/>
      <c r="IS194" s="13"/>
      <c r="IT194" s="13"/>
      <c r="IU194" s="13"/>
      <c r="IV194" s="13"/>
      <c r="IW194" s="13"/>
      <c r="IX194" s="13"/>
      <c r="IY194" s="13"/>
      <c r="IZ194" s="13"/>
      <c r="JA194" s="13"/>
      <c r="JB194" s="13"/>
      <c r="JC194" s="13"/>
      <c r="JD194" s="13"/>
      <c r="JE194" s="13"/>
      <c r="JF194" s="13"/>
      <c r="JG194" s="13"/>
      <c r="JH194" s="13"/>
      <c r="JI194" s="13"/>
      <c r="JJ194" s="13"/>
      <c r="JK194" s="13"/>
      <c r="JL194" s="5"/>
      <c r="JM194" s="5"/>
    </row>
    <row r="195" spans="2:273" ht="18.75" customHeight="1" x14ac:dyDescent="0.2">
      <c r="B195" s="36"/>
      <c r="C195" s="36"/>
      <c r="D195" s="78"/>
      <c r="E195" s="36"/>
      <c r="F195" s="77"/>
      <c r="G195" s="77"/>
      <c r="H195" s="71"/>
      <c r="I195" s="71"/>
      <c r="J195" s="6"/>
      <c r="K195" s="36"/>
      <c r="L195" s="36"/>
      <c r="M195" s="82"/>
      <c r="N195" s="36"/>
      <c r="O195" s="36"/>
      <c r="P195" s="36"/>
      <c r="Q195" s="19"/>
      <c r="R195" s="6"/>
      <c r="S195" s="6"/>
      <c r="T195" s="6"/>
      <c r="U195" s="19"/>
      <c r="V195" s="19"/>
      <c r="W195" s="19"/>
      <c r="X195" s="19"/>
      <c r="Y195" s="19"/>
      <c r="Z195" s="19"/>
      <c r="AA195" s="19"/>
      <c r="AB195" s="19"/>
      <c r="AC195" s="19"/>
      <c r="AD195" s="19"/>
      <c r="AE195" s="19"/>
      <c r="AF195" s="19"/>
      <c r="AG195" s="19"/>
      <c r="AH195" s="19"/>
      <c r="AI195" s="19"/>
      <c r="AJ195" s="19"/>
      <c r="AK195" s="19"/>
      <c r="AL195" s="19"/>
      <c r="AM195" s="19"/>
      <c r="AN195" s="19"/>
      <c r="AO195" s="19"/>
      <c r="AP195" s="19"/>
      <c r="AQ195" s="19"/>
      <c r="AR195" s="19"/>
      <c r="AS195" s="19"/>
      <c r="AT195" s="19"/>
      <c r="AU195" s="19"/>
      <c r="AV195" s="19"/>
      <c r="AW195" s="19"/>
      <c r="AX195" s="19"/>
      <c r="AY195" s="19"/>
      <c r="AZ195" s="19"/>
      <c r="BA195" s="19"/>
      <c r="BB195" s="19"/>
      <c r="BC195" s="19"/>
      <c r="BD195" s="19"/>
      <c r="BE195" s="19"/>
      <c r="BF195" s="13"/>
      <c r="BG195" s="13"/>
      <c r="BH195" s="13"/>
      <c r="BI195" s="13"/>
      <c r="BJ195" s="13"/>
      <c r="BK195" s="13"/>
      <c r="BL195" s="13"/>
      <c r="BM195" s="13"/>
      <c r="BN195" s="13"/>
      <c r="BO195" s="13"/>
      <c r="BP195" s="13"/>
      <c r="BQ195" s="13"/>
      <c r="BR195" s="13"/>
      <c r="BS195" s="13"/>
      <c r="BT195" s="13"/>
      <c r="BU195" s="13"/>
      <c r="BV195" s="13"/>
      <c r="BW195" s="13"/>
      <c r="BX195" s="13"/>
      <c r="BY195" s="13"/>
      <c r="BZ195" s="13"/>
      <c r="CA195" s="13"/>
      <c r="CB195" s="13"/>
      <c r="CC195" s="13"/>
      <c r="CD195" s="13"/>
      <c r="CE195" s="13"/>
      <c r="CF195" s="13"/>
      <c r="CG195" s="13"/>
      <c r="CH195" s="13"/>
      <c r="CI195" s="13"/>
      <c r="CJ195" s="13"/>
      <c r="CK195" s="13"/>
      <c r="CL195" s="13"/>
      <c r="CM195" s="13"/>
      <c r="CN195" s="13"/>
      <c r="CO195" s="13"/>
      <c r="CP195" s="13"/>
      <c r="CQ195" s="13"/>
      <c r="CR195" s="13"/>
      <c r="CS195" s="13"/>
      <c r="CT195" s="13"/>
      <c r="CU195" s="13"/>
      <c r="CV195" s="13"/>
      <c r="CW195" s="13"/>
      <c r="CX195" s="13"/>
      <c r="CY195" s="13"/>
      <c r="CZ195" s="13"/>
      <c r="DA195" s="13"/>
      <c r="DB195" s="13"/>
      <c r="DC195" s="13"/>
      <c r="DD195" s="13"/>
      <c r="DE195" s="13"/>
      <c r="DF195" s="13"/>
      <c r="DG195" s="13"/>
      <c r="DH195" s="13"/>
      <c r="DI195" s="13"/>
      <c r="DJ195" s="13"/>
      <c r="DK195" s="13"/>
      <c r="DL195" s="13"/>
      <c r="DM195" s="13"/>
      <c r="DN195" s="13"/>
      <c r="DO195" s="13"/>
      <c r="DP195" s="13"/>
      <c r="DQ195" s="13"/>
      <c r="DR195" s="13"/>
      <c r="DS195" s="13"/>
      <c r="DT195" s="13"/>
      <c r="DU195" s="13"/>
      <c r="DV195" s="13"/>
      <c r="DW195" s="13"/>
      <c r="DX195" s="13"/>
      <c r="DY195" s="13"/>
      <c r="DZ195" s="13"/>
      <c r="EA195" s="13"/>
      <c r="EB195" s="13"/>
      <c r="EC195" s="13"/>
      <c r="ED195" s="13"/>
      <c r="EE195" s="13"/>
      <c r="EF195" s="13"/>
      <c r="EG195" s="13"/>
      <c r="EH195" s="13"/>
      <c r="EI195" s="13"/>
      <c r="EJ195" s="13"/>
      <c r="EK195" s="13"/>
      <c r="EL195" s="13"/>
      <c r="EM195" s="13"/>
      <c r="EN195" s="13"/>
      <c r="EO195" s="13"/>
      <c r="EP195" s="13"/>
      <c r="EQ195" s="13"/>
      <c r="ER195" s="13"/>
      <c r="ES195" s="13"/>
      <c r="ET195" s="13"/>
      <c r="EU195" s="13"/>
      <c r="EV195" s="13"/>
      <c r="EW195" s="13"/>
      <c r="EX195" s="13"/>
      <c r="EY195" s="13"/>
      <c r="EZ195" s="13"/>
      <c r="FA195" s="13"/>
      <c r="FB195" s="13"/>
      <c r="FC195" s="13"/>
      <c r="FD195" s="13"/>
      <c r="FE195" s="13"/>
      <c r="FF195" s="13"/>
      <c r="FG195" s="13"/>
      <c r="FH195" s="13"/>
      <c r="FI195" s="13"/>
      <c r="FJ195" s="13"/>
      <c r="FK195" s="13"/>
      <c r="FL195" s="13"/>
      <c r="FM195" s="13"/>
      <c r="FN195" s="13"/>
      <c r="FO195" s="13"/>
      <c r="FP195" s="13"/>
      <c r="FQ195" s="13"/>
      <c r="FR195" s="13"/>
      <c r="FS195" s="13"/>
      <c r="FT195" s="13"/>
      <c r="FU195" s="13"/>
      <c r="FV195" s="13"/>
      <c r="FW195" s="13"/>
      <c r="FX195" s="13"/>
      <c r="FY195" s="13"/>
      <c r="FZ195" s="13"/>
      <c r="GA195" s="13"/>
      <c r="GB195" s="13"/>
      <c r="GC195" s="13"/>
      <c r="GD195" s="13"/>
      <c r="GE195" s="13"/>
      <c r="GF195" s="13"/>
      <c r="GG195" s="13"/>
      <c r="GH195" s="13"/>
      <c r="GI195" s="13"/>
      <c r="GJ195" s="13"/>
      <c r="GK195" s="13"/>
      <c r="GL195" s="13"/>
      <c r="GM195" s="13"/>
      <c r="GN195" s="13"/>
      <c r="GO195" s="13"/>
      <c r="GP195" s="13"/>
      <c r="GQ195" s="13"/>
      <c r="GR195" s="13"/>
      <c r="GS195" s="13"/>
      <c r="GT195" s="13"/>
      <c r="GU195" s="13"/>
      <c r="GV195" s="13"/>
      <c r="GW195" s="13"/>
      <c r="GX195" s="13"/>
      <c r="GY195" s="13"/>
      <c r="GZ195" s="13"/>
      <c r="HA195" s="13"/>
      <c r="HB195" s="13"/>
      <c r="HC195" s="13"/>
      <c r="HD195" s="13"/>
      <c r="HE195" s="13"/>
      <c r="HF195" s="13"/>
      <c r="HG195" s="13"/>
      <c r="HH195" s="13"/>
      <c r="HI195" s="13"/>
      <c r="HJ195" s="13"/>
      <c r="HK195" s="13"/>
      <c r="HL195" s="13"/>
      <c r="HM195" s="13"/>
      <c r="HN195" s="13"/>
      <c r="HO195" s="13"/>
      <c r="HP195" s="13"/>
      <c r="HQ195" s="13"/>
      <c r="HR195" s="13"/>
      <c r="HS195" s="13"/>
      <c r="HT195" s="13"/>
      <c r="HU195" s="13"/>
      <c r="HV195" s="13"/>
      <c r="HW195" s="13"/>
      <c r="HX195" s="13"/>
      <c r="HY195" s="13"/>
      <c r="HZ195" s="13"/>
      <c r="IA195" s="13"/>
      <c r="IB195" s="13"/>
      <c r="IC195" s="13"/>
      <c r="ID195" s="13"/>
      <c r="IE195" s="13"/>
      <c r="IF195" s="13"/>
      <c r="IG195" s="13"/>
      <c r="IH195" s="13"/>
      <c r="II195" s="13"/>
      <c r="IJ195" s="13"/>
      <c r="IK195" s="13"/>
      <c r="IL195" s="13"/>
      <c r="IM195" s="13"/>
      <c r="IN195" s="13"/>
      <c r="IO195" s="13"/>
      <c r="IP195" s="13"/>
      <c r="IQ195" s="13"/>
      <c r="IR195" s="13"/>
      <c r="IS195" s="13"/>
      <c r="IT195" s="13"/>
      <c r="IU195" s="13"/>
      <c r="IV195" s="13"/>
      <c r="IW195" s="13"/>
      <c r="IX195" s="13"/>
      <c r="IY195" s="13"/>
      <c r="IZ195" s="13"/>
      <c r="JA195" s="13"/>
      <c r="JB195" s="13"/>
      <c r="JC195" s="13"/>
      <c r="JD195" s="13"/>
      <c r="JE195" s="13"/>
      <c r="JF195" s="13"/>
      <c r="JG195" s="13"/>
      <c r="JH195" s="13"/>
      <c r="JI195" s="13"/>
      <c r="JJ195" s="13"/>
      <c r="JK195" s="13"/>
      <c r="JL195" s="5"/>
      <c r="JM195" s="5"/>
    </row>
    <row r="196" spans="2:273" ht="18.75" customHeight="1" x14ac:dyDescent="0.2">
      <c r="B196" s="36"/>
      <c r="C196" s="36"/>
      <c r="D196" s="78"/>
      <c r="E196" s="36"/>
      <c r="F196" s="77"/>
      <c r="G196" s="77"/>
      <c r="H196" s="71"/>
      <c r="I196" s="71"/>
      <c r="J196" s="6"/>
      <c r="K196" s="36"/>
      <c r="L196" s="36"/>
      <c r="M196" s="82"/>
      <c r="N196" s="36"/>
      <c r="O196" s="36"/>
      <c r="P196" s="36"/>
      <c r="Q196" s="19"/>
      <c r="R196" s="6"/>
      <c r="S196" s="6"/>
      <c r="T196" s="6"/>
      <c r="U196" s="19"/>
      <c r="V196" s="19"/>
      <c r="W196" s="19"/>
      <c r="X196" s="19"/>
      <c r="Y196" s="19"/>
      <c r="Z196" s="19"/>
      <c r="AA196" s="19"/>
      <c r="AB196" s="19"/>
      <c r="AC196" s="19"/>
      <c r="AD196" s="19"/>
      <c r="AE196" s="19"/>
      <c r="AF196" s="19"/>
      <c r="AG196" s="19"/>
      <c r="AH196" s="19"/>
      <c r="AI196" s="19"/>
      <c r="AJ196" s="19"/>
      <c r="AK196" s="19"/>
      <c r="AL196" s="19"/>
      <c r="AM196" s="19"/>
      <c r="AN196" s="19"/>
      <c r="AO196" s="19"/>
      <c r="AP196" s="19"/>
      <c r="AQ196" s="19"/>
      <c r="AR196" s="19"/>
      <c r="AS196" s="19"/>
      <c r="AT196" s="19"/>
      <c r="AU196" s="19"/>
      <c r="AV196" s="19"/>
      <c r="AW196" s="19"/>
      <c r="AX196" s="19"/>
      <c r="AY196" s="19"/>
      <c r="AZ196" s="19"/>
      <c r="BA196" s="19"/>
      <c r="BB196" s="19"/>
      <c r="BC196" s="19"/>
      <c r="BD196" s="19"/>
      <c r="BE196" s="19"/>
      <c r="BF196" s="13"/>
      <c r="BG196" s="13"/>
      <c r="BH196" s="13"/>
      <c r="BI196" s="13"/>
      <c r="BJ196" s="13"/>
      <c r="BK196" s="13"/>
      <c r="BL196" s="13"/>
      <c r="BM196" s="13"/>
      <c r="BN196" s="13"/>
      <c r="BO196" s="13"/>
      <c r="BP196" s="13"/>
      <c r="BQ196" s="13"/>
      <c r="BR196" s="13"/>
      <c r="BS196" s="13"/>
      <c r="BT196" s="13"/>
      <c r="BU196" s="13"/>
      <c r="BV196" s="13"/>
      <c r="BW196" s="13"/>
      <c r="BX196" s="13"/>
      <c r="BY196" s="13"/>
      <c r="BZ196" s="13"/>
      <c r="CA196" s="13"/>
      <c r="CB196" s="13"/>
      <c r="CC196" s="13"/>
      <c r="CD196" s="13"/>
      <c r="CE196" s="13"/>
      <c r="CF196" s="13"/>
      <c r="CG196" s="13"/>
      <c r="CH196" s="13"/>
      <c r="CI196" s="13"/>
      <c r="CJ196" s="13"/>
      <c r="CK196" s="13"/>
      <c r="CL196" s="13"/>
      <c r="CM196" s="13"/>
      <c r="CN196" s="13"/>
      <c r="CO196" s="13"/>
      <c r="CP196" s="13"/>
      <c r="CQ196" s="13"/>
      <c r="CR196" s="13"/>
      <c r="CS196" s="13"/>
      <c r="CT196" s="13"/>
      <c r="CU196" s="13"/>
      <c r="CV196" s="13"/>
      <c r="CW196" s="13"/>
      <c r="CX196" s="13"/>
      <c r="CY196" s="13"/>
      <c r="CZ196" s="13"/>
      <c r="DA196" s="13"/>
      <c r="DB196" s="13"/>
      <c r="DC196" s="13"/>
      <c r="DD196" s="13"/>
      <c r="DE196" s="13"/>
      <c r="DF196" s="13"/>
      <c r="DG196" s="13"/>
      <c r="DH196" s="13"/>
      <c r="DI196" s="13"/>
      <c r="DJ196" s="13"/>
      <c r="DK196" s="13"/>
      <c r="DL196" s="13"/>
      <c r="DM196" s="13"/>
      <c r="DN196" s="13"/>
      <c r="DO196" s="13"/>
      <c r="DP196" s="13"/>
      <c r="DQ196" s="13"/>
      <c r="DR196" s="13"/>
      <c r="DS196" s="13"/>
      <c r="DT196" s="13"/>
      <c r="DU196" s="13"/>
      <c r="DV196" s="13"/>
      <c r="DW196" s="13"/>
      <c r="DX196" s="13"/>
      <c r="DY196" s="13"/>
      <c r="DZ196" s="13"/>
      <c r="EA196" s="13"/>
      <c r="EB196" s="13"/>
      <c r="EC196" s="13"/>
      <c r="ED196" s="13"/>
      <c r="EE196" s="13"/>
      <c r="EF196" s="13"/>
      <c r="EG196" s="13"/>
      <c r="EH196" s="13"/>
      <c r="EI196" s="13"/>
      <c r="EJ196" s="13"/>
      <c r="EK196" s="13"/>
      <c r="EL196" s="13"/>
      <c r="EM196" s="13"/>
      <c r="EN196" s="13"/>
      <c r="EO196" s="13"/>
      <c r="EP196" s="13"/>
      <c r="EQ196" s="13"/>
      <c r="ER196" s="13"/>
      <c r="ES196" s="13"/>
      <c r="ET196" s="13"/>
      <c r="EU196" s="13"/>
      <c r="EV196" s="13"/>
      <c r="EW196" s="13"/>
      <c r="EX196" s="13"/>
      <c r="EY196" s="13"/>
      <c r="EZ196" s="13"/>
      <c r="FA196" s="13"/>
      <c r="FB196" s="13"/>
      <c r="FC196" s="13"/>
      <c r="FD196" s="13"/>
      <c r="FE196" s="13"/>
      <c r="FF196" s="13"/>
      <c r="FG196" s="13"/>
      <c r="FH196" s="13"/>
      <c r="FI196" s="13"/>
      <c r="FJ196" s="13"/>
      <c r="FK196" s="13"/>
      <c r="FL196" s="13"/>
      <c r="FM196" s="13"/>
      <c r="FN196" s="13"/>
      <c r="FO196" s="13"/>
      <c r="FP196" s="13"/>
      <c r="FQ196" s="13"/>
      <c r="FR196" s="13"/>
      <c r="FS196" s="13"/>
      <c r="FT196" s="13"/>
      <c r="FU196" s="13"/>
      <c r="FV196" s="13"/>
      <c r="FW196" s="13"/>
      <c r="FX196" s="13"/>
      <c r="FY196" s="13"/>
      <c r="FZ196" s="13"/>
      <c r="GA196" s="13"/>
      <c r="GB196" s="13"/>
      <c r="GC196" s="13"/>
      <c r="GD196" s="13"/>
      <c r="GE196" s="13"/>
      <c r="GF196" s="13"/>
      <c r="GG196" s="13"/>
      <c r="GH196" s="13"/>
      <c r="GI196" s="13"/>
      <c r="GJ196" s="13"/>
      <c r="GK196" s="13"/>
      <c r="GL196" s="13"/>
      <c r="GM196" s="13"/>
      <c r="GN196" s="13"/>
      <c r="GO196" s="13"/>
      <c r="GP196" s="13"/>
      <c r="GQ196" s="13"/>
      <c r="GR196" s="13"/>
      <c r="GS196" s="13"/>
      <c r="GT196" s="13"/>
      <c r="GU196" s="13"/>
      <c r="GV196" s="13"/>
      <c r="GW196" s="13"/>
      <c r="GX196" s="13"/>
      <c r="GY196" s="13"/>
      <c r="GZ196" s="13"/>
      <c r="HA196" s="13"/>
      <c r="HB196" s="13"/>
      <c r="HC196" s="13"/>
      <c r="HD196" s="13"/>
      <c r="HE196" s="13"/>
      <c r="HF196" s="13"/>
      <c r="HG196" s="13"/>
      <c r="HH196" s="13"/>
      <c r="HI196" s="13"/>
      <c r="HJ196" s="13"/>
      <c r="HK196" s="13"/>
      <c r="HL196" s="13"/>
      <c r="HM196" s="13"/>
      <c r="HN196" s="13"/>
      <c r="HO196" s="13"/>
      <c r="HP196" s="13"/>
      <c r="HQ196" s="13"/>
      <c r="HR196" s="13"/>
      <c r="HS196" s="13"/>
      <c r="HT196" s="13"/>
      <c r="HU196" s="13"/>
      <c r="HV196" s="13"/>
      <c r="HW196" s="13"/>
      <c r="HX196" s="13"/>
      <c r="HY196" s="13"/>
      <c r="HZ196" s="13"/>
      <c r="IA196" s="13"/>
      <c r="IB196" s="13"/>
      <c r="IC196" s="13"/>
      <c r="ID196" s="13"/>
      <c r="IE196" s="13"/>
      <c r="IF196" s="13"/>
      <c r="IG196" s="13"/>
      <c r="IH196" s="13"/>
      <c r="II196" s="13"/>
      <c r="IJ196" s="13"/>
      <c r="IK196" s="13"/>
      <c r="IL196" s="13"/>
      <c r="IM196" s="13"/>
      <c r="IN196" s="13"/>
      <c r="IO196" s="13"/>
      <c r="IP196" s="13"/>
      <c r="IQ196" s="13"/>
      <c r="IR196" s="13"/>
      <c r="IS196" s="13"/>
      <c r="IT196" s="13"/>
      <c r="IU196" s="13"/>
      <c r="IV196" s="13"/>
      <c r="IW196" s="13"/>
      <c r="IX196" s="13"/>
      <c r="IY196" s="13"/>
      <c r="IZ196" s="13"/>
      <c r="JA196" s="13"/>
      <c r="JB196" s="13"/>
      <c r="JC196" s="13"/>
      <c r="JD196" s="13"/>
      <c r="JE196" s="13"/>
      <c r="JF196" s="13"/>
      <c r="JG196" s="13"/>
      <c r="JH196" s="13"/>
      <c r="JI196" s="13"/>
      <c r="JJ196" s="13"/>
      <c r="JK196" s="13"/>
      <c r="JL196" s="5"/>
      <c r="JM196" s="5"/>
    </row>
    <row r="197" spans="2:273" ht="18.75" customHeight="1" x14ac:dyDescent="0.2">
      <c r="B197" s="36"/>
      <c r="C197" s="36"/>
      <c r="D197" s="78"/>
      <c r="E197" s="36"/>
      <c r="F197" s="77"/>
      <c r="G197" s="77"/>
      <c r="H197" s="71"/>
      <c r="I197" s="71"/>
      <c r="J197" s="6"/>
      <c r="K197" s="36"/>
      <c r="L197" s="36"/>
      <c r="M197" s="82"/>
      <c r="N197" s="36"/>
      <c r="O197" s="36"/>
      <c r="P197" s="36"/>
      <c r="Q197" s="19"/>
      <c r="R197" s="6"/>
      <c r="S197" s="6"/>
      <c r="T197" s="6"/>
      <c r="U197" s="19"/>
      <c r="V197" s="19"/>
      <c r="W197" s="19"/>
      <c r="X197" s="19"/>
      <c r="Y197" s="19"/>
      <c r="Z197" s="19"/>
      <c r="AA197" s="19"/>
      <c r="AB197" s="19"/>
      <c r="AC197" s="19"/>
      <c r="AD197" s="19"/>
      <c r="AE197" s="19"/>
      <c r="AF197" s="19"/>
      <c r="AG197" s="19"/>
      <c r="AH197" s="19"/>
      <c r="AI197" s="19"/>
      <c r="AJ197" s="19"/>
      <c r="AK197" s="19"/>
      <c r="AL197" s="19"/>
      <c r="AM197" s="19"/>
      <c r="AN197" s="19"/>
      <c r="AO197" s="19"/>
      <c r="AP197" s="19"/>
      <c r="AQ197" s="19"/>
      <c r="AR197" s="19"/>
      <c r="AS197" s="19"/>
      <c r="AT197" s="19"/>
      <c r="AU197" s="19"/>
      <c r="AV197" s="19"/>
      <c r="AW197" s="19"/>
      <c r="AX197" s="19"/>
      <c r="AY197" s="19"/>
      <c r="AZ197" s="19"/>
      <c r="BA197" s="19"/>
      <c r="BB197" s="19"/>
      <c r="BC197" s="19"/>
      <c r="BD197" s="19"/>
      <c r="BE197" s="19"/>
      <c r="BF197" s="13"/>
      <c r="BG197" s="13"/>
      <c r="BH197" s="13"/>
      <c r="BI197" s="13"/>
      <c r="BJ197" s="13"/>
      <c r="BK197" s="13"/>
      <c r="BL197" s="13"/>
      <c r="BM197" s="13"/>
      <c r="BN197" s="13"/>
      <c r="BO197" s="13"/>
      <c r="BP197" s="13"/>
      <c r="BQ197" s="13"/>
      <c r="BR197" s="13"/>
      <c r="BS197" s="13"/>
      <c r="BT197" s="13"/>
      <c r="BU197" s="13"/>
      <c r="BV197" s="13"/>
      <c r="BW197" s="13"/>
      <c r="BX197" s="13"/>
      <c r="BY197" s="13"/>
      <c r="BZ197" s="13"/>
      <c r="CA197" s="13"/>
      <c r="CB197" s="13"/>
      <c r="CC197" s="13"/>
      <c r="CD197" s="13"/>
      <c r="CE197" s="13"/>
      <c r="CF197" s="13"/>
      <c r="CG197" s="13"/>
      <c r="CH197" s="13"/>
      <c r="CI197" s="13"/>
      <c r="CJ197" s="13"/>
      <c r="CK197" s="13"/>
      <c r="CL197" s="13"/>
      <c r="CM197" s="13"/>
      <c r="CN197" s="13"/>
      <c r="CO197" s="13"/>
      <c r="CP197" s="13"/>
      <c r="CQ197" s="13"/>
      <c r="CR197" s="13"/>
      <c r="CS197" s="13"/>
      <c r="CT197" s="13"/>
      <c r="CU197" s="13"/>
      <c r="CV197" s="13"/>
      <c r="CW197" s="13"/>
      <c r="CX197" s="13"/>
      <c r="CY197" s="13"/>
      <c r="CZ197" s="13"/>
      <c r="DA197" s="13"/>
      <c r="DB197" s="13"/>
      <c r="DC197" s="13"/>
      <c r="DD197" s="13"/>
      <c r="DE197" s="13"/>
      <c r="DF197" s="13"/>
      <c r="DG197" s="13"/>
      <c r="DH197" s="13"/>
      <c r="DI197" s="13"/>
      <c r="DJ197" s="13"/>
      <c r="DK197" s="13"/>
      <c r="DL197" s="13"/>
      <c r="DM197" s="13"/>
      <c r="DN197" s="13"/>
      <c r="DO197" s="13"/>
      <c r="DP197" s="13"/>
      <c r="DQ197" s="13"/>
      <c r="DR197" s="13"/>
      <c r="DS197" s="13"/>
      <c r="DT197" s="13"/>
      <c r="DU197" s="13"/>
      <c r="DV197" s="13"/>
      <c r="DW197" s="13"/>
      <c r="DX197" s="13"/>
      <c r="DY197" s="13"/>
      <c r="DZ197" s="13"/>
      <c r="EA197" s="13"/>
      <c r="EB197" s="13"/>
      <c r="EC197" s="13"/>
      <c r="ED197" s="13"/>
      <c r="EE197" s="13"/>
      <c r="EF197" s="13"/>
      <c r="EG197" s="13"/>
      <c r="EH197" s="13"/>
      <c r="EI197" s="13"/>
      <c r="EJ197" s="13"/>
      <c r="EK197" s="13"/>
      <c r="EL197" s="13"/>
      <c r="EM197" s="13"/>
      <c r="EN197" s="13"/>
      <c r="EO197" s="13"/>
      <c r="EP197" s="13"/>
      <c r="EQ197" s="13"/>
      <c r="ER197" s="13"/>
      <c r="ES197" s="13"/>
      <c r="ET197" s="13"/>
      <c r="EU197" s="13"/>
      <c r="EV197" s="13"/>
      <c r="EW197" s="13"/>
      <c r="EX197" s="13"/>
      <c r="EY197" s="13"/>
      <c r="EZ197" s="13"/>
      <c r="FA197" s="13"/>
      <c r="FB197" s="13"/>
      <c r="FC197" s="13"/>
      <c r="FD197" s="13"/>
      <c r="FE197" s="13"/>
      <c r="FF197" s="13"/>
      <c r="FG197" s="13"/>
      <c r="FH197" s="13"/>
      <c r="FI197" s="13"/>
      <c r="FJ197" s="13"/>
      <c r="FK197" s="13"/>
      <c r="FL197" s="13"/>
      <c r="FM197" s="13"/>
      <c r="FN197" s="13"/>
      <c r="FO197" s="13"/>
      <c r="FP197" s="13"/>
      <c r="FQ197" s="13"/>
      <c r="FR197" s="13"/>
      <c r="FS197" s="13"/>
      <c r="FT197" s="13"/>
      <c r="FU197" s="13"/>
      <c r="FV197" s="13"/>
      <c r="FW197" s="13"/>
      <c r="FX197" s="13"/>
      <c r="FY197" s="13"/>
      <c r="FZ197" s="13"/>
      <c r="GA197" s="13"/>
      <c r="GB197" s="13"/>
      <c r="GC197" s="13"/>
      <c r="GD197" s="13"/>
      <c r="GE197" s="13"/>
      <c r="GF197" s="13"/>
      <c r="GG197" s="13"/>
      <c r="GH197" s="13"/>
      <c r="GI197" s="13"/>
      <c r="GJ197" s="13"/>
      <c r="GK197" s="13"/>
      <c r="GL197" s="13"/>
      <c r="GM197" s="13"/>
      <c r="GN197" s="13"/>
      <c r="GO197" s="13"/>
      <c r="GP197" s="13"/>
      <c r="GQ197" s="13"/>
      <c r="GR197" s="13"/>
      <c r="GS197" s="13"/>
      <c r="GT197" s="13"/>
      <c r="GU197" s="13"/>
      <c r="GV197" s="13"/>
      <c r="GW197" s="13"/>
      <c r="GX197" s="13"/>
      <c r="GY197" s="13"/>
      <c r="GZ197" s="13"/>
      <c r="HA197" s="13"/>
      <c r="HB197" s="13"/>
      <c r="HC197" s="13"/>
      <c r="HD197" s="13"/>
      <c r="HE197" s="13"/>
      <c r="HF197" s="13"/>
      <c r="HG197" s="13"/>
      <c r="HH197" s="13"/>
      <c r="HI197" s="13"/>
      <c r="HJ197" s="13"/>
      <c r="HK197" s="13"/>
      <c r="HL197" s="13"/>
      <c r="HM197" s="13"/>
      <c r="HN197" s="13"/>
      <c r="HO197" s="13"/>
      <c r="HP197" s="13"/>
      <c r="HQ197" s="13"/>
      <c r="HR197" s="13"/>
      <c r="HS197" s="13"/>
      <c r="HT197" s="13"/>
      <c r="HU197" s="13"/>
      <c r="HV197" s="13"/>
      <c r="HW197" s="13"/>
      <c r="HX197" s="13"/>
      <c r="HY197" s="13"/>
      <c r="HZ197" s="13"/>
      <c r="IA197" s="13"/>
      <c r="IB197" s="13"/>
      <c r="IC197" s="13"/>
      <c r="ID197" s="13"/>
      <c r="IE197" s="13"/>
      <c r="IF197" s="13"/>
      <c r="IG197" s="13"/>
      <c r="IH197" s="13"/>
      <c r="II197" s="13"/>
      <c r="IJ197" s="13"/>
      <c r="IK197" s="13"/>
      <c r="IL197" s="13"/>
      <c r="IM197" s="13"/>
      <c r="IN197" s="13"/>
      <c r="IO197" s="13"/>
      <c r="IP197" s="13"/>
      <c r="IQ197" s="13"/>
      <c r="IR197" s="13"/>
      <c r="IS197" s="13"/>
      <c r="IT197" s="13"/>
      <c r="IU197" s="13"/>
      <c r="IV197" s="13"/>
      <c r="IW197" s="13"/>
      <c r="IX197" s="13"/>
      <c r="IY197" s="13"/>
      <c r="IZ197" s="13"/>
      <c r="JA197" s="13"/>
      <c r="JB197" s="13"/>
      <c r="JC197" s="13"/>
      <c r="JD197" s="13"/>
      <c r="JE197" s="13"/>
      <c r="JF197" s="13"/>
      <c r="JG197" s="13"/>
      <c r="JH197" s="13"/>
      <c r="JI197" s="13"/>
      <c r="JJ197" s="13"/>
      <c r="JK197" s="13"/>
      <c r="JL197" s="5"/>
      <c r="JM197" s="5"/>
    </row>
    <row r="198" spans="2:273" ht="18.75" customHeight="1" x14ac:dyDescent="0.2">
      <c r="B198" s="36"/>
      <c r="C198" s="36"/>
      <c r="D198" s="78"/>
      <c r="E198" s="36"/>
      <c r="F198" s="77"/>
      <c r="G198" s="77"/>
      <c r="H198" s="71"/>
      <c r="I198" s="71"/>
      <c r="J198" s="6"/>
      <c r="K198" s="36"/>
      <c r="L198" s="36"/>
      <c r="M198" s="82"/>
      <c r="N198" s="36"/>
      <c r="O198" s="36"/>
      <c r="P198" s="36"/>
      <c r="Q198" s="19"/>
      <c r="R198" s="6"/>
      <c r="S198" s="6"/>
      <c r="T198" s="6"/>
      <c r="U198" s="19"/>
      <c r="V198" s="19"/>
      <c r="W198" s="19"/>
      <c r="X198" s="19"/>
      <c r="Y198" s="19"/>
      <c r="Z198" s="19"/>
      <c r="AA198" s="19"/>
      <c r="AB198" s="19"/>
      <c r="AC198" s="19"/>
      <c r="AD198" s="19"/>
      <c r="AE198" s="19"/>
      <c r="AF198" s="19"/>
      <c r="AG198" s="19"/>
      <c r="AH198" s="19"/>
      <c r="AI198" s="19"/>
      <c r="AJ198" s="19"/>
      <c r="AK198" s="19"/>
      <c r="AL198" s="19"/>
      <c r="AM198" s="19"/>
      <c r="AN198" s="19"/>
      <c r="AO198" s="19"/>
      <c r="AP198" s="19"/>
      <c r="AQ198" s="19"/>
      <c r="AR198" s="19"/>
      <c r="AS198" s="19"/>
      <c r="AT198" s="19"/>
      <c r="AU198" s="19"/>
      <c r="AV198" s="19"/>
      <c r="AW198" s="19"/>
      <c r="AX198" s="19"/>
      <c r="AY198" s="19"/>
      <c r="AZ198" s="19"/>
      <c r="BA198" s="19"/>
      <c r="BB198" s="19"/>
      <c r="BC198" s="19"/>
      <c r="BD198" s="19"/>
      <c r="BE198" s="19"/>
      <c r="BF198" s="13"/>
      <c r="BG198" s="13"/>
      <c r="BH198" s="13"/>
      <c r="BI198" s="13"/>
      <c r="BJ198" s="13"/>
      <c r="BK198" s="13"/>
      <c r="BL198" s="13"/>
      <c r="BM198" s="13"/>
      <c r="BN198" s="13"/>
      <c r="BO198" s="13"/>
      <c r="BP198" s="13"/>
      <c r="BQ198" s="13"/>
      <c r="BR198" s="13"/>
      <c r="BS198" s="13"/>
      <c r="BT198" s="13"/>
      <c r="BU198" s="13"/>
      <c r="BV198" s="13"/>
      <c r="BW198" s="13"/>
      <c r="BX198" s="13"/>
      <c r="BY198" s="13"/>
      <c r="BZ198" s="13"/>
      <c r="CA198" s="13"/>
      <c r="CB198" s="13"/>
      <c r="CC198" s="13"/>
      <c r="CD198" s="13"/>
      <c r="CE198" s="13"/>
      <c r="CF198" s="13"/>
      <c r="CG198" s="13"/>
      <c r="CH198" s="13"/>
      <c r="CI198" s="13"/>
      <c r="CJ198" s="13"/>
      <c r="CK198" s="13"/>
      <c r="CL198" s="13"/>
      <c r="CM198" s="13"/>
      <c r="CN198" s="13"/>
      <c r="CO198" s="13"/>
      <c r="CP198" s="13"/>
      <c r="CQ198" s="13"/>
      <c r="CR198" s="13"/>
      <c r="CS198" s="13"/>
      <c r="CT198" s="13"/>
      <c r="CU198" s="13"/>
      <c r="CV198" s="13"/>
      <c r="CW198" s="13"/>
      <c r="CX198" s="13"/>
      <c r="CY198" s="13"/>
      <c r="CZ198" s="13"/>
      <c r="DA198" s="13"/>
      <c r="DB198" s="13"/>
      <c r="DC198" s="13"/>
      <c r="DD198" s="13"/>
      <c r="DE198" s="13"/>
      <c r="DF198" s="13"/>
      <c r="DG198" s="13"/>
      <c r="DH198" s="13"/>
      <c r="DI198" s="13"/>
      <c r="DJ198" s="13"/>
      <c r="DK198" s="13"/>
      <c r="DL198" s="13"/>
      <c r="DM198" s="13"/>
      <c r="DN198" s="13"/>
      <c r="DO198" s="13"/>
      <c r="DP198" s="13"/>
      <c r="DQ198" s="13"/>
      <c r="DR198" s="13"/>
      <c r="DS198" s="13"/>
      <c r="DT198" s="13"/>
      <c r="DU198" s="13"/>
      <c r="DV198" s="13"/>
      <c r="DW198" s="13"/>
      <c r="DX198" s="13"/>
      <c r="DY198" s="13"/>
      <c r="DZ198" s="13"/>
      <c r="EA198" s="13"/>
      <c r="EB198" s="13"/>
      <c r="EC198" s="13"/>
      <c r="ED198" s="13"/>
      <c r="EE198" s="13"/>
      <c r="EF198" s="13"/>
      <c r="EG198" s="13"/>
      <c r="EH198" s="13"/>
      <c r="EI198" s="13"/>
      <c r="EJ198" s="13"/>
      <c r="EK198" s="13"/>
      <c r="EL198" s="13"/>
      <c r="EM198" s="13"/>
      <c r="EN198" s="13"/>
      <c r="EO198" s="13"/>
      <c r="EP198" s="13"/>
      <c r="EQ198" s="13"/>
      <c r="ER198" s="13"/>
      <c r="ES198" s="13"/>
      <c r="ET198" s="13"/>
      <c r="EU198" s="13"/>
      <c r="EV198" s="13"/>
      <c r="EW198" s="13"/>
      <c r="EX198" s="13"/>
      <c r="EY198" s="13"/>
      <c r="EZ198" s="13"/>
      <c r="FA198" s="13"/>
      <c r="FB198" s="13"/>
      <c r="FC198" s="13"/>
      <c r="FD198" s="13"/>
      <c r="FE198" s="13"/>
      <c r="FF198" s="13"/>
      <c r="FG198" s="13"/>
      <c r="FH198" s="13"/>
      <c r="FI198" s="13"/>
      <c r="FJ198" s="13"/>
      <c r="FK198" s="13"/>
      <c r="FL198" s="13"/>
      <c r="FM198" s="13"/>
      <c r="FN198" s="13"/>
      <c r="FO198" s="13"/>
      <c r="FP198" s="13"/>
      <c r="FQ198" s="13"/>
      <c r="FR198" s="13"/>
      <c r="FS198" s="13"/>
      <c r="FT198" s="13"/>
      <c r="FU198" s="13"/>
      <c r="FV198" s="13"/>
      <c r="FW198" s="13"/>
      <c r="FX198" s="13"/>
      <c r="FY198" s="13"/>
      <c r="FZ198" s="13"/>
      <c r="GA198" s="13"/>
      <c r="GB198" s="13"/>
      <c r="GC198" s="13"/>
      <c r="GD198" s="13"/>
      <c r="GE198" s="13"/>
      <c r="GF198" s="13"/>
      <c r="GG198" s="13"/>
      <c r="GH198" s="13"/>
      <c r="GI198" s="13"/>
      <c r="GJ198" s="13"/>
      <c r="GK198" s="13"/>
      <c r="GL198" s="13"/>
      <c r="GM198" s="13"/>
      <c r="GN198" s="13"/>
      <c r="GO198" s="13"/>
      <c r="GP198" s="13"/>
      <c r="GQ198" s="13"/>
      <c r="GR198" s="13"/>
      <c r="GS198" s="13"/>
      <c r="GT198" s="13"/>
      <c r="GU198" s="13"/>
      <c r="GV198" s="13"/>
      <c r="GW198" s="13"/>
      <c r="GX198" s="13"/>
      <c r="GY198" s="13"/>
      <c r="GZ198" s="13"/>
      <c r="HA198" s="13"/>
      <c r="HB198" s="13"/>
      <c r="HC198" s="13"/>
      <c r="HD198" s="13"/>
      <c r="HE198" s="13"/>
      <c r="HF198" s="13"/>
      <c r="HG198" s="13"/>
      <c r="HH198" s="13"/>
      <c r="HI198" s="13"/>
      <c r="HJ198" s="13"/>
      <c r="HK198" s="13"/>
      <c r="HL198" s="13"/>
      <c r="HM198" s="13"/>
      <c r="HN198" s="13"/>
      <c r="HO198" s="13"/>
      <c r="HP198" s="13"/>
      <c r="HQ198" s="13"/>
      <c r="HR198" s="13"/>
      <c r="HS198" s="13"/>
      <c r="HT198" s="13"/>
      <c r="HU198" s="13"/>
      <c r="HV198" s="13"/>
      <c r="HW198" s="13"/>
      <c r="HX198" s="13"/>
      <c r="HY198" s="13"/>
      <c r="HZ198" s="13"/>
      <c r="IA198" s="13"/>
      <c r="IB198" s="13"/>
      <c r="IC198" s="13"/>
      <c r="ID198" s="13"/>
      <c r="IE198" s="13"/>
      <c r="IF198" s="13"/>
      <c r="IG198" s="13"/>
      <c r="IH198" s="13"/>
      <c r="II198" s="13"/>
      <c r="IJ198" s="13"/>
      <c r="IK198" s="13"/>
      <c r="IL198" s="13"/>
      <c r="IM198" s="13"/>
      <c r="IN198" s="13"/>
      <c r="IO198" s="13"/>
      <c r="IP198" s="13"/>
      <c r="IQ198" s="13"/>
      <c r="IR198" s="13"/>
      <c r="IS198" s="13"/>
      <c r="IT198" s="13"/>
      <c r="IU198" s="13"/>
      <c r="IV198" s="13"/>
      <c r="IW198" s="13"/>
      <c r="IX198" s="13"/>
      <c r="IY198" s="13"/>
      <c r="IZ198" s="13"/>
      <c r="JA198" s="13"/>
      <c r="JB198" s="13"/>
      <c r="JC198" s="13"/>
      <c r="JD198" s="13"/>
      <c r="JE198" s="13"/>
      <c r="JF198" s="13"/>
      <c r="JG198" s="13"/>
      <c r="JH198" s="13"/>
      <c r="JI198" s="13"/>
      <c r="JJ198" s="13"/>
      <c r="JK198" s="13"/>
      <c r="JL198" s="5"/>
      <c r="JM198" s="5"/>
    </row>
    <row r="199" spans="2:273" ht="18.75" customHeight="1" x14ac:dyDescent="0.2">
      <c r="B199" s="36"/>
      <c r="C199" s="36"/>
      <c r="D199" s="78"/>
      <c r="E199" s="36"/>
      <c r="F199" s="77"/>
      <c r="G199" s="77"/>
      <c r="H199" s="71"/>
      <c r="I199" s="71"/>
      <c r="J199" s="6"/>
      <c r="K199" s="36"/>
      <c r="L199" s="36"/>
      <c r="M199" s="82"/>
      <c r="N199" s="36"/>
      <c r="O199" s="36"/>
      <c r="P199" s="36"/>
      <c r="Q199" s="19"/>
      <c r="R199" s="6"/>
      <c r="S199" s="6"/>
      <c r="T199" s="6"/>
      <c r="U199" s="19"/>
      <c r="V199" s="19"/>
      <c r="W199" s="19"/>
      <c r="X199" s="19"/>
      <c r="Y199" s="19"/>
      <c r="Z199" s="19"/>
      <c r="AA199" s="19"/>
      <c r="AB199" s="19"/>
      <c r="AC199" s="19"/>
      <c r="AD199" s="19"/>
      <c r="AE199" s="19"/>
      <c r="AF199" s="19"/>
      <c r="AG199" s="19"/>
      <c r="AH199" s="19"/>
      <c r="AI199" s="19"/>
      <c r="AJ199" s="19"/>
      <c r="AK199" s="19"/>
      <c r="AL199" s="19"/>
      <c r="AM199" s="19"/>
      <c r="AN199" s="19"/>
      <c r="AO199" s="19"/>
      <c r="AP199" s="19"/>
      <c r="AQ199" s="19"/>
      <c r="AR199" s="19"/>
      <c r="AS199" s="19"/>
      <c r="AT199" s="19"/>
      <c r="AU199" s="19"/>
      <c r="AV199" s="19"/>
      <c r="AW199" s="19"/>
      <c r="AX199" s="19"/>
      <c r="AY199" s="19"/>
      <c r="AZ199" s="19"/>
      <c r="BA199" s="19"/>
      <c r="BB199" s="19"/>
      <c r="BC199" s="19"/>
      <c r="BD199" s="19"/>
      <c r="BE199" s="19"/>
      <c r="BF199" s="13"/>
      <c r="BG199" s="13"/>
      <c r="BH199" s="13"/>
      <c r="BI199" s="13"/>
      <c r="BJ199" s="13"/>
      <c r="BK199" s="13"/>
      <c r="BL199" s="13"/>
      <c r="BM199" s="13"/>
      <c r="BN199" s="13"/>
      <c r="BO199" s="13"/>
      <c r="BP199" s="13"/>
      <c r="BQ199" s="13"/>
      <c r="BR199" s="13"/>
      <c r="BS199" s="13"/>
      <c r="BT199" s="13"/>
      <c r="BU199" s="13"/>
      <c r="BV199" s="13"/>
      <c r="BW199" s="13"/>
      <c r="BX199" s="13"/>
      <c r="BY199" s="13"/>
      <c r="BZ199" s="13"/>
      <c r="CA199" s="13"/>
      <c r="CB199" s="13"/>
      <c r="CC199" s="13"/>
      <c r="CD199" s="13"/>
      <c r="CE199" s="13"/>
      <c r="CF199" s="13"/>
      <c r="CG199" s="13"/>
      <c r="CH199" s="13"/>
      <c r="CI199" s="13"/>
      <c r="CJ199" s="13"/>
      <c r="CK199" s="13"/>
      <c r="CL199" s="13"/>
      <c r="CM199" s="13"/>
      <c r="CN199" s="13"/>
      <c r="CO199" s="13"/>
      <c r="CP199" s="13"/>
      <c r="CQ199" s="13"/>
      <c r="CR199" s="13"/>
      <c r="CS199" s="13"/>
      <c r="CT199" s="13"/>
      <c r="CU199" s="13"/>
      <c r="CV199" s="13"/>
      <c r="CW199" s="13"/>
      <c r="CX199" s="13"/>
      <c r="CY199" s="13"/>
      <c r="CZ199" s="13"/>
      <c r="DA199" s="13"/>
      <c r="DB199" s="13"/>
      <c r="DC199" s="13"/>
      <c r="DD199" s="13"/>
      <c r="DE199" s="13"/>
      <c r="DF199" s="13"/>
      <c r="DG199" s="13"/>
      <c r="DH199" s="13"/>
      <c r="DI199" s="13"/>
      <c r="DJ199" s="13"/>
      <c r="DK199" s="13"/>
      <c r="DL199" s="13"/>
      <c r="DM199" s="13"/>
      <c r="DN199" s="13"/>
      <c r="DO199" s="13"/>
      <c r="DP199" s="13"/>
      <c r="DQ199" s="13"/>
      <c r="DR199" s="13"/>
      <c r="DS199" s="13"/>
      <c r="DT199" s="13"/>
      <c r="DU199" s="13"/>
      <c r="DV199" s="13"/>
      <c r="DW199" s="13"/>
      <c r="DX199" s="13"/>
      <c r="DY199" s="13"/>
      <c r="DZ199" s="13"/>
      <c r="EA199" s="13"/>
      <c r="EB199" s="13"/>
      <c r="EC199" s="13"/>
      <c r="ED199" s="13"/>
      <c r="EE199" s="13"/>
      <c r="EF199" s="13"/>
      <c r="EG199" s="13"/>
      <c r="EH199" s="13"/>
      <c r="EI199" s="13"/>
      <c r="EJ199" s="13"/>
      <c r="EK199" s="13"/>
      <c r="EL199" s="13"/>
      <c r="EM199" s="13"/>
      <c r="EN199" s="13"/>
      <c r="EO199" s="13"/>
      <c r="EP199" s="13"/>
      <c r="EQ199" s="13"/>
      <c r="ER199" s="13"/>
      <c r="ES199" s="13"/>
      <c r="ET199" s="13"/>
      <c r="EU199" s="13"/>
      <c r="EV199" s="13"/>
      <c r="EW199" s="13"/>
      <c r="EX199" s="13"/>
      <c r="EY199" s="13"/>
      <c r="EZ199" s="13"/>
      <c r="FA199" s="13"/>
      <c r="FB199" s="13"/>
      <c r="FC199" s="13"/>
      <c r="FD199" s="13"/>
      <c r="FE199" s="13"/>
      <c r="FF199" s="13"/>
      <c r="FG199" s="13"/>
      <c r="FH199" s="13"/>
      <c r="FI199" s="13"/>
      <c r="FJ199" s="13"/>
      <c r="FK199" s="13"/>
      <c r="FL199" s="13"/>
      <c r="FM199" s="13"/>
      <c r="FN199" s="13"/>
      <c r="FO199" s="13"/>
      <c r="FP199" s="13"/>
      <c r="FQ199" s="13"/>
      <c r="FR199" s="13"/>
      <c r="FS199" s="13"/>
      <c r="FT199" s="13"/>
      <c r="FU199" s="13"/>
      <c r="FV199" s="13"/>
      <c r="FW199" s="13"/>
      <c r="FX199" s="13"/>
      <c r="FY199" s="13"/>
      <c r="FZ199" s="13"/>
      <c r="GA199" s="13"/>
      <c r="GB199" s="13"/>
      <c r="GC199" s="13"/>
      <c r="GD199" s="13"/>
      <c r="GE199" s="13"/>
      <c r="GF199" s="13"/>
      <c r="GG199" s="13"/>
      <c r="GH199" s="13"/>
      <c r="GI199" s="13"/>
      <c r="GJ199" s="13"/>
      <c r="GK199" s="13"/>
      <c r="GL199" s="13"/>
      <c r="GM199" s="13"/>
      <c r="GN199" s="13"/>
      <c r="GO199" s="13"/>
      <c r="GP199" s="13"/>
      <c r="GQ199" s="13"/>
      <c r="GR199" s="13"/>
      <c r="GS199" s="13"/>
      <c r="GT199" s="13"/>
      <c r="GU199" s="13"/>
      <c r="GV199" s="13"/>
      <c r="GW199" s="13"/>
      <c r="GX199" s="13"/>
      <c r="GY199" s="13"/>
      <c r="GZ199" s="13"/>
      <c r="HA199" s="13"/>
      <c r="HB199" s="13"/>
      <c r="HC199" s="13"/>
      <c r="HD199" s="13"/>
      <c r="HE199" s="13"/>
      <c r="HF199" s="13"/>
      <c r="HG199" s="13"/>
      <c r="HH199" s="13"/>
      <c r="HI199" s="13"/>
      <c r="HJ199" s="13"/>
      <c r="HK199" s="13"/>
      <c r="HL199" s="13"/>
      <c r="HM199" s="13"/>
      <c r="HN199" s="13"/>
      <c r="HO199" s="13"/>
      <c r="HP199" s="13"/>
      <c r="HQ199" s="13"/>
      <c r="HR199" s="13"/>
      <c r="HS199" s="13"/>
      <c r="HT199" s="13"/>
      <c r="HU199" s="13"/>
      <c r="HV199" s="13"/>
      <c r="HW199" s="13"/>
      <c r="HX199" s="13"/>
      <c r="HY199" s="13"/>
      <c r="HZ199" s="13"/>
      <c r="IA199" s="13"/>
      <c r="IB199" s="13"/>
      <c r="IC199" s="13"/>
      <c r="ID199" s="13"/>
      <c r="IE199" s="13"/>
      <c r="IF199" s="13"/>
      <c r="IG199" s="13"/>
      <c r="IH199" s="13"/>
      <c r="II199" s="13"/>
      <c r="IJ199" s="13"/>
      <c r="IK199" s="13"/>
      <c r="IL199" s="13"/>
      <c r="IM199" s="13"/>
      <c r="IN199" s="13"/>
      <c r="IO199" s="13"/>
      <c r="IP199" s="13"/>
      <c r="IQ199" s="13"/>
      <c r="IR199" s="13"/>
      <c r="IS199" s="13"/>
      <c r="IT199" s="13"/>
      <c r="IU199" s="13"/>
      <c r="IV199" s="13"/>
      <c r="IW199" s="13"/>
      <c r="IX199" s="13"/>
      <c r="IY199" s="13"/>
      <c r="IZ199" s="13"/>
      <c r="JA199" s="13"/>
      <c r="JB199" s="13"/>
      <c r="JC199" s="13"/>
      <c r="JD199" s="13"/>
      <c r="JE199" s="13"/>
      <c r="JF199" s="13"/>
      <c r="JG199" s="13"/>
      <c r="JH199" s="13"/>
      <c r="JI199" s="13"/>
      <c r="JJ199" s="13"/>
      <c r="JK199" s="13"/>
      <c r="JL199" s="5"/>
      <c r="JM199" s="5"/>
    </row>
    <row r="200" spans="2:273" ht="18.75" customHeight="1" x14ac:dyDescent="0.2">
      <c r="B200" s="36"/>
      <c r="C200" s="36"/>
      <c r="D200" s="78"/>
      <c r="E200" s="36"/>
      <c r="F200" s="77"/>
      <c r="G200" s="77"/>
      <c r="H200" s="71"/>
      <c r="I200" s="71"/>
      <c r="J200" s="6"/>
      <c r="K200" s="36"/>
      <c r="L200" s="36"/>
      <c r="M200" s="82"/>
      <c r="N200" s="36"/>
      <c r="O200" s="36"/>
      <c r="P200" s="36"/>
      <c r="Q200" s="19"/>
      <c r="R200" s="6"/>
      <c r="S200" s="6"/>
      <c r="T200" s="6"/>
      <c r="U200" s="19"/>
      <c r="V200" s="19"/>
      <c r="W200" s="19"/>
      <c r="X200" s="19"/>
      <c r="Y200" s="19"/>
      <c r="Z200" s="19"/>
      <c r="AA200" s="19"/>
      <c r="AB200" s="19"/>
      <c r="AC200" s="19"/>
      <c r="AD200" s="19"/>
      <c r="AE200" s="19"/>
      <c r="AF200" s="19"/>
      <c r="AG200" s="19"/>
      <c r="AH200" s="19"/>
      <c r="AI200" s="19"/>
      <c r="AJ200" s="19"/>
      <c r="AK200" s="19"/>
      <c r="AL200" s="19"/>
      <c r="AM200" s="19"/>
      <c r="AN200" s="19"/>
      <c r="AO200" s="19"/>
      <c r="AP200" s="19"/>
      <c r="AQ200" s="19"/>
      <c r="AR200" s="19"/>
      <c r="AS200" s="19"/>
      <c r="AT200" s="19"/>
      <c r="AU200" s="19"/>
      <c r="AV200" s="19"/>
      <c r="AW200" s="19"/>
      <c r="AX200" s="19"/>
      <c r="AY200" s="19"/>
      <c r="AZ200" s="19"/>
      <c r="BA200" s="19"/>
      <c r="BB200" s="19"/>
      <c r="BC200" s="19"/>
      <c r="BD200" s="19"/>
      <c r="BE200" s="19"/>
      <c r="BF200" s="13"/>
      <c r="BG200" s="13"/>
      <c r="BH200" s="13"/>
      <c r="BI200" s="13"/>
      <c r="BJ200" s="13"/>
      <c r="BK200" s="13"/>
      <c r="BL200" s="13"/>
      <c r="BM200" s="13"/>
      <c r="BN200" s="13"/>
      <c r="BO200" s="13"/>
      <c r="BP200" s="13"/>
      <c r="BQ200" s="13"/>
      <c r="BR200" s="13"/>
      <c r="BS200" s="13"/>
      <c r="BT200" s="13"/>
      <c r="BU200" s="13"/>
      <c r="BV200" s="13"/>
      <c r="BW200" s="13"/>
      <c r="BX200" s="13"/>
      <c r="BY200" s="13"/>
      <c r="BZ200" s="13"/>
      <c r="CA200" s="13"/>
      <c r="CB200" s="13"/>
      <c r="CC200" s="13"/>
      <c r="CD200" s="13"/>
      <c r="CE200" s="13"/>
      <c r="CF200" s="13"/>
      <c r="CG200" s="13"/>
      <c r="CH200" s="13"/>
      <c r="CI200" s="13"/>
      <c r="CJ200" s="13"/>
      <c r="CK200" s="13"/>
      <c r="CL200" s="13"/>
      <c r="CM200" s="13"/>
      <c r="CN200" s="13"/>
      <c r="CO200" s="13"/>
      <c r="CP200" s="13"/>
      <c r="CQ200" s="13"/>
      <c r="CR200" s="13"/>
      <c r="CS200" s="13"/>
      <c r="CT200" s="13"/>
      <c r="CU200" s="13"/>
      <c r="CV200" s="13"/>
      <c r="CW200" s="13"/>
      <c r="CX200" s="13"/>
      <c r="CY200" s="13"/>
      <c r="CZ200" s="13"/>
      <c r="DA200" s="13"/>
      <c r="DB200" s="13"/>
      <c r="DC200" s="13"/>
      <c r="DD200" s="13"/>
      <c r="DE200" s="13"/>
      <c r="DF200" s="13"/>
      <c r="DG200" s="13"/>
      <c r="DH200" s="13"/>
      <c r="DI200" s="13"/>
      <c r="DJ200" s="13"/>
      <c r="DK200" s="13"/>
      <c r="DL200" s="13"/>
      <c r="DM200" s="13"/>
      <c r="DN200" s="13"/>
      <c r="DO200" s="13"/>
      <c r="DP200" s="13"/>
      <c r="DQ200" s="13"/>
      <c r="DR200" s="13"/>
      <c r="DS200" s="13"/>
      <c r="DT200" s="13"/>
      <c r="DU200" s="13"/>
      <c r="DV200" s="13"/>
      <c r="DW200" s="13"/>
      <c r="DX200" s="13"/>
      <c r="DY200" s="13"/>
      <c r="DZ200" s="13"/>
      <c r="EA200" s="13"/>
      <c r="EB200" s="13"/>
      <c r="EC200" s="13"/>
      <c r="ED200" s="13"/>
      <c r="EE200" s="13"/>
      <c r="EF200" s="13"/>
      <c r="EG200" s="13"/>
      <c r="EH200" s="13"/>
      <c r="EI200" s="13"/>
      <c r="EJ200" s="13"/>
      <c r="EK200" s="13"/>
      <c r="EL200" s="13"/>
      <c r="EM200" s="13"/>
      <c r="EN200" s="13"/>
      <c r="EO200" s="13"/>
      <c r="EP200" s="13"/>
      <c r="EQ200" s="13"/>
      <c r="ER200" s="13"/>
      <c r="ES200" s="13"/>
      <c r="ET200" s="13"/>
      <c r="EU200" s="13"/>
      <c r="EV200" s="13"/>
      <c r="EW200" s="13"/>
      <c r="EX200" s="13"/>
      <c r="EY200" s="13"/>
      <c r="EZ200" s="13"/>
      <c r="FA200" s="13"/>
      <c r="FB200" s="13"/>
      <c r="FC200" s="13"/>
      <c r="FD200" s="13"/>
      <c r="FE200" s="13"/>
      <c r="FF200" s="13"/>
      <c r="FG200" s="13"/>
      <c r="FH200" s="13"/>
      <c r="FI200" s="13"/>
      <c r="FJ200" s="13"/>
      <c r="FK200" s="13"/>
      <c r="FL200" s="13"/>
      <c r="FM200" s="13"/>
      <c r="FN200" s="13"/>
      <c r="FO200" s="13"/>
      <c r="FP200" s="13"/>
      <c r="FQ200" s="13"/>
      <c r="FR200" s="13"/>
      <c r="FS200" s="13"/>
      <c r="FT200" s="13"/>
      <c r="FU200" s="13"/>
      <c r="FV200" s="13"/>
      <c r="FW200" s="13"/>
      <c r="FX200" s="13"/>
      <c r="FY200" s="13"/>
      <c r="FZ200" s="13"/>
      <c r="GA200" s="13"/>
      <c r="GB200" s="13"/>
      <c r="GC200" s="13"/>
      <c r="GD200" s="13"/>
      <c r="GE200" s="13"/>
      <c r="GF200" s="13"/>
      <c r="GG200" s="13"/>
      <c r="GH200" s="13"/>
      <c r="GI200" s="13"/>
      <c r="GJ200" s="13"/>
      <c r="GK200" s="13"/>
      <c r="GL200" s="13"/>
      <c r="GM200" s="13"/>
      <c r="GN200" s="13"/>
      <c r="GO200" s="13"/>
      <c r="GP200" s="13"/>
      <c r="GQ200" s="13"/>
      <c r="GR200" s="13"/>
      <c r="GS200" s="13"/>
      <c r="GT200" s="13"/>
      <c r="GU200" s="13"/>
      <c r="GV200" s="13"/>
      <c r="GW200" s="13"/>
      <c r="GX200" s="13"/>
      <c r="GY200" s="13"/>
      <c r="GZ200" s="13"/>
      <c r="HA200" s="13"/>
      <c r="HB200" s="13"/>
      <c r="HC200" s="13"/>
      <c r="HD200" s="13"/>
      <c r="HE200" s="13"/>
      <c r="HF200" s="13"/>
      <c r="HG200" s="13"/>
      <c r="HH200" s="13"/>
      <c r="HI200" s="13"/>
      <c r="HJ200" s="13"/>
      <c r="HK200" s="13"/>
      <c r="HL200" s="13"/>
      <c r="HM200" s="13"/>
      <c r="HN200" s="13"/>
      <c r="HO200" s="13"/>
      <c r="HP200" s="13"/>
      <c r="HQ200" s="13"/>
      <c r="HR200" s="13"/>
      <c r="HS200" s="13"/>
      <c r="HT200" s="13"/>
      <c r="HU200" s="13"/>
      <c r="HV200" s="13"/>
      <c r="HW200" s="13"/>
      <c r="HX200" s="13"/>
      <c r="HY200" s="13"/>
      <c r="HZ200" s="13"/>
      <c r="IA200" s="13"/>
      <c r="IB200" s="13"/>
      <c r="IC200" s="13"/>
      <c r="ID200" s="13"/>
      <c r="IE200" s="13"/>
      <c r="IF200" s="13"/>
      <c r="IG200" s="13"/>
      <c r="IH200" s="13"/>
      <c r="II200" s="13"/>
      <c r="IJ200" s="13"/>
      <c r="IK200" s="13"/>
      <c r="IL200" s="13"/>
      <c r="IM200" s="13"/>
      <c r="IN200" s="13"/>
      <c r="IO200" s="13"/>
      <c r="IP200" s="13"/>
      <c r="IQ200" s="13"/>
      <c r="IR200" s="13"/>
      <c r="IS200" s="13"/>
      <c r="IT200" s="13"/>
      <c r="IU200" s="13"/>
      <c r="IV200" s="13"/>
      <c r="IW200" s="13"/>
      <c r="IX200" s="13"/>
      <c r="IY200" s="13"/>
      <c r="IZ200" s="13"/>
      <c r="JA200" s="13"/>
      <c r="JB200" s="13"/>
      <c r="JC200" s="13"/>
      <c r="JD200" s="13"/>
      <c r="JE200" s="13"/>
      <c r="JF200" s="13"/>
      <c r="JG200" s="13"/>
      <c r="JH200" s="13"/>
      <c r="JI200" s="13"/>
      <c r="JJ200" s="13"/>
      <c r="JK200" s="13"/>
      <c r="JL200" s="5"/>
      <c r="JM200" s="5"/>
    </row>
    <row r="201" spans="2:273" ht="18.75" customHeight="1" x14ac:dyDescent="0.2">
      <c r="B201" s="36"/>
      <c r="C201" s="36"/>
      <c r="D201" s="78"/>
      <c r="E201" s="36"/>
      <c r="F201" s="77"/>
      <c r="G201" s="77"/>
      <c r="H201" s="71"/>
      <c r="I201" s="71"/>
      <c r="J201" s="6"/>
      <c r="K201" s="36"/>
      <c r="L201" s="36"/>
      <c r="M201" s="82"/>
      <c r="N201" s="36"/>
      <c r="O201" s="36"/>
      <c r="P201" s="36"/>
      <c r="Q201" s="19"/>
      <c r="R201" s="6"/>
      <c r="S201" s="6"/>
      <c r="T201" s="6"/>
      <c r="U201" s="19"/>
      <c r="V201" s="19"/>
      <c r="W201" s="19"/>
      <c r="X201" s="19"/>
      <c r="Y201" s="19"/>
      <c r="Z201" s="19"/>
      <c r="AA201" s="19"/>
      <c r="AB201" s="19"/>
      <c r="AC201" s="19"/>
      <c r="AD201" s="19"/>
      <c r="AE201" s="19"/>
      <c r="AF201" s="19"/>
      <c r="AG201" s="19"/>
      <c r="AH201" s="19"/>
      <c r="AI201" s="19"/>
      <c r="AJ201" s="19"/>
      <c r="AK201" s="19"/>
      <c r="AL201" s="19"/>
      <c r="AM201" s="19"/>
      <c r="AN201" s="19"/>
      <c r="AO201" s="19"/>
      <c r="AP201" s="19"/>
      <c r="AQ201" s="19"/>
      <c r="AR201" s="19"/>
      <c r="AS201" s="19"/>
      <c r="AT201" s="19"/>
      <c r="AU201" s="19"/>
      <c r="AV201" s="19"/>
      <c r="AW201" s="19"/>
      <c r="AX201" s="19"/>
      <c r="AY201" s="19"/>
      <c r="AZ201" s="19"/>
      <c r="BA201" s="19"/>
      <c r="BB201" s="19"/>
      <c r="BC201" s="19"/>
      <c r="BD201" s="19"/>
      <c r="BE201" s="19"/>
      <c r="BF201" s="13"/>
      <c r="BG201" s="13"/>
      <c r="BH201" s="13"/>
      <c r="BI201" s="13"/>
      <c r="BJ201" s="13"/>
      <c r="BK201" s="13"/>
      <c r="BL201" s="13"/>
      <c r="BM201" s="13"/>
      <c r="BN201" s="13"/>
      <c r="BO201" s="13"/>
      <c r="BP201" s="13"/>
      <c r="BQ201" s="13"/>
      <c r="BR201" s="13"/>
      <c r="BS201" s="13"/>
      <c r="BT201" s="13"/>
      <c r="BU201" s="13"/>
      <c r="BV201" s="13"/>
      <c r="BW201" s="13"/>
      <c r="BX201" s="13"/>
      <c r="BY201" s="13"/>
      <c r="BZ201" s="13"/>
      <c r="CA201" s="13"/>
      <c r="CB201" s="13"/>
      <c r="CC201" s="13"/>
      <c r="CD201" s="13"/>
      <c r="CE201" s="13"/>
      <c r="CF201" s="13"/>
      <c r="CG201" s="13"/>
      <c r="CH201" s="13"/>
      <c r="CI201" s="13"/>
      <c r="CJ201" s="13"/>
      <c r="CK201" s="13"/>
      <c r="CL201" s="13"/>
      <c r="CM201" s="13"/>
      <c r="CN201" s="13"/>
      <c r="CO201" s="13"/>
      <c r="CP201" s="13"/>
      <c r="CQ201" s="13"/>
      <c r="CR201" s="13"/>
      <c r="CS201" s="13"/>
      <c r="CT201" s="13"/>
      <c r="CU201" s="13"/>
      <c r="CV201" s="13"/>
      <c r="CW201" s="13"/>
      <c r="CX201" s="13"/>
      <c r="CY201" s="13"/>
      <c r="CZ201" s="13"/>
      <c r="DA201" s="13"/>
      <c r="DB201" s="13"/>
      <c r="DC201" s="13"/>
      <c r="DD201" s="13"/>
      <c r="DE201" s="13"/>
      <c r="DF201" s="13"/>
      <c r="DG201" s="13"/>
      <c r="DH201" s="13"/>
      <c r="DI201" s="13"/>
      <c r="DJ201" s="13"/>
      <c r="DK201" s="13"/>
      <c r="DL201" s="13"/>
      <c r="DM201" s="13"/>
      <c r="DN201" s="13"/>
      <c r="DO201" s="13"/>
      <c r="DP201" s="13"/>
      <c r="DQ201" s="13"/>
      <c r="DR201" s="13"/>
      <c r="DS201" s="13"/>
      <c r="DT201" s="13"/>
      <c r="DU201" s="13"/>
      <c r="DV201" s="13"/>
      <c r="DW201" s="13"/>
      <c r="DX201" s="13"/>
      <c r="DY201" s="13"/>
      <c r="DZ201" s="13"/>
      <c r="EA201" s="13"/>
      <c r="EB201" s="13"/>
      <c r="EC201" s="13"/>
      <c r="ED201" s="13"/>
      <c r="EE201" s="13"/>
      <c r="EF201" s="13"/>
      <c r="EG201" s="13"/>
      <c r="EH201" s="13"/>
      <c r="EI201" s="13"/>
      <c r="EJ201" s="13"/>
      <c r="EK201" s="13"/>
      <c r="EL201" s="13"/>
      <c r="EM201" s="13"/>
      <c r="EN201" s="13"/>
      <c r="EO201" s="13"/>
      <c r="EP201" s="13"/>
      <c r="EQ201" s="13"/>
      <c r="ER201" s="13"/>
      <c r="ES201" s="13"/>
      <c r="ET201" s="13"/>
      <c r="EU201" s="13"/>
      <c r="EV201" s="13"/>
      <c r="EW201" s="13"/>
      <c r="EX201" s="13"/>
      <c r="EY201" s="13"/>
      <c r="EZ201" s="13"/>
      <c r="FA201" s="13"/>
      <c r="FB201" s="13"/>
      <c r="FC201" s="13"/>
      <c r="FD201" s="13"/>
      <c r="FE201" s="13"/>
      <c r="FF201" s="13"/>
      <c r="FG201" s="13"/>
      <c r="FH201" s="13"/>
      <c r="FI201" s="13"/>
      <c r="FJ201" s="13"/>
      <c r="FK201" s="13"/>
      <c r="FL201" s="13"/>
      <c r="FM201" s="13"/>
      <c r="FN201" s="13"/>
      <c r="FO201" s="13"/>
      <c r="FP201" s="13"/>
      <c r="FQ201" s="13"/>
      <c r="FR201" s="13"/>
      <c r="FS201" s="13"/>
      <c r="FT201" s="13"/>
      <c r="FU201" s="13"/>
      <c r="FV201" s="13"/>
      <c r="FW201" s="13"/>
      <c r="FX201" s="13"/>
      <c r="FY201" s="13"/>
      <c r="FZ201" s="13"/>
      <c r="GA201" s="13"/>
      <c r="GB201" s="13"/>
      <c r="GC201" s="13"/>
      <c r="GD201" s="13"/>
      <c r="GE201" s="13"/>
      <c r="GF201" s="13"/>
      <c r="GG201" s="13"/>
      <c r="GH201" s="13"/>
      <c r="GI201" s="13"/>
      <c r="GJ201" s="13"/>
      <c r="GK201" s="13"/>
      <c r="GL201" s="13"/>
      <c r="GM201" s="13"/>
      <c r="GN201" s="13"/>
      <c r="GO201" s="13"/>
      <c r="GP201" s="13"/>
      <c r="GQ201" s="13"/>
      <c r="GR201" s="13"/>
      <c r="GS201" s="13"/>
      <c r="GT201" s="13"/>
      <c r="GU201" s="13"/>
      <c r="GV201" s="13"/>
      <c r="GW201" s="13"/>
      <c r="GX201" s="13"/>
      <c r="GY201" s="13"/>
      <c r="GZ201" s="13"/>
      <c r="HA201" s="13"/>
      <c r="HB201" s="13"/>
      <c r="HC201" s="13"/>
      <c r="HD201" s="13"/>
      <c r="HE201" s="13"/>
      <c r="HF201" s="13"/>
      <c r="HG201" s="13"/>
      <c r="HH201" s="13"/>
      <c r="HI201" s="13"/>
      <c r="HJ201" s="13"/>
      <c r="HK201" s="13"/>
      <c r="HL201" s="13"/>
      <c r="HM201" s="13"/>
      <c r="HN201" s="13"/>
      <c r="HO201" s="13"/>
      <c r="HP201" s="13"/>
      <c r="HQ201" s="13"/>
      <c r="HR201" s="13"/>
      <c r="HS201" s="13"/>
      <c r="HT201" s="13"/>
      <c r="HU201" s="13"/>
      <c r="HV201" s="13"/>
      <c r="HW201" s="13"/>
      <c r="HX201" s="13"/>
      <c r="HY201" s="13"/>
      <c r="HZ201" s="13"/>
      <c r="IA201" s="13"/>
      <c r="IB201" s="13"/>
      <c r="IC201" s="13"/>
      <c r="ID201" s="13"/>
      <c r="IE201" s="13"/>
      <c r="IF201" s="13"/>
      <c r="IG201" s="13"/>
      <c r="IH201" s="13"/>
      <c r="II201" s="13"/>
      <c r="IJ201" s="13"/>
      <c r="IK201" s="13"/>
      <c r="IL201" s="13"/>
      <c r="IM201" s="13"/>
      <c r="IN201" s="13"/>
      <c r="IO201" s="13"/>
      <c r="IP201" s="13"/>
      <c r="IQ201" s="13"/>
      <c r="IR201" s="13"/>
      <c r="IS201" s="13"/>
      <c r="IT201" s="13"/>
      <c r="IU201" s="13"/>
      <c r="IV201" s="13"/>
      <c r="IW201" s="13"/>
      <c r="IX201" s="13"/>
      <c r="IY201" s="13"/>
      <c r="IZ201" s="13"/>
      <c r="JA201" s="13"/>
      <c r="JB201" s="13"/>
      <c r="JC201" s="13"/>
      <c r="JD201" s="13"/>
      <c r="JE201" s="13"/>
      <c r="JF201" s="13"/>
      <c r="JG201" s="13"/>
      <c r="JH201" s="13"/>
      <c r="JI201" s="13"/>
      <c r="JJ201" s="13"/>
      <c r="JK201" s="13"/>
      <c r="JL201" s="5"/>
      <c r="JM201" s="5"/>
    </row>
    <row r="202" spans="2:273" ht="18.75" customHeight="1" x14ac:dyDescent="0.2">
      <c r="B202" s="36"/>
      <c r="C202" s="36"/>
      <c r="D202" s="78"/>
      <c r="E202" s="36"/>
      <c r="F202" s="77"/>
      <c r="G202" s="77"/>
      <c r="H202" s="71"/>
      <c r="I202" s="71"/>
      <c r="J202" s="6"/>
      <c r="K202" s="36"/>
      <c r="L202" s="36"/>
      <c r="M202" s="82"/>
      <c r="N202" s="36"/>
      <c r="O202" s="36"/>
      <c r="P202" s="36"/>
      <c r="Q202" s="19"/>
      <c r="R202" s="6"/>
      <c r="S202" s="6"/>
      <c r="T202" s="6"/>
      <c r="U202" s="19"/>
      <c r="V202" s="19"/>
      <c r="W202" s="19"/>
      <c r="X202" s="19"/>
      <c r="Y202" s="19"/>
      <c r="Z202" s="19"/>
      <c r="AA202" s="19"/>
      <c r="AB202" s="19"/>
      <c r="AC202" s="19"/>
      <c r="AD202" s="19"/>
      <c r="AE202" s="19"/>
      <c r="AF202" s="19"/>
      <c r="AG202" s="19"/>
      <c r="AH202" s="19"/>
      <c r="AI202" s="19"/>
      <c r="AJ202" s="19"/>
      <c r="AK202" s="19"/>
      <c r="AL202" s="19"/>
      <c r="AM202" s="19"/>
      <c r="AN202" s="19"/>
      <c r="AO202" s="19"/>
      <c r="AP202" s="19"/>
      <c r="AQ202" s="19"/>
      <c r="AR202" s="19"/>
      <c r="AS202" s="19"/>
      <c r="AT202" s="19"/>
      <c r="AU202" s="19"/>
      <c r="AV202" s="19"/>
      <c r="AW202" s="19"/>
      <c r="AX202" s="19"/>
      <c r="AY202" s="19"/>
      <c r="AZ202" s="19"/>
      <c r="BA202" s="19"/>
      <c r="BB202" s="19"/>
      <c r="BC202" s="19"/>
      <c r="BD202" s="19"/>
      <c r="BE202" s="19"/>
      <c r="BF202" s="13"/>
      <c r="BG202" s="13"/>
      <c r="BH202" s="13"/>
      <c r="BI202" s="13"/>
      <c r="BJ202" s="13"/>
      <c r="BK202" s="13"/>
      <c r="BL202" s="13"/>
      <c r="BM202" s="13"/>
      <c r="BN202" s="13"/>
      <c r="BO202" s="13"/>
      <c r="BP202" s="13"/>
      <c r="BQ202" s="13"/>
      <c r="BR202" s="13"/>
      <c r="BS202" s="13"/>
      <c r="BT202" s="13"/>
      <c r="BU202" s="13"/>
      <c r="BV202" s="13"/>
      <c r="BW202" s="13"/>
      <c r="BX202" s="13"/>
      <c r="BY202" s="13"/>
      <c r="BZ202" s="13"/>
      <c r="CA202" s="13"/>
      <c r="CB202" s="13"/>
      <c r="CC202" s="13"/>
      <c r="CD202" s="13"/>
      <c r="CE202" s="13"/>
      <c r="CF202" s="13"/>
      <c r="CG202" s="13"/>
      <c r="CH202" s="13"/>
      <c r="CI202" s="13"/>
      <c r="CJ202" s="13"/>
      <c r="CK202" s="13"/>
      <c r="CL202" s="13"/>
      <c r="CM202" s="13"/>
      <c r="CN202" s="13"/>
      <c r="CO202" s="13"/>
      <c r="CP202" s="13"/>
      <c r="CQ202" s="13"/>
      <c r="CR202" s="13"/>
      <c r="CS202" s="13"/>
      <c r="CT202" s="13"/>
      <c r="CU202" s="13"/>
      <c r="CV202" s="13"/>
      <c r="CW202" s="13"/>
      <c r="CX202" s="13"/>
      <c r="CY202" s="13"/>
      <c r="CZ202" s="13"/>
      <c r="DA202" s="13"/>
      <c r="DB202" s="13"/>
      <c r="DC202" s="13"/>
      <c r="DD202" s="13"/>
      <c r="DE202" s="13"/>
      <c r="DF202" s="13"/>
      <c r="DG202" s="13"/>
      <c r="DH202" s="13"/>
      <c r="DI202" s="13"/>
      <c r="DJ202" s="13"/>
      <c r="DK202" s="13"/>
      <c r="DL202" s="13"/>
      <c r="DM202" s="13"/>
      <c r="DN202" s="13"/>
      <c r="DO202" s="13"/>
      <c r="DP202" s="13"/>
      <c r="DQ202" s="13"/>
      <c r="DR202" s="13"/>
      <c r="DS202" s="13"/>
      <c r="DT202" s="13"/>
      <c r="DU202" s="13"/>
      <c r="DV202" s="13"/>
      <c r="DW202" s="13"/>
      <c r="DX202" s="13"/>
      <c r="DY202" s="13"/>
      <c r="DZ202" s="13"/>
      <c r="EA202" s="13"/>
      <c r="EB202" s="13"/>
      <c r="EC202" s="13"/>
      <c r="ED202" s="13"/>
      <c r="EE202" s="13"/>
      <c r="EF202" s="13"/>
      <c r="EG202" s="13"/>
      <c r="EH202" s="13"/>
      <c r="EI202" s="13"/>
      <c r="EJ202" s="13"/>
      <c r="EK202" s="13"/>
      <c r="EL202" s="13"/>
      <c r="EM202" s="13"/>
      <c r="EN202" s="13"/>
      <c r="EO202" s="13"/>
      <c r="EP202" s="13"/>
      <c r="EQ202" s="13"/>
      <c r="ER202" s="13"/>
      <c r="ES202" s="13"/>
      <c r="ET202" s="13"/>
      <c r="EU202" s="13"/>
      <c r="EV202" s="13"/>
      <c r="EW202" s="13"/>
      <c r="EX202" s="13"/>
      <c r="EY202" s="13"/>
      <c r="EZ202" s="13"/>
      <c r="FA202" s="13"/>
      <c r="FB202" s="13"/>
      <c r="FC202" s="13"/>
      <c r="FD202" s="13"/>
      <c r="FE202" s="13"/>
      <c r="FF202" s="13"/>
      <c r="FG202" s="13"/>
      <c r="FH202" s="13"/>
      <c r="FI202" s="13"/>
      <c r="FJ202" s="13"/>
      <c r="FK202" s="13"/>
      <c r="FL202" s="13"/>
      <c r="FM202" s="13"/>
      <c r="FN202" s="13"/>
      <c r="FO202" s="13"/>
      <c r="FP202" s="13"/>
      <c r="FQ202" s="13"/>
      <c r="FR202" s="13"/>
      <c r="FS202" s="13"/>
      <c r="FT202" s="13"/>
      <c r="FU202" s="13"/>
      <c r="FV202" s="13"/>
      <c r="FW202" s="13"/>
      <c r="FX202" s="13"/>
      <c r="FY202" s="13"/>
      <c r="FZ202" s="13"/>
      <c r="GA202" s="13"/>
      <c r="GB202" s="13"/>
      <c r="GC202" s="13"/>
      <c r="GD202" s="13"/>
      <c r="GE202" s="13"/>
      <c r="GF202" s="13"/>
      <c r="GG202" s="13"/>
      <c r="GH202" s="13"/>
      <c r="GI202" s="13"/>
      <c r="GJ202" s="13"/>
      <c r="GK202" s="13"/>
      <c r="GL202" s="13"/>
      <c r="GM202" s="13"/>
      <c r="GN202" s="13"/>
      <c r="GO202" s="13"/>
      <c r="GP202" s="13"/>
      <c r="GQ202" s="13"/>
      <c r="GR202" s="13"/>
      <c r="GS202" s="13"/>
      <c r="GT202" s="13"/>
      <c r="GU202" s="13"/>
      <c r="GV202" s="13"/>
      <c r="GW202" s="13"/>
      <c r="GX202" s="13"/>
      <c r="GY202" s="13"/>
      <c r="GZ202" s="13"/>
      <c r="HA202" s="13"/>
      <c r="HB202" s="13"/>
      <c r="HC202" s="13"/>
      <c r="HD202" s="13"/>
      <c r="HE202" s="13"/>
      <c r="HF202" s="13"/>
      <c r="HG202" s="13"/>
      <c r="HH202" s="13"/>
      <c r="HI202" s="13"/>
      <c r="HJ202" s="13"/>
      <c r="HK202" s="13"/>
      <c r="HL202" s="13"/>
      <c r="HM202" s="13"/>
      <c r="HN202" s="13"/>
      <c r="HO202" s="13"/>
      <c r="HP202" s="13"/>
      <c r="HQ202" s="13"/>
      <c r="HR202" s="13"/>
      <c r="HS202" s="13"/>
      <c r="HT202" s="13"/>
      <c r="HU202" s="13"/>
      <c r="HV202" s="13"/>
      <c r="HW202" s="13"/>
      <c r="HX202" s="13"/>
      <c r="HY202" s="13"/>
      <c r="HZ202" s="13"/>
      <c r="IA202" s="13"/>
      <c r="IB202" s="13"/>
      <c r="IC202" s="13"/>
      <c r="ID202" s="13"/>
      <c r="IE202" s="13"/>
      <c r="IF202" s="13"/>
      <c r="IG202" s="13"/>
      <c r="IH202" s="13"/>
      <c r="II202" s="13"/>
      <c r="IJ202" s="13"/>
      <c r="IK202" s="13"/>
      <c r="IL202" s="13"/>
      <c r="IM202" s="13"/>
      <c r="IN202" s="13"/>
      <c r="IO202" s="13"/>
      <c r="IP202" s="13"/>
      <c r="IQ202" s="13"/>
      <c r="IR202" s="13"/>
      <c r="IS202" s="13"/>
      <c r="IT202" s="13"/>
      <c r="IU202" s="13"/>
      <c r="IV202" s="13"/>
      <c r="IW202" s="13"/>
      <c r="IX202" s="13"/>
      <c r="IY202" s="13"/>
      <c r="IZ202" s="13"/>
      <c r="JA202" s="13"/>
      <c r="JB202" s="13"/>
      <c r="JC202" s="13"/>
      <c r="JD202" s="13"/>
      <c r="JE202" s="13"/>
      <c r="JF202" s="13"/>
      <c r="JG202" s="13"/>
      <c r="JH202" s="13"/>
      <c r="JI202" s="13"/>
      <c r="JJ202" s="13"/>
      <c r="JK202" s="13"/>
      <c r="JL202" s="5"/>
      <c r="JM202" s="5"/>
    </row>
    <row r="203" spans="2:273" ht="18.75" customHeight="1" x14ac:dyDescent="0.2">
      <c r="B203" s="36"/>
      <c r="C203" s="36"/>
      <c r="D203" s="78"/>
      <c r="E203" s="36"/>
      <c r="F203" s="77"/>
      <c r="G203" s="77"/>
      <c r="H203" s="71"/>
      <c r="I203" s="71"/>
      <c r="J203" s="6"/>
      <c r="K203" s="36"/>
      <c r="L203" s="36"/>
      <c r="M203" s="82"/>
      <c r="N203" s="36"/>
      <c r="O203" s="36"/>
      <c r="P203" s="36"/>
      <c r="Q203" s="19"/>
      <c r="R203" s="6"/>
      <c r="S203" s="6"/>
      <c r="T203" s="6"/>
      <c r="U203" s="19"/>
      <c r="V203" s="19"/>
      <c r="W203" s="19"/>
      <c r="X203" s="19"/>
      <c r="Y203" s="19"/>
      <c r="Z203" s="19"/>
      <c r="AA203" s="19"/>
      <c r="AB203" s="19"/>
      <c r="AC203" s="19"/>
      <c r="AD203" s="19"/>
      <c r="AE203" s="19"/>
      <c r="AF203" s="19"/>
      <c r="AG203" s="19"/>
      <c r="AH203" s="19"/>
      <c r="AI203" s="19"/>
      <c r="AJ203" s="19"/>
      <c r="AK203" s="19"/>
      <c r="AL203" s="19"/>
      <c r="AM203" s="19"/>
      <c r="AN203" s="19"/>
      <c r="AO203" s="19"/>
      <c r="AP203" s="19"/>
      <c r="AQ203" s="19"/>
      <c r="AR203" s="19"/>
      <c r="AS203" s="19"/>
      <c r="AT203" s="19"/>
      <c r="AU203" s="19"/>
      <c r="AV203" s="19"/>
      <c r="AW203" s="19"/>
      <c r="AX203" s="19"/>
      <c r="AY203" s="19"/>
      <c r="AZ203" s="19"/>
      <c r="BA203" s="19"/>
      <c r="BB203" s="19"/>
      <c r="BC203" s="19"/>
      <c r="BD203" s="19"/>
      <c r="BE203" s="19"/>
      <c r="BF203" s="13"/>
      <c r="BG203" s="13"/>
      <c r="BH203" s="13"/>
      <c r="BI203" s="13"/>
      <c r="BJ203" s="13"/>
      <c r="BK203" s="13"/>
      <c r="BL203" s="13"/>
      <c r="BM203" s="13"/>
      <c r="BN203" s="13"/>
      <c r="BO203" s="13"/>
      <c r="BP203" s="13"/>
      <c r="BQ203" s="13"/>
      <c r="BR203" s="13"/>
      <c r="BS203" s="13"/>
      <c r="BT203" s="13"/>
      <c r="BU203" s="13"/>
      <c r="BV203" s="13"/>
      <c r="BW203" s="13"/>
      <c r="BX203" s="13"/>
      <c r="BY203" s="13"/>
      <c r="BZ203" s="13"/>
      <c r="CA203" s="13"/>
      <c r="CB203" s="13"/>
      <c r="CC203" s="13"/>
      <c r="CD203" s="13"/>
      <c r="CE203" s="13"/>
      <c r="CF203" s="13"/>
      <c r="CG203" s="13"/>
      <c r="CH203" s="13"/>
      <c r="CI203" s="13"/>
      <c r="CJ203" s="13"/>
      <c r="CK203" s="13"/>
      <c r="CL203" s="13"/>
      <c r="CM203" s="13"/>
      <c r="CN203" s="13"/>
      <c r="CO203" s="13"/>
      <c r="CP203" s="13"/>
      <c r="CQ203" s="13"/>
      <c r="CR203" s="13"/>
      <c r="CS203" s="13"/>
      <c r="CT203" s="13"/>
      <c r="CU203" s="13"/>
      <c r="CV203" s="13"/>
      <c r="CW203" s="13"/>
      <c r="CX203" s="13"/>
      <c r="CY203" s="13"/>
      <c r="CZ203" s="13"/>
      <c r="DA203" s="13"/>
      <c r="DB203" s="13"/>
      <c r="DC203" s="13"/>
      <c r="DD203" s="13"/>
      <c r="DE203" s="13"/>
      <c r="DF203" s="13"/>
      <c r="DG203" s="13"/>
      <c r="DH203" s="13"/>
      <c r="DI203" s="13"/>
      <c r="DJ203" s="13"/>
      <c r="DK203" s="13"/>
      <c r="DL203" s="13"/>
      <c r="DM203" s="13"/>
      <c r="DN203" s="13"/>
      <c r="DO203" s="13"/>
      <c r="DP203" s="13"/>
      <c r="DQ203" s="13"/>
      <c r="DR203" s="13"/>
      <c r="DS203" s="13"/>
      <c r="DT203" s="13"/>
      <c r="DU203" s="13"/>
      <c r="DV203" s="13"/>
      <c r="DW203" s="13"/>
      <c r="DX203" s="13"/>
      <c r="DY203" s="13"/>
      <c r="DZ203" s="13"/>
      <c r="EA203" s="13"/>
      <c r="EB203" s="13"/>
      <c r="EC203" s="13"/>
      <c r="ED203" s="13"/>
      <c r="EE203" s="13"/>
      <c r="EF203" s="13"/>
      <c r="EG203" s="13"/>
      <c r="EH203" s="13"/>
      <c r="EI203" s="13"/>
      <c r="EJ203" s="13"/>
      <c r="EK203" s="13"/>
      <c r="EL203" s="13"/>
      <c r="EM203" s="13"/>
      <c r="EN203" s="13"/>
      <c r="EO203" s="13"/>
      <c r="EP203" s="13"/>
      <c r="EQ203" s="13"/>
      <c r="ER203" s="13"/>
      <c r="ES203" s="13"/>
      <c r="ET203" s="13"/>
      <c r="EU203" s="13"/>
      <c r="EV203" s="13"/>
      <c r="EW203" s="13"/>
      <c r="EX203" s="13"/>
      <c r="EY203" s="13"/>
      <c r="EZ203" s="13"/>
      <c r="FA203" s="13"/>
      <c r="FB203" s="13"/>
      <c r="FC203" s="13"/>
      <c r="FD203" s="13"/>
      <c r="FE203" s="13"/>
      <c r="FF203" s="13"/>
      <c r="FG203" s="13"/>
      <c r="FH203" s="13"/>
      <c r="FI203" s="13"/>
      <c r="FJ203" s="13"/>
      <c r="FK203" s="13"/>
      <c r="FL203" s="13"/>
      <c r="FM203" s="13"/>
      <c r="FN203" s="13"/>
      <c r="FO203" s="13"/>
      <c r="FP203" s="13"/>
      <c r="FQ203" s="13"/>
      <c r="FR203" s="13"/>
      <c r="FS203" s="13"/>
      <c r="FT203" s="13"/>
      <c r="FU203" s="13"/>
      <c r="FV203" s="13"/>
      <c r="FW203" s="13"/>
      <c r="FX203" s="13"/>
      <c r="FY203" s="13"/>
      <c r="FZ203" s="13"/>
      <c r="GA203" s="13"/>
      <c r="GB203" s="13"/>
      <c r="GC203" s="13"/>
      <c r="GD203" s="13"/>
      <c r="GE203" s="13"/>
      <c r="GF203" s="13"/>
      <c r="GG203" s="13"/>
      <c r="GH203" s="13"/>
      <c r="GI203" s="13"/>
      <c r="GJ203" s="13"/>
      <c r="GK203" s="13"/>
      <c r="GL203" s="13"/>
      <c r="GM203" s="13"/>
      <c r="GN203" s="13"/>
      <c r="GO203" s="13"/>
      <c r="GP203" s="13"/>
      <c r="GQ203" s="13"/>
      <c r="GR203" s="13"/>
      <c r="GS203" s="13"/>
      <c r="GT203" s="13"/>
      <c r="GU203" s="13"/>
      <c r="GV203" s="13"/>
      <c r="GW203" s="13"/>
      <c r="GX203" s="13"/>
      <c r="GY203" s="13"/>
      <c r="GZ203" s="13"/>
      <c r="HA203" s="13"/>
      <c r="HB203" s="13"/>
      <c r="HC203" s="13"/>
      <c r="HD203" s="13"/>
      <c r="HE203" s="13"/>
      <c r="HF203" s="13"/>
      <c r="HG203" s="13"/>
      <c r="HH203" s="13"/>
      <c r="HI203" s="13"/>
      <c r="HJ203" s="13"/>
      <c r="HK203" s="13"/>
      <c r="HL203" s="13"/>
      <c r="HM203" s="13"/>
      <c r="HN203" s="13"/>
      <c r="HO203" s="13"/>
      <c r="HP203" s="13"/>
      <c r="HQ203" s="13"/>
      <c r="HR203" s="13"/>
      <c r="HS203" s="13"/>
      <c r="HT203" s="13"/>
      <c r="HU203" s="13"/>
      <c r="HV203" s="13"/>
      <c r="HW203" s="13"/>
      <c r="HX203" s="13"/>
      <c r="HY203" s="13"/>
      <c r="HZ203" s="13"/>
      <c r="IA203" s="13"/>
      <c r="IB203" s="13"/>
      <c r="IC203" s="13"/>
      <c r="ID203" s="13"/>
      <c r="IE203" s="13"/>
      <c r="IF203" s="13"/>
      <c r="IG203" s="13"/>
      <c r="IH203" s="13"/>
      <c r="II203" s="13"/>
      <c r="IJ203" s="13"/>
      <c r="IK203" s="13"/>
      <c r="IL203" s="13"/>
      <c r="IM203" s="13"/>
      <c r="IN203" s="13"/>
      <c r="IO203" s="13"/>
      <c r="IP203" s="13"/>
      <c r="IQ203" s="13"/>
      <c r="IR203" s="13"/>
      <c r="IS203" s="13"/>
      <c r="IT203" s="13"/>
      <c r="IU203" s="13"/>
      <c r="IV203" s="13"/>
      <c r="IW203" s="13"/>
      <c r="IX203" s="13"/>
      <c r="IY203" s="13"/>
      <c r="IZ203" s="13"/>
      <c r="JA203" s="13"/>
      <c r="JB203" s="13"/>
      <c r="JC203" s="13"/>
      <c r="JD203" s="13"/>
      <c r="JE203" s="13"/>
      <c r="JF203" s="13"/>
      <c r="JG203" s="13"/>
      <c r="JH203" s="13"/>
      <c r="JI203" s="13"/>
      <c r="JJ203" s="13"/>
      <c r="JK203" s="13"/>
      <c r="JL203" s="5"/>
      <c r="JM203" s="5"/>
    </row>
    <row r="204" spans="2:273" ht="18.75" customHeight="1" x14ac:dyDescent="0.2">
      <c r="B204" s="36"/>
      <c r="C204" s="36"/>
      <c r="D204" s="78"/>
      <c r="E204" s="36"/>
      <c r="F204" s="77"/>
      <c r="G204" s="77"/>
      <c r="H204" s="71"/>
      <c r="I204" s="71"/>
      <c r="J204" s="6"/>
      <c r="K204" s="36"/>
      <c r="L204" s="36"/>
      <c r="M204" s="82"/>
      <c r="N204" s="36"/>
      <c r="O204" s="36"/>
      <c r="P204" s="36"/>
      <c r="Q204" s="19"/>
      <c r="R204" s="6"/>
      <c r="S204" s="6"/>
      <c r="T204" s="6"/>
      <c r="U204" s="19"/>
      <c r="V204" s="19"/>
      <c r="W204" s="19"/>
      <c r="X204" s="19"/>
      <c r="Y204" s="19"/>
      <c r="Z204" s="19"/>
      <c r="AA204" s="19"/>
      <c r="AB204" s="19"/>
      <c r="AC204" s="19"/>
      <c r="AD204" s="19"/>
      <c r="AE204" s="19"/>
      <c r="AF204" s="19"/>
      <c r="AG204" s="19"/>
      <c r="AH204" s="19"/>
      <c r="AI204" s="19"/>
      <c r="AJ204" s="19"/>
      <c r="AK204" s="19"/>
      <c r="AL204" s="19"/>
      <c r="AM204" s="19"/>
      <c r="AN204" s="19"/>
      <c r="AO204" s="19"/>
      <c r="AP204" s="19"/>
      <c r="AQ204" s="19"/>
      <c r="AR204" s="19"/>
      <c r="AS204" s="19"/>
      <c r="AT204" s="19"/>
      <c r="AU204" s="19"/>
      <c r="AV204" s="19"/>
      <c r="AW204" s="19"/>
      <c r="AX204" s="19"/>
      <c r="AY204" s="19"/>
      <c r="AZ204" s="19"/>
      <c r="BA204" s="19"/>
      <c r="BB204" s="19"/>
      <c r="BC204" s="19"/>
      <c r="BD204" s="19"/>
      <c r="BE204" s="19"/>
      <c r="BF204" s="13"/>
      <c r="BG204" s="13"/>
      <c r="BH204" s="13"/>
      <c r="BI204" s="13"/>
      <c r="BJ204" s="13"/>
      <c r="BK204" s="13"/>
      <c r="BL204" s="13"/>
      <c r="BM204" s="13"/>
      <c r="BN204" s="13"/>
      <c r="BO204" s="13"/>
      <c r="BP204" s="13"/>
      <c r="BQ204" s="13"/>
      <c r="BR204" s="13"/>
      <c r="BS204" s="13"/>
      <c r="BT204" s="13"/>
      <c r="BU204" s="13"/>
      <c r="BV204" s="13"/>
      <c r="BW204" s="13"/>
      <c r="BX204" s="13"/>
      <c r="BY204" s="13"/>
      <c r="BZ204" s="13"/>
      <c r="CA204" s="13"/>
      <c r="CB204" s="13"/>
      <c r="CC204" s="13"/>
      <c r="CD204" s="13"/>
      <c r="CE204" s="13"/>
      <c r="CF204" s="13"/>
      <c r="CG204" s="13"/>
      <c r="CH204" s="13"/>
      <c r="CI204" s="13"/>
      <c r="CJ204" s="13"/>
      <c r="CK204" s="13"/>
      <c r="CL204" s="13"/>
      <c r="CM204" s="13"/>
      <c r="CN204" s="13"/>
      <c r="CO204" s="13"/>
      <c r="CP204" s="13"/>
      <c r="CQ204" s="13"/>
      <c r="CR204" s="13"/>
      <c r="CS204" s="13"/>
      <c r="CT204" s="13"/>
      <c r="CU204" s="13"/>
      <c r="CV204" s="13"/>
      <c r="CW204" s="13"/>
      <c r="CX204" s="13"/>
      <c r="CY204" s="13"/>
      <c r="CZ204" s="13"/>
      <c r="DA204" s="13"/>
      <c r="DB204" s="13"/>
      <c r="DC204" s="13"/>
      <c r="DD204" s="13"/>
      <c r="DE204" s="13"/>
      <c r="DF204" s="13"/>
      <c r="DG204" s="13"/>
      <c r="DH204" s="13"/>
      <c r="DI204" s="13"/>
      <c r="DJ204" s="13"/>
      <c r="DK204" s="13"/>
      <c r="DL204" s="13"/>
      <c r="DM204" s="13"/>
      <c r="DN204" s="13"/>
      <c r="DO204" s="13"/>
      <c r="DP204" s="13"/>
      <c r="DQ204" s="13"/>
      <c r="DR204" s="13"/>
      <c r="DS204" s="13"/>
      <c r="DT204" s="13"/>
      <c r="DU204" s="13"/>
      <c r="DV204" s="13"/>
      <c r="DW204" s="13"/>
      <c r="DX204" s="13"/>
      <c r="DY204" s="13"/>
      <c r="DZ204" s="13"/>
      <c r="EA204" s="13"/>
      <c r="EB204" s="13"/>
      <c r="EC204" s="13"/>
      <c r="ED204" s="13"/>
      <c r="EE204" s="13"/>
      <c r="EF204" s="13"/>
      <c r="EG204" s="13"/>
      <c r="EH204" s="13"/>
      <c r="EI204" s="13"/>
      <c r="EJ204" s="13"/>
      <c r="EK204" s="13"/>
      <c r="EL204" s="13"/>
      <c r="EM204" s="13"/>
      <c r="EN204" s="13"/>
      <c r="EO204" s="13"/>
      <c r="EP204" s="13"/>
      <c r="EQ204" s="13"/>
      <c r="ER204" s="13"/>
      <c r="ES204" s="13"/>
      <c r="ET204" s="13"/>
      <c r="EU204" s="13"/>
      <c r="EV204" s="13"/>
      <c r="EW204" s="13"/>
      <c r="EX204" s="13"/>
      <c r="EY204" s="13"/>
      <c r="EZ204" s="13"/>
      <c r="FA204" s="13"/>
      <c r="FB204" s="13"/>
      <c r="FC204" s="13"/>
      <c r="FD204" s="13"/>
      <c r="FE204" s="13"/>
      <c r="FF204" s="13"/>
      <c r="FG204" s="13"/>
      <c r="FH204" s="13"/>
      <c r="FI204" s="13"/>
      <c r="FJ204" s="13"/>
      <c r="FK204" s="13"/>
      <c r="FL204" s="13"/>
      <c r="FM204" s="13"/>
      <c r="FN204" s="13"/>
      <c r="FO204" s="13"/>
      <c r="FP204" s="13"/>
      <c r="FQ204" s="13"/>
      <c r="FR204" s="13"/>
      <c r="FS204" s="13"/>
      <c r="FT204" s="13"/>
      <c r="FU204" s="13"/>
      <c r="FV204" s="13"/>
      <c r="FW204" s="13"/>
      <c r="FX204" s="13"/>
      <c r="FY204" s="13"/>
      <c r="FZ204" s="13"/>
      <c r="GA204" s="13"/>
      <c r="GB204" s="13"/>
      <c r="GC204" s="13"/>
      <c r="GD204" s="13"/>
      <c r="GE204" s="13"/>
      <c r="GF204" s="13"/>
      <c r="GG204" s="13"/>
      <c r="GH204" s="13"/>
      <c r="GI204" s="13"/>
      <c r="GJ204" s="13"/>
      <c r="GK204" s="13"/>
      <c r="GL204" s="13"/>
      <c r="GM204" s="13"/>
      <c r="GN204" s="13"/>
      <c r="GO204" s="13"/>
      <c r="GP204" s="13"/>
      <c r="GQ204" s="13"/>
      <c r="GR204" s="13"/>
      <c r="GS204" s="13"/>
      <c r="GT204" s="13"/>
      <c r="GU204" s="13"/>
      <c r="GV204" s="13"/>
      <c r="GW204" s="13"/>
      <c r="GX204" s="13"/>
      <c r="GY204" s="13"/>
      <c r="GZ204" s="13"/>
      <c r="HA204" s="13"/>
      <c r="HB204" s="13"/>
      <c r="HC204" s="13"/>
      <c r="HD204" s="13"/>
      <c r="HE204" s="13"/>
      <c r="HF204" s="13"/>
      <c r="HG204" s="13"/>
      <c r="HH204" s="13"/>
      <c r="HI204" s="13"/>
      <c r="HJ204" s="13"/>
      <c r="HK204" s="13"/>
      <c r="HL204" s="13"/>
      <c r="HM204" s="13"/>
      <c r="HN204" s="13"/>
      <c r="HO204" s="13"/>
      <c r="HP204" s="13"/>
      <c r="HQ204" s="13"/>
      <c r="HR204" s="13"/>
      <c r="HS204" s="13"/>
      <c r="HT204" s="13"/>
      <c r="HU204" s="13"/>
      <c r="HV204" s="13"/>
      <c r="HW204" s="13"/>
      <c r="HX204" s="13"/>
      <c r="HY204" s="13"/>
      <c r="HZ204" s="13"/>
      <c r="IA204" s="13"/>
      <c r="IB204" s="13"/>
      <c r="IC204" s="13"/>
      <c r="ID204" s="13"/>
      <c r="IE204" s="13"/>
      <c r="IF204" s="13"/>
      <c r="IG204" s="13"/>
      <c r="IH204" s="13"/>
      <c r="II204" s="13"/>
      <c r="IJ204" s="13"/>
      <c r="IK204" s="13"/>
      <c r="IL204" s="13"/>
      <c r="IM204" s="13"/>
      <c r="IN204" s="13"/>
      <c r="IO204" s="13"/>
      <c r="IP204" s="13"/>
      <c r="IQ204" s="13"/>
      <c r="IR204" s="13"/>
      <c r="IS204" s="13"/>
      <c r="IT204" s="13"/>
      <c r="IU204" s="13"/>
      <c r="IV204" s="13"/>
      <c r="IW204" s="13"/>
      <c r="IX204" s="13"/>
      <c r="IY204" s="13"/>
      <c r="IZ204" s="13"/>
      <c r="JA204" s="13"/>
      <c r="JB204" s="13"/>
      <c r="JC204" s="13"/>
      <c r="JD204" s="13"/>
      <c r="JE204" s="13"/>
      <c r="JF204" s="13"/>
      <c r="JG204" s="13"/>
      <c r="JH204" s="13"/>
      <c r="JI204" s="13"/>
      <c r="JJ204" s="13"/>
      <c r="JK204" s="13"/>
      <c r="JL204" s="5"/>
      <c r="JM204" s="5"/>
    </row>
    <row r="205" spans="2:273" ht="18.75" customHeight="1" x14ac:dyDescent="0.2">
      <c r="B205" s="36"/>
      <c r="C205" s="36"/>
      <c r="D205" s="78"/>
      <c r="E205" s="36"/>
      <c r="F205" s="77"/>
      <c r="G205" s="77"/>
      <c r="H205" s="71"/>
      <c r="I205" s="71"/>
      <c r="J205" s="6"/>
      <c r="K205" s="36"/>
      <c r="L205" s="36"/>
      <c r="M205" s="82"/>
      <c r="N205" s="36"/>
      <c r="O205" s="36"/>
      <c r="P205" s="36"/>
      <c r="Q205" s="19"/>
      <c r="R205" s="6"/>
      <c r="S205" s="6"/>
      <c r="T205" s="6"/>
      <c r="U205" s="19"/>
      <c r="V205" s="19"/>
      <c r="W205" s="19"/>
      <c r="X205" s="19"/>
      <c r="Y205" s="19"/>
      <c r="Z205" s="19"/>
      <c r="AA205" s="19"/>
      <c r="AB205" s="19"/>
      <c r="AC205" s="19"/>
      <c r="AD205" s="19"/>
      <c r="AE205" s="19"/>
      <c r="AF205" s="19"/>
      <c r="AG205" s="19"/>
      <c r="AH205" s="19"/>
      <c r="AI205" s="19"/>
      <c r="AJ205" s="19"/>
      <c r="AK205" s="19"/>
      <c r="AL205" s="19"/>
      <c r="AM205" s="19"/>
      <c r="AN205" s="19"/>
      <c r="AO205" s="19"/>
      <c r="AP205" s="19"/>
      <c r="AQ205" s="19"/>
      <c r="AR205" s="19"/>
      <c r="AS205" s="19"/>
      <c r="AT205" s="19"/>
      <c r="AU205" s="19"/>
      <c r="AV205" s="19"/>
      <c r="AW205" s="19"/>
      <c r="AX205" s="19"/>
      <c r="AY205" s="19"/>
      <c r="AZ205" s="19"/>
      <c r="BA205" s="19"/>
      <c r="BB205" s="19"/>
      <c r="BC205" s="19"/>
      <c r="BD205" s="19"/>
      <c r="BE205" s="19"/>
      <c r="BF205" s="13"/>
      <c r="BG205" s="13"/>
      <c r="BH205" s="13"/>
      <c r="BI205" s="13"/>
      <c r="BJ205" s="13"/>
      <c r="BK205" s="13"/>
      <c r="BL205" s="13"/>
      <c r="BM205" s="13"/>
      <c r="BN205" s="13"/>
      <c r="BO205" s="13"/>
      <c r="BP205" s="13"/>
      <c r="BQ205" s="13"/>
      <c r="BR205" s="13"/>
      <c r="BS205" s="13"/>
      <c r="BT205" s="13"/>
      <c r="BU205" s="13"/>
      <c r="BV205" s="13"/>
      <c r="BW205" s="13"/>
      <c r="BX205" s="13"/>
      <c r="BY205" s="13"/>
      <c r="BZ205" s="13"/>
      <c r="CA205" s="13"/>
      <c r="CB205" s="13"/>
      <c r="CC205" s="13"/>
      <c r="CD205" s="13"/>
      <c r="CE205" s="13"/>
      <c r="CF205" s="13"/>
      <c r="CG205" s="13"/>
      <c r="CH205" s="13"/>
      <c r="CI205" s="13"/>
      <c r="CJ205" s="13"/>
      <c r="CK205" s="13"/>
      <c r="CL205" s="13"/>
      <c r="CM205" s="13"/>
      <c r="CN205" s="13"/>
      <c r="CO205" s="13"/>
      <c r="CP205" s="13"/>
      <c r="CQ205" s="13"/>
      <c r="CR205" s="13"/>
      <c r="CS205" s="13"/>
      <c r="CT205" s="13"/>
      <c r="CU205" s="13"/>
      <c r="CV205" s="13"/>
      <c r="CW205" s="13"/>
      <c r="CX205" s="13"/>
      <c r="CY205" s="13"/>
      <c r="CZ205" s="13"/>
      <c r="DA205" s="13"/>
      <c r="DB205" s="13"/>
      <c r="DC205" s="13"/>
      <c r="DD205" s="13"/>
      <c r="DE205" s="13"/>
      <c r="DF205" s="13"/>
      <c r="DG205" s="13"/>
      <c r="DH205" s="13"/>
      <c r="DI205" s="13"/>
      <c r="DJ205" s="13"/>
      <c r="DK205" s="13"/>
      <c r="DL205" s="13"/>
      <c r="DM205" s="13"/>
      <c r="DN205" s="13"/>
      <c r="DO205" s="13"/>
      <c r="DP205" s="13"/>
      <c r="DQ205" s="13"/>
      <c r="DR205" s="13"/>
      <c r="DS205" s="13"/>
      <c r="DT205" s="13"/>
      <c r="DU205" s="13"/>
      <c r="DV205" s="13"/>
      <c r="DW205" s="13"/>
      <c r="DX205" s="13"/>
      <c r="DY205" s="13"/>
      <c r="DZ205" s="13"/>
      <c r="EA205" s="13"/>
      <c r="EB205" s="13"/>
      <c r="EC205" s="13"/>
      <c r="ED205" s="13"/>
      <c r="EE205" s="13"/>
      <c r="EF205" s="13"/>
      <c r="EG205" s="13"/>
      <c r="EH205" s="13"/>
      <c r="EI205" s="13"/>
      <c r="EJ205" s="13"/>
      <c r="EK205" s="13"/>
      <c r="EL205" s="13"/>
      <c r="EM205" s="13"/>
      <c r="EN205" s="13"/>
      <c r="EO205" s="13"/>
      <c r="EP205" s="13"/>
      <c r="EQ205" s="13"/>
      <c r="ER205" s="13"/>
      <c r="ES205" s="13"/>
      <c r="ET205" s="13"/>
      <c r="EU205" s="13"/>
      <c r="EV205" s="13"/>
      <c r="EW205" s="13"/>
      <c r="EX205" s="13"/>
      <c r="EY205" s="13"/>
      <c r="EZ205" s="13"/>
      <c r="FA205" s="13"/>
      <c r="FB205" s="13"/>
      <c r="FC205" s="13"/>
      <c r="FD205" s="13"/>
      <c r="FE205" s="13"/>
      <c r="FF205" s="13"/>
      <c r="FG205" s="13"/>
      <c r="FH205" s="13"/>
      <c r="FI205" s="13"/>
      <c r="FJ205" s="13"/>
      <c r="FK205" s="13"/>
      <c r="FL205" s="13"/>
      <c r="FM205" s="13"/>
      <c r="FN205" s="13"/>
      <c r="FO205" s="13"/>
      <c r="FP205" s="13"/>
      <c r="FQ205" s="13"/>
      <c r="FR205" s="13"/>
      <c r="FS205" s="13"/>
      <c r="FT205" s="13"/>
      <c r="FU205" s="13"/>
      <c r="FV205" s="13"/>
      <c r="FW205" s="13"/>
      <c r="FX205" s="13"/>
      <c r="FY205" s="13"/>
      <c r="FZ205" s="13"/>
      <c r="GA205" s="13"/>
      <c r="GB205" s="13"/>
      <c r="GC205" s="13"/>
      <c r="GD205" s="13"/>
      <c r="GE205" s="13"/>
      <c r="GF205" s="13"/>
      <c r="GG205" s="13"/>
      <c r="GH205" s="13"/>
      <c r="GI205" s="13"/>
      <c r="GJ205" s="13"/>
      <c r="GK205" s="13"/>
      <c r="GL205" s="13"/>
      <c r="GM205" s="13"/>
      <c r="GN205" s="13"/>
      <c r="GO205" s="13"/>
      <c r="GP205" s="13"/>
      <c r="GQ205" s="13"/>
      <c r="GR205" s="13"/>
      <c r="GS205" s="13"/>
      <c r="GT205" s="13"/>
      <c r="GU205" s="13"/>
      <c r="GV205" s="13"/>
      <c r="GW205" s="13"/>
      <c r="GX205" s="13"/>
      <c r="GY205" s="13"/>
      <c r="GZ205" s="13"/>
      <c r="HA205" s="13"/>
      <c r="HB205" s="13"/>
      <c r="HC205" s="13"/>
      <c r="HD205" s="13"/>
      <c r="HE205" s="13"/>
      <c r="HF205" s="13"/>
      <c r="HG205" s="13"/>
      <c r="HH205" s="13"/>
      <c r="HI205" s="13"/>
      <c r="HJ205" s="13"/>
      <c r="HK205" s="13"/>
      <c r="HL205" s="13"/>
      <c r="HM205" s="13"/>
      <c r="HN205" s="13"/>
      <c r="HO205" s="13"/>
      <c r="HP205" s="13"/>
      <c r="HQ205" s="13"/>
      <c r="HR205" s="13"/>
      <c r="HS205" s="13"/>
      <c r="HT205" s="13"/>
      <c r="HU205" s="13"/>
      <c r="HV205" s="13"/>
      <c r="HW205" s="13"/>
      <c r="HX205" s="13"/>
      <c r="HY205" s="13"/>
      <c r="HZ205" s="13"/>
      <c r="IA205" s="13"/>
      <c r="IB205" s="13"/>
      <c r="IC205" s="13"/>
      <c r="ID205" s="13"/>
      <c r="IE205" s="13"/>
      <c r="IF205" s="13"/>
      <c r="IG205" s="13"/>
      <c r="IH205" s="13"/>
      <c r="II205" s="13"/>
      <c r="IJ205" s="13"/>
      <c r="IK205" s="13"/>
      <c r="IL205" s="13"/>
      <c r="IM205" s="13"/>
      <c r="IN205" s="13"/>
      <c r="IO205" s="13"/>
      <c r="IP205" s="13"/>
      <c r="IQ205" s="13"/>
      <c r="IR205" s="13"/>
      <c r="IS205" s="13"/>
      <c r="IT205" s="13"/>
      <c r="IU205" s="13"/>
      <c r="IV205" s="13"/>
      <c r="IW205" s="13"/>
      <c r="IX205" s="13"/>
      <c r="IY205" s="13"/>
      <c r="IZ205" s="13"/>
      <c r="JA205" s="13"/>
      <c r="JB205" s="13"/>
      <c r="JC205" s="13"/>
      <c r="JD205" s="13"/>
      <c r="JE205" s="13"/>
      <c r="JF205" s="13"/>
      <c r="JG205" s="13"/>
      <c r="JH205" s="13"/>
      <c r="JI205" s="13"/>
      <c r="JJ205" s="13"/>
      <c r="JK205" s="13"/>
      <c r="JL205" s="5"/>
      <c r="JM205" s="5"/>
    </row>
    <row r="206" spans="2:273" ht="18.75" customHeight="1" x14ac:dyDescent="0.2">
      <c r="B206" s="36"/>
      <c r="C206" s="36"/>
      <c r="D206" s="78"/>
      <c r="E206" s="36"/>
      <c r="F206" s="77"/>
      <c r="G206" s="77"/>
      <c r="H206" s="71"/>
      <c r="I206" s="71"/>
      <c r="J206" s="6"/>
      <c r="K206" s="36"/>
      <c r="L206" s="36"/>
      <c r="M206" s="82"/>
      <c r="N206" s="36"/>
      <c r="O206" s="36"/>
      <c r="P206" s="36"/>
      <c r="Q206" s="19"/>
      <c r="R206" s="6"/>
      <c r="S206" s="6"/>
      <c r="T206" s="6"/>
      <c r="U206" s="19"/>
      <c r="V206" s="19"/>
      <c r="W206" s="19"/>
      <c r="X206" s="19"/>
      <c r="Y206" s="19"/>
      <c r="Z206" s="19"/>
      <c r="AA206" s="19"/>
      <c r="AB206" s="19"/>
      <c r="AC206" s="19"/>
      <c r="AD206" s="19"/>
      <c r="AE206" s="19"/>
      <c r="AF206" s="19"/>
      <c r="AG206" s="19"/>
      <c r="AH206" s="19"/>
      <c r="AI206" s="19"/>
      <c r="AJ206" s="19"/>
      <c r="AK206" s="19"/>
      <c r="AL206" s="19"/>
      <c r="AM206" s="19"/>
      <c r="AN206" s="19"/>
      <c r="AO206" s="19"/>
      <c r="AP206" s="19"/>
      <c r="AQ206" s="19"/>
      <c r="AR206" s="19"/>
      <c r="AS206" s="19"/>
      <c r="AT206" s="19"/>
      <c r="AU206" s="19"/>
      <c r="AV206" s="19"/>
      <c r="AW206" s="19"/>
      <c r="AX206" s="19"/>
      <c r="AY206" s="19"/>
      <c r="AZ206" s="19"/>
      <c r="BA206" s="19"/>
      <c r="BB206" s="19"/>
      <c r="BC206" s="19"/>
      <c r="BD206" s="19"/>
      <c r="BE206" s="19"/>
      <c r="BF206" s="13"/>
      <c r="BG206" s="13"/>
      <c r="BH206" s="13"/>
      <c r="BI206" s="13"/>
      <c r="BJ206" s="13"/>
      <c r="BK206" s="13"/>
      <c r="BL206" s="13"/>
      <c r="BM206" s="13"/>
      <c r="BN206" s="13"/>
      <c r="BO206" s="13"/>
      <c r="BP206" s="13"/>
      <c r="BQ206" s="13"/>
      <c r="BR206" s="13"/>
      <c r="BS206" s="13"/>
      <c r="BT206" s="13"/>
      <c r="BU206" s="13"/>
      <c r="BV206" s="13"/>
      <c r="BW206" s="13"/>
      <c r="BX206" s="13"/>
      <c r="BY206" s="13"/>
      <c r="BZ206" s="13"/>
      <c r="CA206" s="13"/>
      <c r="CB206" s="13"/>
      <c r="CC206" s="13"/>
      <c r="CD206" s="13"/>
      <c r="CE206" s="13"/>
      <c r="CF206" s="13"/>
      <c r="CG206" s="13"/>
      <c r="CH206" s="13"/>
      <c r="CI206" s="13"/>
      <c r="CJ206" s="13"/>
      <c r="CK206" s="13"/>
      <c r="CL206" s="13"/>
      <c r="CM206" s="13"/>
      <c r="CN206" s="13"/>
      <c r="CO206" s="13"/>
      <c r="CP206" s="13"/>
      <c r="CQ206" s="13"/>
      <c r="CR206" s="13"/>
      <c r="CS206" s="13"/>
      <c r="CT206" s="13"/>
      <c r="CU206" s="13"/>
      <c r="CV206" s="13"/>
      <c r="CW206" s="13"/>
      <c r="CX206" s="13"/>
      <c r="CY206" s="13"/>
      <c r="CZ206" s="13"/>
      <c r="DA206" s="13"/>
      <c r="DB206" s="13"/>
      <c r="DC206" s="13"/>
      <c r="DD206" s="13"/>
      <c r="DE206" s="13"/>
      <c r="DF206" s="13"/>
      <c r="DG206" s="13"/>
      <c r="DH206" s="13"/>
      <c r="DI206" s="13"/>
      <c r="DJ206" s="13"/>
      <c r="DK206" s="13"/>
      <c r="DL206" s="13"/>
      <c r="DM206" s="13"/>
      <c r="DN206" s="13"/>
      <c r="DO206" s="13"/>
      <c r="DP206" s="13"/>
      <c r="DQ206" s="13"/>
      <c r="DR206" s="13"/>
      <c r="DS206" s="13"/>
      <c r="DT206" s="13"/>
      <c r="DU206" s="13"/>
      <c r="DV206" s="13"/>
      <c r="DW206" s="13"/>
      <c r="DX206" s="13"/>
      <c r="DY206" s="13"/>
      <c r="DZ206" s="13"/>
      <c r="EA206" s="13"/>
      <c r="EB206" s="13"/>
      <c r="EC206" s="13"/>
      <c r="ED206" s="13"/>
      <c r="EE206" s="13"/>
      <c r="EF206" s="13"/>
      <c r="EG206" s="13"/>
      <c r="EH206" s="13"/>
      <c r="EI206" s="13"/>
      <c r="EJ206" s="13"/>
      <c r="EK206" s="13"/>
      <c r="EL206" s="13"/>
      <c r="EM206" s="13"/>
      <c r="EN206" s="13"/>
      <c r="EO206" s="13"/>
      <c r="EP206" s="13"/>
      <c r="EQ206" s="13"/>
      <c r="ER206" s="13"/>
      <c r="ES206" s="13"/>
      <c r="ET206" s="13"/>
      <c r="EU206" s="13"/>
      <c r="EV206" s="13"/>
      <c r="EW206" s="13"/>
      <c r="EX206" s="13"/>
      <c r="EY206" s="13"/>
      <c r="EZ206" s="13"/>
      <c r="FA206" s="13"/>
      <c r="FB206" s="13"/>
      <c r="FC206" s="13"/>
      <c r="FD206" s="13"/>
      <c r="FE206" s="13"/>
      <c r="FF206" s="13"/>
      <c r="FG206" s="13"/>
      <c r="FH206" s="13"/>
      <c r="FI206" s="13"/>
      <c r="FJ206" s="13"/>
      <c r="FK206" s="13"/>
      <c r="FL206" s="13"/>
      <c r="FM206" s="13"/>
      <c r="FN206" s="13"/>
      <c r="FO206" s="13"/>
      <c r="FP206" s="13"/>
      <c r="FQ206" s="13"/>
      <c r="FR206" s="13"/>
      <c r="FS206" s="13"/>
      <c r="FT206" s="13"/>
      <c r="FU206" s="13"/>
      <c r="FV206" s="13"/>
      <c r="FW206" s="13"/>
      <c r="FX206" s="13"/>
      <c r="FY206" s="13"/>
      <c r="FZ206" s="13"/>
      <c r="GA206" s="13"/>
      <c r="GB206" s="13"/>
      <c r="GC206" s="13"/>
      <c r="GD206" s="13"/>
      <c r="GE206" s="13"/>
      <c r="GF206" s="13"/>
      <c r="GG206" s="13"/>
      <c r="GH206" s="13"/>
      <c r="GI206" s="13"/>
      <c r="GJ206" s="13"/>
      <c r="GK206" s="13"/>
      <c r="GL206" s="13"/>
      <c r="GM206" s="13"/>
      <c r="GN206" s="13"/>
      <c r="GO206" s="13"/>
      <c r="GP206" s="13"/>
      <c r="GQ206" s="13"/>
      <c r="GR206" s="13"/>
      <c r="GS206" s="13"/>
      <c r="GT206" s="13"/>
      <c r="GU206" s="13"/>
      <c r="GV206" s="13"/>
      <c r="GW206" s="13"/>
      <c r="GX206" s="13"/>
      <c r="GY206" s="13"/>
      <c r="GZ206" s="13"/>
      <c r="HA206" s="13"/>
      <c r="HB206" s="13"/>
      <c r="HC206" s="13"/>
      <c r="HD206" s="13"/>
      <c r="HE206" s="13"/>
      <c r="HF206" s="13"/>
      <c r="HG206" s="13"/>
      <c r="HH206" s="13"/>
      <c r="HI206" s="13"/>
      <c r="HJ206" s="13"/>
      <c r="HK206" s="13"/>
      <c r="HL206" s="13"/>
      <c r="HM206" s="13"/>
      <c r="HN206" s="13"/>
      <c r="HO206" s="13"/>
      <c r="HP206" s="13"/>
      <c r="HQ206" s="13"/>
      <c r="HR206" s="13"/>
      <c r="HS206" s="13"/>
      <c r="HT206" s="13"/>
      <c r="HU206" s="13"/>
      <c r="HV206" s="13"/>
      <c r="HW206" s="13"/>
      <c r="HX206" s="13"/>
      <c r="HY206" s="13"/>
      <c r="HZ206" s="13"/>
      <c r="IA206" s="13"/>
      <c r="IB206" s="13"/>
      <c r="IC206" s="13"/>
      <c r="ID206" s="13"/>
      <c r="IE206" s="13"/>
      <c r="IF206" s="13"/>
      <c r="IG206" s="13"/>
      <c r="IH206" s="13"/>
      <c r="II206" s="13"/>
      <c r="IJ206" s="13"/>
      <c r="IK206" s="13"/>
      <c r="IL206" s="13"/>
      <c r="IM206" s="13"/>
      <c r="IN206" s="13"/>
      <c r="IO206" s="13"/>
      <c r="IP206" s="13"/>
      <c r="IQ206" s="13"/>
      <c r="IR206" s="13"/>
      <c r="IS206" s="13"/>
      <c r="IT206" s="13"/>
      <c r="IU206" s="13"/>
      <c r="IV206" s="13"/>
      <c r="IW206" s="13"/>
      <c r="IX206" s="13"/>
      <c r="IY206" s="13"/>
      <c r="IZ206" s="13"/>
      <c r="JA206" s="13"/>
      <c r="JB206" s="13"/>
      <c r="JC206" s="13"/>
      <c r="JD206" s="13"/>
      <c r="JE206" s="13"/>
      <c r="JF206" s="13"/>
      <c r="JG206" s="13"/>
      <c r="JH206" s="13"/>
      <c r="JI206" s="13"/>
      <c r="JJ206" s="13"/>
      <c r="JK206" s="13"/>
      <c r="JL206" s="5"/>
      <c r="JM206" s="5"/>
    </row>
    <row r="207" spans="2:273" ht="18.75" customHeight="1" x14ac:dyDescent="0.2">
      <c r="B207" s="36"/>
      <c r="C207" s="36"/>
      <c r="D207" s="78"/>
      <c r="E207" s="36"/>
      <c r="F207" s="77"/>
      <c r="G207" s="77"/>
      <c r="H207" s="71"/>
      <c r="I207" s="71"/>
      <c r="J207" s="6"/>
      <c r="K207" s="36"/>
      <c r="L207" s="36"/>
      <c r="M207" s="82"/>
      <c r="N207" s="36"/>
      <c r="O207" s="36"/>
      <c r="P207" s="36"/>
      <c r="Q207" s="19"/>
      <c r="R207" s="6"/>
      <c r="S207" s="6"/>
      <c r="T207" s="6"/>
      <c r="U207" s="19"/>
      <c r="V207" s="19"/>
      <c r="W207" s="19"/>
      <c r="X207" s="19"/>
      <c r="Y207" s="19"/>
      <c r="Z207" s="19"/>
      <c r="AA207" s="19"/>
      <c r="AB207" s="19"/>
      <c r="AC207" s="19"/>
      <c r="AD207" s="19"/>
      <c r="AE207" s="19"/>
      <c r="AF207" s="19"/>
      <c r="AG207" s="19"/>
      <c r="AH207" s="19"/>
      <c r="AI207" s="19"/>
      <c r="AJ207" s="19"/>
      <c r="AK207" s="19"/>
      <c r="AL207" s="19"/>
      <c r="AM207" s="19"/>
      <c r="AN207" s="19"/>
      <c r="AO207" s="19"/>
      <c r="AP207" s="19"/>
      <c r="AQ207" s="19"/>
      <c r="AR207" s="19"/>
      <c r="AS207" s="19"/>
      <c r="AT207" s="19"/>
      <c r="AU207" s="19"/>
      <c r="AV207" s="19"/>
      <c r="AW207" s="19"/>
      <c r="AX207" s="19"/>
      <c r="AY207" s="19"/>
      <c r="AZ207" s="19"/>
      <c r="BA207" s="19"/>
      <c r="BB207" s="19"/>
      <c r="BC207" s="19"/>
      <c r="BD207" s="19"/>
      <c r="BE207" s="19"/>
      <c r="BF207" s="13"/>
      <c r="BG207" s="13"/>
      <c r="BH207" s="13"/>
      <c r="BI207" s="13"/>
      <c r="BJ207" s="13"/>
      <c r="BK207" s="13"/>
      <c r="BL207" s="13"/>
      <c r="BM207" s="13"/>
      <c r="BN207" s="13"/>
      <c r="BO207" s="13"/>
      <c r="BP207" s="13"/>
      <c r="BQ207" s="13"/>
      <c r="BR207" s="13"/>
      <c r="BS207" s="13"/>
      <c r="BT207" s="13"/>
      <c r="BU207" s="13"/>
      <c r="BV207" s="13"/>
      <c r="BW207" s="13"/>
      <c r="BX207" s="13"/>
      <c r="BY207" s="13"/>
      <c r="BZ207" s="13"/>
      <c r="CA207" s="13"/>
      <c r="CB207" s="13"/>
      <c r="CC207" s="13"/>
      <c r="CD207" s="13"/>
      <c r="CE207" s="13"/>
      <c r="CF207" s="13"/>
      <c r="CG207" s="13"/>
      <c r="CH207" s="13"/>
      <c r="CI207" s="13"/>
      <c r="CJ207" s="13"/>
      <c r="CK207" s="13"/>
      <c r="CL207" s="13"/>
      <c r="CM207" s="13"/>
      <c r="CN207" s="13"/>
      <c r="CO207" s="13"/>
      <c r="CP207" s="13"/>
      <c r="CQ207" s="13"/>
      <c r="CR207" s="13"/>
      <c r="CS207" s="13"/>
      <c r="CT207" s="13"/>
      <c r="CU207" s="13"/>
      <c r="CV207" s="13"/>
      <c r="CW207" s="13"/>
      <c r="CX207" s="13"/>
      <c r="CY207" s="13"/>
      <c r="CZ207" s="13"/>
      <c r="DA207" s="13"/>
      <c r="DB207" s="13"/>
      <c r="DC207" s="13"/>
      <c r="DD207" s="13"/>
      <c r="DE207" s="13"/>
      <c r="DF207" s="13"/>
      <c r="DG207" s="13"/>
      <c r="DH207" s="13"/>
      <c r="DI207" s="13"/>
      <c r="DJ207" s="13"/>
      <c r="DK207" s="13"/>
      <c r="DL207" s="13"/>
      <c r="DM207" s="13"/>
      <c r="DN207" s="13"/>
      <c r="DO207" s="13"/>
      <c r="DP207" s="13"/>
      <c r="DQ207" s="13"/>
      <c r="DR207" s="13"/>
      <c r="DS207" s="13"/>
      <c r="DT207" s="13"/>
      <c r="DU207" s="13"/>
      <c r="DV207" s="13"/>
      <c r="DW207" s="13"/>
      <c r="DX207" s="13"/>
      <c r="DY207" s="13"/>
      <c r="DZ207" s="13"/>
      <c r="EA207" s="13"/>
      <c r="EB207" s="13"/>
      <c r="EC207" s="13"/>
      <c r="ED207" s="13"/>
      <c r="EE207" s="13"/>
      <c r="EF207" s="13"/>
      <c r="EG207" s="13"/>
      <c r="EH207" s="13"/>
      <c r="EI207" s="13"/>
      <c r="EJ207" s="13"/>
      <c r="EK207" s="13"/>
      <c r="EL207" s="13"/>
      <c r="EM207" s="13"/>
      <c r="EN207" s="13"/>
      <c r="EO207" s="13"/>
      <c r="EP207" s="13"/>
      <c r="EQ207" s="13"/>
      <c r="ER207" s="13"/>
      <c r="ES207" s="13"/>
      <c r="ET207" s="13"/>
      <c r="EU207" s="13"/>
      <c r="EV207" s="13"/>
      <c r="EW207" s="13"/>
      <c r="EX207" s="13"/>
      <c r="EY207" s="13"/>
      <c r="EZ207" s="13"/>
      <c r="FA207" s="13"/>
      <c r="FB207" s="13"/>
      <c r="FC207" s="13"/>
      <c r="FD207" s="13"/>
      <c r="FE207" s="13"/>
      <c r="FF207" s="13"/>
      <c r="FG207" s="13"/>
      <c r="FH207" s="13"/>
      <c r="FI207" s="13"/>
      <c r="FJ207" s="13"/>
      <c r="FK207" s="13"/>
      <c r="FL207" s="13"/>
      <c r="FM207" s="13"/>
      <c r="FN207" s="13"/>
      <c r="FO207" s="13"/>
      <c r="FP207" s="13"/>
      <c r="FQ207" s="13"/>
      <c r="FR207" s="13"/>
      <c r="FS207" s="13"/>
      <c r="FT207" s="13"/>
      <c r="FU207" s="13"/>
      <c r="FV207" s="13"/>
      <c r="FW207" s="13"/>
      <c r="FX207" s="13"/>
      <c r="FY207" s="13"/>
      <c r="FZ207" s="13"/>
      <c r="GA207" s="13"/>
      <c r="GB207" s="13"/>
      <c r="GC207" s="13"/>
      <c r="GD207" s="13"/>
      <c r="GE207" s="13"/>
      <c r="GF207" s="13"/>
      <c r="GG207" s="13"/>
      <c r="GH207" s="13"/>
      <c r="GI207" s="13"/>
      <c r="GJ207" s="13"/>
      <c r="GK207" s="13"/>
      <c r="GL207" s="13"/>
      <c r="GM207" s="13"/>
      <c r="GN207" s="13"/>
      <c r="GO207" s="13"/>
      <c r="GP207" s="13"/>
      <c r="GQ207" s="13"/>
      <c r="GR207" s="13"/>
      <c r="GS207" s="13"/>
      <c r="GT207" s="13"/>
      <c r="GU207" s="13"/>
      <c r="GV207" s="13"/>
      <c r="GW207" s="13"/>
      <c r="GX207" s="13"/>
      <c r="GY207" s="13"/>
      <c r="GZ207" s="13"/>
      <c r="HA207" s="13"/>
      <c r="HB207" s="13"/>
      <c r="HC207" s="13"/>
      <c r="HD207" s="13"/>
      <c r="HE207" s="13"/>
      <c r="HF207" s="13"/>
      <c r="HG207" s="13"/>
      <c r="HH207" s="13"/>
      <c r="HI207" s="13"/>
      <c r="HJ207" s="13"/>
      <c r="HK207" s="13"/>
      <c r="HL207" s="13"/>
      <c r="HM207" s="13"/>
      <c r="HN207" s="13"/>
      <c r="HO207" s="13"/>
      <c r="HP207" s="13"/>
      <c r="HQ207" s="13"/>
      <c r="HR207" s="13"/>
      <c r="HS207" s="13"/>
      <c r="HT207" s="13"/>
      <c r="HU207" s="13"/>
      <c r="HV207" s="13"/>
      <c r="HW207" s="13"/>
      <c r="HX207" s="13"/>
      <c r="HY207" s="13"/>
      <c r="HZ207" s="13"/>
      <c r="IA207" s="13"/>
      <c r="IB207" s="13"/>
      <c r="IC207" s="13"/>
      <c r="ID207" s="13"/>
      <c r="IE207" s="13"/>
      <c r="IF207" s="13"/>
      <c r="IG207" s="13"/>
      <c r="IH207" s="13"/>
      <c r="II207" s="13"/>
      <c r="IJ207" s="13"/>
      <c r="IK207" s="13"/>
      <c r="IL207" s="13"/>
      <c r="IM207" s="13"/>
      <c r="IN207" s="13"/>
      <c r="IO207" s="13"/>
      <c r="IP207" s="13"/>
      <c r="IQ207" s="13"/>
      <c r="IR207" s="13"/>
      <c r="IS207" s="13"/>
      <c r="IT207" s="13"/>
      <c r="IU207" s="13"/>
      <c r="IV207" s="13"/>
      <c r="IW207" s="13"/>
      <c r="IX207" s="13"/>
      <c r="IY207" s="13"/>
      <c r="IZ207" s="13"/>
      <c r="JA207" s="13"/>
      <c r="JB207" s="13"/>
      <c r="JC207" s="13"/>
      <c r="JD207" s="13"/>
      <c r="JE207" s="13"/>
      <c r="JF207" s="13"/>
      <c r="JG207" s="13"/>
      <c r="JH207" s="13"/>
      <c r="JI207" s="13"/>
      <c r="JJ207" s="13"/>
      <c r="JK207" s="13"/>
      <c r="JL207" s="5"/>
      <c r="JM207" s="5"/>
    </row>
    <row r="208" spans="2:273" ht="18.75" customHeight="1" x14ac:dyDescent="0.2">
      <c r="B208" s="36"/>
      <c r="C208" s="36"/>
      <c r="D208" s="78"/>
      <c r="E208" s="36"/>
      <c r="F208" s="77"/>
      <c r="G208" s="77"/>
      <c r="H208" s="71"/>
      <c r="I208" s="71"/>
      <c r="J208" s="6"/>
      <c r="K208" s="36"/>
      <c r="L208" s="36"/>
      <c r="M208" s="82"/>
      <c r="N208" s="36"/>
      <c r="O208" s="36"/>
      <c r="P208" s="36"/>
      <c r="Q208" s="19"/>
      <c r="R208" s="6"/>
      <c r="S208" s="6"/>
      <c r="T208" s="6"/>
      <c r="U208" s="19"/>
      <c r="V208" s="19"/>
      <c r="W208" s="19"/>
      <c r="X208" s="19"/>
      <c r="Y208" s="19"/>
      <c r="Z208" s="19"/>
      <c r="AA208" s="19"/>
      <c r="AB208" s="19"/>
      <c r="AC208" s="19"/>
      <c r="AD208" s="19"/>
      <c r="AE208" s="19"/>
      <c r="AF208" s="19"/>
      <c r="AG208" s="19"/>
      <c r="AH208" s="19"/>
      <c r="AI208" s="19"/>
      <c r="AJ208" s="19"/>
      <c r="AK208" s="19"/>
      <c r="AL208" s="19"/>
      <c r="AM208" s="19"/>
      <c r="AN208" s="19"/>
      <c r="AO208" s="19"/>
      <c r="AP208" s="19"/>
      <c r="AQ208" s="19"/>
      <c r="AR208" s="19"/>
      <c r="AS208" s="19"/>
      <c r="AT208" s="19"/>
      <c r="AU208" s="19"/>
      <c r="AV208" s="19"/>
      <c r="AW208" s="19"/>
      <c r="AX208" s="19"/>
      <c r="AY208" s="19"/>
      <c r="AZ208" s="19"/>
      <c r="BA208" s="19"/>
      <c r="BB208" s="19"/>
      <c r="BC208" s="19"/>
      <c r="BD208" s="19"/>
      <c r="BE208" s="19"/>
      <c r="BF208" s="13"/>
      <c r="BG208" s="13"/>
      <c r="BH208" s="13"/>
      <c r="BI208" s="13"/>
      <c r="BJ208" s="13"/>
      <c r="BK208" s="13"/>
      <c r="BL208" s="13"/>
      <c r="BM208" s="13"/>
      <c r="BN208" s="13"/>
      <c r="BO208" s="13"/>
      <c r="BP208" s="13"/>
      <c r="BQ208" s="13"/>
      <c r="BR208" s="13"/>
      <c r="BS208" s="13"/>
      <c r="BT208" s="13"/>
      <c r="BU208" s="13"/>
      <c r="BV208" s="13"/>
      <c r="BW208" s="13"/>
      <c r="BX208" s="13"/>
      <c r="BY208" s="13"/>
      <c r="BZ208" s="13"/>
      <c r="CA208" s="13"/>
      <c r="CB208" s="13"/>
      <c r="CC208" s="13"/>
      <c r="CD208" s="13"/>
      <c r="CE208" s="13"/>
      <c r="CF208" s="13"/>
      <c r="CG208" s="13"/>
      <c r="CH208" s="13"/>
      <c r="CI208" s="13"/>
      <c r="CJ208" s="13"/>
      <c r="CK208" s="13"/>
      <c r="CL208" s="13"/>
      <c r="CM208" s="13"/>
      <c r="CN208" s="13"/>
      <c r="CO208" s="13"/>
      <c r="CP208" s="13"/>
      <c r="CQ208" s="13"/>
      <c r="CR208" s="13"/>
      <c r="CS208" s="13"/>
      <c r="CT208" s="13"/>
      <c r="CU208" s="13"/>
      <c r="CV208" s="13"/>
      <c r="CW208" s="13"/>
      <c r="CX208" s="13"/>
      <c r="CY208" s="13"/>
      <c r="CZ208" s="13"/>
      <c r="DA208" s="13"/>
      <c r="DB208" s="13"/>
      <c r="DC208" s="13"/>
      <c r="DD208" s="13"/>
      <c r="DE208" s="13"/>
      <c r="DF208" s="13"/>
      <c r="DG208" s="13"/>
      <c r="DH208" s="13"/>
      <c r="DI208" s="13"/>
      <c r="DJ208" s="13"/>
      <c r="DK208" s="13"/>
      <c r="DL208" s="13"/>
      <c r="DM208" s="13"/>
      <c r="DN208" s="13"/>
      <c r="DO208" s="13"/>
      <c r="DP208" s="13"/>
      <c r="DQ208" s="13"/>
      <c r="DR208" s="13"/>
      <c r="DS208" s="13"/>
      <c r="DT208" s="13"/>
      <c r="DU208" s="13"/>
      <c r="DV208" s="13"/>
      <c r="DW208" s="13"/>
      <c r="DX208" s="13"/>
      <c r="DY208" s="13"/>
      <c r="DZ208" s="13"/>
      <c r="EA208" s="13"/>
      <c r="EB208" s="13"/>
      <c r="EC208" s="13"/>
      <c r="ED208" s="13"/>
      <c r="EE208" s="13"/>
      <c r="EF208" s="13"/>
      <c r="EG208" s="13"/>
      <c r="EH208" s="13"/>
      <c r="EI208" s="13"/>
      <c r="EJ208" s="13"/>
      <c r="EK208" s="13"/>
      <c r="EL208" s="13"/>
      <c r="EM208" s="13"/>
      <c r="EN208" s="13"/>
      <c r="EO208" s="13"/>
      <c r="EP208" s="13"/>
      <c r="EQ208" s="13"/>
      <c r="ER208" s="13"/>
      <c r="ES208" s="13"/>
      <c r="ET208" s="13"/>
      <c r="EU208" s="13"/>
      <c r="EV208" s="13"/>
      <c r="EW208" s="13"/>
      <c r="EX208" s="13"/>
      <c r="EY208" s="13"/>
      <c r="EZ208" s="13"/>
      <c r="FA208" s="13"/>
      <c r="FB208" s="13"/>
      <c r="FC208" s="13"/>
      <c r="FD208" s="13"/>
      <c r="FE208" s="13"/>
      <c r="FF208" s="13"/>
      <c r="FG208" s="13"/>
      <c r="FH208" s="13"/>
      <c r="FI208" s="13"/>
      <c r="FJ208" s="13"/>
      <c r="FK208" s="13"/>
      <c r="FL208" s="13"/>
      <c r="FM208" s="13"/>
      <c r="FN208" s="13"/>
      <c r="FO208" s="13"/>
      <c r="FP208" s="13"/>
      <c r="FQ208" s="13"/>
      <c r="FR208" s="13"/>
      <c r="FS208" s="13"/>
      <c r="FT208" s="13"/>
      <c r="FU208" s="13"/>
      <c r="FV208" s="13"/>
      <c r="FW208" s="13"/>
      <c r="FX208" s="13"/>
      <c r="FY208" s="13"/>
      <c r="FZ208" s="13"/>
      <c r="GA208" s="13"/>
      <c r="GB208" s="13"/>
      <c r="GC208" s="13"/>
      <c r="GD208" s="13"/>
      <c r="GE208" s="13"/>
      <c r="GF208" s="13"/>
      <c r="GG208" s="13"/>
      <c r="GH208" s="13"/>
      <c r="GI208" s="13"/>
      <c r="GJ208" s="13"/>
      <c r="GK208" s="13"/>
      <c r="GL208" s="13"/>
      <c r="GM208" s="13"/>
      <c r="GN208" s="13"/>
      <c r="GO208" s="13"/>
      <c r="GP208" s="13"/>
      <c r="GQ208" s="13"/>
      <c r="GR208" s="13"/>
      <c r="GS208" s="13"/>
      <c r="GT208" s="13"/>
      <c r="GU208" s="13"/>
      <c r="GV208" s="13"/>
      <c r="GW208" s="13"/>
      <c r="GX208" s="13"/>
      <c r="GY208" s="13"/>
      <c r="GZ208" s="13"/>
      <c r="HA208" s="13"/>
      <c r="HB208" s="13"/>
      <c r="HC208" s="13"/>
      <c r="HD208" s="13"/>
      <c r="HE208" s="13"/>
      <c r="HF208" s="13"/>
      <c r="HG208" s="13"/>
      <c r="HH208" s="13"/>
      <c r="HI208" s="13"/>
      <c r="HJ208" s="13"/>
      <c r="HK208" s="13"/>
      <c r="HL208" s="13"/>
      <c r="HM208" s="13"/>
      <c r="HN208" s="13"/>
      <c r="HO208" s="13"/>
      <c r="HP208" s="13"/>
      <c r="HQ208" s="13"/>
      <c r="HR208" s="13"/>
      <c r="HS208" s="13"/>
      <c r="HT208" s="13"/>
      <c r="HU208" s="13"/>
      <c r="HV208" s="13"/>
      <c r="HW208" s="13"/>
      <c r="HX208" s="13"/>
      <c r="HY208" s="13"/>
      <c r="HZ208" s="13"/>
      <c r="IA208" s="13"/>
      <c r="IB208" s="13"/>
      <c r="IC208" s="13"/>
      <c r="ID208" s="13"/>
      <c r="IE208" s="13"/>
      <c r="IF208" s="13"/>
      <c r="IG208" s="13"/>
      <c r="IH208" s="13"/>
      <c r="II208" s="13"/>
      <c r="IJ208" s="13"/>
      <c r="IK208" s="13"/>
      <c r="IL208" s="13"/>
      <c r="IM208" s="13"/>
      <c r="IN208" s="13"/>
      <c r="IO208" s="13"/>
      <c r="IP208" s="13"/>
      <c r="IQ208" s="13"/>
      <c r="IR208" s="13"/>
      <c r="IS208" s="13"/>
      <c r="IT208" s="13"/>
      <c r="IU208" s="13"/>
      <c r="IV208" s="13"/>
      <c r="IW208" s="13"/>
      <c r="IX208" s="13"/>
      <c r="IY208" s="13"/>
      <c r="IZ208" s="13"/>
      <c r="JA208" s="13"/>
      <c r="JB208" s="13"/>
      <c r="JC208" s="13"/>
      <c r="JD208" s="13"/>
      <c r="JE208" s="13"/>
      <c r="JF208" s="13"/>
      <c r="JG208" s="13"/>
      <c r="JH208" s="13"/>
      <c r="JI208" s="13"/>
      <c r="JJ208" s="13"/>
      <c r="JK208" s="13"/>
      <c r="JL208" s="5"/>
      <c r="JM208" s="5"/>
    </row>
    <row r="209" spans="2:273" ht="18.75" customHeight="1" x14ac:dyDescent="0.2">
      <c r="B209" s="36"/>
      <c r="C209" s="36"/>
      <c r="D209" s="78"/>
      <c r="E209" s="36"/>
      <c r="F209" s="77"/>
      <c r="G209" s="77"/>
      <c r="H209" s="71"/>
      <c r="I209" s="71"/>
      <c r="J209" s="6"/>
      <c r="K209" s="36"/>
      <c r="L209" s="36"/>
      <c r="M209" s="82"/>
      <c r="N209" s="36"/>
      <c r="O209" s="36"/>
      <c r="P209" s="36"/>
      <c r="Q209" s="19"/>
      <c r="R209" s="6"/>
      <c r="S209" s="6"/>
      <c r="T209" s="6"/>
      <c r="U209" s="19"/>
      <c r="V209" s="19"/>
      <c r="W209" s="19"/>
      <c r="X209" s="19"/>
      <c r="Y209" s="19"/>
      <c r="Z209" s="19"/>
      <c r="AA209" s="19"/>
      <c r="AB209" s="19"/>
      <c r="AC209" s="19"/>
      <c r="AD209" s="19"/>
      <c r="AE209" s="19"/>
      <c r="AF209" s="19"/>
      <c r="AG209" s="19"/>
      <c r="AH209" s="19"/>
      <c r="AI209" s="19"/>
      <c r="AJ209" s="19"/>
      <c r="AK209" s="19"/>
      <c r="AL209" s="19"/>
      <c r="AM209" s="19"/>
      <c r="AN209" s="19"/>
      <c r="AO209" s="19"/>
      <c r="AP209" s="19"/>
      <c r="AQ209" s="19"/>
      <c r="AR209" s="19"/>
      <c r="AS209" s="19"/>
      <c r="AT209" s="19"/>
      <c r="AU209" s="19"/>
      <c r="AV209" s="19"/>
      <c r="AW209" s="19"/>
      <c r="AX209" s="19"/>
      <c r="AY209" s="19"/>
      <c r="AZ209" s="19"/>
      <c r="BA209" s="19"/>
      <c r="BB209" s="19"/>
      <c r="BC209" s="19"/>
      <c r="BD209" s="19"/>
      <c r="BE209" s="19"/>
      <c r="BF209" s="13"/>
      <c r="BG209" s="13"/>
      <c r="BH209" s="13"/>
      <c r="BI209" s="13"/>
      <c r="BJ209" s="13"/>
      <c r="BK209" s="13"/>
      <c r="BL209" s="13"/>
      <c r="BM209" s="13"/>
      <c r="BN209" s="13"/>
      <c r="BO209" s="13"/>
      <c r="BP209" s="13"/>
      <c r="BQ209" s="13"/>
      <c r="BR209" s="13"/>
      <c r="BS209" s="13"/>
      <c r="BT209" s="13"/>
      <c r="BU209" s="13"/>
      <c r="BV209" s="13"/>
      <c r="BW209" s="13"/>
      <c r="BX209" s="13"/>
      <c r="BY209" s="13"/>
      <c r="BZ209" s="13"/>
      <c r="CA209" s="13"/>
      <c r="CB209" s="13"/>
      <c r="CC209" s="13"/>
      <c r="CD209" s="13"/>
      <c r="CE209" s="13"/>
      <c r="CF209" s="13"/>
      <c r="CG209" s="13"/>
      <c r="CH209" s="13"/>
      <c r="CI209" s="13"/>
      <c r="CJ209" s="13"/>
      <c r="CK209" s="13"/>
      <c r="CL209" s="13"/>
      <c r="CM209" s="13"/>
      <c r="CN209" s="13"/>
      <c r="CO209" s="13"/>
      <c r="CP209" s="13"/>
      <c r="CQ209" s="13"/>
      <c r="CR209" s="13"/>
      <c r="CS209" s="13"/>
      <c r="CT209" s="13"/>
      <c r="CU209" s="13"/>
      <c r="CV209" s="13"/>
      <c r="CW209" s="13"/>
      <c r="CX209" s="13"/>
      <c r="CY209" s="13"/>
      <c r="CZ209" s="13"/>
      <c r="DA209" s="13"/>
      <c r="DB209" s="13"/>
      <c r="DC209" s="13"/>
      <c r="DD209" s="13"/>
      <c r="DE209" s="13"/>
      <c r="DF209" s="13"/>
      <c r="DG209" s="13"/>
      <c r="DH209" s="13"/>
      <c r="DI209" s="13"/>
      <c r="DJ209" s="13"/>
      <c r="DK209" s="13"/>
      <c r="DL209" s="13"/>
      <c r="DM209" s="13"/>
      <c r="DN209" s="13"/>
      <c r="DO209" s="13"/>
      <c r="DP209" s="13"/>
      <c r="DQ209" s="13"/>
      <c r="DR209" s="13"/>
      <c r="DS209" s="13"/>
      <c r="DT209" s="13"/>
      <c r="DU209" s="13"/>
      <c r="DV209" s="13"/>
      <c r="DW209" s="13"/>
      <c r="DX209" s="13"/>
      <c r="DY209" s="13"/>
      <c r="DZ209" s="13"/>
      <c r="EA209" s="13"/>
      <c r="EB209" s="13"/>
      <c r="EC209" s="13"/>
      <c r="ED209" s="13"/>
      <c r="EE209" s="13"/>
      <c r="EF209" s="13"/>
      <c r="EG209" s="13"/>
      <c r="EH209" s="13"/>
      <c r="EI209" s="13"/>
      <c r="EJ209" s="13"/>
      <c r="EK209" s="13"/>
      <c r="EL209" s="13"/>
      <c r="EM209" s="13"/>
      <c r="EN209" s="13"/>
      <c r="EO209" s="13"/>
      <c r="EP209" s="13"/>
      <c r="EQ209" s="13"/>
      <c r="ER209" s="13"/>
      <c r="ES209" s="13"/>
      <c r="ET209" s="13"/>
      <c r="EU209" s="13"/>
      <c r="EV209" s="13"/>
      <c r="EW209" s="13"/>
      <c r="EX209" s="13"/>
      <c r="EY209" s="13"/>
      <c r="EZ209" s="13"/>
      <c r="FA209" s="13"/>
      <c r="FB209" s="13"/>
      <c r="FC209" s="13"/>
      <c r="FD209" s="13"/>
      <c r="FE209" s="13"/>
      <c r="FF209" s="13"/>
      <c r="FG209" s="13"/>
      <c r="FH209" s="13"/>
      <c r="FI209" s="13"/>
      <c r="FJ209" s="13"/>
      <c r="FK209" s="13"/>
      <c r="FL209" s="13"/>
      <c r="FM209" s="13"/>
      <c r="FN209" s="13"/>
      <c r="FO209" s="13"/>
      <c r="FP209" s="13"/>
      <c r="FQ209" s="13"/>
      <c r="FR209" s="13"/>
      <c r="FS209" s="13"/>
      <c r="FT209" s="13"/>
      <c r="FU209" s="13"/>
      <c r="FV209" s="13"/>
      <c r="FW209" s="13"/>
      <c r="FX209" s="13"/>
      <c r="FY209" s="13"/>
      <c r="FZ209" s="13"/>
      <c r="GA209" s="13"/>
      <c r="GB209" s="13"/>
      <c r="GC209" s="13"/>
      <c r="GD209" s="13"/>
      <c r="GE209" s="13"/>
      <c r="GF209" s="13"/>
      <c r="GG209" s="13"/>
      <c r="GH209" s="13"/>
      <c r="GI209" s="13"/>
      <c r="GJ209" s="13"/>
      <c r="GK209" s="13"/>
      <c r="GL209" s="13"/>
      <c r="GM209" s="13"/>
      <c r="GN209" s="13"/>
      <c r="GO209" s="13"/>
      <c r="GP209" s="13"/>
      <c r="GQ209" s="13"/>
      <c r="GR209" s="13"/>
      <c r="GS209" s="13"/>
      <c r="GT209" s="13"/>
      <c r="GU209" s="13"/>
      <c r="GV209" s="13"/>
      <c r="GW209" s="13"/>
      <c r="GX209" s="13"/>
      <c r="GY209" s="13"/>
      <c r="GZ209" s="13"/>
      <c r="HA209" s="13"/>
      <c r="HB209" s="13"/>
      <c r="HC209" s="13"/>
      <c r="HD209" s="13"/>
      <c r="HE209" s="13"/>
      <c r="HF209" s="13"/>
      <c r="HG209" s="13"/>
      <c r="HH209" s="13"/>
      <c r="HI209" s="13"/>
      <c r="HJ209" s="13"/>
      <c r="HK209" s="13"/>
      <c r="HL209" s="13"/>
      <c r="HM209" s="13"/>
      <c r="HN209" s="13"/>
      <c r="HO209" s="13"/>
      <c r="HP209" s="13"/>
      <c r="HQ209" s="13"/>
      <c r="HR209" s="13"/>
      <c r="HS209" s="13"/>
      <c r="HT209" s="13"/>
      <c r="HU209" s="13"/>
      <c r="HV209" s="13"/>
      <c r="HW209" s="13"/>
      <c r="HX209" s="13"/>
      <c r="HY209" s="13"/>
      <c r="HZ209" s="13"/>
      <c r="IA209" s="13"/>
      <c r="IB209" s="13"/>
      <c r="IC209" s="13"/>
      <c r="ID209" s="13"/>
      <c r="IE209" s="13"/>
      <c r="IF209" s="13"/>
      <c r="IG209" s="13"/>
      <c r="IH209" s="13"/>
      <c r="II209" s="13"/>
      <c r="IJ209" s="13"/>
      <c r="IK209" s="13"/>
      <c r="IL209" s="13"/>
      <c r="IM209" s="13"/>
      <c r="IN209" s="13"/>
      <c r="IO209" s="13"/>
      <c r="IP209" s="13"/>
      <c r="IQ209" s="13"/>
      <c r="IR209" s="13"/>
      <c r="IS209" s="13"/>
      <c r="IT209" s="13"/>
      <c r="IU209" s="13"/>
      <c r="IV209" s="13"/>
      <c r="IW209" s="13"/>
      <c r="IX209" s="13"/>
      <c r="IY209" s="13"/>
      <c r="IZ209" s="13"/>
      <c r="JA209" s="13"/>
      <c r="JB209" s="13"/>
      <c r="JC209" s="13"/>
      <c r="JD209" s="13"/>
      <c r="JE209" s="13"/>
      <c r="JF209" s="13"/>
      <c r="JG209" s="13"/>
      <c r="JH209" s="13"/>
      <c r="JI209" s="13"/>
      <c r="JJ209" s="13"/>
      <c r="JK209" s="13"/>
      <c r="JL209" s="5"/>
      <c r="JM209" s="5"/>
    </row>
    <row r="210" spans="2:273" ht="18.75" customHeight="1" x14ac:dyDescent="0.2">
      <c r="B210" s="36"/>
      <c r="C210" s="36"/>
      <c r="D210" s="78"/>
      <c r="E210" s="36"/>
      <c r="F210" s="77"/>
      <c r="G210" s="77"/>
      <c r="H210" s="71"/>
      <c r="I210" s="71"/>
      <c r="J210" s="6"/>
      <c r="K210" s="36"/>
      <c r="L210" s="36"/>
      <c r="M210" s="82"/>
      <c r="N210" s="36"/>
      <c r="O210" s="36"/>
      <c r="P210" s="36"/>
      <c r="Q210" s="19"/>
      <c r="R210" s="6"/>
      <c r="S210" s="6"/>
      <c r="T210" s="6"/>
      <c r="U210" s="19"/>
      <c r="V210" s="19"/>
      <c r="W210" s="19"/>
      <c r="X210" s="19"/>
      <c r="Y210" s="19"/>
      <c r="Z210" s="19"/>
      <c r="AA210" s="19"/>
      <c r="AB210" s="19"/>
      <c r="AC210" s="19"/>
      <c r="AD210" s="19"/>
      <c r="AE210" s="19"/>
      <c r="AF210" s="19"/>
      <c r="AG210" s="19"/>
      <c r="AH210" s="19"/>
      <c r="AI210" s="19"/>
      <c r="AJ210" s="19"/>
      <c r="AK210" s="19"/>
      <c r="AL210" s="19"/>
      <c r="AM210" s="19"/>
      <c r="AN210" s="19"/>
      <c r="AO210" s="19"/>
      <c r="AP210" s="19"/>
      <c r="AQ210" s="19"/>
      <c r="AR210" s="19"/>
      <c r="AS210" s="19"/>
      <c r="AT210" s="19"/>
      <c r="AU210" s="19"/>
      <c r="AV210" s="19"/>
      <c r="AW210" s="19"/>
      <c r="AX210" s="19"/>
      <c r="AY210" s="19"/>
      <c r="AZ210" s="19"/>
      <c r="BA210" s="19"/>
      <c r="BB210" s="19"/>
      <c r="BC210" s="19"/>
      <c r="BD210" s="19"/>
      <c r="BE210" s="19"/>
      <c r="BF210" s="13"/>
      <c r="BG210" s="13"/>
      <c r="BH210" s="13"/>
      <c r="BI210" s="13"/>
      <c r="BJ210" s="13"/>
      <c r="BK210" s="13"/>
      <c r="BL210" s="13"/>
      <c r="BM210" s="13"/>
      <c r="BN210" s="13"/>
      <c r="BO210" s="13"/>
      <c r="BP210" s="13"/>
      <c r="BQ210" s="13"/>
      <c r="BR210" s="13"/>
      <c r="BS210" s="13"/>
      <c r="BT210" s="13"/>
      <c r="BU210" s="13"/>
      <c r="BV210" s="13"/>
      <c r="BW210" s="13"/>
      <c r="BX210" s="13"/>
      <c r="BY210" s="13"/>
      <c r="BZ210" s="13"/>
      <c r="CA210" s="13"/>
      <c r="CB210" s="13"/>
      <c r="CC210" s="13"/>
      <c r="CD210" s="13"/>
      <c r="CE210" s="13"/>
      <c r="CF210" s="13"/>
      <c r="CG210" s="13"/>
      <c r="CH210" s="13"/>
      <c r="CI210" s="13"/>
      <c r="CJ210" s="13"/>
      <c r="CK210" s="13"/>
      <c r="CL210" s="13"/>
      <c r="CM210" s="13"/>
      <c r="CN210" s="13"/>
      <c r="CO210" s="13"/>
      <c r="CP210" s="13"/>
      <c r="CQ210" s="13"/>
      <c r="CR210" s="13"/>
      <c r="CS210" s="13"/>
      <c r="CT210" s="13"/>
      <c r="CU210" s="13"/>
      <c r="CV210" s="13"/>
      <c r="CW210" s="13"/>
      <c r="CX210" s="13"/>
      <c r="CY210" s="13"/>
      <c r="CZ210" s="13"/>
      <c r="DA210" s="13"/>
      <c r="DB210" s="13"/>
      <c r="DC210" s="13"/>
      <c r="DD210" s="13"/>
      <c r="DE210" s="13"/>
      <c r="DF210" s="13"/>
      <c r="DG210" s="13"/>
      <c r="DH210" s="13"/>
      <c r="DI210" s="13"/>
      <c r="DJ210" s="13"/>
      <c r="DK210" s="13"/>
      <c r="DL210" s="13"/>
      <c r="DM210" s="13"/>
      <c r="DN210" s="13"/>
      <c r="DO210" s="13"/>
      <c r="DP210" s="13"/>
      <c r="DQ210" s="13"/>
      <c r="DR210" s="13"/>
      <c r="DS210" s="13"/>
      <c r="DT210" s="13"/>
      <c r="DU210" s="13"/>
      <c r="DV210" s="13"/>
      <c r="DW210" s="13"/>
      <c r="DX210" s="13"/>
      <c r="DY210" s="13"/>
      <c r="DZ210" s="13"/>
      <c r="EA210" s="13"/>
      <c r="EB210" s="13"/>
      <c r="EC210" s="13"/>
      <c r="ED210" s="13"/>
      <c r="EE210" s="13"/>
      <c r="EF210" s="13"/>
      <c r="EG210" s="13"/>
      <c r="EH210" s="13"/>
      <c r="EI210" s="13"/>
      <c r="EJ210" s="13"/>
      <c r="EK210" s="13"/>
      <c r="EL210" s="13"/>
      <c r="EM210" s="13"/>
      <c r="EN210" s="13"/>
      <c r="EO210" s="13"/>
      <c r="EP210" s="13"/>
      <c r="EQ210" s="13"/>
      <c r="ER210" s="13"/>
      <c r="ES210" s="13"/>
      <c r="ET210" s="13"/>
      <c r="EU210" s="13"/>
      <c r="EV210" s="13"/>
      <c r="EW210" s="13"/>
      <c r="EX210" s="13"/>
      <c r="EY210" s="13"/>
      <c r="EZ210" s="13"/>
      <c r="FA210" s="13"/>
      <c r="FB210" s="13"/>
      <c r="FC210" s="13"/>
      <c r="FD210" s="13"/>
      <c r="FE210" s="13"/>
      <c r="FF210" s="13"/>
      <c r="FG210" s="13"/>
      <c r="FH210" s="13"/>
      <c r="FI210" s="13"/>
      <c r="FJ210" s="13"/>
      <c r="FK210" s="13"/>
      <c r="FL210" s="13"/>
      <c r="FM210" s="13"/>
      <c r="FN210" s="13"/>
      <c r="FO210" s="13"/>
      <c r="FP210" s="13"/>
      <c r="FQ210" s="13"/>
      <c r="FR210" s="13"/>
      <c r="FS210" s="13"/>
      <c r="FT210" s="13"/>
      <c r="FU210" s="13"/>
      <c r="FV210" s="13"/>
      <c r="FW210" s="13"/>
      <c r="FX210" s="13"/>
      <c r="FY210" s="13"/>
      <c r="FZ210" s="13"/>
      <c r="GA210" s="13"/>
      <c r="GB210" s="13"/>
      <c r="GC210" s="13"/>
      <c r="GD210" s="13"/>
      <c r="GE210" s="13"/>
      <c r="GF210" s="13"/>
      <c r="GG210" s="13"/>
      <c r="GH210" s="13"/>
      <c r="GI210" s="13"/>
      <c r="GJ210" s="13"/>
      <c r="GK210" s="13"/>
      <c r="GL210" s="13"/>
      <c r="GM210" s="13"/>
      <c r="GN210" s="13"/>
      <c r="GO210" s="13"/>
      <c r="GP210" s="13"/>
      <c r="GQ210" s="13"/>
      <c r="GR210" s="13"/>
      <c r="GS210" s="13"/>
      <c r="GT210" s="13"/>
      <c r="GU210" s="13"/>
      <c r="GV210" s="13"/>
      <c r="GW210" s="13"/>
      <c r="GX210" s="13"/>
      <c r="GY210" s="13"/>
      <c r="GZ210" s="13"/>
      <c r="HA210" s="13"/>
      <c r="HB210" s="13"/>
      <c r="HC210" s="13"/>
      <c r="HD210" s="13"/>
      <c r="HE210" s="13"/>
      <c r="HF210" s="13"/>
      <c r="HG210" s="13"/>
      <c r="HH210" s="13"/>
      <c r="HI210" s="13"/>
      <c r="HJ210" s="13"/>
      <c r="HK210" s="13"/>
      <c r="HL210" s="13"/>
      <c r="HM210" s="13"/>
      <c r="HN210" s="13"/>
      <c r="HO210" s="13"/>
      <c r="HP210" s="13"/>
      <c r="HQ210" s="13"/>
      <c r="HR210" s="13"/>
      <c r="HS210" s="13"/>
      <c r="HT210" s="13"/>
      <c r="HU210" s="13"/>
      <c r="HV210" s="13"/>
      <c r="HW210" s="13"/>
      <c r="HX210" s="13"/>
      <c r="HY210" s="13"/>
      <c r="HZ210" s="13"/>
      <c r="IA210" s="13"/>
      <c r="IB210" s="13"/>
      <c r="IC210" s="13"/>
      <c r="ID210" s="13"/>
      <c r="IE210" s="13"/>
      <c r="IF210" s="13"/>
      <c r="IG210" s="13"/>
      <c r="IH210" s="13"/>
      <c r="II210" s="13"/>
      <c r="IJ210" s="13"/>
      <c r="IK210" s="13"/>
      <c r="IL210" s="13"/>
      <c r="IM210" s="13"/>
      <c r="IN210" s="13"/>
      <c r="IO210" s="13"/>
      <c r="IP210" s="13"/>
      <c r="IQ210" s="13"/>
      <c r="IR210" s="13"/>
      <c r="IS210" s="13"/>
      <c r="IT210" s="13"/>
      <c r="IU210" s="13"/>
      <c r="IV210" s="13"/>
      <c r="IW210" s="13"/>
      <c r="IX210" s="13"/>
      <c r="IY210" s="13"/>
      <c r="IZ210" s="13"/>
      <c r="JA210" s="13"/>
      <c r="JB210" s="13"/>
      <c r="JC210" s="13"/>
      <c r="JD210" s="13"/>
      <c r="JE210" s="13"/>
      <c r="JF210" s="13"/>
      <c r="JG210" s="13"/>
      <c r="JH210" s="13"/>
      <c r="JI210" s="13"/>
      <c r="JJ210" s="13"/>
      <c r="JK210" s="13"/>
      <c r="JL210" s="5"/>
      <c r="JM210" s="5"/>
    </row>
    <row r="211" spans="2:273" ht="18.75" customHeight="1" x14ac:dyDescent="0.2">
      <c r="B211" s="36"/>
      <c r="C211" s="36"/>
      <c r="D211" s="78"/>
      <c r="E211" s="36"/>
      <c r="F211" s="77"/>
      <c r="G211" s="77"/>
      <c r="H211" s="71"/>
      <c r="I211" s="71"/>
      <c r="J211" s="6"/>
      <c r="K211" s="36"/>
      <c r="L211" s="36"/>
      <c r="M211" s="82"/>
      <c r="N211" s="36"/>
      <c r="O211" s="36"/>
      <c r="P211" s="36"/>
      <c r="Q211" s="19"/>
      <c r="R211" s="6"/>
      <c r="S211" s="6"/>
      <c r="T211" s="6"/>
      <c r="U211" s="19"/>
      <c r="V211" s="19"/>
      <c r="W211" s="19"/>
      <c r="X211" s="19"/>
      <c r="Y211" s="19"/>
      <c r="Z211" s="19"/>
      <c r="AA211" s="19"/>
      <c r="AB211" s="19"/>
      <c r="AC211" s="19"/>
      <c r="AD211" s="19"/>
      <c r="AE211" s="19"/>
      <c r="AF211" s="19"/>
      <c r="AG211" s="19"/>
      <c r="AH211" s="19"/>
      <c r="AI211" s="19"/>
      <c r="AJ211" s="19"/>
      <c r="AK211" s="19"/>
      <c r="AL211" s="19"/>
      <c r="AM211" s="19"/>
      <c r="AN211" s="19"/>
      <c r="AO211" s="19"/>
      <c r="AP211" s="19"/>
      <c r="AQ211" s="19"/>
      <c r="AR211" s="19"/>
      <c r="AS211" s="19"/>
      <c r="AT211" s="19"/>
      <c r="AU211" s="19"/>
      <c r="AV211" s="19"/>
      <c r="AW211" s="19"/>
      <c r="AX211" s="19"/>
      <c r="AY211" s="19"/>
      <c r="AZ211" s="19"/>
      <c r="BA211" s="19"/>
      <c r="BB211" s="19"/>
      <c r="BC211" s="19"/>
      <c r="BD211" s="19"/>
      <c r="BE211" s="19"/>
      <c r="BF211" s="13"/>
      <c r="BG211" s="13"/>
      <c r="BH211" s="13"/>
      <c r="BI211" s="13"/>
      <c r="BJ211" s="13"/>
      <c r="BK211" s="13"/>
      <c r="BL211" s="13"/>
      <c r="BM211" s="13"/>
      <c r="BN211" s="13"/>
      <c r="BO211" s="13"/>
      <c r="BP211" s="13"/>
      <c r="BQ211" s="13"/>
      <c r="BR211" s="13"/>
      <c r="BS211" s="13"/>
      <c r="BT211" s="13"/>
      <c r="BU211" s="13"/>
      <c r="BV211" s="13"/>
      <c r="BW211" s="13"/>
      <c r="BX211" s="13"/>
      <c r="BY211" s="13"/>
      <c r="BZ211" s="13"/>
      <c r="CA211" s="13"/>
      <c r="CB211" s="13"/>
      <c r="CC211" s="13"/>
      <c r="CD211" s="13"/>
      <c r="CE211" s="13"/>
      <c r="CF211" s="13"/>
      <c r="CG211" s="13"/>
      <c r="CH211" s="13"/>
      <c r="CI211" s="13"/>
      <c r="CJ211" s="13"/>
      <c r="CK211" s="13"/>
      <c r="CL211" s="13"/>
      <c r="CM211" s="13"/>
      <c r="CN211" s="13"/>
      <c r="CO211" s="13"/>
      <c r="CP211" s="13"/>
      <c r="CQ211" s="13"/>
      <c r="CR211" s="13"/>
      <c r="CS211" s="13"/>
      <c r="CT211" s="13"/>
      <c r="CU211" s="13"/>
      <c r="CV211" s="13"/>
      <c r="CW211" s="13"/>
      <c r="CX211" s="13"/>
      <c r="CY211" s="13"/>
      <c r="CZ211" s="13"/>
      <c r="DA211" s="13"/>
      <c r="DB211" s="13"/>
      <c r="DC211" s="13"/>
      <c r="DD211" s="13"/>
      <c r="DE211" s="13"/>
      <c r="DF211" s="13"/>
      <c r="DG211" s="13"/>
      <c r="DH211" s="13"/>
      <c r="DI211" s="13"/>
      <c r="DJ211" s="13"/>
      <c r="DK211" s="13"/>
      <c r="DL211" s="13"/>
      <c r="DM211" s="13"/>
      <c r="DN211" s="13"/>
      <c r="DO211" s="13"/>
      <c r="DP211" s="13"/>
      <c r="DQ211" s="13"/>
      <c r="DR211" s="13"/>
      <c r="DS211" s="13"/>
      <c r="DT211" s="13"/>
      <c r="DU211" s="13"/>
      <c r="DV211" s="13"/>
      <c r="DW211" s="13"/>
      <c r="DX211" s="13"/>
      <c r="DY211" s="13"/>
      <c r="DZ211" s="13"/>
      <c r="EA211" s="13"/>
      <c r="EB211" s="13"/>
      <c r="EC211" s="13"/>
      <c r="ED211" s="13"/>
      <c r="EE211" s="13"/>
      <c r="EF211" s="13"/>
      <c r="EG211" s="13"/>
      <c r="EH211" s="13"/>
      <c r="EI211" s="13"/>
      <c r="EJ211" s="13"/>
      <c r="EK211" s="13"/>
      <c r="EL211" s="13"/>
      <c r="EM211" s="13"/>
      <c r="EN211" s="13"/>
      <c r="EO211" s="13"/>
      <c r="EP211" s="13"/>
      <c r="EQ211" s="13"/>
      <c r="ER211" s="13"/>
      <c r="ES211" s="13"/>
      <c r="ET211" s="13"/>
      <c r="EU211" s="13"/>
      <c r="EV211" s="13"/>
      <c r="EW211" s="13"/>
      <c r="EX211" s="13"/>
      <c r="EY211" s="13"/>
      <c r="EZ211" s="13"/>
      <c r="FA211" s="13"/>
      <c r="FB211" s="13"/>
      <c r="FC211" s="13"/>
      <c r="FD211" s="13"/>
      <c r="FE211" s="13"/>
      <c r="FF211" s="13"/>
      <c r="FG211" s="13"/>
      <c r="FH211" s="13"/>
      <c r="FI211" s="13"/>
      <c r="FJ211" s="13"/>
      <c r="FK211" s="13"/>
      <c r="FL211" s="13"/>
      <c r="FM211" s="13"/>
      <c r="FN211" s="13"/>
      <c r="FO211" s="13"/>
      <c r="FP211" s="13"/>
      <c r="FQ211" s="13"/>
      <c r="FR211" s="13"/>
      <c r="FS211" s="13"/>
      <c r="FT211" s="13"/>
      <c r="FU211" s="13"/>
      <c r="FV211" s="13"/>
      <c r="FW211" s="13"/>
      <c r="FX211" s="13"/>
      <c r="FY211" s="13"/>
      <c r="FZ211" s="13"/>
      <c r="GA211" s="13"/>
      <c r="GB211" s="13"/>
      <c r="GC211" s="13"/>
      <c r="GD211" s="13"/>
      <c r="GE211" s="13"/>
      <c r="GF211" s="13"/>
      <c r="GG211" s="13"/>
      <c r="GH211" s="13"/>
      <c r="GI211" s="13"/>
      <c r="GJ211" s="13"/>
      <c r="GK211" s="13"/>
      <c r="GL211" s="13"/>
      <c r="GM211" s="13"/>
      <c r="GN211" s="13"/>
      <c r="GO211" s="13"/>
      <c r="GP211" s="13"/>
      <c r="GQ211" s="13"/>
      <c r="GR211" s="13"/>
      <c r="GS211" s="13"/>
      <c r="GT211" s="13"/>
      <c r="GU211" s="13"/>
      <c r="GV211" s="13"/>
      <c r="GW211" s="13"/>
      <c r="GX211" s="13"/>
      <c r="GY211" s="13"/>
      <c r="GZ211" s="13"/>
      <c r="HA211" s="13"/>
      <c r="HB211" s="13"/>
      <c r="HC211" s="13"/>
      <c r="HD211" s="13"/>
      <c r="HE211" s="13"/>
      <c r="HF211" s="13"/>
      <c r="HG211" s="13"/>
      <c r="HH211" s="13"/>
      <c r="HI211" s="13"/>
      <c r="HJ211" s="13"/>
      <c r="HK211" s="13"/>
      <c r="HL211" s="13"/>
      <c r="HM211" s="13"/>
      <c r="HN211" s="13"/>
      <c r="HO211" s="13"/>
      <c r="HP211" s="13"/>
      <c r="HQ211" s="13"/>
      <c r="HR211" s="13"/>
      <c r="HS211" s="13"/>
      <c r="HT211" s="13"/>
      <c r="HU211" s="13"/>
      <c r="HV211" s="13"/>
      <c r="HW211" s="13"/>
      <c r="HX211" s="13"/>
      <c r="HY211" s="13"/>
      <c r="HZ211" s="13"/>
      <c r="IA211" s="13"/>
      <c r="IB211" s="13"/>
      <c r="IC211" s="13"/>
      <c r="ID211" s="13"/>
      <c r="IE211" s="13"/>
      <c r="IF211" s="13"/>
      <c r="IG211" s="13"/>
      <c r="IH211" s="13"/>
      <c r="II211" s="13"/>
      <c r="IJ211" s="13"/>
      <c r="IK211" s="13"/>
      <c r="IL211" s="13"/>
      <c r="IM211" s="13"/>
      <c r="IN211" s="13"/>
      <c r="IO211" s="13"/>
      <c r="IP211" s="13"/>
      <c r="IQ211" s="13"/>
      <c r="IR211" s="13"/>
      <c r="IS211" s="13"/>
      <c r="IT211" s="13"/>
      <c r="IU211" s="13"/>
      <c r="IV211" s="13"/>
      <c r="IW211" s="13"/>
      <c r="IX211" s="13"/>
      <c r="IY211" s="13"/>
      <c r="IZ211" s="13"/>
      <c r="JA211" s="13"/>
      <c r="JB211" s="13"/>
      <c r="JC211" s="13"/>
      <c r="JD211" s="13"/>
      <c r="JE211" s="13"/>
      <c r="JF211" s="13"/>
      <c r="JG211" s="13"/>
      <c r="JH211" s="13"/>
      <c r="JI211" s="13"/>
      <c r="JJ211" s="13"/>
      <c r="JK211" s="13"/>
      <c r="JL211" s="5"/>
      <c r="JM211" s="5"/>
    </row>
    <row r="212" spans="2:273" ht="18.75" customHeight="1" x14ac:dyDescent="0.2">
      <c r="B212" s="36"/>
      <c r="C212" s="36"/>
      <c r="D212" s="78"/>
      <c r="E212" s="36"/>
      <c r="F212" s="77"/>
      <c r="G212" s="77"/>
      <c r="H212" s="71"/>
      <c r="I212" s="71"/>
      <c r="J212" s="6"/>
      <c r="K212" s="36"/>
      <c r="L212" s="36"/>
      <c r="M212" s="82"/>
      <c r="N212" s="36"/>
      <c r="O212" s="36"/>
      <c r="P212" s="36"/>
      <c r="Q212" s="19"/>
      <c r="R212" s="6"/>
      <c r="S212" s="6"/>
      <c r="T212" s="6"/>
      <c r="U212" s="19"/>
      <c r="V212" s="19"/>
      <c r="W212" s="19"/>
      <c r="X212" s="19"/>
      <c r="Y212" s="19"/>
      <c r="Z212" s="19"/>
      <c r="AA212" s="19"/>
      <c r="AB212" s="19"/>
      <c r="AC212" s="19"/>
      <c r="AD212" s="19"/>
      <c r="AE212" s="19"/>
      <c r="AF212" s="19"/>
      <c r="AG212" s="19"/>
      <c r="AH212" s="19"/>
      <c r="AI212" s="19"/>
      <c r="AJ212" s="19"/>
      <c r="AK212" s="19"/>
      <c r="AL212" s="19"/>
      <c r="AM212" s="19"/>
      <c r="AN212" s="19"/>
      <c r="AO212" s="19"/>
      <c r="AP212" s="19"/>
      <c r="AQ212" s="19"/>
      <c r="AR212" s="19"/>
      <c r="AS212" s="19"/>
      <c r="AT212" s="19"/>
      <c r="AU212" s="19"/>
      <c r="AV212" s="19"/>
      <c r="AW212" s="19"/>
      <c r="AX212" s="19"/>
      <c r="AY212" s="19"/>
      <c r="AZ212" s="19"/>
      <c r="BA212" s="19"/>
      <c r="BB212" s="19"/>
      <c r="BC212" s="19"/>
      <c r="BD212" s="19"/>
      <c r="BE212" s="19"/>
      <c r="BF212" s="13"/>
      <c r="BG212" s="13"/>
      <c r="BH212" s="13"/>
      <c r="BI212" s="13"/>
      <c r="BJ212" s="13"/>
      <c r="BK212" s="13"/>
      <c r="BL212" s="13"/>
      <c r="BM212" s="13"/>
      <c r="BN212" s="13"/>
      <c r="BO212" s="13"/>
      <c r="BP212" s="13"/>
      <c r="BQ212" s="13"/>
      <c r="BR212" s="13"/>
      <c r="BS212" s="13"/>
      <c r="BT212" s="13"/>
      <c r="BU212" s="13"/>
      <c r="BV212" s="13"/>
      <c r="BW212" s="13"/>
      <c r="BX212" s="13"/>
      <c r="BY212" s="13"/>
      <c r="BZ212" s="13"/>
      <c r="CA212" s="13"/>
      <c r="CB212" s="13"/>
      <c r="CC212" s="13"/>
      <c r="CD212" s="13"/>
      <c r="CE212" s="13"/>
      <c r="CF212" s="13"/>
      <c r="CG212" s="13"/>
      <c r="CH212" s="13"/>
      <c r="CI212" s="13"/>
      <c r="CJ212" s="13"/>
      <c r="CK212" s="13"/>
      <c r="CL212" s="13"/>
      <c r="CM212" s="13"/>
      <c r="CN212" s="13"/>
      <c r="CO212" s="13"/>
      <c r="CP212" s="13"/>
      <c r="CQ212" s="13"/>
      <c r="CR212" s="13"/>
      <c r="CS212" s="13"/>
      <c r="CT212" s="13"/>
      <c r="CU212" s="13"/>
      <c r="CV212" s="13"/>
      <c r="CW212" s="13"/>
      <c r="CX212" s="13"/>
      <c r="CY212" s="13"/>
      <c r="CZ212" s="13"/>
      <c r="DA212" s="13"/>
      <c r="DB212" s="13"/>
      <c r="DC212" s="13"/>
      <c r="DD212" s="13"/>
      <c r="DE212" s="13"/>
      <c r="DF212" s="13"/>
      <c r="DG212" s="13"/>
      <c r="DH212" s="13"/>
      <c r="DI212" s="13"/>
      <c r="DJ212" s="13"/>
      <c r="DK212" s="13"/>
      <c r="DL212" s="13"/>
      <c r="DM212" s="13"/>
      <c r="DN212" s="13"/>
      <c r="DO212" s="13"/>
      <c r="DP212" s="13"/>
      <c r="DQ212" s="13"/>
      <c r="DR212" s="13"/>
      <c r="DS212" s="13"/>
      <c r="DT212" s="13"/>
      <c r="DU212" s="13"/>
      <c r="DV212" s="13"/>
      <c r="DW212" s="13"/>
      <c r="DX212" s="13"/>
      <c r="DY212" s="13"/>
      <c r="DZ212" s="13"/>
      <c r="EA212" s="13"/>
      <c r="EB212" s="13"/>
      <c r="EC212" s="13"/>
      <c r="ED212" s="13"/>
      <c r="EE212" s="13"/>
      <c r="EF212" s="13"/>
      <c r="EG212" s="13"/>
      <c r="EH212" s="13"/>
      <c r="EI212" s="13"/>
      <c r="EJ212" s="13"/>
      <c r="EK212" s="13"/>
      <c r="EL212" s="13"/>
      <c r="EM212" s="13"/>
      <c r="EN212" s="13"/>
      <c r="EO212" s="13"/>
      <c r="EP212" s="13"/>
      <c r="EQ212" s="13"/>
      <c r="ER212" s="13"/>
      <c r="ES212" s="13"/>
      <c r="ET212" s="13"/>
      <c r="EU212" s="13"/>
      <c r="EV212" s="13"/>
      <c r="EW212" s="13"/>
      <c r="EX212" s="13"/>
      <c r="EY212" s="13"/>
      <c r="EZ212" s="13"/>
      <c r="FA212" s="13"/>
      <c r="FB212" s="13"/>
      <c r="FC212" s="13"/>
      <c r="FD212" s="13"/>
      <c r="FE212" s="13"/>
      <c r="FF212" s="13"/>
      <c r="FG212" s="13"/>
      <c r="FH212" s="13"/>
      <c r="FI212" s="13"/>
      <c r="FJ212" s="13"/>
      <c r="FK212" s="13"/>
      <c r="FL212" s="13"/>
      <c r="FM212" s="13"/>
      <c r="FN212" s="13"/>
      <c r="FO212" s="13"/>
      <c r="FP212" s="13"/>
      <c r="FQ212" s="13"/>
      <c r="FR212" s="13"/>
      <c r="FS212" s="13"/>
      <c r="FT212" s="13"/>
      <c r="FU212" s="13"/>
      <c r="FV212" s="13"/>
      <c r="FW212" s="13"/>
      <c r="FX212" s="13"/>
      <c r="FY212" s="13"/>
      <c r="FZ212" s="13"/>
      <c r="GA212" s="13"/>
      <c r="GB212" s="13"/>
      <c r="GC212" s="13"/>
      <c r="GD212" s="13"/>
      <c r="GE212" s="13"/>
      <c r="GF212" s="13"/>
      <c r="GG212" s="13"/>
      <c r="GH212" s="13"/>
      <c r="GI212" s="13"/>
      <c r="GJ212" s="13"/>
      <c r="GK212" s="13"/>
      <c r="GL212" s="13"/>
      <c r="GM212" s="13"/>
      <c r="GN212" s="13"/>
      <c r="GO212" s="13"/>
      <c r="GP212" s="13"/>
      <c r="GQ212" s="13"/>
      <c r="GR212" s="13"/>
      <c r="GS212" s="13"/>
      <c r="GT212" s="13"/>
      <c r="GU212" s="13"/>
      <c r="GV212" s="13"/>
      <c r="GW212" s="13"/>
      <c r="GX212" s="13"/>
      <c r="GY212" s="13"/>
      <c r="GZ212" s="13"/>
      <c r="HA212" s="13"/>
      <c r="HB212" s="13"/>
      <c r="HC212" s="13"/>
      <c r="HD212" s="13"/>
      <c r="HE212" s="13"/>
      <c r="HF212" s="13"/>
      <c r="HG212" s="13"/>
      <c r="HH212" s="13"/>
      <c r="HI212" s="13"/>
      <c r="HJ212" s="13"/>
      <c r="HK212" s="13"/>
      <c r="HL212" s="13"/>
      <c r="HM212" s="13"/>
      <c r="HN212" s="13"/>
      <c r="HO212" s="13"/>
      <c r="HP212" s="13"/>
      <c r="HQ212" s="13"/>
      <c r="HR212" s="13"/>
      <c r="HS212" s="13"/>
      <c r="HT212" s="13"/>
      <c r="HU212" s="13"/>
      <c r="HV212" s="13"/>
      <c r="HW212" s="13"/>
      <c r="HX212" s="13"/>
      <c r="HY212" s="13"/>
      <c r="HZ212" s="13"/>
      <c r="IA212" s="13"/>
      <c r="IB212" s="13"/>
      <c r="IC212" s="13"/>
      <c r="ID212" s="13"/>
      <c r="IE212" s="13"/>
      <c r="IF212" s="13"/>
      <c r="IG212" s="13"/>
      <c r="IH212" s="13"/>
      <c r="II212" s="13"/>
      <c r="IJ212" s="13"/>
      <c r="IK212" s="13"/>
      <c r="IL212" s="13"/>
      <c r="IM212" s="13"/>
      <c r="IN212" s="13"/>
      <c r="IO212" s="13"/>
      <c r="IP212" s="13"/>
      <c r="IQ212" s="13"/>
      <c r="IR212" s="13"/>
      <c r="IS212" s="13"/>
      <c r="IT212" s="13"/>
      <c r="IU212" s="13"/>
      <c r="IV212" s="13"/>
      <c r="IW212" s="13"/>
      <c r="IX212" s="13"/>
      <c r="IY212" s="13"/>
      <c r="IZ212" s="13"/>
      <c r="JA212" s="13"/>
      <c r="JB212" s="13"/>
      <c r="JC212" s="13"/>
      <c r="JD212" s="13"/>
      <c r="JE212" s="13"/>
      <c r="JF212" s="13"/>
      <c r="JG212" s="13"/>
      <c r="JH212" s="13"/>
      <c r="JI212" s="13"/>
      <c r="JJ212" s="13"/>
      <c r="JK212" s="13"/>
      <c r="JL212" s="5"/>
      <c r="JM212" s="5"/>
    </row>
    <row r="213" spans="2:273" ht="18.75" customHeight="1" x14ac:dyDescent="0.2">
      <c r="B213" s="36"/>
      <c r="C213" s="36"/>
      <c r="D213" s="78"/>
      <c r="E213" s="36"/>
      <c r="F213" s="77"/>
      <c r="G213" s="77"/>
      <c r="H213" s="71"/>
      <c r="I213" s="71"/>
      <c r="J213" s="6"/>
      <c r="K213" s="36"/>
      <c r="L213" s="36"/>
      <c r="M213" s="82"/>
      <c r="N213" s="36"/>
      <c r="O213" s="36"/>
      <c r="P213" s="36"/>
      <c r="Q213" s="19"/>
      <c r="R213" s="6"/>
      <c r="S213" s="6"/>
      <c r="T213" s="6"/>
      <c r="U213" s="19"/>
      <c r="V213" s="19"/>
      <c r="W213" s="19"/>
      <c r="X213" s="19"/>
      <c r="Y213" s="19"/>
      <c r="Z213" s="19"/>
      <c r="AA213" s="19"/>
      <c r="AB213" s="19"/>
      <c r="AC213" s="19"/>
      <c r="AD213" s="19"/>
      <c r="AE213" s="19"/>
      <c r="AF213" s="19"/>
      <c r="AG213" s="19"/>
      <c r="AH213" s="19"/>
      <c r="AI213" s="19"/>
      <c r="AJ213" s="19"/>
      <c r="AK213" s="19"/>
      <c r="AL213" s="19"/>
      <c r="AM213" s="19"/>
      <c r="AN213" s="19"/>
      <c r="AO213" s="19"/>
      <c r="AP213" s="19"/>
      <c r="AQ213" s="19"/>
      <c r="AR213" s="19"/>
      <c r="AS213" s="19"/>
      <c r="AT213" s="19"/>
      <c r="AU213" s="19"/>
      <c r="AV213" s="19"/>
      <c r="AW213" s="19"/>
      <c r="AX213" s="19"/>
      <c r="AY213" s="19"/>
      <c r="AZ213" s="19"/>
      <c r="BA213" s="19"/>
      <c r="BB213" s="19"/>
      <c r="BC213" s="19"/>
      <c r="BD213" s="19"/>
      <c r="BE213" s="19"/>
      <c r="BF213" s="13"/>
      <c r="BG213" s="13"/>
      <c r="BH213" s="13"/>
      <c r="BI213" s="13"/>
      <c r="BJ213" s="13"/>
      <c r="BK213" s="13"/>
      <c r="BL213" s="13"/>
      <c r="BM213" s="13"/>
      <c r="BN213" s="13"/>
      <c r="BO213" s="13"/>
      <c r="BP213" s="13"/>
      <c r="BQ213" s="13"/>
      <c r="BR213" s="13"/>
      <c r="BS213" s="13"/>
      <c r="BT213" s="13"/>
      <c r="BU213" s="13"/>
      <c r="BV213" s="13"/>
      <c r="BW213" s="13"/>
      <c r="BX213" s="13"/>
      <c r="BY213" s="13"/>
      <c r="BZ213" s="13"/>
      <c r="CA213" s="13"/>
      <c r="CB213" s="13"/>
      <c r="CC213" s="13"/>
      <c r="CD213" s="13"/>
      <c r="CE213" s="13"/>
      <c r="CF213" s="13"/>
      <c r="CG213" s="13"/>
      <c r="CH213" s="13"/>
      <c r="CI213" s="13"/>
      <c r="CJ213" s="13"/>
      <c r="CK213" s="13"/>
      <c r="CL213" s="13"/>
      <c r="CM213" s="13"/>
      <c r="CN213" s="13"/>
      <c r="CO213" s="13"/>
      <c r="CP213" s="13"/>
      <c r="CQ213" s="13"/>
      <c r="CR213" s="13"/>
      <c r="CS213" s="13"/>
      <c r="CT213" s="13"/>
      <c r="CU213" s="13"/>
      <c r="CV213" s="13"/>
      <c r="CW213" s="13"/>
      <c r="CX213" s="13"/>
      <c r="CY213" s="13"/>
      <c r="CZ213" s="13"/>
      <c r="DA213" s="13"/>
      <c r="DB213" s="13"/>
      <c r="DC213" s="13"/>
      <c r="DD213" s="13"/>
      <c r="DE213" s="13"/>
      <c r="DF213" s="13"/>
      <c r="DG213" s="13"/>
      <c r="DH213" s="13"/>
      <c r="DI213" s="13"/>
      <c r="DJ213" s="13"/>
      <c r="DK213" s="13"/>
      <c r="DL213" s="13"/>
      <c r="DM213" s="13"/>
      <c r="DN213" s="13"/>
      <c r="DO213" s="13"/>
      <c r="DP213" s="13"/>
      <c r="DQ213" s="13"/>
      <c r="DR213" s="13"/>
      <c r="DS213" s="13"/>
      <c r="DT213" s="13"/>
      <c r="DU213" s="13"/>
      <c r="DV213" s="13"/>
      <c r="DW213" s="13"/>
      <c r="DX213" s="13"/>
      <c r="DY213" s="13"/>
      <c r="DZ213" s="13"/>
      <c r="EA213" s="13"/>
      <c r="EB213" s="13"/>
      <c r="EC213" s="13"/>
      <c r="ED213" s="13"/>
      <c r="EE213" s="13"/>
      <c r="EF213" s="13"/>
      <c r="EG213" s="13"/>
      <c r="EH213" s="13"/>
      <c r="EI213" s="13"/>
      <c r="EJ213" s="13"/>
      <c r="EK213" s="13"/>
      <c r="EL213" s="13"/>
      <c r="EM213" s="13"/>
      <c r="EN213" s="13"/>
      <c r="EO213" s="13"/>
      <c r="EP213" s="13"/>
      <c r="EQ213" s="13"/>
      <c r="ER213" s="13"/>
      <c r="ES213" s="13"/>
      <c r="ET213" s="13"/>
      <c r="EU213" s="13"/>
      <c r="EV213" s="13"/>
      <c r="EW213" s="13"/>
      <c r="EX213" s="13"/>
      <c r="EY213" s="13"/>
      <c r="EZ213" s="13"/>
      <c r="FA213" s="13"/>
      <c r="FB213" s="13"/>
      <c r="FC213" s="13"/>
      <c r="FD213" s="13"/>
      <c r="FE213" s="13"/>
      <c r="FF213" s="13"/>
      <c r="FG213" s="13"/>
      <c r="FH213" s="13"/>
      <c r="FI213" s="13"/>
      <c r="FJ213" s="13"/>
      <c r="FK213" s="13"/>
      <c r="FL213" s="13"/>
      <c r="FM213" s="13"/>
      <c r="FN213" s="13"/>
      <c r="FO213" s="13"/>
      <c r="FP213" s="13"/>
      <c r="FQ213" s="13"/>
      <c r="FR213" s="13"/>
      <c r="FS213" s="13"/>
      <c r="FT213" s="13"/>
      <c r="FU213" s="13"/>
      <c r="FV213" s="13"/>
      <c r="FW213" s="13"/>
      <c r="FX213" s="13"/>
      <c r="FY213" s="13"/>
      <c r="FZ213" s="13"/>
      <c r="GA213" s="13"/>
      <c r="GB213" s="13"/>
      <c r="GC213" s="13"/>
      <c r="GD213" s="13"/>
      <c r="GE213" s="13"/>
      <c r="GF213" s="13"/>
      <c r="GG213" s="13"/>
      <c r="GH213" s="13"/>
      <c r="GI213" s="13"/>
      <c r="GJ213" s="13"/>
      <c r="GK213" s="13"/>
      <c r="GL213" s="13"/>
      <c r="GM213" s="13"/>
      <c r="GN213" s="13"/>
      <c r="GO213" s="13"/>
      <c r="GP213" s="13"/>
      <c r="GQ213" s="13"/>
      <c r="GR213" s="13"/>
      <c r="GS213" s="13"/>
      <c r="GT213" s="13"/>
      <c r="GU213" s="13"/>
      <c r="GV213" s="13"/>
      <c r="GW213" s="13"/>
      <c r="GX213" s="13"/>
      <c r="GY213" s="13"/>
      <c r="GZ213" s="13"/>
      <c r="HA213" s="13"/>
      <c r="HB213" s="13"/>
      <c r="HC213" s="13"/>
      <c r="HD213" s="13"/>
      <c r="HE213" s="13"/>
      <c r="HF213" s="13"/>
      <c r="HG213" s="13"/>
      <c r="HH213" s="13"/>
      <c r="HI213" s="13"/>
      <c r="HJ213" s="13"/>
      <c r="HK213" s="13"/>
      <c r="HL213" s="13"/>
      <c r="HM213" s="13"/>
      <c r="HN213" s="13"/>
      <c r="HO213" s="13"/>
      <c r="HP213" s="13"/>
      <c r="HQ213" s="13"/>
      <c r="HR213" s="13"/>
      <c r="HS213" s="13"/>
      <c r="HT213" s="13"/>
      <c r="HU213" s="13"/>
      <c r="HV213" s="13"/>
      <c r="HW213" s="13"/>
      <c r="HX213" s="13"/>
      <c r="HY213" s="13"/>
      <c r="HZ213" s="13"/>
      <c r="IA213" s="13"/>
      <c r="IB213" s="13"/>
      <c r="IC213" s="13"/>
      <c r="ID213" s="13"/>
      <c r="IE213" s="13"/>
      <c r="IF213" s="13"/>
      <c r="IG213" s="13"/>
      <c r="IH213" s="13"/>
      <c r="II213" s="13"/>
      <c r="IJ213" s="13"/>
      <c r="IK213" s="13"/>
      <c r="IL213" s="13"/>
      <c r="IM213" s="13"/>
      <c r="IN213" s="13"/>
      <c r="IO213" s="13"/>
      <c r="IP213" s="13"/>
      <c r="IQ213" s="13"/>
      <c r="IR213" s="13"/>
      <c r="IS213" s="13"/>
      <c r="IT213" s="13"/>
      <c r="IU213" s="13"/>
      <c r="IV213" s="13"/>
      <c r="IW213" s="13"/>
      <c r="IX213" s="13"/>
      <c r="IY213" s="13"/>
      <c r="IZ213" s="13"/>
      <c r="JA213" s="13"/>
      <c r="JB213" s="13"/>
      <c r="JC213" s="13"/>
      <c r="JD213" s="13"/>
      <c r="JE213" s="13"/>
      <c r="JF213" s="13"/>
      <c r="JG213" s="13"/>
      <c r="JH213" s="13"/>
      <c r="JI213" s="13"/>
      <c r="JJ213" s="13"/>
      <c r="JK213" s="13"/>
      <c r="JL213" s="5"/>
      <c r="JM213" s="5"/>
    </row>
    <row r="214" spans="2:273" ht="18.75" customHeight="1" x14ac:dyDescent="0.2">
      <c r="B214" s="36"/>
      <c r="C214" s="36"/>
      <c r="D214" s="78"/>
      <c r="E214" s="36"/>
      <c r="F214" s="77"/>
      <c r="G214" s="77"/>
      <c r="H214" s="71"/>
      <c r="I214" s="71"/>
      <c r="J214" s="6"/>
      <c r="K214" s="36"/>
      <c r="L214" s="36"/>
      <c r="M214" s="82"/>
      <c r="N214" s="36"/>
      <c r="O214" s="36"/>
      <c r="P214" s="36"/>
      <c r="Q214" s="19"/>
      <c r="R214" s="6"/>
      <c r="S214" s="6"/>
      <c r="T214" s="6"/>
      <c r="U214" s="19"/>
      <c r="V214" s="19"/>
      <c r="W214" s="19"/>
      <c r="X214" s="19"/>
      <c r="Y214" s="19"/>
      <c r="Z214" s="19"/>
      <c r="AA214" s="19"/>
      <c r="AB214" s="19"/>
      <c r="AC214" s="19"/>
      <c r="AD214" s="19"/>
      <c r="AE214" s="19"/>
      <c r="AF214" s="19"/>
      <c r="AG214" s="19"/>
      <c r="AH214" s="19"/>
      <c r="AI214" s="19"/>
      <c r="AJ214" s="19"/>
      <c r="AK214" s="19"/>
      <c r="AL214" s="19"/>
      <c r="AM214" s="19"/>
      <c r="AN214" s="19"/>
      <c r="AO214" s="19"/>
      <c r="AP214" s="19"/>
      <c r="AQ214" s="19"/>
      <c r="AR214" s="19"/>
      <c r="AS214" s="19"/>
      <c r="AT214" s="19"/>
      <c r="AU214" s="19"/>
      <c r="AV214" s="19"/>
      <c r="AW214" s="19"/>
      <c r="AX214" s="19"/>
      <c r="AY214" s="19"/>
      <c r="AZ214" s="19"/>
      <c r="BA214" s="19"/>
      <c r="BB214" s="19"/>
      <c r="BC214" s="19"/>
      <c r="BD214" s="19"/>
      <c r="BE214" s="19"/>
      <c r="BF214" s="13"/>
      <c r="BG214" s="13"/>
      <c r="BH214" s="13"/>
      <c r="BI214" s="13"/>
      <c r="BJ214" s="13"/>
      <c r="BK214" s="13"/>
      <c r="BL214" s="13"/>
      <c r="BM214" s="13"/>
      <c r="BN214" s="13"/>
      <c r="BO214" s="13"/>
      <c r="BP214" s="13"/>
      <c r="BQ214" s="13"/>
      <c r="BR214" s="13"/>
      <c r="BS214" s="13"/>
      <c r="BT214" s="13"/>
      <c r="BU214" s="13"/>
      <c r="BV214" s="13"/>
      <c r="BW214" s="13"/>
      <c r="BX214" s="13"/>
      <c r="BY214" s="13"/>
      <c r="BZ214" s="13"/>
      <c r="CA214" s="13"/>
      <c r="CB214" s="13"/>
      <c r="CC214" s="13"/>
      <c r="CD214" s="13"/>
      <c r="CE214" s="13"/>
      <c r="CF214" s="13"/>
      <c r="CG214" s="13"/>
      <c r="CH214" s="13"/>
      <c r="CI214" s="13"/>
      <c r="CJ214" s="13"/>
      <c r="CK214" s="13"/>
      <c r="CL214" s="13"/>
      <c r="CM214" s="13"/>
      <c r="CN214" s="13"/>
      <c r="CO214" s="13"/>
      <c r="CP214" s="13"/>
      <c r="CQ214" s="13"/>
      <c r="CR214" s="13"/>
      <c r="CS214" s="13"/>
      <c r="CT214" s="13"/>
      <c r="CU214" s="13"/>
      <c r="CV214" s="13"/>
      <c r="CW214" s="13"/>
      <c r="CX214" s="13"/>
      <c r="CY214" s="13"/>
      <c r="CZ214" s="13"/>
      <c r="DA214" s="13"/>
      <c r="DB214" s="13"/>
      <c r="DC214" s="13"/>
      <c r="DD214" s="13"/>
      <c r="DE214" s="13"/>
      <c r="DF214" s="13"/>
      <c r="DG214" s="13"/>
      <c r="DH214" s="13"/>
      <c r="DI214" s="13"/>
      <c r="DJ214" s="13"/>
      <c r="DK214" s="13"/>
      <c r="DL214" s="13"/>
      <c r="DM214" s="13"/>
      <c r="DN214" s="13"/>
      <c r="DO214" s="13"/>
      <c r="DP214" s="13"/>
      <c r="DQ214" s="13"/>
      <c r="DR214" s="13"/>
      <c r="DS214" s="13"/>
      <c r="DT214" s="13"/>
      <c r="DU214" s="13"/>
      <c r="DV214" s="13"/>
      <c r="DW214" s="13"/>
      <c r="DX214" s="13"/>
      <c r="DY214" s="13"/>
      <c r="DZ214" s="13"/>
      <c r="EA214" s="13"/>
      <c r="EB214" s="13"/>
      <c r="EC214" s="13"/>
      <c r="ED214" s="13"/>
      <c r="EE214" s="13"/>
      <c r="EF214" s="13"/>
      <c r="EG214" s="13"/>
      <c r="EH214" s="13"/>
      <c r="EI214" s="13"/>
      <c r="EJ214" s="13"/>
      <c r="EK214" s="13"/>
      <c r="EL214" s="13"/>
      <c r="EM214" s="13"/>
      <c r="EN214" s="13"/>
      <c r="EO214" s="13"/>
      <c r="EP214" s="13"/>
      <c r="EQ214" s="13"/>
      <c r="ER214" s="13"/>
      <c r="ES214" s="13"/>
      <c r="ET214" s="13"/>
      <c r="EU214" s="13"/>
      <c r="EV214" s="13"/>
      <c r="EW214" s="13"/>
      <c r="EX214" s="13"/>
      <c r="EY214" s="13"/>
      <c r="EZ214" s="13"/>
      <c r="FA214" s="13"/>
      <c r="FB214" s="13"/>
      <c r="FC214" s="13"/>
      <c r="FD214" s="13"/>
      <c r="FE214" s="13"/>
      <c r="FF214" s="13"/>
      <c r="FG214" s="13"/>
      <c r="FH214" s="13"/>
      <c r="FI214" s="13"/>
      <c r="FJ214" s="13"/>
      <c r="FK214" s="13"/>
      <c r="FL214" s="13"/>
      <c r="FM214" s="13"/>
      <c r="FN214" s="13"/>
      <c r="FO214" s="13"/>
      <c r="FP214" s="13"/>
      <c r="FQ214" s="13"/>
      <c r="FR214" s="13"/>
      <c r="FS214" s="13"/>
      <c r="FT214" s="13"/>
      <c r="FU214" s="13"/>
      <c r="FV214" s="13"/>
      <c r="FW214" s="13"/>
      <c r="FX214" s="13"/>
      <c r="FY214" s="13"/>
      <c r="FZ214" s="13"/>
      <c r="GA214" s="13"/>
      <c r="GB214" s="13"/>
      <c r="GC214" s="13"/>
      <c r="GD214" s="13"/>
      <c r="GE214" s="13"/>
      <c r="GF214" s="13"/>
      <c r="GG214" s="13"/>
      <c r="GH214" s="13"/>
      <c r="GI214" s="13"/>
      <c r="GJ214" s="13"/>
      <c r="GK214" s="13"/>
      <c r="GL214" s="13"/>
      <c r="GM214" s="13"/>
      <c r="GN214" s="13"/>
      <c r="GO214" s="13"/>
      <c r="GP214" s="13"/>
      <c r="GQ214" s="13"/>
      <c r="GR214" s="13"/>
      <c r="GS214" s="13"/>
      <c r="GT214" s="13"/>
      <c r="GU214" s="13"/>
      <c r="GV214" s="13"/>
      <c r="GW214" s="13"/>
      <c r="GX214" s="13"/>
      <c r="GY214" s="13"/>
      <c r="GZ214" s="13"/>
      <c r="HA214" s="13"/>
      <c r="HB214" s="13"/>
      <c r="HC214" s="13"/>
      <c r="HD214" s="13"/>
      <c r="HE214" s="13"/>
      <c r="HF214" s="13"/>
      <c r="HG214" s="13"/>
      <c r="HH214" s="13"/>
      <c r="HI214" s="13"/>
      <c r="HJ214" s="13"/>
      <c r="HK214" s="13"/>
      <c r="HL214" s="13"/>
      <c r="HM214" s="13"/>
      <c r="HN214" s="13"/>
      <c r="HO214" s="13"/>
      <c r="HP214" s="13"/>
      <c r="HQ214" s="13"/>
      <c r="HR214" s="13"/>
      <c r="HS214" s="13"/>
      <c r="HT214" s="13"/>
      <c r="HU214" s="13"/>
      <c r="HV214" s="13"/>
      <c r="HW214" s="13"/>
      <c r="HX214" s="13"/>
      <c r="HY214" s="13"/>
      <c r="HZ214" s="13"/>
      <c r="IA214" s="13"/>
      <c r="IB214" s="13"/>
      <c r="IC214" s="13"/>
      <c r="ID214" s="13"/>
      <c r="IE214" s="13"/>
      <c r="IF214" s="13"/>
      <c r="IG214" s="13"/>
      <c r="IH214" s="13"/>
      <c r="II214" s="13"/>
      <c r="IJ214" s="13"/>
      <c r="IK214" s="13"/>
      <c r="IL214" s="13"/>
      <c r="IM214" s="13"/>
      <c r="IN214" s="13"/>
      <c r="IO214" s="13"/>
      <c r="IP214" s="13"/>
      <c r="IQ214" s="13"/>
      <c r="IR214" s="13"/>
      <c r="IS214" s="13"/>
      <c r="IT214" s="13"/>
      <c r="IU214" s="13"/>
      <c r="IV214" s="13"/>
      <c r="IW214" s="13"/>
      <c r="IX214" s="13"/>
      <c r="IY214" s="13"/>
      <c r="IZ214" s="13"/>
      <c r="JA214" s="13"/>
      <c r="JB214" s="13"/>
      <c r="JC214" s="13"/>
      <c r="JD214" s="13"/>
      <c r="JE214" s="13"/>
      <c r="JF214" s="13"/>
      <c r="JG214" s="13"/>
      <c r="JH214" s="13"/>
      <c r="JI214" s="13"/>
      <c r="JJ214" s="13"/>
      <c r="JK214" s="13"/>
      <c r="JL214" s="5"/>
      <c r="JM214" s="5"/>
    </row>
    <row r="215" spans="2:273" ht="18.75" customHeight="1" x14ac:dyDescent="0.2">
      <c r="B215" s="36"/>
      <c r="C215" s="36"/>
      <c r="D215" s="78"/>
      <c r="E215" s="36"/>
      <c r="F215" s="77"/>
      <c r="G215" s="77"/>
      <c r="H215" s="71"/>
      <c r="I215" s="71"/>
      <c r="J215" s="6"/>
      <c r="K215" s="36"/>
      <c r="L215" s="36"/>
      <c r="M215" s="82"/>
      <c r="N215" s="36"/>
      <c r="O215" s="36"/>
      <c r="P215" s="36"/>
      <c r="Q215" s="19"/>
      <c r="R215" s="6"/>
      <c r="S215" s="6"/>
      <c r="T215" s="6"/>
      <c r="U215" s="19"/>
      <c r="V215" s="19"/>
      <c r="W215" s="19"/>
      <c r="X215" s="19"/>
      <c r="Y215" s="19"/>
      <c r="Z215" s="19"/>
      <c r="AA215" s="19"/>
      <c r="AB215" s="19"/>
      <c r="AC215" s="19"/>
      <c r="AD215" s="19"/>
      <c r="AE215" s="19"/>
      <c r="AF215" s="19"/>
      <c r="AG215" s="19"/>
      <c r="AH215" s="19"/>
      <c r="AI215" s="19"/>
      <c r="AJ215" s="19"/>
      <c r="AK215" s="19"/>
      <c r="AL215" s="19"/>
      <c r="AM215" s="19"/>
      <c r="AN215" s="19"/>
      <c r="AO215" s="19"/>
      <c r="AP215" s="19"/>
      <c r="AQ215" s="19"/>
      <c r="AR215" s="19"/>
      <c r="AS215" s="19"/>
      <c r="AT215" s="19"/>
      <c r="AU215" s="19"/>
      <c r="AV215" s="19"/>
      <c r="AW215" s="19"/>
      <c r="AX215" s="19"/>
      <c r="AY215" s="19"/>
      <c r="AZ215" s="19"/>
      <c r="BA215" s="19"/>
      <c r="BB215" s="19"/>
      <c r="BC215" s="19"/>
      <c r="BD215" s="19"/>
      <c r="BE215" s="19"/>
      <c r="BF215" s="13"/>
      <c r="BG215" s="13"/>
      <c r="BH215" s="13"/>
      <c r="BI215" s="13"/>
      <c r="BJ215" s="13"/>
      <c r="BK215" s="13"/>
      <c r="BL215" s="13"/>
      <c r="BM215" s="13"/>
      <c r="BN215" s="13"/>
      <c r="BO215" s="13"/>
      <c r="BP215" s="13"/>
      <c r="BQ215" s="13"/>
      <c r="BR215" s="13"/>
      <c r="BS215" s="13"/>
      <c r="BT215" s="13"/>
      <c r="BU215" s="13"/>
      <c r="BV215" s="13"/>
      <c r="BW215" s="13"/>
      <c r="BX215" s="13"/>
      <c r="BY215" s="13"/>
      <c r="BZ215" s="13"/>
      <c r="CA215" s="13"/>
      <c r="CB215" s="13"/>
      <c r="CC215" s="13"/>
      <c r="CD215" s="13"/>
      <c r="CE215" s="13"/>
      <c r="CF215" s="13"/>
      <c r="CG215" s="13"/>
      <c r="CH215" s="13"/>
      <c r="CI215" s="13"/>
      <c r="CJ215" s="13"/>
      <c r="CK215" s="13"/>
      <c r="CL215" s="13"/>
      <c r="CM215" s="13"/>
      <c r="CN215" s="13"/>
      <c r="CO215" s="13"/>
      <c r="CP215" s="13"/>
      <c r="CQ215" s="13"/>
      <c r="CR215" s="13"/>
      <c r="CS215" s="13"/>
      <c r="CT215" s="13"/>
      <c r="CU215" s="13"/>
      <c r="CV215" s="13"/>
      <c r="CW215" s="13"/>
      <c r="CX215" s="13"/>
      <c r="CY215" s="13"/>
      <c r="CZ215" s="13"/>
      <c r="DA215" s="13"/>
      <c r="DB215" s="13"/>
      <c r="DC215" s="13"/>
      <c r="DD215" s="13"/>
      <c r="DE215" s="13"/>
      <c r="DF215" s="13"/>
      <c r="DG215" s="13"/>
      <c r="DH215" s="13"/>
      <c r="DI215" s="13"/>
      <c r="DJ215" s="13"/>
      <c r="DK215" s="13"/>
      <c r="DL215" s="13"/>
      <c r="DM215" s="13"/>
      <c r="DN215" s="13"/>
      <c r="DO215" s="13"/>
      <c r="DP215" s="13"/>
      <c r="DQ215" s="13"/>
      <c r="DR215" s="13"/>
      <c r="DS215" s="13"/>
      <c r="DT215" s="13"/>
      <c r="DU215" s="13"/>
      <c r="DV215" s="13"/>
      <c r="DW215" s="13"/>
      <c r="DX215" s="13"/>
      <c r="DY215" s="13"/>
      <c r="DZ215" s="13"/>
      <c r="EA215" s="13"/>
      <c r="EB215" s="13"/>
      <c r="EC215" s="13"/>
      <c r="ED215" s="13"/>
      <c r="EE215" s="13"/>
      <c r="EF215" s="13"/>
      <c r="EG215" s="13"/>
      <c r="EH215" s="13"/>
      <c r="EI215" s="13"/>
      <c r="EJ215" s="13"/>
      <c r="EK215" s="13"/>
      <c r="EL215" s="13"/>
      <c r="EM215" s="13"/>
      <c r="EN215" s="13"/>
      <c r="EO215" s="13"/>
      <c r="EP215" s="13"/>
      <c r="EQ215" s="13"/>
      <c r="ER215" s="13"/>
      <c r="ES215" s="13"/>
      <c r="ET215" s="13"/>
      <c r="EU215" s="13"/>
      <c r="EV215" s="13"/>
      <c r="EW215" s="13"/>
      <c r="EX215" s="13"/>
      <c r="EY215" s="13"/>
      <c r="EZ215" s="13"/>
      <c r="FA215" s="13"/>
      <c r="FB215" s="13"/>
      <c r="FC215" s="13"/>
      <c r="FD215" s="13"/>
      <c r="FE215" s="13"/>
      <c r="FF215" s="13"/>
      <c r="FG215" s="13"/>
      <c r="FH215" s="13"/>
      <c r="FI215" s="13"/>
      <c r="FJ215" s="13"/>
      <c r="FK215" s="13"/>
      <c r="FL215" s="13"/>
      <c r="FM215" s="13"/>
      <c r="FN215" s="13"/>
      <c r="FO215" s="13"/>
      <c r="FP215" s="13"/>
      <c r="FQ215" s="13"/>
      <c r="FR215" s="13"/>
      <c r="FS215" s="13"/>
      <c r="FT215" s="13"/>
      <c r="FU215" s="13"/>
      <c r="FV215" s="13"/>
      <c r="FW215" s="13"/>
      <c r="FX215" s="13"/>
      <c r="FY215" s="13"/>
      <c r="FZ215" s="13"/>
      <c r="GA215" s="13"/>
      <c r="GB215" s="13"/>
      <c r="GC215" s="13"/>
      <c r="GD215" s="13"/>
      <c r="GE215" s="13"/>
      <c r="GF215" s="13"/>
      <c r="GG215" s="13"/>
      <c r="GH215" s="13"/>
      <c r="GI215" s="13"/>
      <c r="GJ215" s="13"/>
      <c r="GK215" s="13"/>
      <c r="GL215" s="13"/>
      <c r="GM215" s="13"/>
      <c r="GN215" s="13"/>
      <c r="GO215" s="13"/>
      <c r="GP215" s="13"/>
      <c r="GQ215" s="13"/>
      <c r="GR215" s="13"/>
      <c r="GS215" s="13"/>
      <c r="GT215" s="13"/>
      <c r="GU215" s="13"/>
      <c r="GV215" s="13"/>
      <c r="GW215" s="13"/>
      <c r="GX215" s="13"/>
      <c r="GY215" s="13"/>
      <c r="GZ215" s="13"/>
      <c r="HA215" s="13"/>
      <c r="HB215" s="13"/>
      <c r="HC215" s="13"/>
      <c r="HD215" s="13"/>
      <c r="HE215" s="13"/>
      <c r="HF215" s="13"/>
      <c r="HG215" s="13"/>
      <c r="HH215" s="13"/>
      <c r="HI215" s="13"/>
      <c r="HJ215" s="13"/>
      <c r="HK215" s="13"/>
      <c r="HL215" s="13"/>
      <c r="HM215" s="13"/>
      <c r="HN215" s="13"/>
      <c r="HO215" s="13"/>
      <c r="HP215" s="13"/>
      <c r="HQ215" s="13"/>
      <c r="HR215" s="13"/>
      <c r="HS215" s="13"/>
      <c r="HT215" s="13"/>
      <c r="HU215" s="13"/>
      <c r="HV215" s="13"/>
      <c r="HW215" s="13"/>
      <c r="HX215" s="13"/>
      <c r="HY215" s="13"/>
      <c r="HZ215" s="13"/>
      <c r="IA215" s="13"/>
      <c r="IB215" s="13"/>
      <c r="IC215" s="13"/>
      <c r="ID215" s="13"/>
      <c r="IE215" s="13"/>
      <c r="IF215" s="13"/>
      <c r="IG215" s="13"/>
      <c r="IH215" s="13"/>
      <c r="II215" s="13"/>
      <c r="IJ215" s="13"/>
      <c r="IK215" s="13"/>
      <c r="IL215" s="13"/>
      <c r="IM215" s="13"/>
      <c r="IN215" s="13"/>
      <c r="IO215" s="13"/>
      <c r="IP215" s="13"/>
      <c r="IQ215" s="13"/>
      <c r="IR215" s="13"/>
      <c r="IS215" s="13"/>
      <c r="IT215" s="13"/>
      <c r="IU215" s="13"/>
      <c r="IV215" s="13"/>
      <c r="IW215" s="13"/>
      <c r="IX215" s="13"/>
      <c r="IY215" s="13"/>
      <c r="IZ215" s="13"/>
      <c r="JA215" s="13"/>
      <c r="JB215" s="13"/>
      <c r="JC215" s="13"/>
      <c r="JD215" s="13"/>
      <c r="JE215" s="13"/>
      <c r="JF215" s="13"/>
      <c r="JG215" s="13"/>
      <c r="JH215" s="13"/>
      <c r="JI215" s="13"/>
      <c r="JJ215" s="13"/>
      <c r="JK215" s="13"/>
      <c r="JL215" s="5"/>
      <c r="JM215" s="5"/>
    </row>
    <row r="216" spans="2:273" ht="18.75" customHeight="1" x14ac:dyDescent="0.2">
      <c r="B216" s="36"/>
      <c r="C216" s="36"/>
      <c r="D216" s="78"/>
      <c r="E216" s="36"/>
      <c r="F216" s="77"/>
      <c r="G216" s="77"/>
      <c r="H216" s="71"/>
      <c r="I216" s="71"/>
      <c r="J216" s="6"/>
      <c r="K216" s="36"/>
      <c r="L216" s="36"/>
      <c r="M216" s="82"/>
      <c r="N216" s="36"/>
      <c r="O216" s="36"/>
      <c r="P216" s="36"/>
      <c r="Q216" s="19"/>
      <c r="R216" s="6"/>
      <c r="S216" s="6"/>
      <c r="T216" s="6"/>
      <c r="U216" s="19"/>
      <c r="V216" s="19"/>
      <c r="W216" s="19"/>
      <c r="X216" s="19"/>
      <c r="Y216" s="19"/>
      <c r="Z216" s="19"/>
      <c r="AA216" s="19"/>
      <c r="AB216" s="19"/>
      <c r="AC216" s="19"/>
      <c r="AD216" s="19"/>
      <c r="AE216" s="19"/>
      <c r="AF216" s="19"/>
      <c r="AG216" s="19"/>
      <c r="AH216" s="19"/>
      <c r="AI216" s="19"/>
      <c r="AJ216" s="19"/>
      <c r="AK216" s="19"/>
      <c r="AL216" s="19"/>
      <c r="AM216" s="19"/>
      <c r="AN216" s="19"/>
      <c r="AO216" s="19"/>
      <c r="AP216" s="19"/>
      <c r="AQ216" s="19"/>
      <c r="AR216" s="19"/>
      <c r="AS216" s="19"/>
      <c r="AT216" s="19"/>
      <c r="AU216" s="19"/>
      <c r="AV216" s="19"/>
      <c r="AW216" s="19"/>
      <c r="AX216" s="19"/>
      <c r="AY216" s="19"/>
      <c r="AZ216" s="19"/>
      <c r="BA216" s="19"/>
      <c r="BB216" s="19"/>
      <c r="BC216" s="19"/>
      <c r="BD216" s="19"/>
      <c r="BE216" s="19"/>
      <c r="BF216" s="13"/>
      <c r="BG216" s="13"/>
      <c r="BH216" s="13"/>
      <c r="BI216" s="13"/>
      <c r="BJ216" s="13"/>
      <c r="BK216" s="13"/>
      <c r="BL216" s="13"/>
      <c r="BM216" s="13"/>
      <c r="BN216" s="13"/>
      <c r="BO216" s="13"/>
      <c r="BP216" s="13"/>
      <c r="BQ216" s="13"/>
      <c r="BR216" s="13"/>
      <c r="BS216" s="13"/>
      <c r="BT216" s="13"/>
      <c r="BU216" s="13"/>
      <c r="BV216" s="13"/>
      <c r="BW216" s="13"/>
      <c r="BX216" s="13"/>
      <c r="BY216" s="13"/>
      <c r="BZ216" s="13"/>
      <c r="CA216" s="13"/>
      <c r="CB216" s="13"/>
      <c r="CC216" s="13"/>
      <c r="CD216" s="13"/>
      <c r="CE216" s="13"/>
      <c r="CF216" s="13"/>
      <c r="CG216" s="13"/>
      <c r="CH216" s="13"/>
      <c r="CI216" s="13"/>
      <c r="CJ216" s="13"/>
      <c r="CK216" s="13"/>
      <c r="CL216" s="13"/>
      <c r="CM216" s="13"/>
      <c r="CN216" s="13"/>
      <c r="CO216" s="13"/>
      <c r="CP216" s="13"/>
      <c r="CQ216" s="13"/>
      <c r="CR216" s="13"/>
      <c r="CS216" s="13"/>
      <c r="CT216" s="13"/>
      <c r="CU216" s="13"/>
      <c r="CV216" s="13"/>
      <c r="CW216" s="13"/>
      <c r="CX216" s="13"/>
      <c r="CY216" s="13"/>
      <c r="CZ216" s="13"/>
      <c r="DA216" s="13"/>
      <c r="DB216" s="13"/>
      <c r="DC216" s="13"/>
      <c r="DD216" s="13"/>
      <c r="DE216" s="13"/>
      <c r="DF216" s="13"/>
      <c r="DG216" s="13"/>
      <c r="DH216" s="13"/>
      <c r="DI216" s="13"/>
      <c r="DJ216" s="13"/>
      <c r="DK216" s="13"/>
      <c r="DL216" s="13"/>
      <c r="DM216" s="13"/>
      <c r="DN216" s="13"/>
      <c r="DO216" s="13"/>
      <c r="DP216" s="13"/>
      <c r="DQ216" s="13"/>
      <c r="DR216" s="13"/>
      <c r="DS216" s="13"/>
      <c r="DT216" s="13"/>
      <c r="DU216" s="13"/>
      <c r="DV216" s="13"/>
      <c r="DW216" s="13"/>
      <c r="DX216" s="13"/>
      <c r="DY216" s="13"/>
      <c r="DZ216" s="13"/>
      <c r="EA216" s="13"/>
      <c r="EB216" s="13"/>
      <c r="EC216" s="13"/>
      <c r="ED216" s="13"/>
      <c r="EE216" s="13"/>
      <c r="EF216" s="13"/>
      <c r="EG216" s="13"/>
      <c r="EH216" s="13"/>
      <c r="EI216" s="13"/>
      <c r="EJ216" s="13"/>
      <c r="EK216" s="13"/>
      <c r="EL216" s="13"/>
      <c r="EM216" s="13"/>
      <c r="EN216" s="13"/>
      <c r="EO216" s="13"/>
      <c r="EP216" s="13"/>
      <c r="EQ216" s="13"/>
      <c r="ER216" s="13"/>
      <c r="ES216" s="13"/>
      <c r="ET216" s="13"/>
      <c r="EU216" s="13"/>
      <c r="EV216" s="13"/>
      <c r="EW216" s="13"/>
      <c r="EX216" s="13"/>
      <c r="EY216" s="13"/>
      <c r="EZ216" s="13"/>
      <c r="FA216" s="13"/>
      <c r="FB216" s="13"/>
      <c r="FC216" s="13"/>
      <c r="FD216" s="13"/>
      <c r="FE216" s="13"/>
      <c r="FF216" s="13"/>
      <c r="FG216" s="13"/>
      <c r="FH216" s="13"/>
      <c r="FI216" s="13"/>
      <c r="FJ216" s="13"/>
      <c r="FK216" s="13"/>
      <c r="FL216" s="13"/>
      <c r="FM216" s="13"/>
      <c r="FN216" s="13"/>
      <c r="FO216" s="13"/>
      <c r="FP216" s="13"/>
      <c r="FQ216" s="13"/>
      <c r="FR216" s="13"/>
      <c r="FS216" s="13"/>
      <c r="FT216" s="13"/>
      <c r="FU216" s="13"/>
      <c r="FV216" s="13"/>
      <c r="FW216" s="13"/>
      <c r="FX216" s="13"/>
      <c r="FY216" s="13"/>
      <c r="FZ216" s="13"/>
      <c r="GA216" s="13"/>
      <c r="GB216" s="13"/>
      <c r="GC216" s="13"/>
      <c r="GD216" s="13"/>
      <c r="GE216" s="13"/>
      <c r="GF216" s="13"/>
      <c r="GG216" s="13"/>
      <c r="GH216" s="13"/>
      <c r="GI216" s="13"/>
      <c r="GJ216" s="13"/>
      <c r="GK216" s="13"/>
      <c r="GL216" s="13"/>
      <c r="GM216" s="13"/>
      <c r="GN216" s="13"/>
      <c r="GO216" s="13"/>
      <c r="GP216" s="13"/>
      <c r="GQ216" s="13"/>
      <c r="GR216" s="13"/>
      <c r="GS216" s="13"/>
      <c r="GT216" s="13"/>
      <c r="GU216" s="13"/>
      <c r="GV216" s="13"/>
      <c r="GW216" s="13"/>
      <c r="GX216" s="13"/>
      <c r="GY216" s="13"/>
      <c r="GZ216" s="13"/>
      <c r="HA216" s="13"/>
      <c r="HB216" s="13"/>
      <c r="HC216" s="13"/>
      <c r="HD216" s="13"/>
      <c r="HE216" s="13"/>
      <c r="HF216" s="13"/>
      <c r="HG216" s="13"/>
      <c r="HH216" s="13"/>
      <c r="HI216" s="13"/>
      <c r="HJ216" s="13"/>
      <c r="HK216" s="13"/>
      <c r="HL216" s="13"/>
      <c r="HM216" s="13"/>
      <c r="HN216" s="13"/>
      <c r="HO216" s="13"/>
      <c r="HP216" s="13"/>
      <c r="HQ216" s="13"/>
      <c r="HR216" s="13"/>
      <c r="HS216" s="13"/>
      <c r="HT216" s="13"/>
      <c r="HU216" s="13"/>
      <c r="HV216" s="13"/>
      <c r="HW216" s="13"/>
      <c r="HX216" s="13"/>
      <c r="HY216" s="13"/>
      <c r="HZ216" s="13"/>
      <c r="IA216" s="13"/>
      <c r="IB216" s="13"/>
      <c r="IC216" s="13"/>
      <c r="ID216" s="13"/>
      <c r="IE216" s="13"/>
      <c r="IF216" s="13"/>
      <c r="IG216" s="13"/>
      <c r="IH216" s="13"/>
      <c r="II216" s="13"/>
      <c r="IJ216" s="13"/>
      <c r="IK216" s="13"/>
      <c r="IL216" s="13"/>
      <c r="IM216" s="13"/>
      <c r="IN216" s="13"/>
      <c r="IO216" s="13"/>
      <c r="IP216" s="13"/>
      <c r="IQ216" s="13"/>
      <c r="IR216" s="13"/>
      <c r="IS216" s="13"/>
      <c r="IT216" s="13"/>
      <c r="IU216" s="13"/>
      <c r="IV216" s="13"/>
      <c r="IW216" s="13"/>
      <c r="IX216" s="13"/>
      <c r="IY216" s="13"/>
      <c r="IZ216" s="13"/>
      <c r="JA216" s="13"/>
      <c r="JB216" s="13"/>
      <c r="JC216" s="13"/>
      <c r="JD216" s="13"/>
      <c r="JE216" s="13"/>
      <c r="JF216" s="13"/>
      <c r="JG216" s="13"/>
      <c r="JH216" s="13"/>
      <c r="JI216" s="13"/>
      <c r="JJ216" s="13"/>
      <c r="JK216" s="13"/>
      <c r="JL216" s="5"/>
      <c r="JM216" s="5"/>
    </row>
    <row r="217" spans="2:273" ht="18.75" customHeight="1" x14ac:dyDescent="0.2">
      <c r="B217" s="36"/>
      <c r="C217" s="36"/>
      <c r="D217" s="78"/>
      <c r="E217" s="36"/>
      <c r="F217" s="77"/>
      <c r="G217" s="77"/>
      <c r="H217" s="71"/>
      <c r="I217" s="71"/>
      <c r="J217" s="6"/>
      <c r="K217" s="36"/>
      <c r="L217" s="36"/>
      <c r="M217" s="82"/>
      <c r="N217" s="36"/>
      <c r="O217" s="36"/>
      <c r="P217" s="36"/>
      <c r="Q217" s="19"/>
      <c r="R217" s="6"/>
      <c r="S217" s="6"/>
      <c r="T217" s="6"/>
      <c r="U217" s="19"/>
      <c r="V217" s="19"/>
      <c r="W217" s="19"/>
      <c r="X217" s="19"/>
      <c r="Y217" s="19"/>
      <c r="Z217" s="19"/>
      <c r="AA217" s="19"/>
      <c r="AB217" s="19"/>
      <c r="AC217" s="19"/>
      <c r="AD217" s="19"/>
      <c r="AE217" s="19"/>
      <c r="AF217" s="19"/>
      <c r="AG217" s="19"/>
      <c r="AH217" s="19"/>
      <c r="AI217" s="19"/>
      <c r="AJ217" s="19"/>
      <c r="AK217" s="19"/>
      <c r="AL217" s="19"/>
      <c r="AM217" s="19"/>
      <c r="AN217" s="19"/>
      <c r="AO217" s="19"/>
      <c r="AP217" s="19"/>
      <c r="AQ217" s="19"/>
      <c r="AR217" s="19"/>
      <c r="AS217" s="19"/>
      <c r="AT217" s="19"/>
      <c r="AU217" s="19"/>
      <c r="AV217" s="19"/>
      <c r="AW217" s="19"/>
      <c r="AX217" s="19"/>
      <c r="AY217" s="19"/>
      <c r="AZ217" s="19"/>
      <c r="BA217" s="19"/>
      <c r="BB217" s="19"/>
      <c r="BC217" s="19"/>
      <c r="BD217" s="19"/>
      <c r="BE217" s="19"/>
      <c r="BF217" s="13"/>
      <c r="BG217" s="13"/>
      <c r="BH217" s="13"/>
      <c r="BI217" s="13"/>
      <c r="BJ217" s="13"/>
      <c r="BK217" s="13"/>
      <c r="BL217" s="13"/>
      <c r="BM217" s="13"/>
      <c r="BN217" s="13"/>
      <c r="BO217" s="13"/>
      <c r="BP217" s="13"/>
      <c r="BQ217" s="13"/>
      <c r="BR217" s="13"/>
      <c r="BS217" s="13"/>
      <c r="BT217" s="13"/>
      <c r="BU217" s="13"/>
      <c r="BV217" s="13"/>
      <c r="BW217" s="13"/>
      <c r="BX217" s="13"/>
      <c r="BY217" s="13"/>
      <c r="BZ217" s="13"/>
      <c r="CA217" s="13"/>
      <c r="CB217" s="13"/>
      <c r="CC217" s="13"/>
      <c r="CD217" s="13"/>
      <c r="CE217" s="13"/>
      <c r="CF217" s="13"/>
      <c r="CG217" s="13"/>
      <c r="CH217" s="13"/>
      <c r="CI217" s="13"/>
      <c r="CJ217" s="13"/>
      <c r="CK217" s="13"/>
      <c r="CL217" s="13"/>
      <c r="CM217" s="13"/>
      <c r="CN217" s="13"/>
      <c r="CO217" s="13"/>
      <c r="CP217" s="13"/>
      <c r="CQ217" s="13"/>
      <c r="CR217" s="13"/>
      <c r="CS217" s="13"/>
      <c r="CT217" s="13"/>
      <c r="CU217" s="13"/>
      <c r="CV217" s="13"/>
      <c r="CW217" s="13"/>
      <c r="CX217" s="13"/>
      <c r="CY217" s="13"/>
      <c r="CZ217" s="13"/>
      <c r="DA217" s="13"/>
      <c r="DB217" s="13"/>
      <c r="DC217" s="13"/>
      <c r="DD217" s="13"/>
      <c r="DE217" s="13"/>
      <c r="DF217" s="13"/>
      <c r="DG217" s="13"/>
      <c r="DH217" s="13"/>
      <c r="DI217" s="13"/>
      <c r="DJ217" s="13"/>
      <c r="DK217" s="13"/>
      <c r="DL217" s="13"/>
      <c r="DM217" s="13"/>
      <c r="DN217" s="13"/>
      <c r="DO217" s="13"/>
      <c r="DP217" s="13"/>
      <c r="DQ217" s="13"/>
      <c r="DR217" s="13"/>
      <c r="DS217" s="13"/>
      <c r="DT217" s="13"/>
      <c r="DU217" s="13"/>
      <c r="DV217" s="13"/>
      <c r="DW217" s="13"/>
      <c r="DX217" s="13"/>
      <c r="DY217" s="13"/>
      <c r="DZ217" s="13"/>
      <c r="EA217" s="13"/>
      <c r="EB217" s="13"/>
      <c r="EC217" s="13"/>
      <c r="ED217" s="13"/>
      <c r="EE217" s="13"/>
      <c r="EF217" s="13"/>
      <c r="EG217" s="13"/>
      <c r="EH217" s="13"/>
      <c r="EI217" s="13"/>
      <c r="EJ217" s="13"/>
      <c r="EK217" s="13"/>
      <c r="EL217" s="13"/>
      <c r="EM217" s="13"/>
      <c r="EN217" s="13"/>
      <c r="EO217" s="13"/>
      <c r="EP217" s="13"/>
      <c r="EQ217" s="13"/>
      <c r="ER217" s="13"/>
      <c r="ES217" s="13"/>
      <c r="ET217" s="13"/>
      <c r="EU217" s="13"/>
      <c r="EV217" s="13"/>
      <c r="EW217" s="13"/>
      <c r="EX217" s="13"/>
      <c r="EY217" s="13"/>
      <c r="EZ217" s="13"/>
      <c r="FA217" s="13"/>
      <c r="FB217" s="13"/>
      <c r="FC217" s="13"/>
      <c r="FD217" s="13"/>
      <c r="FE217" s="13"/>
      <c r="FF217" s="13"/>
      <c r="FG217" s="13"/>
      <c r="FH217" s="13"/>
      <c r="FI217" s="13"/>
      <c r="FJ217" s="13"/>
      <c r="FK217" s="13"/>
      <c r="FL217" s="13"/>
      <c r="FM217" s="13"/>
      <c r="FN217" s="13"/>
      <c r="FO217" s="13"/>
      <c r="FP217" s="13"/>
      <c r="FQ217" s="13"/>
      <c r="FR217" s="13"/>
      <c r="FS217" s="13"/>
      <c r="FT217" s="13"/>
      <c r="FU217" s="13"/>
      <c r="FV217" s="13"/>
      <c r="FW217" s="13"/>
      <c r="FX217" s="13"/>
      <c r="FY217" s="13"/>
      <c r="FZ217" s="13"/>
      <c r="GA217" s="13"/>
      <c r="GB217" s="13"/>
      <c r="GC217" s="13"/>
      <c r="GD217" s="13"/>
      <c r="GE217" s="13"/>
      <c r="GF217" s="13"/>
      <c r="GG217" s="13"/>
      <c r="GH217" s="13"/>
      <c r="GI217" s="13"/>
      <c r="GJ217" s="13"/>
      <c r="GK217" s="13"/>
      <c r="GL217" s="13"/>
      <c r="GM217" s="13"/>
      <c r="GN217" s="13"/>
      <c r="GO217" s="13"/>
      <c r="GP217" s="13"/>
      <c r="GQ217" s="13"/>
      <c r="GR217" s="13"/>
      <c r="GS217" s="13"/>
      <c r="GT217" s="13"/>
      <c r="GU217" s="13"/>
      <c r="GV217" s="13"/>
      <c r="GW217" s="13"/>
      <c r="GX217" s="13"/>
      <c r="GY217" s="13"/>
      <c r="GZ217" s="13"/>
      <c r="HA217" s="13"/>
      <c r="HB217" s="13"/>
      <c r="HC217" s="13"/>
      <c r="HD217" s="13"/>
      <c r="HE217" s="13"/>
      <c r="HF217" s="13"/>
      <c r="HG217" s="13"/>
      <c r="HH217" s="13"/>
      <c r="HI217" s="13"/>
      <c r="HJ217" s="13"/>
      <c r="HK217" s="13"/>
      <c r="HL217" s="13"/>
      <c r="HM217" s="13"/>
      <c r="HN217" s="13"/>
      <c r="HO217" s="13"/>
      <c r="HP217" s="13"/>
      <c r="HQ217" s="13"/>
      <c r="HR217" s="13"/>
      <c r="HS217" s="13"/>
      <c r="HT217" s="13"/>
      <c r="HU217" s="13"/>
      <c r="HV217" s="13"/>
      <c r="HW217" s="13"/>
      <c r="HX217" s="13"/>
      <c r="HY217" s="13"/>
      <c r="HZ217" s="13"/>
      <c r="IA217" s="13"/>
      <c r="IB217" s="13"/>
      <c r="IC217" s="13"/>
      <c r="ID217" s="13"/>
      <c r="IE217" s="13"/>
      <c r="IF217" s="13"/>
      <c r="IG217" s="13"/>
      <c r="IH217" s="13"/>
      <c r="II217" s="13"/>
      <c r="IJ217" s="13"/>
      <c r="IK217" s="13"/>
      <c r="IL217" s="13"/>
      <c r="IM217" s="13"/>
      <c r="IN217" s="13"/>
      <c r="IO217" s="13"/>
      <c r="IP217" s="13"/>
      <c r="IQ217" s="13"/>
      <c r="IR217" s="13"/>
      <c r="IS217" s="13"/>
      <c r="IT217" s="13"/>
      <c r="IU217" s="13"/>
      <c r="IV217" s="13"/>
      <c r="IW217" s="13"/>
      <c r="IX217" s="13"/>
      <c r="IY217" s="13"/>
      <c r="IZ217" s="13"/>
      <c r="JA217" s="13"/>
      <c r="JB217" s="13"/>
      <c r="JC217" s="13"/>
      <c r="JD217" s="13"/>
      <c r="JE217" s="13"/>
      <c r="JF217" s="13"/>
      <c r="JG217" s="13"/>
      <c r="JH217" s="13"/>
      <c r="JI217" s="13"/>
      <c r="JJ217" s="13"/>
      <c r="JK217" s="13"/>
      <c r="JL217" s="5"/>
      <c r="JM217" s="5"/>
    </row>
    <row r="218" spans="2:273" ht="18.75" customHeight="1" x14ac:dyDescent="0.2">
      <c r="B218" s="36"/>
      <c r="C218" s="36"/>
      <c r="D218" s="78"/>
      <c r="E218" s="36"/>
      <c r="F218" s="77"/>
      <c r="G218" s="77"/>
      <c r="H218" s="71"/>
      <c r="I218" s="71"/>
      <c r="J218" s="6"/>
      <c r="K218" s="36"/>
      <c r="L218" s="36"/>
      <c r="M218" s="82"/>
      <c r="N218" s="36"/>
      <c r="O218" s="36"/>
      <c r="P218" s="36"/>
      <c r="Q218" s="19"/>
      <c r="R218" s="6"/>
      <c r="S218" s="6"/>
      <c r="T218" s="6"/>
      <c r="U218" s="19"/>
      <c r="V218" s="19"/>
      <c r="W218" s="19"/>
      <c r="X218" s="19"/>
      <c r="Y218" s="19"/>
      <c r="Z218" s="19"/>
      <c r="AA218" s="19"/>
      <c r="AB218" s="19"/>
      <c r="AC218" s="19"/>
      <c r="AD218" s="19"/>
      <c r="AE218" s="19"/>
      <c r="AF218" s="19"/>
      <c r="AG218" s="19"/>
      <c r="AH218" s="19"/>
      <c r="AI218" s="19"/>
      <c r="AJ218" s="19"/>
      <c r="AK218" s="19"/>
      <c r="AL218" s="19"/>
      <c r="AM218" s="19"/>
      <c r="AN218" s="19"/>
      <c r="AO218" s="19"/>
      <c r="AP218" s="19"/>
      <c r="AQ218" s="19"/>
      <c r="AR218" s="19"/>
      <c r="AS218" s="19"/>
      <c r="AT218" s="19"/>
      <c r="AU218" s="19"/>
      <c r="AV218" s="19"/>
      <c r="AW218" s="19"/>
      <c r="AX218" s="19"/>
      <c r="AY218" s="19"/>
      <c r="AZ218" s="19"/>
      <c r="BA218" s="19"/>
      <c r="BB218" s="19"/>
      <c r="BC218" s="19"/>
      <c r="BD218" s="19"/>
      <c r="BE218" s="19"/>
      <c r="BF218" s="13"/>
      <c r="BG218" s="13"/>
      <c r="BH218" s="13"/>
      <c r="BI218" s="13"/>
      <c r="BJ218" s="13"/>
      <c r="BK218" s="13"/>
      <c r="BL218" s="13"/>
      <c r="BM218" s="13"/>
      <c r="BN218" s="13"/>
      <c r="BO218" s="13"/>
      <c r="BP218" s="13"/>
      <c r="BQ218" s="13"/>
      <c r="BR218" s="13"/>
      <c r="BS218" s="13"/>
      <c r="BT218" s="13"/>
      <c r="BU218" s="13"/>
      <c r="BV218" s="13"/>
      <c r="BW218" s="13"/>
      <c r="BX218" s="13"/>
      <c r="BY218" s="13"/>
      <c r="BZ218" s="13"/>
      <c r="CA218" s="13"/>
      <c r="CB218" s="13"/>
      <c r="CC218" s="13"/>
      <c r="CD218" s="13"/>
      <c r="CE218" s="13"/>
      <c r="CF218" s="13"/>
      <c r="CG218" s="13"/>
      <c r="CH218" s="13"/>
      <c r="CI218" s="13"/>
      <c r="CJ218" s="13"/>
      <c r="CK218" s="13"/>
      <c r="CL218" s="13"/>
      <c r="CM218" s="13"/>
      <c r="CN218" s="13"/>
      <c r="CO218" s="13"/>
      <c r="CP218" s="13"/>
      <c r="CQ218" s="13"/>
      <c r="CR218" s="13"/>
      <c r="CS218" s="13"/>
      <c r="CT218" s="13"/>
      <c r="CU218" s="13"/>
      <c r="CV218" s="13"/>
      <c r="CW218" s="13"/>
      <c r="CX218" s="13"/>
      <c r="CY218" s="13"/>
      <c r="CZ218" s="13"/>
      <c r="DA218" s="13"/>
      <c r="DB218" s="13"/>
      <c r="DC218" s="13"/>
      <c r="DD218" s="13"/>
      <c r="DE218" s="13"/>
      <c r="DF218" s="13"/>
      <c r="DG218" s="13"/>
      <c r="DH218" s="13"/>
      <c r="DI218" s="13"/>
      <c r="DJ218" s="13"/>
      <c r="DK218" s="13"/>
      <c r="DL218" s="13"/>
      <c r="DM218" s="13"/>
      <c r="DN218" s="13"/>
      <c r="DO218" s="13"/>
      <c r="DP218" s="13"/>
      <c r="DQ218" s="13"/>
      <c r="DR218" s="13"/>
      <c r="DS218" s="13"/>
      <c r="DT218" s="13"/>
      <c r="DU218" s="13"/>
      <c r="DV218" s="13"/>
      <c r="DW218" s="13"/>
      <c r="DX218" s="13"/>
      <c r="DY218" s="13"/>
      <c r="DZ218" s="13"/>
      <c r="EA218" s="13"/>
      <c r="EB218" s="13"/>
      <c r="EC218" s="13"/>
      <c r="ED218" s="13"/>
      <c r="EE218" s="13"/>
      <c r="EF218" s="13"/>
      <c r="EG218" s="13"/>
      <c r="EH218" s="13"/>
      <c r="EI218" s="13"/>
      <c r="EJ218" s="13"/>
      <c r="EK218" s="13"/>
      <c r="EL218" s="13"/>
      <c r="EM218" s="13"/>
      <c r="EN218" s="13"/>
      <c r="EO218" s="13"/>
      <c r="EP218" s="13"/>
      <c r="EQ218" s="13"/>
      <c r="ER218" s="13"/>
      <c r="ES218" s="13"/>
      <c r="ET218" s="13"/>
      <c r="EU218" s="13"/>
      <c r="EV218" s="13"/>
      <c r="EW218" s="13"/>
      <c r="EX218" s="13"/>
      <c r="EY218" s="13"/>
      <c r="EZ218" s="13"/>
      <c r="FA218" s="13"/>
      <c r="FB218" s="13"/>
      <c r="FC218" s="13"/>
      <c r="FD218" s="13"/>
      <c r="FE218" s="13"/>
      <c r="FF218" s="13"/>
      <c r="FG218" s="13"/>
      <c r="FH218" s="13"/>
      <c r="FI218" s="13"/>
      <c r="FJ218" s="13"/>
      <c r="FK218" s="13"/>
      <c r="FL218" s="13"/>
      <c r="FM218" s="13"/>
      <c r="FN218" s="13"/>
      <c r="FO218" s="13"/>
      <c r="FP218" s="13"/>
      <c r="FQ218" s="13"/>
      <c r="FR218" s="13"/>
      <c r="FS218" s="13"/>
      <c r="FT218" s="13"/>
      <c r="FU218" s="13"/>
      <c r="FV218" s="13"/>
      <c r="FW218" s="13"/>
      <c r="FX218" s="13"/>
      <c r="FY218" s="13"/>
      <c r="FZ218" s="13"/>
      <c r="GA218" s="13"/>
      <c r="GB218" s="13"/>
      <c r="GC218" s="13"/>
      <c r="GD218" s="13"/>
      <c r="GE218" s="13"/>
      <c r="GF218" s="13"/>
      <c r="GG218" s="13"/>
      <c r="GH218" s="13"/>
      <c r="GI218" s="13"/>
      <c r="GJ218" s="13"/>
      <c r="GK218" s="13"/>
      <c r="GL218" s="13"/>
      <c r="GM218" s="13"/>
      <c r="GN218" s="13"/>
      <c r="GO218" s="13"/>
      <c r="GP218" s="13"/>
      <c r="GQ218" s="13"/>
      <c r="GR218" s="13"/>
      <c r="GS218" s="13"/>
      <c r="GT218" s="13"/>
      <c r="GU218" s="13"/>
      <c r="GV218" s="13"/>
      <c r="GW218" s="13"/>
      <c r="GX218" s="13"/>
      <c r="GY218" s="13"/>
      <c r="GZ218" s="13"/>
      <c r="HA218" s="13"/>
      <c r="HB218" s="13"/>
      <c r="HC218" s="13"/>
      <c r="HD218" s="13"/>
      <c r="HE218" s="13"/>
      <c r="HF218" s="13"/>
      <c r="HG218" s="13"/>
      <c r="HH218" s="13"/>
      <c r="HI218" s="13"/>
      <c r="HJ218" s="13"/>
      <c r="HK218" s="13"/>
      <c r="HL218" s="13"/>
      <c r="HM218" s="13"/>
      <c r="HN218" s="13"/>
      <c r="HO218" s="13"/>
      <c r="HP218" s="13"/>
      <c r="HQ218" s="13"/>
      <c r="HR218" s="13"/>
      <c r="HS218" s="13"/>
      <c r="HT218" s="13"/>
      <c r="HU218" s="13"/>
      <c r="HV218" s="13"/>
      <c r="HW218" s="13"/>
      <c r="HX218" s="13"/>
      <c r="HY218" s="13"/>
      <c r="HZ218" s="13"/>
      <c r="IA218" s="13"/>
      <c r="IB218" s="13"/>
      <c r="IC218" s="13"/>
      <c r="ID218" s="13"/>
      <c r="IE218" s="13"/>
      <c r="IF218" s="13"/>
      <c r="IG218" s="13"/>
      <c r="IH218" s="13"/>
      <c r="II218" s="13"/>
      <c r="IJ218" s="13"/>
      <c r="IK218" s="13"/>
      <c r="IL218" s="13"/>
      <c r="IM218" s="13"/>
      <c r="IN218" s="13"/>
      <c r="IO218" s="13"/>
      <c r="IP218" s="13"/>
      <c r="IQ218" s="13"/>
      <c r="IR218" s="13"/>
      <c r="IS218" s="13"/>
      <c r="IT218" s="13"/>
      <c r="IU218" s="13"/>
      <c r="IV218" s="13"/>
      <c r="IW218" s="13"/>
      <c r="IX218" s="13"/>
      <c r="IY218" s="13"/>
      <c r="IZ218" s="13"/>
      <c r="JA218" s="13"/>
      <c r="JB218" s="13"/>
      <c r="JC218" s="13"/>
      <c r="JD218" s="13"/>
      <c r="JE218" s="13"/>
      <c r="JF218" s="13"/>
      <c r="JG218" s="13"/>
      <c r="JH218" s="13"/>
      <c r="JI218" s="13"/>
      <c r="JJ218" s="13"/>
      <c r="JK218" s="13"/>
      <c r="JL218" s="5"/>
      <c r="JM218" s="5"/>
    </row>
    <row r="219" spans="2:273" ht="18.75" customHeight="1" x14ac:dyDescent="0.2">
      <c r="B219" s="36"/>
      <c r="C219" s="36"/>
      <c r="D219" s="78"/>
      <c r="E219" s="36"/>
      <c r="F219" s="77"/>
      <c r="G219" s="77"/>
      <c r="H219" s="71"/>
      <c r="I219" s="71"/>
      <c r="J219" s="6"/>
      <c r="K219" s="36"/>
      <c r="L219" s="36"/>
      <c r="M219" s="82"/>
      <c r="N219" s="36"/>
      <c r="O219" s="36"/>
      <c r="P219" s="36"/>
      <c r="Q219" s="19"/>
      <c r="R219" s="6"/>
      <c r="S219" s="6"/>
      <c r="T219" s="6"/>
      <c r="U219" s="19"/>
      <c r="V219" s="19"/>
      <c r="W219" s="19"/>
      <c r="X219" s="19"/>
      <c r="Y219" s="19"/>
      <c r="Z219" s="19"/>
      <c r="AA219" s="19"/>
      <c r="AB219" s="19"/>
      <c r="AC219" s="19"/>
      <c r="AD219" s="19"/>
      <c r="AE219" s="19"/>
      <c r="AF219" s="19"/>
      <c r="AG219" s="19"/>
      <c r="AH219" s="19"/>
      <c r="AI219" s="19"/>
      <c r="AJ219" s="19"/>
      <c r="AK219" s="19"/>
      <c r="AL219" s="19"/>
      <c r="AM219" s="19"/>
      <c r="AN219" s="19"/>
      <c r="AO219" s="19"/>
      <c r="AP219" s="19"/>
      <c r="AQ219" s="19"/>
      <c r="AR219" s="19"/>
      <c r="AS219" s="19"/>
      <c r="AT219" s="19"/>
      <c r="AU219" s="19"/>
      <c r="AV219" s="19"/>
      <c r="AW219" s="19"/>
      <c r="AX219" s="19"/>
      <c r="AY219" s="19"/>
      <c r="AZ219" s="19"/>
      <c r="BA219" s="19"/>
      <c r="BB219" s="19"/>
      <c r="BC219" s="19"/>
      <c r="BD219" s="19"/>
      <c r="BE219" s="19"/>
      <c r="BF219" s="13"/>
      <c r="BG219" s="13"/>
      <c r="BH219" s="13"/>
      <c r="BI219" s="13"/>
      <c r="BJ219" s="13"/>
      <c r="BK219" s="13"/>
      <c r="BL219" s="13"/>
      <c r="BM219" s="13"/>
      <c r="BN219" s="13"/>
      <c r="BO219" s="13"/>
      <c r="BP219" s="13"/>
      <c r="BQ219" s="13"/>
      <c r="BR219" s="13"/>
      <c r="BS219" s="13"/>
      <c r="BT219" s="13"/>
      <c r="BU219" s="13"/>
      <c r="BV219" s="13"/>
      <c r="BW219" s="13"/>
      <c r="BX219" s="13"/>
      <c r="BY219" s="13"/>
      <c r="BZ219" s="13"/>
      <c r="CA219" s="13"/>
      <c r="CB219" s="13"/>
      <c r="CC219" s="13"/>
      <c r="CD219" s="13"/>
      <c r="CE219" s="13"/>
      <c r="CF219" s="13"/>
      <c r="CG219" s="13"/>
      <c r="CH219" s="13"/>
      <c r="CI219" s="13"/>
      <c r="CJ219" s="13"/>
      <c r="CK219" s="13"/>
      <c r="CL219" s="13"/>
      <c r="CM219" s="13"/>
      <c r="CN219" s="13"/>
      <c r="CO219" s="13"/>
      <c r="CP219" s="13"/>
      <c r="CQ219" s="13"/>
      <c r="CR219" s="13"/>
      <c r="CS219" s="13"/>
      <c r="CT219" s="13"/>
      <c r="CU219" s="13"/>
      <c r="CV219" s="13"/>
      <c r="CW219" s="13"/>
      <c r="CX219" s="13"/>
      <c r="CY219" s="13"/>
      <c r="CZ219" s="13"/>
      <c r="DA219" s="13"/>
      <c r="DB219" s="13"/>
      <c r="DC219" s="13"/>
      <c r="DD219" s="13"/>
      <c r="DE219" s="13"/>
      <c r="DF219" s="13"/>
      <c r="DG219" s="13"/>
      <c r="DH219" s="13"/>
      <c r="DI219" s="13"/>
      <c r="DJ219" s="13"/>
      <c r="DK219" s="13"/>
      <c r="DL219" s="13"/>
      <c r="DM219" s="13"/>
      <c r="DN219" s="13"/>
      <c r="DO219" s="13"/>
      <c r="DP219" s="13"/>
      <c r="DQ219" s="13"/>
      <c r="DR219" s="13"/>
      <c r="DS219" s="13"/>
      <c r="DT219" s="13"/>
      <c r="DU219" s="13"/>
      <c r="DV219" s="13"/>
      <c r="DW219" s="13"/>
      <c r="DX219" s="13"/>
      <c r="DY219" s="13"/>
      <c r="DZ219" s="13"/>
      <c r="EA219" s="13"/>
      <c r="EB219" s="13"/>
      <c r="EC219" s="13"/>
      <c r="ED219" s="13"/>
      <c r="EE219" s="13"/>
      <c r="EF219" s="13"/>
      <c r="EG219" s="13"/>
      <c r="EH219" s="13"/>
      <c r="EI219" s="13"/>
      <c r="EJ219" s="13"/>
      <c r="EK219" s="13"/>
      <c r="EL219" s="13"/>
      <c r="EM219" s="13"/>
      <c r="EN219" s="13"/>
      <c r="EO219" s="13"/>
      <c r="EP219" s="13"/>
      <c r="EQ219" s="13"/>
      <c r="ER219" s="13"/>
      <c r="ES219" s="13"/>
      <c r="ET219" s="13"/>
      <c r="EU219" s="13"/>
      <c r="EV219" s="13"/>
      <c r="EW219" s="13"/>
      <c r="EX219" s="13"/>
      <c r="EY219" s="13"/>
      <c r="EZ219" s="13"/>
      <c r="FA219" s="13"/>
      <c r="FB219" s="13"/>
      <c r="FC219" s="13"/>
      <c r="FD219" s="13"/>
      <c r="FE219" s="13"/>
      <c r="FF219" s="13"/>
      <c r="FG219" s="13"/>
      <c r="FH219" s="13"/>
      <c r="FI219" s="13"/>
      <c r="FJ219" s="13"/>
      <c r="FK219" s="13"/>
      <c r="FL219" s="13"/>
      <c r="FM219" s="13"/>
      <c r="FN219" s="13"/>
      <c r="FO219" s="13"/>
      <c r="FP219" s="13"/>
      <c r="FQ219" s="13"/>
      <c r="FR219" s="13"/>
      <c r="FS219" s="13"/>
      <c r="FT219" s="13"/>
      <c r="FU219" s="13"/>
      <c r="FV219" s="13"/>
      <c r="FW219" s="13"/>
      <c r="FX219" s="13"/>
      <c r="FY219" s="13"/>
      <c r="FZ219" s="13"/>
      <c r="GA219" s="13"/>
      <c r="GB219" s="13"/>
      <c r="GC219" s="13"/>
      <c r="GD219" s="13"/>
      <c r="GE219" s="13"/>
      <c r="GF219" s="13"/>
      <c r="GG219" s="13"/>
      <c r="GH219" s="13"/>
      <c r="GI219" s="13"/>
      <c r="GJ219" s="13"/>
      <c r="GK219" s="13"/>
      <c r="GL219" s="13"/>
      <c r="GM219" s="13"/>
      <c r="GN219" s="13"/>
      <c r="GO219" s="13"/>
      <c r="GP219" s="13"/>
      <c r="GQ219" s="13"/>
      <c r="GR219" s="13"/>
      <c r="GS219" s="13"/>
      <c r="GT219" s="13"/>
      <c r="GU219" s="13"/>
      <c r="GV219" s="13"/>
      <c r="GW219" s="13"/>
      <c r="GX219" s="13"/>
      <c r="GY219" s="13"/>
      <c r="GZ219" s="13"/>
      <c r="HA219" s="13"/>
      <c r="HB219" s="13"/>
      <c r="HC219" s="13"/>
      <c r="HD219" s="13"/>
      <c r="HE219" s="13"/>
      <c r="HF219" s="13"/>
      <c r="HG219" s="13"/>
      <c r="HH219" s="13"/>
      <c r="HI219" s="13"/>
      <c r="HJ219" s="13"/>
      <c r="HK219" s="13"/>
      <c r="HL219" s="13"/>
      <c r="HM219" s="13"/>
      <c r="HN219" s="13"/>
      <c r="HO219" s="13"/>
      <c r="HP219" s="13"/>
      <c r="HQ219" s="13"/>
      <c r="HR219" s="13"/>
      <c r="HS219" s="13"/>
      <c r="HT219" s="13"/>
      <c r="HU219" s="13"/>
      <c r="HV219" s="13"/>
      <c r="HW219" s="13"/>
      <c r="HX219" s="13"/>
      <c r="HY219" s="13"/>
      <c r="HZ219" s="13"/>
      <c r="IA219" s="13"/>
      <c r="IB219" s="13"/>
      <c r="IC219" s="13"/>
      <c r="ID219" s="13"/>
      <c r="IE219" s="13"/>
      <c r="IF219" s="13"/>
      <c r="IG219" s="13"/>
      <c r="IH219" s="13"/>
      <c r="II219" s="13"/>
      <c r="IJ219" s="13"/>
      <c r="IK219" s="13"/>
      <c r="IL219" s="13"/>
      <c r="IM219" s="13"/>
      <c r="IN219" s="13"/>
      <c r="IO219" s="13"/>
      <c r="IP219" s="13"/>
      <c r="IQ219" s="13"/>
      <c r="IR219" s="13"/>
      <c r="IS219" s="13"/>
      <c r="IT219" s="13"/>
      <c r="IU219" s="13"/>
      <c r="IV219" s="13"/>
      <c r="IW219" s="13"/>
      <c r="IX219" s="13"/>
      <c r="IY219" s="13"/>
      <c r="IZ219" s="13"/>
      <c r="JA219" s="13"/>
      <c r="JB219" s="13"/>
      <c r="JC219" s="13"/>
      <c r="JD219" s="13"/>
      <c r="JE219" s="13"/>
      <c r="JF219" s="13"/>
      <c r="JG219" s="13"/>
      <c r="JH219" s="13"/>
      <c r="JI219" s="13"/>
      <c r="JJ219" s="13"/>
      <c r="JK219" s="13"/>
      <c r="JL219" s="5"/>
      <c r="JM219" s="5"/>
    </row>
    <row r="220" spans="2:273" ht="18.75" customHeight="1" x14ac:dyDescent="0.2">
      <c r="B220" s="36"/>
      <c r="C220" s="36"/>
      <c r="D220" s="78"/>
      <c r="E220" s="36"/>
      <c r="F220" s="77"/>
      <c r="G220" s="77"/>
      <c r="H220" s="71"/>
      <c r="I220" s="71"/>
      <c r="J220" s="6"/>
      <c r="K220" s="36"/>
      <c r="L220" s="36"/>
      <c r="M220" s="82"/>
      <c r="N220" s="36"/>
      <c r="O220" s="36"/>
      <c r="P220" s="36"/>
      <c r="Q220" s="19"/>
      <c r="R220" s="6"/>
      <c r="S220" s="6"/>
      <c r="T220" s="6"/>
      <c r="U220" s="19"/>
      <c r="V220" s="19"/>
      <c r="W220" s="19"/>
      <c r="X220" s="19"/>
      <c r="Y220" s="19"/>
      <c r="Z220" s="19"/>
      <c r="AA220" s="19"/>
      <c r="AB220" s="19"/>
      <c r="AC220" s="19"/>
      <c r="AD220" s="19"/>
      <c r="AE220" s="19"/>
      <c r="AF220" s="19"/>
      <c r="AG220" s="19"/>
      <c r="AH220" s="19"/>
      <c r="AI220" s="19"/>
      <c r="AJ220" s="19"/>
      <c r="AK220" s="19"/>
      <c r="AL220" s="19"/>
      <c r="AM220" s="19"/>
      <c r="AN220" s="19"/>
      <c r="AO220" s="19"/>
      <c r="AP220" s="19"/>
      <c r="AQ220" s="19"/>
      <c r="AR220" s="19"/>
      <c r="AS220" s="19"/>
      <c r="AT220" s="19"/>
      <c r="AU220" s="19"/>
      <c r="AV220" s="19"/>
      <c r="AW220" s="19"/>
      <c r="AX220" s="19"/>
      <c r="AY220" s="19"/>
      <c r="AZ220" s="19"/>
      <c r="BA220" s="19"/>
      <c r="BB220" s="19"/>
      <c r="BC220" s="19"/>
      <c r="BD220" s="19"/>
      <c r="BE220" s="19"/>
      <c r="BF220" s="13"/>
      <c r="BG220" s="13"/>
      <c r="BH220" s="13"/>
      <c r="BI220" s="13"/>
      <c r="BJ220" s="13"/>
      <c r="BK220" s="13"/>
      <c r="BL220" s="13"/>
      <c r="BM220" s="13"/>
      <c r="BN220" s="13"/>
      <c r="BO220" s="13"/>
      <c r="BP220" s="13"/>
      <c r="BQ220" s="13"/>
      <c r="BR220" s="13"/>
      <c r="BS220" s="13"/>
      <c r="BT220" s="13"/>
      <c r="BU220" s="13"/>
      <c r="BV220" s="13"/>
      <c r="BW220" s="13"/>
      <c r="BX220" s="13"/>
      <c r="BY220" s="13"/>
      <c r="BZ220" s="13"/>
      <c r="CA220" s="13"/>
      <c r="CB220" s="13"/>
      <c r="CC220" s="13"/>
      <c r="CD220" s="13"/>
      <c r="CE220" s="13"/>
      <c r="CF220" s="13"/>
      <c r="CG220" s="13"/>
      <c r="CH220" s="13"/>
      <c r="CI220" s="13"/>
      <c r="CJ220" s="13"/>
      <c r="CK220" s="13"/>
      <c r="CL220" s="13"/>
      <c r="CM220" s="13"/>
      <c r="CN220" s="13"/>
      <c r="CO220" s="13"/>
      <c r="CP220" s="13"/>
      <c r="CQ220" s="13"/>
      <c r="CR220" s="13"/>
      <c r="CS220" s="13"/>
      <c r="CT220" s="13"/>
      <c r="CU220" s="13"/>
      <c r="CV220" s="13"/>
      <c r="CW220" s="13"/>
      <c r="CX220" s="13"/>
      <c r="CY220" s="13"/>
      <c r="CZ220" s="13"/>
      <c r="DA220" s="13"/>
      <c r="DB220" s="13"/>
      <c r="DC220" s="13"/>
      <c r="DD220" s="13"/>
      <c r="DE220" s="13"/>
      <c r="DF220" s="13"/>
      <c r="DG220" s="13"/>
      <c r="DH220" s="13"/>
      <c r="DI220" s="13"/>
      <c r="DJ220" s="13"/>
      <c r="DK220" s="13"/>
      <c r="DL220" s="13"/>
      <c r="DM220" s="13"/>
      <c r="DN220" s="13"/>
      <c r="DO220" s="13"/>
      <c r="DP220" s="13"/>
      <c r="DQ220" s="13"/>
      <c r="DR220" s="13"/>
      <c r="DS220" s="13"/>
      <c r="DT220" s="13"/>
      <c r="DU220" s="13"/>
      <c r="DV220" s="13"/>
      <c r="DW220" s="13"/>
      <c r="DX220" s="13"/>
      <c r="DY220" s="13"/>
      <c r="DZ220" s="13"/>
      <c r="EA220" s="13"/>
      <c r="EB220" s="13"/>
      <c r="EC220" s="13"/>
      <c r="ED220" s="13"/>
      <c r="EE220" s="13"/>
      <c r="EF220" s="13"/>
      <c r="EG220" s="13"/>
      <c r="EH220" s="13"/>
      <c r="EI220" s="13"/>
      <c r="EJ220" s="13"/>
      <c r="EK220" s="13"/>
      <c r="EL220" s="13"/>
      <c r="EM220" s="13"/>
      <c r="EN220" s="13"/>
      <c r="EO220" s="13"/>
      <c r="EP220" s="13"/>
      <c r="EQ220" s="13"/>
      <c r="ER220" s="13"/>
      <c r="ES220" s="13"/>
      <c r="ET220" s="13"/>
      <c r="EU220" s="13"/>
      <c r="EV220" s="13"/>
      <c r="EW220" s="13"/>
      <c r="EX220" s="13"/>
      <c r="EY220" s="13"/>
      <c r="EZ220" s="13"/>
      <c r="FA220" s="13"/>
      <c r="FB220" s="13"/>
      <c r="FC220" s="13"/>
      <c r="FD220" s="13"/>
      <c r="FE220" s="13"/>
      <c r="FF220" s="13"/>
      <c r="FG220" s="13"/>
      <c r="FH220" s="13"/>
      <c r="FI220" s="13"/>
      <c r="FJ220" s="13"/>
      <c r="FK220" s="13"/>
      <c r="FL220" s="13"/>
      <c r="FM220" s="13"/>
      <c r="FN220" s="13"/>
      <c r="FO220" s="13"/>
      <c r="FP220" s="13"/>
      <c r="FQ220" s="13"/>
      <c r="FR220" s="13"/>
      <c r="FS220" s="13"/>
      <c r="FT220" s="13"/>
      <c r="FU220" s="13"/>
      <c r="FV220" s="13"/>
      <c r="FW220" s="13"/>
      <c r="FX220" s="13"/>
      <c r="FY220" s="13"/>
      <c r="FZ220" s="13"/>
      <c r="GA220" s="13"/>
      <c r="GB220" s="13"/>
      <c r="GC220" s="13"/>
      <c r="GD220" s="13"/>
      <c r="GE220" s="13"/>
      <c r="GF220" s="13"/>
      <c r="GG220" s="13"/>
      <c r="GH220" s="13"/>
      <c r="GI220" s="13"/>
      <c r="GJ220" s="13"/>
      <c r="GK220" s="13"/>
      <c r="GL220" s="13"/>
      <c r="GM220" s="13"/>
      <c r="GN220" s="13"/>
      <c r="GO220" s="13"/>
      <c r="GP220" s="13"/>
      <c r="GQ220" s="13"/>
      <c r="GR220" s="13"/>
      <c r="GS220" s="13"/>
      <c r="GT220" s="13"/>
      <c r="GU220" s="13"/>
      <c r="GV220" s="13"/>
      <c r="GW220" s="13"/>
      <c r="GX220" s="13"/>
      <c r="GY220" s="13"/>
      <c r="GZ220" s="13"/>
      <c r="HA220" s="13"/>
      <c r="HB220" s="13"/>
      <c r="HC220" s="13"/>
      <c r="HD220" s="13"/>
      <c r="HE220" s="13"/>
      <c r="HF220" s="13"/>
      <c r="HG220" s="13"/>
      <c r="HH220" s="13"/>
      <c r="HI220" s="13"/>
      <c r="HJ220" s="13"/>
      <c r="HK220" s="13"/>
      <c r="HL220" s="13"/>
      <c r="HM220" s="13"/>
      <c r="HN220" s="13"/>
      <c r="HO220" s="13"/>
      <c r="HP220" s="13"/>
      <c r="HQ220" s="13"/>
      <c r="HR220" s="13"/>
      <c r="HS220" s="13"/>
      <c r="HT220" s="13"/>
      <c r="HU220" s="13"/>
      <c r="HV220" s="13"/>
      <c r="HW220" s="13"/>
      <c r="HX220" s="13"/>
      <c r="HY220" s="13"/>
      <c r="HZ220" s="13"/>
      <c r="IA220" s="13"/>
      <c r="IB220" s="13"/>
      <c r="IC220" s="13"/>
      <c r="ID220" s="13"/>
      <c r="IE220" s="13"/>
      <c r="IF220" s="13"/>
      <c r="IG220" s="13"/>
      <c r="IH220" s="13"/>
      <c r="II220" s="13"/>
      <c r="IJ220" s="13"/>
      <c r="IK220" s="13"/>
      <c r="IL220" s="13"/>
      <c r="IM220" s="13"/>
      <c r="IN220" s="13"/>
      <c r="IO220" s="13"/>
      <c r="IP220" s="13"/>
      <c r="IQ220" s="13"/>
      <c r="IR220" s="13"/>
      <c r="IS220" s="13"/>
      <c r="IT220" s="13"/>
      <c r="IU220" s="13"/>
      <c r="IV220" s="13"/>
      <c r="IW220" s="13"/>
      <c r="IX220" s="13"/>
      <c r="IY220" s="13"/>
      <c r="IZ220" s="13"/>
      <c r="JA220" s="13"/>
      <c r="JB220" s="13"/>
      <c r="JC220" s="13"/>
      <c r="JD220" s="13"/>
      <c r="JE220" s="13"/>
      <c r="JF220" s="13"/>
      <c r="JG220" s="13"/>
      <c r="JH220" s="13"/>
      <c r="JI220" s="13"/>
      <c r="JJ220" s="13"/>
      <c r="JK220" s="13"/>
      <c r="JL220" s="5"/>
      <c r="JM220" s="5"/>
    </row>
    <row r="221" spans="2:273" ht="18.75" customHeight="1" x14ac:dyDescent="0.2">
      <c r="B221" s="36"/>
      <c r="C221" s="36"/>
      <c r="D221" s="78"/>
      <c r="E221" s="36"/>
      <c r="F221" s="77"/>
      <c r="G221" s="77"/>
      <c r="H221" s="71"/>
      <c r="I221" s="71"/>
      <c r="J221" s="6"/>
      <c r="K221" s="36"/>
      <c r="L221" s="36"/>
      <c r="M221" s="82"/>
      <c r="N221" s="36"/>
      <c r="O221" s="36"/>
      <c r="P221" s="36"/>
      <c r="Q221" s="19"/>
      <c r="R221" s="6"/>
      <c r="S221" s="6"/>
      <c r="T221" s="6"/>
      <c r="U221" s="19"/>
      <c r="V221" s="19"/>
      <c r="W221" s="19"/>
      <c r="X221" s="19"/>
      <c r="Y221" s="19"/>
      <c r="Z221" s="19"/>
      <c r="AA221" s="19"/>
      <c r="AB221" s="19"/>
      <c r="AC221" s="19"/>
      <c r="AD221" s="19"/>
      <c r="AE221" s="19"/>
      <c r="AF221" s="19"/>
      <c r="AG221" s="19"/>
      <c r="AH221" s="19"/>
      <c r="AI221" s="19"/>
      <c r="AJ221" s="19"/>
      <c r="AK221" s="19"/>
      <c r="AL221" s="19"/>
      <c r="AM221" s="19"/>
      <c r="AN221" s="19"/>
      <c r="AO221" s="19"/>
      <c r="AP221" s="19"/>
      <c r="AQ221" s="19"/>
      <c r="AR221" s="19"/>
      <c r="AS221" s="19"/>
      <c r="AT221" s="19"/>
      <c r="AU221" s="19"/>
      <c r="AV221" s="19"/>
      <c r="AW221" s="19"/>
      <c r="AX221" s="19"/>
      <c r="AY221" s="19"/>
      <c r="AZ221" s="19"/>
      <c r="BA221" s="19"/>
      <c r="BB221" s="19"/>
      <c r="BC221" s="19"/>
      <c r="BD221" s="19"/>
      <c r="BE221" s="19"/>
      <c r="BF221" s="13"/>
      <c r="BG221" s="13"/>
      <c r="BH221" s="13"/>
      <c r="BI221" s="13"/>
      <c r="BJ221" s="13"/>
      <c r="BK221" s="13"/>
      <c r="BL221" s="13"/>
      <c r="BM221" s="13"/>
      <c r="BN221" s="13"/>
      <c r="BO221" s="13"/>
      <c r="BP221" s="13"/>
      <c r="BQ221" s="13"/>
      <c r="BR221" s="13"/>
      <c r="BS221" s="13"/>
      <c r="BT221" s="13"/>
      <c r="BU221" s="13"/>
      <c r="BV221" s="13"/>
      <c r="BW221" s="13"/>
      <c r="BX221" s="13"/>
      <c r="BY221" s="13"/>
      <c r="BZ221" s="13"/>
      <c r="CA221" s="13"/>
      <c r="CB221" s="13"/>
      <c r="CC221" s="13"/>
      <c r="CD221" s="13"/>
      <c r="CE221" s="13"/>
      <c r="CF221" s="13"/>
      <c r="CG221" s="13"/>
      <c r="CH221" s="13"/>
      <c r="CI221" s="13"/>
      <c r="CJ221" s="13"/>
      <c r="CK221" s="13"/>
      <c r="CL221" s="13"/>
      <c r="CM221" s="13"/>
      <c r="CN221" s="13"/>
      <c r="CO221" s="13"/>
      <c r="CP221" s="13"/>
      <c r="CQ221" s="13"/>
      <c r="CR221" s="13"/>
      <c r="CS221" s="13"/>
      <c r="CT221" s="13"/>
      <c r="CU221" s="13"/>
      <c r="CV221" s="13"/>
      <c r="CW221" s="13"/>
      <c r="CX221" s="13"/>
      <c r="CY221" s="13"/>
      <c r="CZ221" s="13"/>
      <c r="DA221" s="13"/>
      <c r="DB221" s="13"/>
      <c r="DC221" s="13"/>
      <c r="DD221" s="13"/>
      <c r="DE221" s="13"/>
      <c r="DF221" s="13"/>
      <c r="DG221" s="13"/>
      <c r="DH221" s="13"/>
      <c r="DI221" s="13"/>
      <c r="DJ221" s="13"/>
      <c r="DK221" s="13"/>
      <c r="DL221" s="13"/>
      <c r="DM221" s="13"/>
      <c r="DN221" s="13"/>
      <c r="DO221" s="13"/>
      <c r="DP221" s="13"/>
      <c r="DQ221" s="13"/>
      <c r="DR221" s="13"/>
      <c r="DS221" s="13"/>
      <c r="DT221" s="13"/>
      <c r="DU221" s="13"/>
      <c r="DV221" s="13"/>
      <c r="DW221" s="13"/>
      <c r="DX221" s="13"/>
      <c r="DY221" s="13"/>
      <c r="DZ221" s="13"/>
      <c r="EA221" s="13"/>
      <c r="EB221" s="13"/>
      <c r="EC221" s="13"/>
      <c r="ED221" s="13"/>
      <c r="EE221" s="13"/>
      <c r="EF221" s="13"/>
      <c r="EG221" s="13"/>
      <c r="EH221" s="13"/>
      <c r="EI221" s="13"/>
      <c r="EJ221" s="13"/>
      <c r="EK221" s="13"/>
      <c r="EL221" s="13"/>
      <c r="EM221" s="13"/>
      <c r="EN221" s="13"/>
      <c r="EO221" s="13"/>
      <c r="EP221" s="13"/>
      <c r="EQ221" s="13"/>
      <c r="ER221" s="13"/>
      <c r="ES221" s="13"/>
      <c r="ET221" s="13"/>
      <c r="EU221" s="13"/>
      <c r="EV221" s="13"/>
      <c r="EW221" s="13"/>
      <c r="EX221" s="13"/>
      <c r="EY221" s="13"/>
      <c r="EZ221" s="13"/>
      <c r="FA221" s="13"/>
      <c r="FB221" s="13"/>
      <c r="FC221" s="13"/>
      <c r="FD221" s="13"/>
      <c r="FE221" s="13"/>
      <c r="FF221" s="13"/>
      <c r="FG221" s="13"/>
      <c r="FH221" s="13"/>
      <c r="FI221" s="13"/>
      <c r="FJ221" s="13"/>
      <c r="FK221" s="13"/>
      <c r="FL221" s="13"/>
      <c r="FM221" s="13"/>
      <c r="FN221" s="13"/>
      <c r="FO221" s="13"/>
      <c r="FP221" s="13"/>
      <c r="FQ221" s="13"/>
      <c r="FR221" s="13"/>
      <c r="FS221" s="13"/>
      <c r="FT221" s="13"/>
      <c r="FU221" s="13"/>
      <c r="FV221" s="13"/>
      <c r="FW221" s="13"/>
      <c r="FX221" s="13"/>
      <c r="FY221" s="13"/>
      <c r="FZ221" s="13"/>
      <c r="GA221" s="13"/>
      <c r="GB221" s="13"/>
      <c r="GC221" s="13"/>
      <c r="GD221" s="13"/>
      <c r="GE221" s="13"/>
      <c r="GF221" s="13"/>
      <c r="GG221" s="13"/>
      <c r="GH221" s="13"/>
      <c r="GI221" s="13"/>
      <c r="GJ221" s="13"/>
      <c r="GK221" s="13"/>
      <c r="GL221" s="13"/>
      <c r="GM221" s="13"/>
      <c r="GN221" s="13"/>
      <c r="GO221" s="13"/>
      <c r="GP221" s="13"/>
      <c r="GQ221" s="13"/>
      <c r="GR221" s="13"/>
      <c r="GS221" s="13"/>
      <c r="GT221" s="13"/>
      <c r="GU221" s="13"/>
      <c r="GV221" s="13"/>
      <c r="GW221" s="13"/>
      <c r="GX221" s="13"/>
      <c r="GY221" s="13"/>
      <c r="GZ221" s="13"/>
      <c r="HA221" s="13"/>
      <c r="HB221" s="13"/>
      <c r="HC221" s="13"/>
      <c r="HD221" s="13"/>
      <c r="HE221" s="13"/>
      <c r="HF221" s="13"/>
      <c r="HG221" s="13"/>
      <c r="HH221" s="13"/>
      <c r="HI221" s="13"/>
      <c r="HJ221" s="13"/>
      <c r="HK221" s="13"/>
      <c r="HL221" s="13"/>
      <c r="HM221" s="13"/>
      <c r="HN221" s="13"/>
      <c r="HO221" s="13"/>
      <c r="HP221" s="13"/>
      <c r="HQ221" s="13"/>
      <c r="HR221" s="13"/>
      <c r="HS221" s="13"/>
      <c r="HT221" s="13"/>
      <c r="HU221" s="13"/>
      <c r="HV221" s="13"/>
      <c r="HW221" s="13"/>
      <c r="HX221" s="13"/>
      <c r="HY221" s="13"/>
      <c r="HZ221" s="13"/>
      <c r="IA221" s="13"/>
      <c r="IB221" s="13"/>
      <c r="IC221" s="13"/>
      <c r="ID221" s="13"/>
      <c r="IE221" s="13"/>
      <c r="IF221" s="13"/>
      <c r="IG221" s="13"/>
      <c r="IH221" s="13"/>
      <c r="II221" s="13"/>
      <c r="IJ221" s="13"/>
      <c r="IK221" s="13"/>
      <c r="IL221" s="13"/>
      <c r="IM221" s="13"/>
      <c r="IN221" s="13"/>
      <c r="IO221" s="13"/>
      <c r="IP221" s="13"/>
      <c r="IQ221" s="13"/>
      <c r="IR221" s="13"/>
      <c r="IS221" s="13"/>
      <c r="IT221" s="13"/>
      <c r="IU221" s="13"/>
      <c r="IV221" s="13"/>
      <c r="IW221" s="13"/>
      <c r="IX221" s="13"/>
      <c r="IY221" s="13"/>
      <c r="IZ221" s="13"/>
      <c r="JA221" s="13"/>
      <c r="JB221" s="13"/>
      <c r="JC221" s="13"/>
      <c r="JD221" s="13"/>
      <c r="JE221" s="13"/>
      <c r="JF221" s="13"/>
      <c r="JG221" s="13"/>
      <c r="JH221" s="13"/>
      <c r="JI221" s="13"/>
      <c r="JJ221" s="13"/>
      <c r="JK221" s="13"/>
      <c r="JL221" s="5"/>
      <c r="JM221" s="5"/>
    </row>
    <row r="222" spans="2:273" ht="18.75" customHeight="1" x14ac:dyDescent="0.2">
      <c r="B222" s="36"/>
      <c r="C222" s="36"/>
      <c r="D222" s="78"/>
      <c r="E222" s="36"/>
      <c r="F222" s="77"/>
      <c r="G222" s="77"/>
      <c r="H222" s="71"/>
      <c r="I222" s="71"/>
      <c r="J222" s="6"/>
      <c r="K222" s="36"/>
      <c r="L222" s="36"/>
      <c r="M222" s="82"/>
      <c r="N222" s="36"/>
      <c r="O222" s="36"/>
      <c r="P222" s="36"/>
      <c r="Q222" s="19"/>
      <c r="R222" s="6"/>
      <c r="S222" s="6"/>
      <c r="T222" s="6"/>
      <c r="U222" s="19"/>
      <c r="V222" s="19"/>
      <c r="W222" s="19"/>
      <c r="X222" s="19"/>
      <c r="Y222" s="19"/>
      <c r="Z222" s="19"/>
      <c r="AA222" s="19"/>
      <c r="AB222" s="19"/>
      <c r="AC222" s="19"/>
      <c r="AD222" s="19"/>
      <c r="AE222" s="19"/>
      <c r="AF222" s="19"/>
      <c r="AG222" s="19"/>
      <c r="AH222" s="19"/>
      <c r="AI222" s="19"/>
      <c r="AJ222" s="19"/>
      <c r="AK222" s="19"/>
      <c r="AL222" s="19"/>
      <c r="AM222" s="19"/>
      <c r="AN222" s="19"/>
      <c r="AO222" s="19"/>
      <c r="AP222" s="19"/>
      <c r="AQ222" s="19"/>
      <c r="AR222" s="19"/>
      <c r="AS222" s="19"/>
      <c r="AT222" s="19"/>
      <c r="AU222" s="19"/>
      <c r="AV222" s="19"/>
      <c r="AW222" s="19"/>
      <c r="AX222" s="19"/>
      <c r="AY222" s="19"/>
      <c r="AZ222" s="19"/>
      <c r="BA222" s="19"/>
      <c r="BB222" s="19"/>
      <c r="BC222" s="19"/>
      <c r="BD222" s="19"/>
      <c r="BE222" s="19"/>
      <c r="BF222" s="13"/>
      <c r="BG222" s="13"/>
      <c r="BH222" s="13"/>
      <c r="BI222" s="13"/>
      <c r="BJ222" s="13"/>
      <c r="BK222" s="13"/>
      <c r="BL222" s="13"/>
      <c r="BM222" s="13"/>
      <c r="BN222" s="13"/>
      <c r="BO222" s="13"/>
      <c r="BP222" s="13"/>
      <c r="BQ222" s="13"/>
      <c r="BR222" s="13"/>
      <c r="BS222" s="13"/>
      <c r="BT222" s="13"/>
      <c r="BU222" s="13"/>
      <c r="BV222" s="13"/>
      <c r="BW222" s="13"/>
      <c r="BX222" s="13"/>
      <c r="BY222" s="13"/>
      <c r="BZ222" s="13"/>
      <c r="CA222" s="13"/>
      <c r="CB222" s="13"/>
      <c r="CC222" s="13"/>
      <c r="CD222" s="13"/>
      <c r="CE222" s="13"/>
      <c r="CF222" s="13"/>
      <c r="CG222" s="13"/>
      <c r="CH222" s="13"/>
      <c r="CI222" s="13"/>
      <c r="CJ222" s="13"/>
      <c r="CK222" s="13"/>
      <c r="CL222" s="13"/>
      <c r="CM222" s="13"/>
      <c r="CN222" s="13"/>
      <c r="CO222" s="13"/>
      <c r="CP222" s="13"/>
      <c r="CQ222" s="13"/>
      <c r="CR222" s="13"/>
      <c r="CS222" s="13"/>
      <c r="CT222" s="13"/>
      <c r="CU222" s="13"/>
      <c r="CV222" s="13"/>
      <c r="CW222" s="13"/>
      <c r="CX222" s="13"/>
      <c r="CY222" s="13"/>
      <c r="CZ222" s="13"/>
      <c r="DA222" s="13"/>
      <c r="DB222" s="13"/>
      <c r="DC222" s="13"/>
      <c r="DD222" s="13"/>
      <c r="DE222" s="13"/>
      <c r="DF222" s="13"/>
      <c r="DG222" s="13"/>
      <c r="DH222" s="13"/>
      <c r="DI222" s="13"/>
      <c r="DJ222" s="13"/>
      <c r="DK222" s="13"/>
      <c r="DL222" s="13"/>
      <c r="DM222" s="13"/>
      <c r="DN222" s="13"/>
      <c r="DO222" s="13"/>
      <c r="DP222" s="13"/>
      <c r="DQ222" s="13"/>
      <c r="DR222" s="13"/>
      <c r="DS222" s="13"/>
      <c r="DT222" s="13"/>
      <c r="DU222" s="13"/>
      <c r="DV222" s="13"/>
      <c r="DW222" s="13"/>
      <c r="DX222" s="13"/>
      <c r="DY222" s="13"/>
      <c r="DZ222" s="13"/>
      <c r="EA222" s="13"/>
      <c r="EB222" s="13"/>
      <c r="EC222" s="13"/>
      <c r="ED222" s="13"/>
      <c r="EE222" s="13"/>
      <c r="EF222" s="13"/>
      <c r="EG222" s="13"/>
      <c r="EH222" s="13"/>
      <c r="EI222" s="13"/>
      <c r="EJ222" s="13"/>
      <c r="EK222" s="13"/>
      <c r="EL222" s="13"/>
      <c r="EM222" s="13"/>
      <c r="EN222" s="13"/>
      <c r="EO222" s="13"/>
      <c r="EP222" s="13"/>
      <c r="EQ222" s="13"/>
      <c r="ER222" s="13"/>
      <c r="ES222" s="13"/>
      <c r="ET222" s="13"/>
      <c r="EU222" s="13"/>
      <c r="EV222" s="13"/>
      <c r="EW222" s="13"/>
      <c r="EX222" s="13"/>
      <c r="EY222" s="13"/>
      <c r="EZ222" s="13"/>
      <c r="FA222" s="13"/>
      <c r="FB222" s="13"/>
      <c r="FC222" s="13"/>
      <c r="FD222" s="13"/>
      <c r="FE222" s="13"/>
      <c r="FF222" s="13"/>
      <c r="FG222" s="13"/>
      <c r="FH222" s="13"/>
      <c r="FI222" s="13"/>
      <c r="FJ222" s="13"/>
      <c r="FK222" s="13"/>
      <c r="FL222" s="13"/>
      <c r="FM222" s="13"/>
      <c r="FN222" s="13"/>
      <c r="FO222" s="13"/>
      <c r="FP222" s="13"/>
      <c r="FQ222" s="13"/>
      <c r="FR222" s="13"/>
      <c r="FS222" s="13"/>
      <c r="FT222" s="13"/>
      <c r="FU222" s="13"/>
      <c r="FV222" s="13"/>
      <c r="FW222" s="13"/>
      <c r="FX222" s="13"/>
      <c r="FY222" s="13"/>
      <c r="FZ222" s="13"/>
      <c r="GA222" s="13"/>
      <c r="GB222" s="13"/>
      <c r="GC222" s="13"/>
      <c r="GD222" s="13"/>
      <c r="GE222" s="13"/>
      <c r="GF222" s="13"/>
      <c r="GG222" s="13"/>
      <c r="GH222" s="13"/>
      <c r="GI222" s="13"/>
      <c r="GJ222" s="13"/>
      <c r="GK222" s="13"/>
      <c r="GL222" s="13"/>
      <c r="GM222" s="13"/>
      <c r="GN222" s="13"/>
      <c r="GO222" s="13"/>
      <c r="GP222" s="13"/>
      <c r="GQ222" s="13"/>
      <c r="GR222" s="13"/>
      <c r="GS222" s="13"/>
      <c r="GT222" s="13"/>
      <c r="GU222" s="13"/>
      <c r="GV222" s="13"/>
      <c r="GW222" s="13"/>
      <c r="GX222" s="13"/>
      <c r="GY222" s="13"/>
      <c r="GZ222" s="13"/>
      <c r="HA222" s="13"/>
      <c r="HB222" s="13"/>
      <c r="HC222" s="13"/>
      <c r="HD222" s="13"/>
      <c r="HE222" s="13"/>
      <c r="HF222" s="13"/>
      <c r="HG222" s="13"/>
      <c r="HH222" s="13"/>
      <c r="HI222" s="13"/>
      <c r="HJ222" s="13"/>
      <c r="HK222" s="13"/>
      <c r="HL222" s="13"/>
      <c r="HM222" s="13"/>
      <c r="HN222" s="13"/>
      <c r="HO222" s="13"/>
      <c r="HP222" s="13"/>
      <c r="HQ222" s="13"/>
      <c r="HR222" s="13"/>
      <c r="HS222" s="13"/>
      <c r="HT222" s="13"/>
      <c r="HU222" s="13"/>
      <c r="HV222" s="13"/>
      <c r="HW222" s="13"/>
      <c r="HX222" s="13"/>
      <c r="HY222" s="13"/>
      <c r="HZ222" s="13"/>
      <c r="IA222" s="13"/>
      <c r="IB222" s="13"/>
      <c r="IC222" s="13"/>
      <c r="ID222" s="13"/>
      <c r="IE222" s="13"/>
      <c r="IF222" s="13"/>
      <c r="IG222" s="13"/>
      <c r="IH222" s="13"/>
      <c r="II222" s="13"/>
      <c r="IJ222" s="13"/>
      <c r="IK222" s="13"/>
      <c r="IL222" s="13"/>
      <c r="IM222" s="13"/>
      <c r="IN222" s="13"/>
      <c r="IO222" s="13"/>
      <c r="IP222" s="13"/>
      <c r="IQ222" s="13"/>
      <c r="IR222" s="13"/>
      <c r="IS222" s="13"/>
      <c r="IT222" s="13"/>
      <c r="IU222" s="13"/>
      <c r="IV222" s="13"/>
      <c r="IW222" s="13"/>
      <c r="IX222" s="13"/>
      <c r="IY222" s="13"/>
      <c r="IZ222" s="13"/>
      <c r="JA222" s="13"/>
      <c r="JB222" s="13"/>
      <c r="JC222" s="13"/>
      <c r="JD222" s="13"/>
      <c r="JE222" s="13"/>
      <c r="JF222" s="13"/>
      <c r="JG222" s="13"/>
      <c r="JH222" s="13"/>
      <c r="JI222" s="13"/>
      <c r="JJ222" s="13"/>
      <c r="JK222" s="13"/>
      <c r="JL222" s="5"/>
      <c r="JM222" s="5"/>
    </row>
    <row r="223" spans="2:273" ht="18.75" customHeight="1" x14ac:dyDescent="0.2">
      <c r="B223" s="36"/>
      <c r="C223" s="36"/>
      <c r="D223" s="78"/>
      <c r="E223" s="36"/>
      <c r="F223" s="77"/>
      <c r="G223" s="77"/>
      <c r="H223" s="71"/>
      <c r="I223" s="71"/>
      <c r="J223" s="6"/>
      <c r="K223" s="36"/>
      <c r="L223" s="36"/>
      <c r="M223" s="82"/>
      <c r="N223" s="36"/>
      <c r="O223" s="36"/>
      <c r="P223" s="36"/>
      <c r="Q223" s="19"/>
      <c r="R223" s="6"/>
      <c r="S223" s="6"/>
      <c r="T223" s="6"/>
      <c r="U223" s="19"/>
      <c r="V223" s="19"/>
      <c r="W223" s="19"/>
      <c r="X223" s="19"/>
      <c r="Y223" s="19"/>
      <c r="Z223" s="19"/>
      <c r="AA223" s="19"/>
      <c r="AB223" s="19"/>
      <c r="AC223" s="19"/>
      <c r="AD223" s="19"/>
      <c r="AE223" s="19"/>
      <c r="AF223" s="19"/>
      <c r="AG223" s="19"/>
      <c r="AH223" s="19"/>
      <c r="AI223" s="19"/>
      <c r="AJ223" s="19"/>
      <c r="AK223" s="19"/>
      <c r="AL223" s="19"/>
      <c r="AM223" s="19"/>
      <c r="AN223" s="19"/>
      <c r="AO223" s="19"/>
      <c r="AP223" s="19"/>
      <c r="AQ223" s="19"/>
      <c r="AR223" s="19"/>
      <c r="AS223" s="19"/>
      <c r="AT223" s="19"/>
      <c r="AU223" s="19"/>
      <c r="AV223" s="19"/>
      <c r="AW223" s="19"/>
      <c r="AX223" s="19"/>
      <c r="AY223" s="19"/>
      <c r="AZ223" s="19"/>
      <c r="BA223" s="19"/>
      <c r="BB223" s="19"/>
      <c r="BC223" s="19"/>
      <c r="BD223" s="19"/>
      <c r="BE223" s="19"/>
      <c r="BF223" s="13"/>
      <c r="BG223" s="13"/>
      <c r="BH223" s="13"/>
      <c r="BI223" s="13"/>
      <c r="BJ223" s="13"/>
      <c r="BK223" s="13"/>
      <c r="BL223" s="13"/>
      <c r="BM223" s="13"/>
      <c r="BN223" s="13"/>
      <c r="BO223" s="13"/>
      <c r="BP223" s="13"/>
      <c r="BQ223" s="13"/>
      <c r="BR223" s="13"/>
      <c r="BS223" s="13"/>
      <c r="BT223" s="13"/>
      <c r="BU223" s="13"/>
      <c r="BV223" s="13"/>
      <c r="BW223" s="13"/>
      <c r="BX223" s="13"/>
      <c r="BY223" s="13"/>
      <c r="BZ223" s="13"/>
      <c r="CA223" s="13"/>
      <c r="CB223" s="13"/>
      <c r="CC223" s="13"/>
      <c r="CD223" s="13"/>
      <c r="CE223" s="13"/>
      <c r="CF223" s="13"/>
      <c r="CG223" s="13"/>
      <c r="CH223" s="13"/>
      <c r="CI223" s="13"/>
      <c r="CJ223" s="13"/>
      <c r="CK223" s="13"/>
      <c r="CL223" s="13"/>
      <c r="CM223" s="13"/>
      <c r="CN223" s="13"/>
      <c r="CO223" s="13"/>
      <c r="CP223" s="13"/>
      <c r="CQ223" s="13"/>
      <c r="CR223" s="13"/>
      <c r="CS223" s="13"/>
      <c r="CT223" s="13"/>
      <c r="CU223" s="13"/>
      <c r="CV223" s="13"/>
      <c r="CW223" s="13"/>
      <c r="CX223" s="13"/>
      <c r="CY223" s="13"/>
      <c r="CZ223" s="13"/>
      <c r="DA223" s="13"/>
      <c r="DB223" s="13"/>
      <c r="DC223" s="13"/>
      <c r="DD223" s="13"/>
      <c r="DE223" s="13"/>
      <c r="DF223" s="13"/>
      <c r="DG223" s="13"/>
      <c r="DH223" s="13"/>
      <c r="DI223" s="13"/>
      <c r="DJ223" s="13"/>
      <c r="DK223" s="13"/>
      <c r="DL223" s="13"/>
      <c r="DM223" s="13"/>
      <c r="DN223" s="13"/>
      <c r="DO223" s="13"/>
      <c r="DP223" s="13"/>
      <c r="DQ223" s="13"/>
      <c r="DR223" s="13"/>
      <c r="DS223" s="13"/>
      <c r="DT223" s="13"/>
      <c r="DU223" s="13"/>
      <c r="DV223" s="13"/>
      <c r="DW223" s="13"/>
      <c r="DX223" s="13"/>
      <c r="DY223" s="13"/>
      <c r="DZ223" s="13"/>
      <c r="EA223" s="13"/>
      <c r="EB223" s="13"/>
      <c r="EC223" s="13"/>
      <c r="ED223" s="13"/>
      <c r="EE223" s="13"/>
      <c r="EF223" s="13"/>
      <c r="EG223" s="13"/>
      <c r="EH223" s="13"/>
      <c r="EI223" s="13"/>
      <c r="EJ223" s="13"/>
      <c r="EK223" s="13"/>
      <c r="EL223" s="13"/>
      <c r="EM223" s="13"/>
      <c r="EN223" s="13"/>
      <c r="EO223" s="13"/>
      <c r="EP223" s="13"/>
      <c r="EQ223" s="13"/>
      <c r="ER223" s="13"/>
      <c r="ES223" s="13"/>
      <c r="ET223" s="13"/>
      <c r="EU223" s="13"/>
      <c r="EV223" s="13"/>
      <c r="EW223" s="13"/>
      <c r="EX223" s="13"/>
      <c r="EY223" s="13"/>
      <c r="EZ223" s="13"/>
      <c r="FA223" s="13"/>
      <c r="FB223" s="13"/>
      <c r="FC223" s="13"/>
      <c r="FD223" s="13"/>
      <c r="FE223" s="13"/>
      <c r="FF223" s="13"/>
      <c r="FG223" s="13"/>
      <c r="FH223" s="13"/>
      <c r="FI223" s="13"/>
      <c r="FJ223" s="13"/>
      <c r="FK223" s="13"/>
      <c r="FL223" s="13"/>
      <c r="FM223" s="13"/>
      <c r="FN223" s="13"/>
      <c r="FO223" s="13"/>
      <c r="FP223" s="13"/>
      <c r="FQ223" s="13"/>
      <c r="FR223" s="13"/>
      <c r="FS223" s="13"/>
      <c r="FT223" s="13"/>
      <c r="FU223" s="13"/>
      <c r="FV223" s="13"/>
      <c r="FW223" s="13"/>
      <c r="FX223" s="13"/>
      <c r="FY223" s="13"/>
      <c r="FZ223" s="13"/>
      <c r="GA223" s="13"/>
      <c r="GB223" s="13"/>
      <c r="GC223" s="13"/>
      <c r="GD223" s="13"/>
      <c r="GE223" s="13"/>
      <c r="GF223" s="13"/>
      <c r="GG223" s="13"/>
      <c r="GH223" s="13"/>
      <c r="GI223" s="13"/>
      <c r="GJ223" s="13"/>
      <c r="GK223" s="13"/>
      <c r="GL223" s="13"/>
      <c r="GM223" s="13"/>
      <c r="GN223" s="13"/>
      <c r="GO223" s="13"/>
      <c r="GP223" s="13"/>
      <c r="GQ223" s="13"/>
      <c r="GR223" s="13"/>
      <c r="GS223" s="13"/>
      <c r="GT223" s="13"/>
      <c r="GU223" s="13"/>
      <c r="GV223" s="13"/>
      <c r="GW223" s="13"/>
      <c r="GX223" s="13"/>
      <c r="GY223" s="13"/>
      <c r="GZ223" s="13"/>
      <c r="HA223" s="13"/>
      <c r="HB223" s="13"/>
      <c r="HC223" s="13"/>
      <c r="HD223" s="13"/>
      <c r="HE223" s="13"/>
      <c r="HF223" s="13"/>
      <c r="HG223" s="13"/>
      <c r="HH223" s="13"/>
      <c r="HI223" s="13"/>
      <c r="HJ223" s="13"/>
      <c r="HK223" s="13"/>
      <c r="HL223" s="13"/>
      <c r="HM223" s="13"/>
      <c r="HN223" s="13"/>
      <c r="HO223" s="13"/>
      <c r="HP223" s="13"/>
      <c r="HQ223" s="13"/>
      <c r="HR223" s="13"/>
      <c r="HS223" s="13"/>
      <c r="HT223" s="13"/>
      <c r="HU223" s="13"/>
      <c r="HV223" s="13"/>
      <c r="HW223" s="13"/>
      <c r="HX223" s="13"/>
      <c r="HY223" s="13"/>
      <c r="HZ223" s="13"/>
      <c r="IA223" s="13"/>
      <c r="IB223" s="13"/>
      <c r="IC223" s="13"/>
      <c r="ID223" s="13"/>
      <c r="IE223" s="13"/>
      <c r="IF223" s="13"/>
      <c r="IG223" s="13"/>
      <c r="IH223" s="13"/>
      <c r="II223" s="13"/>
      <c r="IJ223" s="13"/>
      <c r="IK223" s="13"/>
      <c r="IL223" s="13"/>
      <c r="IM223" s="13"/>
      <c r="IN223" s="13"/>
      <c r="IO223" s="13"/>
      <c r="IP223" s="13"/>
      <c r="IQ223" s="13"/>
      <c r="IR223" s="13"/>
      <c r="IS223" s="13"/>
      <c r="IT223" s="13"/>
      <c r="IU223" s="13"/>
      <c r="IV223" s="13"/>
      <c r="IW223" s="13"/>
      <c r="IX223" s="13"/>
      <c r="IY223" s="13"/>
      <c r="IZ223" s="13"/>
      <c r="JA223" s="13"/>
      <c r="JB223" s="13"/>
      <c r="JC223" s="13"/>
      <c r="JD223" s="13"/>
      <c r="JE223" s="13"/>
      <c r="JF223" s="13"/>
      <c r="JG223" s="13"/>
      <c r="JH223" s="13"/>
      <c r="JI223" s="13"/>
      <c r="JJ223" s="13"/>
      <c r="JK223" s="13"/>
      <c r="JL223" s="5"/>
      <c r="JM223" s="5"/>
    </row>
    <row r="224" spans="2:273" ht="18.75" customHeight="1" x14ac:dyDescent="0.2">
      <c r="B224" s="36"/>
      <c r="C224" s="36"/>
      <c r="D224" s="78"/>
      <c r="E224" s="36"/>
      <c r="F224" s="77"/>
      <c r="G224" s="77"/>
      <c r="H224" s="71"/>
      <c r="I224" s="71"/>
      <c r="J224" s="6"/>
      <c r="K224" s="36"/>
      <c r="L224" s="36"/>
      <c r="M224" s="82"/>
      <c r="N224" s="36"/>
      <c r="O224" s="36"/>
      <c r="P224" s="36"/>
      <c r="Q224" s="19"/>
      <c r="R224" s="6"/>
      <c r="S224" s="6"/>
      <c r="T224" s="6"/>
      <c r="U224" s="19"/>
      <c r="V224" s="19"/>
      <c r="W224" s="19"/>
      <c r="X224" s="19"/>
      <c r="Y224" s="19"/>
      <c r="Z224" s="19"/>
      <c r="AA224" s="19"/>
      <c r="AB224" s="19"/>
      <c r="AC224" s="19"/>
      <c r="AD224" s="19"/>
      <c r="AE224" s="19"/>
      <c r="AF224" s="19"/>
      <c r="AG224" s="19"/>
      <c r="AH224" s="19"/>
      <c r="AI224" s="19"/>
      <c r="AJ224" s="19"/>
      <c r="AK224" s="19"/>
      <c r="AL224" s="19"/>
      <c r="AM224" s="19"/>
      <c r="AN224" s="19"/>
      <c r="AO224" s="19"/>
      <c r="AP224" s="19"/>
      <c r="AQ224" s="19"/>
      <c r="AR224" s="19"/>
      <c r="AS224" s="19"/>
      <c r="AT224" s="19"/>
      <c r="AU224" s="19"/>
      <c r="AV224" s="19"/>
      <c r="AW224" s="19"/>
      <c r="AX224" s="19"/>
      <c r="AY224" s="19"/>
      <c r="AZ224" s="19"/>
      <c r="BA224" s="19"/>
      <c r="BB224" s="19"/>
      <c r="BC224" s="19"/>
      <c r="BD224" s="19"/>
      <c r="BE224" s="19"/>
      <c r="BF224" s="13"/>
      <c r="BG224" s="13"/>
      <c r="BH224" s="13"/>
      <c r="BI224" s="13"/>
      <c r="BJ224" s="13"/>
      <c r="BK224" s="13"/>
      <c r="BL224" s="13"/>
      <c r="BM224" s="13"/>
      <c r="BN224" s="13"/>
      <c r="BO224" s="13"/>
      <c r="BP224" s="13"/>
      <c r="BQ224" s="13"/>
      <c r="BR224" s="13"/>
      <c r="BS224" s="13"/>
      <c r="BT224" s="13"/>
      <c r="BU224" s="13"/>
      <c r="BV224" s="13"/>
      <c r="BW224" s="13"/>
      <c r="BX224" s="13"/>
      <c r="BY224" s="13"/>
      <c r="BZ224" s="13"/>
      <c r="CA224" s="13"/>
      <c r="CB224" s="13"/>
      <c r="CC224" s="13"/>
      <c r="CD224" s="13"/>
      <c r="CE224" s="13"/>
      <c r="CF224" s="13"/>
      <c r="CG224" s="13"/>
      <c r="CH224" s="13"/>
      <c r="CI224" s="13"/>
      <c r="CJ224" s="13"/>
      <c r="CK224" s="13"/>
      <c r="CL224" s="13"/>
      <c r="CM224" s="13"/>
      <c r="CN224" s="13"/>
      <c r="CO224" s="13"/>
      <c r="CP224" s="13"/>
      <c r="CQ224" s="13"/>
      <c r="CR224" s="13"/>
      <c r="CS224" s="13"/>
      <c r="CT224" s="13"/>
      <c r="CU224" s="13"/>
      <c r="CV224" s="13"/>
      <c r="CW224" s="13"/>
      <c r="CX224" s="13"/>
      <c r="CY224" s="13"/>
      <c r="CZ224" s="13"/>
      <c r="DA224" s="13"/>
      <c r="DB224" s="13"/>
      <c r="DC224" s="13"/>
      <c r="DD224" s="13"/>
      <c r="DE224" s="13"/>
      <c r="DF224" s="13"/>
      <c r="DG224" s="13"/>
      <c r="DH224" s="13"/>
      <c r="DI224" s="13"/>
      <c r="DJ224" s="13"/>
      <c r="DK224" s="13"/>
      <c r="DL224" s="13"/>
      <c r="DM224" s="13"/>
      <c r="DN224" s="13"/>
      <c r="DO224" s="13"/>
      <c r="DP224" s="13"/>
      <c r="DQ224" s="13"/>
      <c r="DR224" s="13"/>
      <c r="DS224" s="13"/>
      <c r="DT224" s="13"/>
      <c r="DU224" s="13"/>
      <c r="DV224" s="13"/>
      <c r="DW224" s="13"/>
      <c r="DX224" s="13"/>
      <c r="DY224" s="13"/>
      <c r="DZ224" s="13"/>
      <c r="EA224" s="13"/>
      <c r="EB224" s="13"/>
      <c r="EC224" s="13"/>
      <c r="ED224" s="13"/>
      <c r="EE224" s="13"/>
      <c r="EF224" s="13"/>
      <c r="EG224" s="13"/>
      <c r="EH224" s="13"/>
      <c r="EI224" s="13"/>
      <c r="EJ224" s="13"/>
      <c r="EK224" s="13"/>
      <c r="EL224" s="13"/>
      <c r="EM224" s="13"/>
      <c r="EN224" s="13"/>
      <c r="EO224" s="13"/>
      <c r="EP224" s="13"/>
      <c r="EQ224" s="13"/>
      <c r="ER224" s="13"/>
      <c r="ES224" s="13"/>
      <c r="ET224" s="13"/>
      <c r="EU224" s="13"/>
      <c r="EV224" s="13"/>
      <c r="EW224" s="13"/>
      <c r="EX224" s="13"/>
      <c r="EY224" s="13"/>
      <c r="EZ224" s="13"/>
      <c r="FA224" s="13"/>
      <c r="FB224" s="13"/>
      <c r="FC224" s="13"/>
      <c r="FD224" s="13"/>
      <c r="FE224" s="13"/>
      <c r="FF224" s="13"/>
      <c r="FG224" s="13"/>
      <c r="FH224" s="13"/>
      <c r="FI224" s="13"/>
      <c r="FJ224" s="13"/>
      <c r="FK224" s="13"/>
      <c r="FL224" s="13"/>
      <c r="FM224" s="13"/>
      <c r="FN224" s="13"/>
      <c r="FO224" s="13"/>
      <c r="FP224" s="13"/>
      <c r="FQ224" s="13"/>
      <c r="FR224" s="13"/>
      <c r="FS224" s="13"/>
      <c r="FT224" s="13"/>
      <c r="FU224" s="13"/>
      <c r="FV224" s="13"/>
      <c r="FW224" s="13"/>
      <c r="FX224" s="13"/>
      <c r="FY224" s="13"/>
      <c r="FZ224" s="13"/>
      <c r="GA224" s="13"/>
      <c r="GB224" s="13"/>
      <c r="GC224" s="13"/>
      <c r="GD224" s="13"/>
      <c r="GE224" s="13"/>
      <c r="GF224" s="13"/>
      <c r="GG224" s="13"/>
      <c r="GH224" s="13"/>
      <c r="GI224" s="13"/>
      <c r="GJ224" s="13"/>
      <c r="GK224" s="13"/>
      <c r="GL224" s="13"/>
      <c r="GM224" s="13"/>
      <c r="GN224" s="13"/>
      <c r="GO224" s="13"/>
      <c r="GP224" s="13"/>
      <c r="GQ224" s="13"/>
      <c r="GR224" s="13"/>
      <c r="GS224" s="13"/>
      <c r="GT224" s="13"/>
      <c r="GU224" s="13"/>
      <c r="GV224" s="13"/>
      <c r="GW224" s="13"/>
      <c r="GX224" s="13"/>
      <c r="GY224" s="13"/>
      <c r="GZ224" s="13"/>
      <c r="HA224" s="13"/>
      <c r="HB224" s="13"/>
      <c r="HC224" s="13"/>
      <c r="HD224" s="13"/>
      <c r="HE224" s="13"/>
      <c r="HF224" s="13"/>
      <c r="HG224" s="13"/>
      <c r="HH224" s="13"/>
      <c r="HI224" s="13"/>
      <c r="HJ224" s="13"/>
      <c r="HK224" s="13"/>
      <c r="HL224" s="13"/>
      <c r="HM224" s="13"/>
      <c r="HN224" s="13"/>
      <c r="HO224" s="13"/>
      <c r="HP224" s="13"/>
      <c r="HQ224" s="13"/>
      <c r="HR224" s="13"/>
      <c r="HS224" s="13"/>
      <c r="HT224" s="13"/>
      <c r="HU224" s="13"/>
      <c r="HV224" s="13"/>
      <c r="HW224" s="13"/>
      <c r="HX224" s="13"/>
      <c r="HY224" s="13"/>
      <c r="HZ224" s="13"/>
      <c r="IA224" s="13"/>
      <c r="IB224" s="13"/>
      <c r="IC224" s="13"/>
      <c r="ID224" s="13"/>
      <c r="IE224" s="13"/>
      <c r="IF224" s="13"/>
      <c r="IG224" s="13"/>
      <c r="IH224" s="13"/>
      <c r="II224" s="13"/>
      <c r="IJ224" s="13"/>
      <c r="IK224" s="13"/>
      <c r="IL224" s="13"/>
      <c r="IM224" s="13"/>
      <c r="IN224" s="13"/>
      <c r="IO224" s="13"/>
      <c r="IP224" s="13"/>
      <c r="IQ224" s="13"/>
      <c r="IR224" s="13"/>
      <c r="IS224" s="13"/>
      <c r="IT224" s="13"/>
      <c r="IU224" s="13"/>
      <c r="IV224" s="13"/>
      <c r="IW224" s="13"/>
      <c r="IX224" s="13"/>
      <c r="IY224" s="13"/>
      <c r="IZ224" s="13"/>
      <c r="JA224" s="13"/>
      <c r="JB224" s="13"/>
      <c r="JC224" s="13"/>
      <c r="JD224" s="13"/>
      <c r="JE224" s="13"/>
      <c r="JF224" s="13"/>
      <c r="JG224" s="13"/>
      <c r="JH224" s="13"/>
      <c r="JI224" s="13"/>
      <c r="JJ224" s="13"/>
      <c r="JK224" s="13"/>
      <c r="JL224" s="5"/>
      <c r="JM224" s="5"/>
    </row>
    <row r="225" spans="2:273" ht="18.75" customHeight="1" x14ac:dyDescent="0.2">
      <c r="B225" s="36"/>
      <c r="C225" s="36"/>
      <c r="D225" s="78"/>
      <c r="E225" s="36"/>
      <c r="F225" s="77"/>
      <c r="G225" s="77"/>
      <c r="H225" s="71"/>
      <c r="I225" s="71"/>
      <c r="J225" s="6"/>
      <c r="K225" s="36"/>
      <c r="L225" s="36"/>
      <c r="M225" s="82"/>
      <c r="N225" s="36"/>
      <c r="O225" s="36"/>
      <c r="P225" s="36"/>
      <c r="Q225" s="19"/>
      <c r="R225" s="6"/>
      <c r="S225" s="6"/>
      <c r="T225" s="6"/>
      <c r="U225" s="19"/>
      <c r="V225" s="19"/>
      <c r="W225" s="19"/>
      <c r="X225" s="19"/>
      <c r="Y225" s="19"/>
      <c r="Z225" s="19"/>
      <c r="AA225" s="19"/>
      <c r="AB225" s="19"/>
      <c r="AC225" s="19"/>
      <c r="AD225" s="19"/>
      <c r="AE225" s="19"/>
      <c r="AF225" s="19"/>
      <c r="AG225" s="19"/>
      <c r="AH225" s="19"/>
      <c r="AI225" s="19"/>
      <c r="AJ225" s="19"/>
      <c r="AK225" s="19"/>
      <c r="AL225" s="19"/>
      <c r="AM225" s="19"/>
      <c r="AN225" s="19"/>
      <c r="AO225" s="19"/>
      <c r="AP225" s="19"/>
      <c r="AQ225" s="19"/>
      <c r="AR225" s="19"/>
      <c r="AS225" s="19"/>
      <c r="AT225" s="19"/>
      <c r="AU225" s="19"/>
      <c r="AV225" s="19"/>
      <c r="AW225" s="19"/>
      <c r="AX225" s="19"/>
      <c r="AY225" s="19"/>
      <c r="AZ225" s="19"/>
      <c r="BA225" s="19"/>
      <c r="BB225" s="19"/>
      <c r="BC225" s="19"/>
      <c r="BD225" s="19"/>
      <c r="BE225" s="19"/>
      <c r="BF225" s="13"/>
      <c r="BG225" s="13"/>
      <c r="BH225" s="13"/>
      <c r="BI225" s="13"/>
      <c r="BJ225" s="13"/>
      <c r="BK225" s="13"/>
      <c r="BL225" s="13"/>
      <c r="BM225" s="13"/>
      <c r="BN225" s="13"/>
      <c r="BO225" s="13"/>
      <c r="BP225" s="13"/>
      <c r="BQ225" s="13"/>
      <c r="BR225" s="13"/>
      <c r="BS225" s="13"/>
      <c r="BT225" s="13"/>
      <c r="BU225" s="13"/>
      <c r="BV225" s="13"/>
      <c r="BW225" s="13"/>
      <c r="BX225" s="13"/>
      <c r="BY225" s="13"/>
      <c r="BZ225" s="13"/>
      <c r="CA225" s="13"/>
      <c r="CB225" s="13"/>
      <c r="CC225" s="13"/>
      <c r="CD225" s="13"/>
      <c r="CE225" s="13"/>
      <c r="CF225" s="13"/>
      <c r="CG225" s="13"/>
      <c r="CH225" s="13"/>
      <c r="CI225" s="13"/>
      <c r="CJ225" s="13"/>
      <c r="CK225" s="13"/>
      <c r="CL225" s="13"/>
      <c r="CM225" s="13"/>
      <c r="CN225" s="13"/>
      <c r="CO225" s="13"/>
      <c r="CP225" s="13"/>
      <c r="CQ225" s="13"/>
      <c r="CR225" s="13"/>
      <c r="CS225" s="13"/>
      <c r="CT225" s="13"/>
      <c r="CU225" s="13"/>
      <c r="CV225" s="13"/>
      <c r="CW225" s="13"/>
      <c r="CX225" s="13"/>
      <c r="CY225" s="13"/>
      <c r="CZ225" s="13"/>
      <c r="DA225" s="13"/>
      <c r="DB225" s="13"/>
      <c r="DC225" s="13"/>
      <c r="DD225" s="13"/>
      <c r="DE225" s="13"/>
      <c r="DF225" s="13"/>
      <c r="DG225" s="13"/>
      <c r="DH225" s="13"/>
      <c r="DI225" s="13"/>
      <c r="DJ225" s="13"/>
      <c r="DK225" s="13"/>
      <c r="DL225" s="13"/>
      <c r="DM225" s="13"/>
      <c r="DN225" s="13"/>
      <c r="DO225" s="13"/>
      <c r="DP225" s="13"/>
      <c r="DQ225" s="13"/>
      <c r="DR225" s="13"/>
      <c r="DS225" s="13"/>
      <c r="DT225" s="13"/>
      <c r="DU225" s="13"/>
      <c r="DV225" s="13"/>
      <c r="DW225" s="13"/>
      <c r="DX225" s="13"/>
      <c r="DY225" s="13"/>
      <c r="DZ225" s="13"/>
      <c r="EA225" s="13"/>
      <c r="EB225" s="13"/>
      <c r="EC225" s="13"/>
      <c r="ED225" s="13"/>
      <c r="EE225" s="13"/>
      <c r="EF225" s="13"/>
      <c r="EG225" s="13"/>
      <c r="EH225" s="13"/>
      <c r="EI225" s="13"/>
      <c r="EJ225" s="13"/>
      <c r="EK225" s="13"/>
      <c r="EL225" s="13"/>
      <c r="EM225" s="13"/>
      <c r="EN225" s="13"/>
      <c r="EO225" s="13"/>
      <c r="EP225" s="13"/>
      <c r="EQ225" s="13"/>
      <c r="ER225" s="13"/>
      <c r="ES225" s="13"/>
      <c r="ET225" s="13"/>
      <c r="EU225" s="13"/>
      <c r="EV225" s="13"/>
      <c r="EW225" s="13"/>
      <c r="EX225" s="13"/>
      <c r="EY225" s="13"/>
      <c r="EZ225" s="13"/>
      <c r="FA225" s="13"/>
      <c r="FB225" s="13"/>
      <c r="FC225" s="13"/>
      <c r="FD225" s="13"/>
      <c r="FE225" s="13"/>
      <c r="FF225" s="13"/>
      <c r="FG225" s="13"/>
      <c r="FH225" s="13"/>
      <c r="FI225" s="13"/>
      <c r="FJ225" s="13"/>
      <c r="FK225" s="13"/>
      <c r="FL225" s="13"/>
      <c r="FM225" s="13"/>
      <c r="FN225" s="13"/>
      <c r="FO225" s="13"/>
      <c r="FP225" s="13"/>
      <c r="FQ225" s="13"/>
      <c r="FR225" s="13"/>
      <c r="FS225" s="13"/>
      <c r="FT225" s="13"/>
      <c r="FU225" s="13"/>
      <c r="FV225" s="13"/>
      <c r="FW225" s="13"/>
      <c r="FX225" s="13"/>
      <c r="FY225" s="13"/>
      <c r="FZ225" s="13"/>
      <c r="GA225" s="13"/>
      <c r="GB225" s="13"/>
      <c r="GC225" s="13"/>
      <c r="GD225" s="13"/>
      <c r="GE225" s="13"/>
      <c r="GF225" s="13"/>
      <c r="GG225" s="13"/>
      <c r="GH225" s="13"/>
      <c r="GI225" s="13"/>
      <c r="GJ225" s="13"/>
      <c r="GK225" s="13"/>
      <c r="GL225" s="13"/>
      <c r="GM225" s="13"/>
      <c r="GN225" s="13"/>
      <c r="GO225" s="13"/>
      <c r="GP225" s="13"/>
      <c r="GQ225" s="13"/>
      <c r="GR225" s="13"/>
      <c r="GS225" s="13"/>
      <c r="GT225" s="13"/>
      <c r="GU225" s="13"/>
      <c r="GV225" s="13"/>
      <c r="GW225" s="13"/>
      <c r="GX225" s="13"/>
      <c r="GY225" s="13"/>
      <c r="GZ225" s="13"/>
      <c r="HA225" s="13"/>
      <c r="HB225" s="13"/>
      <c r="HC225" s="13"/>
      <c r="HD225" s="13"/>
      <c r="HE225" s="13"/>
      <c r="HF225" s="13"/>
      <c r="HG225" s="13"/>
      <c r="HH225" s="13"/>
      <c r="HI225" s="13"/>
      <c r="HJ225" s="13"/>
      <c r="HK225" s="13"/>
      <c r="HL225" s="13"/>
      <c r="HM225" s="13"/>
      <c r="HN225" s="13"/>
      <c r="HO225" s="13"/>
      <c r="HP225" s="13"/>
      <c r="HQ225" s="13"/>
      <c r="HR225" s="13"/>
      <c r="HS225" s="13"/>
      <c r="HT225" s="13"/>
      <c r="HU225" s="13"/>
      <c r="HV225" s="13"/>
      <c r="HW225" s="13"/>
      <c r="HX225" s="13"/>
      <c r="HY225" s="13"/>
      <c r="HZ225" s="13"/>
      <c r="IA225" s="13"/>
      <c r="IB225" s="13"/>
      <c r="IC225" s="13"/>
      <c r="ID225" s="13"/>
      <c r="IE225" s="13"/>
      <c r="IF225" s="13"/>
      <c r="IG225" s="13"/>
      <c r="IH225" s="13"/>
      <c r="II225" s="13"/>
      <c r="IJ225" s="13"/>
      <c r="IK225" s="13"/>
      <c r="IL225" s="13"/>
      <c r="IM225" s="13"/>
      <c r="IN225" s="13"/>
      <c r="IO225" s="13"/>
      <c r="IP225" s="13"/>
      <c r="IQ225" s="13"/>
      <c r="IR225" s="13"/>
      <c r="IS225" s="13"/>
      <c r="IT225" s="13"/>
      <c r="IU225" s="13"/>
      <c r="IV225" s="13"/>
      <c r="IW225" s="13"/>
      <c r="IX225" s="13"/>
      <c r="IY225" s="13"/>
      <c r="IZ225" s="13"/>
      <c r="JA225" s="13"/>
      <c r="JB225" s="13"/>
      <c r="JC225" s="13"/>
      <c r="JD225" s="13"/>
      <c r="JE225" s="13"/>
      <c r="JF225" s="13"/>
      <c r="JG225" s="13"/>
      <c r="JH225" s="13"/>
      <c r="JI225" s="13"/>
      <c r="JJ225" s="13"/>
      <c r="JK225" s="13"/>
      <c r="JL225" s="5"/>
      <c r="JM225" s="5"/>
    </row>
    <row r="226" spans="2:273" ht="18.75" customHeight="1" x14ac:dyDescent="0.2">
      <c r="B226" s="36"/>
      <c r="C226" s="36"/>
      <c r="D226" s="78"/>
      <c r="E226" s="36"/>
      <c r="F226" s="77"/>
      <c r="G226" s="77"/>
      <c r="H226" s="71"/>
      <c r="I226" s="71"/>
      <c r="J226" s="6"/>
      <c r="K226" s="36"/>
      <c r="L226" s="36"/>
      <c r="M226" s="82"/>
      <c r="N226" s="36"/>
      <c r="O226" s="36"/>
      <c r="P226" s="36"/>
      <c r="Q226" s="19"/>
      <c r="R226" s="6"/>
      <c r="S226" s="6"/>
      <c r="T226" s="6"/>
      <c r="U226" s="19"/>
      <c r="V226" s="19"/>
      <c r="W226" s="19"/>
      <c r="X226" s="19"/>
      <c r="Y226" s="19"/>
      <c r="Z226" s="19"/>
      <c r="AA226" s="19"/>
      <c r="AB226" s="19"/>
      <c r="AC226" s="19"/>
      <c r="AD226" s="19"/>
      <c r="AE226" s="19"/>
      <c r="AF226" s="19"/>
      <c r="AG226" s="19"/>
      <c r="AH226" s="19"/>
      <c r="AI226" s="19"/>
      <c r="AJ226" s="19"/>
      <c r="AK226" s="19"/>
      <c r="AL226" s="19"/>
      <c r="AM226" s="19"/>
      <c r="AN226" s="19"/>
      <c r="AO226" s="19"/>
      <c r="AP226" s="19"/>
      <c r="AQ226" s="19"/>
      <c r="AR226" s="19"/>
      <c r="AS226" s="19"/>
      <c r="AT226" s="19"/>
      <c r="AU226" s="19"/>
      <c r="AV226" s="19"/>
      <c r="AW226" s="19"/>
      <c r="AX226" s="19"/>
      <c r="AY226" s="19"/>
      <c r="AZ226" s="19"/>
      <c r="BA226" s="19"/>
      <c r="BB226" s="19"/>
      <c r="BC226" s="19"/>
      <c r="BD226" s="19"/>
      <c r="BE226" s="19"/>
      <c r="BF226" s="13"/>
      <c r="BG226" s="13"/>
      <c r="BH226" s="13"/>
      <c r="BI226" s="13"/>
      <c r="BJ226" s="13"/>
      <c r="BK226" s="13"/>
      <c r="BL226" s="13"/>
      <c r="BM226" s="13"/>
      <c r="BN226" s="13"/>
      <c r="BO226" s="13"/>
      <c r="BP226" s="13"/>
      <c r="BQ226" s="13"/>
      <c r="BR226" s="13"/>
      <c r="BS226" s="13"/>
      <c r="BT226" s="13"/>
      <c r="BU226" s="13"/>
      <c r="BV226" s="13"/>
      <c r="BW226" s="13"/>
      <c r="BX226" s="13"/>
      <c r="BY226" s="13"/>
      <c r="BZ226" s="13"/>
      <c r="CA226" s="13"/>
      <c r="CB226" s="13"/>
      <c r="CC226" s="13"/>
      <c r="CD226" s="13"/>
      <c r="CE226" s="13"/>
      <c r="CF226" s="13"/>
      <c r="CG226" s="13"/>
      <c r="CH226" s="13"/>
      <c r="CI226" s="13"/>
      <c r="CJ226" s="13"/>
      <c r="CK226" s="13"/>
      <c r="CL226" s="13"/>
      <c r="CM226" s="13"/>
      <c r="CN226" s="13"/>
      <c r="CO226" s="13"/>
      <c r="CP226" s="13"/>
      <c r="CQ226" s="13"/>
      <c r="CR226" s="13"/>
      <c r="CS226" s="13"/>
      <c r="CT226" s="13"/>
      <c r="CU226" s="13"/>
      <c r="CV226" s="13"/>
      <c r="CW226" s="13"/>
      <c r="CX226" s="13"/>
      <c r="CY226" s="13"/>
      <c r="CZ226" s="13"/>
      <c r="DA226" s="13"/>
      <c r="DB226" s="13"/>
      <c r="DC226" s="13"/>
      <c r="DD226" s="13"/>
      <c r="DE226" s="13"/>
      <c r="DF226" s="13"/>
      <c r="DG226" s="13"/>
      <c r="DH226" s="13"/>
      <c r="DI226" s="13"/>
      <c r="DJ226" s="13"/>
      <c r="DK226" s="13"/>
      <c r="DL226" s="13"/>
      <c r="DM226" s="13"/>
      <c r="DN226" s="13"/>
      <c r="DO226" s="13"/>
      <c r="DP226" s="13"/>
      <c r="DQ226" s="13"/>
      <c r="DR226" s="13"/>
      <c r="DS226" s="13"/>
      <c r="DT226" s="13"/>
      <c r="DU226" s="13"/>
      <c r="DV226" s="13"/>
      <c r="DW226" s="13"/>
      <c r="DX226" s="13"/>
      <c r="DY226" s="13"/>
      <c r="DZ226" s="13"/>
      <c r="EA226" s="13"/>
      <c r="EB226" s="13"/>
      <c r="EC226" s="13"/>
      <c r="ED226" s="13"/>
      <c r="EE226" s="13"/>
      <c r="EF226" s="13"/>
      <c r="EG226" s="13"/>
      <c r="EH226" s="13"/>
      <c r="EI226" s="13"/>
      <c r="EJ226" s="13"/>
      <c r="EK226" s="13"/>
      <c r="EL226" s="13"/>
      <c r="EM226" s="13"/>
      <c r="EN226" s="13"/>
      <c r="EO226" s="13"/>
      <c r="EP226" s="13"/>
      <c r="EQ226" s="13"/>
      <c r="ER226" s="13"/>
      <c r="ES226" s="13"/>
      <c r="ET226" s="13"/>
      <c r="EU226" s="13"/>
      <c r="EV226" s="13"/>
      <c r="EW226" s="13"/>
      <c r="EX226" s="13"/>
      <c r="EY226" s="13"/>
      <c r="EZ226" s="13"/>
      <c r="FA226" s="13"/>
      <c r="FB226" s="13"/>
      <c r="FC226" s="13"/>
      <c r="FD226" s="13"/>
      <c r="FE226" s="13"/>
      <c r="FF226" s="13"/>
      <c r="FG226" s="13"/>
      <c r="FH226" s="13"/>
      <c r="FI226" s="13"/>
      <c r="FJ226" s="13"/>
      <c r="FK226" s="13"/>
      <c r="FL226" s="13"/>
      <c r="FM226" s="13"/>
      <c r="FN226" s="13"/>
      <c r="FO226" s="13"/>
      <c r="FP226" s="13"/>
      <c r="FQ226" s="13"/>
      <c r="FR226" s="13"/>
      <c r="FS226" s="13"/>
      <c r="FT226" s="13"/>
      <c r="FU226" s="13"/>
      <c r="FV226" s="13"/>
      <c r="FW226" s="13"/>
      <c r="FX226" s="13"/>
      <c r="FY226" s="13"/>
      <c r="FZ226" s="13"/>
      <c r="GA226" s="13"/>
      <c r="GB226" s="13"/>
      <c r="GC226" s="13"/>
      <c r="GD226" s="13"/>
      <c r="GE226" s="13"/>
      <c r="GF226" s="13"/>
      <c r="GG226" s="13"/>
      <c r="GH226" s="13"/>
      <c r="GI226" s="13"/>
      <c r="GJ226" s="13"/>
      <c r="GK226" s="13"/>
      <c r="GL226" s="13"/>
      <c r="GM226" s="13"/>
      <c r="GN226" s="13"/>
      <c r="GO226" s="13"/>
      <c r="GP226" s="13"/>
      <c r="GQ226" s="13"/>
      <c r="GR226" s="13"/>
      <c r="GS226" s="13"/>
      <c r="GT226" s="13"/>
      <c r="GU226" s="13"/>
      <c r="GV226" s="13"/>
      <c r="GW226" s="13"/>
      <c r="GX226" s="13"/>
      <c r="GY226" s="13"/>
      <c r="GZ226" s="13"/>
      <c r="HA226" s="13"/>
      <c r="HB226" s="13"/>
      <c r="HC226" s="13"/>
      <c r="HD226" s="13"/>
      <c r="HE226" s="13"/>
      <c r="HF226" s="13"/>
      <c r="HG226" s="13"/>
      <c r="HH226" s="13"/>
      <c r="HI226" s="13"/>
      <c r="HJ226" s="13"/>
      <c r="HK226" s="13"/>
      <c r="HL226" s="13"/>
      <c r="HM226" s="13"/>
      <c r="HN226" s="13"/>
      <c r="HO226" s="13"/>
      <c r="HP226" s="13"/>
      <c r="HQ226" s="13"/>
      <c r="HR226" s="13"/>
      <c r="HS226" s="13"/>
      <c r="HT226" s="13"/>
      <c r="HU226" s="13"/>
      <c r="HV226" s="13"/>
      <c r="HW226" s="13"/>
      <c r="HX226" s="13"/>
      <c r="HY226" s="13"/>
      <c r="HZ226" s="13"/>
      <c r="IA226" s="13"/>
      <c r="IB226" s="13"/>
      <c r="IC226" s="13"/>
      <c r="ID226" s="13"/>
      <c r="IE226" s="13"/>
      <c r="IF226" s="13"/>
      <c r="IG226" s="13"/>
      <c r="IH226" s="13"/>
      <c r="II226" s="13"/>
      <c r="IJ226" s="13"/>
      <c r="IK226" s="13"/>
      <c r="IL226" s="13"/>
      <c r="IM226" s="13"/>
      <c r="IN226" s="13"/>
      <c r="IO226" s="13"/>
      <c r="IP226" s="13"/>
      <c r="IQ226" s="13"/>
      <c r="IR226" s="13"/>
      <c r="IS226" s="13"/>
      <c r="IT226" s="13"/>
      <c r="IU226" s="13"/>
      <c r="IV226" s="13"/>
      <c r="IW226" s="13"/>
      <c r="IX226" s="13"/>
      <c r="IY226" s="13"/>
      <c r="IZ226" s="13"/>
      <c r="JA226" s="13"/>
      <c r="JB226" s="13"/>
      <c r="JC226" s="13"/>
      <c r="JD226" s="13"/>
      <c r="JE226" s="13"/>
      <c r="JF226" s="13"/>
      <c r="JG226" s="13"/>
      <c r="JH226" s="13"/>
      <c r="JI226" s="13"/>
      <c r="JJ226" s="13"/>
      <c r="JK226" s="13"/>
      <c r="JL226" s="5"/>
      <c r="JM226" s="5"/>
    </row>
    <row r="227" spans="2:273" ht="18.75" customHeight="1" x14ac:dyDescent="0.2">
      <c r="B227" s="36"/>
      <c r="C227" s="36"/>
      <c r="D227" s="78"/>
      <c r="E227" s="36"/>
      <c r="F227" s="77"/>
      <c r="G227" s="77"/>
      <c r="H227" s="71"/>
      <c r="I227" s="71"/>
      <c r="J227" s="6"/>
      <c r="K227" s="36"/>
      <c r="L227" s="36"/>
      <c r="M227" s="82"/>
      <c r="N227" s="36"/>
      <c r="O227" s="36"/>
      <c r="P227" s="36"/>
      <c r="Q227" s="19"/>
      <c r="R227" s="6"/>
      <c r="S227" s="6"/>
      <c r="T227" s="6"/>
      <c r="U227" s="19"/>
      <c r="V227" s="19"/>
      <c r="W227" s="19"/>
      <c r="X227" s="19"/>
      <c r="Y227" s="19"/>
      <c r="Z227" s="19"/>
      <c r="AA227" s="19"/>
      <c r="AB227" s="19"/>
      <c r="AC227" s="19"/>
      <c r="AD227" s="19"/>
      <c r="AE227" s="19"/>
      <c r="AF227" s="19"/>
      <c r="AG227" s="19"/>
      <c r="AH227" s="19"/>
      <c r="AI227" s="19"/>
      <c r="AJ227" s="19"/>
      <c r="AK227" s="19"/>
      <c r="AL227" s="19"/>
      <c r="AM227" s="19"/>
      <c r="AN227" s="19"/>
      <c r="AO227" s="19"/>
      <c r="AP227" s="19"/>
      <c r="AQ227" s="19"/>
      <c r="AR227" s="19"/>
      <c r="AS227" s="19"/>
      <c r="AT227" s="19"/>
      <c r="AU227" s="19"/>
      <c r="AV227" s="19"/>
      <c r="AW227" s="19"/>
      <c r="AX227" s="19"/>
      <c r="AY227" s="19"/>
      <c r="AZ227" s="19"/>
      <c r="BA227" s="19"/>
      <c r="BB227" s="19"/>
      <c r="BC227" s="19"/>
      <c r="BD227" s="19"/>
      <c r="BE227" s="19"/>
      <c r="BF227" s="13"/>
      <c r="BG227" s="13"/>
      <c r="BH227" s="13"/>
      <c r="BI227" s="13"/>
      <c r="BJ227" s="13"/>
      <c r="BK227" s="13"/>
      <c r="BL227" s="13"/>
      <c r="BM227" s="13"/>
      <c r="BN227" s="13"/>
      <c r="BO227" s="13"/>
      <c r="BP227" s="13"/>
      <c r="BQ227" s="13"/>
      <c r="BR227" s="13"/>
      <c r="BS227" s="13"/>
      <c r="BT227" s="13"/>
      <c r="BU227" s="13"/>
      <c r="BV227" s="13"/>
      <c r="BW227" s="13"/>
      <c r="BX227" s="13"/>
      <c r="BY227" s="13"/>
      <c r="BZ227" s="13"/>
      <c r="CA227" s="13"/>
      <c r="CB227" s="13"/>
      <c r="CC227" s="13"/>
      <c r="CD227" s="13"/>
      <c r="CE227" s="13"/>
      <c r="CF227" s="13"/>
      <c r="CG227" s="13"/>
      <c r="CH227" s="13"/>
      <c r="CI227" s="13"/>
      <c r="CJ227" s="13"/>
      <c r="CK227" s="13"/>
      <c r="CL227" s="13"/>
      <c r="CM227" s="13"/>
      <c r="CN227" s="13"/>
      <c r="CO227" s="13"/>
      <c r="CP227" s="13"/>
      <c r="CQ227" s="13"/>
      <c r="CR227" s="13"/>
      <c r="CS227" s="13"/>
      <c r="CT227" s="13"/>
      <c r="CU227" s="13"/>
      <c r="CV227" s="13"/>
      <c r="CW227" s="13"/>
      <c r="CX227" s="13"/>
      <c r="CY227" s="13"/>
      <c r="CZ227" s="13"/>
      <c r="DA227" s="13"/>
      <c r="DB227" s="13"/>
      <c r="DC227" s="13"/>
      <c r="DD227" s="13"/>
      <c r="DE227" s="13"/>
      <c r="DF227" s="13"/>
      <c r="DG227" s="13"/>
      <c r="DH227" s="13"/>
      <c r="DI227" s="13"/>
      <c r="DJ227" s="13"/>
      <c r="DK227" s="13"/>
      <c r="DL227" s="13"/>
      <c r="DM227" s="13"/>
      <c r="DN227" s="13"/>
      <c r="DO227" s="13"/>
      <c r="DP227" s="13"/>
      <c r="DQ227" s="13"/>
      <c r="DR227" s="13"/>
      <c r="DS227" s="13"/>
      <c r="DT227" s="13"/>
      <c r="DU227" s="13"/>
      <c r="DV227" s="13"/>
      <c r="DW227" s="13"/>
      <c r="DX227" s="13"/>
      <c r="DY227" s="13"/>
      <c r="DZ227" s="13"/>
      <c r="EA227" s="13"/>
      <c r="EB227" s="13"/>
      <c r="EC227" s="13"/>
      <c r="ED227" s="13"/>
      <c r="EE227" s="13"/>
      <c r="EF227" s="13"/>
      <c r="EG227" s="13"/>
      <c r="EH227" s="13"/>
      <c r="EI227" s="13"/>
      <c r="EJ227" s="13"/>
      <c r="EK227" s="13"/>
      <c r="EL227" s="13"/>
      <c r="EM227" s="13"/>
      <c r="EN227" s="13"/>
      <c r="EO227" s="13"/>
      <c r="EP227" s="13"/>
      <c r="EQ227" s="13"/>
      <c r="ER227" s="13"/>
      <c r="ES227" s="13"/>
      <c r="ET227" s="13"/>
      <c r="EU227" s="13"/>
      <c r="EV227" s="13"/>
      <c r="EW227" s="13"/>
      <c r="EX227" s="13"/>
      <c r="EY227" s="13"/>
      <c r="EZ227" s="13"/>
      <c r="FA227" s="13"/>
      <c r="FB227" s="13"/>
      <c r="FC227" s="13"/>
      <c r="FD227" s="13"/>
      <c r="FE227" s="13"/>
      <c r="FF227" s="13"/>
      <c r="FG227" s="13"/>
      <c r="FH227" s="13"/>
      <c r="FI227" s="13"/>
      <c r="FJ227" s="13"/>
      <c r="FK227" s="13"/>
      <c r="FL227" s="13"/>
      <c r="FM227" s="13"/>
      <c r="FN227" s="13"/>
      <c r="FO227" s="13"/>
      <c r="FP227" s="13"/>
      <c r="FQ227" s="13"/>
      <c r="FR227" s="13"/>
      <c r="FS227" s="13"/>
      <c r="FT227" s="13"/>
      <c r="FU227" s="13"/>
      <c r="FV227" s="13"/>
      <c r="FW227" s="13"/>
      <c r="FX227" s="13"/>
      <c r="FY227" s="13"/>
      <c r="FZ227" s="13"/>
      <c r="GA227" s="13"/>
      <c r="GB227" s="13"/>
      <c r="GC227" s="13"/>
      <c r="GD227" s="13"/>
      <c r="GE227" s="13"/>
      <c r="GF227" s="13"/>
      <c r="GG227" s="13"/>
      <c r="GH227" s="13"/>
      <c r="GI227" s="13"/>
      <c r="GJ227" s="13"/>
      <c r="GK227" s="13"/>
      <c r="GL227" s="13"/>
      <c r="GM227" s="13"/>
      <c r="GN227" s="13"/>
      <c r="GO227" s="13"/>
      <c r="GP227" s="13"/>
      <c r="GQ227" s="13"/>
      <c r="GR227" s="13"/>
      <c r="GS227" s="13"/>
      <c r="GT227" s="13"/>
      <c r="GU227" s="13"/>
      <c r="GV227" s="13"/>
      <c r="GW227" s="13"/>
      <c r="GX227" s="13"/>
      <c r="GY227" s="13"/>
      <c r="GZ227" s="13"/>
      <c r="HA227" s="13"/>
      <c r="HB227" s="13"/>
      <c r="HC227" s="13"/>
      <c r="HD227" s="13"/>
      <c r="HE227" s="13"/>
      <c r="HF227" s="13"/>
      <c r="HG227" s="13"/>
      <c r="HH227" s="13"/>
      <c r="HI227" s="13"/>
      <c r="HJ227" s="13"/>
      <c r="HK227" s="13"/>
      <c r="HL227" s="13"/>
      <c r="HM227" s="13"/>
      <c r="HN227" s="13"/>
      <c r="HO227" s="13"/>
      <c r="HP227" s="13"/>
      <c r="HQ227" s="13"/>
      <c r="HR227" s="13"/>
      <c r="HS227" s="13"/>
      <c r="HT227" s="13"/>
      <c r="HU227" s="13"/>
      <c r="HV227" s="13"/>
      <c r="HW227" s="13"/>
      <c r="HX227" s="13"/>
      <c r="HY227" s="13"/>
      <c r="HZ227" s="13"/>
      <c r="IA227" s="13"/>
      <c r="IB227" s="13"/>
      <c r="IC227" s="13"/>
      <c r="ID227" s="13"/>
      <c r="IE227" s="13"/>
      <c r="IF227" s="13"/>
      <c r="IG227" s="13"/>
      <c r="IH227" s="13"/>
      <c r="II227" s="13"/>
      <c r="IJ227" s="13"/>
      <c r="IK227" s="13"/>
      <c r="IL227" s="13"/>
      <c r="IM227" s="13"/>
      <c r="IN227" s="13"/>
      <c r="IO227" s="13"/>
      <c r="IP227" s="13"/>
      <c r="IQ227" s="13"/>
      <c r="IR227" s="13"/>
      <c r="IS227" s="13"/>
      <c r="IT227" s="13"/>
      <c r="IU227" s="13"/>
      <c r="IV227" s="13"/>
      <c r="IW227" s="13"/>
      <c r="IX227" s="13"/>
      <c r="IY227" s="13"/>
      <c r="IZ227" s="13"/>
      <c r="JA227" s="13"/>
      <c r="JB227" s="13"/>
      <c r="JC227" s="13"/>
      <c r="JD227" s="13"/>
      <c r="JE227" s="13"/>
      <c r="JF227" s="13"/>
      <c r="JG227" s="13"/>
      <c r="JH227" s="13"/>
      <c r="JI227" s="13"/>
      <c r="JJ227" s="13"/>
      <c r="JK227" s="13"/>
      <c r="JL227" s="5"/>
      <c r="JM227" s="5"/>
    </row>
    <row r="228" spans="2:273" ht="18.75" customHeight="1" x14ac:dyDescent="0.2">
      <c r="B228" s="36"/>
      <c r="C228" s="36"/>
      <c r="D228" s="78"/>
      <c r="E228" s="36"/>
      <c r="F228" s="77"/>
      <c r="G228" s="77"/>
      <c r="H228" s="71"/>
      <c r="I228" s="71"/>
      <c r="J228" s="9"/>
      <c r="K228" s="36"/>
      <c r="L228" s="36"/>
      <c r="M228" s="82"/>
      <c r="N228" s="36"/>
      <c r="O228" s="36"/>
      <c r="P228" s="36"/>
      <c r="Q228" s="19"/>
      <c r="R228" s="6"/>
      <c r="S228" s="6"/>
      <c r="T228" s="6"/>
      <c r="U228" s="19"/>
      <c r="V228" s="19"/>
      <c r="W228" s="19"/>
      <c r="X228" s="19"/>
      <c r="Y228" s="19"/>
      <c r="Z228" s="19"/>
      <c r="AA228" s="19"/>
      <c r="AB228" s="19"/>
      <c r="AC228" s="19"/>
      <c r="AD228" s="19"/>
      <c r="AE228" s="19"/>
      <c r="AF228" s="19"/>
      <c r="AG228" s="19"/>
      <c r="AH228" s="19"/>
      <c r="AI228" s="19"/>
      <c r="AJ228" s="19"/>
      <c r="AK228" s="19"/>
      <c r="AL228" s="19"/>
      <c r="AM228" s="19"/>
      <c r="AN228" s="19"/>
      <c r="AO228" s="19"/>
      <c r="AP228" s="19"/>
      <c r="AQ228" s="19"/>
      <c r="AR228" s="19"/>
      <c r="AS228" s="19"/>
      <c r="AT228" s="19"/>
      <c r="AU228" s="19"/>
      <c r="AV228" s="19"/>
      <c r="AW228" s="19"/>
      <c r="AX228" s="19"/>
      <c r="AY228" s="19"/>
      <c r="AZ228" s="19"/>
      <c r="BA228" s="19"/>
      <c r="BB228" s="19"/>
      <c r="BC228" s="19"/>
      <c r="BD228" s="19"/>
      <c r="BE228" s="19"/>
      <c r="BF228" s="13"/>
      <c r="BG228" s="13"/>
      <c r="BH228" s="13"/>
      <c r="BI228" s="13"/>
      <c r="BJ228" s="13"/>
      <c r="BK228" s="13"/>
      <c r="BL228" s="13"/>
      <c r="BM228" s="13"/>
      <c r="BN228" s="13"/>
      <c r="BO228" s="13"/>
      <c r="BP228" s="13"/>
      <c r="BQ228" s="13"/>
      <c r="BR228" s="13"/>
      <c r="BS228" s="13"/>
      <c r="BT228" s="13"/>
      <c r="BU228" s="13"/>
      <c r="BV228" s="13"/>
      <c r="BW228" s="13"/>
      <c r="BX228" s="13"/>
      <c r="BY228" s="13"/>
      <c r="BZ228" s="13"/>
      <c r="CA228" s="13"/>
      <c r="CB228" s="13"/>
      <c r="CC228" s="13"/>
      <c r="CD228" s="13"/>
      <c r="CE228" s="13"/>
      <c r="CF228" s="13"/>
      <c r="CG228" s="13"/>
      <c r="CH228" s="13"/>
      <c r="CI228" s="13"/>
      <c r="CJ228" s="13"/>
      <c r="CK228" s="13"/>
      <c r="CL228" s="13"/>
      <c r="CM228" s="13"/>
      <c r="CN228" s="13"/>
      <c r="CO228" s="13"/>
      <c r="CP228" s="13"/>
      <c r="CQ228" s="13"/>
      <c r="CR228" s="13"/>
      <c r="CS228" s="13"/>
      <c r="CT228" s="13"/>
      <c r="CU228" s="13"/>
      <c r="CV228" s="13"/>
      <c r="CW228" s="13"/>
      <c r="CX228" s="13"/>
      <c r="CY228" s="13"/>
      <c r="CZ228" s="13"/>
      <c r="DA228" s="13"/>
      <c r="DB228" s="13"/>
      <c r="DC228" s="13"/>
      <c r="DD228" s="13"/>
      <c r="DE228" s="13"/>
      <c r="DF228" s="13"/>
      <c r="DG228" s="13"/>
      <c r="DH228" s="13"/>
      <c r="DI228" s="13"/>
      <c r="DJ228" s="13"/>
      <c r="DK228" s="13"/>
      <c r="DL228" s="13"/>
      <c r="DM228" s="13"/>
      <c r="DN228" s="13"/>
      <c r="DO228" s="13"/>
      <c r="DP228" s="13"/>
      <c r="DQ228" s="13"/>
      <c r="DR228" s="13"/>
      <c r="DS228" s="13"/>
      <c r="DT228" s="13"/>
      <c r="DU228" s="13"/>
      <c r="DV228" s="13"/>
      <c r="DW228" s="13"/>
      <c r="DX228" s="13"/>
      <c r="DY228" s="13"/>
      <c r="DZ228" s="13"/>
      <c r="EA228" s="13"/>
      <c r="EB228" s="13"/>
      <c r="EC228" s="13"/>
      <c r="ED228" s="13"/>
      <c r="EE228" s="13"/>
      <c r="EF228" s="13"/>
      <c r="EG228" s="13"/>
      <c r="EH228" s="13"/>
      <c r="EI228" s="13"/>
      <c r="EJ228" s="13"/>
      <c r="EK228" s="13"/>
      <c r="EL228" s="13"/>
      <c r="EM228" s="13"/>
      <c r="EN228" s="13"/>
      <c r="EO228" s="13"/>
      <c r="EP228" s="13"/>
      <c r="EQ228" s="13"/>
      <c r="ER228" s="13"/>
      <c r="ES228" s="13"/>
      <c r="ET228" s="13"/>
      <c r="EU228" s="13"/>
      <c r="EV228" s="13"/>
      <c r="EW228" s="13"/>
      <c r="EX228" s="13"/>
      <c r="EY228" s="13"/>
      <c r="EZ228" s="13"/>
      <c r="FA228" s="13"/>
      <c r="FB228" s="13"/>
      <c r="FC228" s="13"/>
      <c r="FD228" s="13"/>
      <c r="FE228" s="13"/>
      <c r="FF228" s="13"/>
      <c r="FG228" s="13"/>
      <c r="FH228" s="13"/>
      <c r="FI228" s="13"/>
      <c r="FJ228" s="13"/>
      <c r="FK228" s="13"/>
      <c r="FL228" s="13"/>
      <c r="FM228" s="13"/>
      <c r="FN228" s="13"/>
      <c r="FO228" s="13"/>
      <c r="FP228" s="13"/>
      <c r="FQ228" s="13"/>
      <c r="FR228" s="13"/>
      <c r="FS228" s="13"/>
      <c r="FT228" s="13"/>
      <c r="FU228" s="13"/>
      <c r="FV228" s="13"/>
      <c r="FW228" s="13"/>
      <c r="FX228" s="13"/>
      <c r="FY228" s="13"/>
      <c r="FZ228" s="13"/>
      <c r="GA228" s="13"/>
      <c r="GB228" s="13"/>
      <c r="GC228" s="13"/>
      <c r="GD228" s="13"/>
      <c r="GE228" s="13"/>
      <c r="GF228" s="13"/>
      <c r="GG228" s="13"/>
      <c r="GH228" s="13"/>
      <c r="GI228" s="13"/>
      <c r="GJ228" s="13"/>
      <c r="GK228" s="13"/>
      <c r="GL228" s="13"/>
      <c r="GM228" s="13"/>
      <c r="GN228" s="13"/>
      <c r="GO228" s="13"/>
      <c r="GP228" s="13"/>
      <c r="GQ228" s="13"/>
      <c r="GR228" s="13"/>
      <c r="GS228" s="13"/>
      <c r="GT228" s="13"/>
      <c r="GU228" s="13"/>
      <c r="GV228" s="13"/>
      <c r="GW228" s="13"/>
      <c r="GX228" s="13"/>
      <c r="GY228" s="13"/>
      <c r="GZ228" s="13"/>
      <c r="HA228" s="13"/>
      <c r="HB228" s="13"/>
      <c r="HC228" s="13"/>
      <c r="HD228" s="13"/>
      <c r="HE228" s="13"/>
      <c r="HF228" s="13"/>
      <c r="HG228" s="13"/>
      <c r="HH228" s="13"/>
      <c r="HI228" s="13"/>
      <c r="HJ228" s="13"/>
      <c r="HK228" s="13"/>
      <c r="HL228" s="13"/>
      <c r="HM228" s="13"/>
      <c r="HN228" s="13"/>
      <c r="HO228" s="13"/>
      <c r="HP228" s="13"/>
      <c r="HQ228" s="13"/>
      <c r="HR228" s="13"/>
      <c r="HS228" s="13"/>
      <c r="HT228" s="13"/>
      <c r="HU228" s="13"/>
      <c r="HV228" s="13"/>
      <c r="HW228" s="13"/>
      <c r="HX228" s="13"/>
      <c r="HY228" s="13"/>
      <c r="HZ228" s="13"/>
      <c r="IA228" s="13"/>
      <c r="IB228" s="13"/>
      <c r="IC228" s="13"/>
      <c r="ID228" s="13"/>
      <c r="IE228" s="13"/>
      <c r="IF228" s="13"/>
      <c r="IG228" s="13"/>
      <c r="IH228" s="13"/>
      <c r="II228" s="13"/>
      <c r="IJ228" s="13"/>
      <c r="IK228" s="13"/>
      <c r="IL228" s="13"/>
      <c r="IM228" s="13"/>
      <c r="IN228" s="13"/>
      <c r="IO228" s="13"/>
      <c r="IP228" s="13"/>
      <c r="IQ228" s="13"/>
      <c r="IR228" s="13"/>
      <c r="IS228" s="13"/>
      <c r="IT228" s="13"/>
      <c r="IU228" s="13"/>
      <c r="IV228" s="13"/>
      <c r="IW228" s="13"/>
      <c r="IX228" s="13"/>
      <c r="IY228" s="13"/>
      <c r="IZ228" s="13"/>
      <c r="JA228" s="13"/>
      <c r="JB228" s="13"/>
      <c r="JC228" s="13"/>
      <c r="JD228" s="13"/>
      <c r="JE228" s="13"/>
      <c r="JF228" s="13"/>
      <c r="JG228" s="13"/>
      <c r="JH228" s="13"/>
      <c r="JI228" s="13"/>
      <c r="JJ228" s="13"/>
      <c r="JK228" s="13"/>
      <c r="JL228" s="5"/>
      <c r="JM228" s="5"/>
    </row>
    <row r="229" spans="2:273" ht="18.75" customHeight="1" x14ac:dyDescent="0.2">
      <c r="B229" s="36"/>
      <c r="C229" s="36"/>
      <c r="D229" s="78"/>
      <c r="E229" s="36"/>
      <c r="F229" s="77"/>
      <c r="G229" s="77"/>
      <c r="H229" s="71"/>
      <c r="I229" s="71"/>
      <c r="J229" s="9"/>
      <c r="K229" s="36"/>
      <c r="L229" s="36"/>
      <c r="M229" s="82"/>
      <c r="N229" s="36"/>
      <c r="O229" s="36"/>
      <c r="P229" s="36"/>
      <c r="Q229" s="19"/>
      <c r="R229" s="6"/>
      <c r="S229" s="6"/>
      <c r="T229" s="6"/>
      <c r="U229" s="19"/>
      <c r="V229" s="19"/>
      <c r="W229" s="19"/>
      <c r="X229" s="19"/>
      <c r="Y229" s="19"/>
      <c r="Z229" s="19"/>
      <c r="AA229" s="19"/>
      <c r="AB229" s="19"/>
      <c r="AC229" s="19"/>
      <c r="AD229" s="19"/>
      <c r="AE229" s="19"/>
      <c r="AF229" s="19"/>
      <c r="AG229" s="19"/>
      <c r="AH229" s="19"/>
      <c r="AI229" s="19"/>
      <c r="AJ229" s="19"/>
      <c r="AK229" s="19"/>
      <c r="AL229" s="19"/>
      <c r="AM229" s="19"/>
      <c r="AN229" s="19"/>
      <c r="AO229" s="19"/>
      <c r="AP229" s="19"/>
      <c r="AQ229" s="19"/>
      <c r="AR229" s="19"/>
      <c r="AS229" s="19"/>
      <c r="AT229" s="19"/>
      <c r="AU229" s="19"/>
      <c r="AV229" s="19"/>
      <c r="AW229" s="19"/>
      <c r="AX229" s="19"/>
      <c r="AY229" s="19"/>
      <c r="AZ229" s="19"/>
      <c r="BA229" s="19"/>
      <c r="BB229" s="19"/>
      <c r="BC229" s="19"/>
      <c r="BD229" s="19"/>
      <c r="BE229" s="19"/>
      <c r="BF229" s="13"/>
      <c r="BG229" s="13"/>
      <c r="BH229" s="13"/>
      <c r="BI229" s="13"/>
      <c r="BJ229" s="13"/>
      <c r="BK229" s="13"/>
      <c r="BL229" s="13"/>
      <c r="BM229" s="13"/>
      <c r="BN229" s="13"/>
      <c r="BO229" s="13"/>
      <c r="BP229" s="13"/>
      <c r="BQ229" s="13"/>
      <c r="BR229" s="13"/>
      <c r="BS229" s="13"/>
      <c r="BT229" s="13"/>
      <c r="BU229" s="13"/>
      <c r="BV229" s="13"/>
      <c r="BW229" s="13"/>
      <c r="BX229" s="13"/>
      <c r="BY229" s="13"/>
      <c r="BZ229" s="13"/>
      <c r="CA229" s="13"/>
      <c r="CB229" s="13"/>
      <c r="CC229" s="13"/>
      <c r="CD229" s="13"/>
      <c r="CE229" s="13"/>
      <c r="CF229" s="13"/>
      <c r="CG229" s="13"/>
      <c r="CH229" s="13"/>
      <c r="CI229" s="13"/>
      <c r="CJ229" s="13"/>
      <c r="CK229" s="13"/>
      <c r="CL229" s="13"/>
      <c r="CM229" s="13"/>
      <c r="CN229" s="13"/>
      <c r="CO229" s="13"/>
      <c r="CP229" s="13"/>
      <c r="CQ229" s="13"/>
      <c r="CR229" s="13"/>
      <c r="CS229" s="13"/>
      <c r="CT229" s="13"/>
      <c r="CU229" s="13"/>
      <c r="CV229" s="13"/>
      <c r="CW229" s="13"/>
      <c r="CX229" s="13"/>
      <c r="CY229" s="13"/>
      <c r="CZ229" s="13"/>
      <c r="DA229" s="13"/>
      <c r="DB229" s="13"/>
      <c r="DC229" s="13"/>
      <c r="DD229" s="13"/>
      <c r="DE229" s="13"/>
      <c r="DF229" s="13"/>
      <c r="DG229" s="13"/>
      <c r="DH229" s="13"/>
      <c r="DI229" s="13"/>
      <c r="DJ229" s="13"/>
      <c r="DK229" s="13"/>
      <c r="DL229" s="13"/>
      <c r="DM229" s="13"/>
      <c r="DN229" s="13"/>
      <c r="DO229" s="13"/>
      <c r="DP229" s="13"/>
      <c r="DQ229" s="13"/>
      <c r="DR229" s="13"/>
      <c r="DS229" s="13"/>
      <c r="DT229" s="13"/>
      <c r="DU229" s="13"/>
      <c r="DV229" s="13"/>
      <c r="DW229" s="13"/>
      <c r="DX229" s="13"/>
      <c r="DY229" s="13"/>
      <c r="DZ229" s="13"/>
      <c r="EA229" s="13"/>
      <c r="EB229" s="13"/>
      <c r="EC229" s="13"/>
      <c r="ED229" s="13"/>
      <c r="EE229" s="13"/>
      <c r="EF229" s="13"/>
      <c r="EG229" s="13"/>
      <c r="EH229" s="13"/>
      <c r="EI229" s="13"/>
      <c r="EJ229" s="13"/>
      <c r="EK229" s="13"/>
      <c r="EL229" s="13"/>
      <c r="EM229" s="13"/>
      <c r="EN229" s="13"/>
      <c r="EO229" s="13"/>
      <c r="EP229" s="13"/>
      <c r="EQ229" s="13"/>
      <c r="ER229" s="13"/>
      <c r="ES229" s="13"/>
      <c r="ET229" s="13"/>
      <c r="EU229" s="13"/>
      <c r="EV229" s="13"/>
      <c r="EW229" s="13"/>
      <c r="EX229" s="13"/>
      <c r="EY229" s="13"/>
      <c r="EZ229" s="13"/>
      <c r="FA229" s="13"/>
      <c r="FB229" s="13"/>
      <c r="FC229" s="13"/>
      <c r="FD229" s="13"/>
      <c r="FE229" s="13"/>
      <c r="FF229" s="13"/>
      <c r="FG229" s="13"/>
      <c r="FH229" s="13"/>
      <c r="FI229" s="13"/>
      <c r="FJ229" s="13"/>
      <c r="FK229" s="13"/>
      <c r="FL229" s="13"/>
      <c r="FM229" s="13"/>
      <c r="FN229" s="13"/>
      <c r="FO229" s="13"/>
      <c r="FP229" s="13"/>
      <c r="FQ229" s="13"/>
      <c r="FR229" s="13"/>
      <c r="FS229" s="13"/>
      <c r="FT229" s="13"/>
      <c r="FU229" s="13"/>
      <c r="FV229" s="13"/>
      <c r="FW229" s="13"/>
      <c r="FX229" s="13"/>
      <c r="FY229" s="13"/>
      <c r="FZ229" s="13"/>
      <c r="GA229" s="13"/>
      <c r="GB229" s="13"/>
      <c r="GC229" s="13"/>
      <c r="GD229" s="13"/>
      <c r="GE229" s="13"/>
      <c r="GF229" s="13"/>
      <c r="GG229" s="13"/>
      <c r="GH229" s="13"/>
      <c r="GI229" s="13"/>
      <c r="GJ229" s="13"/>
      <c r="GK229" s="13"/>
      <c r="GL229" s="13"/>
      <c r="GM229" s="13"/>
      <c r="GN229" s="13"/>
      <c r="GO229" s="13"/>
      <c r="GP229" s="13"/>
      <c r="GQ229" s="13"/>
      <c r="GR229" s="13"/>
      <c r="GS229" s="13"/>
      <c r="GT229" s="13"/>
      <c r="GU229" s="13"/>
      <c r="GV229" s="13"/>
      <c r="GW229" s="13"/>
      <c r="GX229" s="13"/>
      <c r="GY229" s="13"/>
      <c r="GZ229" s="13"/>
      <c r="HA229" s="13"/>
      <c r="HB229" s="13"/>
      <c r="HC229" s="13"/>
      <c r="HD229" s="13"/>
      <c r="HE229" s="13"/>
      <c r="HF229" s="13"/>
      <c r="HG229" s="13"/>
      <c r="HH229" s="13"/>
      <c r="HI229" s="13"/>
      <c r="HJ229" s="13"/>
      <c r="HK229" s="13"/>
      <c r="HL229" s="13"/>
      <c r="HM229" s="13"/>
      <c r="HN229" s="13"/>
      <c r="HO229" s="13"/>
      <c r="HP229" s="13"/>
      <c r="HQ229" s="13"/>
      <c r="HR229" s="13"/>
      <c r="HS229" s="13"/>
      <c r="HT229" s="13"/>
      <c r="HU229" s="13"/>
      <c r="HV229" s="13"/>
      <c r="HW229" s="13"/>
      <c r="HX229" s="13"/>
      <c r="HY229" s="13"/>
      <c r="HZ229" s="13"/>
      <c r="IA229" s="13"/>
      <c r="IB229" s="13"/>
      <c r="IC229" s="13"/>
      <c r="ID229" s="13"/>
      <c r="IE229" s="13"/>
      <c r="IF229" s="13"/>
      <c r="IG229" s="13"/>
      <c r="IH229" s="13"/>
      <c r="II229" s="13"/>
      <c r="IJ229" s="13"/>
      <c r="IK229" s="13"/>
      <c r="IL229" s="13"/>
      <c r="IM229" s="13"/>
      <c r="IN229" s="13"/>
      <c r="IO229" s="13"/>
      <c r="IP229" s="13"/>
      <c r="IQ229" s="13"/>
      <c r="IR229" s="13"/>
      <c r="IS229" s="13"/>
      <c r="IT229" s="13"/>
      <c r="IU229" s="13"/>
      <c r="IV229" s="13"/>
      <c r="IW229" s="13"/>
      <c r="IX229" s="13"/>
      <c r="IY229" s="13"/>
      <c r="IZ229" s="13"/>
      <c r="JA229" s="13"/>
      <c r="JB229" s="13"/>
      <c r="JC229" s="13"/>
      <c r="JD229" s="13"/>
      <c r="JE229" s="13"/>
      <c r="JF229" s="13"/>
      <c r="JG229" s="13"/>
      <c r="JH229" s="13"/>
      <c r="JI229" s="13"/>
      <c r="JJ229" s="13"/>
      <c r="JK229" s="13"/>
      <c r="JL229" s="5"/>
      <c r="JM229" s="5"/>
    </row>
    <row r="230" spans="2:273" ht="18.75" customHeight="1" x14ac:dyDescent="0.2">
      <c r="B230" s="36"/>
      <c r="C230" s="36"/>
      <c r="D230" s="78"/>
      <c r="E230" s="36"/>
      <c r="F230" s="77"/>
      <c r="G230" s="77"/>
      <c r="H230" s="71"/>
      <c r="I230" s="71"/>
      <c r="J230" s="6"/>
      <c r="K230" s="36"/>
      <c r="L230" s="36"/>
      <c r="M230" s="82"/>
      <c r="N230" s="36"/>
      <c r="O230" s="36"/>
      <c r="P230" s="36"/>
      <c r="Q230" s="19"/>
      <c r="R230" s="6"/>
      <c r="S230" s="6"/>
      <c r="T230" s="6"/>
      <c r="U230" s="19"/>
      <c r="V230" s="19"/>
      <c r="W230" s="19"/>
      <c r="X230" s="19"/>
      <c r="Y230" s="19"/>
      <c r="Z230" s="19"/>
      <c r="AA230" s="19"/>
      <c r="AB230" s="19"/>
      <c r="AC230" s="19"/>
      <c r="AD230" s="19"/>
      <c r="AE230" s="19"/>
      <c r="AF230" s="19"/>
      <c r="AG230" s="19"/>
      <c r="AH230" s="19"/>
      <c r="AI230" s="19"/>
      <c r="AJ230" s="19"/>
      <c r="AK230" s="19"/>
      <c r="AL230" s="19"/>
      <c r="AM230" s="19"/>
      <c r="AN230" s="19"/>
      <c r="AO230" s="19"/>
      <c r="AP230" s="19"/>
      <c r="AQ230" s="19"/>
      <c r="AR230" s="19"/>
      <c r="AS230" s="19"/>
      <c r="AT230" s="19"/>
      <c r="AU230" s="19"/>
      <c r="AV230" s="19"/>
      <c r="AW230" s="19"/>
      <c r="AX230" s="19"/>
      <c r="AY230" s="19"/>
      <c r="AZ230" s="19"/>
      <c r="BA230" s="19"/>
      <c r="BB230" s="19"/>
      <c r="BC230" s="19"/>
      <c r="BD230" s="19"/>
      <c r="BE230" s="19"/>
      <c r="BF230" s="13"/>
      <c r="BG230" s="13"/>
      <c r="BH230" s="13"/>
      <c r="BI230" s="13"/>
      <c r="BJ230" s="13"/>
      <c r="BK230" s="13"/>
      <c r="BL230" s="13"/>
      <c r="BM230" s="13"/>
      <c r="BN230" s="13"/>
      <c r="BO230" s="13"/>
      <c r="BP230" s="13"/>
      <c r="BQ230" s="13"/>
      <c r="BR230" s="13"/>
      <c r="BS230" s="13"/>
      <c r="BT230" s="13"/>
      <c r="BU230" s="13"/>
      <c r="BV230" s="13"/>
      <c r="BW230" s="13"/>
      <c r="BX230" s="13"/>
      <c r="BY230" s="13"/>
      <c r="BZ230" s="13"/>
      <c r="CA230" s="13"/>
      <c r="CB230" s="13"/>
      <c r="CC230" s="13"/>
      <c r="CD230" s="13"/>
      <c r="CE230" s="13"/>
      <c r="CF230" s="13"/>
      <c r="CG230" s="13"/>
      <c r="CH230" s="13"/>
      <c r="CI230" s="13"/>
      <c r="CJ230" s="13"/>
      <c r="CK230" s="13"/>
      <c r="CL230" s="13"/>
      <c r="CM230" s="13"/>
      <c r="CN230" s="13"/>
      <c r="CO230" s="13"/>
      <c r="CP230" s="13"/>
      <c r="CQ230" s="13"/>
      <c r="CR230" s="13"/>
      <c r="CS230" s="13"/>
      <c r="CT230" s="13"/>
      <c r="CU230" s="13"/>
      <c r="CV230" s="13"/>
      <c r="CW230" s="13"/>
      <c r="CX230" s="13"/>
      <c r="CY230" s="13"/>
      <c r="CZ230" s="13"/>
      <c r="DA230" s="13"/>
      <c r="DB230" s="13"/>
      <c r="DC230" s="13"/>
      <c r="DD230" s="13"/>
      <c r="DE230" s="13"/>
      <c r="DF230" s="13"/>
      <c r="DG230" s="13"/>
      <c r="DH230" s="13"/>
      <c r="DI230" s="13"/>
      <c r="DJ230" s="13"/>
      <c r="DK230" s="13"/>
      <c r="DL230" s="13"/>
      <c r="DM230" s="13"/>
      <c r="DN230" s="13"/>
      <c r="DO230" s="13"/>
      <c r="DP230" s="13"/>
      <c r="DQ230" s="13"/>
      <c r="DR230" s="13"/>
      <c r="DS230" s="13"/>
      <c r="DT230" s="13"/>
      <c r="DU230" s="13"/>
      <c r="DV230" s="13"/>
      <c r="DW230" s="13"/>
      <c r="DX230" s="13"/>
      <c r="DY230" s="13"/>
      <c r="DZ230" s="13"/>
      <c r="EA230" s="13"/>
      <c r="EB230" s="13"/>
      <c r="EC230" s="13"/>
      <c r="ED230" s="13"/>
      <c r="EE230" s="13"/>
      <c r="EF230" s="13"/>
      <c r="EG230" s="13"/>
      <c r="EH230" s="13"/>
      <c r="EI230" s="13"/>
      <c r="EJ230" s="13"/>
      <c r="EK230" s="13"/>
      <c r="EL230" s="13"/>
      <c r="EM230" s="13"/>
      <c r="EN230" s="13"/>
      <c r="EO230" s="13"/>
      <c r="EP230" s="13"/>
      <c r="EQ230" s="13"/>
      <c r="ER230" s="13"/>
      <c r="ES230" s="13"/>
      <c r="ET230" s="13"/>
      <c r="EU230" s="13"/>
      <c r="EV230" s="13"/>
      <c r="EW230" s="13"/>
      <c r="EX230" s="13"/>
      <c r="EY230" s="13"/>
      <c r="EZ230" s="13"/>
      <c r="FA230" s="13"/>
      <c r="FB230" s="13"/>
      <c r="FC230" s="13"/>
      <c r="FD230" s="13"/>
      <c r="FE230" s="13"/>
      <c r="FF230" s="13"/>
      <c r="FG230" s="13"/>
      <c r="FH230" s="13"/>
      <c r="FI230" s="13"/>
      <c r="FJ230" s="13"/>
      <c r="FK230" s="13"/>
      <c r="FL230" s="13"/>
      <c r="FM230" s="13"/>
      <c r="FN230" s="13"/>
      <c r="FO230" s="13"/>
      <c r="FP230" s="13"/>
      <c r="FQ230" s="13"/>
      <c r="FR230" s="13"/>
      <c r="FS230" s="13"/>
      <c r="FT230" s="13"/>
      <c r="FU230" s="13"/>
      <c r="FV230" s="13"/>
      <c r="FW230" s="13"/>
      <c r="FX230" s="13"/>
      <c r="FY230" s="13"/>
      <c r="FZ230" s="13"/>
      <c r="GA230" s="13"/>
      <c r="GB230" s="13"/>
      <c r="GC230" s="13"/>
      <c r="GD230" s="13"/>
      <c r="GE230" s="13"/>
      <c r="GF230" s="13"/>
      <c r="GG230" s="13"/>
      <c r="GH230" s="13"/>
      <c r="GI230" s="13"/>
      <c r="GJ230" s="13"/>
      <c r="GK230" s="13"/>
      <c r="GL230" s="13"/>
      <c r="GM230" s="13"/>
      <c r="GN230" s="13"/>
      <c r="GO230" s="13"/>
      <c r="GP230" s="13"/>
      <c r="GQ230" s="13"/>
      <c r="GR230" s="13"/>
      <c r="GS230" s="13"/>
      <c r="GT230" s="13"/>
      <c r="GU230" s="13"/>
      <c r="GV230" s="13"/>
      <c r="GW230" s="13"/>
      <c r="GX230" s="13"/>
      <c r="GY230" s="13"/>
      <c r="GZ230" s="13"/>
      <c r="HA230" s="13"/>
      <c r="HB230" s="13"/>
      <c r="HC230" s="13"/>
      <c r="HD230" s="13"/>
      <c r="HE230" s="13"/>
      <c r="HF230" s="13"/>
      <c r="HG230" s="13"/>
      <c r="HH230" s="13"/>
      <c r="HI230" s="13"/>
      <c r="HJ230" s="13"/>
      <c r="HK230" s="13"/>
      <c r="HL230" s="13"/>
      <c r="HM230" s="13"/>
      <c r="HN230" s="13"/>
      <c r="HO230" s="13"/>
      <c r="HP230" s="13"/>
      <c r="HQ230" s="13"/>
      <c r="HR230" s="13"/>
      <c r="HS230" s="13"/>
      <c r="HT230" s="13"/>
      <c r="HU230" s="13"/>
      <c r="HV230" s="13"/>
      <c r="HW230" s="13"/>
      <c r="HX230" s="13"/>
      <c r="HY230" s="13"/>
      <c r="HZ230" s="13"/>
      <c r="IA230" s="13"/>
      <c r="IB230" s="13"/>
      <c r="IC230" s="13"/>
      <c r="ID230" s="13"/>
      <c r="IE230" s="13"/>
      <c r="IF230" s="13"/>
      <c r="IG230" s="13"/>
      <c r="IH230" s="13"/>
      <c r="II230" s="13"/>
      <c r="IJ230" s="13"/>
      <c r="IK230" s="13"/>
      <c r="IL230" s="13"/>
      <c r="IM230" s="13"/>
      <c r="IN230" s="13"/>
      <c r="IO230" s="13"/>
      <c r="IP230" s="13"/>
      <c r="IQ230" s="13"/>
      <c r="IR230" s="13"/>
      <c r="IS230" s="13"/>
      <c r="IT230" s="13"/>
      <c r="IU230" s="13"/>
      <c r="IV230" s="13"/>
      <c r="IW230" s="13"/>
      <c r="IX230" s="13"/>
      <c r="IY230" s="13"/>
      <c r="IZ230" s="13"/>
      <c r="JA230" s="13"/>
      <c r="JB230" s="13"/>
      <c r="JC230" s="13"/>
      <c r="JD230" s="13"/>
      <c r="JE230" s="13"/>
      <c r="JF230" s="13"/>
      <c r="JG230" s="13"/>
      <c r="JH230" s="13"/>
      <c r="JI230" s="13"/>
      <c r="JJ230" s="13"/>
      <c r="JK230" s="13"/>
      <c r="JL230" s="5"/>
      <c r="JM230" s="5"/>
    </row>
    <row r="231" spans="2:273" ht="18.75" customHeight="1" x14ac:dyDescent="0.2">
      <c r="B231" s="36"/>
      <c r="C231" s="36"/>
      <c r="D231" s="78"/>
      <c r="E231" s="36"/>
      <c r="F231" s="77"/>
      <c r="G231" s="77"/>
      <c r="H231" s="71"/>
      <c r="I231" s="71"/>
      <c r="J231" s="6"/>
      <c r="K231" s="36"/>
      <c r="L231" s="36"/>
      <c r="M231" s="82"/>
      <c r="N231" s="36"/>
      <c r="O231" s="36"/>
      <c r="P231" s="36"/>
      <c r="Q231" s="19"/>
      <c r="R231" s="6"/>
      <c r="S231" s="6"/>
      <c r="T231" s="6"/>
      <c r="U231" s="19"/>
      <c r="V231" s="19"/>
      <c r="W231" s="19"/>
      <c r="X231" s="19"/>
      <c r="Y231" s="19"/>
      <c r="Z231" s="19"/>
      <c r="AA231" s="19"/>
      <c r="AB231" s="19"/>
      <c r="AC231" s="19"/>
      <c r="AD231" s="19"/>
      <c r="AE231" s="19"/>
      <c r="AF231" s="19"/>
      <c r="AG231" s="19"/>
      <c r="AH231" s="19"/>
      <c r="AI231" s="19"/>
      <c r="AJ231" s="19"/>
      <c r="AK231" s="19"/>
      <c r="AL231" s="19"/>
      <c r="AM231" s="19"/>
      <c r="AN231" s="19"/>
      <c r="AO231" s="19"/>
      <c r="AP231" s="19"/>
      <c r="AQ231" s="19"/>
      <c r="AR231" s="19"/>
      <c r="AS231" s="19"/>
      <c r="AT231" s="19"/>
      <c r="AU231" s="19"/>
      <c r="AV231" s="19"/>
      <c r="AW231" s="19"/>
      <c r="AX231" s="19"/>
      <c r="AY231" s="19"/>
      <c r="AZ231" s="19"/>
      <c r="BA231" s="19"/>
      <c r="BB231" s="19"/>
      <c r="BC231" s="19"/>
      <c r="BD231" s="19"/>
      <c r="BE231" s="19"/>
      <c r="BF231" s="13"/>
      <c r="BG231" s="13"/>
      <c r="BH231" s="13"/>
      <c r="BI231" s="13"/>
      <c r="BJ231" s="13"/>
      <c r="BK231" s="13"/>
      <c r="BL231" s="13"/>
      <c r="BM231" s="13"/>
      <c r="BN231" s="13"/>
      <c r="BO231" s="13"/>
      <c r="BP231" s="13"/>
      <c r="BQ231" s="13"/>
      <c r="BR231" s="13"/>
      <c r="BS231" s="13"/>
      <c r="BT231" s="13"/>
      <c r="BU231" s="13"/>
      <c r="BV231" s="13"/>
      <c r="BW231" s="13"/>
      <c r="BX231" s="13"/>
      <c r="BY231" s="13"/>
      <c r="BZ231" s="13"/>
      <c r="CA231" s="13"/>
      <c r="CB231" s="13"/>
      <c r="CC231" s="13"/>
      <c r="CD231" s="13"/>
      <c r="CE231" s="13"/>
      <c r="CF231" s="13"/>
      <c r="CG231" s="13"/>
      <c r="CH231" s="13"/>
      <c r="CI231" s="13"/>
      <c r="CJ231" s="13"/>
      <c r="CK231" s="13"/>
      <c r="CL231" s="13"/>
      <c r="CM231" s="13"/>
      <c r="CN231" s="13"/>
      <c r="CO231" s="13"/>
      <c r="CP231" s="13"/>
      <c r="CQ231" s="13"/>
      <c r="CR231" s="13"/>
      <c r="CS231" s="13"/>
      <c r="CT231" s="13"/>
      <c r="CU231" s="13"/>
      <c r="CV231" s="13"/>
      <c r="CW231" s="13"/>
      <c r="CX231" s="13"/>
      <c r="CY231" s="13"/>
      <c r="CZ231" s="13"/>
      <c r="DA231" s="13"/>
      <c r="DB231" s="13"/>
      <c r="DC231" s="13"/>
      <c r="DD231" s="13"/>
      <c r="DE231" s="13"/>
      <c r="DF231" s="13"/>
      <c r="DG231" s="13"/>
      <c r="DH231" s="13"/>
      <c r="DI231" s="13"/>
      <c r="DJ231" s="13"/>
      <c r="DK231" s="13"/>
      <c r="DL231" s="13"/>
      <c r="DM231" s="13"/>
      <c r="DN231" s="13"/>
      <c r="DO231" s="13"/>
      <c r="DP231" s="13"/>
      <c r="DQ231" s="13"/>
      <c r="DR231" s="13"/>
      <c r="DS231" s="13"/>
      <c r="DT231" s="13"/>
      <c r="DU231" s="13"/>
      <c r="DV231" s="13"/>
      <c r="DW231" s="13"/>
      <c r="DX231" s="13"/>
      <c r="DY231" s="13"/>
      <c r="DZ231" s="13"/>
      <c r="EA231" s="13"/>
      <c r="EB231" s="13"/>
      <c r="EC231" s="13"/>
      <c r="ED231" s="13"/>
      <c r="EE231" s="13"/>
      <c r="EF231" s="13"/>
      <c r="EG231" s="13"/>
      <c r="EH231" s="13"/>
      <c r="EI231" s="13"/>
      <c r="EJ231" s="13"/>
      <c r="EK231" s="13"/>
      <c r="EL231" s="13"/>
      <c r="EM231" s="13"/>
      <c r="EN231" s="13"/>
      <c r="EO231" s="13"/>
      <c r="EP231" s="13"/>
      <c r="EQ231" s="13"/>
      <c r="ER231" s="13"/>
      <c r="ES231" s="13"/>
      <c r="ET231" s="13"/>
      <c r="EU231" s="13"/>
      <c r="EV231" s="13"/>
      <c r="EW231" s="13"/>
      <c r="EX231" s="13"/>
      <c r="EY231" s="13"/>
      <c r="EZ231" s="13"/>
      <c r="FA231" s="13"/>
      <c r="FB231" s="13"/>
      <c r="FC231" s="13"/>
      <c r="FD231" s="13"/>
      <c r="FE231" s="13"/>
      <c r="FF231" s="13"/>
      <c r="FG231" s="13"/>
      <c r="FH231" s="13"/>
      <c r="FI231" s="13"/>
      <c r="FJ231" s="13"/>
      <c r="FK231" s="13"/>
      <c r="FL231" s="13"/>
      <c r="FM231" s="13"/>
      <c r="FN231" s="13"/>
      <c r="FO231" s="13"/>
      <c r="FP231" s="13"/>
      <c r="FQ231" s="13"/>
      <c r="FR231" s="13"/>
      <c r="FS231" s="13"/>
      <c r="FT231" s="13"/>
      <c r="FU231" s="13"/>
      <c r="FV231" s="13"/>
      <c r="FW231" s="13"/>
      <c r="FX231" s="13"/>
      <c r="FY231" s="13"/>
      <c r="FZ231" s="13"/>
      <c r="GA231" s="13"/>
      <c r="GB231" s="13"/>
      <c r="GC231" s="13"/>
      <c r="GD231" s="13"/>
      <c r="GE231" s="13"/>
      <c r="GF231" s="13"/>
      <c r="GG231" s="13"/>
      <c r="GH231" s="13"/>
      <c r="GI231" s="13"/>
      <c r="GJ231" s="13"/>
      <c r="GK231" s="13"/>
      <c r="GL231" s="13"/>
      <c r="GM231" s="13"/>
      <c r="GN231" s="13"/>
      <c r="GO231" s="13"/>
      <c r="GP231" s="13"/>
      <c r="GQ231" s="13"/>
      <c r="GR231" s="13"/>
      <c r="GS231" s="13"/>
      <c r="GT231" s="13"/>
      <c r="GU231" s="13"/>
      <c r="GV231" s="13"/>
      <c r="GW231" s="13"/>
      <c r="GX231" s="13"/>
      <c r="GY231" s="13"/>
      <c r="GZ231" s="13"/>
      <c r="HA231" s="13"/>
      <c r="HB231" s="13"/>
      <c r="HC231" s="13"/>
      <c r="HD231" s="13"/>
      <c r="HE231" s="13"/>
      <c r="HF231" s="13"/>
      <c r="HG231" s="13"/>
      <c r="HH231" s="13"/>
      <c r="HI231" s="13"/>
      <c r="HJ231" s="13"/>
      <c r="HK231" s="13"/>
      <c r="HL231" s="13"/>
      <c r="HM231" s="13"/>
      <c r="HN231" s="13"/>
      <c r="HO231" s="13"/>
      <c r="HP231" s="13"/>
      <c r="HQ231" s="13"/>
      <c r="HR231" s="13"/>
      <c r="HS231" s="13"/>
      <c r="HT231" s="13"/>
      <c r="HU231" s="13"/>
      <c r="HV231" s="13"/>
      <c r="HW231" s="13"/>
      <c r="HX231" s="13"/>
      <c r="HY231" s="13"/>
      <c r="HZ231" s="13"/>
      <c r="IA231" s="13"/>
      <c r="IB231" s="13"/>
      <c r="IC231" s="13"/>
      <c r="ID231" s="13"/>
      <c r="IE231" s="13"/>
      <c r="IF231" s="13"/>
      <c r="IG231" s="13"/>
      <c r="IH231" s="13"/>
      <c r="II231" s="13"/>
      <c r="IJ231" s="13"/>
      <c r="IK231" s="13"/>
      <c r="IL231" s="13"/>
      <c r="IM231" s="13"/>
      <c r="IN231" s="13"/>
      <c r="IO231" s="13"/>
      <c r="IP231" s="13"/>
      <c r="IQ231" s="13"/>
      <c r="IR231" s="13"/>
      <c r="IS231" s="13"/>
      <c r="IT231" s="13"/>
      <c r="IU231" s="13"/>
      <c r="IV231" s="13"/>
      <c r="IW231" s="13"/>
      <c r="IX231" s="13"/>
      <c r="IY231" s="13"/>
      <c r="IZ231" s="13"/>
      <c r="JA231" s="13"/>
      <c r="JB231" s="13"/>
      <c r="JC231" s="13"/>
      <c r="JD231" s="13"/>
      <c r="JE231" s="13"/>
      <c r="JF231" s="13"/>
      <c r="JG231" s="13"/>
      <c r="JH231" s="13"/>
      <c r="JI231" s="13"/>
      <c r="JJ231" s="13"/>
      <c r="JK231" s="13"/>
      <c r="JL231" s="5"/>
      <c r="JM231" s="5"/>
    </row>
    <row r="232" spans="2:273" ht="18.75" customHeight="1" x14ac:dyDescent="0.2">
      <c r="B232" s="36"/>
      <c r="C232" s="36"/>
      <c r="D232" s="78"/>
      <c r="E232" s="36"/>
      <c r="F232" s="77"/>
      <c r="G232" s="77"/>
      <c r="H232" s="71"/>
      <c r="I232" s="71"/>
      <c r="J232" s="6"/>
      <c r="K232" s="36"/>
      <c r="L232" s="36"/>
      <c r="M232" s="82"/>
      <c r="N232" s="36"/>
      <c r="O232" s="36"/>
      <c r="P232" s="36"/>
      <c r="Q232" s="19"/>
      <c r="R232" s="6"/>
      <c r="S232" s="6"/>
      <c r="T232" s="6"/>
      <c r="U232" s="19"/>
      <c r="V232" s="19"/>
      <c r="W232" s="19"/>
      <c r="X232" s="19"/>
      <c r="Y232" s="19"/>
      <c r="Z232" s="19"/>
      <c r="AA232" s="19"/>
      <c r="AB232" s="19"/>
      <c r="AC232" s="19"/>
      <c r="AD232" s="19"/>
      <c r="AE232" s="19"/>
      <c r="AF232" s="19"/>
      <c r="AG232" s="19"/>
      <c r="AH232" s="19"/>
      <c r="AI232" s="19"/>
      <c r="AJ232" s="19"/>
      <c r="AK232" s="19"/>
      <c r="AL232" s="19"/>
      <c r="AM232" s="19"/>
      <c r="AN232" s="19"/>
      <c r="AO232" s="19"/>
      <c r="AP232" s="19"/>
      <c r="AQ232" s="19"/>
      <c r="AR232" s="19"/>
      <c r="AS232" s="19"/>
      <c r="AT232" s="19"/>
      <c r="AU232" s="19"/>
      <c r="AV232" s="19"/>
      <c r="AW232" s="19"/>
      <c r="AX232" s="19"/>
      <c r="AY232" s="19"/>
      <c r="AZ232" s="19"/>
      <c r="BA232" s="19"/>
      <c r="BB232" s="19"/>
      <c r="BC232" s="19"/>
      <c r="BD232" s="19"/>
      <c r="BE232" s="19"/>
      <c r="BF232" s="13"/>
      <c r="BG232" s="13"/>
      <c r="BH232" s="13"/>
      <c r="BI232" s="13"/>
      <c r="BJ232" s="13"/>
      <c r="BK232" s="13"/>
      <c r="BL232" s="13"/>
      <c r="BM232" s="13"/>
      <c r="BN232" s="13"/>
      <c r="BO232" s="13"/>
      <c r="BP232" s="13"/>
      <c r="BQ232" s="13"/>
      <c r="BR232" s="13"/>
      <c r="BS232" s="13"/>
      <c r="BT232" s="13"/>
      <c r="BU232" s="13"/>
      <c r="BV232" s="13"/>
      <c r="BW232" s="13"/>
      <c r="BX232" s="13"/>
      <c r="BY232" s="13"/>
      <c r="BZ232" s="13"/>
      <c r="CA232" s="13"/>
      <c r="CB232" s="13"/>
      <c r="CC232" s="13"/>
      <c r="CD232" s="13"/>
      <c r="CE232" s="13"/>
      <c r="CF232" s="13"/>
      <c r="CG232" s="13"/>
      <c r="CH232" s="13"/>
      <c r="CI232" s="13"/>
      <c r="CJ232" s="13"/>
      <c r="CK232" s="13"/>
      <c r="CL232" s="13"/>
      <c r="CM232" s="13"/>
      <c r="CN232" s="13"/>
      <c r="CO232" s="13"/>
      <c r="CP232" s="13"/>
      <c r="CQ232" s="13"/>
      <c r="CR232" s="13"/>
      <c r="CS232" s="13"/>
      <c r="CT232" s="13"/>
      <c r="CU232" s="13"/>
      <c r="CV232" s="13"/>
      <c r="CW232" s="13"/>
      <c r="CX232" s="13"/>
      <c r="CY232" s="13"/>
      <c r="CZ232" s="13"/>
      <c r="DA232" s="13"/>
      <c r="DB232" s="13"/>
      <c r="DC232" s="13"/>
      <c r="DD232" s="13"/>
      <c r="DE232" s="13"/>
      <c r="DF232" s="13"/>
      <c r="DG232" s="13"/>
      <c r="DH232" s="13"/>
      <c r="DI232" s="13"/>
      <c r="DJ232" s="13"/>
      <c r="DK232" s="13"/>
      <c r="DL232" s="13"/>
      <c r="DM232" s="13"/>
      <c r="DN232" s="13"/>
      <c r="DO232" s="13"/>
      <c r="DP232" s="13"/>
      <c r="DQ232" s="13"/>
      <c r="DR232" s="13"/>
      <c r="DS232" s="13"/>
      <c r="DT232" s="13"/>
      <c r="DU232" s="13"/>
      <c r="DV232" s="13"/>
      <c r="DW232" s="13"/>
      <c r="DX232" s="13"/>
      <c r="DY232" s="13"/>
      <c r="DZ232" s="13"/>
      <c r="EA232" s="13"/>
      <c r="EB232" s="13"/>
      <c r="EC232" s="13"/>
      <c r="ED232" s="13"/>
      <c r="EE232" s="13"/>
      <c r="EF232" s="13"/>
      <c r="EG232" s="13"/>
      <c r="EH232" s="13"/>
      <c r="EI232" s="13"/>
      <c r="EJ232" s="13"/>
      <c r="EK232" s="13"/>
      <c r="EL232" s="13"/>
      <c r="EM232" s="13"/>
      <c r="EN232" s="13"/>
      <c r="EO232" s="13"/>
      <c r="EP232" s="13"/>
      <c r="EQ232" s="13"/>
      <c r="ER232" s="13"/>
      <c r="ES232" s="13"/>
      <c r="ET232" s="13"/>
      <c r="EU232" s="13"/>
      <c r="EV232" s="13"/>
      <c r="EW232" s="13"/>
      <c r="EX232" s="13"/>
      <c r="EY232" s="13"/>
      <c r="EZ232" s="13"/>
      <c r="FA232" s="13"/>
      <c r="FB232" s="13"/>
      <c r="FC232" s="13"/>
      <c r="FD232" s="13"/>
      <c r="FE232" s="13"/>
      <c r="FF232" s="13"/>
      <c r="FG232" s="13"/>
      <c r="FH232" s="13"/>
      <c r="FI232" s="13"/>
      <c r="FJ232" s="13"/>
      <c r="FK232" s="13"/>
      <c r="FL232" s="13"/>
      <c r="FM232" s="13"/>
      <c r="FN232" s="13"/>
      <c r="FO232" s="13"/>
      <c r="FP232" s="13"/>
      <c r="FQ232" s="13"/>
      <c r="FR232" s="13"/>
      <c r="FS232" s="13"/>
      <c r="FT232" s="13"/>
      <c r="FU232" s="13"/>
      <c r="FV232" s="13"/>
      <c r="FW232" s="13"/>
      <c r="FX232" s="13"/>
      <c r="FY232" s="13"/>
      <c r="FZ232" s="13"/>
      <c r="GA232" s="13"/>
      <c r="GB232" s="13"/>
      <c r="GC232" s="13"/>
      <c r="GD232" s="13"/>
      <c r="GE232" s="13"/>
      <c r="GF232" s="13"/>
      <c r="GG232" s="13"/>
      <c r="GH232" s="13"/>
      <c r="GI232" s="13"/>
      <c r="GJ232" s="13"/>
      <c r="GK232" s="13"/>
      <c r="GL232" s="13"/>
      <c r="GM232" s="13"/>
      <c r="GN232" s="13"/>
      <c r="GO232" s="13"/>
      <c r="GP232" s="13"/>
      <c r="GQ232" s="13"/>
      <c r="GR232" s="13"/>
      <c r="GS232" s="13"/>
      <c r="GT232" s="13"/>
      <c r="GU232" s="13"/>
      <c r="GV232" s="13"/>
      <c r="GW232" s="13"/>
      <c r="GX232" s="13"/>
      <c r="GY232" s="13"/>
      <c r="GZ232" s="13"/>
      <c r="HA232" s="13"/>
      <c r="HB232" s="13"/>
      <c r="HC232" s="13"/>
      <c r="HD232" s="13"/>
      <c r="HE232" s="13"/>
      <c r="HF232" s="13"/>
      <c r="HG232" s="13"/>
      <c r="HH232" s="13"/>
      <c r="HI232" s="13"/>
      <c r="HJ232" s="13"/>
      <c r="HK232" s="13"/>
      <c r="HL232" s="13"/>
      <c r="HM232" s="13"/>
      <c r="HN232" s="13"/>
      <c r="HO232" s="13"/>
      <c r="HP232" s="13"/>
      <c r="HQ232" s="13"/>
      <c r="HR232" s="13"/>
      <c r="HS232" s="13"/>
      <c r="HT232" s="13"/>
      <c r="HU232" s="13"/>
      <c r="HV232" s="13"/>
      <c r="HW232" s="13"/>
      <c r="HX232" s="13"/>
      <c r="HY232" s="13"/>
      <c r="HZ232" s="13"/>
      <c r="IA232" s="13"/>
      <c r="IB232" s="13"/>
      <c r="IC232" s="13"/>
      <c r="ID232" s="13"/>
      <c r="IE232" s="13"/>
      <c r="IF232" s="13"/>
      <c r="IG232" s="13"/>
      <c r="IH232" s="13"/>
      <c r="II232" s="13"/>
      <c r="IJ232" s="13"/>
      <c r="IK232" s="13"/>
      <c r="IL232" s="13"/>
      <c r="IM232" s="13"/>
      <c r="IN232" s="13"/>
      <c r="IO232" s="13"/>
      <c r="IP232" s="13"/>
      <c r="IQ232" s="13"/>
      <c r="IR232" s="13"/>
      <c r="IS232" s="13"/>
      <c r="IT232" s="13"/>
      <c r="IU232" s="13"/>
      <c r="IV232" s="13"/>
      <c r="IW232" s="13"/>
      <c r="IX232" s="13"/>
      <c r="IY232" s="13"/>
      <c r="IZ232" s="13"/>
      <c r="JA232" s="13"/>
      <c r="JB232" s="13"/>
      <c r="JC232" s="13"/>
      <c r="JD232" s="13"/>
      <c r="JE232" s="13"/>
      <c r="JF232" s="13"/>
      <c r="JG232" s="13"/>
      <c r="JH232" s="13"/>
      <c r="JI232" s="13"/>
      <c r="JJ232" s="13"/>
      <c r="JK232" s="13"/>
      <c r="JL232" s="5"/>
      <c r="JM232" s="5"/>
    </row>
    <row r="233" spans="2:273" ht="18.75" customHeight="1" x14ac:dyDescent="0.2">
      <c r="B233" s="36"/>
      <c r="C233" s="36"/>
      <c r="D233" s="78"/>
      <c r="E233" s="36"/>
      <c r="F233" s="77"/>
      <c r="G233" s="77"/>
      <c r="H233" s="71"/>
      <c r="I233" s="71"/>
      <c r="J233" s="6"/>
      <c r="K233" s="36"/>
      <c r="L233" s="36"/>
      <c r="M233" s="82"/>
      <c r="N233" s="36"/>
      <c r="O233" s="36"/>
      <c r="P233" s="36"/>
      <c r="Q233" s="19"/>
      <c r="R233" s="6"/>
      <c r="S233" s="6"/>
      <c r="T233" s="6"/>
      <c r="U233" s="19"/>
      <c r="V233" s="19"/>
      <c r="W233" s="19"/>
      <c r="X233" s="19"/>
      <c r="Y233" s="19"/>
      <c r="Z233" s="19"/>
      <c r="AA233" s="19"/>
      <c r="AB233" s="19"/>
      <c r="AC233" s="19"/>
      <c r="AD233" s="19"/>
      <c r="AE233" s="19"/>
      <c r="AF233" s="19"/>
      <c r="AG233" s="19"/>
      <c r="AH233" s="19"/>
      <c r="AI233" s="19"/>
      <c r="AJ233" s="19"/>
      <c r="AK233" s="19"/>
      <c r="AL233" s="19"/>
      <c r="AM233" s="19"/>
      <c r="AN233" s="19"/>
      <c r="AO233" s="19"/>
      <c r="AP233" s="19"/>
      <c r="AQ233" s="19"/>
      <c r="AR233" s="19"/>
      <c r="AS233" s="19"/>
      <c r="AT233" s="19"/>
      <c r="AU233" s="19"/>
      <c r="AV233" s="19"/>
      <c r="AW233" s="19"/>
      <c r="AX233" s="19"/>
      <c r="AY233" s="19"/>
      <c r="AZ233" s="19"/>
      <c r="BA233" s="19"/>
      <c r="BB233" s="19"/>
      <c r="BC233" s="19"/>
      <c r="BD233" s="19"/>
      <c r="BE233" s="19"/>
      <c r="BF233" s="13"/>
      <c r="BG233" s="13"/>
      <c r="BH233" s="13"/>
      <c r="BI233" s="13"/>
      <c r="BJ233" s="13"/>
      <c r="BK233" s="13"/>
      <c r="BL233" s="13"/>
      <c r="BM233" s="13"/>
      <c r="BN233" s="13"/>
      <c r="BO233" s="13"/>
      <c r="BP233" s="13"/>
      <c r="BQ233" s="13"/>
      <c r="BR233" s="13"/>
      <c r="BS233" s="13"/>
      <c r="BT233" s="13"/>
      <c r="BU233" s="13"/>
      <c r="BV233" s="13"/>
      <c r="BW233" s="13"/>
      <c r="BX233" s="13"/>
      <c r="BY233" s="13"/>
      <c r="BZ233" s="13"/>
      <c r="CA233" s="13"/>
      <c r="CB233" s="13"/>
      <c r="CC233" s="13"/>
      <c r="CD233" s="13"/>
      <c r="CE233" s="13"/>
      <c r="CF233" s="13"/>
      <c r="CG233" s="13"/>
      <c r="CH233" s="13"/>
      <c r="CI233" s="13"/>
      <c r="CJ233" s="13"/>
      <c r="CK233" s="13"/>
      <c r="CL233" s="13"/>
      <c r="CM233" s="13"/>
      <c r="CN233" s="13"/>
      <c r="CO233" s="13"/>
      <c r="CP233" s="13"/>
      <c r="CQ233" s="13"/>
      <c r="CR233" s="13"/>
      <c r="CS233" s="13"/>
      <c r="CT233" s="13"/>
      <c r="CU233" s="13"/>
      <c r="CV233" s="13"/>
      <c r="CW233" s="13"/>
      <c r="CX233" s="13"/>
      <c r="CY233" s="13"/>
      <c r="CZ233" s="13"/>
      <c r="DA233" s="13"/>
      <c r="DB233" s="13"/>
      <c r="DC233" s="13"/>
      <c r="DD233" s="13"/>
      <c r="DE233" s="13"/>
      <c r="DF233" s="13"/>
      <c r="DG233" s="13"/>
      <c r="DH233" s="13"/>
      <c r="DI233" s="13"/>
      <c r="DJ233" s="13"/>
      <c r="DK233" s="13"/>
      <c r="DL233" s="13"/>
      <c r="DM233" s="13"/>
      <c r="DN233" s="13"/>
      <c r="DO233" s="13"/>
      <c r="DP233" s="13"/>
      <c r="DQ233" s="13"/>
      <c r="DR233" s="13"/>
      <c r="DS233" s="13"/>
      <c r="DT233" s="13"/>
      <c r="DU233" s="13"/>
      <c r="DV233" s="13"/>
      <c r="DW233" s="13"/>
      <c r="DX233" s="13"/>
      <c r="DY233" s="13"/>
      <c r="DZ233" s="13"/>
      <c r="EA233" s="13"/>
      <c r="EB233" s="13"/>
      <c r="EC233" s="13"/>
      <c r="ED233" s="13"/>
      <c r="EE233" s="13"/>
      <c r="EF233" s="13"/>
      <c r="EG233" s="13"/>
      <c r="EH233" s="13"/>
      <c r="EI233" s="13"/>
      <c r="EJ233" s="13"/>
      <c r="EK233" s="13"/>
      <c r="EL233" s="13"/>
      <c r="EM233" s="13"/>
      <c r="EN233" s="13"/>
      <c r="EO233" s="13"/>
      <c r="EP233" s="13"/>
      <c r="EQ233" s="13"/>
      <c r="ER233" s="13"/>
      <c r="ES233" s="13"/>
      <c r="ET233" s="13"/>
      <c r="EU233" s="13"/>
      <c r="EV233" s="13"/>
      <c r="EW233" s="13"/>
      <c r="EX233" s="13"/>
      <c r="EY233" s="13"/>
      <c r="EZ233" s="13"/>
      <c r="FA233" s="13"/>
      <c r="FB233" s="13"/>
      <c r="FC233" s="13"/>
      <c r="FD233" s="13"/>
      <c r="FE233" s="13"/>
      <c r="FF233" s="13"/>
      <c r="FG233" s="13"/>
      <c r="FH233" s="13"/>
      <c r="FI233" s="13"/>
      <c r="FJ233" s="13"/>
      <c r="FK233" s="13"/>
      <c r="FL233" s="13"/>
      <c r="FM233" s="13"/>
      <c r="FN233" s="13"/>
      <c r="FO233" s="13"/>
      <c r="FP233" s="13"/>
      <c r="FQ233" s="13"/>
      <c r="FR233" s="13"/>
      <c r="FS233" s="13"/>
      <c r="FT233" s="13"/>
      <c r="FU233" s="13"/>
      <c r="FV233" s="13"/>
      <c r="FW233" s="13"/>
      <c r="FX233" s="13"/>
      <c r="FY233" s="13"/>
      <c r="FZ233" s="13"/>
      <c r="GA233" s="13"/>
      <c r="GB233" s="13"/>
      <c r="GC233" s="13"/>
      <c r="GD233" s="13"/>
      <c r="GE233" s="13"/>
      <c r="GF233" s="13"/>
      <c r="GG233" s="13"/>
      <c r="GH233" s="13"/>
      <c r="GI233" s="13"/>
      <c r="GJ233" s="13"/>
      <c r="GK233" s="13"/>
      <c r="GL233" s="13"/>
      <c r="GM233" s="13"/>
      <c r="GN233" s="13"/>
      <c r="GO233" s="13"/>
      <c r="GP233" s="13"/>
      <c r="GQ233" s="13"/>
      <c r="GR233" s="13"/>
      <c r="GS233" s="13"/>
      <c r="GT233" s="13"/>
      <c r="GU233" s="13"/>
      <c r="GV233" s="13"/>
      <c r="GW233" s="13"/>
      <c r="GX233" s="13"/>
      <c r="GY233" s="13"/>
      <c r="GZ233" s="13"/>
      <c r="HA233" s="13"/>
      <c r="HB233" s="13"/>
      <c r="HC233" s="13"/>
      <c r="HD233" s="13"/>
      <c r="HE233" s="13"/>
      <c r="HF233" s="13"/>
      <c r="HG233" s="13"/>
      <c r="HH233" s="13"/>
      <c r="HI233" s="13"/>
      <c r="HJ233" s="13"/>
      <c r="HK233" s="13"/>
      <c r="HL233" s="13"/>
      <c r="HM233" s="13"/>
      <c r="HN233" s="13"/>
      <c r="HO233" s="13"/>
      <c r="HP233" s="13"/>
      <c r="HQ233" s="13"/>
      <c r="HR233" s="13"/>
      <c r="HS233" s="13"/>
      <c r="HT233" s="13"/>
      <c r="HU233" s="13"/>
      <c r="HV233" s="13"/>
      <c r="HW233" s="13"/>
      <c r="HX233" s="13"/>
      <c r="HY233" s="13"/>
      <c r="HZ233" s="13"/>
      <c r="IA233" s="13"/>
      <c r="IB233" s="13"/>
      <c r="IC233" s="13"/>
      <c r="ID233" s="13"/>
      <c r="IE233" s="13"/>
      <c r="IF233" s="13"/>
      <c r="IG233" s="13"/>
      <c r="IH233" s="13"/>
      <c r="II233" s="13"/>
      <c r="IJ233" s="13"/>
      <c r="IK233" s="13"/>
      <c r="IL233" s="13"/>
      <c r="IM233" s="13"/>
      <c r="IN233" s="13"/>
      <c r="IO233" s="13"/>
      <c r="IP233" s="13"/>
      <c r="IQ233" s="13"/>
      <c r="IR233" s="13"/>
      <c r="IS233" s="13"/>
      <c r="IT233" s="13"/>
      <c r="IU233" s="13"/>
      <c r="IV233" s="13"/>
      <c r="IW233" s="13"/>
      <c r="IX233" s="13"/>
      <c r="IY233" s="13"/>
      <c r="IZ233" s="13"/>
      <c r="JA233" s="13"/>
      <c r="JB233" s="13"/>
      <c r="JC233" s="13"/>
      <c r="JD233" s="13"/>
      <c r="JE233" s="13"/>
      <c r="JF233" s="13"/>
      <c r="JG233" s="13"/>
      <c r="JH233" s="13"/>
      <c r="JI233" s="13"/>
      <c r="JJ233" s="13"/>
      <c r="JK233" s="13"/>
      <c r="JL233" s="5"/>
      <c r="JM233" s="5"/>
    </row>
    <row r="234" spans="2:273" ht="18.75" customHeight="1" x14ac:dyDescent="0.2">
      <c r="B234" s="36"/>
      <c r="C234" s="36"/>
      <c r="D234" s="78"/>
      <c r="E234" s="36"/>
      <c r="F234" s="77"/>
      <c r="G234" s="77"/>
      <c r="H234" s="71"/>
      <c r="I234" s="71"/>
      <c r="J234" s="6"/>
      <c r="K234" s="36"/>
      <c r="L234" s="36"/>
      <c r="M234" s="82"/>
      <c r="N234" s="36"/>
      <c r="O234" s="36"/>
      <c r="P234" s="36"/>
      <c r="Q234" s="19"/>
      <c r="R234" s="6"/>
      <c r="S234" s="6"/>
      <c r="T234" s="6"/>
      <c r="U234" s="19"/>
      <c r="V234" s="19"/>
      <c r="W234" s="19"/>
      <c r="X234" s="19"/>
      <c r="Y234" s="19"/>
      <c r="Z234" s="19"/>
      <c r="AA234" s="19"/>
      <c r="AB234" s="19"/>
      <c r="AC234" s="19"/>
      <c r="AD234" s="19"/>
      <c r="AE234" s="19"/>
      <c r="AF234" s="19"/>
      <c r="AG234" s="19"/>
      <c r="AH234" s="19"/>
      <c r="AI234" s="19"/>
      <c r="AJ234" s="19"/>
      <c r="AK234" s="19"/>
      <c r="AL234" s="19"/>
      <c r="AM234" s="19"/>
      <c r="AN234" s="19"/>
      <c r="AO234" s="19"/>
      <c r="AP234" s="19"/>
      <c r="AQ234" s="19"/>
      <c r="AR234" s="19"/>
      <c r="AS234" s="19"/>
      <c r="AT234" s="19"/>
      <c r="AU234" s="19"/>
      <c r="AV234" s="19"/>
      <c r="AW234" s="19"/>
      <c r="AX234" s="19"/>
      <c r="AY234" s="19"/>
      <c r="AZ234" s="19"/>
      <c r="BA234" s="19"/>
      <c r="BB234" s="19"/>
      <c r="BC234" s="19"/>
      <c r="BD234" s="19"/>
      <c r="BE234" s="19"/>
      <c r="BF234" s="13"/>
      <c r="BG234" s="13"/>
      <c r="BH234" s="13"/>
      <c r="BI234" s="13"/>
      <c r="BJ234" s="13"/>
      <c r="BK234" s="13"/>
      <c r="BL234" s="13"/>
      <c r="BM234" s="13"/>
      <c r="BN234" s="13"/>
      <c r="BO234" s="13"/>
      <c r="BP234" s="13"/>
      <c r="BQ234" s="13"/>
      <c r="BR234" s="13"/>
      <c r="BS234" s="13"/>
      <c r="BT234" s="13"/>
      <c r="BU234" s="13"/>
      <c r="BV234" s="13"/>
      <c r="BW234" s="13"/>
      <c r="BX234" s="13"/>
      <c r="BY234" s="13"/>
      <c r="BZ234" s="13"/>
      <c r="CA234" s="13"/>
      <c r="CB234" s="13"/>
      <c r="CC234" s="13"/>
      <c r="CD234" s="13"/>
      <c r="CE234" s="13"/>
      <c r="CF234" s="13"/>
      <c r="CG234" s="13"/>
      <c r="CH234" s="13"/>
      <c r="CI234" s="13"/>
      <c r="CJ234" s="13"/>
      <c r="CK234" s="13"/>
      <c r="CL234" s="13"/>
      <c r="CM234" s="13"/>
      <c r="CN234" s="13"/>
      <c r="CO234" s="13"/>
      <c r="CP234" s="13"/>
      <c r="CQ234" s="13"/>
      <c r="CR234" s="13"/>
      <c r="CS234" s="13"/>
      <c r="CT234" s="13"/>
      <c r="CU234" s="13"/>
      <c r="CV234" s="13"/>
      <c r="CW234" s="13"/>
      <c r="CX234" s="13"/>
      <c r="CY234" s="13"/>
      <c r="CZ234" s="13"/>
      <c r="DA234" s="13"/>
      <c r="DB234" s="13"/>
      <c r="DC234" s="13"/>
      <c r="DD234" s="13"/>
      <c r="DE234" s="13"/>
      <c r="DF234" s="13"/>
      <c r="DG234" s="13"/>
      <c r="DH234" s="13"/>
      <c r="DI234" s="13"/>
      <c r="DJ234" s="13"/>
      <c r="DK234" s="13"/>
      <c r="DL234" s="13"/>
      <c r="DM234" s="13"/>
      <c r="DN234" s="13"/>
      <c r="DO234" s="13"/>
      <c r="DP234" s="13"/>
      <c r="DQ234" s="13"/>
      <c r="DR234" s="13"/>
      <c r="DS234" s="13"/>
      <c r="DT234" s="13"/>
      <c r="DU234" s="13"/>
      <c r="DV234" s="13"/>
      <c r="DW234" s="13"/>
      <c r="DX234" s="13"/>
      <c r="DY234" s="13"/>
      <c r="DZ234" s="13"/>
      <c r="EA234" s="13"/>
      <c r="EB234" s="13"/>
      <c r="EC234" s="13"/>
      <c r="ED234" s="13"/>
      <c r="EE234" s="13"/>
      <c r="EF234" s="13"/>
      <c r="EG234" s="13"/>
      <c r="EH234" s="13"/>
      <c r="EI234" s="13"/>
      <c r="EJ234" s="13"/>
      <c r="EK234" s="13"/>
      <c r="EL234" s="13"/>
      <c r="EM234" s="13"/>
      <c r="EN234" s="13"/>
      <c r="EO234" s="13"/>
      <c r="EP234" s="13"/>
      <c r="EQ234" s="13"/>
      <c r="ER234" s="13"/>
      <c r="ES234" s="13"/>
      <c r="ET234" s="13"/>
      <c r="EU234" s="13"/>
      <c r="EV234" s="13"/>
      <c r="EW234" s="13"/>
      <c r="EX234" s="13"/>
      <c r="EY234" s="13"/>
      <c r="EZ234" s="13"/>
      <c r="FA234" s="13"/>
      <c r="FB234" s="13"/>
      <c r="FC234" s="13"/>
      <c r="FD234" s="13"/>
      <c r="FE234" s="13"/>
      <c r="FF234" s="13"/>
      <c r="FG234" s="13"/>
      <c r="FH234" s="13"/>
      <c r="FI234" s="13"/>
      <c r="FJ234" s="13"/>
      <c r="FK234" s="13"/>
      <c r="FL234" s="13"/>
      <c r="FM234" s="13"/>
      <c r="FN234" s="13"/>
      <c r="FO234" s="13"/>
      <c r="FP234" s="13"/>
      <c r="FQ234" s="13"/>
      <c r="FR234" s="13"/>
      <c r="FS234" s="13"/>
      <c r="FT234" s="13"/>
      <c r="FU234" s="13"/>
      <c r="FV234" s="13"/>
      <c r="FW234" s="13"/>
      <c r="FX234" s="13"/>
      <c r="FY234" s="13"/>
      <c r="FZ234" s="13"/>
      <c r="GA234" s="13"/>
      <c r="GB234" s="13"/>
      <c r="GC234" s="13"/>
      <c r="GD234" s="13"/>
      <c r="GE234" s="13"/>
      <c r="GF234" s="13"/>
      <c r="GG234" s="13"/>
      <c r="GH234" s="13"/>
      <c r="GI234" s="13"/>
      <c r="GJ234" s="13"/>
      <c r="GK234" s="13"/>
      <c r="GL234" s="13"/>
      <c r="GM234" s="13"/>
      <c r="GN234" s="13"/>
      <c r="GO234" s="13"/>
      <c r="GP234" s="13"/>
      <c r="GQ234" s="13"/>
      <c r="GR234" s="13"/>
      <c r="GS234" s="13"/>
      <c r="GT234" s="13"/>
      <c r="GU234" s="13"/>
      <c r="GV234" s="13"/>
      <c r="GW234" s="13"/>
      <c r="GX234" s="13"/>
      <c r="GY234" s="13"/>
      <c r="GZ234" s="13"/>
      <c r="HA234" s="13"/>
      <c r="HB234" s="13"/>
      <c r="HC234" s="13"/>
      <c r="HD234" s="13"/>
      <c r="HE234" s="13"/>
      <c r="HF234" s="13"/>
      <c r="HG234" s="13"/>
      <c r="HH234" s="13"/>
      <c r="HI234" s="13"/>
      <c r="HJ234" s="13"/>
      <c r="HK234" s="13"/>
      <c r="HL234" s="13"/>
      <c r="HM234" s="13"/>
      <c r="HN234" s="13"/>
      <c r="HO234" s="13"/>
      <c r="HP234" s="13"/>
      <c r="HQ234" s="13"/>
      <c r="HR234" s="13"/>
      <c r="HS234" s="13"/>
      <c r="HT234" s="13"/>
      <c r="HU234" s="13"/>
      <c r="HV234" s="13"/>
      <c r="HW234" s="13"/>
      <c r="HX234" s="13"/>
      <c r="HY234" s="13"/>
      <c r="HZ234" s="13"/>
      <c r="IA234" s="13"/>
      <c r="IB234" s="13"/>
      <c r="IC234" s="13"/>
      <c r="ID234" s="13"/>
      <c r="IE234" s="13"/>
      <c r="IF234" s="13"/>
      <c r="IG234" s="13"/>
      <c r="IH234" s="13"/>
      <c r="II234" s="13"/>
      <c r="IJ234" s="13"/>
      <c r="IK234" s="13"/>
      <c r="IL234" s="13"/>
      <c r="IM234" s="13"/>
      <c r="IN234" s="13"/>
      <c r="IO234" s="13"/>
      <c r="IP234" s="13"/>
      <c r="IQ234" s="13"/>
      <c r="IR234" s="13"/>
      <c r="IS234" s="13"/>
      <c r="IT234" s="13"/>
      <c r="IU234" s="13"/>
      <c r="IV234" s="13"/>
      <c r="IW234" s="13"/>
      <c r="IX234" s="13"/>
      <c r="IY234" s="13"/>
      <c r="IZ234" s="13"/>
      <c r="JA234" s="13"/>
      <c r="JB234" s="13"/>
      <c r="JC234" s="13"/>
      <c r="JD234" s="13"/>
      <c r="JE234" s="13"/>
      <c r="JF234" s="13"/>
      <c r="JG234" s="13"/>
      <c r="JH234" s="13"/>
      <c r="JI234" s="13"/>
      <c r="JJ234" s="13"/>
      <c r="JK234" s="13"/>
    </row>
    <row r="235" spans="2:273" ht="18.75" customHeight="1" x14ac:dyDescent="0.2">
      <c r="B235" s="36"/>
      <c r="C235" s="36"/>
      <c r="D235" s="78"/>
      <c r="E235" s="36"/>
      <c r="F235" s="77"/>
      <c r="G235" s="77"/>
      <c r="H235" s="71"/>
      <c r="I235" s="71"/>
      <c r="J235" s="6"/>
      <c r="K235" s="36"/>
      <c r="L235" s="36"/>
      <c r="M235" s="82"/>
      <c r="N235" s="36"/>
      <c r="O235" s="36"/>
      <c r="P235" s="36"/>
      <c r="Q235" s="19"/>
      <c r="R235" s="6"/>
      <c r="S235" s="6"/>
      <c r="T235" s="6"/>
      <c r="U235" s="19"/>
      <c r="V235" s="19"/>
      <c r="W235" s="19"/>
      <c r="X235" s="19"/>
      <c r="Y235" s="19"/>
      <c r="Z235" s="19"/>
      <c r="AA235" s="19"/>
      <c r="AB235" s="19"/>
      <c r="AC235" s="19"/>
      <c r="AD235" s="19"/>
      <c r="AE235" s="19"/>
      <c r="AF235" s="19"/>
      <c r="AG235" s="19"/>
      <c r="AH235" s="19"/>
      <c r="AI235" s="19"/>
      <c r="AJ235" s="19"/>
      <c r="AK235" s="19"/>
      <c r="AL235" s="19"/>
      <c r="AM235" s="19"/>
      <c r="AN235" s="19"/>
      <c r="AO235" s="19"/>
      <c r="AP235" s="19"/>
      <c r="AQ235" s="19"/>
      <c r="AR235" s="19"/>
      <c r="AS235" s="19"/>
      <c r="AT235" s="19"/>
      <c r="AU235" s="19"/>
      <c r="AV235" s="19"/>
      <c r="AW235" s="19"/>
      <c r="AX235" s="19"/>
      <c r="AY235" s="19"/>
      <c r="AZ235" s="19"/>
      <c r="BA235" s="19"/>
      <c r="BB235" s="19"/>
      <c r="BC235" s="19"/>
      <c r="BD235" s="19"/>
      <c r="BE235" s="19"/>
      <c r="BF235" s="13"/>
      <c r="BG235" s="13"/>
      <c r="BH235" s="13"/>
      <c r="BI235" s="13"/>
      <c r="BJ235" s="13"/>
      <c r="BK235" s="13"/>
      <c r="BL235" s="13"/>
      <c r="BM235" s="13"/>
      <c r="BN235" s="13"/>
      <c r="BO235" s="13"/>
      <c r="BP235" s="13"/>
      <c r="BQ235" s="13"/>
      <c r="BR235" s="13"/>
      <c r="BS235" s="13"/>
      <c r="BT235" s="13"/>
      <c r="BU235" s="13"/>
      <c r="BV235" s="13"/>
      <c r="BW235" s="13"/>
      <c r="BX235" s="13"/>
      <c r="BY235" s="13"/>
      <c r="BZ235" s="13"/>
      <c r="CA235" s="13"/>
      <c r="CB235" s="13"/>
      <c r="CC235" s="13"/>
      <c r="CD235" s="13"/>
      <c r="CE235" s="13"/>
      <c r="CF235" s="13"/>
      <c r="CG235" s="13"/>
      <c r="CH235" s="13"/>
      <c r="CI235" s="13"/>
      <c r="CJ235" s="13"/>
      <c r="CK235" s="13"/>
      <c r="CL235" s="13"/>
      <c r="CM235" s="13"/>
      <c r="CN235" s="13"/>
      <c r="CO235" s="13"/>
      <c r="CP235" s="13"/>
      <c r="CQ235" s="13"/>
      <c r="CR235" s="13"/>
      <c r="CS235" s="13"/>
      <c r="CT235" s="13"/>
      <c r="CU235" s="13"/>
      <c r="CV235" s="13"/>
      <c r="CW235" s="13"/>
      <c r="CX235" s="13"/>
      <c r="CY235" s="13"/>
      <c r="CZ235" s="13"/>
      <c r="DA235" s="13"/>
      <c r="DB235" s="13"/>
      <c r="DC235" s="13"/>
      <c r="DD235" s="13"/>
      <c r="DE235" s="13"/>
      <c r="DF235" s="13"/>
      <c r="DG235" s="13"/>
      <c r="DH235" s="13"/>
      <c r="DI235" s="13"/>
      <c r="DJ235" s="13"/>
      <c r="DK235" s="13"/>
      <c r="DL235" s="13"/>
      <c r="DM235" s="13"/>
      <c r="DN235" s="13"/>
      <c r="DO235" s="13"/>
      <c r="DP235" s="13"/>
      <c r="DQ235" s="13"/>
      <c r="DR235" s="13"/>
      <c r="DS235" s="13"/>
      <c r="DT235" s="13"/>
      <c r="DU235" s="13"/>
      <c r="DV235" s="13"/>
      <c r="DW235" s="13"/>
      <c r="DX235" s="13"/>
      <c r="DY235" s="13"/>
      <c r="DZ235" s="13"/>
      <c r="EA235" s="13"/>
      <c r="EB235" s="13"/>
      <c r="EC235" s="13"/>
      <c r="ED235" s="13"/>
      <c r="EE235" s="13"/>
      <c r="EF235" s="13"/>
      <c r="EG235" s="13"/>
      <c r="EH235" s="13"/>
      <c r="EI235" s="13"/>
      <c r="EJ235" s="13"/>
      <c r="EK235" s="13"/>
      <c r="EL235" s="13"/>
      <c r="EM235" s="13"/>
      <c r="EN235" s="13"/>
      <c r="EO235" s="13"/>
      <c r="EP235" s="13"/>
      <c r="EQ235" s="13"/>
      <c r="ER235" s="13"/>
      <c r="ES235" s="13"/>
      <c r="ET235" s="13"/>
      <c r="EU235" s="13"/>
      <c r="EV235" s="13"/>
      <c r="EW235" s="13"/>
      <c r="EX235" s="13"/>
      <c r="EY235" s="13"/>
      <c r="EZ235" s="13"/>
      <c r="FA235" s="13"/>
      <c r="FB235" s="13"/>
      <c r="FC235" s="13"/>
      <c r="FD235" s="13"/>
      <c r="FE235" s="13"/>
      <c r="FF235" s="13"/>
      <c r="FG235" s="13"/>
      <c r="FH235" s="13"/>
      <c r="FI235" s="13"/>
      <c r="FJ235" s="13"/>
      <c r="FK235" s="13"/>
      <c r="FL235" s="13"/>
      <c r="FM235" s="13"/>
      <c r="FN235" s="13"/>
      <c r="FO235" s="13"/>
      <c r="FP235" s="13"/>
      <c r="FQ235" s="13"/>
      <c r="FR235" s="13"/>
      <c r="FS235" s="13"/>
      <c r="FT235" s="13"/>
      <c r="FU235" s="13"/>
      <c r="FV235" s="13"/>
      <c r="FW235" s="13"/>
      <c r="FX235" s="13"/>
      <c r="FY235" s="13"/>
      <c r="FZ235" s="13"/>
      <c r="GA235" s="13"/>
      <c r="GB235" s="13"/>
      <c r="GC235" s="13"/>
      <c r="GD235" s="13"/>
      <c r="GE235" s="13"/>
      <c r="GF235" s="13"/>
      <c r="GG235" s="13"/>
      <c r="GH235" s="13"/>
      <c r="GI235" s="13"/>
      <c r="GJ235" s="13"/>
      <c r="GK235" s="13"/>
      <c r="GL235" s="13"/>
      <c r="GM235" s="13"/>
      <c r="GN235" s="13"/>
      <c r="GO235" s="13"/>
      <c r="GP235" s="13"/>
      <c r="GQ235" s="13"/>
      <c r="GR235" s="13"/>
      <c r="GS235" s="13"/>
      <c r="GT235" s="13"/>
      <c r="GU235" s="13"/>
      <c r="GV235" s="13"/>
      <c r="GW235" s="13"/>
      <c r="GX235" s="13"/>
      <c r="GY235" s="13"/>
      <c r="GZ235" s="13"/>
      <c r="HA235" s="13"/>
      <c r="HB235" s="13"/>
      <c r="HC235" s="13"/>
      <c r="HD235" s="13"/>
      <c r="HE235" s="13"/>
      <c r="HF235" s="13"/>
      <c r="HG235" s="13"/>
      <c r="HH235" s="13"/>
      <c r="HI235" s="13"/>
      <c r="HJ235" s="13"/>
      <c r="HK235" s="13"/>
      <c r="HL235" s="13"/>
      <c r="HM235" s="13"/>
      <c r="HN235" s="13"/>
      <c r="HO235" s="13"/>
      <c r="HP235" s="13"/>
      <c r="HQ235" s="13"/>
      <c r="HR235" s="13"/>
      <c r="HS235" s="13"/>
      <c r="HT235" s="13"/>
      <c r="HU235" s="13"/>
      <c r="HV235" s="13"/>
      <c r="HW235" s="13"/>
      <c r="HX235" s="13"/>
      <c r="HY235" s="13"/>
      <c r="HZ235" s="13"/>
      <c r="IA235" s="13"/>
      <c r="IB235" s="13"/>
      <c r="IC235" s="13"/>
      <c r="ID235" s="13"/>
      <c r="IE235" s="13"/>
      <c r="IF235" s="13"/>
      <c r="IG235" s="13"/>
      <c r="IH235" s="13"/>
      <c r="II235" s="13"/>
      <c r="IJ235" s="13"/>
      <c r="IK235" s="13"/>
      <c r="IL235" s="13"/>
      <c r="IM235" s="13"/>
      <c r="IN235" s="13"/>
      <c r="IO235" s="13"/>
      <c r="IP235" s="13"/>
      <c r="IQ235" s="13"/>
      <c r="IR235" s="13"/>
      <c r="IS235" s="13"/>
      <c r="IT235" s="13"/>
      <c r="IU235" s="13"/>
      <c r="IV235" s="13"/>
      <c r="IW235" s="13"/>
      <c r="IX235" s="13"/>
      <c r="IY235" s="13"/>
      <c r="IZ235" s="13"/>
      <c r="JA235" s="13"/>
      <c r="JB235" s="13"/>
      <c r="JC235" s="13"/>
      <c r="JD235" s="13"/>
      <c r="JE235" s="13"/>
      <c r="JF235" s="13"/>
      <c r="JG235" s="13"/>
      <c r="JH235" s="13"/>
      <c r="JI235" s="13"/>
      <c r="JJ235" s="13"/>
      <c r="JK235" s="13"/>
    </row>
    <row r="236" spans="2:273" ht="18.75" customHeight="1" x14ac:dyDescent="0.2">
      <c r="B236" s="83"/>
      <c r="C236" s="36"/>
      <c r="D236" s="78"/>
      <c r="E236" s="36"/>
      <c r="F236" s="77"/>
      <c r="G236" s="77"/>
      <c r="H236" s="71"/>
      <c r="I236" s="71"/>
      <c r="J236" s="6"/>
      <c r="K236" s="83"/>
      <c r="L236" s="36"/>
      <c r="M236" s="82"/>
      <c r="N236" s="36"/>
      <c r="O236" s="36"/>
      <c r="P236" s="36"/>
      <c r="Q236" s="19"/>
      <c r="R236" s="6"/>
      <c r="S236" s="6"/>
      <c r="T236" s="6"/>
      <c r="U236" s="19"/>
      <c r="V236" s="19"/>
      <c r="W236" s="19"/>
      <c r="X236" s="19"/>
      <c r="Y236" s="19"/>
      <c r="Z236" s="19"/>
      <c r="AA236" s="19"/>
      <c r="AB236" s="19"/>
      <c r="AC236" s="19"/>
      <c r="AD236" s="19"/>
      <c r="AE236" s="19"/>
      <c r="AF236" s="19"/>
      <c r="AG236" s="19"/>
      <c r="AH236" s="19"/>
      <c r="AI236" s="19"/>
      <c r="AJ236" s="19"/>
      <c r="AK236" s="19"/>
      <c r="AL236" s="19"/>
      <c r="AM236" s="19"/>
      <c r="AN236" s="19"/>
      <c r="AO236" s="19"/>
      <c r="AP236" s="19"/>
      <c r="AQ236" s="19"/>
      <c r="AR236" s="19"/>
      <c r="AS236" s="19"/>
      <c r="AT236" s="19"/>
      <c r="AU236" s="19"/>
      <c r="AV236" s="19"/>
      <c r="AW236" s="19"/>
      <c r="AX236" s="19"/>
      <c r="AY236" s="19"/>
      <c r="AZ236" s="19"/>
      <c r="BA236" s="19"/>
      <c r="BB236" s="19"/>
      <c r="BC236" s="19"/>
      <c r="BD236" s="19"/>
      <c r="BE236" s="19"/>
      <c r="BF236" s="13"/>
      <c r="BG236" s="13"/>
      <c r="BH236" s="13"/>
      <c r="BI236" s="13"/>
      <c r="BJ236" s="13"/>
      <c r="BK236" s="13"/>
      <c r="BL236" s="13"/>
      <c r="BM236" s="13"/>
      <c r="BN236" s="13"/>
      <c r="BO236" s="13"/>
      <c r="BP236" s="13"/>
      <c r="BQ236" s="13"/>
      <c r="BR236" s="13"/>
      <c r="BS236" s="13"/>
      <c r="BT236" s="13"/>
      <c r="BU236" s="13"/>
      <c r="BV236" s="13"/>
      <c r="BW236" s="13"/>
      <c r="BX236" s="13"/>
      <c r="BY236" s="13"/>
      <c r="BZ236" s="13"/>
      <c r="CA236" s="13"/>
      <c r="CB236" s="13"/>
      <c r="CC236" s="13"/>
      <c r="CD236" s="13"/>
      <c r="CE236" s="13"/>
      <c r="CF236" s="13"/>
      <c r="CG236" s="13"/>
      <c r="CH236" s="13"/>
      <c r="CI236" s="13"/>
      <c r="CJ236" s="13"/>
      <c r="CK236" s="13"/>
      <c r="CL236" s="13"/>
      <c r="CM236" s="13"/>
      <c r="CN236" s="13"/>
      <c r="CO236" s="13"/>
      <c r="CP236" s="13"/>
      <c r="CQ236" s="13"/>
      <c r="CR236" s="13"/>
      <c r="CS236" s="13"/>
      <c r="CT236" s="13"/>
      <c r="CU236" s="13"/>
      <c r="CV236" s="13"/>
      <c r="CW236" s="13"/>
      <c r="CX236" s="13"/>
      <c r="CY236" s="13"/>
      <c r="CZ236" s="13"/>
      <c r="DA236" s="13"/>
      <c r="DB236" s="13"/>
      <c r="DC236" s="13"/>
      <c r="DD236" s="13"/>
      <c r="DE236" s="13"/>
      <c r="DF236" s="13"/>
      <c r="DG236" s="13"/>
      <c r="DH236" s="13"/>
      <c r="DI236" s="13"/>
      <c r="DJ236" s="13"/>
      <c r="DK236" s="13"/>
      <c r="DL236" s="13"/>
      <c r="DM236" s="13"/>
      <c r="DN236" s="13"/>
      <c r="DO236" s="13"/>
      <c r="DP236" s="13"/>
      <c r="DQ236" s="13"/>
      <c r="DR236" s="13"/>
      <c r="DS236" s="13"/>
      <c r="DT236" s="13"/>
      <c r="DU236" s="13"/>
      <c r="DV236" s="13"/>
      <c r="DW236" s="13"/>
      <c r="DX236" s="13"/>
      <c r="DY236" s="13"/>
      <c r="DZ236" s="13"/>
      <c r="EA236" s="13"/>
      <c r="EB236" s="13"/>
      <c r="EC236" s="13"/>
      <c r="ED236" s="13"/>
      <c r="EE236" s="13"/>
      <c r="EF236" s="13"/>
      <c r="EG236" s="13"/>
      <c r="EH236" s="13"/>
      <c r="EI236" s="13"/>
      <c r="EJ236" s="13"/>
      <c r="EK236" s="13"/>
      <c r="EL236" s="13"/>
      <c r="EM236" s="13"/>
      <c r="EN236" s="13"/>
      <c r="EO236" s="13"/>
      <c r="EP236" s="13"/>
      <c r="EQ236" s="13"/>
      <c r="ER236" s="13"/>
      <c r="ES236" s="13"/>
      <c r="ET236" s="13"/>
      <c r="EU236" s="13"/>
      <c r="EV236" s="13"/>
      <c r="EW236" s="13"/>
      <c r="EX236" s="13"/>
      <c r="EY236" s="13"/>
      <c r="EZ236" s="13"/>
      <c r="FA236" s="13"/>
      <c r="FB236" s="13"/>
      <c r="FC236" s="13"/>
      <c r="FD236" s="13"/>
      <c r="FE236" s="13"/>
      <c r="FF236" s="13"/>
      <c r="FG236" s="13"/>
      <c r="FH236" s="13"/>
      <c r="FI236" s="13"/>
      <c r="FJ236" s="13"/>
      <c r="FK236" s="13"/>
      <c r="FL236" s="13"/>
      <c r="FM236" s="13"/>
      <c r="FN236" s="13"/>
      <c r="FO236" s="13"/>
      <c r="FP236" s="13"/>
      <c r="FQ236" s="13"/>
      <c r="FR236" s="13"/>
      <c r="FS236" s="13"/>
      <c r="FT236" s="13"/>
      <c r="FU236" s="13"/>
      <c r="FV236" s="13"/>
      <c r="FW236" s="13"/>
      <c r="FX236" s="13"/>
      <c r="FY236" s="13"/>
      <c r="FZ236" s="13"/>
      <c r="GA236" s="13"/>
      <c r="GB236" s="13"/>
      <c r="GC236" s="13"/>
      <c r="GD236" s="13"/>
      <c r="GE236" s="13"/>
      <c r="GF236" s="13"/>
      <c r="GG236" s="13"/>
      <c r="GH236" s="13"/>
      <c r="GI236" s="13"/>
      <c r="GJ236" s="13"/>
      <c r="GK236" s="13"/>
      <c r="GL236" s="13"/>
      <c r="GM236" s="13"/>
      <c r="GN236" s="13"/>
      <c r="GO236" s="13"/>
      <c r="GP236" s="13"/>
      <c r="GQ236" s="13"/>
      <c r="GR236" s="13"/>
      <c r="GS236" s="13"/>
      <c r="GT236" s="13"/>
      <c r="GU236" s="13"/>
      <c r="GV236" s="13"/>
      <c r="GW236" s="13"/>
      <c r="GX236" s="13"/>
      <c r="GY236" s="13"/>
      <c r="GZ236" s="13"/>
      <c r="HA236" s="13"/>
      <c r="HB236" s="13"/>
      <c r="HC236" s="13"/>
      <c r="HD236" s="13"/>
      <c r="HE236" s="13"/>
      <c r="HF236" s="13"/>
      <c r="HG236" s="13"/>
      <c r="HH236" s="13"/>
      <c r="HI236" s="13"/>
      <c r="HJ236" s="13"/>
      <c r="HK236" s="13"/>
      <c r="HL236" s="13"/>
      <c r="HM236" s="13"/>
      <c r="HN236" s="13"/>
      <c r="HO236" s="13"/>
      <c r="HP236" s="13"/>
      <c r="HQ236" s="13"/>
      <c r="HR236" s="13"/>
      <c r="HS236" s="13"/>
      <c r="HT236" s="13"/>
      <c r="HU236" s="13"/>
      <c r="HV236" s="13"/>
      <c r="HW236" s="13"/>
      <c r="HX236" s="13"/>
      <c r="HY236" s="13"/>
      <c r="HZ236" s="13"/>
      <c r="IA236" s="13"/>
      <c r="IB236" s="13"/>
      <c r="IC236" s="13"/>
      <c r="ID236" s="13"/>
      <c r="IE236" s="13"/>
      <c r="IF236" s="13"/>
      <c r="IG236" s="13"/>
      <c r="IH236" s="13"/>
      <c r="II236" s="13"/>
      <c r="IJ236" s="13"/>
      <c r="IK236" s="13"/>
      <c r="IL236" s="13"/>
      <c r="IM236" s="13"/>
      <c r="IN236" s="13"/>
      <c r="IO236" s="13"/>
      <c r="IP236" s="13"/>
      <c r="IQ236" s="13"/>
      <c r="IR236" s="13"/>
      <c r="IS236" s="13"/>
      <c r="IT236" s="13"/>
      <c r="IU236" s="13"/>
      <c r="IV236" s="13"/>
      <c r="IW236" s="13"/>
      <c r="IX236" s="13"/>
      <c r="IY236" s="13"/>
      <c r="IZ236" s="13"/>
      <c r="JA236" s="13"/>
      <c r="JB236" s="13"/>
      <c r="JC236" s="13"/>
      <c r="JD236" s="13"/>
      <c r="JE236" s="13"/>
      <c r="JF236" s="13"/>
      <c r="JG236" s="13"/>
      <c r="JH236" s="13"/>
      <c r="JI236" s="13"/>
      <c r="JJ236" s="13"/>
      <c r="JK236" s="13"/>
    </row>
    <row r="237" spans="2:273" ht="18.75" customHeight="1" x14ac:dyDescent="0.2">
      <c r="B237" s="83"/>
      <c r="C237" s="36"/>
      <c r="D237" s="78"/>
      <c r="E237" s="36"/>
      <c r="F237" s="77"/>
      <c r="G237" s="77"/>
      <c r="H237" s="71"/>
      <c r="I237" s="71"/>
      <c r="J237" s="6"/>
      <c r="K237" s="83"/>
      <c r="L237" s="36"/>
      <c r="M237" s="82"/>
      <c r="N237" s="36"/>
      <c r="O237" s="36"/>
      <c r="P237" s="36"/>
      <c r="Q237" s="19"/>
      <c r="R237" s="6"/>
      <c r="S237" s="6"/>
      <c r="T237" s="6"/>
      <c r="U237" s="19"/>
      <c r="V237" s="19"/>
      <c r="W237" s="19"/>
      <c r="X237" s="19"/>
      <c r="Y237" s="19"/>
      <c r="Z237" s="19"/>
      <c r="AA237" s="19"/>
      <c r="AB237" s="19"/>
      <c r="AC237" s="19"/>
      <c r="AD237" s="19"/>
      <c r="AE237" s="19"/>
      <c r="AF237" s="19"/>
      <c r="AG237" s="19"/>
      <c r="AH237" s="19"/>
      <c r="AI237" s="19"/>
      <c r="AJ237" s="19"/>
      <c r="AK237" s="19"/>
      <c r="AL237" s="19"/>
      <c r="AM237" s="19"/>
      <c r="AN237" s="19"/>
      <c r="AO237" s="19"/>
      <c r="AP237" s="19"/>
      <c r="AQ237" s="19"/>
      <c r="AR237" s="19"/>
      <c r="AS237" s="19"/>
      <c r="AT237" s="19"/>
      <c r="AU237" s="19"/>
      <c r="AV237" s="19"/>
      <c r="AW237" s="19"/>
      <c r="AX237" s="19"/>
      <c r="AY237" s="19"/>
      <c r="AZ237" s="19"/>
      <c r="BA237" s="19"/>
      <c r="BB237" s="19"/>
      <c r="BC237" s="19"/>
      <c r="BD237" s="19"/>
      <c r="BE237" s="19"/>
      <c r="BF237" s="13"/>
      <c r="BG237" s="13"/>
      <c r="BH237" s="13"/>
      <c r="BI237" s="13"/>
      <c r="BJ237" s="13"/>
      <c r="BK237" s="13"/>
      <c r="BL237" s="13"/>
      <c r="BM237" s="13"/>
      <c r="BN237" s="13"/>
      <c r="BO237" s="13"/>
      <c r="BP237" s="13"/>
      <c r="BQ237" s="13"/>
      <c r="BR237" s="13"/>
      <c r="BS237" s="13"/>
      <c r="BT237" s="13"/>
      <c r="BU237" s="13"/>
      <c r="BV237" s="13"/>
      <c r="BW237" s="13"/>
      <c r="BX237" s="13"/>
      <c r="BY237" s="13"/>
      <c r="BZ237" s="13"/>
      <c r="CA237" s="13"/>
      <c r="CB237" s="13"/>
      <c r="CC237" s="13"/>
      <c r="CD237" s="13"/>
      <c r="CE237" s="13"/>
      <c r="CF237" s="13"/>
      <c r="CG237" s="13"/>
      <c r="CH237" s="13"/>
      <c r="CI237" s="13"/>
      <c r="CJ237" s="13"/>
      <c r="CK237" s="13"/>
      <c r="CL237" s="13"/>
      <c r="CM237" s="13"/>
      <c r="CN237" s="13"/>
      <c r="CO237" s="13"/>
      <c r="CP237" s="13"/>
      <c r="CQ237" s="13"/>
      <c r="CR237" s="13"/>
      <c r="CS237" s="13"/>
      <c r="CT237" s="13"/>
      <c r="CU237" s="13"/>
      <c r="CV237" s="13"/>
      <c r="CW237" s="13"/>
      <c r="CX237" s="13"/>
      <c r="CY237" s="13"/>
      <c r="CZ237" s="13"/>
      <c r="DA237" s="13"/>
      <c r="DB237" s="13"/>
      <c r="DC237" s="13"/>
      <c r="DD237" s="13"/>
      <c r="DE237" s="13"/>
      <c r="DF237" s="13"/>
      <c r="DG237" s="13"/>
      <c r="DH237" s="13"/>
      <c r="DI237" s="13"/>
      <c r="DJ237" s="13"/>
      <c r="DK237" s="13"/>
      <c r="DL237" s="13"/>
      <c r="DM237" s="13"/>
      <c r="DN237" s="13"/>
      <c r="DO237" s="13"/>
      <c r="DP237" s="13"/>
      <c r="DQ237" s="13"/>
      <c r="DR237" s="13"/>
      <c r="DS237" s="13"/>
      <c r="DT237" s="13"/>
      <c r="DU237" s="13"/>
      <c r="DV237" s="13"/>
      <c r="DW237" s="13"/>
      <c r="DX237" s="13"/>
      <c r="DY237" s="13"/>
      <c r="DZ237" s="13"/>
      <c r="EA237" s="13"/>
      <c r="EB237" s="13"/>
      <c r="EC237" s="13"/>
      <c r="ED237" s="13"/>
      <c r="EE237" s="13"/>
      <c r="EF237" s="13"/>
      <c r="EG237" s="13"/>
      <c r="EH237" s="13"/>
      <c r="EI237" s="13"/>
      <c r="EJ237" s="13"/>
      <c r="EK237" s="13"/>
      <c r="EL237" s="13"/>
      <c r="EM237" s="13"/>
      <c r="EN237" s="13"/>
      <c r="EO237" s="13"/>
      <c r="EP237" s="13"/>
      <c r="EQ237" s="13"/>
      <c r="ER237" s="13"/>
      <c r="ES237" s="13"/>
      <c r="ET237" s="13"/>
      <c r="EU237" s="13"/>
      <c r="EV237" s="13"/>
      <c r="EW237" s="13"/>
      <c r="EX237" s="13"/>
      <c r="EY237" s="13"/>
      <c r="EZ237" s="13"/>
      <c r="FA237" s="13"/>
      <c r="FB237" s="13"/>
      <c r="FC237" s="13"/>
      <c r="FD237" s="13"/>
      <c r="FE237" s="13"/>
      <c r="FF237" s="13"/>
      <c r="FG237" s="13"/>
      <c r="FH237" s="13"/>
      <c r="FI237" s="13"/>
      <c r="FJ237" s="13"/>
      <c r="FK237" s="13"/>
      <c r="FL237" s="13"/>
      <c r="FM237" s="13"/>
      <c r="FN237" s="13"/>
      <c r="FO237" s="13"/>
      <c r="FP237" s="13"/>
      <c r="FQ237" s="13"/>
      <c r="FR237" s="13"/>
      <c r="FS237" s="13"/>
      <c r="FT237" s="13"/>
      <c r="FU237" s="13"/>
      <c r="FV237" s="13"/>
      <c r="FW237" s="13"/>
      <c r="FX237" s="13"/>
      <c r="FY237" s="13"/>
      <c r="FZ237" s="13"/>
      <c r="GA237" s="13"/>
      <c r="GB237" s="13"/>
      <c r="GC237" s="13"/>
      <c r="GD237" s="13"/>
      <c r="GE237" s="13"/>
      <c r="GF237" s="13"/>
      <c r="GG237" s="13"/>
      <c r="GH237" s="13"/>
      <c r="GI237" s="13"/>
      <c r="GJ237" s="13"/>
      <c r="GK237" s="13"/>
      <c r="GL237" s="13"/>
      <c r="GM237" s="13"/>
      <c r="GN237" s="13"/>
      <c r="GO237" s="13"/>
      <c r="GP237" s="13"/>
      <c r="GQ237" s="13"/>
      <c r="GR237" s="13"/>
      <c r="GS237" s="13"/>
      <c r="GT237" s="13"/>
      <c r="GU237" s="13"/>
      <c r="GV237" s="13"/>
      <c r="GW237" s="13"/>
      <c r="GX237" s="13"/>
      <c r="GY237" s="13"/>
      <c r="GZ237" s="13"/>
      <c r="HA237" s="13"/>
      <c r="HB237" s="13"/>
      <c r="HC237" s="13"/>
      <c r="HD237" s="13"/>
      <c r="HE237" s="13"/>
      <c r="HF237" s="13"/>
      <c r="HG237" s="13"/>
      <c r="HH237" s="13"/>
      <c r="HI237" s="13"/>
      <c r="HJ237" s="13"/>
      <c r="HK237" s="13"/>
      <c r="HL237" s="13"/>
      <c r="HM237" s="13"/>
      <c r="HN237" s="13"/>
      <c r="HO237" s="13"/>
      <c r="HP237" s="13"/>
      <c r="HQ237" s="13"/>
      <c r="HR237" s="13"/>
      <c r="HS237" s="13"/>
      <c r="HT237" s="13"/>
      <c r="HU237" s="13"/>
      <c r="HV237" s="13"/>
      <c r="HW237" s="13"/>
      <c r="HX237" s="13"/>
      <c r="HY237" s="13"/>
      <c r="HZ237" s="13"/>
      <c r="IA237" s="13"/>
      <c r="IB237" s="13"/>
      <c r="IC237" s="13"/>
      <c r="ID237" s="13"/>
      <c r="IE237" s="13"/>
      <c r="IF237" s="13"/>
      <c r="IG237" s="13"/>
      <c r="IH237" s="13"/>
      <c r="II237" s="13"/>
      <c r="IJ237" s="13"/>
      <c r="IK237" s="13"/>
      <c r="IL237" s="13"/>
      <c r="IM237" s="13"/>
      <c r="IN237" s="13"/>
      <c r="IO237" s="13"/>
      <c r="IP237" s="13"/>
      <c r="IQ237" s="13"/>
      <c r="IR237" s="13"/>
      <c r="IS237" s="13"/>
      <c r="IT237" s="13"/>
      <c r="IU237" s="13"/>
      <c r="IV237" s="13"/>
      <c r="IW237" s="13"/>
      <c r="IX237" s="13"/>
      <c r="IY237" s="13"/>
      <c r="IZ237" s="13"/>
      <c r="JA237" s="13"/>
      <c r="JB237" s="13"/>
      <c r="JC237" s="13"/>
      <c r="JD237" s="13"/>
      <c r="JE237" s="13"/>
      <c r="JF237" s="13"/>
      <c r="JG237" s="13"/>
      <c r="JH237" s="13"/>
      <c r="JI237" s="13"/>
      <c r="JJ237" s="13"/>
      <c r="JK237" s="13"/>
    </row>
    <row r="238" spans="2:273" x14ac:dyDescent="0.2">
      <c r="B238" s="19"/>
      <c r="C238" s="19"/>
      <c r="D238" s="19"/>
      <c r="E238" s="19"/>
      <c r="F238" s="19"/>
      <c r="G238" s="19"/>
      <c r="H238" s="19"/>
      <c r="I238" s="19"/>
      <c r="J238" s="6"/>
      <c r="K238" s="19"/>
      <c r="L238" s="19"/>
      <c r="M238" s="54"/>
      <c r="N238" s="19"/>
      <c r="O238" s="19"/>
      <c r="P238" s="19"/>
      <c r="Q238" s="19"/>
      <c r="R238" s="6"/>
      <c r="S238" s="6"/>
      <c r="T238" s="6"/>
      <c r="U238" s="19"/>
      <c r="V238" s="19"/>
      <c r="W238" s="19"/>
      <c r="X238" s="19"/>
      <c r="Y238" s="19"/>
      <c r="Z238" s="19"/>
      <c r="AA238" s="19"/>
      <c r="AB238" s="19"/>
      <c r="AC238" s="19"/>
      <c r="AD238" s="19"/>
      <c r="AE238" s="19"/>
      <c r="AF238" s="19"/>
      <c r="AG238" s="19"/>
      <c r="AH238" s="19"/>
      <c r="AI238" s="19"/>
      <c r="AJ238" s="19"/>
      <c r="AK238" s="19"/>
      <c r="AL238" s="19"/>
      <c r="AM238" s="19"/>
      <c r="AN238" s="19"/>
      <c r="AO238" s="19"/>
      <c r="AP238" s="19"/>
      <c r="AQ238" s="19"/>
      <c r="AR238" s="19"/>
      <c r="AS238" s="19"/>
      <c r="AT238" s="19"/>
      <c r="AU238" s="19"/>
      <c r="AV238" s="19"/>
      <c r="AW238" s="19"/>
      <c r="AX238" s="19"/>
      <c r="AY238" s="19"/>
      <c r="AZ238" s="19"/>
      <c r="BA238" s="19"/>
      <c r="BB238" s="19"/>
      <c r="BC238" s="19"/>
      <c r="BD238" s="19"/>
      <c r="BE238" s="19"/>
      <c r="BF238" s="13"/>
      <c r="BG238" s="13"/>
      <c r="BH238" s="13"/>
      <c r="BI238" s="13"/>
      <c r="BJ238" s="13"/>
      <c r="BK238" s="13"/>
      <c r="BL238" s="13"/>
      <c r="BM238" s="13"/>
      <c r="BN238" s="13"/>
      <c r="BO238" s="13"/>
      <c r="BP238" s="13"/>
      <c r="BQ238" s="13"/>
      <c r="BR238" s="13"/>
      <c r="BS238" s="13"/>
      <c r="BT238" s="13"/>
      <c r="BU238" s="13"/>
      <c r="BV238" s="13"/>
      <c r="BW238" s="13"/>
      <c r="BX238" s="13"/>
      <c r="BY238" s="13"/>
      <c r="BZ238" s="13"/>
      <c r="CA238" s="13"/>
      <c r="CB238" s="13"/>
      <c r="CC238" s="13"/>
      <c r="CD238" s="13"/>
      <c r="CE238" s="13"/>
      <c r="CF238" s="13"/>
      <c r="CG238" s="13"/>
      <c r="CH238" s="13"/>
      <c r="CI238" s="13"/>
      <c r="CJ238" s="13"/>
      <c r="CK238" s="13"/>
      <c r="CL238" s="13"/>
      <c r="CM238" s="13"/>
      <c r="CN238" s="13"/>
      <c r="CO238" s="13"/>
      <c r="CP238" s="13"/>
      <c r="CQ238" s="13"/>
      <c r="CR238" s="13"/>
      <c r="CS238" s="13"/>
      <c r="CT238" s="13"/>
      <c r="CU238" s="13"/>
      <c r="CV238" s="13"/>
      <c r="CW238" s="13"/>
      <c r="CX238" s="13"/>
      <c r="CY238" s="13"/>
      <c r="CZ238" s="13"/>
      <c r="DA238" s="13"/>
      <c r="DB238" s="13"/>
      <c r="DC238" s="13"/>
      <c r="DD238" s="13"/>
      <c r="DE238" s="13"/>
      <c r="DF238" s="13"/>
      <c r="DG238" s="13"/>
      <c r="DH238" s="13"/>
      <c r="DI238" s="13"/>
      <c r="DJ238" s="13"/>
      <c r="DK238" s="13"/>
      <c r="DL238" s="13"/>
      <c r="DM238" s="13"/>
      <c r="DN238" s="13"/>
      <c r="DO238" s="13"/>
      <c r="DP238" s="13"/>
      <c r="DQ238" s="13"/>
      <c r="DR238" s="13"/>
      <c r="DS238" s="13"/>
      <c r="DT238" s="13"/>
      <c r="DU238" s="13"/>
      <c r="DV238" s="13"/>
      <c r="DW238" s="13"/>
      <c r="DX238" s="13"/>
      <c r="DY238" s="13"/>
      <c r="DZ238" s="13"/>
      <c r="EA238" s="13"/>
      <c r="EB238" s="13"/>
      <c r="EC238" s="13"/>
      <c r="ED238" s="13"/>
      <c r="EE238" s="13"/>
      <c r="EF238" s="13"/>
      <c r="EG238" s="13"/>
      <c r="EH238" s="13"/>
      <c r="EI238" s="13"/>
      <c r="EJ238" s="13"/>
      <c r="EK238" s="13"/>
      <c r="EL238" s="13"/>
      <c r="EM238" s="13"/>
      <c r="EN238" s="13"/>
      <c r="EO238" s="13"/>
      <c r="EP238" s="13"/>
      <c r="EQ238" s="13"/>
      <c r="ER238" s="13"/>
      <c r="ES238" s="13"/>
      <c r="ET238" s="13"/>
      <c r="EU238" s="13"/>
      <c r="EV238" s="13"/>
      <c r="EW238" s="13"/>
      <c r="EX238" s="13"/>
      <c r="EY238" s="13"/>
      <c r="EZ238" s="13"/>
      <c r="FA238" s="13"/>
      <c r="FB238" s="13"/>
      <c r="FC238" s="13"/>
      <c r="FD238" s="13"/>
      <c r="FE238" s="13"/>
      <c r="FF238" s="13"/>
      <c r="FG238" s="13"/>
      <c r="FH238" s="13"/>
      <c r="FI238" s="13"/>
      <c r="FJ238" s="13"/>
      <c r="FK238" s="13"/>
      <c r="FL238" s="13"/>
      <c r="FM238" s="13"/>
      <c r="FN238" s="13"/>
      <c r="FO238" s="13"/>
      <c r="FP238" s="13"/>
      <c r="FQ238" s="13"/>
      <c r="FR238" s="13"/>
      <c r="FS238" s="13"/>
      <c r="FT238" s="13"/>
      <c r="FU238" s="13"/>
      <c r="FV238" s="13"/>
      <c r="FW238" s="13"/>
      <c r="FX238" s="13"/>
      <c r="FY238" s="13"/>
      <c r="FZ238" s="13"/>
      <c r="GA238" s="13"/>
      <c r="GB238" s="13"/>
      <c r="GC238" s="13"/>
      <c r="GD238" s="13"/>
      <c r="GE238" s="13"/>
      <c r="GF238" s="13"/>
      <c r="GG238" s="13"/>
      <c r="GH238" s="13"/>
      <c r="GI238" s="13"/>
      <c r="GJ238" s="13"/>
      <c r="GK238" s="13"/>
      <c r="GL238" s="13"/>
      <c r="GM238" s="13"/>
      <c r="GN238" s="13"/>
      <c r="GO238" s="13"/>
      <c r="GP238" s="13"/>
      <c r="GQ238" s="13"/>
      <c r="GR238" s="13"/>
      <c r="GS238" s="13"/>
      <c r="GT238" s="13"/>
      <c r="GU238" s="13"/>
      <c r="GV238" s="13"/>
      <c r="GW238" s="13"/>
      <c r="GX238" s="13"/>
      <c r="GY238" s="13"/>
      <c r="GZ238" s="13"/>
      <c r="HA238" s="13"/>
      <c r="HB238" s="13"/>
      <c r="HC238" s="13"/>
      <c r="HD238" s="13"/>
      <c r="HE238" s="13"/>
      <c r="HF238" s="13"/>
      <c r="HG238" s="13"/>
      <c r="HH238" s="13"/>
      <c r="HI238" s="13"/>
      <c r="HJ238" s="13"/>
      <c r="HK238" s="13"/>
      <c r="HL238" s="13"/>
      <c r="HM238" s="13"/>
      <c r="HN238" s="13"/>
      <c r="HO238" s="13"/>
      <c r="HP238" s="13"/>
      <c r="HQ238" s="13"/>
      <c r="HR238" s="13"/>
      <c r="HS238" s="13"/>
      <c r="HT238" s="13"/>
      <c r="HU238" s="13"/>
      <c r="HV238" s="13"/>
      <c r="HW238" s="13"/>
      <c r="HX238" s="13"/>
      <c r="HY238" s="13"/>
      <c r="HZ238" s="13"/>
      <c r="IA238" s="13"/>
      <c r="IB238" s="13"/>
      <c r="IC238" s="13"/>
      <c r="ID238" s="13"/>
      <c r="IE238" s="13"/>
      <c r="IF238" s="13"/>
      <c r="IG238" s="13"/>
      <c r="IH238" s="13"/>
      <c r="II238" s="13"/>
      <c r="IJ238" s="13"/>
      <c r="IK238" s="13"/>
      <c r="IL238" s="13"/>
      <c r="IM238" s="13"/>
      <c r="IN238" s="13"/>
      <c r="IO238" s="13"/>
      <c r="IP238" s="13"/>
      <c r="IQ238" s="13"/>
      <c r="IR238" s="13"/>
      <c r="IS238" s="13"/>
      <c r="IT238" s="13"/>
      <c r="IU238" s="13"/>
      <c r="IV238" s="13"/>
      <c r="IW238" s="13"/>
      <c r="IX238" s="13"/>
      <c r="IY238" s="13"/>
      <c r="IZ238" s="13"/>
      <c r="JA238" s="13"/>
      <c r="JB238" s="13"/>
      <c r="JC238" s="13"/>
      <c r="JD238" s="13"/>
      <c r="JE238" s="13"/>
      <c r="JF238" s="13"/>
      <c r="JG238" s="13"/>
      <c r="JH238" s="13"/>
      <c r="JI238" s="13"/>
      <c r="JJ238" s="13"/>
      <c r="JK238" s="13"/>
    </row>
    <row r="239" spans="2:273" x14ac:dyDescent="0.2">
      <c r="B239" s="19"/>
      <c r="C239" s="19"/>
      <c r="D239" s="19"/>
      <c r="E239" s="19"/>
      <c r="F239" s="19"/>
      <c r="G239" s="19"/>
      <c r="H239" s="19"/>
      <c r="I239" s="19"/>
      <c r="J239" s="6"/>
      <c r="K239" s="19"/>
      <c r="L239" s="19"/>
      <c r="M239" s="54"/>
      <c r="N239" s="19"/>
      <c r="O239" s="19"/>
      <c r="P239" s="19"/>
      <c r="Q239" s="19"/>
      <c r="R239" s="6"/>
      <c r="S239" s="6"/>
      <c r="T239" s="6"/>
      <c r="U239" s="19"/>
      <c r="V239" s="19"/>
      <c r="W239" s="19"/>
      <c r="X239" s="19"/>
      <c r="Y239" s="19"/>
      <c r="Z239" s="19"/>
      <c r="AA239" s="19"/>
      <c r="AB239" s="19"/>
      <c r="AC239" s="19"/>
      <c r="AD239" s="19"/>
      <c r="AE239" s="19"/>
      <c r="AF239" s="19"/>
      <c r="AG239" s="19"/>
      <c r="AH239" s="19"/>
      <c r="AI239" s="19"/>
      <c r="AJ239" s="19"/>
      <c r="AK239" s="19"/>
      <c r="AL239" s="19"/>
      <c r="AM239" s="19"/>
      <c r="AN239" s="19"/>
      <c r="AO239" s="19"/>
      <c r="AP239" s="19"/>
      <c r="AQ239" s="19"/>
      <c r="AR239" s="19"/>
      <c r="AS239" s="19"/>
      <c r="AT239" s="19"/>
      <c r="AU239" s="19"/>
      <c r="AV239" s="19"/>
      <c r="AW239" s="19"/>
      <c r="AX239" s="19"/>
      <c r="AY239" s="19"/>
      <c r="AZ239" s="19"/>
      <c r="BA239" s="19"/>
      <c r="BB239" s="19"/>
      <c r="BC239" s="19"/>
      <c r="BD239" s="19"/>
      <c r="BE239" s="19"/>
      <c r="BF239" s="13"/>
      <c r="BG239" s="13"/>
      <c r="BH239" s="13"/>
      <c r="BI239" s="13"/>
      <c r="BJ239" s="13"/>
      <c r="BK239" s="13"/>
      <c r="BL239" s="13"/>
      <c r="BM239" s="13"/>
      <c r="BN239" s="13"/>
      <c r="BO239" s="13"/>
      <c r="BP239" s="13"/>
      <c r="BQ239" s="13"/>
      <c r="BR239" s="13"/>
      <c r="BS239" s="13"/>
      <c r="BT239" s="13"/>
      <c r="BU239" s="13"/>
      <c r="BV239" s="13"/>
      <c r="BW239" s="13"/>
      <c r="BX239" s="13"/>
      <c r="BY239" s="13"/>
      <c r="BZ239" s="13"/>
      <c r="CA239" s="13"/>
      <c r="CB239" s="13"/>
      <c r="CC239" s="13"/>
      <c r="CD239" s="13"/>
      <c r="CE239" s="13"/>
      <c r="CF239" s="13"/>
      <c r="CG239" s="13"/>
      <c r="CH239" s="13"/>
      <c r="CI239" s="13"/>
      <c r="CJ239" s="13"/>
      <c r="CK239" s="13"/>
      <c r="CL239" s="13"/>
      <c r="CM239" s="13"/>
      <c r="CN239" s="13"/>
      <c r="CO239" s="13"/>
      <c r="CP239" s="13"/>
      <c r="CQ239" s="13"/>
      <c r="CR239" s="13"/>
      <c r="CS239" s="13"/>
      <c r="CT239" s="13"/>
      <c r="CU239" s="13"/>
      <c r="CV239" s="13"/>
      <c r="CW239" s="13"/>
      <c r="CX239" s="13"/>
      <c r="CY239" s="13"/>
      <c r="CZ239" s="13"/>
      <c r="DA239" s="13"/>
      <c r="DB239" s="13"/>
      <c r="DC239" s="13"/>
      <c r="DD239" s="13"/>
      <c r="DE239" s="13"/>
      <c r="DF239" s="13"/>
      <c r="DG239" s="13"/>
      <c r="DH239" s="13"/>
      <c r="DI239" s="13"/>
      <c r="DJ239" s="13"/>
      <c r="DK239" s="13"/>
      <c r="DL239" s="13"/>
      <c r="DM239" s="13"/>
      <c r="DN239" s="13"/>
      <c r="DO239" s="13"/>
      <c r="DP239" s="13"/>
      <c r="DQ239" s="13"/>
      <c r="DR239" s="13"/>
      <c r="DS239" s="13"/>
      <c r="DT239" s="13"/>
      <c r="DU239" s="13"/>
      <c r="DV239" s="13"/>
      <c r="DW239" s="13"/>
      <c r="DX239" s="13"/>
      <c r="DY239" s="13"/>
      <c r="DZ239" s="13"/>
      <c r="EA239" s="13"/>
      <c r="EB239" s="13"/>
      <c r="EC239" s="13"/>
      <c r="ED239" s="13"/>
      <c r="EE239" s="13"/>
      <c r="EF239" s="13"/>
      <c r="EG239" s="13"/>
      <c r="EH239" s="13"/>
      <c r="EI239" s="13"/>
      <c r="EJ239" s="13"/>
      <c r="EK239" s="13"/>
      <c r="EL239" s="13"/>
      <c r="EM239" s="13"/>
      <c r="EN239" s="13"/>
      <c r="EO239" s="13"/>
      <c r="EP239" s="13"/>
      <c r="EQ239" s="13"/>
      <c r="ER239" s="13"/>
      <c r="ES239" s="13"/>
      <c r="ET239" s="13"/>
      <c r="EU239" s="13"/>
      <c r="EV239" s="13"/>
      <c r="EW239" s="13"/>
      <c r="EX239" s="13"/>
      <c r="EY239" s="13"/>
      <c r="EZ239" s="13"/>
      <c r="FA239" s="13"/>
      <c r="FB239" s="13"/>
      <c r="FC239" s="13"/>
      <c r="FD239" s="13"/>
      <c r="FE239" s="13"/>
      <c r="FF239" s="13"/>
      <c r="FG239" s="13"/>
      <c r="FH239" s="13"/>
      <c r="FI239" s="13"/>
      <c r="FJ239" s="13"/>
      <c r="FK239" s="13"/>
      <c r="FL239" s="13"/>
      <c r="FM239" s="13"/>
      <c r="FN239" s="13"/>
      <c r="FO239" s="13"/>
      <c r="FP239" s="13"/>
      <c r="FQ239" s="13"/>
      <c r="FR239" s="13"/>
      <c r="FS239" s="13"/>
      <c r="FT239" s="13"/>
      <c r="FU239" s="13"/>
      <c r="FV239" s="13"/>
      <c r="FW239" s="13"/>
      <c r="FX239" s="13"/>
      <c r="FY239" s="13"/>
      <c r="FZ239" s="13"/>
      <c r="GA239" s="13"/>
      <c r="GB239" s="13"/>
      <c r="GC239" s="13"/>
      <c r="GD239" s="13"/>
      <c r="GE239" s="13"/>
      <c r="GF239" s="13"/>
      <c r="GG239" s="13"/>
      <c r="GH239" s="13"/>
      <c r="GI239" s="13"/>
      <c r="GJ239" s="13"/>
      <c r="GK239" s="13"/>
      <c r="GL239" s="13"/>
      <c r="GM239" s="13"/>
      <c r="GN239" s="13"/>
      <c r="GO239" s="13"/>
      <c r="GP239" s="13"/>
      <c r="GQ239" s="13"/>
      <c r="GR239" s="13"/>
      <c r="GS239" s="13"/>
      <c r="GT239" s="13"/>
      <c r="GU239" s="13"/>
      <c r="GV239" s="13"/>
      <c r="GW239" s="13"/>
      <c r="GX239" s="13"/>
      <c r="GY239" s="13"/>
      <c r="GZ239" s="13"/>
      <c r="HA239" s="13"/>
      <c r="HB239" s="13"/>
      <c r="HC239" s="13"/>
      <c r="HD239" s="13"/>
      <c r="HE239" s="13"/>
      <c r="HF239" s="13"/>
      <c r="HG239" s="13"/>
      <c r="HH239" s="13"/>
      <c r="HI239" s="13"/>
      <c r="HJ239" s="13"/>
      <c r="HK239" s="13"/>
      <c r="HL239" s="13"/>
      <c r="HM239" s="13"/>
      <c r="HN239" s="13"/>
      <c r="HO239" s="13"/>
      <c r="HP239" s="13"/>
      <c r="HQ239" s="13"/>
      <c r="HR239" s="13"/>
      <c r="HS239" s="13"/>
      <c r="HT239" s="13"/>
      <c r="HU239" s="13"/>
      <c r="HV239" s="13"/>
      <c r="HW239" s="13"/>
      <c r="HX239" s="13"/>
      <c r="HY239" s="13"/>
      <c r="HZ239" s="13"/>
      <c r="IA239" s="13"/>
      <c r="IB239" s="13"/>
      <c r="IC239" s="13"/>
      <c r="ID239" s="13"/>
      <c r="IE239" s="13"/>
      <c r="IF239" s="13"/>
      <c r="IG239" s="13"/>
      <c r="IH239" s="13"/>
      <c r="II239" s="13"/>
      <c r="IJ239" s="13"/>
      <c r="IK239" s="13"/>
      <c r="IL239" s="13"/>
      <c r="IM239" s="13"/>
      <c r="IN239" s="13"/>
      <c r="IO239" s="13"/>
      <c r="IP239" s="13"/>
      <c r="IQ239" s="13"/>
      <c r="IR239" s="13"/>
      <c r="IS239" s="13"/>
      <c r="IT239" s="13"/>
      <c r="IU239" s="13"/>
      <c r="IV239" s="13"/>
      <c r="IW239" s="13"/>
      <c r="IX239" s="13"/>
      <c r="IY239" s="13"/>
      <c r="IZ239" s="13"/>
      <c r="JA239" s="13"/>
      <c r="JB239" s="13"/>
      <c r="JC239" s="13"/>
      <c r="JD239" s="13"/>
      <c r="JE239" s="13"/>
      <c r="JF239" s="13"/>
      <c r="JG239" s="13"/>
      <c r="JH239" s="13"/>
      <c r="JI239" s="13"/>
      <c r="JJ239" s="13"/>
      <c r="JK239" s="13"/>
    </row>
    <row r="240" spans="2:273" ht="42.75" customHeight="1" x14ac:dyDescent="0.2">
      <c r="B240" s="84"/>
      <c r="C240" s="84"/>
      <c r="D240" s="85"/>
      <c r="E240" s="19"/>
      <c r="F240" s="19"/>
      <c r="G240" s="19"/>
      <c r="H240" s="19"/>
      <c r="I240" s="19"/>
      <c r="J240" s="6"/>
      <c r="K240" s="84"/>
      <c r="L240" s="84"/>
      <c r="M240" s="86"/>
      <c r="N240" s="19"/>
      <c r="O240" s="19"/>
      <c r="P240" s="19"/>
      <c r="Q240" s="19"/>
      <c r="R240" s="6"/>
      <c r="S240" s="6"/>
      <c r="T240" s="6"/>
      <c r="U240" s="19"/>
      <c r="V240" s="19"/>
      <c r="W240" s="19"/>
      <c r="X240" s="19"/>
      <c r="Y240" s="19"/>
      <c r="Z240" s="19"/>
      <c r="AA240" s="19"/>
      <c r="AB240" s="19"/>
      <c r="AC240" s="19"/>
      <c r="AD240" s="19"/>
      <c r="AE240" s="19"/>
      <c r="AF240" s="19"/>
      <c r="AG240" s="19"/>
      <c r="AH240" s="19"/>
      <c r="AI240" s="19"/>
      <c r="AJ240" s="19"/>
      <c r="AK240" s="19"/>
      <c r="AL240" s="19"/>
      <c r="AM240" s="19"/>
      <c r="AN240" s="19"/>
      <c r="AO240" s="19"/>
      <c r="AP240" s="19"/>
      <c r="AQ240" s="19"/>
      <c r="AR240" s="19"/>
      <c r="AS240" s="19"/>
      <c r="AT240" s="19"/>
      <c r="AU240" s="19"/>
      <c r="AV240" s="19"/>
      <c r="AW240" s="19"/>
      <c r="AX240" s="19"/>
      <c r="AY240" s="19"/>
      <c r="AZ240" s="19"/>
      <c r="BA240" s="19"/>
      <c r="BB240" s="19"/>
      <c r="BC240" s="19"/>
      <c r="BD240" s="19"/>
      <c r="BE240" s="19"/>
      <c r="BF240" s="13"/>
      <c r="BG240" s="13"/>
      <c r="BH240" s="13"/>
      <c r="BI240" s="13"/>
      <c r="BJ240" s="13"/>
      <c r="BK240" s="13"/>
      <c r="BL240" s="13"/>
      <c r="BM240" s="13"/>
      <c r="BN240" s="13"/>
      <c r="BO240" s="13"/>
      <c r="BP240" s="13"/>
      <c r="BQ240" s="13"/>
      <c r="BR240" s="13"/>
      <c r="BS240" s="13"/>
      <c r="BT240" s="13"/>
      <c r="BU240" s="13"/>
      <c r="BV240" s="13"/>
      <c r="BW240" s="13"/>
      <c r="BX240" s="13"/>
      <c r="BY240" s="13"/>
      <c r="BZ240" s="13"/>
      <c r="CA240" s="13"/>
      <c r="CB240" s="13"/>
      <c r="CC240" s="13"/>
      <c r="CD240" s="13"/>
      <c r="CE240" s="13"/>
      <c r="CF240" s="13"/>
      <c r="CG240" s="13"/>
      <c r="CH240" s="13"/>
      <c r="CI240" s="13"/>
      <c r="CJ240" s="13"/>
      <c r="CK240" s="13"/>
      <c r="CL240" s="13"/>
      <c r="CM240" s="13"/>
      <c r="CN240" s="13"/>
      <c r="CO240" s="13"/>
      <c r="CP240" s="13"/>
      <c r="CQ240" s="13"/>
      <c r="CR240" s="13"/>
      <c r="CS240" s="13"/>
      <c r="CT240" s="13"/>
      <c r="CU240" s="13"/>
      <c r="CV240" s="13"/>
      <c r="CW240" s="13"/>
      <c r="CX240" s="13"/>
      <c r="CY240" s="13"/>
      <c r="CZ240" s="13"/>
      <c r="DA240" s="13"/>
      <c r="DB240" s="13"/>
      <c r="DC240" s="13"/>
      <c r="DD240" s="13"/>
      <c r="DE240" s="13"/>
      <c r="DF240" s="13"/>
      <c r="DG240" s="13"/>
      <c r="DH240" s="13"/>
      <c r="DI240" s="13"/>
      <c r="DJ240" s="13"/>
      <c r="DK240" s="13"/>
      <c r="DL240" s="13"/>
      <c r="DM240" s="13"/>
      <c r="DN240" s="13"/>
      <c r="DO240" s="13"/>
      <c r="DP240" s="13"/>
      <c r="DQ240" s="13"/>
      <c r="DR240" s="13"/>
      <c r="DS240" s="13"/>
      <c r="DT240" s="13"/>
      <c r="DU240" s="13"/>
      <c r="DV240" s="13"/>
      <c r="DW240" s="13"/>
      <c r="DX240" s="13"/>
      <c r="DY240" s="13"/>
      <c r="DZ240" s="13"/>
      <c r="EA240" s="13"/>
      <c r="EB240" s="13"/>
      <c r="EC240" s="13"/>
      <c r="ED240" s="13"/>
      <c r="EE240" s="13"/>
      <c r="EF240" s="13"/>
      <c r="EG240" s="13"/>
      <c r="EH240" s="13"/>
      <c r="EI240" s="13"/>
      <c r="EJ240" s="13"/>
      <c r="EK240" s="13"/>
      <c r="EL240" s="13"/>
      <c r="EM240" s="13"/>
      <c r="EN240" s="13"/>
      <c r="EO240" s="13"/>
      <c r="EP240" s="13"/>
      <c r="EQ240" s="13"/>
      <c r="ER240" s="13"/>
      <c r="ES240" s="13"/>
      <c r="ET240" s="13"/>
      <c r="EU240" s="13"/>
      <c r="EV240" s="13"/>
      <c r="EW240" s="13"/>
      <c r="EX240" s="13"/>
      <c r="EY240" s="13"/>
      <c r="EZ240" s="13"/>
      <c r="FA240" s="13"/>
      <c r="FB240" s="13"/>
      <c r="FC240" s="13"/>
      <c r="FD240" s="13"/>
      <c r="FE240" s="13"/>
      <c r="FF240" s="13"/>
      <c r="FG240" s="13"/>
      <c r="FH240" s="13"/>
      <c r="FI240" s="13"/>
      <c r="FJ240" s="13"/>
      <c r="FK240" s="13"/>
      <c r="FL240" s="13"/>
      <c r="FM240" s="13"/>
      <c r="FN240" s="13"/>
      <c r="FO240" s="13"/>
      <c r="FP240" s="13"/>
      <c r="FQ240" s="13"/>
      <c r="FR240" s="13"/>
      <c r="FS240" s="13"/>
      <c r="FT240" s="13"/>
      <c r="FU240" s="13"/>
      <c r="FV240" s="13"/>
      <c r="FW240" s="13"/>
      <c r="FX240" s="13"/>
      <c r="FY240" s="13"/>
      <c r="FZ240" s="13"/>
      <c r="GA240" s="13"/>
      <c r="GB240" s="13"/>
      <c r="GC240" s="13"/>
      <c r="GD240" s="13"/>
      <c r="GE240" s="13"/>
      <c r="GF240" s="13"/>
      <c r="GG240" s="13"/>
      <c r="GH240" s="13"/>
      <c r="GI240" s="13"/>
      <c r="GJ240" s="13"/>
      <c r="GK240" s="13"/>
      <c r="GL240" s="13"/>
      <c r="GM240" s="13"/>
      <c r="GN240" s="13"/>
      <c r="GO240" s="13"/>
      <c r="GP240" s="13"/>
      <c r="GQ240" s="13"/>
      <c r="GR240" s="13"/>
      <c r="GS240" s="13"/>
      <c r="GT240" s="13"/>
      <c r="GU240" s="13"/>
      <c r="GV240" s="13"/>
      <c r="GW240" s="13"/>
      <c r="GX240" s="13"/>
      <c r="GY240" s="13"/>
      <c r="GZ240" s="13"/>
      <c r="HA240" s="13"/>
      <c r="HB240" s="13"/>
      <c r="HC240" s="13"/>
      <c r="HD240" s="13"/>
      <c r="HE240" s="13"/>
      <c r="HF240" s="13"/>
      <c r="HG240" s="13"/>
      <c r="HH240" s="13"/>
      <c r="HI240" s="13"/>
      <c r="HJ240" s="13"/>
      <c r="HK240" s="13"/>
      <c r="HL240" s="13"/>
      <c r="HM240" s="13"/>
      <c r="HN240" s="13"/>
      <c r="HO240" s="13"/>
      <c r="HP240" s="13"/>
      <c r="HQ240" s="13"/>
      <c r="HR240" s="13"/>
      <c r="HS240" s="13"/>
      <c r="HT240" s="13"/>
      <c r="HU240" s="13"/>
      <c r="HV240" s="13"/>
      <c r="HW240" s="13"/>
      <c r="HX240" s="13"/>
      <c r="HY240" s="13"/>
      <c r="HZ240" s="13"/>
      <c r="IA240" s="13"/>
      <c r="IB240" s="13"/>
      <c r="IC240" s="13"/>
      <c r="ID240" s="13"/>
      <c r="IE240" s="13"/>
      <c r="IF240" s="13"/>
      <c r="IG240" s="13"/>
      <c r="IH240" s="13"/>
      <c r="II240" s="13"/>
      <c r="IJ240" s="13"/>
      <c r="IK240" s="13"/>
      <c r="IL240" s="13"/>
      <c r="IM240" s="13"/>
      <c r="IN240" s="13"/>
      <c r="IO240" s="13"/>
      <c r="IP240" s="13"/>
      <c r="IQ240" s="13"/>
      <c r="IR240" s="13"/>
      <c r="IS240" s="13"/>
      <c r="IT240" s="13"/>
      <c r="IU240" s="13"/>
      <c r="IV240" s="13"/>
      <c r="IW240" s="13"/>
      <c r="IX240" s="13"/>
      <c r="IY240" s="13"/>
      <c r="IZ240" s="13"/>
      <c r="JA240" s="13"/>
      <c r="JB240" s="13"/>
      <c r="JC240" s="13"/>
      <c r="JD240" s="13"/>
      <c r="JE240" s="13"/>
      <c r="JF240" s="13"/>
      <c r="JG240" s="13"/>
      <c r="JH240" s="13"/>
      <c r="JI240" s="13"/>
      <c r="JJ240" s="13"/>
      <c r="JK240" s="13"/>
    </row>
    <row r="241" spans="2:271" x14ac:dyDescent="0.2">
      <c r="B241" s="19"/>
      <c r="C241" s="19"/>
      <c r="D241" s="19"/>
      <c r="E241" s="19"/>
      <c r="F241" s="19"/>
      <c r="G241" s="19"/>
      <c r="H241" s="19"/>
      <c r="I241" s="19"/>
      <c r="J241" s="6"/>
      <c r="K241" s="19"/>
      <c r="L241" s="19"/>
      <c r="M241" s="54"/>
      <c r="N241" s="19"/>
      <c r="O241" s="19"/>
      <c r="P241" s="19"/>
      <c r="Q241" s="19"/>
      <c r="R241" s="6"/>
      <c r="S241" s="6"/>
      <c r="T241" s="6"/>
      <c r="U241" s="19"/>
      <c r="V241" s="19"/>
      <c r="W241" s="19"/>
      <c r="X241" s="19"/>
      <c r="Y241" s="19"/>
      <c r="Z241" s="19"/>
      <c r="AA241" s="19"/>
      <c r="AB241" s="19"/>
      <c r="AC241" s="19"/>
      <c r="AD241" s="19"/>
      <c r="AE241" s="19"/>
      <c r="AF241" s="19"/>
      <c r="AG241" s="19"/>
      <c r="AH241" s="19"/>
      <c r="AI241" s="19"/>
      <c r="AJ241" s="19"/>
      <c r="AK241" s="19"/>
      <c r="AL241" s="19"/>
      <c r="AM241" s="19"/>
      <c r="AN241" s="19"/>
      <c r="AO241" s="19"/>
      <c r="AP241" s="19"/>
      <c r="AQ241" s="19"/>
      <c r="AR241" s="19"/>
      <c r="AS241" s="19"/>
      <c r="AT241" s="19"/>
      <c r="AU241" s="19"/>
      <c r="AV241" s="19"/>
      <c r="AW241" s="19"/>
      <c r="AX241" s="19"/>
      <c r="AY241" s="19"/>
      <c r="AZ241" s="19"/>
      <c r="BA241" s="19"/>
      <c r="BB241" s="19"/>
      <c r="BC241" s="19"/>
      <c r="BD241" s="19"/>
      <c r="BE241" s="19"/>
      <c r="BF241" s="13"/>
      <c r="BG241" s="13"/>
      <c r="BH241" s="13"/>
      <c r="BI241" s="13"/>
      <c r="BJ241" s="13"/>
      <c r="BK241" s="13"/>
      <c r="BL241" s="13"/>
      <c r="BM241" s="13"/>
      <c r="BN241" s="13"/>
      <c r="BO241" s="13"/>
      <c r="BP241" s="13"/>
      <c r="BQ241" s="13"/>
      <c r="BR241" s="13"/>
      <c r="BS241" s="13"/>
      <c r="BT241" s="13"/>
      <c r="BU241" s="13"/>
      <c r="BV241" s="13"/>
      <c r="BW241" s="13"/>
      <c r="BX241" s="13"/>
      <c r="BY241" s="13"/>
      <c r="BZ241" s="13"/>
      <c r="CA241" s="13"/>
      <c r="CB241" s="13"/>
      <c r="CC241" s="13"/>
      <c r="CD241" s="13"/>
      <c r="CE241" s="13"/>
      <c r="CF241" s="13"/>
      <c r="CG241" s="13"/>
      <c r="CH241" s="13"/>
      <c r="CI241" s="13"/>
      <c r="CJ241" s="13"/>
      <c r="CK241" s="13"/>
      <c r="CL241" s="13"/>
      <c r="CM241" s="13"/>
      <c r="CN241" s="13"/>
      <c r="CO241" s="13"/>
      <c r="CP241" s="13"/>
      <c r="CQ241" s="13"/>
      <c r="CR241" s="13"/>
      <c r="CS241" s="13"/>
      <c r="CT241" s="13"/>
      <c r="CU241" s="13"/>
      <c r="CV241" s="13"/>
      <c r="CW241" s="13"/>
      <c r="CX241" s="13"/>
      <c r="CY241" s="13"/>
      <c r="CZ241" s="13"/>
      <c r="DA241" s="13"/>
      <c r="DB241" s="13"/>
      <c r="DC241" s="13"/>
      <c r="DD241" s="13"/>
      <c r="DE241" s="13"/>
      <c r="DF241" s="13"/>
      <c r="DG241" s="13"/>
      <c r="DH241" s="13"/>
      <c r="DI241" s="13"/>
      <c r="DJ241" s="13"/>
      <c r="DK241" s="13"/>
      <c r="DL241" s="13"/>
      <c r="DM241" s="13"/>
      <c r="DN241" s="13"/>
      <c r="DO241" s="13"/>
      <c r="DP241" s="13"/>
      <c r="DQ241" s="13"/>
      <c r="DR241" s="13"/>
      <c r="DS241" s="13"/>
      <c r="DT241" s="13"/>
      <c r="DU241" s="13"/>
      <c r="DV241" s="13"/>
      <c r="DW241" s="13"/>
      <c r="DX241" s="13"/>
      <c r="DY241" s="13"/>
      <c r="DZ241" s="13"/>
      <c r="EA241" s="13"/>
      <c r="EB241" s="13"/>
      <c r="EC241" s="13"/>
      <c r="ED241" s="13"/>
      <c r="EE241" s="13"/>
      <c r="EF241" s="13"/>
      <c r="EG241" s="13"/>
      <c r="EH241" s="13"/>
      <c r="EI241" s="13"/>
      <c r="EJ241" s="13"/>
      <c r="EK241" s="13"/>
      <c r="EL241" s="13"/>
      <c r="EM241" s="13"/>
      <c r="EN241" s="13"/>
      <c r="EO241" s="13"/>
      <c r="EP241" s="13"/>
      <c r="EQ241" s="13"/>
      <c r="ER241" s="13"/>
      <c r="ES241" s="13"/>
      <c r="ET241" s="13"/>
      <c r="EU241" s="13"/>
      <c r="EV241" s="13"/>
      <c r="EW241" s="13"/>
      <c r="EX241" s="13"/>
      <c r="EY241" s="13"/>
      <c r="EZ241" s="13"/>
      <c r="FA241" s="13"/>
      <c r="FB241" s="13"/>
      <c r="FC241" s="13"/>
      <c r="FD241" s="13"/>
      <c r="FE241" s="13"/>
      <c r="FF241" s="13"/>
      <c r="FG241" s="13"/>
      <c r="FH241" s="13"/>
      <c r="FI241" s="13"/>
      <c r="FJ241" s="13"/>
      <c r="FK241" s="13"/>
      <c r="FL241" s="13"/>
      <c r="FM241" s="13"/>
      <c r="FN241" s="13"/>
      <c r="FO241" s="13"/>
      <c r="FP241" s="13"/>
      <c r="FQ241" s="13"/>
      <c r="FR241" s="13"/>
      <c r="FS241" s="13"/>
      <c r="FT241" s="13"/>
      <c r="FU241" s="13"/>
      <c r="FV241" s="13"/>
      <c r="FW241" s="13"/>
      <c r="FX241" s="13"/>
      <c r="FY241" s="13"/>
      <c r="FZ241" s="13"/>
      <c r="GA241" s="13"/>
      <c r="GB241" s="13"/>
      <c r="GC241" s="13"/>
      <c r="GD241" s="13"/>
      <c r="GE241" s="13"/>
      <c r="GF241" s="13"/>
      <c r="GG241" s="13"/>
      <c r="GH241" s="13"/>
      <c r="GI241" s="13"/>
      <c r="GJ241" s="13"/>
      <c r="GK241" s="13"/>
      <c r="GL241" s="13"/>
      <c r="GM241" s="13"/>
      <c r="GN241" s="13"/>
      <c r="GO241" s="13"/>
      <c r="GP241" s="13"/>
      <c r="GQ241" s="13"/>
      <c r="GR241" s="13"/>
      <c r="GS241" s="13"/>
      <c r="GT241" s="13"/>
      <c r="GU241" s="13"/>
      <c r="GV241" s="13"/>
      <c r="GW241" s="13"/>
      <c r="GX241" s="13"/>
      <c r="GY241" s="13"/>
      <c r="GZ241" s="13"/>
      <c r="HA241" s="13"/>
      <c r="HB241" s="13"/>
      <c r="HC241" s="13"/>
      <c r="HD241" s="13"/>
      <c r="HE241" s="13"/>
      <c r="HF241" s="13"/>
      <c r="HG241" s="13"/>
      <c r="HH241" s="13"/>
      <c r="HI241" s="13"/>
      <c r="HJ241" s="13"/>
      <c r="HK241" s="13"/>
      <c r="HL241" s="13"/>
      <c r="HM241" s="13"/>
      <c r="HN241" s="13"/>
      <c r="HO241" s="13"/>
      <c r="HP241" s="13"/>
      <c r="HQ241" s="13"/>
      <c r="HR241" s="13"/>
      <c r="HS241" s="13"/>
      <c r="HT241" s="13"/>
      <c r="HU241" s="13"/>
      <c r="HV241" s="13"/>
      <c r="HW241" s="13"/>
      <c r="HX241" s="13"/>
      <c r="HY241" s="13"/>
      <c r="HZ241" s="13"/>
      <c r="IA241" s="13"/>
      <c r="IB241" s="13"/>
      <c r="IC241" s="13"/>
      <c r="ID241" s="13"/>
      <c r="IE241" s="13"/>
      <c r="IF241" s="13"/>
      <c r="IG241" s="13"/>
      <c r="IH241" s="13"/>
      <c r="II241" s="13"/>
      <c r="IJ241" s="13"/>
      <c r="IK241" s="13"/>
      <c r="IL241" s="13"/>
      <c r="IM241" s="13"/>
      <c r="IN241" s="13"/>
      <c r="IO241" s="13"/>
      <c r="IP241" s="13"/>
      <c r="IQ241" s="13"/>
      <c r="IR241" s="13"/>
      <c r="IS241" s="13"/>
      <c r="IT241" s="13"/>
      <c r="IU241" s="13"/>
      <c r="IV241" s="13"/>
      <c r="IW241" s="13"/>
      <c r="IX241" s="13"/>
      <c r="IY241" s="13"/>
      <c r="IZ241" s="13"/>
      <c r="JA241" s="13"/>
      <c r="JB241" s="13"/>
      <c r="JC241" s="13"/>
      <c r="JD241" s="13"/>
      <c r="JE241" s="13"/>
      <c r="JF241" s="13"/>
      <c r="JG241" s="13"/>
      <c r="JH241" s="13"/>
      <c r="JI241" s="13"/>
      <c r="JJ241" s="13"/>
      <c r="JK241" s="13"/>
    </row>
    <row r="242" spans="2:271" x14ac:dyDescent="0.2">
      <c r="B242" s="6"/>
      <c r="C242" s="6"/>
      <c r="D242" s="6"/>
      <c r="E242" s="6"/>
      <c r="F242" s="87"/>
      <c r="G242" s="6"/>
      <c r="H242" s="6"/>
      <c r="I242" s="6"/>
      <c r="J242" s="6"/>
      <c r="K242" s="19"/>
      <c r="L242" s="19"/>
      <c r="M242" s="54"/>
      <c r="N242" s="19"/>
      <c r="O242" s="19"/>
      <c r="P242" s="19"/>
      <c r="Q242" s="19"/>
      <c r="R242" s="6"/>
      <c r="S242" s="6"/>
      <c r="T242" s="6"/>
      <c r="U242" s="19"/>
      <c r="V242" s="19"/>
      <c r="W242" s="19"/>
      <c r="X242" s="19"/>
      <c r="Y242" s="19"/>
      <c r="Z242" s="19"/>
      <c r="AA242" s="19"/>
      <c r="AB242" s="19"/>
      <c r="AC242" s="19"/>
      <c r="AD242" s="19"/>
      <c r="AE242" s="19"/>
      <c r="AF242" s="19"/>
      <c r="AG242" s="19"/>
      <c r="AH242" s="19"/>
      <c r="AI242" s="19"/>
      <c r="AJ242" s="19"/>
      <c r="AK242" s="19"/>
      <c r="AL242" s="19"/>
      <c r="AM242" s="19"/>
      <c r="AN242" s="19"/>
      <c r="AO242" s="19"/>
      <c r="AP242" s="19"/>
      <c r="AQ242" s="19"/>
      <c r="AR242" s="19"/>
      <c r="AS242" s="19"/>
      <c r="AT242" s="19"/>
      <c r="AU242" s="19"/>
      <c r="AV242" s="19"/>
      <c r="AW242" s="19"/>
      <c r="AX242" s="19"/>
      <c r="AY242" s="19"/>
      <c r="AZ242" s="19"/>
      <c r="BA242" s="19"/>
      <c r="BB242" s="19"/>
      <c r="BC242" s="19"/>
      <c r="BD242" s="19"/>
      <c r="BE242" s="19"/>
      <c r="BF242" s="13"/>
      <c r="BG242" s="13"/>
      <c r="BH242" s="13"/>
      <c r="BI242" s="13"/>
      <c r="BJ242" s="13"/>
      <c r="BK242" s="13"/>
      <c r="BL242" s="13"/>
      <c r="BM242" s="13"/>
      <c r="BN242" s="13"/>
      <c r="BO242" s="13"/>
      <c r="BP242" s="13"/>
      <c r="BQ242" s="13"/>
      <c r="BR242" s="13"/>
      <c r="BS242" s="13"/>
      <c r="BT242" s="13"/>
      <c r="BU242" s="13"/>
      <c r="BV242" s="13"/>
      <c r="BW242" s="13"/>
      <c r="BX242" s="13"/>
      <c r="BY242" s="13"/>
      <c r="BZ242" s="13"/>
      <c r="CA242" s="13"/>
      <c r="CB242" s="13"/>
      <c r="CC242" s="13"/>
      <c r="CD242" s="13"/>
      <c r="CE242" s="13"/>
      <c r="CF242" s="13"/>
      <c r="CG242" s="13"/>
      <c r="CH242" s="13"/>
      <c r="CI242" s="13"/>
      <c r="CJ242" s="13"/>
      <c r="CK242" s="13"/>
      <c r="CL242" s="13"/>
      <c r="CM242" s="13"/>
      <c r="CN242" s="13"/>
      <c r="CO242" s="13"/>
      <c r="CP242" s="13"/>
      <c r="CQ242" s="13"/>
      <c r="CR242" s="13"/>
      <c r="CS242" s="13"/>
      <c r="CT242" s="13"/>
      <c r="CU242" s="13"/>
      <c r="CV242" s="13"/>
      <c r="CW242" s="13"/>
      <c r="CX242" s="13"/>
      <c r="CY242" s="13"/>
      <c r="CZ242" s="13"/>
      <c r="DA242" s="13"/>
      <c r="DB242" s="13"/>
      <c r="DC242" s="13"/>
      <c r="DD242" s="13"/>
      <c r="DE242" s="13"/>
      <c r="DF242" s="13"/>
      <c r="DG242" s="13"/>
      <c r="DH242" s="13"/>
      <c r="DI242" s="13"/>
      <c r="DJ242" s="13"/>
      <c r="DK242" s="13"/>
      <c r="DL242" s="13"/>
      <c r="DM242" s="13"/>
      <c r="DN242" s="13"/>
      <c r="DO242" s="13"/>
      <c r="DP242" s="13"/>
      <c r="DQ242" s="13"/>
      <c r="DR242" s="13"/>
      <c r="DS242" s="13"/>
      <c r="DT242" s="13"/>
      <c r="DU242" s="13"/>
      <c r="DV242" s="13"/>
      <c r="DW242" s="13"/>
      <c r="DX242" s="13"/>
      <c r="DY242" s="13"/>
      <c r="DZ242" s="13"/>
      <c r="EA242" s="13"/>
      <c r="EB242" s="13"/>
      <c r="EC242" s="13"/>
      <c r="ED242" s="13"/>
      <c r="EE242" s="13"/>
      <c r="EF242" s="13"/>
      <c r="EG242" s="13"/>
      <c r="EH242" s="13"/>
      <c r="EI242" s="13"/>
      <c r="EJ242" s="13"/>
      <c r="EK242" s="13"/>
      <c r="EL242" s="13"/>
      <c r="EM242" s="13"/>
      <c r="EN242" s="13"/>
      <c r="EO242" s="13"/>
      <c r="EP242" s="13"/>
      <c r="EQ242" s="13"/>
      <c r="ER242" s="13"/>
      <c r="ES242" s="13"/>
      <c r="ET242" s="13"/>
      <c r="EU242" s="13"/>
      <c r="EV242" s="13"/>
      <c r="EW242" s="13"/>
      <c r="EX242" s="13"/>
      <c r="EY242" s="13"/>
      <c r="EZ242" s="13"/>
      <c r="FA242" s="13"/>
      <c r="FB242" s="13"/>
      <c r="FC242" s="13"/>
      <c r="FD242" s="13"/>
      <c r="FE242" s="13"/>
      <c r="FF242" s="13"/>
      <c r="FG242" s="13"/>
      <c r="FH242" s="13"/>
      <c r="FI242" s="13"/>
      <c r="FJ242" s="13"/>
      <c r="FK242" s="13"/>
      <c r="FL242" s="13"/>
      <c r="FM242" s="13"/>
      <c r="FN242" s="13"/>
      <c r="FO242" s="13"/>
      <c r="FP242" s="13"/>
      <c r="FQ242" s="13"/>
      <c r="FR242" s="13"/>
      <c r="FS242" s="13"/>
      <c r="FT242" s="13"/>
      <c r="FU242" s="13"/>
      <c r="FV242" s="13"/>
      <c r="FW242" s="13"/>
      <c r="FX242" s="13"/>
      <c r="FY242" s="13"/>
      <c r="FZ242" s="13"/>
      <c r="GA242" s="13"/>
      <c r="GB242" s="13"/>
      <c r="GC242" s="13"/>
      <c r="GD242" s="13"/>
      <c r="GE242" s="13"/>
      <c r="GF242" s="13"/>
      <c r="GG242" s="13"/>
      <c r="GH242" s="13"/>
      <c r="GI242" s="13"/>
      <c r="GJ242" s="13"/>
      <c r="GK242" s="13"/>
      <c r="GL242" s="13"/>
      <c r="GM242" s="13"/>
      <c r="GN242" s="13"/>
      <c r="GO242" s="13"/>
      <c r="GP242" s="13"/>
      <c r="GQ242" s="13"/>
      <c r="GR242" s="13"/>
      <c r="GS242" s="13"/>
      <c r="GT242" s="13"/>
      <c r="GU242" s="13"/>
      <c r="GV242" s="13"/>
      <c r="GW242" s="13"/>
      <c r="GX242" s="13"/>
      <c r="GY242" s="13"/>
      <c r="GZ242" s="13"/>
      <c r="HA242" s="13"/>
      <c r="HB242" s="13"/>
      <c r="HC242" s="13"/>
      <c r="HD242" s="13"/>
      <c r="HE242" s="13"/>
      <c r="HF242" s="13"/>
      <c r="HG242" s="13"/>
      <c r="HH242" s="13"/>
      <c r="HI242" s="13"/>
      <c r="HJ242" s="13"/>
      <c r="HK242" s="13"/>
      <c r="HL242" s="13"/>
      <c r="HM242" s="13"/>
      <c r="HN242" s="13"/>
      <c r="HO242" s="13"/>
      <c r="HP242" s="13"/>
      <c r="HQ242" s="13"/>
      <c r="HR242" s="13"/>
      <c r="HS242" s="13"/>
      <c r="HT242" s="13"/>
      <c r="HU242" s="13"/>
      <c r="HV242" s="13"/>
      <c r="HW242" s="13"/>
      <c r="HX242" s="13"/>
      <c r="HY242" s="13"/>
      <c r="HZ242" s="13"/>
      <c r="IA242" s="13"/>
      <c r="IB242" s="13"/>
      <c r="IC242" s="13"/>
      <c r="ID242" s="13"/>
      <c r="IE242" s="13"/>
      <c r="IF242" s="13"/>
      <c r="IG242" s="13"/>
      <c r="IH242" s="13"/>
      <c r="II242" s="13"/>
      <c r="IJ242" s="13"/>
      <c r="IK242" s="13"/>
      <c r="IL242" s="13"/>
      <c r="IM242" s="13"/>
      <c r="IN242" s="13"/>
      <c r="IO242" s="13"/>
      <c r="IP242" s="13"/>
      <c r="IQ242" s="13"/>
      <c r="IR242" s="13"/>
      <c r="IS242" s="13"/>
      <c r="IT242" s="13"/>
      <c r="IU242" s="13"/>
      <c r="IV242" s="13"/>
      <c r="IW242" s="13"/>
      <c r="IX242" s="13"/>
      <c r="IY242" s="13"/>
      <c r="IZ242" s="13"/>
      <c r="JA242" s="13"/>
      <c r="JB242" s="13"/>
      <c r="JC242" s="13"/>
      <c r="JD242" s="13"/>
      <c r="JE242" s="13"/>
      <c r="JF242" s="13"/>
      <c r="JG242" s="13"/>
      <c r="JH242" s="13"/>
      <c r="JI242" s="13"/>
      <c r="JJ242" s="13"/>
      <c r="JK242" s="13"/>
    </row>
    <row r="243" spans="2:271" x14ac:dyDescent="0.2">
      <c r="B243" s="6"/>
      <c r="C243" s="6"/>
      <c r="D243" s="6"/>
      <c r="E243" s="6"/>
      <c r="F243" s="6"/>
      <c r="G243" s="6"/>
      <c r="H243" s="6"/>
      <c r="I243" s="6"/>
      <c r="J243" s="6"/>
      <c r="K243" s="6"/>
      <c r="L243" s="6"/>
      <c r="M243" s="88"/>
      <c r="N243" s="6"/>
      <c r="O243" s="6"/>
      <c r="P243" s="6"/>
      <c r="Q243" s="6"/>
      <c r="R243" s="6"/>
      <c r="S243" s="6"/>
      <c r="T243" s="6"/>
      <c r="U243" s="19"/>
      <c r="V243" s="19"/>
      <c r="W243" s="19"/>
      <c r="X243" s="19"/>
      <c r="Y243" s="19"/>
      <c r="Z243" s="19"/>
      <c r="AA243" s="19"/>
      <c r="AB243" s="19"/>
      <c r="AC243" s="19"/>
      <c r="AD243" s="19"/>
      <c r="AE243" s="19"/>
      <c r="AF243" s="19"/>
      <c r="AG243" s="19"/>
      <c r="AH243" s="19"/>
      <c r="AI243" s="19"/>
      <c r="AJ243" s="19"/>
      <c r="AK243" s="19"/>
      <c r="AL243" s="19"/>
      <c r="AM243" s="19"/>
      <c r="AN243" s="19"/>
      <c r="AO243" s="19"/>
      <c r="AP243" s="19"/>
      <c r="AQ243" s="19"/>
      <c r="AR243" s="19"/>
      <c r="AS243" s="19"/>
      <c r="AT243" s="19"/>
      <c r="AU243" s="19"/>
      <c r="AV243" s="19"/>
      <c r="AW243" s="19"/>
      <c r="AX243" s="19"/>
      <c r="AY243" s="19"/>
      <c r="AZ243" s="19"/>
      <c r="BA243" s="19"/>
      <c r="BB243" s="19"/>
      <c r="BC243" s="19"/>
      <c r="BD243" s="19"/>
      <c r="BE243" s="19"/>
      <c r="BF243" s="13"/>
      <c r="BG243" s="13"/>
      <c r="BH243" s="13"/>
      <c r="BI243" s="13"/>
      <c r="BJ243" s="13"/>
      <c r="BK243" s="13"/>
      <c r="BL243" s="13"/>
      <c r="BM243" s="13"/>
      <c r="BN243" s="13"/>
      <c r="BO243" s="13"/>
      <c r="BP243" s="13"/>
      <c r="BQ243" s="13"/>
      <c r="BR243" s="13"/>
      <c r="BS243" s="13"/>
      <c r="BT243" s="13"/>
      <c r="BU243" s="13"/>
      <c r="BV243" s="13"/>
      <c r="BW243" s="13"/>
      <c r="BX243" s="13"/>
      <c r="BY243" s="13"/>
      <c r="BZ243" s="13"/>
      <c r="CA243" s="13"/>
      <c r="CB243" s="13"/>
      <c r="CC243" s="13"/>
      <c r="CD243" s="13"/>
      <c r="CE243" s="13"/>
      <c r="CF243" s="13"/>
      <c r="CG243" s="13"/>
      <c r="CH243" s="13"/>
      <c r="CI243" s="13"/>
      <c r="CJ243" s="13"/>
      <c r="CK243" s="13"/>
      <c r="CL243" s="13"/>
      <c r="CM243" s="13"/>
      <c r="CN243" s="13"/>
      <c r="CO243" s="13"/>
      <c r="CP243" s="13"/>
      <c r="CQ243" s="13"/>
      <c r="CR243" s="13"/>
      <c r="CS243" s="13"/>
      <c r="CT243" s="13"/>
      <c r="CU243" s="13"/>
      <c r="CV243" s="13"/>
      <c r="CW243" s="13"/>
      <c r="CX243" s="13"/>
      <c r="CY243" s="13"/>
      <c r="CZ243" s="13"/>
      <c r="DA243" s="13"/>
      <c r="DB243" s="13"/>
      <c r="DC243" s="13"/>
      <c r="DD243" s="13"/>
      <c r="DE243" s="13"/>
      <c r="DF243" s="13"/>
      <c r="DG243" s="13"/>
      <c r="DH243" s="13"/>
      <c r="DI243" s="13"/>
      <c r="DJ243" s="13"/>
      <c r="DK243" s="13"/>
      <c r="DL243" s="13"/>
      <c r="DM243" s="13"/>
      <c r="DN243" s="13"/>
      <c r="DO243" s="13"/>
      <c r="DP243" s="13"/>
      <c r="DQ243" s="13"/>
      <c r="DR243" s="13"/>
      <c r="DS243" s="13"/>
      <c r="DT243" s="13"/>
      <c r="DU243" s="13"/>
      <c r="DV243" s="13"/>
      <c r="DW243" s="13"/>
      <c r="DX243" s="13"/>
      <c r="DY243" s="13"/>
      <c r="DZ243" s="13"/>
      <c r="EA243" s="13"/>
      <c r="EB243" s="13"/>
      <c r="EC243" s="13"/>
      <c r="ED243" s="13"/>
      <c r="EE243" s="13"/>
      <c r="EF243" s="13"/>
      <c r="EG243" s="13"/>
      <c r="EH243" s="13"/>
      <c r="EI243" s="13"/>
      <c r="EJ243" s="13"/>
      <c r="EK243" s="13"/>
      <c r="EL243" s="13"/>
      <c r="EM243" s="13"/>
      <c r="EN243" s="13"/>
      <c r="EO243" s="13"/>
      <c r="EP243" s="13"/>
      <c r="EQ243" s="13"/>
      <c r="ER243" s="13"/>
      <c r="ES243" s="13"/>
      <c r="ET243" s="13"/>
      <c r="EU243" s="13"/>
      <c r="EV243" s="13"/>
      <c r="EW243" s="13"/>
      <c r="EX243" s="13"/>
      <c r="EY243" s="13"/>
      <c r="EZ243" s="13"/>
      <c r="FA243" s="13"/>
      <c r="FB243" s="13"/>
      <c r="FC243" s="13"/>
      <c r="FD243" s="13"/>
      <c r="FE243" s="13"/>
      <c r="FF243" s="13"/>
      <c r="FG243" s="13"/>
      <c r="FH243" s="13"/>
      <c r="FI243" s="13"/>
      <c r="FJ243" s="13"/>
      <c r="FK243" s="13"/>
      <c r="FL243" s="13"/>
      <c r="FM243" s="13"/>
      <c r="FN243" s="13"/>
      <c r="FO243" s="13"/>
      <c r="FP243" s="13"/>
      <c r="FQ243" s="13"/>
      <c r="FR243" s="13"/>
      <c r="FS243" s="13"/>
      <c r="FT243" s="13"/>
      <c r="FU243" s="13"/>
      <c r="FV243" s="13"/>
      <c r="FW243" s="13"/>
      <c r="FX243" s="13"/>
      <c r="FY243" s="13"/>
      <c r="FZ243" s="13"/>
      <c r="GA243" s="13"/>
      <c r="GB243" s="13"/>
      <c r="GC243" s="13"/>
      <c r="GD243" s="13"/>
      <c r="GE243" s="13"/>
      <c r="GF243" s="13"/>
      <c r="GG243" s="13"/>
      <c r="GH243" s="13"/>
      <c r="GI243" s="13"/>
      <c r="GJ243" s="13"/>
      <c r="GK243" s="13"/>
      <c r="GL243" s="13"/>
      <c r="GM243" s="13"/>
      <c r="GN243" s="13"/>
      <c r="GO243" s="13"/>
      <c r="GP243" s="13"/>
      <c r="GQ243" s="13"/>
      <c r="GR243" s="13"/>
      <c r="GS243" s="13"/>
      <c r="GT243" s="13"/>
      <c r="GU243" s="13"/>
      <c r="GV243" s="13"/>
      <c r="GW243" s="13"/>
      <c r="GX243" s="13"/>
      <c r="GY243" s="13"/>
      <c r="GZ243" s="13"/>
      <c r="HA243" s="13"/>
      <c r="HB243" s="13"/>
      <c r="HC243" s="13"/>
      <c r="HD243" s="13"/>
      <c r="HE243" s="13"/>
      <c r="HF243" s="13"/>
      <c r="HG243" s="13"/>
      <c r="HH243" s="13"/>
      <c r="HI243" s="13"/>
      <c r="HJ243" s="13"/>
      <c r="HK243" s="13"/>
      <c r="HL243" s="13"/>
      <c r="HM243" s="13"/>
      <c r="HN243" s="13"/>
      <c r="HO243" s="13"/>
      <c r="HP243" s="13"/>
      <c r="HQ243" s="13"/>
      <c r="HR243" s="13"/>
      <c r="HS243" s="13"/>
      <c r="HT243" s="13"/>
      <c r="HU243" s="13"/>
      <c r="HV243" s="13"/>
      <c r="HW243" s="13"/>
      <c r="HX243" s="13"/>
      <c r="HY243" s="13"/>
      <c r="HZ243" s="13"/>
      <c r="IA243" s="13"/>
      <c r="IB243" s="13"/>
      <c r="IC243" s="13"/>
      <c r="ID243" s="13"/>
      <c r="IE243" s="13"/>
      <c r="IF243" s="13"/>
      <c r="IG243" s="13"/>
      <c r="IH243" s="13"/>
      <c r="II243" s="13"/>
      <c r="IJ243" s="13"/>
      <c r="IK243" s="13"/>
      <c r="IL243" s="13"/>
      <c r="IM243" s="13"/>
      <c r="IN243" s="13"/>
      <c r="IO243" s="13"/>
      <c r="IP243" s="13"/>
      <c r="IQ243" s="13"/>
      <c r="IR243" s="13"/>
      <c r="IS243" s="13"/>
      <c r="IT243" s="13"/>
      <c r="IU243" s="13"/>
      <c r="IV243" s="13"/>
      <c r="IW243" s="13"/>
      <c r="IX243" s="13"/>
      <c r="IY243" s="13"/>
      <c r="IZ243" s="13"/>
      <c r="JA243" s="13"/>
      <c r="JB243" s="13"/>
      <c r="JC243" s="13"/>
      <c r="JD243" s="13"/>
      <c r="JE243" s="13"/>
      <c r="JF243" s="13"/>
      <c r="JG243" s="13"/>
      <c r="JH243" s="13"/>
      <c r="JI243" s="13"/>
      <c r="JJ243" s="13"/>
      <c r="JK243" s="13"/>
    </row>
    <row r="244" spans="2:271" x14ac:dyDescent="0.2">
      <c r="B244" s="6"/>
      <c r="C244" s="6"/>
      <c r="D244" s="6"/>
      <c r="E244" s="6"/>
      <c r="F244" s="6"/>
      <c r="G244" s="6"/>
      <c r="H244" s="6"/>
      <c r="I244" s="6"/>
      <c r="J244" s="6"/>
      <c r="K244" s="6"/>
      <c r="L244" s="6"/>
      <c r="M244" s="88"/>
      <c r="N244" s="6"/>
      <c r="O244" s="6"/>
      <c r="P244" s="6"/>
      <c r="Q244" s="6"/>
      <c r="R244" s="6"/>
      <c r="S244" s="6"/>
      <c r="T244" s="6"/>
      <c r="U244" s="19"/>
      <c r="V244" s="19"/>
      <c r="W244" s="19"/>
      <c r="X244" s="19"/>
      <c r="Y244" s="19"/>
      <c r="Z244" s="19"/>
      <c r="AA244" s="19"/>
      <c r="AB244" s="19"/>
      <c r="AC244" s="19"/>
      <c r="AD244" s="19"/>
      <c r="AE244" s="19"/>
      <c r="AF244" s="19"/>
      <c r="AG244" s="19"/>
      <c r="AH244" s="19"/>
      <c r="AI244" s="19"/>
      <c r="AJ244" s="19"/>
      <c r="AK244" s="19"/>
      <c r="AL244" s="19"/>
      <c r="AM244" s="19"/>
      <c r="AN244" s="19"/>
      <c r="AO244" s="19"/>
      <c r="AP244" s="19"/>
      <c r="AQ244" s="19"/>
      <c r="AR244" s="19"/>
      <c r="AS244" s="19"/>
      <c r="AT244" s="19"/>
      <c r="AU244" s="19"/>
      <c r="AV244" s="19"/>
      <c r="AW244" s="19"/>
      <c r="AX244" s="19"/>
      <c r="AY244" s="19"/>
      <c r="AZ244" s="19"/>
      <c r="BA244" s="19"/>
      <c r="BB244" s="19"/>
      <c r="BC244" s="19"/>
      <c r="BD244" s="19"/>
      <c r="BE244" s="19"/>
      <c r="BF244" s="13"/>
      <c r="BG244" s="13"/>
      <c r="BH244" s="13"/>
      <c r="BI244" s="13"/>
      <c r="BJ244" s="13"/>
      <c r="BK244" s="13"/>
      <c r="BL244" s="13"/>
      <c r="BM244" s="13"/>
      <c r="BN244" s="13"/>
      <c r="BO244" s="13"/>
      <c r="BP244" s="13"/>
      <c r="BQ244" s="13"/>
      <c r="BR244" s="13"/>
      <c r="BS244" s="13"/>
      <c r="BT244" s="13"/>
      <c r="BU244" s="13"/>
      <c r="BV244" s="13"/>
      <c r="BW244" s="13"/>
      <c r="BX244" s="13"/>
      <c r="BY244" s="13"/>
      <c r="BZ244" s="13"/>
      <c r="CA244" s="13"/>
      <c r="CB244" s="13"/>
      <c r="CC244" s="13"/>
      <c r="CD244" s="13"/>
      <c r="CE244" s="13"/>
      <c r="CF244" s="13"/>
      <c r="CG244" s="13"/>
      <c r="CH244" s="13"/>
      <c r="CI244" s="13"/>
      <c r="CJ244" s="13"/>
      <c r="CK244" s="13"/>
      <c r="CL244" s="13"/>
      <c r="CM244" s="13"/>
      <c r="CN244" s="13"/>
      <c r="CO244" s="13"/>
      <c r="CP244" s="13"/>
      <c r="CQ244" s="13"/>
      <c r="CR244" s="13"/>
      <c r="CS244" s="13"/>
      <c r="CT244" s="13"/>
      <c r="CU244" s="13"/>
      <c r="CV244" s="13"/>
      <c r="CW244" s="13"/>
      <c r="CX244" s="13"/>
      <c r="CY244" s="13"/>
      <c r="CZ244" s="13"/>
      <c r="DA244" s="13"/>
      <c r="DB244" s="13"/>
      <c r="DC244" s="13"/>
      <c r="DD244" s="13"/>
      <c r="DE244" s="13"/>
      <c r="DF244" s="13"/>
      <c r="DG244" s="13"/>
      <c r="DH244" s="13"/>
      <c r="DI244" s="13"/>
      <c r="DJ244" s="13"/>
      <c r="DK244" s="13"/>
      <c r="DL244" s="13"/>
      <c r="DM244" s="13"/>
      <c r="DN244" s="13"/>
      <c r="DO244" s="13"/>
      <c r="DP244" s="13"/>
      <c r="DQ244" s="13"/>
      <c r="DR244" s="13"/>
      <c r="DS244" s="13"/>
      <c r="DT244" s="13"/>
      <c r="DU244" s="13"/>
      <c r="DV244" s="13"/>
      <c r="DW244" s="13"/>
      <c r="DX244" s="13"/>
      <c r="DY244" s="13"/>
      <c r="DZ244" s="13"/>
      <c r="EA244" s="13"/>
      <c r="EB244" s="13"/>
      <c r="EC244" s="13"/>
      <c r="ED244" s="13"/>
      <c r="EE244" s="13"/>
      <c r="EF244" s="13"/>
      <c r="EG244" s="13"/>
      <c r="EH244" s="13"/>
      <c r="EI244" s="13"/>
      <c r="EJ244" s="13"/>
      <c r="EK244" s="13"/>
      <c r="EL244" s="13"/>
      <c r="EM244" s="13"/>
      <c r="EN244" s="13"/>
      <c r="EO244" s="13"/>
      <c r="EP244" s="13"/>
      <c r="EQ244" s="13"/>
      <c r="ER244" s="13"/>
      <c r="ES244" s="13"/>
      <c r="ET244" s="13"/>
      <c r="EU244" s="13"/>
      <c r="EV244" s="13"/>
      <c r="EW244" s="13"/>
      <c r="EX244" s="13"/>
      <c r="EY244" s="13"/>
      <c r="EZ244" s="13"/>
      <c r="FA244" s="13"/>
      <c r="FB244" s="13"/>
      <c r="FC244" s="13"/>
      <c r="FD244" s="13"/>
      <c r="FE244" s="13"/>
      <c r="FF244" s="13"/>
      <c r="FG244" s="13"/>
      <c r="FH244" s="13"/>
      <c r="FI244" s="13"/>
      <c r="FJ244" s="13"/>
      <c r="FK244" s="13"/>
      <c r="FL244" s="13"/>
      <c r="FM244" s="13"/>
      <c r="FN244" s="13"/>
      <c r="FO244" s="13"/>
      <c r="FP244" s="13"/>
      <c r="FQ244" s="13"/>
      <c r="FR244" s="13"/>
      <c r="FS244" s="13"/>
      <c r="FT244" s="13"/>
      <c r="FU244" s="13"/>
      <c r="FV244" s="13"/>
      <c r="FW244" s="13"/>
      <c r="FX244" s="13"/>
      <c r="FY244" s="13"/>
      <c r="FZ244" s="13"/>
      <c r="GA244" s="13"/>
      <c r="GB244" s="13"/>
      <c r="GC244" s="13"/>
      <c r="GD244" s="13"/>
      <c r="GE244" s="13"/>
      <c r="GF244" s="13"/>
      <c r="GG244" s="13"/>
      <c r="GH244" s="13"/>
      <c r="GI244" s="13"/>
      <c r="GJ244" s="13"/>
      <c r="GK244" s="13"/>
      <c r="GL244" s="13"/>
      <c r="GM244" s="13"/>
      <c r="GN244" s="13"/>
      <c r="GO244" s="13"/>
      <c r="GP244" s="13"/>
      <c r="GQ244" s="13"/>
      <c r="GR244" s="13"/>
      <c r="GS244" s="13"/>
      <c r="GT244" s="13"/>
      <c r="GU244" s="13"/>
      <c r="GV244" s="13"/>
      <c r="GW244" s="13"/>
      <c r="GX244" s="13"/>
      <c r="GY244" s="13"/>
      <c r="GZ244" s="13"/>
      <c r="HA244" s="13"/>
      <c r="HB244" s="13"/>
      <c r="HC244" s="13"/>
      <c r="HD244" s="13"/>
      <c r="HE244" s="13"/>
      <c r="HF244" s="13"/>
      <c r="HG244" s="13"/>
      <c r="HH244" s="13"/>
      <c r="HI244" s="13"/>
      <c r="HJ244" s="13"/>
      <c r="HK244" s="13"/>
      <c r="HL244" s="13"/>
      <c r="HM244" s="13"/>
      <c r="HN244" s="13"/>
      <c r="HO244" s="13"/>
      <c r="HP244" s="13"/>
      <c r="HQ244" s="13"/>
      <c r="HR244" s="13"/>
      <c r="HS244" s="13"/>
      <c r="HT244" s="13"/>
      <c r="HU244" s="13"/>
      <c r="HV244" s="13"/>
      <c r="HW244" s="13"/>
      <c r="HX244" s="13"/>
      <c r="HY244" s="13"/>
      <c r="HZ244" s="13"/>
      <c r="IA244" s="13"/>
      <c r="IB244" s="13"/>
      <c r="IC244" s="13"/>
      <c r="ID244" s="13"/>
      <c r="IE244" s="13"/>
      <c r="IF244" s="13"/>
      <c r="IG244" s="13"/>
      <c r="IH244" s="13"/>
      <c r="II244" s="13"/>
      <c r="IJ244" s="13"/>
      <c r="IK244" s="13"/>
      <c r="IL244" s="13"/>
      <c r="IM244" s="13"/>
      <c r="IN244" s="13"/>
      <c r="IO244" s="13"/>
      <c r="IP244" s="13"/>
      <c r="IQ244" s="13"/>
      <c r="IR244" s="13"/>
      <c r="IS244" s="13"/>
      <c r="IT244" s="13"/>
      <c r="IU244" s="13"/>
      <c r="IV244" s="13"/>
      <c r="IW244" s="13"/>
      <c r="IX244" s="13"/>
      <c r="IY244" s="13"/>
      <c r="IZ244" s="13"/>
      <c r="JA244" s="13"/>
      <c r="JB244" s="13"/>
      <c r="JC244" s="13"/>
      <c r="JD244" s="13"/>
      <c r="JE244" s="13"/>
      <c r="JF244" s="13"/>
      <c r="JG244" s="13"/>
      <c r="JH244" s="13"/>
      <c r="JI244" s="13"/>
      <c r="JJ244" s="13"/>
      <c r="JK244" s="13"/>
    </row>
    <row r="245" spans="2:271" x14ac:dyDescent="0.2">
      <c r="B245" s="6"/>
      <c r="C245" s="6"/>
      <c r="D245" s="6"/>
      <c r="E245" s="6"/>
      <c r="F245" s="6"/>
      <c r="G245" s="6"/>
      <c r="H245" s="6"/>
      <c r="I245" s="6"/>
      <c r="J245" s="6"/>
      <c r="K245" s="6"/>
      <c r="L245" s="6"/>
      <c r="M245" s="88"/>
      <c r="N245" s="6"/>
      <c r="O245" s="6"/>
      <c r="P245" s="6"/>
      <c r="Q245" s="6"/>
      <c r="R245" s="6"/>
      <c r="S245" s="6"/>
      <c r="T245" s="6"/>
      <c r="U245" s="19"/>
      <c r="V245" s="19"/>
      <c r="W245" s="19"/>
      <c r="X245" s="19"/>
      <c r="Y245" s="19"/>
      <c r="Z245" s="19"/>
      <c r="AA245" s="19"/>
      <c r="AB245" s="19"/>
      <c r="AC245" s="19"/>
      <c r="AD245" s="19"/>
      <c r="AE245" s="19"/>
      <c r="AF245" s="19"/>
      <c r="AG245" s="19"/>
      <c r="AH245" s="19"/>
      <c r="AI245" s="19"/>
      <c r="AJ245" s="19"/>
      <c r="AK245" s="19"/>
      <c r="AL245" s="19"/>
      <c r="AM245" s="19"/>
      <c r="AN245" s="19"/>
      <c r="AO245" s="19"/>
      <c r="AP245" s="19"/>
      <c r="AQ245" s="19"/>
      <c r="AR245" s="19"/>
      <c r="AS245" s="19"/>
      <c r="AT245" s="19"/>
      <c r="AU245" s="19"/>
      <c r="AV245" s="19"/>
      <c r="AW245" s="19"/>
      <c r="AX245" s="19"/>
      <c r="AY245" s="19"/>
      <c r="AZ245" s="19"/>
      <c r="BA245" s="19"/>
      <c r="BB245" s="19"/>
      <c r="BC245" s="19"/>
      <c r="BD245" s="19"/>
      <c r="BE245" s="19"/>
      <c r="BF245" s="13"/>
      <c r="BG245" s="13"/>
      <c r="BH245" s="13"/>
      <c r="BI245" s="13"/>
      <c r="BJ245" s="13"/>
      <c r="BK245" s="13"/>
      <c r="BL245" s="13"/>
      <c r="BM245" s="13"/>
      <c r="BN245" s="13"/>
      <c r="BO245" s="13"/>
      <c r="BP245" s="13"/>
      <c r="BQ245" s="13"/>
      <c r="BR245" s="13"/>
      <c r="BS245" s="13"/>
      <c r="BT245" s="13"/>
      <c r="BU245" s="13"/>
      <c r="BV245" s="13"/>
      <c r="BW245" s="13"/>
      <c r="BX245" s="13"/>
      <c r="BY245" s="13"/>
      <c r="BZ245" s="13"/>
      <c r="CA245" s="13"/>
      <c r="CB245" s="13"/>
      <c r="CC245" s="13"/>
      <c r="CD245" s="13"/>
      <c r="CE245" s="13"/>
      <c r="CF245" s="13"/>
      <c r="CG245" s="13"/>
      <c r="CH245" s="13"/>
      <c r="CI245" s="13"/>
      <c r="CJ245" s="13"/>
      <c r="CK245" s="13"/>
      <c r="CL245" s="13"/>
      <c r="CM245" s="13"/>
      <c r="CN245" s="13"/>
      <c r="CO245" s="13"/>
      <c r="CP245" s="13"/>
      <c r="CQ245" s="13"/>
      <c r="CR245" s="13"/>
      <c r="CS245" s="13"/>
      <c r="CT245" s="13"/>
      <c r="CU245" s="13"/>
      <c r="CV245" s="13"/>
      <c r="CW245" s="13"/>
      <c r="CX245" s="13"/>
      <c r="CY245" s="13"/>
      <c r="CZ245" s="13"/>
      <c r="DA245" s="13"/>
      <c r="DB245" s="13"/>
      <c r="DC245" s="13"/>
      <c r="DD245" s="13"/>
      <c r="DE245" s="13"/>
      <c r="DF245" s="13"/>
      <c r="DG245" s="13"/>
      <c r="DH245" s="13"/>
      <c r="DI245" s="13"/>
      <c r="DJ245" s="13"/>
      <c r="DK245" s="13"/>
      <c r="DL245" s="13"/>
      <c r="DM245" s="13"/>
      <c r="DN245" s="13"/>
      <c r="DO245" s="13"/>
      <c r="DP245" s="13"/>
      <c r="DQ245" s="13"/>
      <c r="DR245" s="13"/>
      <c r="DS245" s="13"/>
      <c r="DT245" s="13"/>
      <c r="DU245" s="13"/>
      <c r="DV245" s="13"/>
      <c r="DW245" s="13"/>
      <c r="DX245" s="13"/>
      <c r="DY245" s="13"/>
      <c r="DZ245" s="13"/>
      <c r="EA245" s="13"/>
      <c r="EB245" s="13"/>
      <c r="EC245" s="13"/>
      <c r="ED245" s="13"/>
      <c r="EE245" s="13"/>
      <c r="EF245" s="13"/>
      <c r="EG245" s="13"/>
      <c r="EH245" s="13"/>
      <c r="EI245" s="13"/>
      <c r="EJ245" s="13"/>
      <c r="EK245" s="13"/>
      <c r="EL245" s="13"/>
      <c r="EM245" s="13"/>
      <c r="EN245" s="13"/>
      <c r="EO245" s="13"/>
      <c r="EP245" s="13"/>
      <c r="EQ245" s="13"/>
      <c r="ER245" s="13"/>
      <c r="ES245" s="13"/>
      <c r="ET245" s="13"/>
      <c r="EU245" s="13"/>
      <c r="EV245" s="13"/>
      <c r="EW245" s="13"/>
      <c r="EX245" s="13"/>
      <c r="EY245" s="13"/>
      <c r="EZ245" s="13"/>
      <c r="FA245" s="13"/>
      <c r="FB245" s="13"/>
      <c r="FC245" s="13"/>
      <c r="FD245" s="13"/>
      <c r="FE245" s="13"/>
      <c r="FF245" s="13"/>
      <c r="FG245" s="13"/>
      <c r="FH245" s="13"/>
      <c r="FI245" s="13"/>
      <c r="FJ245" s="13"/>
      <c r="FK245" s="13"/>
      <c r="FL245" s="13"/>
      <c r="FM245" s="13"/>
      <c r="FN245" s="13"/>
      <c r="FO245" s="13"/>
      <c r="FP245" s="13"/>
      <c r="FQ245" s="13"/>
      <c r="FR245" s="13"/>
      <c r="FS245" s="13"/>
      <c r="FT245" s="13"/>
      <c r="FU245" s="13"/>
      <c r="FV245" s="13"/>
      <c r="FW245" s="13"/>
      <c r="FX245" s="13"/>
      <c r="FY245" s="13"/>
      <c r="FZ245" s="13"/>
      <c r="GA245" s="13"/>
      <c r="GB245" s="13"/>
      <c r="GC245" s="13"/>
      <c r="GD245" s="13"/>
      <c r="GE245" s="13"/>
      <c r="GF245" s="13"/>
      <c r="GG245" s="13"/>
      <c r="GH245" s="13"/>
      <c r="GI245" s="13"/>
      <c r="GJ245" s="13"/>
      <c r="GK245" s="13"/>
      <c r="GL245" s="13"/>
      <c r="GM245" s="13"/>
      <c r="GN245" s="13"/>
      <c r="GO245" s="13"/>
      <c r="GP245" s="13"/>
      <c r="GQ245" s="13"/>
      <c r="GR245" s="13"/>
      <c r="GS245" s="13"/>
      <c r="GT245" s="13"/>
      <c r="GU245" s="13"/>
      <c r="GV245" s="13"/>
      <c r="GW245" s="13"/>
      <c r="GX245" s="13"/>
      <c r="GY245" s="13"/>
      <c r="GZ245" s="13"/>
      <c r="HA245" s="13"/>
      <c r="HB245" s="13"/>
      <c r="HC245" s="13"/>
      <c r="HD245" s="13"/>
      <c r="HE245" s="13"/>
      <c r="HF245" s="13"/>
      <c r="HG245" s="13"/>
      <c r="HH245" s="13"/>
      <c r="HI245" s="13"/>
      <c r="HJ245" s="13"/>
      <c r="HK245" s="13"/>
      <c r="HL245" s="13"/>
      <c r="HM245" s="13"/>
      <c r="HN245" s="13"/>
      <c r="HO245" s="13"/>
      <c r="HP245" s="13"/>
      <c r="HQ245" s="13"/>
      <c r="HR245" s="13"/>
      <c r="HS245" s="13"/>
      <c r="HT245" s="13"/>
      <c r="HU245" s="13"/>
      <c r="HV245" s="13"/>
      <c r="HW245" s="13"/>
      <c r="HX245" s="13"/>
      <c r="HY245" s="13"/>
      <c r="HZ245" s="13"/>
      <c r="IA245" s="13"/>
      <c r="IB245" s="13"/>
      <c r="IC245" s="13"/>
      <c r="ID245" s="13"/>
      <c r="IE245" s="13"/>
      <c r="IF245" s="13"/>
      <c r="IG245" s="13"/>
      <c r="IH245" s="13"/>
      <c r="II245" s="13"/>
      <c r="IJ245" s="13"/>
      <c r="IK245" s="13"/>
      <c r="IL245" s="13"/>
      <c r="IM245" s="13"/>
      <c r="IN245" s="13"/>
      <c r="IO245" s="13"/>
      <c r="IP245" s="13"/>
      <c r="IQ245" s="13"/>
      <c r="IR245" s="13"/>
      <c r="IS245" s="13"/>
      <c r="IT245" s="13"/>
      <c r="IU245" s="13"/>
      <c r="IV245" s="13"/>
      <c r="IW245" s="13"/>
      <c r="IX245" s="13"/>
      <c r="IY245" s="13"/>
      <c r="IZ245" s="13"/>
      <c r="JA245" s="13"/>
      <c r="JB245" s="13"/>
      <c r="JC245" s="13"/>
      <c r="JD245" s="13"/>
      <c r="JE245" s="13"/>
      <c r="JF245" s="13"/>
      <c r="JG245" s="13"/>
      <c r="JH245" s="13"/>
      <c r="JI245" s="13"/>
      <c r="JJ245" s="13"/>
      <c r="JK245" s="13"/>
    </row>
    <row r="246" spans="2:271" x14ac:dyDescent="0.2">
      <c r="B246" s="6"/>
      <c r="C246" s="6"/>
      <c r="D246" s="6"/>
      <c r="E246" s="6"/>
      <c r="F246" s="6"/>
      <c r="G246" s="6"/>
      <c r="H246" s="6"/>
      <c r="I246" s="6"/>
      <c r="J246" s="6"/>
      <c r="K246" s="6"/>
      <c r="L246" s="6"/>
      <c r="M246" s="88"/>
      <c r="N246" s="6"/>
      <c r="O246" s="6"/>
      <c r="P246" s="6"/>
      <c r="Q246" s="6"/>
      <c r="R246" s="6"/>
      <c r="S246" s="6"/>
      <c r="T246" s="6"/>
      <c r="U246" s="19"/>
      <c r="V246" s="19"/>
      <c r="W246" s="19"/>
      <c r="X246" s="19"/>
      <c r="Y246" s="19"/>
      <c r="Z246" s="19"/>
      <c r="AA246" s="19"/>
      <c r="AB246" s="19"/>
      <c r="AC246" s="19"/>
      <c r="AD246" s="19"/>
      <c r="AE246" s="19"/>
      <c r="AF246" s="19"/>
      <c r="AG246" s="19"/>
      <c r="AH246" s="19"/>
      <c r="AI246" s="19"/>
      <c r="AJ246" s="19"/>
      <c r="AK246" s="19"/>
      <c r="AL246" s="19"/>
      <c r="AM246" s="19"/>
      <c r="AN246" s="19"/>
      <c r="AO246" s="19"/>
      <c r="AP246" s="19"/>
      <c r="AQ246" s="19"/>
      <c r="AR246" s="19"/>
      <c r="AS246" s="19"/>
      <c r="AT246" s="19"/>
      <c r="AU246" s="19"/>
      <c r="AV246" s="19"/>
      <c r="AW246" s="19"/>
      <c r="AX246" s="19"/>
      <c r="AY246" s="19"/>
      <c r="AZ246" s="19"/>
      <c r="BA246" s="19"/>
      <c r="BB246" s="19"/>
      <c r="BC246" s="19"/>
      <c r="BD246" s="19"/>
      <c r="BE246" s="19"/>
      <c r="BF246" s="13"/>
      <c r="BG246" s="13"/>
      <c r="BH246" s="13"/>
      <c r="BI246" s="13"/>
      <c r="BJ246" s="13"/>
      <c r="BK246" s="13"/>
      <c r="BL246" s="13"/>
      <c r="BM246" s="13"/>
      <c r="BN246" s="13"/>
      <c r="BO246" s="13"/>
      <c r="BP246" s="13"/>
      <c r="BQ246" s="13"/>
      <c r="BR246" s="13"/>
      <c r="BS246" s="13"/>
      <c r="BT246" s="13"/>
      <c r="BU246" s="13"/>
      <c r="BV246" s="13"/>
      <c r="BW246" s="13"/>
      <c r="BX246" s="13"/>
      <c r="BY246" s="13"/>
      <c r="BZ246" s="13"/>
      <c r="CA246" s="13"/>
      <c r="CB246" s="13"/>
      <c r="CC246" s="13"/>
      <c r="CD246" s="13"/>
      <c r="CE246" s="13"/>
      <c r="CF246" s="13"/>
      <c r="CG246" s="13"/>
      <c r="CH246" s="13"/>
      <c r="CI246" s="13"/>
      <c r="CJ246" s="13"/>
      <c r="CK246" s="13"/>
      <c r="CL246" s="13"/>
      <c r="CM246" s="13"/>
      <c r="CN246" s="13"/>
      <c r="CO246" s="13"/>
      <c r="CP246" s="13"/>
      <c r="CQ246" s="13"/>
      <c r="CR246" s="13"/>
      <c r="CS246" s="13"/>
      <c r="CT246" s="13"/>
      <c r="CU246" s="13"/>
      <c r="CV246" s="13"/>
      <c r="CW246" s="13"/>
      <c r="CX246" s="13"/>
      <c r="CY246" s="13"/>
      <c r="CZ246" s="13"/>
      <c r="DA246" s="13"/>
      <c r="DB246" s="13"/>
      <c r="DC246" s="13"/>
      <c r="DD246" s="13"/>
      <c r="DE246" s="13"/>
      <c r="DF246" s="13"/>
      <c r="DG246" s="13"/>
      <c r="DH246" s="13"/>
      <c r="DI246" s="13"/>
      <c r="DJ246" s="13"/>
      <c r="DK246" s="13"/>
      <c r="DL246" s="13"/>
      <c r="DM246" s="13"/>
      <c r="DN246" s="13"/>
      <c r="DO246" s="13"/>
      <c r="DP246" s="13"/>
      <c r="DQ246" s="13"/>
      <c r="DR246" s="13"/>
      <c r="DS246" s="13"/>
      <c r="DT246" s="13"/>
      <c r="DU246" s="13"/>
      <c r="DV246" s="13"/>
      <c r="DW246" s="13"/>
      <c r="DX246" s="13"/>
      <c r="DY246" s="13"/>
      <c r="DZ246" s="13"/>
      <c r="EA246" s="13"/>
      <c r="EB246" s="13"/>
      <c r="EC246" s="13"/>
      <c r="ED246" s="13"/>
      <c r="EE246" s="13"/>
      <c r="EF246" s="13"/>
      <c r="EG246" s="13"/>
      <c r="EH246" s="13"/>
      <c r="EI246" s="13"/>
      <c r="EJ246" s="13"/>
      <c r="EK246" s="13"/>
      <c r="EL246" s="13"/>
      <c r="EM246" s="13"/>
      <c r="EN246" s="13"/>
      <c r="EO246" s="13"/>
      <c r="EP246" s="13"/>
      <c r="EQ246" s="13"/>
      <c r="ER246" s="13"/>
      <c r="ES246" s="13"/>
      <c r="ET246" s="13"/>
      <c r="EU246" s="13"/>
      <c r="EV246" s="13"/>
      <c r="EW246" s="13"/>
      <c r="EX246" s="13"/>
      <c r="EY246" s="13"/>
      <c r="EZ246" s="13"/>
      <c r="FA246" s="13"/>
      <c r="FB246" s="13"/>
      <c r="FC246" s="13"/>
      <c r="FD246" s="13"/>
      <c r="FE246" s="13"/>
      <c r="FF246" s="13"/>
      <c r="FG246" s="13"/>
      <c r="FH246" s="13"/>
      <c r="FI246" s="13"/>
      <c r="FJ246" s="13"/>
      <c r="FK246" s="13"/>
      <c r="FL246" s="13"/>
      <c r="FM246" s="13"/>
      <c r="FN246" s="13"/>
      <c r="FO246" s="13"/>
      <c r="FP246" s="13"/>
      <c r="FQ246" s="13"/>
      <c r="FR246" s="13"/>
      <c r="FS246" s="13"/>
      <c r="FT246" s="13"/>
      <c r="FU246" s="13"/>
      <c r="FV246" s="13"/>
      <c r="FW246" s="13"/>
      <c r="FX246" s="13"/>
      <c r="FY246" s="13"/>
      <c r="FZ246" s="13"/>
      <c r="GA246" s="13"/>
      <c r="GB246" s="13"/>
      <c r="GC246" s="13"/>
      <c r="GD246" s="13"/>
      <c r="GE246" s="13"/>
      <c r="GF246" s="13"/>
      <c r="GG246" s="13"/>
      <c r="GH246" s="13"/>
      <c r="GI246" s="13"/>
      <c r="GJ246" s="13"/>
      <c r="GK246" s="13"/>
      <c r="GL246" s="13"/>
      <c r="GM246" s="13"/>
      <c r="GN246" s="13"/>
      <c r="GO246" s="13"/>
      <c r="GP246" s="13"/>
      <c r="GQ246" s="13"/>
      <c r="GR246" s="13"/>
      <c r="GS246" s="13"/>
      <c r="GT246" s="13"/>
      <c r="GU246" s="13"/>
      <c r="GV246" s="13"/>
      <c r="GW246" s="13"/>
      <c r="GX246" s="13"/>
      <c r="GY246" s="13"/>
      <c r="GZ246" s="13"/>
      <c r="HA246" s="13"/>
      <c r="HB246" s="13"/>
      <c r="HC246" s="13"/>
      <c r="HD246" s="13"/>
      <c r="HE246" s="13"/>
      <c r="HF246" s="13"/>
      <c r="HG246" s="13"/>
      <c r="HH246" s="13"/>
      <c r="HI246" s="13"/>
      <c r="HJ246" s="13"/>
      <c r="HK246" s="13"/>
      <c r="HL246" s="13"/>
      <c r="HM246" s="13"/>
      <c r="HN246" s="13"/>
      <c r="HO246" s="13"/>
      <c r="HP246" s="13"/>
      <c r="HQ246" s="13"/>
      <c r="HR246" s="13"/>
      <c r="HS246" s="13"/>
      <c r="HT246" s="13"/>
      <c r="HU246" s="13"/>
      <c r="HV246" s="13"/>
      <c r="HW246" s="13"/>
      <c r="HX246" s="13"/>
      <c r="HY246" s="13"/>
      <c r="HZ246" s="13"/>
      <c r="IA246" s="13"/>
      <c r="IB246" s="13"/>
      <c r="IC246" s="13"/>
      <c r="ID246" s="13"/>
      <c r="IE246" s="13"/>
      <c r="IF246" s="13"/>
      <c r="IG246" s="13"/>
      <c r="IH246" s="13"/>
      <c r="II246" s="13"/>
      <c r="IJ246" s="13"/>
      <c r="IK246" s="13"/>
      <c r="IL246" s="13"/>
      <c r="IM246" s="13"/>
      <c r="IN246" s="13"/>
      <c r="IO246" s="13"/>
      <c r="IP246" s="13"/>
      <c r="IQ246" s="13"/>
      <c r="IR246" s="13"/>
      <c r="IS246" s="13"/>
      <c r="IT246" s="13"/>
      <c r="IU246" s="13"/>
      <c r="IV246" s="13"/>
      <c r="IW246" s="13"/>
      <c r="IX246" s="13"/>
      <c r="IY246" s="13"/>
      <c r="IZ246" s="13"/>
      <c r="JA246" s="13"/>
      <c r="JB246" s="13"/>
      <c r="JC246" s="13"/>
      <c r="JD246" s="13"/>
      <c r="JE246" s="13"/>
      <c r="JF246" s="13"/>
      <c r="JG246" s="13"/>
      <c r="JH246" s="13"/>
      <c r="JI246" s="13"/>
      <c r="JJ246" s="13"/>
      <c r="JK246" s="13"/>
    </row>
    <row r="247" spans="2:271" x14ac:dyDescent="0.2">
      <c r="B247" s="6"/>
      <c r="C247" s="6"/>
      <c r="D247" s="6"/>
      <c r="E247" s="6"/>
      <c r="F247" s="6"/>
      <c r="G247" s="6"/>
      <c r="H247" s="6"/>
      <c r="I247" s="6"/>
      <c r="J247" s="6"/>
      <c r="K247" s="6"/>
      <c r="L247" s="6"/>
      <c r="M247" s="88"/>
      <c r="N247" s="6"/>
      <c r="O247" s="6"/>
      <c r="P247" s="19"/>
      <c r="Q247" s="19"/>
      <c r="R247" s="19"/>
      <c r="S247" s="19"/>
      <c r="T247" s="19"/>
      <c r="U247" s="19"/>
      <c r="V247" s="19"/>
      <c r="W247" s="19"/>
      <c r="X247" s="19"/>
      <c r="Y247" s="19"/>
      <c r="Z247" s="19"/>
      <c r="AA247" s="19"/>
      <c r="AB247" s="19"/>
      <c r="AC247" s="19"/>
      <c r="AD247" s="19"/>
      <c r="AE247" s="19"/>
      <c r="AF247" s="19"/>
      <c r="AG247" s="19"/>
      <c r="AH247" s="19"/>
      <c r="AI247" s="19"/>
      <c r="AJ247" s="19"/>
      <c r="AK247" s="19"/>
      <c r="AL247" s="19"/>
      <c r="AM247" s="19"/>
      <c r="AN247" s="19"/>
      <c r="AO247" s="19"/>
      <c r="AP247" s="19"/>
      <c r="AQ247" s="19"/>
      <c r="AR247" s="19"/>
      <c r="AS247" s="19"/>
      <c r="AT247" s="19"/>
      <c r="AU247" s="19"/>
      <c r="AV247" s="19"/>
      <c r="AW247" s="19"/>
      <c r="AX247" s="19"/>
      <c r="AY247" s="19"/>
      <c r="AZ247" s="19"/>
      <c r="BA247" s="19"/>
      <c r="BB247" s="19"/>
      <c r="BC247" s="19"/>
      <c r="BD247" s="19"/>
      <c r="BE247" s="19"/>
      <c r="BF247" s="13"/>
      <c r="BG247" s="13"/>
      <c r="BH247" s="13"/>
      <c r="BI247" s="13"/>
      <c r="BJ247" s="13"/>
      <c r="BK247" s="13"/>
      <c r="BL247" s="13"/>
      <c r="BM247" s="13"/>
      <c r="BN247" s="13"/>
      <c r="BO247" s="13"/>
      <c r="BP247" s="13"/>
      <c r="BQ247" s="13"/>
      <c r="BR247" s="13"/>
      <c r="BS247" s="13"/>
      <c r="BT247" s="13"/>
      <c r="BU247" s="13"/>
      <c r="BV247" s="13"/>
      <c r="BW247" s="13"/>
      <c r="BX247" s="13"/>
      <c r="BY247" s="13"/>
      <c r="BZ247" s="13"/>
      <c r="CA247" s="13"/>
      <c r="CB247" s="13"/>
      <c r="CC247" s="13"/>
      <c r="CD247" s="13"/>
      <c r="CE247" s="13"/>
      <c r="CF247" s="13"/>
      <c r="CG247" s="13"/>
      <c r="CH247" s="13"/>
      <c r="CI247" s="13"/>
      <c r="CJ247" s="13"/>
      <c r="CK247" s="13"/>
      <c r="CL247" s="13"/>
      <c r="CM247" s="13"/>
      <c r="CN247" s="13"/>
      <c r="CO247" s="13"/>
      <c r="CP247" s="13"/>
      <c r="CQ247" s="13"/>
      <c r="CR247" s="13"/>
      <c r="CS247" s="13"/>
      <c r="CT247" s="13"/>
      <c r="CU247" s="13"/>
      <c r="CV247" s="13"/>
      <c r="CW247" s="13"/>
      <c r="CX247" s="13"/>
      <c r="CY247" s="13"/>
      <c r="CZ247" s="13"/>
      <c r="DA247" s="13"/>
      <c r="DB247" s="13"/>
      <c r="DC247" s="13"/>
      <c r="DD247" s="13"/>
      <c r="DE247" s="13"/>
      <c r="DF247" s="13"/>
      <c r="DG247" s="13"/>
      <c r="DH247" s="13"/>
      <c r="DI247" s="13"/>
      <c r="DJ247" s="13"/>
      <c r="DK247" s="13"/>
      <c r="DL247" s="13"/>
      <c r="DM247" s="13"/>
      <c r="DN247" s="13"/>
      <c r="DO247" s="13"/>
      <c r="DP247" s="13"/>
      <c r="DQ247" s="13"/>
      <c r="DR247" s="13"/>
      <c r="DS247" s="13"/>
      <c r="DT247" s="13"/>
      <c r="DU247" s="13"/>
      <c r="DV247" s="13"/>
      <c r="DW247" s="13"/>
      <c r="DX247" s="13"/>
      <c r="DY247" s="13"/>
      <c r="DZ247" s="13"/>
      <c r="EA247" s="13"/>
      <c r="EB247" s="13"/>
      <c r="EC247" s="13"/>
      <c r="ED247" s="13"/>
      <c r="EE247" s="13"/>
      <c r="EF247" s="13"/>
      <c r="EG247" s="13"/>
      <c r="EH247" s="13"/>
      <c r="EI247" s="13"/>
      <c r="EJ247" s="13"/>
      <c r="EK247" s="13"/>
      <c r="EL247" s="13"/>
      <c r="EM247" s="13"/>
      <c r="EN247" s="13"/>
      <c r="EO247" s="13"/>
      <c r="EP247" s="13"/>
      <c r="EQ247" s="13"/>
      <c r="ER247" s="13"/>
      <c r="ES247" s="13"/>
      <c r="ET247" s="13"/>
      <c r="EU247" s="13"/>
      <c r="EV247" s="13"/>
      <c r="EW247" s="13"/>
      <c r="EX247" s="13"/>
      <c r="EY247" s="13"/>
      <c r="EZ247" s="13"/>
      <c r="FA247" s="13"/>
      <c r="FB247" s="13"/>
      <c r="FC247" s="13"/>
      <c r="FD247" s="13"/>
      <c r="FE247" s="13"/>
      <c r="FF247" s="13"/>
      <c r="FG247" s="13"/>
      <c r="FH247" s="13"/>
      <c r="FI247" s="13"/>
      <c r="FJ247" s="13"/>
      <c r="FK247" s="13"/>
      <c r="FL247" s="13"/>
      <c r="FM247" s="13"/>
      <c r="FN247" s="13"/>
      <c r="FO247" s="13"/>
      <c r="FP247" s="13"/>
      <c r="FQ247" s="13"/>
      <c r="FR247" s="13"/>
      <c r="FS247" s="13"/>
      <c r="FT247" s="13"/>
      <c r="FU247" s="13"/>
      <c r="FV247" s="13"/>
      <c r="FW247" s="13"/>
      <c r="FX247" s="13"/>
      <c r="FY247" s="13"/>
      <c r="FZ247" s="13"/>
      <c r="GA247" s="13"/>
      <c r="GB247" s="13"/>
      <c r="GC247" s="13"/>
      <c r="GD247" s="13"/>
      <c r="GE247" s="13"/>
      <c r="GF247" s="13"/>
      <c r="GG247" s="13"/>
      <c r="GH247" s="13"/>
      <c r="GI247" s="13"/>
      <c r="GJ247" s="13"/>
      <c r="GK247" s="13"/>
      <c r="GL247" s="13"/>
      <c r="GM247" s="13"/>
      <c r="GN247" s="13"/>
      <c r="GO247" s="13"/>
      <c r="GP247" s="13"/>
      <c r="GQ247" s="13"/>
      <c r="GR247" s="13"/>
      <c r="GS247" s="13"/>
      <c r="GT247" s="13"/>
      <c r="GU247" s="13"/>
      <c r="GV247" s="13"/>
      <c r="GW247" s="13"/>
      <c r="GX247" s="13"/>
      <c r="GY247" s="13"/>
      <c r="GZ247" s="13"/>
      <c r="HA247" s="13"/>
      <c r="HB247" s="13"/>
      <c r="HC247" s="13"/>
      <c r="HD247" s="13"/>
      <c r="HE247" s="13"/>
      <c r="HF247" s="13"/>
      <c r="HG247" s="13"/>
      <c r="HH247" s="13"/>
      <c r="HI247" s="13"/>
      <c r="HJ247" s="13"/>
      <c r="HK247" s="13"/>
      <c r="HL247" s="13"/>
      <c r="HM247" s="13"/>
      <c r="HN247" s="13"/>
      <c r="HO247" s="13"/>
      <c r="HP247" s="13"/>
      <c r="HQ247" s="13"/>
      <c r="HR247" s="13"/>
      <c r="HS247" s="13"/>
      <c r="HT247" s="13"/>
      <c r="HU247" s="13"/>
      <c r="HV247" s="13"/>
      <c r="HW247" s="13"/>
      <c r="HX247" s="13"/>
      <c r="HY247" s="13"/>
      <c r="HZ247" s="13"/>
      <c r="IA247" s="13"/>
      <c r="IB247" s="13"/>
      <c r="IC247" s="13"/>
      <c r="ID247" s="13"/>
      <c r="IE247" s="13"/>
      <c r="IF247" s="13"/>
      <c r="IG247" s="13"/>
      <c r="IH247" s="13"/>
      <c r="II247" s="13"/>
      <c r="IJ247" s="13"/>
      <c r="IK247" s="13"/>
      <c r="IL247" s="13"/>
      <c r="IM247" s="13"/>
      <c r="IN247" s="13"/>
      <c r="IO247" s="13"/>
      <c r="IP247" s="13"/>
      <c r="IQ247" s="13"/>
      <c r="IR247" s="13"/>
      <c r="IS247" s="13"/>
      <c r="IT247" s="13"/>
      <c r="IU247" s="13"/>
      <c r="IV247" s="13"/>
      <c r="IW247" s="13"/>
      <c r="IX247" s="13"/>
      <c r="IY247" s="13"/>
      <c r="IZ247" s="13"/>
      <c r="JA247" s="13"/>
      <c r="JB247" s="13"/>
      <c r="JC247" s="13"/>
      <c r="JD247" s="13"/>
      <c r="JE247" s="13"/>
      <c r="JF247" s="13"/>
      <c r="JG247" s="13"/>
      <c r="JH247" s="13"/>
      <c r="JI247" s="13"/>
      <c r="JJ247" s="13"/>
      <c r="JK247" s="13"/>
    </row>
    <row r="248" spans="2:271" x14ac:dyDescent="0.2">
      <c r="B248" s="6"/>
      <c r="C248" s="6"/>
      <c r="D248" s="6"/>
      <c r="E248" s="6"/>
      <c r="F248" s="6"/>
      <c r="G248" s="6"/>
      <c r="H248" s="6"/>
      <c r="I248" s="6"/>
      <c r="J248" s="6"/>
      <c r="K248" s="6"/>
      <c r="L248" s="6"/>
      <c r="M248" s="88"/>
      <c r="N248" s="6"/>
      <c r="O248" s="6"/>
      <c r="P248" s="19"/>
      <c r="Q248" s="19"/>
      <c r="R248" s="19"/>
      <c r="S248" s="19"/>
      <c r="T248" s="19"/>
      <c r="U248" s="19"/>
      <c r="V248" s="19"/>
      <c r="W248" s="19"/>
      <c r="X248" s="19"/>
      <c r="Y248" s="19"/>
      <c r="Z248" s="19"/>
      <c r="AA248" s="19"/>
      <c r="AB248" s="19"/>
      <c r="AC248" s="19"/>
      <c r="AD248" s="19"/>
      <c r="AE248" s="19"/>
      <c r="AF248" s="19"/>
      <c r="AG248" s="19"/>
      <c r="AH248" s="19"/>
      <c r="AI248" s="19"/>
      <c r="AJ248" s="19"/>
      <c r="AK248" s="19"/>
      <c r="AL248" s="19"/>
      <c r="AM248" s="19"/>
      <c r="AN248" s="19"/>
      <c r="AO248" s="19"/>
      <c r="AP248" s="19"/>
      <c r="AQ248" s="19"/>
      <c r="AR248" s="19"/>
      <c r="AS248" s="19"/>
      <c r="AT248" s="19"/>
      <c r="AU248" s="19"/>
      <c r="AV248" s="19"/>
      <c r="AW248" s="19"/>
      <c r="AX248" s="19"/>
      <c r="AY248" s="19"/>
      <c r="AZ248" s="19"/>
      <c r="BA248" s="19"/>
      <c r="BB248" s="19"/>
      <c r="BC248" s="19"/>
      <c r="BD248" s="19"/>
      <c r="BE248" s="19"/>
      <c r="BF248" s="13"/>
      <c r="BG248" s="13"/>
      <c r="BH248" s="13"/>
      <c r="BI248" s="13"/>
      <c r="BJ248" s="13"/>
      <c r="BK248" s="13"/>
      <c r="BL248" s="13"/>
      <c r="BM248" s="13"/>
      <c r="BN248" s="13"/>
      <c r="BO248" s="13"/>
      <c r="BP248" s="13"/>
      <c r="BQ248" s="13"/>
      <c r="BR248" s="13"/>
      <c r="BS248" s="13"/>
      <c r="BT248" s="13"/>
      <c r="BU248" s="13"/>
      <c r="BV248" s="13"/>
      <c r="BW248" s="13"/>
      <c r="BX248" s="13"/>
      <c r="BY248" s="13"/>
      <c r="BZ248" s="13"/>
      <c r="CA248" s="13"/>
      <c r="CB248" s="13"/>
      <c r="CC248" s="13"/>
      <c r="CD248" s="13"/>
      <c r="CE248" s="13"/>
      <c r="CF248" s="13"/>
      <c r="CG248" s="13"/>
      <c r="CH248" s="13"/>
      <c r="CI248" s="13"/>
      <c r="CJ248" s="13"/>
      <c r="CK248" s="13"/>
      <c r="CL248" s="13"/>
      <c r="CM248" s="13"/>
      <c r="CN248" s="13"/>
      <c r="CO248" s="13"/>
      <c r="CP248" s="13"/>
      <c r="CQ248" s="13"/>
      <c r="CR248" s="13"/>
      <c r="CS248" s="13"/>
      <c r="CT248" s="13"/>
      <c r="CU248" s="13"/>
      <c r="CV248" s="13"/>
      <c r="CW248" s="13"/>
      <c r="CX248" s="13"/>
      <c r="CY248" s="13"/>
      <c r="CZ248" s="13"/>
      <c r="DA248" s="13"/>
      <c r="DB248" s="13"/>
      <c r="DC248" s="13"/>
      <c r="DD248" s="13"/>
      <c r="DE248" s="13"/>
      <c r="DF248" s="13"/>
      <c r="DG248" s="13"/>
      <c r="DH248" s="13"/>
      <c r="DI248" s="13"/>
      <c r="DJ248" s="13"/>
      <c r="DK248" s="13"/>
      <c r="DL248" s="13"/>
      <c r="DM248" s="13"/>
      <c r="DN248" s="13"/>
      <c r="DO248" s="13"/>
      <c r="DP248" s="13"/>
      <c r="DQ248" s="13"/>
      <c r="DR248" s="13"/>
      <c r="DS248" s="13"/>
      <c r="DT248" s="13"/>
      <c r="DU248" s="13"/>
      <c r="DV248" s="13"/>
      <c r="DW248" s="13"/>
      <c r="DX248" s="13"/>
      <c r="DY248" s="13"/>
      <c r="DZ248" s="13"/>
      <c r="EA248" s="13"/>
      <c r="EB248" s="13"/>
      <c r="EC248" s="13"/>
      <c r="ED248" s="13"/>
      <c r="EE248" s="13"/>
      <c r="EF248" s="13"/>
      <c r="EG248" s="13"/>
      <c r="EH248" s="13"/>
      <c r="EI248" s="13"/>
      <c r="EJ248" s="13"/>
      <c r="EK248" s="13"/>
      <c r="EL248" s="13"/>
      <c r="EM248" s="13"/>
      <c r="EN248" s="13"/>
      <c r="EO248" s="13"/>
      <c r="EP248" s="13"/>
      <c r="EQ248" s="13"/>
      <c r="ER248" s="13"/>
      <c r="ES248" s="13"/>
      <c r="ET248" s="13"/>
      <c r="EU248" s="13"/>
      <c r="EV248" s="13"/>
      <c r="EW248" s="13"/>
      <c r="EX248" s="13"/>
      <c r="EY248" s="13"/>
      <c r="EZ248" s="13"/>
      <c r="FA248" s="13"/>
      <c r="FB248" s="13"/>
      <c r="FC248" s="13"/>
      <c r="FD248" s="13"/>
      <c r="FE248" s="13"/>
      <c r="FF248" s="13"/>
      <c r="FG248" s="13"/>
      <c r="FH248" s="13"/>
      <c r="FI248" s="13"/>
      <c r="FJ248" s="13"/>
      <c r="FK248" s="13"/>
      <c r="FL248" s="13"/>
      <c r="FM248" s="13"/>
      <c r="FN248" s="13"/>
      <c r="FO248" s="13"/>
      <c r="FP248" s="13"/>
      <c r="FQ248" s="13"/>
      <c r="FR248" s="13"/>
      <c r="FS248" s="13"/>
      <c r="FT248" s="13"/>
      <c r="FU248" s="13"/>
      <c r="FV248" s="13"/>
      <c r="FW248" s="13"/>
      <c r="FX248" s="13"/>
      <c r="FY248" s="13"/>
      <c r="FZ248" s="13"/>
      <c r="GA248" s="13"/>
      <c r="GB248" s="13"/>
      <c r="GC248" s="13"/>
      <c r="GD248" s="13"/>
      <c r="GE248" s="13"/>
      <c r="GF248" s="13"/>
      <c r="GG248" s="13"/>
      <c r="GH248" s="13"/>
      <c r="GI248" s="13"/>
      <c r="GJ248" s="13"/>
      <c r="GK248" s="13"/>
      <c r="GL248" s="13"/>
      <c r="GM248" s="13"/>
      <c r="GN248" s="13"/>
      <c r="GO248" s="13"/>
      <c r="GP248" s="13"/>
      <c r="GQ248" s="13"/>
      <c r="GR248" s="13"/>
      <c r="GS248" s="13"/>
      <c r="GT248" s="13"/>
      <c r="GU248" s="13"/>
      <c r="GV248" s="13"/>
      <c r="GW248" s="13"/>
      <c r="GX248" s="13"/>
      <c r="GY248" s="13"/>
      <c r="GZ248" s="13"/>
      <c r="HA248" s="13"/>
      <c r="HB248" s="13"/>
      <c r="HC248" s="13"/>
      <c r="HD248" s="13"/>
      <c r="HE248" s="13"/>
      <c r="HF248" s="13"/>
      <c r="HG248" s="13"/>
      <c r="HH248" s="13"/>
      <c r="HI248" s="13"/>
      <c r="HJ248" s="13"/>
      <c r="HK248" s="13"/>
      <c r="HL248" s="13"/>
      <c r="HM248" s="13"/>
      <c r="HN248" s="13"/>
      <c r="HO248" s="13"/>
      <c r="HP248" s="13"/>
      <c r="HQ248" s="13"/>
      <c r="HR248" s="13"/>
      <c r="HS248" s="13"/>
      <c r="HT248" s="13"/>
      <c r="HU248" s="13"/>
      <c r="HV248" s="13"/>
      <c r="HW248" s="13"/>
      <c r="HX248" s="13"/>
      <c r="HY248" s="13"/>
      <c r="HZ248" s="13"/>
      <c r="IA248" s="13"/>
      <c r="IB248" s="13"/>
      <c r="IC248" s="13"/>
      <c r="ID248" s="13"/>
      <c r="IE248" s="13"/>
      <c r="IF248" s="13"/>
      <c r="IG248" s="13"/>
      <c r="IH248" s="13"/>
      <c r="II248" s="13"/>
      <c r="IJ248" s="13"/>
      <c r="IK248" s="13"/>
      <c r="IL248" s="13"/>
      <c r="IM248" s="13"/>
      <c r="IN248" s="13"/>
      <c r="IO248" s="13"/>
      <c r="IP248" s="13"/>
      <c r="IQ248" s="13"/>
      <c r="IR248" s="13"/>
      <c r="IS248" s="13"/>
      <c r="IT248" s="13"/>
      <c r="IU248" s="13"/>
      <c r="IV248" s="13"/>
      <c r="IW248" s="13"/>
      <c r="IX248" s="13"/>
      <c r="IY248" s="13"/>
      <c r="IZ248" s="13"/>
      <c r="JA248" s="13"/>
      <c r="JB248" s="13"/>
      <c r="JC248" s="13"/>
      <c r="JD248" s="13"/>
      <c r="JE248" s="13"/>
      <c r="JF248" s="13"/>
      <c r="JG248" s="13"/>
      <c r="JH248" s="13"/>
      <c r="JI248" s="13"/>
      <c r="JJ248" s="13"/>
      <c r="JK248" s="13"/>
    </row>
    <row r="249" spans="2:271" ht="15.75" x14ac:dyDescent="0.2">
      <c r="B249" s="6"/>
      <c r="C249" s="6"/>
      <c r="D249" s="6"/>
      <c r="E249" s="6"/>
      <c r="F249" s="6"/>
      <c r="G249" s="6"/>
      <c r="H249" s="6"/>
      <c r="I249" s="6"/>
      <c r="J249" s="6"/>
      <c r="K249" s="6"/>
      <c r="L249" s="6"/>
      <c r="M249" s="88"/>
      <c r="N249" s="6"/>
      <c r="O249" s="6"/>
      <c r="P249" s="89"/>
      <c r="Q249" s="74"/>
      <c r="R249" s="74"/>
      <c r="S249" s="74"/>
      <c r="T249" s="74"/>
      <c r="U249" s="74"/>
      <c r="V249" s="74"/>
      <c r="W249" s="74"/>
      <c r="X249" s="74"/>
      <c r="Y249" s="19"/>
      <c r="Z249" s="19"/>
      <c r="AA249" s="19"/>
      <c r="AB249" s="19"/>
      <c r="AC249" s="19"/>
      <c r="AD249" s="19"/>
      <c r="AE249" s="19"/>
      <c r="AF249" s="19"/>
      <c r="AG249" s="19"/>
      <c r="AH249" s="19"/>
      <c r="AI249" s="19"/>
      <c r="AJ249" s="19"/>
      <c r="AK249" s="19"/>
      <c r="AL249" s="19"/>
      <c r="AM249" s="19"/>
      <c r="AN249" s="19"/>
      <c r="AO249" s="19"/>
      <c r="AP249" s="19"/>
      <c r="AQ249" s="19"/>
      <c r="AR249" s="19"/>
      <c r="AS249" s="19"/>
      <c r="AT249" s="19"/>
      <c r="AU249" s="19"/>
      <c r="AV249" s="19"/>
      <c r="AW249" s="19"/>
      <c r="AX249" s="19"/>
      <c r="AY249" s="19"/>
      <c r="AZ249" s="19"/>
      <c r="BA249" s="19"/>
      <c r="BB249" s="19"/>
      <c r="BC249" s="19"/>
      <c r="BD249" s="19"/>
      <c r="BE249" s="19"/>
      <c r="BF249" s="13"/>
      <c r="BG249" s="13"/>
      <c r="BH249" s="13"/>
      <c r="BI249" s="13"/>
      <c r="BJ249" s="13"/>
      <c r="BK249" s="13"/>
      <c r="BL249" s="13"/>
      <c r="BM249" s="13"/>
      <c r="BN249" s="13"/>
      <c r="BO249" s="13"/>
      <c r="BP249" s="13"/>
      <c r="BQ249" s="13"/>
      <c r="BR249" s="13"/>
      <c r="BS249" s="13"/>
      <c r="BT249" s="13"/>
      <c r="BU249" s="13"/>
      <c r="BV249" s="13"/>
      <c r="BW249" s="13"/>
      <c r="BX249" s="13"/>
      <c r="BY249" s="13"/>
      <c r="BZ249" s="13"/>
      <c r="CA249" s="13"/>
      <c r="CB249" s="13"/>
      <c r="CC249" s="13"/>
      <c r="CD249" s="13"/>
      <c r="CE249" s="13"/>
      <c r="CF249" s="13"/>
      <c r="CG249" s="13"/>
      <c r="CH249" s="13"/>
      <c r="CI249" s="13"/>
      <c r="CJ249" s="13"/>
      <c r="CK249" s="13"/>
      <c r="CL249" s="13"/>
      <c r="CM249" s="13"/>
      <c r="CN249" s="13"/>
      <c r="CO249" s="13"/>
      <c r="CP249" s="13"/>
      <c r="CQ249" s="13"/>
      <c r="CR249" s="13"/>
      <c r="CS249" s="13"/>
      <c r="CT249" s="13"/>
      <c r="CU249" s="13"/>
      <c r="CV249" s="13"/>
      <c r="CW249" s="13"/>
      <c r="CX249" s="13"/>
      <c r="CY249" s="13"/>
      <c r="CZ249" s="13"/>
      <c r="DA249" s="13"/>
      <c r="DB249" s="13"/>
      <c r="DC249" s="13"/>
      <c r="DD249" s="13"/>
      <c r="DE249" s="13"/>
      <c r="DF249" s="13"/>
      <c r="DG249" s="13"/>
      <c r="DH249" s="13"/>
      <c r="DI249" s="13"/>
      <c r="DJ249" s="13"/>
      <c r="DK249" s="13"/>
      <c r="DL249" s="13"/>
      <c r="DM249" s="13"/>
      <c r="DN249" s="13"/>
      <c r="DO249" s="13"/>
      <c r="DP249" s="13"/>
      <c r="DQ249" s="13"/>
      <c r="DR249" s="13"/>
      <c r="DS249" s="13"/>
      <c r="DT249" s="13"/>
      <c r="DU249" s="13"/>
      <c r="DV249" s="13"/>
      <c r="DW249" s="13"/>
      <c r="DX249" s="13"/>
      <c r="DY249" s="13"/>
      <c r="DZ249" s="13"/>
      <c r="EA249" s="13"/>
      <c r="EB249" s="13"/>
      <c r="EC249" s="13"/>
      <c r="ED249" s="13"/>
      <c r="EE249" s="13"/>
      <c r="EF249" s="13"/>
      <c r="EG249" s="13"/>
      <c r="EH249" s="13"/>
      <c r="EI249" s="13"/>
      <c r="EJ249" s="13"/>
      <c r="EK249" s="13"/>
      <c r="EL249" s="13"/>
      <c r="EM249" s="13"/>
      <c r="EN249" s="13"/>
      <c r="EO249" s="13"/>
      <c r="EP249" s="13"/>
      <c r="EQ249" s="13"/>
      <c r="ER249" s="13"/>
      <c r="ES249" s="13"/>
      <c r="ET249" s="13"/>
      <c r="EU249" s="13"/>
      <c r="EV249" s="13"/>
      <c r="EW249" s="13"/>
      <c r="EX249" s="13"/>
      <c r="EY249" s="13"/>
      <c r="EZ249" s="13"/>
      <c r="FA249" s="13"/>
      <c r="FB249" s="13"/>
      <c r="FC249" s="13"/>
      <c r="FD249" s="13"/>
      <c r="FE249" s="13"/>
      <c r="FF249" s="13"/>
      <c r="FG249" s="13"/>
      <c r="FH249" s="13"/>
      <c r="FI249" s="13"/>
      <c r="FJ249" s="13"/>
      <c r="FK249" s="13"/>
      <c r="FL249" s="13"/>
      <c r="FM249" s="13"/>
      <c r="FN249" s="13"/>
      <c r="FO249" s="13"/>
      <c r="FP249" s="13"/>
      <c r="FQ249" s="13"/>
      <c r="FR249" s="13"/>
      <c r="FS249" s="13"/>
      <c r="FT249" s="13"/>
      <c r="FU249" s="13"/>
      <c r="FV249" s="13"/>
      <c r="FW249" s="13"/>
      <c r="FX249" s="13"/>
      <c r="FY249" s="13"/>
      <c r="FZ249" s="13"/>
      <c r="GA249" s="13"/>
      <c r="GB249" s="13"/>
      <c r="GC249" s="13"/>
      <c r="GD249" s="13"/>
      <c r="GE249" s="13"/>
      <c r="GF249" s="13"/>
      <c r="GG249" s="13"/>
      <c r="GH249" s="13"/>
      <c r="GI249" s="13"/>
      <c r="GJ249" s="13"/>
      <c r="GK249" s="13"/>
      <c r="GL249" s="13"/>
      <c r="GM249" s="13"/>
      <c r="GN249" s="13"/>
      <c r="GO249" s="13"/>
      <c r="GP249" s="13"/>
      <c r="GQ249" s="13"/>
      <c r="GR249" s="13"/>
      <c r="GS249" s="13"/>
      <c r="GT249" s="13"/>
      <c r="GU249" s="13"/>
      <c r="GV249" s="13"/>
      <c r="GW249" s="13"/>
      <c r="GX249" s="13"/>
      <c r="GY249" s="13"/>
      <c r="GZ249" s="13"/>
      <c r="HA249" s="13"/>
      <c r="HB249" s="13"/>
      <c r="HC249" s="13"/>
      <c r="HD249" s="13"/>
      <c r="HE249" s="13"/>
      <c r="HF249" s="13"/>
      <c r="HG249" s="13"/>
      <c r="HH249" s="13"/>
      <c r="HI249" s="13"/>
      <c r="HJ249" s="13"/>
      <c r="HK249" s="13"/>
      <c r="HL249" s="13"/>
      <c r="HM249" s="13"/>
      <c r="HN249" s="13"/>
      <c r="HO249" s="13"/>
      <c r="HP249" s="13"/>
      <c r="HQ249" s="13"/>
      <c r="HR249" s="13"/>
      <c r="HS249" s="13"/>
      <c r="HT249" s="13"/>
      <c r="HU249" s="13"/>
      <c r="HV249" s="13"/>
      <c r="HW249" s="13"/>
      <c r="HX249" s="13"/>
      <c r="HY249" s="13"/>
      <c r="HZ249" s="13"/>
      <c r="IA249" s="13"/>
      <c r="IB249" s="13"/>
      <c r="IC249" s="13"/>
      <c r="ID249" s="13"/>
      <c r="IE249" s="13"/>
      <c r="IF249" s="13"/>
      <c r="IG249" s="13"/>
      <c r="IH249" s="13"/>
      <c r="II249" s="13"/>
      <c r="IJ249" s="13"/>
      <c r="IK249" s="13"/>
      <c r="IL249" s="13"/>
      <c r="IM249" s="13"/>
      <c r="IN249" s="13"/>
      <c r="IO249" s="13"/>
      <c r="IP249" s="13"/>
      <c r="IQ249" s="13"/>
      <c r="IR249" s="13"/>
      <c r="IS249" s="13"/>
      <c r="IT249" s="13"/>
      <c r="IU249" s="13"/>
      <c r="IV249" s="13"/>
      <c r="IW249" s="13"/>
      <c r="IX249" s="13"/>
      <c r="IY249" s="13"/>
      <c r="IZ249" s="13"/>
      <c r="JA249" s="13"/>
      <c r="JB249" s="13"/>
      <c r="JC249" s="13"/>
      <c r="JD249" s="13"/>
      <c r="JE249" s="13"/>
      <c r="JF249" s="13"/>
      <c r="JG249" s="13"/>
      <c r="JH249" s="13"/>
      <c r="JI249" s="13"/>
      <c r="JJ249" s="13"/>
      <c r="JK249" s="13"/>
    </row>
    <row r="250" spans="2:271" ht="60.75" customHeight="1" x14ac:dyDescent="0.2">
      <c r="B250" s="6"/>
      <c r="C250" s="6"/>
      <c r="D250" s="6"/>
      <c r="E250" s="6"/>
      <c r="F250" s="6"/>
      <c r="G250" s="6"/>
      <c r="H250" s="6"/>
      <c r="I250" s="6"/>
      <c r="J250" s="6"/>
      <c r="K250" s="6"/>
      <c r="L250" s="6"/>
      <c r="M250" s="88"/>
      <c r="N250" s="6"/>
      <c r="O250" s="6"/>
      <c r="P250" s="14"/>
      <c r="Q250" s="74"/>
      <c r="R250" s="74"/>
      <c r="S250" s="74"/>
      <c r="T250" s="74"/>
      <c r="U250" s="74"/>
      <c r="V250" s="74"/>
      <c r="W250" s="74"/>
      <c r="X250" s="74"/>
      <c r="Y250" s="19"/>
      <c r="Z250" s="19"/>
      <c r="AA250" s="19"/>
      <c r="AB250" s="19"/>
      <c r="AC250" s="19"/>
      <c r="AD250" s="19"/>
      <c r="AE250" s="19"/>
      <c r="AF250" s="19"/>
      <c r="AG250" s="19"/>
      <c r="AH250" s="19"/>
      <c r="AI250" s="19"/>
      <c r="AJ250" s="19"/>
      <c r="AK250" s="19"/>
      <c r="AL250" s="19"/>
      <c r="AM250" s="19"/>
      <c r="AN250" s="19"/>
      <c r="AO250" s="19"/>
      <c r="AP250" s="19"/>
      <c r="AQ250" s="19"/>
      <c r="AR250" s="19"/>
      <c r="AS250" s="19"/>
      <c r="AT250" s="19"/>
      <c r="AU250" s="19"/>
      <c r="AV250" s="19"/>
      <c r="AW250" s="19"/>
      <c r="AX250" s="19"/>
      <c r="AY250" s="19"/>
      <c r="AZ250" s="19"/>
      <c r="BA250" s="19"/>
      <c r="BB250" s="19"/>
      <c r="BC250" s="19"/>
      <c r="BD250" s="19"/>
      <c r="BE250" s="19"/>
      <c r="BF250" s="13"/>
      <c r="BG250" s="13"/>
      <c r="BH250" s="13"/>
      <c r="BI250" s="13"/>
      <c r="BJ250" s="13"/>
      <c r="BK250" s="13"/>
      <c r="BL250" s="13"/>
      <c r="BM250" s="13"/>
      <c r="BN250" s="13"/>
      <c r="BO250" s="13"/>
      <c r="BP250" s="13"/>
      <c r="BQ250" s="13"/>
      <c r="BR250" s="13"/>
      <c r="BS250" s="13"/>
      <c r="BT250" s="13"/>
      <c r="BU250" s="13"/>
      <c r="BV250" s="13"/>
      <c r="BW250" s="13"/>
      <c r="BX250" s="13"/>
      <c r="BY250" s="13"/>
      <c r="BZ250" s="13"/>
      <c r="CA250" s="13"/>
      <c r="CB250" s="13"/>
      <c r="CC250" s="13"/>
      <c r="CD250" s="13"/>
      <c r="CE250" s="13"/>
      <c r="CF250" s="13"/>
      <c r="CG250" s="13"/>
      <c r="CH250" s="13"/>
      <c r="CI250" s="13"/>
      <c r="CJ250" s="13"/>
      <c r="CK250" s="13"/>
      <c r="CL250" s="13"/>
      <c r="CM250" s="13"/>
      <c r="CN250" s="13"/>
      <c r="CO250" s="13"/>
      <c r="CP250" s="13"/>
      <c r="CQ250" s="13"/>
      <c r="CR250" s="13"/>
      <c r="CS250" s="13"/>
      <c r="CT250" s="13"/>
      <c r="CU250" s="13"/>
      <c r="CV250" s="13"/>
      <c r="CW250" s="13"/>
      <c r="CX250" s="13"/>
      <c r="CY250" s="13"/>
      <c r="CZ250" s="13"/>
      <c r="DA250" s="13"/>
      <c r="DB250" s="13"/>
      <c r="DC250" s="13"/>
      <c r="DD250" s="13"/>
      <c r="DE250" s="13"/>
      <c r="DF250" s="13"/>
      <c r="DG250" s="13"/>
      <c r="DH250" s="13"/>
      <c r="DI250" s="13"/>
      <c r="DJ250" s="13"/>
      <c r="DK250" s="13"/>
      <c r="DL250" s="13"/>
      <c r="DM250" s="13"/>
      <c r="DN250" s="13"/>
      <c r="DO250" s="13"/>
      <c r="DP250" s="13"/>
      <c r="DQ250" s="13"/>
      <c r="DR250" s="13"/>
      <c r="DS250" s="13"/>
      <c r="DT250" s="13"/>
      <c r="DU250" s="13"/>
      <c r="DV250" s="13"/>
      <c r="DW250" s="13"/>
      <c r="DX250" s="13"/>
      <c r="DY250" s="13"/>
      <c r="DZ250" s="13"/>
      <c r="EA250" s="13"/>
      <c r="EB250" s="13"/>
      <c r="EC250" s="13"/>
      <c r="ED250" s="13"/>
      <c r="EE250" s="13"/>
      <c r="EF250" s="13"/>
      <c r="EG250" s="13"/>
      <c r="EH250" s="13"/>
      <c r="EI250" s="13"/>
      <c r="EJ250" s="13"/>
      <c r="EK250" s="13"/>
      <c r="EL250" s="13"/>
      <c r="EM250" s="13"/>
      <c r="EN250" s="13"/>
      <c r="EO250" s="13"/>
      <c r="EP250" s="13"/>
      <c r="EQ250" s="13"/>
      <c r="ER250" s="13"/>
      <c r="ES250" s="13"/>
      <c r="ET250" s="13"/>
      <c r="EU250" s="13"/>
      <c r="EV250" s="13"/>
      <c r="EW250" s="13"/>
      <c r="EX250" s="13"/>
      <c r="EY250" s="13"/>
      <c r="EZ250" s="13"/>
      <c r="FA250" s="13"/>
      <c r="FB250" s="13"/>
      <c r="FC250" s="13"/>
      <c r="FD250" s="13"/>
      <c r="FE250" s="13"/>
      <c r="FF250" s="13"/>
      <c r="FG250" s="13"/>
      <c r="FH250" s="13"/>
      <c r="FI250" s="13"/>
      <c r="FJ250" s="13"/>
      <c r="FK250" s="13"/>
      <c r="FL250" s="13"/>
      <c r="FM250" s="13"/>
      <c r="FN250" s="13"/>
      <c r="FO250" s="13"/>
      <c r="FP250" s="13"/>
      <c r="FQ250" s="13"/>
      <c r="FR250" s="13"/>
      <c r="FS250" s="13"/>
      <c r="FT250" s="13"/>
      <c r="FU250" s="13"/>
      <c r="FV250" s="13"/>
      <c r="FW250" s="13"/>
      <c r="FX250" s="13"/>
      <c r="FY250" s="13"/>
      <c r="FZ250" s="13"/>
      <c r="GA250" s="13"/>
      <c r="GB250" s="13"/>
      <c r="GC250" s="13"/>
      <c r="GD250" s="13"/>
      <c r="GE250" s="13"/>
      <c r="GF250" s="13"/>
      <c r="GG250" s="13"/>
      <c r="GH250" s="13"/>
      <c r="GI250" s="13"/>
      <c r="GJ250" s="13"/>
      <c r="GK250" s="13"/>
      <c r="GL250" s="13"/>
      <c r="GM250" s="13"/>
      <c r="GN250" s="13"/>
      <c r="GO250" s="13"/>
      <c r="GP250" s="13"/>
      <c r="GQ250" s="13"/>
      <c r="GR250" s="13"/>
      <c r="GS250" s="13"/>
      <c r="GT250" s="13"/>
      <c r="GU250" s="13"/>
      <c r="GV250" s="13"/>
      <c r="GW250" s="13"/>
      <c r="GX250" s="13"/>
      <c r="GY250" s="13"/>
      <c r="GZ250" s="13"/>
      <c r="HA250" s="13"/>
      <c r="HB250" s="13"/>
      <c r="HC250" s="13"/>
      <c r="HD250" s="13"/>
      <c r="HE250" s="13"/>
      <c r="HF250" s="13"/>
      <c r="HG250" s="13"/>
      <c r="HH250" s="13"/>
      <c r="HI250" s="13"/>
      <c r="HJ250" s="13"/>
      <c r="HK250" s="13"/>
      <c r="HL250" s="13"/>
      <c r="HM250" s="13"/>
      <c r="HN250" s="13"/>
      <c r="HO250" s="13"/>
      <c r="HP250" s="13"/>
      <c r="HQ250" s="13"/>
      <c r="HR250" s="13"/>
      <c r="HS250" s="13"/>
      <c r="HT250" s="13"/>
      <c r="HU250" s="13"/>
      <c r="HV250" s="13"/>
      <c r="HW250" s="13"/>
      <c r="HX250" s="13"/>
      <c r="HY250" s="13"/>
      <c r="HZ250" s="13"/>
      <c r="IA250" s="13"/>
      <c r="IB250" s="13"/>
      <c r="IC250" s="13"/>
      <c r="ID250" s="13"/>
      <c r="IE250" s="13"/>
      <c r="IF250" s="13"/>
      <c r="IG250" s="13"/>
      <c r="IH250" s="13"/>
      <c r="II250" s="13"/>
      <c r="IJ250" s="13"/>
      <c r="IK250" s="13"/>
      <c r="IL250" s="13"/>
      <c r="IM250" s="13"/>
      <c r="IN250" s="13"/>
      <c r="IO250" s="13"/>
      <c r="IP250" s="13"/>
      <c r="IQ250" s="13"/>
      <c r="IR250" s="13"/>
      <c r="IS250" s="13"/>
      <c r="IT250" s="13"/>
      <c r="IU250" s="13"/>
      <c r="IV250" s="13"/>
      <c r="IW250" s="13"/>
      <c r="IX250" s="13"/>
      <c r="IY250" s="13"/>
      <c r="IZ250" s="13"/>
      <c r="JA250" s="13"/>
      <c r="JB250" s="13"/>
      <c r="JC250" s="13"/>
      <c r="JD250" s="13"/>
      <c r="JE250" s="13"/>
      <c r="JF250" s="13"/>
      <c r="JG250" s="13"/>
      <c r="JH250" s="13"/>
      <c r="JI250" s="13"/>
      <c r="JJ250" s="13"/>
      <c r="JK250" s="13"/>
    </row>
    <row r="251" spans="2:271" ht="72" customHeight="1" x14ac:dyDescent="0.2">
      <c r="B251" s="6"/>
      <c r="C251" s="6"/>
      <c r="D251" s="6"/>
      <c r="E251" s="6"/>
      <c r="F251" s="6"/>
      <c r="G251" s="6"/>
      <c r="H251" s="6"/>
      <c r="I251" s="6"/>
      <c r="J251" s="6"/>
      <c r="K251" s="6"/>
      <c r="L251" s="6"/>
      <c r="M251" s="88"/>
      <c r="N251" s="6"/>
      <c r="O251" s="6"/>
      <c r="P251" s="14"/>
      <c r="Q251" s="74"/>
      <c r="R251" s="74"/>
      <c r="S251" s="74"/>
      <c r="T251" s="74"/>
      <c r="U251" s="74"/>
      <c r="V251" s="74"/>
      <c r="W251" s="74"/>
      <c r="X251" s="74"/>
      <c r="Y251" s="19"/>
      <c r="Z251" s="19"/>
      <c r="AA251" s="19"/>
      <c r="AB251" s="19"/>
      <c r="AC251" s="19"/>
      <c r="AD251" s="19"/>
      <c r="AE251" s="19"/>
      <c r="AF251" s="19"/>
      <c r="AG251" s="19"/>
      <c r="AH251" s="19"/>
      <c r="AI251" s="19"/>
      <c r="AJ251" s="19"/>
      <c r="AK251" s="19"/>
      <c r="AL251" s="19"/>
      <c r="AM251" s="19"/>
      <c r="AN251" s="19"/>
      <c r="AO251" s="19"/>
      <c r="AP251" s="19"/>
      <c r="AQ251" s="19"/>
      <c r="AR251" s="19"/>
      <c r="AS251" s="19"/>
      <c r="AT251" s="19"/>
      <c r="AU251" s="19"/>
      <c r="AV251" s="19"/>
      <c r="AW251" s="19"/>
      <c r="AX251" s="19"/>
      <c r="AY251" s="19"/>
      <c r="AZ251" s="19"/>
      <c r="BA251" s="19"/>
      <c r="BB251" s="19"/>
      <c r="BC251" s="19"/>
      <c r="BD251" s="19"/>
      <c r="BE251" s="19"/>
      <c r="BF251" s="13"/>
      <c r="BG251" s="13"/>
      <c r="BH251" s="13"/>
      <c r="BI251" s="13"/>
      <c r="BJ251" s="13"/>
      <c r="BK251" s="13"/>
      <c r="BL251" s="13"/>
      <c r="BM251" s="13"/>
      <c r="BN251" s="13"/>
      <c r="BO251" s="13"/>
      <c r="BP251" s="13"/>
      <c r="BQ251" s="13"/>
      <c r="BR251" s="13"/>
      <c r="BS251" s="13"/>
      <c r="BT251" s="13"/>
      <c r="BU251" s="13"/>
      <c r="BV251" s="13"/>
      <c r="BW251" s="13"/>
      <c r="BX251" s="13"/>
      <c r="BY251" s="13"/>
      <c r="BZ251" s="13"/>
      <c r="CA251" s="13"/>
      <c r="CB251" s="13"/>
      <c r="CC251" s="13"/>
      <c r="CD251" s="13"/>
      <c r="CE251" s="13"/>
      <c r="CF251" s="13"/>
      <c r="CG251" s="13"/>
      <c r="CH251" s="13"/>
      <c r="CI251" s="13"/>
      <c r="CJ251" s="13"/>
      <c r="CK251" s="13"/>
      <c r="CL251" s="13"/>
      <c r="CM251" s="13"/>
      <c r="CN251" s="13"/>
      <c r="CO251" s="13"/>
      <c r="CP251" s="13"/>
      <c r="CQ251" s="13"/>
      <c r="CR251" s="13"/>
      <c r="CS251" s="13"/>
      <c r="CT251" s="13"/>
      <c r="CU251" s="13"/>
      <c r="CV251" s="13"/>
      <c r="CW251" s="13"/>
      <c r="CX251" s="13"/>
      <c r="CY251" s="13"/>
      <c r="CZ251" s="13"/>
      <c r="DA251" s="13"/>
      <c r="DB251" s="13"/>
      <c r="DC251" s="13"/>
      <c r="DD251" s="13"/>
      <c r="DE251" s="13"/>
      <c r="DF251" s="13"/>
      <c r="DG251" s="13"/>
      <c r="DH251" s="13"/>
      <c r="DI251" s="13"/>
      <c r="DJ251" s="13"/>
      <c r="DK251" s="13"/>
      <c r="DL251" s="13"/>
      <c r="DM251" s="13"/>
      <c r="DN251" s="13"/>
      <c r="DO251" s="13"/>
      <c r="DP251" s="13"/>
      <c r="DQ251" s="13"/>
      <c r="DR251" s="13"/>
      <c r="DS251" s="13"/>
      <c r="DT251" s="13"/>
      <c r="DU251" s="13"/>
      <c r="DV251" s="13"/>
      <c r="DW251" s="13"/>
      <c r="DX251" s="13"/>
      <c r="DY251" s="13"/>
      <c r="DZ251" s="13"/>
      <c r="EA251" s="13"/>
      <c r="EB251" s="13"/>
      <c r="EC251" s="13"/>
      <c r="ED251" s="13"/>
      <c r="EE251" s="13"/>
      <c r="EF251" s="13"/>
      <c r="EG251" s="13"/>
      <c r="EH251" s="13"/>
      <c r="EI251" s="13"/>
      <c r="EJ251" s="13"/>
      <c r="EK251" s="13"/>
      <c r="EL251" s="13"/>
      <c r="EM251" s="13"/>
      <c r="EN251" s="13"/>
      <c r="EO251" s="13"/>
      <c r="EP251" s="13"/>
      <c r="EQ251" s="13"/>
      <c r="ER251" s="13"/>
      <c r="ES251" s="13"/>
      <c r="ET251" s="13"/>
      <c r="EU251" s="13"/>
      <c r="EV251" s="13"/>
      <c r="EW251" s="13"/>
      <c r="EX251" s="13"/>
      <c r="EY251" s="13"/>
      <c r="EZ251" s="13"/>
      <c r="FA251" s="13"/>
      <c r="FB251" s="13"/>
      <c r="FC251" s="13"/>
      <c r="FD251" s="13"/>
      <c r="FE251" s="13"/>
      <c r="FF251" s="13"/>
      <c r="FG251" s="13"/>
      <c r="FH251" s="13"/>
      <c r="FI251" s="13"/>
      <c r="FJ251" s="13"/>
      <c r="FK251" s="13"/>
      <c r="FL251" s="13"/>
      <c r="FM251" s="13"/>
      <c r="FN251" s="13"/>
      <c r="FO251" s="13"/>
      <c r="FP251" s="13"/>
      <c r="FQ251" s="13"/>
      <c r="FR251" s="13"/>
      <c r="FS251" s="13"/>
      <c r="FT251" s="13"/>
      <c r="FU251" s="13"/>
      <c r="FV251" s="13"/>
      <c r="FW251" s="13"/>
      <c r="FX251" s="13"/>
      <c r="FY251" s="13"/>
      <c r="FZ251" s="13"/>
      <c r="GA251" s="13"/>
      <c r="GB251" s="13"/>
      <c r="GC251" s="13"/>
      <c r="GD251" s="13"/>
      <c r="GE251" s="13"/>
      <c r="GF251" s="13"/>
      <c r="GG251" s="13"/>
      <c r="GH251" s="13"/>
      <c r="GI251" s="13"/>
      <c r="GJ251" s="13"/>
      <c r="GK251" s="13"/>
      <c r="GL251" s="13"/>
      <c r="GM251" s="13"/>
      <c r="GN251" s="13"/>
      <c r="GO251" s="13"/>
      <c r="GP251" s="13"/>
      <c r="GQ251" s="13"/>
      <c r="GR251" s="13"/>
      <c r="GS251" s="13"/>
      <c r="GT251" s="13"/>
      <c r="GU251" s="13"/>
      <c r="GV251" s="13"/>
      <c r="GW251" s="13"/>
      <c r="GX251" s="13"/>
      <c r="GY251" s="13"/>
      <c r="GZ251" s="13"/>
      <c r="HA251" s="13"/>
      <c r="HB251" s="13"/>
      <c r="HC251" s="13"/>
      <c r="HD251" s="13"/>
      <c r="HE251" s="13"/>
      <c r="HF251" s="13"/>
      <c r="HG251" s="13"/>
      <c r="HH251" s="13"/>
      <c r="HI251" s="13"/>
      <c r="HJ251" s="13"/>
      <c r="HK251" s="13"/>
      <c r="HL251" s="13"/>
      <c r="HM251" s="13"/>
      <c r="HN251" s="13"/>
      <c r="HO251" s="13"/>
      <c r="HP251" s="13"/>
      <c r="HQ251" s="13"/>
      <c r="HR251" s="13"/>
      <c r="HS251" s="13"/>
      <c r="HT251" s="13"/>
      <c r="HU251" s="13"/>
      <c r="HV251" s="13"/>
      <c r="HW251" s="13"/>
      <c r="HX251" s="13"/>
      <c r="HY251" s="13"/>
      <c r="HZ251" s="13"/>
      <c r="IA251" s="13"/>
      <c r="IB251" s="13"/>
      <c r="IC251" s="13"/>
      <c r="ID251" s="13"/>
      <c r="IE251" s="13"/>
      <c r="IF251" s="13"/>
      <c r="IG251" s="13"/>
      <c r="IH251" s="13"/>
      <c r="II251" s="13"/>
      <c r="IJ251" s="13"/>
      <c r="IK251" s="13"/>
      <c r="IL251" s="13"/>
      <c r="IM251" s="13"/>
      <c r="IN251" s="13"/>
      <c r="IO251" s="13"/>
      <c r="IP251" s="13"/>
      <c r="IQ251" s="13"/>
      <c r="IR251" s="13"/>
      <c r="IS251" s="13"/>
      <c r="IT251" s="13"/>
      <c r="IU251" s="13"/>
      <c r="IV251" s="13"/>
      <c r="IW251" s="13"/>
      <c r="IX251" s="13"/>
      <c r="IY251" s="13"/>
      <c r="IZ251" s="13"/>
      <c r="JA251" s="13"/>
      <c r="JB251" s="13"/>
      <c r="JC251" s="13"/>
      <c r="JD251" s="13"/>
      <c r="JE251" s="13"/>
      <c r="JF251" s="13"/>
      <c r="JG251" s="13"/>
      <c r="JH251" s="13"/>
      <c r="JI251" s="13"/>
      <c r="JJ251" s="13"/>
      <c r="JK251" s="13"/>
    </row>
    <row r="252" spans="2:271" x14ac:dyDescent="0.2">
      <c r="B252" s="6"/>
      <c r="C252" s="6"/>
      <c r="D252" s="6"/>
      <c r="E252" s="6"/>
      <c r="F252" s="6"/>
      <c r="G252" s="6"/>
      <c r="H252" s="6"/>
      <c r="I252" s="6"/>
      <c r="J252" s="6"/>
      <c r="K252" s="6"/>
      <c r="L252" s="6"/>
      <c r="M252" s="88"/>
      <c r="N252" s="6"/>
      <c r="O252" s="6"/>
      <c r="P252" s="19"/>
      <c r="Q252" s="19"/>
      <c r="R252" s="19"/>
      <c r="S252" s="19"/>
      <c r="T252" s="19"/>
      <c r="U252" s="19"/>
      <c r="V252" s="19"/>
      <c r="W252" s="19"/>
      <c r="X252" s="19"/>
      <c r="Y252" s="19"/>
      <c r="Z252" s="19"/>
      <c r="AA252" s="19"/>
      <c r="AB252" s="19"/>
      <c r="AC252" s="19"/>
      <c r="AD252" s="19"/>
      <c r="AE252" s="19"/>
      <c r="AF252" s="19"/>
      <c r="AG252" s="19"/>
      <c r="AH252" s="19"/>
      <c r="AI252" s="19"/>
      <c r="AJ252" s="19"/>
      <c r="AK252" s="19"/>
      <c r="AL252" s="19"/>
      <c r="AM252" s="19"/>
      <c r="AN252" s="19"/>
      <c r="AO252" s="19"/>
      <c r="AP252" s="19"/>
      <c r="AQ252" s="19"/>
      <c r="AR252" s="19"/>
      <c r="AS252" s="19"/>
      <c r="AT252" s="19"/>
      <c r="AU252" s="19"/>
      <c r="AV252" s="19"/>
      <c r="AW252" s="19"/>
      <c r="AX252" s="19"/>
      <c r="AY252" s="19"/>
      <c r="AZ252" s="19"/>
      <c r="BA252" s="19"/>
      <c r="BB252" s="19"/>
      <c r="BC252" s="19"/>
      <c r="BD252" s="19"/>
      <c r="BE252" s="19"/>
      <c r="BF252" s="13"/>
      <c r="BG252" s="13"/>
      <c r="BH252" s="13"/>
      <c r="BI252" s="13"/>
      <c r="BJ252" s="13"/>
      <c r="BK252" s="13"/>
      <c r="BL252" s="13"/>
      <c r="BM252" s="13"/>
      <c r="BN252" s="13"/>
      <c r="BO252" s="13"/>
      <c r="BP252" s="13"/>
      <c r="BQ252" s="13"/>
      <c r="BR252" s="13"/>
      <c r="BS252" s="13"/>
      <c r="BT252" s="13"/>
      <c r="BU252" s="13"/>
      <c r="BV252" s="13"/>
      <c r="BW252" s="13"/>
      <c r="BX252" s="13"/>
      <c r="BY252" s="13"/>
      <c r="BZ252" s="13"/>
      <c r="CA252" s="13"/>
      <c r="CB252" s="13"/>
      <c r="CC252" s="13"/>
      <c r="CD252" s="13"/>
      <c r="CE252" s="13"/>
      <c r="CF252" s="13"/>
      <c r="CG252" s="13"/>
      <c r="CH252" s="13"/>
      <c r="CI252" s="13"/>
      <c r="CJ252" s="13"/>
      <c r="CK252" s="13"/>
      <c r="CL252" s="13"/>
      <c r="CM252" s="13"/>
      <c r="CN252" s="13"/>
      <c r="CO252" s="13"/>
      <c r="CP252" s="13"/>
      <c r="CQ252" s="13"/>
      <c r="CR252" s="13"/>
      <c r="CS252" s="13"/>
      <c r="CT252" s="13"/>
      <c r="CU252" s="13"/>
      <c r="CV252" s="13"/>
      <c r="CW252" s="13"/>
      <c r="CX252" s="13"/>
      <c r="CY252" s="13"/>
      <c r="CZ252" s="13"/>
      <c r="DA252" s="13"/>
      <c r="DB252" s="13"/>
      <c r="DC252" s="13"/>
      <c r="DD252" s="13"/>
      <c r="DE252" s="13"/>
      <c r="DF252" s="13"/>
      <c r="DG252" s="13"/>
      <c r="DH252" s="13"/>
      <c r="DI252" s="13"/>
      <c r="DJ252" s="13"/>
      <c r="DK252" s="13"/>
      <c r="DL252" s="13"/>
      <c r="DM252" s="13"/>
      <c r="DN252" s="13"/>
      <c r="DO252" s="13"/>
      <c r="DP252" s="13"/>
      <c r="DQ252" s="13"/>
      <c r="DR252" s="13"/>
      <c r="DS252" s="13"/>
      <c r="DT252" s="13"/>
      <c r="DU252" s="13"/>
      <c r="DV252" s="13"/>
      <c r="DW252" s="13"/>
      <c r="DX252" s="13"/>
      <c r="DY252" s="13"/>
      <c r="DZ252" s="13"/>
      <c r="EA252" s="13"/>
      <c r="EB252" s="13"/>
      <c r="EC252" s="13"/>
      <c r="ED252" s="13"/>
      <c r="EE252" s="13"/>
      <c r="EF252" s="13"/>
      <c r="EG252" s="13"/>
      <c r="EH252" s="13"/>
      <c r="EI252" s="13"/>
      <c r="EJ252" s="13"/>
      <c r="EK252" s="13"/>
      <c r="EL252" s="13"/>
      <c r="EM252" s="13"/>
      <c r="EN252" s="13"/>
      <c r="EO252" s="13"/>
      <c r="EP252" s="13"/>
      <c r="EQ252" s="13"/>
      <c r="ER252" s="13"/>
      <c r="ES252" s="13"/>
      <c r="ET252" s="13"/>
      <c r="EU252" s="13"/>
      <c r="EV252" s="13"/>
      <c r="EW252" s="13"/>
      <c r="EX252" s="13"/>
      <c r="EY252" s="13"/>
      <c r="EZ252" s="13"/>
      <c r="FA252" s="13"/>
      <c r="FB252" s="13"/>
      <c r="FC252" s="13"/>
      <c r="FD252" s="13"/>
      <c r="FE252" s="13"/>
      <c r="FF252" s="13"/>
      <c r="FG252" s="13"/>
      <c r="FH252" s="13"/>
      <c r="FI252" s="13"/>
      <c r="FJ252" s="13"/>
      <c r="FK252" s="13"/>
      <c r="FL252" s="13"/>
      <c r="FM252" s="13"/>
      <c r="FN252" s="13"/>
      <c r="FO252" s="13"/>
      <c r="FP252" s="13"/>
      <c r="FQ252" s="13"/>
      <c r="FR252" s="13"/>
      <c r="FS252" s="13"/>
      <c r="FT252" s="13"/>
      <c r="FU252" s="13"/>
      <c r="FV252" s="13"/>
      <c r="FW252" s="13"/>
      <c r="FX252" s="13"/>
      <c r="FY252" s="13"/>
      <c r="FZ252" s="13"/>
      <c r="GA252" s="13"/>
      <c r="GB252" s="13"/>
      <c r="GC252" s="13"/>
      <c r="GD252" s="13"/>
      <c r="GE252" s="13"/>
      <c r="GF252" s="13"/>
      <c r="GG252" s="13"/>
      <c r="GH252" s="13"/>
      <c r="GI252" s="13"/>
      <c r="GJ252" s="13"/>
      <c r="GK252" s="13"/>
      <c r="GL252" s="13"/>
      <c r="GM252" s="13"/>
      <c r="GN252" s="13"/>
      <c r="GO252" s="13"/>
      <c r="GP252" s="13"/>
      <c r="GQ252" s="13"/>
      <c r="GR252" s="13"/>
      <c r="GS252" s="13"/>
      <c r="GT252" s="13"/>
      <c r="GU252" s="13"/>
      <c r="GV252" s="13"/>
      <c r="GW252" s="13"/>
      <c r="GX252" s="13"/>
      <c r="GY252" s="13"/>
      <c r="GZ252" s="13"/>
      <c r="HA252" s="13"/>
      <c r="HB252" s="13"/>
      <c r="HC252" s="13"/>
      <c r="HD252" s="13"/>
      <c r="HE252" s="13"/>
      <c r="HF252" s="13"/>
      <c r="HG252" s="13"/>
      <c r="HH252" s="13"/>
      <c r="HI252" s="13"/>
      <c r="HJ252" s="13"/>
      <c r="HK252" s="13"/>
      <c r="HL252" s="13"/>
      <c r="HM252" s="13"/>
      <c r="HN252" s="13"/>
      <c r="HO252" s="13"/>
      <c r="HP252" s="13"/>
      <c r="HQ252" s="13"/>
      <c r="HR252" s="13"/>
      <c r="HS252" s="13"/>
      <c r="HT252" s="13"/>
      <c r="HU252" s="13"/>
      <c r="HV252" s="13"/>
      <c r="HW252" s="13"/>
      <c r="HX252" s="13"/>
      <c r="HY252" s="13"/>
      <c r="HZ252" s="13"/>
      <c r="IA252" s="13"/>
      <c r="IB252" s="13"/>
      <c r="IC252" s="13"/>
      <c r="ID252" s="13"/>
      <c r="IE252" s="13"/>
      <c r="IF252" s="13"/>
      <c r="IG252" s="13"/>
      <c r="IH252" s="13"/>
      <c r="II252" s="13"/>
      <c r="IJ252" s="13"/>
      <c r="IK252" s="13"/>
      <c r="IL252" s="13"/>
      <c r="IM252" s="13"/>
      <c r="IN252" s="13"/>
      <c r="IO252" s="13"/>
      <c r="IP252" s="13"/>
      <c r="IQ252" s="13"/>
      <c r="IR252" s="13"/>
      <c r="IS252" s="13"/>
      <c r="IT252" s="13"/>
      <c r="IU252" s="13"/>
      <c r="IV252" s="13"/>
      <c r="IW252" s="13"/>
      <c r="IX252" s="13"/>
      <c r="IY252" s="13"/>
      <c r="IZ252" s="13"/>
      <c r="JA252" s="13"/>
      <c r="JB252" s="13"/>
      <c r="JC252" s="13"/>
      <c r="JD252" s="13"/>
      <c r="JE252" s="13"/>
      <c r="JF252" s="13"/>
      <c r="JG252" s="13"/>
      <c r="JH252" s="13"/>
      <c r="JI252" s="13"/>
      <c r="JJ252" s="13"/>
      <c r="JK252" s="13"/>
    </row>
    <row r="253" spans="2:271" x14ac:dyDescent="0.2">
      <c r="B253" s="6"/>
      <c r="C253" s="6"/>
      <c r="D253" s="6"/>
      <c r="E253" s="6"/>
      <c r="F253" s="6"/>
      <c r="G253" s="6"/>
      <c r="H253" s="6"/>
      <c r="I253" s="6"/>
      <c r="J253" s="6"/>
      <c r="K253" s="6"/>
      <c r="L253" s="6"/>
      <c r="M253" s="88"/>
      <c r="N253" s="6"/>
      <c r="O253" s="6"/>
      <c r="P253" s="19"/>
      <c r="Q253" s="19"/>
      <c r="R253" s="19"/>
      <c r="S253" s="19"/>
      <c r="T253" s="19"/>
      <c r="U253" s="19"/>
      <c r="V253" s="19"/>
      <c r="W253" s="19"/>
      <c r="X253" s="19"/>
      <c r="Y253" s="19"/>
      <c r="Z253" s="19"/>
      <c r="AA253" s="19"/>
      <c r="AB253" s="19"/>
      <c r="AC253" s="19"/>
      <c r="AD253" s="19"/>
      <c r="AE253" s="19"/>
      <c r="AF253" s="19"/>
      <c r="AG253" s="19"/>
      <c r="AH253" s="19"/>
      <c r="AI253" s="19"/>
      <c r="AJ253" s="19"/>
      <c r="AK253" s="19"/>
      <c r="AL253" s="19"/>
      <c r="AM253" s="19"/>
      <c r="AN253" s="19"/>
      <c r="AO253" s="19"/>
      <c r="AP253" s="19"/>
      <c r="AQ253" s="19"/>
      <c r="AR253" s="19"/>
      <c r="AS253" s="19"/>
      <c r="AT253" s="19"/>
      <c r="AU253" s="19"/>
      <c r="AV253" s="19"/>
      <c r="AW253" s="19"/>
      <c r="AX253" s="19"/>
      <c r="AY253" s="19"/>
      <c r="AZ253" s="19"/>
      <c r="BA253" s="19"/>
      <c r="BB253" s="19"/>
      <c r="BC253" s="19"/>
      <c r="BD253" s="19"/>
      <c r="BE253" s="19"/>
      <c r="BF253" s="13"/>
      <c r="BG253" s="13"/>
      <c r="BH253" s="13"/>
      <c r="BI253" s="13"/>
      <c r="BJ253" s="13"/>
      <c r="BK253" s="13"/>
      <c r="BL253" s="13"/>
      <c r="BM253" s="13"/>
      <c r="BN253" s="13"/>
      <c r="BO253" s="13"/>
      <c r="BP253" s="13"/>
      <c r="BQ253" s="13"/>
      <c r="BR253" s="13"/>
      <c r="BS253" s="13"/>
      <c r="BT253" s="13"/>
      <c r="BU253" s="13"/>
      <c r="BV253" s="13"/>
      <c r="BW253" s="13"/>
      <c r="BX253" s="13"/>
      <c r="BY253" s="13"/>
      <c r="BZ253" s="13"/>
      <c r="CA253" s="13"/>
      <c r="CB253" s="13"/>
      <c r="CC253" s="13"/>
      <c r="CD253" s="13"/>
      <c r="CE253" s="13"/>
      <c r="CF253" s="13"/>
      <c r="CG253" s="13"/>
      <c r="CH253" s="13"/>
      <c r="CI253" s="13"/>
      <c r="CJ253" s="13"/>
      <c r="CK253" s="13"/>
      <c r="CL253" s="13"/>
      <c r="CM253" s="13"/>
      <c r="CN253" s="13"/>
      <c r="CO253" s="13"/>
      <c r="CP253" s="13"/>
      <c r="CQ253" s="13"/>
      <c r="CR253" s="13"/>
      <c r="CS253" s="13"/>
      <c r="CT253" s="13"/>
      <c r="CU253" s="13"/>
      <c r="CV253" s="13"/>
      <c r="CW253" s="13"/>
      <c r="CX253" s="13"/>
      <c r="CY253" s="13"/>
      <c r="CZ253" s="13"/>
      <c r="DA253" s="13"/>
      <c r="DB253" s="13"/>
      <c r="DC253" s="13"/>
      <c r="DD253" s="13"/>
      <c r="DE253" s="13"/>
      <c r="DF253" s="13"/>
      <c r="DG253" s="13"/>
      <c r="DH253" s="13"/>
      <c r="DI253" s="13"/>
      <c r="DJ253" s="13"/>
      <c r="DK253" s="13"/>
      <c r="DL253" s="13"/>
      <c r="DM253" s="13"/>
      <c r="DN253" s="13"/>
      <c r="DO253" s="13"/>
      <c r="DP253" s="13"/>
      <c r="DQ253" s="13"/>
      <c r="DR253" s="13"/>
      <c r="DS253" s="13"/>
      <c r="DT253" s="13"/>
      <c r="DU253" s="13"/>
      <c r="DV253" s="13"/>
      <c r="DW253" s="13"/>
      <c r="DX253" s="13"/>
      <c r="DY253" s="13"/>
      <c r="DZ253" s="13"/>
      <c r="EA253" s="13"/>
      <c r="EB253" s="13"/>
      <c r="EC253" s="13"/>
      <c r="ED253" s="13"/>
      <c r="EE253" s="13"/>
      <c r="EF253" s="13"/>
      <c r="EG253" s="13"/>
      <c r="EH253" s="13"/>
      <c r="EI253" s="13"/>
      <c r="EJ253" s="13"/>
      <c r="EK253" s="13"/>
      <c r="EL253" s="13"/>
      <c r="EM253" s="13"/>
      <c r="EN253" s="13"/>
      <c r="EO253" s="13"/>
      <c r="EP253" s="13"/>
      <c r="EQ253" s="13"/>
      <c r="ER253" s="13"/>
      <c r="ES253" s="13"/>
      <c r="ET253" s="13"/>
      <c r="EU253" s="13"/>
      <c r="EV253" s="13"/>
      <c r="EW253" s="13"/>
      <c r="EX253" s="13"/>
      <c r="EY253" s="13"/>
      <c r="EZ253" s="13"/>
      <c r="FA253" s="13"/>
      <c r="FB253" s="13"/>
      <c r="FC253" s="13"/>
      <c r="FD253" s="13"/>
      <c r="FE253" s="13"/>
      <c r="FF253" s="13"/>
      <c r="FG253" s="13"/>
      <c r="FH253" s="13"/>
      <c r="FI253" s="13"/>
      <c r="FJ253" s="13"/>
      <c r="FK253" s="13"/>
      <c r="FL253" s="13"/>
      <c r="FM253" s="13"/>
      <c r="FN253" s="13"/>
      <c r="FO253" s="13"/>
      <c r="FP253" s="13"/>
      <c r="FQ253" s="13"/>
      <c r="FR253" s="13"/>
      <c r="FS253" s="13"/>
      <c r="FT253" s="13"/>
      <c r="FU253" s="13"/>
      <c r="FV253" s="13"/>
      <c r="FW253" s="13"/>
      <c r="FX253" s="13"/>
      <c r="FY253" s="13"/>
      <c r="FZ253" s="13"/>
      <c r="GA253" s="13"/>
      <c r="GB253" s="13"/>
      <c r="GC253" s="13"/>
      <c r="GD253" s="13"/>
      <c r="GE253" s="13"/>
      <c r="GF253" s="13"/>
      <c r="GG253" s="13"/>
      <c r="GH253" s="13"/>
      <c r="GI253" s="13"/>
      <c r="GJ253" s="13"/>
      <c r="GK253" s="13"/>
      <c r="GL253" s="13"/>
      <c r="GM253" s="13"/>
      <c r="GN253" s="13"/>
      <c r="GO253" s="13"/>
      <c r="GP253" s="13"/>
      <c r="GQ253" s="13"/>
      <c r="GR253" s="13"/>
      <c r="GS253" s="13"/>
      <c r="GT253" s="13"/>
      <c r="GU253" s="13"/>
      <c r="GV253" s="13"/>
      <c r="GW253" s="13"/>
      <c r="GX253" s="13"/>
      <c r="GY253" s="13"/>
      <c r="GZ253" s="13"/>
      <c r="HA253" s="13"/>
      <c r="HB253" s="13"/>
      <c r="HC253" s="13"/>
      <c r="HD253" s="13"/>
      <c r="HE253" s="13"/>
      <c r="HF253" s="13"/>
      <c r="HG253" s="13"/>
      <c r="HH253" s="13"/>
      <c r="HI253" s="13"/>
      <c r="HJ253" s="13"/>
      <c r="HK253" s="13"/>
      <c r="HL253" s="13"/>
      <c r="HM253" s="13"/>
      <c r="HN253" s="13"/>
      <c r="HO253" s="13"/>
      <c r="HP253" s="13"/>
      <c r="HQ253" s="13"/>
      <c r="HR253" s="13"/>
      <c r="HS253" s="13"/>
      <c r="HT253" s="13"/>
      <c r="HU253" s="13"/>
      <c r="HV253" s="13"/>
      <c r="HW253" s="13"/>
      <c r="HX253" s="13"/>
      <c r="HY253" s="13"/>
      <c r="HZ253" s="13"/>
      <c r="IA253" s="13"/>
      <c r="IB253" s="13"/>
      <c r="IC253" s="13"/>
      <c r="ID253" s="13"/>
      <c r="IE253" s="13"/>
      <c r="IF253" s="13"/>
      <c r="IG253" s="13"/>
      <c r="IH253" s="13"/>
      <c r="II253" s="13"/>
      <c r="IJ253" s="13"/>
      <c r="IK253" s="13"/>
      <c r="IL253" s="13"/>
      <c r="IM253" s="13"/>
      <c r="IN253" s="13"/>
      <c r="IO253" s="13"/>
      <c r="IP253" s="13"/>
      <c r="IQ253" s="13"/>
      <c r="IR253" s="13"/>
      <c r="IS253" s="13"/>
      <c r="IT253" s="13"/>
      <c r="IU253" s="13"/>
      <c r="IV253" s="13"/>
      <c r="IW253" s="13"/>
      <c r="IX253" s="13"/>
      <c r="IY253" s="13"/>
      <c r="IZ253" s="13"/>
      <c r="JA253" s="13"/>
      <c r="JB253" s="13"/>
      <c r="JC253" s="13"/>
      <c r="JD253" s="13"/>
      <c r="JE253" s="13"/>
      <c r="JF253" s="13"/>
      <c r="JG253" s="13"/>
      <c r="JH253" s="13"/>
      <c r="JI253" s="13"/>
      <c r="JJ253" s="13"/>
      <c r="JK253" s="13"/>
    </row>
    <row r="254" spans="2:271" x14ac:dyDescent="0.2">
      <c r="B254" s="6"/>
      <c r="C254" s="6"/>
      <c r="D254" s="6"/>
      <c r="E254" s="6"/>
      <c r="F254" s="6"/>
      <c r="G254" s="6"/>
      <c r="H254" s="6"/>
      <c r="I254" s="6"/>
      <c r="J254" s="6"/>
      <c r="K254" s="6"/>
      <c r="L254" s="6"/>
      <c r="M254" s="88"/>
      <c r="N254" s="6"/>
      <c r="O254" s="6"/>
      <c r="P254" s="19"/>
      <c r="Q254" s="19"/>
      <c r="R254" s="19"/>
      <c r="S254" s="19"/>
      <c r="T254" s="19"/>
      <c r="U254" s="19"/>
      <c r="V254" s="19"/>
      <c r="W254" s="19"/>
      <c r="X254" s="19"/>
      <c r="Y254" s="19"/>
      <c r="Z254" s="19"/>
      <c r="AA254" s="19"/>
      <c r="AB254" s="19"/>
      <c r="AC254" s="19"/>
      <c r="AD254" s="19"/>
      <c r="AE254" s="19"/>
      <c r="AF254" s="19"/>
      <c r="AG254" s="19"/>
      <c r="AH254" s="19"/>
      <c r="AI254" s="19"/>
      <c r="AJ254" s="19"/>
      <c r="AK254" s="19"/>
      <c r="AL254" s="19"/>
      <c r="AM254" s="19"/>
      <c r="AN254" s="19"/>
      <c r="AO254" s="19"/>
      <c r="AP254" s="19"/>
      <c r="AQ254" s="19"/>
      <c r="AR254" s="19"/>
      <c r="AS254" s="19"/>
      <c r="AT254" s="19"/>
      <c r="AU254" s="19"/>
      <c r="AV254" s="19"/>
      <c r="AW254" s="19"/>
      <c r="AX254" s="19"/>
      <c r="AY254" s="19"/>
      <c r="AZ254" s="19"/>
      <c r="BA254" s="19"/>
      <c r="BB254" s="19"/>
      <c r="BC254" s="19"/>
      <c r="BD254" s="19"/>
      <c r="BE254" s="19"/>
      <c r="BF254" s="13"/>
      <c r="BG254" s="13"/>
      <c r="BH254" s="13"/>
      <c r="BI254" s="13"/>
      <c r="BJ254" s="13"/>
      <c r="BK254" s="13"/>
      <c r="BL254" s="13"/>
      <c r="BM254" s="13"/>
      <c r="BN254" s="13"/>
      <c r="BO254" s="13"/>
      <c r="BP254" s="13"/>
      <c r="BQ254" s="13"/>
      <c r="BR254" s="13"/>
      <c r="BS254" s="13"/>
      <c r="BT254" s="13"/>
      <c r="BU254" s="13"/>
      <c r="BV254" s="13"/>
      <c r="BW254" s="13"/>
      <c r="BX254" s="13"/>
      <c r="BY254" s="13"/>
      <c r="BZ254" s="13"/>
      <c r="CA254" s="13"/>
      <c r="CB254" s="13"/>
      <c r="CC254" s="13"/>
      <c r="CD254" s="13"/>
      <c r="CE254" s="13"/>
      <c r="CF254" s="13"/>
      <c r="CG254" s="13"/>
      <c r="CH254" s="13"/>
      <c r="CI254" s="13"/>
      <c r="CJ254" s="13"/>
      <c r="CK254" s="13"/>
      <c r="CL254" s="13"/>
      <c r="CM254" s="13"/>
      <c r="CN254" s="13"/>
      <c r="CO254" s="13"/>
      <c r="CP254" s="13"/>
      <c r="CQ254" s="13"/>
      <c r="CR254" s="13"/>
      <c r="CS254" s="13"/>
      <c r="CT254" s="13"/>
      <c r="CU254" s="13"/>
      <c r="CV254" s="13"/>
      <c r="CW254" s="13"/>
      <c r="CX254" s="13"/>
      <c r="CY254" s="13"/>
      <c r="CZ254" s="13"/>
      <c r="DA254" s="13"/>
      <c r="DB254" s="13"/>
      <c r="DC254" s="13"/>
      <c r="DD254" s="13"/>
      <c r="DE254" s="13"/>
      <c r="DF254" s="13"/>
      <c r="DG254" s="13"/>
      <c r="DH254" s="13"/>
      <c r="DI254" s="13"/>
      <c r="DJ254" s="13"/>
      <c r="DK254" s="13"/>
      <c r="DL254" s="13"/>
      <c r="DM254" s="13"/>
      <c r="DN254" s="13"/>
      <c r="DO254" s="13"/>
      <c r="DP254" s="13"/>
      <c r="DQ254" s="13"/>
      <c r="DR254" s="13"/>
      <c r="DS254" s="13"/>
      <c r="DT254" s="13"/>
      <c r="DU254" s="13"/>
      <c r="DV254" s="13"/>
      <c r="DW254" s="13"/>
      <c r="DX254" s="13"/>
      <c r="DY254" s="13"/>
      <c r="DZ254" s="13"/>
      <c r="EA254" s="13"/>
      <c r="EB254" s="13"/>
      <c r="EC254" s="13"/>
      <c r="ED254" s="13"/>
      <c r="EE254" s="13"/>
      <c r="EF254" s="13"/>
      <c r="EG254" s="13"/>
      <c r="EH254" s="13"/>
      <c r="EI254" s="13"/>
      <c r="EJ254" s="13"/>
      <c r="EK254" s="13"/>
      <c r="EL254" s="13"/>
      <c r="EM254" s="13"/>
      <c r="EN254" s="13"/>
      <c r="EO254" s="13"/>
      <c r="EP254" s="13"/>
      <c r="EQ254" s="13"/>
      <c r="ER254" s="13"/>
      <c r="ES254" s="13"/>
      <c r="ET254" s="13"/>
      <c r="EU254" s="13"/>
      <c r="EV254" s="13"/>
      <c r="EW254" s="13"/>
      <c r="EX254" s="13"/>
      <c r="EY254" s="13"/>
      <c r="EZ254" s="13"/>
      <c r="FA254" s="13"/>
      <c r="FB254" s="13"/>
      <c r="FC254" s="13"/>
      <c r="FD254" s="13"/>
      <c r="FE254" s="13"/>
      <c r="FF254" s="13"/>
      <c r="FG254" s="13"/>
      <c r="FH254" s="13"/>
      <c r="FI254" s="13"/>
      <c r="FJ254" s="13"/>
      <c r="FK254" s="13"/>
      <c r="FL254" s="13"/>
      <c r="FM254" s="13"/>
      <c r="FN254" s="13"/>
      <c r="FO254" s="13"/>
      <c r="FP254" s="13"/>
      <c r="FQ254" s="13"/>
      <c r="FR254" s="13"/>
      <c r="FS254" s="13"/>
      <c r="FT254" s="13"/>
      <c r="FU254" s="13"/>
      <c r="FV254" s="13"/>
      <c r="FW254" s="13"/>
      <c r="FX254" s="13"/>
      <c r="FY254" s="13"/>
      <c r="FZ254" s="13"/>
      <c r="GA254" s="13"/>
      <c r="GB254" s="13"/>
      <c r="GC254" s="13"/>
      <c r="GD254" s="13"/>
      <c r="GE254" s="13"/>
      <c r="GF254" s="13"/>
      <c r="GG254" s="13"/>
      <c r="GH254" s="13"/>
      <c r="GI254" s="13"/>
      <c r="GJ254" s="13"/>
      <c r="GK254" s="13"/>
      <c r="GL254" s="13"/>
      <c r="GM254" s="13"/>
      <c r="GN254" s="13"/>
      <c r="GO254" s="13"/>
      <c r="GP254" s="13"/>
      <c r="GQ254" s="13"/>
      <c r="GR254" s="13"/>
      <c r="GS254" s="13"/>
      <c r="GT254" s="13"/>
      <c r="GU254" s="13"/>
      <c r="GV254" s="13"/>
      <c r="GW254" s="13"/>
      <c r="GX254" s="13"/>
      <c r="GY254" s="13"/>
      <c r="GZ254" s="13"/>
      <c r="HA254" s="13"/>
      <c r="HB254" s="13"/>
      <c r="HC254" s="13"/>
      <c r="HD254" s="13"/>
      <c r="HE254" s="13"/>
      <c r="HF254" s="13"/>
      <c r="HG254" s="13"/>
      <c r="HH254" s="13"/>
      <c r="HI254" s="13"/>
      <c r="HJ254" s="13"/>
      <c r="HK254" s="13"/>
      <c r="HL254" s="13"/>
      <c r="HM254" s="13"/>
      <c r="HN254" s="13"/>
      <c r="HO254" s="13"/>
      <c r="HP254" s="13"/>
      <c r="HQ254" s="13"/>
      <c r="HR254" s="13"/>
      <c r="HS254" s="13"/>
      <c r="HT254" s="13"/>
      <c r="HU254" s="13"/>
      <c r="HV254" s="13"/>
      <c r="HW254" s="13"/>
      <c r="HX254" s="13"/>
      <c r="HY254" s="13"/>
      <c r="HZ254" s="13"/>
      <c r="IA254" s="13"/>
      <c r="IB254" s="13"/>
      <c r="IC254" s="13"/>
      <c r="ID254" s="13"/>
      <c r="IE254" s="13"/>
      <c r="IF254" s="13"/>
      <c r="IG254" s="13"/>
      <c r="IH254" s="13"/>
      <c r="II254" s="13"/>
      <c r="IJ254" s="13"/>
      <c r="IK254" s="13"/>
      <c r="IL254" s="13"/>
      <c r="IM254" s="13"/>
      <c r="IN254" s="13"/>
      <c r="IO254" s="13"/>
      <c r="IP254" s="13"/>
      <c r="IQ254" s="13"/>
      <c r="IR254" s="13"/>
      <c r="IS254" s="13"/>
      <c r="IT254" s="13"/>
      <c r="IU254" s="13"/>
      <c r="IV254" s="13"/>
      <c r="IW254" s="13"/>
      <c r="IX254" s="13"/>
      <c r="IY254" s="13"/>
      <c r="IZ254" s="13"/>
      <c r="JA254" s="13"/>
      <c r="JB254" s="13"/>
      <c r="JC254" s="13"/>
      <c r="JD254" s="13"/>
      <c r="JE254" s="13"/>
      <c r="JF254" s="13"/>
      <c r="JG254" s="13"/>
      <c r="JH254" s="13"/>
      <c r="JI254" s="13"/>
      <c r="JJ254" s="13"/>
      <c r="JK254" s="13"/>
    </row>
    <row r="255" spans="2:271" x14ac:dyDescent="0.2">
      <c r="B255" s="6"/>
      <c r="C255" s="6"/>
      <c r="D255" s="6"/>
      <c r="E255" s="6"/>
      <c r="F255" s="6"/>
      <c r="G255" s="6"/>
      <c r="H255" s="6"/>
      <c r="I255" s="6"/>
      <c r="J255" s="6"/>
      <c r="K255" s="6"/>
      <c r="L255" s="6"/>
      <c r="M255" s="88"/>
      <c r="N255" s="6"/>
      <c r="O255" s="6"/>
      <c r="P255" s="19"/>
      <c r="Q255" s="19"/>
      <c r="R255" s="19"/>
      <c r="S255" s="19"/>
      <c r="T255" s="19"/>
      <c r="U255" s="19"/>
      <c r="V255" s="19"/>
      <c r="W255" s="19"/>
      <c r="X255" s="19"/>
      <c r="Y255" s="19"/>
      <c r="Z255" s="19"/>
      <c r="AA255" s="19"/>
      <c r="AB255" s="19"/>
      <c r="AC255" s="19"/>
      <c r="AD255" s="19"/>
      <c r="AE255" s="19"/>
      <c r="AF255" s="19"/>
      <c r="AG255" s="19"/>
      <c r="AH255" s="19"/>
      <c r="AI255" s="19"/>
      <c r="AJ255" s="19"/>
      <c r="AK255" s="19"/>
      <c r="AL255" s="19"/>
      <c r="AM255" s="19"/>
      <c r="AN255" s="19"/>
      <c r="AO255" s="19"/>
      <c r="AP255" s="19"/>
      <c r="AQ255" s="19"/>
      <c r="AR255" s="19"/>
      <c r="AS255" s="19"/>
      <c r="AT255" s="19"/>
      <c r="AU255" s="19"/>
      <c r="AV255" s="19"/>
      <c r="AW255" s="19"/>
      <c r="AX255" s="19"/>
      <c r="AY255" s="19"/>
      <c r="AZ255" s="19"/>
      <c r="BA255" s="19"/>
      <c r="BB255" s="19"/>
      <c r="BC255" s="19"/>
      <c r="BD255" s="19"/>
      <c r="BE255" s="19"/>
      <c r="BF255" s="13"/>
      <c r="BG255" s="13"/>
      <c r="BH255" s="13"/>
      <c r="BI255" s="13"/>
      <c r="BJ255" s="13"/>
      <c r="BK255" s="13"/>
      <c r="BL255" s="13"/>
      <c r="BM255" s="13"/>
      <c r="BN255" s="13"/>
      <c r="BO255" s="13"/>
      <c r="BP255" s="13"/>
      <c r="BQ255" s="13"/>
      <c r="BR255" s="13"/>
      <c r="BS255" s="13"/>
      <c r="BT255" s="13"/>
      <c r="BU255" s="13"/>
      <c r="BV255" s="13"/>
      <c r="BW255" s="13"/>
      <c r="BX255" s="13"/>
      <c r="BY255" s="13"/>
      <c r="BZ255" s="13"/>
      <c r="CA255" s="13"/>
      <c r="CB255" s="13"/>
      <c r="CC255" s="13"/>
      <c r="CD255" s="13"/>
      <c r="CE255" s="13"/>
      <c r="CF255" s="13"/>
      <c r="CG255" s="13"/>
      <c r="CH255" s="13"/>
      <c r="CI255" s="13"/>
      <c r="CJ255" s="13"/>
      <c r="CK255" s="13"/>
      <c r="CL255" s="13"/>
      <c r="CM255" s="13"/>
      <c r="CN255" s="13"/>
      <c r="CO255" s="13"/>
      <c r="CP255" s="13"/>
      <c r="CQ255" s="13"/>
      <c r="CR255" s="13"/>
      <c r="CS255" s="13"/>
      <c r="CT255" s="13"/>
      <c r="CU255" s="13"/>
      <c r="CV255" s="13"/>
      <c r="CW255" s="13"/>
      <c r="CX255" s="13"/>
      <c r="CY255" s="13"/>
      <c r="CZ255" s="13"/>
      <c r="DA255" s="13"/>
      <c r="DB255" s="13"/>
      <c r="DC255" s="13"/>
      <c r="DD255" s="13"/>
      <c r="DE255" s="13"/>
      <c r="DF255" s="13"/>
      <c r="DG255" s="13"/>
      <c r="DH255" s="13"/>
      <c r="DI255" s="13"/>
      <c r="DJ255" s="13"/>
      <c r="DK255" s="13"/>
      <c r="DL255" s="13"/>
      <c r="DM255" s="13"/>
      <c r="DN255" s="13"/>
      <c r="DO255" s="13"/>
      <c r="DP255" s="13"/>
      <c r="DQ255" s="13"/>
      <c r="DR255" s="13"/>
      <c r="DS255" s="13"/>
      <c r="DT255" s="13"/>
      <c r="DU255" s="13"/>
      <c r="DV255" s="13"/>
      <c r="DW255" s="13"/>
      <c r="DX255" s="13"/>
      <c r="DY255" s="13"/>
      <c r="DZ255" s="13"/>
      <c r="EA255" s="13"/>
      <c r="EB255" s="13"/>
      <c r="EC255" s="13"/>
      <c r="ED255" s="13"/>
      <c r="EE255" s="13"/>
      <c r="EF255" s="13"/>
      <c r="EG255" s="13"/>
      <c r="EH255" s="13"/>
      <c r="EI255" s="13"/>
      <c r="EJ255" s="13"/>
      <c r="EK255" s="13"/>
      <c r="EL255" s="13"/>
      <c r="EM255" s="13"/>
      <c r="EN255" s="13"/>
      <c r="EO255" s="13"/>
      <c r="EP255" s="13"/>
      <c r="EQ255" s="13"/>
      <c r="ER255" s="13"/>
      <c r="ES255" s="13"/>
      <c r="ET255" s="13"/>
      <c r="EU255" s="13"/>
      <c r="EV255" s="13"/>
      <c r="EW255" s="13"/>
      <c r="EX255" s="13"/>
      <c r="EY255" s="13"/>
      <c r="EZ255" s="13"/>
      <c r="FA255" s="13"/>
      <c r="FB255" s="13"/>
      <c r="FC255" s="13"/>
      <c r="FD255" s="13"/>
      <c r="FE255" s="13"/>
      <c r="FF255" s="13"/>
      <c r="FG255" s="13"/>
      <c r="FH255" s="13"/>
      <c r="FI255" s="13"/>
      <c r="FJ255" s="13"/>
      <c r="FK255" s="13"/>
      <c r="FL255" s="13"/>
      <c r="FM255" s="13"/>
      <c r="FN255" s="13"/>
      <c r="FO255" s="13"/>
      <c r="FP255" s="13"/>
      <c r="FQ255" s="13"/>
      <c r="FR255" s="13"/>
      <c r="FS255" s="13"/>
      <c r="FT255" s="13"/>
      <c r="FU255" s="13"/>
      <c r="FV255" s="13"/>
      <c r="FW255" s="13"/>
      <c r="FX255" s="13"/>
      <c r="FY255" s="13"/>
      <c r="FZ255" s="13"/>
      <c r="GA255" s="13"/>
      <c r="GB255" s="13"/>
      <c r="GC255" s="13"/>
      <c r="GD255" s="13"/>
      <c r="GE255" s="13"/>
      <c r="GF255" s="13"/>
      <c r="GG255" s="13"/>
      <c r="GH255" s="13"/>
      <c r="GI255" s="13"/>
      <c r="GJ255" s="13"/>
      <c r="GK255" s="13"/>
      <c r="GL255" s="13"/>
      <c r="GM255" s="13"/>
      <c r="GN255" s="13"/>
      <c r="GO255" s="13"/>
      <c r="GP255" s="13"/>
      <c r="GQ255" s="13"/>
      <c r="GR255" s="13"/>
      <c r="GS255" s="13"/>
      <c r="GT255" s="13"/>
      <c r="GU255" s="13"/>
      <c r="GV255" s="13"/>
      <c r="GW255" s="13"/>
      <c r="GX255" s="13"/>
      <c r="GY255" s="13"/>
      <c r="GZ255" s="13"/>
      <c r="HA255" s="13"/>
      <c r="HB255" s="13"/>
      <c r="HC255" s="13"/>
      <c r="HD255" s="13"/>
      <c r="HE255" s="13"/>
      <c r="HF255" s="13"/>
      <c r="HG255" s="13"/>
      <c r="HH255" s="13"/>
      <c r="HI255" s="13"/>
      <c r="HJ255" s="13"/>
      <c r="HK255" s="13"/>
      <c r="HL255" s="13"/>
      <c r="HM255" s="13"/>
      <c r="HN255" s="13"/>
      <c r="HO255" s="13"/>
      <c r="HP255" s="13"/>
      <c r="HQ255" s="13"/>
      <c r="HR255" s="13"/>
      <c r="HS255" s="13"/>
      <c r="HT255" s="13"/>
      <c r="HU255" s="13"/>
      <c r="HV255" s="13"/>
      <c r="HW255" s="13"/>
      <c r="HX255" s="13"/>
      <c r="HY255" s="13"/>
      <c r="HZ255" s="13"/>
      <c r="IA255" s="13"/>
      <c r="IB255" s="13"/>
      <c r="IC255" s="13"/>
      <c r="ID255" s="13"/>
      <c r="IE255" s="13"/>
      <c r="IF255" s="13"/>
      <c r="IG255" s="13"/>
      <c r="IH255" s="13"/>
      <c r="II255" s="13"/>
      <c r="IJ255" s="13"/>
      <c r="IK255" s="13"/>
      <c r="IL255" s="13"/>
      <c r="IM255" s="13"/>
      <c r="IN255" s="13"/>
      <c r="IO255" s="13"/>
      <c r="IP255" s="13"/>
      <c r="IQ255" s="13"/>
      <c r="IR255" s="13"/>
      <c r="IS255" s="13"/>
      <c r="IT255" s="13"/>
      <c r="IU255" s="13"/>
      <c r="IV255" s="13"/>
      <c r="IW255" s="13"/>
      <c r="IX255" s="13"/>
      <c r="IY255" s="13"/>
      <c r="IZ255" s="13"/>
      <c r="JA255" s="13"/>
      <c r="JB255" s="13"/>
      <c r="JC255" s="13"/>
      <c r="JD255" s="13"/>
      <c r="JE255" s="13"/>
      <c r="JF255" s="13"/>
      <c r="JG255" s="13"/>
      <c r="JH255" s="13"/>
      <c r="JI255" s="13"/>
      <c r="JJ255" s="13"/>
      <c r="JK255" s="13"/>
    </row>
    <row r="256" spans="2:271" x14ac:dyDescent="0.2">
      <c r="B256" s="6"/>
      <c r="C256" s="6"/>
      <c r="D256" s="6"/>
      <c r="E256" s="6"/>
      <c r="F256" s="6"/>
      <c r="G256" s="6"/>
      <c r="H256" s="6"/>
      <c r="I256" s="6"/>
      <c r="J256" s="6"/>
      <c r="K256" s="6"/>
      <c r="L256" s="6"/>
      <c r="M256" s="88"/>
      <c r="N256" s="6"/>
      <c r="O256" s="6"/>
      <c r="P256" s="19"/>
      <c r="Q256" s="19"/>
      <c r="R256" s="19"/>
      <c r="S256" s="19"/>
      <c r="T256" s="19"/>
      <c r="U256" s="19"/>
      <c r="V256" s="19"/>
      <c r="W256" s="19"/>
      <c r="X256" s="19"/>
      <c r="Y256" s="19"/>
      <c r="Z256" s="19"/>
      <c r="AA256" s="19"/>
      <c r="AB256" s="19"/>
      <c r="AC256" s="19"/>
      <c r="AD256" s="19"/>
      <c r="AE256" s="19"/>
      <c r="AF256" s="19"/>
      <c r="AG256" s="19"/>
      <c r="AH256" s="19"/>
      <c r="AI256" s="19"/>
      <c r="AJ256" s="19"/>
      <c r="AK256" s="19"/>
      <c r="AL256" s="19"/>
      <c r="AM256" s="19"/>
      <c r="AN256" s="19"/>
      <c r="AO256" s="19"/>
      <c r="AP256" s="19"/>
      <c r="AQ256" s="19"/>
      <c r="AR256" s="19"/>
      <c r="AS256" s="19"/>
      <c r="AT256" s="19"/>
      <c r="AU256" s="19"/>
      <c r="AV256" s="19"/>
      <c r="AW256" s="19"/>
      <c r="AX256" s="19"/>
      <c r="AY256" s="19"/>
      <c r="AZ256" s="19"/>
      <c r="BA256" s="19"/>
      <c r="BB256" s="19"/>
      <c r="BC256" s="19"/>
      <c r="BD256" s="19"/>
      <c r="BE256" s="19"/>
      <c r="BF256" s="13"/>
      <c r="BG256" s="13"/>
      <c r="BH256" s="13"/>
      <c r="BI256" s="13"/>
      <c r="BJ256" s="13"/>
      <c r="BK256" s="13"/>
      <c r="BL256" s="13"/>
      <c r="BM256" s="13"/>
      <c r="BN256" s="13"/>
      <c r="BO256" s="13"/>
      <c r="BP256" s="13"/>
      <c r="BQ256" s="13"/>
      <c r="BR256" s="13"/>
      <c r="BS256" s="13"/>
      <c r="BT256" s="13"/>
      <c r="BU256" s="13"/>
      <c r="BV256" s="13"/>
      <c r="BW256" s="13"/>
      <c r="BX256" s="13"/>
      <c r="BY256" s="13"/>
      <c r="BZ256" s="13"/>
      <c r="CA256" s="13"/>
      <c r="CB256" s="13"/>
      <c r="CC256" s="13"/>
      <c r="CD256" s="13"/>
      <c r="CE256" s="13"/>
      <c r="CF256" s="13"/>
      <c r="CG256" s="13"/>
      <c r="CH256" s="13"/>
      <c r="CI256" s="13"/>
      <c r="CJ256" s="13"/>
      <c r="CK256" s="13"/>
      <c r="CL256" s="13"/>
      <c r="CM256" s="13"/>
      <c r="CN256" s="13"/>
      <c r="CO256" s="13"/>
      <c r="CP256" s="13"/>
      <c r="CQ256" s="13"/>
      <c r="CR256" s="13"/>
      <c r="CS256" s="13"/>
      <c r="CT256" s="13"/>
      <c r="CU256" s="13"/>
      <c r="CV256" s="13"/>
      <c r="CW256" s="13"/>
      <c r="CX256" s="13"/>
      <c r="CY256" s="13"/>
      <c r="CZ256" s="13"/>
      <c r="DA256" s="13"/>
      <c r="DB256" s="13"/>
      <c r="DC256" s="13"/>
      <c r="DD256" s="13"/>
      <c r="DE256" s="13"/>
      <c r="DF256" s="13"/>
      <c r="DG256" s="13"/>
      <c r="DH256" s="13"/>
      <c r="DI256" s="13"/>
      <c r="DJ256" s="13"/>
      <c r="DK256" s="13"/>
      <c r="DL256" s="13"/>
      <c r="DM256" s="13"/>
      <c r="DN256" s="13"/>
      <c r="DO256" s="13"/>
      <c r="DP256" s="13"/>
      <c r="DQ256" s="13"/>
      <c r="DR256" s="13"/>
      <c r="DS256" s="13"/>
      <c r="DT256" s="13"/>
      <c r="DU256" s="13"/>
      <c r="DV256" s="13"/>
      <c r="DW256" s="13"/>
      <c r="DX256" s="13"/>
      <c r="DY256" s="13"/>
      <c r="DZ256" s="13"/>
      <c r="EA256" s="13"/>
      <c r="EB256" s="13"/>
      <c r="EC256" s="13"/>
      <c r="ED256" s="13"/>
      <c r="EE256" s="13"/>
      <c r="EF256" s="13"/>
      <c r="EG256" s="13"/>
      <c r="EH256" s="13"/>
      <c r="EI256" s="13"/>
      <c r="EJ256" s="13"/>
      <c r="EK256" s="13"/>
      <c r="EL256" s="13"/>
      <c r="EM256" s="13"/>
      <c r="EN256" s="13"/>
      <c r="EO256" s="13"/>
      <c r="EP256" s="13"/>
      <c r="EQ256" s="13"/>
      <c r="ER256" s="13"/>
      <c r="ES256" s="13"/>
      <c r="ET256" s="13"/>
      <c r="EU256" s="13"/>
      <c r="EV256" s="13"/>
      <c r="EW256" s="13"/>
      <c r="EX256" s="13"/>
      <c r="EY256" s="13"/>
      <c r="EZ256" s="13"/>
      <c r="FA256" s="13"/>
      <c r="FB256" s="13"/>
      <c r="FC256" s="13"/>
      <c r="FD256" s="13"/>
      <c r="FE256" s="13"/>
      <c r="FF256" s="13"/>
      <c r="FG256" s="13"/>
      <c r="FH256" s="13"/>
      <c r="FI256" s="13"/>
      <c r="FJ256" s="13"/>
      <c r="FK256" s="13"/>
      <c r="FL256" s="13"/>
      <c r="FM256" s="13"/>
      <c r="FN256" s="13"/>
      <c r="FO256" s="13"/>
      <c r="FP256" s="13"/>
      <c r="FQ256" s="13"/>
      <c r="FR256" s="13"/>
      <c r="FS256" s="13"/>
      <c r="FT256" s="13"/>
      <c r="FU256" s="13"/>
      <c r="FV256" s="13"/>
      <c r="FW256" s="13"/>
      <c r="FX256" s="13"/>
      <c r="FY256" s="13"/>
      <c r="FZ256" s="13"/>
      <c r="GA256" s="13"/>
      <c r="GB256" s="13"/>
      <c r="GC256" s="13"/>
      <c r="GD256" s="13"/>
      <c r="GE256" s="13"/>
      <c r="GF256" s="13"/>
      <c r="GG256" s="13"/>
      <c r="GH256" s="13"/>
      <c r="GI256" s="13"/>
      <c r="GJ256" s="13"/>
      <c r="GK256" s="13"/>
      <c r="GL256" s="13"/>
      <c r="GM256" s="13"/>
      <c r="GN256" s="13"/>
      <c r="GO256" s="13"/>
      <c r="GP256" s="13"/>
      <c r="GQ256" s="13"/>
      <c r="GR256" s="13"/>
      <c r="GS256" s="13"/>
      <c r="GT256" s="13"/>
      <c r="GU256" s="13"/>
      <c r="GV256" s="13"/>
      <c r="GW256" s="13"/>
      <c r="GX256" s="13"/>
      <c r="GY256" s="13"/>
      <c r="GZ256" s="13"/>
      <c r="HA256" s="13"/>
      <c r="HB256" s="13"/>
      <c r="HC256" s="13"/>
      <c r="HD256" s="13"/>
      <c r="HE256" s="13"/>
      <c r="HF256" s="13"/>
      <c r="HG256" s="13"/>
      <c r="HH256" s="13"/>
      <c r="HI256" s="13"/>
      <c r="HJ256" s="13"/>
      <c r="HK256" s="13"/>
      <c r="HL256" s="13"/>
      <c r="HM256" s="13"/>
      <c r="HN256" s="13"/>
      <c r="HO256" s="13"/>
      <c r="HP256" s="13"/>
      <c r="HQ256" s="13"/>
      <c r="HR256" s="13"/>
      <c r="HS256" s="13"/>
      <c r="HT256" s="13"/>
      <c r="HU256" s="13"/>
      <c r="HV256" s="13"/>
      <c r="HW256" s="13"/>
      <c r="HX256" s="13"/>
      <c r="HY256" s="13"/>
      <c r="HZ256" s="13"/>
      <c r="IA256" s="13"/>
      <c r="IB256" s="13"/>
      <c r="IC256" s="13"/>
      <c r="ID256" s="13"/>
      <c r="IE256" s="13"/>
      <c r="IF256" s="13"/>
      <c r="IG256" s="13"/>
      <c r="IH256" s="13"/>
      <c r="II256" s="13"/>
      <c r="IJ256" s="13"/>
      <c r="IK256" s="13"/>
      <c r="IL256" s="13"/>
      <c r="IM256" s="13"/>
      <c r="IN256" s="13"/>
      <c r="IO256" s="13"/>
      <c r="IP256" s="13"/>
      <c r="IQ256" s="13"/>
      <c r="IR256" s="13"/>
      <c r="IS256" s="13"/>
      <c r="IT256" s="13"/>
      <c r="IU256" s="13"/>
      <c r="IV256" s="13"/>
      <c r="IW256" s="13"/>
      <c r="IX256" s="13"/>
      <c r="IY256" s="13"/>
      <c r="IZ256" s="13"/>
      <c r="JA256" s="13"/>
      <c r="JB256" s="13"/>
      <c r="JC256" s="13"/>
      <c r="JD256" s="13"/>
      <c r="JE256" s="13"/>
      <c r="JF256" s="13"/>
      <c r="JG256" s="13"/>
      <c r="JH256" s="13"/>
      <c r="JI256" s="13"/>
      <c r="JJ256" s="13"/>
      <c r="JK256" s="13"/>
    </row>
    <row r="257" spans="2:271" x14ac:dyDescent="0.2">
      <c r="B257" s="6"/>
      <c r="C257" s="6"/>
      <c r="D257" s="6"/>
      <c r="E257" s="6"/>
      <c r="F257" s="6"/>
      <c r="G257" s="6"/>
      <c r="H257" s="6"/>
      <c r="I257" s="6"/>
      <c r="J257" s="6"/>
      <c r="K257" s="6"/>
      <c r="L257" s="6"/>
      <c r="M257" s="88"/>
      <c r="N257" s="6"/>
      <c r="O257" s="6"/>
      <c r="P257" s="19"/>
      <c r="Q257" s="19"/>
      <c r="R257" s="19"/>
      <c r="S257" s="19"/>
      <c r="T257" s="19"/>
      <c r="U257" s="19"/>
      <c r="V257" s="19"/>
      <c r="W257" s="19"/>
      <c r="X257" s="19"/>
      <c r="Y257" s="19"/>
      <c r="Z257" s="19"/>
      <c r="AA257" s="19"/>
      <c r="AB257" s="19"/>
      <c r="AC257" s="19"/>
      <c r="AD257" s="19"/>
      <c r="AE257" s="19"/>
      <c r="AF257" s="19"/>
      <c r="AG257" s="19"/>
      <c r="AH257" s="19"/>
      <c r="AI257" s="19"/>
      <c r="AJ257" s="19"/>
      <c r="AK257" s="19"/>
      <c r="AL257" s="19"/>
      <c r="AM257" s="19"/>
      <c r="AN257" s="19"/>
      <c r="AO257" s="19"/>
      <c r="AP257" s="19"/>
      <c r="AQ257" s="19"/>
      <c r="AR257" s="19"/>
      <c r="AS257" s="19"/>
      <c r="AT257" s="19"/>
      <c r="AU257" s="19"/>
      <c r="AV257" s="19"/>
      <c r="AW257" s="19"/>
      <c r="AX257" s="19"/>
      <c r="AY257" s="19"/>
      <c r="AZ257" s="19"/>
      <c r="BA257" s="19"/>
      <c r="BB257" s="19"/>
      <c r="BC257" s="19"/>
      <c r="BD257" s="19"/>
      <c r="BE257" s="19"/>
      <c r="BF257" s="13"/>
      <c r="BG257" s="13"/>
      <c r="BH257" s="13"/>
      <c r="BI257" s="13"/>
      <c r="BJ257" s="13"/>
      <c r="BK257" s="13"/>
      <c r="BL257" s="13"/>
      <c r="BM257" s="13"/>
      <c r="BN257" s="13"/>
      <c r="BO257" s="13"/>
      <c r="BP257" s="13"/>
      <c r="BQ257" s="13"/>
      <c r="BR257" s="13"/>
      <c r="BS257" s="13"/>
      <c r="BT257" s="13"/>
      <c r="BU257" s="13"/>
      <c r="BV257" s="13"/>
      <c r="BW257" s="13"/>
      <c r="BX257" s="13"/>
      <c r="BY257" s="13"/>
      <c r="BZ257" s="13"/>
      <c r="CA257" s="13"/>
      <c r="CB257" s="13"/>
      <c r="CC257" s="13"/>
      <c r="CD257" s="13"/>
      <c r="CE257" s="13"/>
      <c r="CF257" s="13"/>
      <c r="CG257" s="13"/>
      <c r="CH257" s="13"/>
      <c r="CI257" s="13"/>
      <c r="CJ257" s="13"/>
      <c r="CK257" s="13"/>
      <c r="CL257" s="13"/>
      <c r="CM257" s="13"/>
      <c r="CN257" s="13"/>
      <c r="CO257" s="13"/>
      <c r="CP257" s="13"/>
      <c r="CQ257" s="13"/>
      <c r="CR257" s="13"/>
      <c r="CS257" s="13"/>
      <c r="CT257" s="13"/>
      <c r="CU257" s="13"/>
      <c r="CV257" s="13"/>
      <c r="CW257" s="13"/>
      <c r="CX257" s="13"/>
      <c r="CY257" s="13"/>
      <c r="CZ257" s="13"/>
      <c r="DA257" s="13"/>
      <c r="DB257" s="13"/>
      <c r="DC257" s="13"/>
      <c r="DD257" s="13"/>
      <c r="DE257" s="13"/>
      <c r="DF257" s="13"/>
      <c r="DG257" s="13"/>
      <c r="DH257" s="13"/>
      <c r="DI257" s="13"/>
      <c r="DJ257" s="13"/>
      <c r="DK257" s="13"/>
      <c r="DL257" s="13"/>
      <c r="DM257" s="13"/>
      <c r="DN257" s="13"/>
      <c r="DO257" s="13"/>
      <c r="DP257" s="13"/>
      <c r="DQ257" s="13"/>
      <c r="DR257" s="13"/>
      <c r="DS257" s="13"/>
      <c r="DT257" s="13"/>
      <c r="DU257" s="13"/>
      <c r="DV257" s="13"/>
      <c r="DW257" s="13"/>
      <c r="DX257" s="13"/>
      <c r="DY257" s="13"/>
      <c r="DZ257" s="13"/>
      <c r="EA257" s="13"/>
      <c r="EB257" s="13"/>
      <c r="EC257" s="13"/>
      <c r="ED257" s="13"/>
      <c r="EE257" s="13"/>
      <c r="EF257" s="13"/>
      <c r="EG257" s="13"/>
      <c r="EH257" s="13"/>
      <c r="EI257" s="13"/>
      <c r="EJ257" s="13"/>
      <c r="EK257" s="13"/>
      <c r="EL257" s="13"/>
      <c r="EM257" s="13"/>
      <c r="EN257" s="13"/>
      <c r="EO257" s="13"/>
      <c r="EP257" s="13"/>
      <c r="EQ257" s="13"/>
      <c r="ER257" s="13"/>
      <c r="ES257" s="13"/>
      <c r="ET257" s="13"/>
      <c r="EU257" s="13"/>
      <c r="EV257" s="13"/>
      <c r="EW257" s="13"/>
      <c r="EX257" s="13"/>
      <c r="EY257" s="13"/>
      <c r="EZ257" s="13"/>
      <c r="FA257" s="13"/>
      <c r="FB257" s="13"/>
      <c r="FC257" s="13"/>
      <c r="FD257" s="13"/>
      <c r="FE257" s="13"/>
      <c r="FF257" s="13"/>
      <c r="FG257" s="13"/>
      <c r="FH257" s="13"/>
      <c r="FI257" s="13"/>
      <c r="FJ257" s="13"/>
      <c r="FK257" s="13"/>
      <c r="FL257" s="13"/>
      <c r="FM257" s="13"/>
      <c r="FN257" s="13"/>
      <c r="FO257" s="13"/>
      <c r="FP257" s="13"/>
      <c r="FQ257" s="13"/>
      <c r="FR257" s="13"/>
      <c r="FS257" s="13"/>
      <c r="FT257" s="13"/>
      <c r="FU257" s="13"/>
      <c r="FV257" s="13"/>
      <c r="FW257" s="13"/>
      <c r="FX257" s="13"/>
      <c r="FY257" s="13"/>
      <c r="FZ257" s="13"/>
      <c r="GA257" s="13"/>
      <c r="GB257" s="13"/>
      <c r="GC257" s="13"/>
      <c r="GD257" s="13"/>
      <c r="GE257" s="13"/>
      <c r="GF257" s="13"/>
      <c r="GG257" s="13"/>
      <c r="GH257" s="13"/>
      <c r="GI257" s="13"/>
      <c r="GJ257" s="13"/>
      <c r="GK257" s="13"/>
      <c r="GL257" s="13"/>
      <c r="GM257" s="13"/>
      <c r="GN257" s="13"/>
      <c r="GO257" s="13"/>
      <c r="GP257" s="13"/>
      <c r="GQ257" s="13"/>
      <c r="GR257" s="13"/>
      <c r="GS257" s="13"/>
      <c r="GT257" s="13"/>
      <c r="GU257" s="13"/>
      <c r="GV257" s="13"/>
      <c r="GW257" s="13"/>
      <c r="GX257" s="13"/>
      <c r="GY257" s="13"/>
      <c r="GZ257" s="13"/>
      <c r="HA257" s="13"/>
      <c r="HB257" s="13"/>
      <c r="HC257" s="13"/>
      <c r="HD257" s="13"/>
      <c r="HE257" s="13"/>
      <c r="HF257" s="13"/>
      <c r="HG257" s="13"/>
      <c r="HH257" s="13"/>
      <c r="HI257" s="13"/>
      <c r="HJ257" s="13"/>
      <c r="HK257" s="13"/>
      <c r="HL257" s="13"/>
      <c r="HM257" s="13"/>
      <c r="HN257" s="13"/>
      <c r="HO257" s="13"/>
      <c r="HP257" s="13"/>
      <c r="HQ257" s="13"/>
      <c r="HR257" s="13"/>
      <c r="HS257" s="13"/>
      <c r="HT257" s="13"/>
      <c r="HU257" s="13"/>
      <c r="HV257" s="13"/>
      <c r="HW257" s="13"/>
      <c r="HX257" s="13"/>
      <c r="HY257" s="13"/>
      <c r="HZ257" s="13"/>
      <c r="IA257" s="13"/>
      <c r="IB257" s="13"/>
      <c r="IC257" s="13"/>
      <c r="ID257" s="13"/>
      <c r="IE257" s="13"/>
      <c r="IF257" s="13"/>
      <c r="IG257" s="13"/>
      <c r="IH257" s="13"/>
      <c r="II257" s="13"/>
      <c r="IJ257" s="13"/>
      <c r="IK257" s="13"/>
      <c r="IL257" s="13"/>
      <c r="IM257" s="13"/>
      <c r="IN257" s="13"/>
      <c r="IO257" s="13"/>
      <c r="IP257" s="13"/>
      <c r="IQ257" s="13"/>
      <c r="IR257" s="13"/>
      <c r="IS257" s="13"/>
      <c r="IT257" s="13"/>
      <c r="IU257" s="13"/>
      <c r="IV257" s="13"/>
      <c r="IW257" s="13"/>
      <c r="IX257" s="13"/>
      <c r="IY257" s="13"/>
      <c r="IZ257" s="13"/>
      <c r="JA257" s="13"/>
      <c r="JB257" s="13"/>
      <c r="JC257" s="13"/>
      <c r="JD257" s="13"/>
      <c r="JE257" s="13"/>
      <c r="JF257" s="13"/>
      <c r="JG257" s="13"/>
      <c r="JH257" s="13"/>
      <c r="JI257" s="13"/>
      <c r="JJ257" s="13"/>
      <c r="JK257" s="13"/>
    </row>
    <row r="258" spans="2:271" x14ac:dyDescent="0.2">
      <c r="B258" s="6"/>
      <c r="C258" s="6"/>
      <c r="D258" s="6"/>
      <c r="E258" s="6"/>
      <c r="F258" s="6"/>
      <c r="G258" s="6"/>
      <c r="H258" s="6"/>
      <c r="I258" s="6"/>
      <c r="J258" s="6"/>
      <c r="K258" s="6"/>
      <c r="L258" s="6"/>
      <c r="M258" s="88"/>
      <c r="N258" s="6"/>
      <c r="O258" s="6"/>
      <c r="P258" s="19"/>
      <c r="Q258" s="19"/>
      <c r="R258" s="19"/>
      <c r="S258" s="19"/>
      <c r="T258" s="19"/>
      <c r="U258" s="19"/>
      <c r="V258" s="19"/>
      <c r="W258" s="19"/>
      <c r="X258" s="19"/>
      <c r="Y258" s="19"/>
      <c r="Z258" s="19"/>
      <c r="AA258" s="19"/>
      <c r="AB258" s="19"/>
      <c r="AC258" s="19"/>
      <c r="AD258" s="19"/>
      <c r="AE258" s="19"/>
      <c r="AF258" s="19"/>
      <c r="AG258" s="19"/>
      <c r="AH258" s="19"/>
      <c r="AI258" s="19"/>
      <c r="AJ258" s="19"/>
      <c r="AK258" s="19"/>
      <c r="AL258" s="19"/>
      <c r="AM258" s="19"/>
      <c r="AN258" s="19"/>
      <c r="AO258" s="19"/>
      <c r="AP258" s="19"/>
      <c r="AQ258" s="19"/>
      <c r="AR258" s="19"/>
      <c r="AS258" s="19"/>
      <c r="AT258" s="19"/>
      <c r="AU258" s="19"/>
      <c r="AV258" s="19"/>
      <c r="AW258" s="19"/>
      <c r="AX258" s="19"/>
      <c r="AY258" s="19"/>
      <c r="AZ258" s="19"/>
      <c r="BA258" s="19"/>
      <c r="BB258" s="19"/>
      <c r="BC258" s="19"/>
      <c r="BD258" s="19"/>
      <c r="BE258" s="19"/>
      <c r="BF258" s="13"/>
      <c r="BG258" s="13"/>
      <c r="BH258" s="13"/>
      <c r="BI258" s="13"/>
      <c r="BJ258" s="13"/>
      <c r="BK258" s="13"/>
      <c r="BL258" s="13"/>
      <c r="BM258" s="13"/>
      <c r="BN258" s="13"/>
      <c r="BO258" s="13"/>
      <c r="BP258" s="13"/>
      <c r="BQ258" s="13"/>
      <c r="BR258" s="13"/>
      <c r="BS258" s="13"/>
      <c r="BT258" s="13"/>
      <c r="BU258" s="13"/>
      <c r="BV258" s="13"/>
      <c r="BW258" s="13"/>
      <c r="BX258" s="13"/>
      <c r="BY258" s="13"/>
      <c r="BZ258" s="13"/>
      <c r="CA258" s="13"/>
      <c r="CB258" s="13"/>
      <c r="CC258" s="13"/>
      <c r="CD258" s="13"/>
      <c r="CE258" s="13"/>
      <c r="CF258" s="13"/>
      <c r="CG258" s="13"/>
      <c r="CH258" s="13"/>
      <c r="CI258" s="13"/>
      <c r="CJ258" s="13"/>
      <c r="CK258" s="13"/>
      <c r="CL258" s="13"/>
      <c r="CM258" s="13"/>
      <c r="CN258" s="13"/>
      <c r="CO258" s="13"/>
      <c r="CP258" s="13"/>
      <c r="CQ258" s="13"/>
      <c r="CR258" s="13"/>
      <c r="CS258" s="13"/>
      <c r="CT258" s="13"/>
      <c r="CU258" s="13"/>
      <c r="CV258" s="13"/>
      <c r="CW258" s="13"/>
      <c r="CX258" s="13"/>
      <c r="CY258" s="13"/>
      <c r="CZ258" s="13"/>
      <c r="DA258" s="13"/>
      <c r="DB258" s="13"/>
      <c r="DC258" s="13"/>
      <c r="DD258" s="13"/>
      <c r="DE258" s="13"/>
      <c r="DF258" s="13"/>
      <c r="DG258" s="13"/>
      <c r="DH258" s="13"/>
      <c r="DI258" s="13"/>
      <c r="DJ258" s="13"/>
      <c r="DK258" s="13"/>
      <c r="DL258" s="13"/>
      <c r="DM258" s="13"/>
      <c r="DN258" s="13"/>
      <c r="DO258" s="13"/>
      <c r="DP258" s="13"/>
      <c r="DQ258" s="13"/>
      <c r="DR258" s="13"/>
      <c r="DS258" s="13"/>
      <c r="DT258" s="13"/>
      <c r="DU258" s="13"/>
      <c r="DV258" s="13"/>
      <c r="DW258" s="13"/>
      <c r="DX258" s="13"/>
      <c r="DY258" s="13"/>
      <c r="DZ258" s="13"/>
      <c r="EA258" s="13"/>
      <c r="EB258" s="13"/>
      <c r="EC258" s="13"/>
      <c r="ED258" s="13"/>
      <c r="EE258" s="13"/>
      <c r="EF258" s="13"/>
      <c r="EG258" s="13"/>
      <c r="EH258" s="13"/>
      <c r="EI258" s="13"/>
      <c r="EJ258" s="13"/>
      <c r="EK258" s="13"/>
      <c r="EL258" s="13"/>
      <c r="EM258" s="13"/>
      <c r="EN258" s="13"/>
      <c r="EO258" s="13"/>
      <c r="EP258" s="13"/>
      <c r="EQ258" s="13"/>
      <c r="ER258" s="13"/>
      <c r="ES258" s="13"/>
      <c r="ET258" s="13"/>
      <c r="EU258" s="13"/>
      <c r="EV258" s="13"/>
      <c r="EW258" s="13"/>
      <c r="EX258" s="13"/>
      <c r="EY258" s="13"/>
      <c r="EZ258" s="13"/>
      <c r="FA258" s="13"/>
      <c r="FB258" s="13"/>
      <c r="FC258" s="13"/>
      <c r="FD258" s="13"/>
      <c r="FE258" s="13"/>
      <c r="FF258" s="13"/>
      <c r="FG258" s="13"/>
      <c r="FH258" s="13"/>
      <c r="FI258" s="13"/>
      <c r="FJ258" s="13"/>
      <c r="FK258" s="13"/>
      <c r="FL258" s="13"/>
      <c r="FM258" s="13"/>
      <c r="FN258" s="13"/>
      <c r="FO258" s="13"/>
      <c r="FP258" s="13"/>
      <c r="FQ258" s="13"/>
      <c r="FR258" s="13"/>
      <c r="FS258" s="13"/>
      <c r="FT258" s="13"/>
      <c r="FU258" s="13"/>
      <c r="FV258" s="13"/>
      <c r="FW258" s="13"/>
      <c r="FX258" s="13"/>
      <c r="FY258" s="13"/>
      <c r="FZ258" s="13"/>
      <c r="GA258" s="13"/>
      <c r="GB258" s="13"/>
      <c r="GC258" s="13"/>
      <c r="GD258" s="13"/>
      <c r="GE258" s="13"/>
      <c r="GF258" s="13"/>
      <c r="GG258" s="13"/>
      <c r="GH258" s="13"/>
      <c r="GI258" s="13"/>
      <c r="GJ258" s="13"/>
      <c r="GK258" s="13"/>
      <c r="GL258" s="13"/>
      <c r="GM258" s="13"/>
      <c r="GN258" s="13"/>
      <c r="GO258" s="13"/>
      <c r="GP258" s="13"/>
      <c r="GQ258" s="13"/>
      <c r="GR258" s="13"/>
      <c r="GS258" s="13"/>
      <c r="GT258" s="13"/>
      <c r="GU258" s="13"/>
      <c r="GV258" s="13"/>
      <c r="GW258" s="13"/>
      <c r="GX258" s="13"/>
      <c r="GY258" s="13"/>
      <c r="GZ258" s="13"/>
      <c r="HA258" s="13"/>
      <c r="HB258" s="13"/>
      <c r="HC258" s="13"/>
      <c r="HD258" s="13"/>
      <c r="HE258" s="13"/>
      <c r="HF258" s="13"/>
      <c r="HG258" s="13"/>
      <c r="HH258" s="13"/>
      <c r="HI258" s="13"/>
      <c r="HJ258" s="13"/>
      <c r="HK258" s="13"/>
      <c r="HL258" s="13"/>
      <c r="HM258" s="13"/>
      <c r="HN258" s="13"/>
      <c r="HO258" s="13"/>
      <c r="HP258" s="13"/>
      <c r="HQ258" s="13"/>
      <c r="HR258" s="13"/>
      <c r="HS258" s="13"/>
      <c r="HT258" s="13"/>
      <c r="HU258" s="13"/>
      <c r="HV258" s="13"/>
      <c r="HW258" s="13"/>
      <c r="HX258" s="13"/>
      <c r="HY258" s="13"/>
      <c r="HZ258" s="13"/>
      <c r="IA258" s="13"/>
      <c r="IB258" s="13"/>
      <c r="IC258" s="13"/>
      <c r="ID258" s="13"/>
      <c r="IE258" s="13"/>
      <c r="IF258" s="13"/>
      <c r="IG258" s="13"/>
      <c r="IH258" s="13"/>
      <c r="II258" s="13"/>
      <c r="IJ258" s="13"/>
      <c r="IK258" s="13"/>
      <c r="IL258" s="13"/>
      <c r="IM258" s="13"/>
      <c r="IN258" s="13"/>
      <c r="IO258" s="13"/>
      <c r="IP258" s="13"/>
      <c r="IQ258" s="13"/>
      <c r="IR258" s="13"/>
      <c r="IS258" s="13"/>
      <c r="IT258" s="13"/>
      <c r="IU258" s="13"/>
      <c r="IV258" s="13"/>
      <c r="IW258" s="13"/>
      <c r="IX258" s="13"/>
      <c r="IY258" s="13"/>
      <c r="IZ258" s="13"/>
      <c r="JA258" s="13"/>
      <c r="JB258" s="13"/>
      <c r="JC258" s="13"/>
      <c r="JD258" s="13"/>
      <c r="JE258" s="13"/>
      <c r="JF258" s="13"/>
      <c r="JG258" s="13"/>
      <c r="JH258" s="13"/>
      <c r="JI258" s="13"/>
      <c r="JJ258" s="13"/>
      <c r="JK258" s="13"/>
    </row>
    <row r="259" spans="2:271" x14ac:dyDescent="0.2">
      <c r="B259" s="6"/>
      <c r="C259" s="6"/>
      <c r="D259" s="6"/>
      <c r="E259" s="6"/>
      <c r="F259" s="6"/>
      <c r="G259" s="6"/>
      <c r="H259" s="6"/>
      <c r="I259" s="6"/>
      <c r="J259" s="6"/>
      <c r="K259" s="6"/>
      <c r="L259" s="6"/>
      <c r="M259" s="88"/>
      <c r="N259" s="6"/>
      <c r="O259" s="6"/>
      <c r="P259" s="19"/>
      <c r="Q259" s="19"/>
      <c r="R259" s="19"/>
      <c r="S259" s="19"/>
      <c r="T259" s="19"/>
      <c r="U259" s="19"/>
      <c r="V259" s="19"/>
      <c r="W259" s="19"/>
      <c r="X259" s="19"/>
      <c r="Y259" s="19"/>
      <c r="Z259" s="19"/>
      <c r="AA259" s="19"/>
      <c r="AB259" s="19"/>
      <c r="AC259" s="19"/>
      <c r="AD259" s="19"/>
      <c r="AE259" s="19"/>
      <c r="AF259" s="19"/>
      <c r="AG259" s="19"/>
      <c r="AH259" s="19"/>
      <c r="AI259" s="19"/>
      <c r="AJ259" s="19"/>
      <c r="AK259" s="19"/>
      <c r="AL259" s="19"/>
      <c r="AM259" s="19"/>
      <c r="AN259" s="19"/>
      <c r="AO259" s="19"/>
      <c r="AP259" s="19"/>
      <c r="AQ259" s="19"/>
      <c r="AR259" s="19"/>
      <c r="AS259" s="19"/>
      <c r="AT259" s="19"/>
      <c r="AU259" s="19"/>
      <c r="AV259" s="19"/>
      <c r="AW259" s="19"/>
      <c r="AX259" s="19"/>
      <c r="AY259" s="19"/>
      <c r="AZ259" s="19"/>
      <c r="BA259" s="19"/>
      <c r="BB259" s="19"/>
      <c r="BC259" s="19"/>
      <c r="BD259" s="19"/>
      <c r="BE259" s="19"/>
      <c r="BF259" s="13"/>
      <c r="BG259" s="13"/>
      <c r="BH259" s="13"/>
      <c r="BI259" s="13"/>
      <c r="BJ259" s="13"/>
      <c r="BK259" s="13"/>
      <c r="BL259" s="13"/>
      <c r="BM259" s="13"/>
      <c r="BN259" s="13"/>
      <c r="BO259" s="13"/>
      <c r="BP259" s="13"/>
      <c r="BQ259" s="13"/>
      <c r="BR259" s="13"/>
      <c r="BS259" s="13"/>
      <c r="BT259" s="13"/>
      <c r="BU259" s="13"/>
      <c r="BV259" s="13"/>
      <c r="BW259" s="13"/>
      <c r="BX259" s="13"/>
      <c r="BY259" s="13"/>
      <c r="BZ259" s="13"/>
      <c r="CA259" s="13"/>
      <c r="CB259" s="13"/>
      <c r="CC259" s="13"/>
      <c r="CD259" s="13"/>
      <c r="CE259" s="13"/>
      <c r="CF259" s="13"/>
      <c r="CG259" s="13"/>
      <c r="CH259" s="13"/>
      <c r="CI259" s="13"/>
      <c r="CJ259" s="13"/>
      <c r="CK259" s="13"/>
      <c r="CL259" s="13"/>
      <c r="CM259" s="13"/>
      <c r="CN259" s="13"/>
      <c r="CO259" s="13"/>
      <c r="CP259" s="13"/>
      <c r="CQ259" s="13"/>
      <c r="CR259" s="13"/>
      <c r="CS259" s="13"/>
      <c r="CT259" s="13"/>
      <c r="CU259" s="13"/>
      <c r="CV259" s="13"/>
      <c r="CW259" s="13"/>
      <c r="CX259" s="13"/>
      <c r="CY259" s="13"/>
      <c r="CZ259" s="13"/>
      <c r="DA259" s="13"/>
      <c r="DB259" s="13"/>
      <c r="DC259" s="13"/>
      <c r="DD259" s="13"/>
      <c r="DE259" s="13"/>
      <c r="DF259" s="13"/>
      <c r="DG259" s="13"/>
      <c r="DH259" s="13"/>
      <c r="DI259" s="13"/>
      <c r="DJ259" s="13"/>
      <c r="DK259" s="13"/>
      <c r="DL259" s="13"/>
      <c r="DM259" s="13"/>
      <c r="DN259" s="13"/>
      <c r="DO259" s="13"/>
      <c r="DP259" s="13"/>
      <c r="DQ259" s="13"/>
      <c r="DR259" s="13"/>
      <c r="DS259" s="13"/>
      <c r="DT259" s="13"/>
      <c r="DU259" s="13"/>
      <c r="DV259" s="13"/>
      <c r="DW259" s="13"/>
      <c r="DX259" s="13"/>
      <c r="DY259" s="13"/>
      <c r="DZ259" s="13"/>
      <c r="EA259" s="13"/>
      <c r="EB259" s="13"/>
      <c r="EC259" s="13"/>
      <c r="ED259" s="13"/>
      <c r="EE259" s="13"/>
      <c r="EF259" s="13"/>
      <c r="EG259" s="13"/>
      <c r="EH259" s="13"/>
      <c r="EI259" s="13"/>
      <c r="EJ259" s="13"/>
      <c r="EK259" s="13"/>
      <c r="EL259" s="13"/>
      <c r="EM259" s="13"/>
      <c r="EN259" s="13"/>
      <c r="EO259" s="13"/>
      <c r="EP259" s="13"/>
      <c r="EQ259" s="13"/>
      <c r="ER259" s="13"/>
      <c r="ES259" s="13"/>
      <c r="ET259" s="13"/>
      <c r="EU259" s="13"/>
      <c r="EV259" s="13"/>
      <c r="EW259" s="13"/>
      <c r="EX259" s="13"/>
      <c r="EY259" s="13"/>
      <c r="EZ259" s="13"/>
      <c r="FA259" s="13"/>
      <c r="FB259" s="13"/>
      <c r="FC259" s="13"/>
      <c r="FD259" s="13"/>
      <c r="FE259" s="13"/>
      <c r="FF259" s="13"/>
      <c r="FG259" s="13"/>
      <c r="FH259" s="13"/>
      <c r="FI259" s="13"/>
      <c r="FJ259" s="13"/>
      <c r="FK259" s="13"/>
      <c r="FL259" s="13"/>
      <c r="FM259" s="13"/>
      <c r="FN259" s="13"/>
      <c r="FO259" s="13"/>
      <c r="FP259" s="13"/>
      <c r="FQ259" s="13"/>
      <c r="FR259" s="13"/>
      <c r="FS259" s="13"/>
      <c r="FT259" s="13"/>
      <c r="FU259" s="13"/>
      <c r="FV259" s="13"/>
      <c r="FW259" s="13"/>
      <c r="FX259" s="13"/>
      <c r="FY259" s="13"/>
      <c r="FZ259" s="13"/>
      <c r="GA259" s="13"/>
      <c r="GB259" s="13"/>
      <c r="GC259" s="13"/>
      <c r="GD259" s="13"/>
      <c r="GE259" s="13"/>
      <c r="GF259" s="13"/>
      <c r="GG259" s="13"/>
      <c r="GH259" s="13"/>
      <c r="GI259" s="13"/>
      <c r="GJ259" s="13"/>
      <c r="GK259" s="13"/>
      <c r="GL259" s="13"/>
      <c r="GM259" s="13"/>
      <c r="GN259" s="13"/>
      <c r="GO259" s="13"/>
      <c r="GP259" s="13"/>
      <c r="GQ259" s="13"/>
      <c r="GR259" s="13"/>
      <c r="GS259" s="13"/>
      <c r="GT259" s="13"/>
      <c r="GU259" s="13"/>
      <c r="GV259" s="13"/>
      <c r="GW259" s="13"/>
      <c r="GX259" s="13"/>
      <c r="GY259" s="13"/>
      <c r="GZ259" s="13"/>
      <c r="HA259" s="13"/>
      <c r="HB259" s="13"/>
      <c r="HC259" s="13"/>
      <c r="HD259" s="13"/>
      <c r="HE259" s="13"/>
      <c r="HF259" s="13"/>
      <c r="HG259" s="13"/>
      <c r="HH259" s="13"/>
      <c r="HI259" s="13"/>
      <c r="HJ259" s="13"/>
      <c r="HK259" s="13"/>
      <c r="HL259" s="13"/>
      <c r="HM259" s="13"/>
      <c r="HN259" s="13"/>
      <c r="HO259" s="13"/>
      <c r="HP259" s="13"/>
      <c r="HQ259" s="13"/>
      <c r="HR259" s="13"/>
      <c r="HS259" s="13"/>
      <c r="HT259" s="13"/>
      <c r="HU259" s="13"/>
      <c r="HV259" s="13"/>
      <c r="HW259" s="13"/>
      <c r="HX259" s="13"/>
      <c r="HY259" s="13"/>
      <c r="HZ259" s="13"/>
      <c r="IA259" s="13"/>
      <c r="IB259" s="13"/>
      <c r="IC259" s="13"/>
      <c r="ID259" s="13"/>
      <c r="IE259" s="13"/>
      <c r="IF259" s="13"/>
      <c r="IG259" s="13"/>
      <c r="IH259" s="13"/>
      <c r="II259" s="13"/>
      <c r="IJ259" s="13"/>
      <c r="IK259" s="13"/>
      <c r="IL259" s="13"/>
      <c r="IM259" s="13"/>
      <c r="IN259" s="13"/>
      <c r="IO259" s="13"/>
      <c r="IP259" s="13"/>
      <c r="IQ259" s="13"/>
      <c r="IR259" s="13"/>
      <c r="IS259" s="13"/>
      <c r="IT259" s="13"/>
      <c r="IU259" s="13"/>
      <c r="IV259" s="13"/>
      <c r="IW259" s="13"/>
      <c r="IX259" s="13"/>
      <c r="IY259" s="13"/>
      <c r="IZ259" s="13"/>
      <c r="JA259" s="13"/>
      <c r="JB259" s="13"/>
      <c r="JC259" s="13"/>
      <c r="JD259" s="13"/>
      <c r="JE259" s="13"/>
      <c r="JF259" s="13"/>
      <c r="JG259" s="13"/>
      <c r="JH259" s="13"/>
      <c r="JI259" s="13"/>
      <c r="JJ259" s="13"/>
      <c r="JK259" s="13"/>
    </row>
    <row r="260" spans="2:271" x14ac:dyDescent="0.2">
      <c r="B260" s="6"/>
      <c r="C260" s="6"/>
      <c r="D260" s="6"/>
      <c r="E260" s="6"/>
      <c r="F260" s="6"/>
      <c r="G260" s="6"/>
      <c r="H260" s="6"/>
      <c r="I260" s="6"/>
      <c r="J260" s="6"/>
      <c r="K260" s="6"/>
      <c r="L260" s="6"/>
      <c r="M260" s="88"/>
      <c r="N260" s="6"/>
      <c r="O260" s="6"/>
      <c r="P260" s="19"/>
      <c r="Q260" s="19"/>
      <c r="R260" s="19"/>
      <c r="S260" s="19"/>
      <c r="T260" s="19"/>
      <c r="U260" s="19"/>
      <c r="V260" s="19"/>
      <c r="W260" s="19"/>
      <c r="X260" s="19"/>
      <c r="Y260" s="19"/>
      <c r="Z260" s="19"/>
      <c r="AA260" s="19"/>
      <c r="AB260" s="19"/>
      <c r="AC260" s="19"/>
      <c r="AD260" s="19"/>
      <c r="AE260" s="19"/>
      <c r="AF260" s="19"/>
      <c r="AG260" s="19"/>
      <c r="AH260" s="19"/>
      <c r="AI260" s="19"/>
      <c r="AJ260" s="19"/>
      <c r="AK260" s="19"/>
      <c r="AL260" s="19"/>
      <c r="AM260" s="19"/>
      <c r="AN260" s="19"/>
      <c r="AO260" s="19"/>
      <c r="AP260" s="19"/>
      <c r="AQ260" s="19"/>
      <c r="AR260" s="19"/>
      <c r="AS260" s="19"/>
      <c r="AT260" s="19"/>
      <c r="AU260" s="19"/>
      <c r="AV260" s="19"/>
      <c r="AW260" s="19"/>
      <c r="AX260" s="19"/>
      <c r="AY260" s="19"/>
      <c r="AZ260" s="19"/>
      <c r="BA260" s="19"/>
      <c r="BB260" s="19"/>
      <c r="BC260" s="19"/>
      <c r="BD260" s="19"/>
      <c r="BE260" s="19"/>
      <c r="BF260" s="13"/>
      <c r="BG260" s="13"/>
      <c r="BH260" s="13"/>
      <c r="BI260" s="13"/>
      <c r="BJ260" s="13"/>
      <c r="BK260" s="13"/>
      <c r="BL260" s="13"/>
      <c r="BM260" s="13"/>
      <c r="BN260" s="13"/>
      <c r="BO260" s="13"/>
      <c r="BP260" s="13"/>
      <c r="BQ260" s="13"/>
      <c r="BR260" s="13"/>
      <c r="BS260" s="13"/>
      <c r="BT260" s="13"/>
      <c r="BU260" s="13"/>
      <c r="BV260" s="13"/>
      <c r="BW260" s="13"/>
      <c r="BX260" s="13"/>
      <c r="BY260" s="13"/>
      <c r="BZ260" s="13"/>
      <c r="CA260" s="13"/>
      <c r="CB260" s="13"/>
      <c r="CC260" s="13"/>
      <c r="CD260" s="13"/>
      <c r="CE260" s="13"/>
      <c r="CF260" s="13"/>
      <c r="CG260" s="13"/>
      <c r="CH260" s="13"/>
      <c r="CI260" s="13"/>
      <c r="CJ260" s="13"/>
      <c r="CK260" s="13"/>
      <c r="CL260" s="13"/>
      <c r="CM260" s="13"/>
      <c r="CN260" s="13"/>
      <c r="CO260" s="13"/>
      <c r="CP260" s="13"/>
      <c r="CQ260" s="13"/>
      <c r="CR260" s="13"/>
      <c r="CS260" s="13"/>
      <c r="CT260" s="13"/>
      <c r="CU260" s="13"/>
      <c r="CV260" s="13"/>
      <c r="CW260" s="13"/>
      <c r="CX260" s="13"/>
      <c r="CY260" s="13"/>
      <c r="CZ260" s="13"/>
      <c r="DA260" s="13"/>
      <c r="DB260" s="13"/>
      <c r="DC260" s="13"/>
      <c r="DD260" s="13"/>
      <c r="DE260" s="13"/>
      <c r="DF260" s="13"/>
      <c r="DG260" s="13"/>
      <c r="DH260" s="13"/>
      <c r="DI260" s="13"/>
      <c r="DJ260" s="13"/>
      <c r="DK260" s="13"/>
      <c r="DL260" s="13"/>
      <c r="DM260" s="13"/>
      <c r="DN260" s="13"/>
      <c r="DO260" s="13"/>
      <c r="DP260" s="13"/>
      <c r="DQ260" s="13"/>
      <c r="DR260" s="13"/>
      <c r="DS260" s="13"/>
      <c r="DT260" s="13"/>
      <c r="DU260" s="13"/>
      <c r="DV260" s="13"/>
      <c r="DW260" s="13"/>
      <c r="DX260" s="13"/>
      <c r="DY260" s="13"/>
      <c r="DZ260" s="13"/>
      <c r="EA260" s="13"/>
      <c r="EB260" s="13"/>
      <c r="EC260" s="13"/>
      <c r="ED260" s="13"/>
      <c r="EE260" s="13"/>
      <c r="EF260" s="13"/>
      <c r="EG260" s="13"/>
      <c r="EH260" s="13"/>
      <c r="EI260" s="13"/>
      <c r="EJ260" s="13"/>
      <c r="EK260" s="13"/>
      <c r="EL260" s="13"/>
      <c r="EM260" s="13"/>
      <c r="EN260" s="13"/>
      <c r="EO260" s="13"/>
      <c r="EP260" s="13"/>
      <c r="EQ260" s="13"/>
      <c r="ER260" s="13"/>
      <c r="ES260" s="13"/>
      <c r="ET260" s="13"/>
      <c r="EU260" s="13"/>
      <c r="EV260" s="13"/>
      <c r="EW260" s="13"/>
      <c r="EX260" s="13"/>
      <c r="EY260" s="13"/>
      <c r="EZ260" s="13"/>
      <c r="FA260" s="13"/>
      <c r="FB260" s="13"/>
      <c r="FC260" s="13"/>
      <c r="FD260" s="13"/>
      <c r="FE260" s="13"/>
      <c r="FF260" s="13"/>
      <c r="FG260" s="13"/>
      <c r="FH260" s="13"/>
      <c r="FI260" s="13"/>
      <c r="FJ260" s="13"/>
      <c r="FK260" s="13"/>
      <c r="FL260" s="13"/>
      <c r="FM260" s="13"/>
      <c r="FN260" s="13"/>
      <c r="FO260" s="13"/>
      <c r="FP260" s="13"/>
      <c r="FQ260" s="13"/>
      <c r="FR260" s="13"/>
      <c r="FS260" s="13"/>
      <c r="FT260" s="13"/>
      <c r="FU260" s="13"/>
      <c r="FV260" s="13"/>
      <c r="FW260" s="13"/>
      <c r="FX260" s="13"/>
      <c r="FY260" s="13"/>
      <c r="FZ260" s="13"/>
      <c r="GA260" s="13"/>
      <c r="GB260" s="13"/>
      <c r="GC260" s="13"/>
      <c r="GD260" s="13"/>
      <c r="GE260" s="13"/>
      <c r="GF260" s="13"/>
      <c r="GG260" s="13"/>
      <c r="GH260" s="13"/>
      <c r="GI260" s="13"/>
      <c r="GJ260" s="13"/>
      <c r="GK260" s="13"/>
      <c r="GL260" s="13"/>
      <c r="GM260" s="13"/>
      <c r="GN260" s="13"/>
      <c r="GO260" s="13"/>
      <c r="GP260" s="13"/>
      <c r="GQ260" s="13"/>
      <c r="GR260" s="13"/>
      <c r="GS260" s="13"/>
      <c r="GT260" s="13"/>
      <c r="GU260" s="13"/>
      <c r="GV260" s="13"/>
      <c r="GW260" s="13"/>
      <c r="GX260" s="13"/>
      <c r="GY260" s="13"/>
      <c r="GZ260" s="13"/>
      <c r="HA260" s="13"/>
      <c r="HB260" s="13"/>
      <c r="HC260" s="13"/>
      <c r="HD260" s="13"/>
      <c r="HE260" s="13"/>
      <c r="HF260" s="13"/>
      <c r="HG260" s="13"/>
      <c r="HH260" s="13"/>
      <c r="HI260" s="13"/>
      <c r="HJ260" s="13"/>
      <c r="HK260" s="13"/>
      <c r="HL260" s="13"/>
      <c r="HM260" s="13"/>
      <c r="HN260" s="13"/>
      <c r="HO260" s="13"/>
      <c r="HP260" s="13"/>
      <c r="HQ260" s="13"/>
      <c r="HR260" s="13"/>
      <c r="HS260" s="13"/>
      <c r="HT260" s="13"/>
      <c r="HU260" s="13"/>
      <c r="HV260" s="13"/>
      <c r="HW260" s="13"/>
      <c r="HX260" s="13"/>
      <c r="HY260" s="13"/>
      <c r="HZ260" s="13"/>
      <c r="IA260" s="13"/>
      <c r="IB260" s="13"/>
      <c r="IC260" s="13"/>
      <c r="ID260" s="13"/>
      <c r="IE260" s="13"/>
      <c r="IF260" s="13"/>
      <c r="IG260" s="13"/>
      <c r="IH260" s="13"/>
      <c r="II260" s="13"/>
      <c r="IJ260" s="13"/>
      <c r="IK260" s="13"/>
      <c r="IL260" s="13"/>
      <c r="IM260" s="13"/>
      <c r="IN260" s="13"/>
      <c r="IO260" s="13"/>
      <c r="IP260" s="13"/>
      <c r="IQ260" s="13"/>
      <c r="IR260" s="13"/>
      <c r="IS260" s="13"/>
      <c r="IT260" s="13"/>
      <c r="IU260" s="13"/>
      <c r="IV260" s="13"/>
      <c r="IW260" s="13"/>
      <c r="IX260" s="13"/>
      <c r="IY260" s="13"/>
      <c r="IZ260" s="13"/>
      <c r="JA260" s="13"/>
      <c r="JB260" s="13"/>
      <c r="JC260" s="13"/>
      <c r="JD260" s="13"/>
      <c r="JE260" s="13"/>
      <c r="JF260" s="13"/>
      <c r="JG260" s="13"/>
      <c r="JH260" s="13"/>
      <c r="JI260" s="13"/>
      <c r="JJ260" s="13"/>
      <c r="JK260" s="13"/>
    </row>
    <row r="261" spans="2:271" x14ac:dyDescent="0.2">
      <c r="P261" s="13"/>
      <c r="Q261" s="13"/>
      <c r="R261" s="13"/>
      <c r="S261" s="13"/>
      <c r="T261" s="13"/>
      <c r="U261" s="13"/>
      <c r="V261" s="13"/>
      <c r="W261" s="13"/>
      <c r="X261" s="13"/>
      <c r="Y261" s="13"/>
      <c r="Z261" s="13"/>
      <c r="AA261" s="13"/>
      <c r="AB261" s="13"/>
      <c r="AC261" s="13"/>
      <c r="AD261" s="13"/>
      <c r="AE261" s="13"/>
      <c r="AF261" s="13"/>
      <c r="AG261" s="13"/>
      <c r="AH261" s="13"/>
      <c r="AI261" s="13"/>
      <c r="AJ261" s="13"/>
      <c r="AK261" s="13"/>
      <c r="AL261" s="13"/>
      <c r="AM261" s="13"/>
      <c r="AN261" s="13"/>
      <c r="AO261" s="13"/>
      <c r="AP261" s="13"/>
      <c r="AQ261" s="13"/>
      <c r="AR261" s="13"/>
      <c r="AS261" s="13"/>
      <c r="AT261" s="13"/>
      <c r="AU261" s="13"/>
      <c r="AV261" s="13"/>
      <c r="AW261" s="13"/>
      <c r="AX261" s="13"/>
      <c r="AY261" s="13"/>
      <c r="AZ261" s="13"/>
      <c r="BA261" s="13"/>
      <c r="BB261" s="13"/>
      <c r="BC261" s="13"/>
      <c r="BD261" s="13"/>
      <c r="BE261" s="13"/>
      <c r="BF261" s="13"/>
      <c r="BG261" s="13"/>
      <c r="BH261" s="13"/>
      <c r="BI261" s="13"/>
      <c r="BJ261" s="13"/>
      <c r="BK261" s="13"/>
      <c r="BL261" s="13"/>
      <c r="BM261" s="13"/>
      <c r="BN261" s="13"/>
      <c r="BO261" s="13"/>
      <c r="BP261" s="13"/>
      <c r="BQ261" s="13"/>
      <c r="BR261" s="13"/>
      <c r="BS261" s="13"/>
      <c r="BT261" s="13"/>
      <c r="BU261" s="13"/>
      <c r="BV261" s="13"/>
      <c r="BW261" s="13"/>
      <c r="BX261" s="13"/>
      <c r="BY261" s="13"/>
      <c r="BZ261" s="13"/>
      <c r="CA261" s="13"/>
      <c r="CB261" s="13"/>
      <c r="CC261" s="13"/>
      <c r="CD261" s="13"/>
      <c r="CE261" s="13"/>
      <c r="CF261" s="13"/>
      <c r="CG261" s="13"/>
      <c r="CH261" s="13"/>
      <c r="CI261" s="13"/>
      <c r="CJ261" s="13"/>
      <c r="CK261" s="13"/>
      <c r="CL261" s="13"/>
      <c r="CM261" s="13"/>
      <c r="CN261" s="13"/>
      <c r="CO261" s="13"/>
      <c r="CP261" s="13"/>
      <c r="CQ261" s="13"/>
      <c r="CR261" s="13"/>
      <c r="CS261" s="13"/>
      <c r="CT261" s="13"/>
      <c r="CU261" s="13"/>
      <c r="CV261" s="13"/>
      <c r="CW261" s="13"/>
      <c r="CX261" s="13"/>
      <c r="CY261" s="13"/>
      <c r="CZ261" s="13"/>
      <c r="DA261" s="13"/>
      <c r="DB261" s="13"/>
      <c r="DC261" s="13"/>
      <c r="DD261" s="13"/>
      <c r="DE261" s="13"/>
      <c r="DF261" s="13"/>
      <c r="DG261" s="13"/>
      <c r="DH261" s="13"/>
      <c r="DI261" s="13"/>
      <c r="DJ261" s="13"/>
      <c r="DK261" s="13"/>
      <c r="DL261" s="13"/>
      <c r="DM261" s="13"/>
      <c r="DN261" s="13"/>
      <c r="DO261" s="13"/>
      <c r="DP261" s="13"/>
      <c r="DQ261" s="13"/>
      <c r="DR261" s="13"/>
      <c r="DS261" s="13"/>
      <c r="DT261" s="13"/>
      <c r="DU261" s="13"/>
      <c r="DV261" s="13"/>
      <c r="DW261" s="13"/>
      <c r="DX261" s="13"/>
      <c r="DY261" s="13"/>
      <c r="DZ261" s="13"/>
      <c r="EA261" s="13"/>
      <c r="EB261" s="13"/>
      <c r="EC261" s="13"/>
      <c r="ED261" s="13"/>
      <c r="EE261" s="13"/>
      <c r="EF261" s="13"/>
      <c r="EG261" s="13"/>
      <c r="EH261" s="13"/>
      <c r="EI261" s="13"/>
      <c r="EJ261" s="13"/>
      <c r="EK261" s="13"/>
      <c r="EL261" s="13"/>
      <c r="EM261" s="13"/>
      <c r="EN261" s="13"/>
      <c r="EO261" s="13"/>
      <c r="EP261" s="13"/>
      <c r="EQ261" s="13"/>
      <c r="ER261" s="13"/>
      <c r="ES261" s="13"/>
      <c r="ET261" s="13"/>
      <c r="EU261" s="13"/>
      <c r="EV261" s="13"/>
      <c r="EW261" s="13"/>
      <c r="EX261" s="13"/>
      <c r="EY261" s="13"/>
      <c r="EZ261" s="13"/>
      <c r="FA261" s="13"/>
      <c r="FB261" s="13"/>
      <c r="FC261" s="13"/>
      <c r="FD261" s="13"/>
      <c r="FE261" s="13"/>
      <c r="FF261" s="13"/>
      <c r="FG261" s="13"/>
      <c r="FH261" s="13"/>
      <c r="FI261" s="13"/>
      <c r="FJ261" s="13"/>
      <c r="FK261" s="13"/>
      <c r="FL261" s="13"/>
      <c r="FM261" s="13"/>
      <c r="FN261" s="13"/>
      <c r="FO261" s="13"/>
      <c r="FP261" s="13"/>
      <c r="FQ261" s="13"/>
      <c r="FR261" s="13"/>
      <c r="FS261" s="13"/>
      <c r="FT261" s="13"/>
      <c r="FU261" s="13"/>
      <c r="FV261" s="13"/>
      <c r="FW261" s="13"/>
      <c r="FX261" s="13"/>
      <c r="FY261" s="13"/>
      <c r="FZ261" s="13"/>
      <c r="GA261" s="13"/>
      <c r="GB261" s="13"/>
      <c r="GC261" s="13"/>
      <c r="GD261" s="13"/>
      <c r="GE261" s="13"/>
      <c r="GF261" s="13"/>
      <c r="GG261" s="13"/>
      <c r="GH261" s="13"/>
      <c r="GI261" s="13"/>
      <c r="GJ261" s="13"/>
      <c r="GK261" s="13"/>
      <c r="GL261" s="13"/>
      <c r="GM261" s="13"/>
      <c r="GN261" s="13"/>
      <c r="GO261" s="13"/>
      <c r="GP261" s="13"/>
      <c r="GQ261" s="13"/>
      <c r="GR261" s="13"/>
      <c r="GS261" s="13"/>
      <c r="GT261" s="13"/>
      <c r="GU261" s="13"/>
      <c r="GV261" s="13"/>
      <c r="GW261" s="13"/>
      <c r="GX261" s="13"/>
      <c r="GY261" s="13"/>
      <c r="GZ261" s="13"/>
      <c r="HA261" s="13"/>
      <c r="HB261" s="13"/>
      <c r="HC261" s="13"/>
      <c r="HD261" s="13"/>
      <c r="HE261" s="13"/>
      <c r="HF261" s="13"/>
      <c r="HG261" s="13"/>
      <c r="HH261" s="13"/>
      <c r="HI261" s="13"/>
      <c r="HJ261" s="13"/>
      <c r="HK261" s="13"/>
      <c r="HL261" s="13"/>
      <c r="HM261" s="13"/>
      <c r="HN261" s="13"/>
      <c r="HO261" s="13"/>
      <c r="HP261" s="13"/>
      <c r="HQ261" s="13"/>
      <c r="HR261" s="13"/>
      <c r="HS261" s="13"/>
      <c r="HT261" s="13"/>
      <c r="HU261" s="13"/>
      <c r="HV261" s="13"/>
      <c r="HW261" s="13"/>
      <c r="HX261" s="13"/>
      <c r="HY261" s="13"/>
      <c r="HZ261" s="13"/>
      <c r="IA261" s="13"/>
      <c r="IB261" s="13"/>
      <c r="IC261" s="13"/>
      <c r="ID261" s="13"/>
      <c r="IE261" s="13"/>
      <c r="IF261" s="13"/>
      <c r="IG261" s="13"/>
      <c r="IH261" s="13"/>
      <c r="II261" s="13"/>
      <c r="IJ261" s="13"/>
      <c r="IK261" s="13"/>
      <c r="IL261" s="13"/>
      <c r="IM261" s="13"/>
      <c r="IN261" s="13"/>
      <c r="IO261" s="13"/>
      <c r="IP261" s="13"/>
      <c r="IQ261" s="13"/>
      <c r="IR261" s="13"/>
      <c r="IS261" s="13"/>
      <c r="IT261" s="13"/>
      <c r="IU261" s="13"/>
      <c r="IV261" s="13"/>
      <c r="IW261" s="13"/>
      <c r="IX261" s="13"/>
      <c r="IY261" s="13"/>
      <c r="IZ261" s="13"/>
      <c r="JA261" s="13"/>
      <c r="JB261" s="13"/>
      <c r="JC261" s="13"/>
      <c r="JD261" s="13"/>
      <c r="JE261" s="13"/>
      <c r="JF261" s="13"/>
      <c r="JG261" s="13"/>
      <c r="JH261" s="13"/>
      <c r="JI261" s="13"/>
      <c r="JJ261" s="13"/>
      <c r="JK261" s="13"/>
    </row>
    <row r="262" spans="2:271" x14ac:dyDescent="0.2">
      <c r="P262" s="13"/>
      <c r="Q262" s="13"/>
      <c r="R262" s="13"/>
      <c r="S262" s="13"/>
      <c r="T262" s="13"/>
      <c r="U262" s="13"/>
      <c r="V262" s="13"/>
      <c r="W262" s="13"/>
      <c r="X262" s="13"/>
      <c r="Y262" s="13"/>
      <c r="Z262" s="13"/>
      <c r="AA262" s="13"/>
      <c r="AB262" s="13"/>
      <c r="AC262" s="13"/>
      <c r="AD262" s="13"/>
      <c r="AE262" s="13"/>
      <c r="AF262" s="13"/>
      <c r="AG262" s="13"/>
      <c r="AH262" s="13"/>
      <c r="AI262" s="13"/>
      <c r="AJ262" s="13"/>
      <c r="AK262" s="13"/>
      <c r="AL262" s="13"/>
      <c r="AM262" s="13"/>
      <c r="AN262" s="13"/>
      <c r="AO262" s="13"/>
      <c r="AP262" s="13"/>
      <c r="AQ262" s="13"/>
      <c r="AR262" s="13"/>
      <c r="AS262" s="13"/>
      <c r="AT262" s="13"/>
      <c r="AU262" s="13"/>
      <c r="AV262" s="13"/>
      <c r="AW262" s="13"/>
      <c r="AX262" s="13"/>
      <c r="AY262" s="13"/>
      <c r="AZ262" s="13"/>
      <c r="BA262" s="13"/>
      <c r="BB262" s="13"/>
      <c r="BC262" s="13"/>
      <c r="BD262" s="13"/>
      <c r="BE262" s="13"/>
      <c r="BF262" s="13"/>
      <c r="BG262" s="13"/>
      <c r="BH262" s="13"/>
      <c r="BI262" s="13"/>
      <c r="BJ262" s="13"/>
      <c r="BK262" s="13"/>
      <c r="BL262" s="13"/>
      <c r="BM262" s="13"/>
      <c r="BN262" s="13"/>
      <c r="BO262" s="13"/>
      <c r="BP262" s="13"/>
      <c r="BQ262" s="13"/>
      <c r="BR262" s="13"/>
      <c r="BS262" s="13"/>
      <c r="BT262" s="13"/>
      <c r="BU262" s="13"/>
      <c r="BV262" s="13"/>
      <c r="BW262" s="13"/>
      <c r="BX262" s="13"/>
      <c r="BY262" s="13"/>
      <c r="BZ262" s="13"/>
      <c r="CA262" s="13"/>
      <c r="CB262" s="13"/>
      <c r="CC262" s="13"/>
      <c r="CD262" s="13"/>
      <c r="CE262" s="13"/>
      <c r="CF262" s="13"/>
      <c r="CG262" s="13"/>
      <c r="CH262" s="13"/>
      <c r="CI262" s="13"/>
      <c r="CJ262" s="13"/>
      <c r="CK262" s="13"/>
      <c r="CL262" s="13"/>
      <c r="CM262" s="13"/>
      <c r="CN262" s="13"/>
      <c r="CO262" s="13"/>
      <c r="CP262" s="13"/>
      <c r="CQ262" s="13"/>
      <c r="CR262" s="13"/>
      <c r="CS262" s="13"/>
      <c r="CT262" s="13"/>
      <c r="CU262" s="13"/>
      <c r="CV262" s="13"/>
      <c r="CW262" s="13"/>
      <c r="CX262" s="13"/>
      <c r="CY262" s="13"/>
      <c r="CZ262" s="13"/>
      <c r="DA262" s="13"/>
      <c r="DB262" s="13"/>
      <c r="DC262" s="13"/>
      <c r="DD262" s="13"/>
      <c r="DE262" s="13"/>
      <c r="DF262" s="13"/>
      <c r="DG262" s="13"/>
      <c r="DH262" s="13"/>
      <c r="DI262" s="13"/>
      <c r="DJ262" s="13"/>
      <c r="DK262" s="13"/>
      <c r="DL262" s="13"/>
      <c r="DM262" s="13"/>
      <c r="DN262" s="13"/>
      <c r="DO262" s="13"/>
      <c r="DP262" s="13"/>
      <c r="DQ262" s="13"/>
      <c r="DR262" s="13"/>
      <c r="DS262" s="13"/>
      <c r="DT262" s="13"/>
      <c r="DU262" s="13"/>
      <c r="DV262" s="13"/>
      <c r="DW262" s="13"/>
      <c r="DX262" s="13"/>
      <c r="DY262" s="13"/>
      <c r="DZ262" s="13"/>
      <c r="EA262" s="13"/>
      <c r="EB262" s="13"/>
      <c r="EC262" s="13"/>
      <c r="ED262" s="13"/>
      <c r="EE262" s="13"/>
      <c r="EF262" s="13"/>
      <c r="EG262" s="13"/>
      <c r="EH262" s="13"/>
      <c r="EI262" s="13"/>
      <c r="EJ262" s="13"/>
      <c r="EK262" s="13"/>
      <c r="EL262" s="13"/>
      <c r="EM262" s="13"/>
      <c r="EN262" s="13"/>
      <c r="EO262" s="13"/>
      <c r="EP262" s="13"/>
      <c r="EQ262" s="13"/>
      <c r="ER262" s="13"/>
      <c r="ES262" s="13"/>
      <c r="ET262" s="13"/>
      <c r="EU262" s="13"/>
      <c r="EV262" s="13"/>
      <c r="EW262" s="13"/>
      <c r="EX262" s="13"/>
      <c r="EY262" s="13"/>
      <c r="EZ262" s="13"/>
      <c r="FA262" s="13"/>
      <c r="FB262" s="13"/>
      <c r="FC262" s="13"/>
      <c r="FD262" s="13"/>
      <c r="FE262" s="13"/>
      <c r="FF262" s="13"/>
      <c r="FG262" s="13"/>
      <c r="FH262" s="13"/>
      <c r="FI262" s="13"/>
      <c r="FJ262" s="13"/>
      <c r="FK262" s="13"/>
      <c r="FL262" s="13"/>
      <c r="FM262" s="13"/>
      <c r="FN262" s="13"/>
      <c r="FO262" s="13"/>
      <c r="FP262" s="13"/>
      <c r="FQ262" s="13"/>
      <c r="FR262" s="13"/>
      <c r="FS262" s="13"/>
      <c r="FT262" s="13"/>
      <c r="FU262" s="13"/>
      <c r="FV262" s="13"/>
      <c r="FW262" s="13"/>
      <c r="FX262" s="13"/>
      <c r="FY262" s="13"/>
      <c r="FZ262" s="13"/>
      <c r="GA262" s="13"/>
      <c r="GB262" s="13"/>
      <c r="GC262" s="13"/>
      <c r="GD262" s="13"/>
      <c r="GE262" s="13"/>
      <c r="GF262" s="13"/>
      <c r="GG262" s="13"/>
      <c r="GH262" s="13"/>
      <c r="GI262" s="13"/>
      <c r="GJ262" s="13"/>
      <c r="GK262" s="13"/>
      <c r="GL262" s="13"/>
      <c r="GM262" s="13"/>
      <c r="GN262" s="13"/>
      <c r="GO262" s="13"/>
      <c r="GP262" s="13"/>
      <c r="GQ262" s="13"/>
      <c r="GR262" s="13"/>
      <c r="GS262" s="13"/>
      <c r="GT262" s="13"/>
      <c r="GU262" s="13"/>
      <c r="GV262" s="13"/>
      <c r="GW262" s="13"/>
      <c r="GX262" s="13"/>
      <c r="GY262" s="13"/>
      <c r="GZ262" s="13"/>
      <c r="HA262" s="13"/>
      <c r="HB262" s="13"/>
      <c r="HC262" s="13"/>
      <c r="HD262" s="13"/>
      <c r="HE262" s="13"/>
      <c r="HF262" s="13"/>
      <c r="HG262" s="13"/>
      <c r="HH262" s="13"/>
      <c r="HI262" s="13"/>
      <c r="HJ262" s="13"/>
      <c r="HK262" s="13"/>
      <c r="HL262" s="13"/>
      <c r="HM262" s="13"/>
      <c r="HN262" s="13"/>
      <c r="HO262" s="13"/>
      <c r="HP262" s="13"/>
      <c r="HQ262" s="13"/>
      <c r="HR262" s="13"/>
      <c r="HS262" s="13"/>
      <c r="HT262" s="13"/>
      <c r="HU262" s="13"/>
      <c r="HV262" s="13"/>
      <c r="HW262" s="13"/>
      <c r="HX262" s="13"/>
      <c r="HY262" s="13"/>
      <c r="HZ262" s="13"/>
      <c r="IA262" s="13"/>
      <c r="IB262" s="13"/>
      <c r="IC262" s="13"/>
      <c r="ID262" s="13"/>
      <c r="IE262" s="13"/>
      <c r="IF262" s="13"/>
      <c r="IG262" s="13"/>
      <c r="IH262" s="13"/>
      <c r="II262" s="13"/>
      <c r="IJ262" s="13"/>
      <c r="IK262" s="13"/>
      <c r="IL262" s="13"/>
      <c r="IM262" s="13"/>
      <c r="IN262" s="13"/>
      <c r="IO262" s="13"/>
      <c r="IP262" s="13"/>
      <c r="IQ262" s="13"/>
      <c r="IR262" s="13"/>
      <c r="IS262" s="13"/>
      <c r="IT262" s="13"/>
      <c r="IU262" s="13"/>
      <c r="IV262" s="13"/>
      <c r="IW262" s="13"/>
      <c r="IX262" s="13"/>
      <c r="IY262" s="13"/>
      <c r="IZ262" s="13"/>
      <c r="JA262" s="13"/>
      <c r="JB262" s="13"/>
      <c r="JC262" s="13"/>
      <c r="JD262" s="13"/>
      <c r="JE262" s="13"/>
      <c r="JF262" s="13"/>
      <c r="JG262" s="13"/>
      <c r="JH262" s="13"/>
      <c r="JI262" s="13"/>
      <c r="JJ262" s="13"/>
      <c r="JK262" s="13"/>
    </row>
    <row r="263" spans="2:271" x14ac:dyDescent="0.2">
      <c r="U263" s="13"/>
      <c r="V263" s="13"/>
      <c r="W263" s="13"/>
      <c r="X263" s="13"/>
      <c r="Y263" s="13"/>
      <c r="Z263" s="13"/>
      <c r="AA263" s="13"/>
      <c r="AB263" s="13"/>
      <c r="AC263" s="13"/>
      <c r="AD263" s="13"/>
      <c r="AE263" s="13"/>
      <c r="AF263" s="13"/>
      <c r="AG263" s="13"/>
      <c r="AH263" s="13"/>
      <c r="AI263" s="13"/>
      <c r="AJ263" s="13"/>
      <c r="AK263" s="13"/>
      <c r="AL263" s="13"/>
      <c r="AM263" s="13"/>
      <c r="AN263" s="13"/>
      <c r="AO263" s="13"/>
      <c r="AP263" s="13"/>
      <c r="AQ263" s="13"/>
      <c r="AR263" s="13"/>
      <c r="AS263" s="13"/>
      <c r="AT263" s="13"/>
      <c r="AU263" s="13"/>
      <c r="AV263" s="13"/>
      <c r="AW263" s="13"/>
      <c r="AX263" s="13"/>
      <c r="AY263" s="13"/>
      <c r="AZ263" s="13"/>
      <c r="BA263" s="13"/>
      <c r="BB263" s="13"/>
      <c r="BC263" s="13"/>
      <c r="BD263" s="13"/>
      <c r="BE263" s="13"/>
      <c r="BF263" s="13"/>
      <c r="BG263" s="13"/>
      <c r="BH263" s="13"/>
      <c r="BI263" s="13"/>
      <c r="BJ263" s="13"/>
      <c r="BK263" s="13"/>
      <c r="BL263" s="13"/>
      <c r="BM263" s="13"/>
      <c r="BN263" s="13"/>
      <c r="BO263" s="13"/>
      <c r="BP263" s="13"/>
      <c r="BQ263" s="13"/>
      <c r="BR263" s="13"/>
      <c r="BS263" s="13"/>
      <c r="BT263" s="13"/>
      <c r="BU263" s="13"/>
      <c r="BV263" s="13"/>
      <c r="BW263" s="13"/>
      <c r="BX263" s="13"/>
      <c r="BY263" s="13"/>
      <c r="BZ263" s="13"/>
      <c r="CA263" s="13"/>
      <c r="CB263" s="13"/>
      <c r="CC263" s="13"/>
      <c r="CD263" s="13"/>
      <c r="CE263" s="13"/>
      <c r="CF263" s="13"/>
      <c r="CG263" s="13"/>
      <c r="CH263" s="13"/>
      <c r="CI263" s="13"/>
      <c r="CJ263" s="13"/>
      <c r="CK263" s="13"/>
      <c r="CL263" s="13"/>
      <c r="CM263" s="13"/>
      <c r="CN263" s="13"/>
      <c r="CO263" s="13"/>
      <c r="CP263" s="13"/>
      <c r="CQ263" s="13"/>
      <c r="CR263" s="13"/>
      <c r="CS263" s="13"/>
      <c r="CT263" s="13"/>
      <c r="CU263" s="13"/>
      <c r="CV263" s="13"/>
      <c r="CW263" s="13"/>
      <c r="CX263" s="13"/>
      <c r="CY263" s="13"/>
      <c r="CZ263" s="13"/>
      <c r="DA263" s="13"/>
      <c r="DB263" s="13"/>
      <c r="DC263" s="13"/>
      <c r="DD263" s="13"/>
      <c r="DE263" s="13"/>
      <c r="DF263" s="13"/>
      <c r="DG263" s="13"/>
      <c r="DH263" s="13"/>
      <c r="DI263" s="13"/>
      <c r="DJ263" s="13"/>
      <c r="DK263" s="13"/>
      <c r="DL263" s="13"/>
      <c r="DM263" s="13"/>
      <c r="DN263" s="13"/>
      <c r="DO263" s="13"/>
      <c r="DP263" s="13"/>
      <c r="DQ263" s="13"/>
      <c r="DR263" s="13"/>
      <c r="DS263" s="13"/>
      <c r="DT263" s="13"/>
      <c r="DU263" s="13"/>
      <c r="DV263" s="13"/>
      <c r="DW263" s="13"/>
      <c r="DX263" s="13"/>
      <c r="DY263" s="13"/>
      <c r="DZ263" s="13"/>
      <c r="EA263" s="13"/>
      <c r="EB263" s="13"/>
      <c r="EC263" s="13"/>
      <c r="ED263" s="13"/>
      <c r="EE263" s="13"/>
      <c r="EF263" s="13"/>
      <c r="EG263" s="13"/>
      <c r="EH263" s="13"/>
      <c r="EI263" s="13"/>
      <c r="EJ263" s="13"/>
      <c r="EK263" s="13"/>
      <c r="EL263" s="13"/>
      <c r="EM263" s="13"/>
      <c r="EN263" s="13"/>
      <c r="EO263" s="13"/>
      <c r="EP263" s="13"/>
      <c r="EQ263" s="13"/>
      <c r="ER263" s="13"/>
      <c r="ES263" s="13"/>
      <c r="ET263" s="13"/>
      <c r="EU263" s="13"/>
      <c r="EV263" s="13"/>
      <c r="EW263" s="13"/>
      <c r="EX263" s="13"/>
      <c r="EY263" s="13"/>
      <c r="EZ263" s="13"/>
      <c r="FA263" s="13"/>
      <c r="FB263" s="13"/>
      <c r="FC263" s="13"/>
      <c r="FD263" s="13"/>
      <c r="FE263" s="13"/>
      <c r="FF263" s="13"/>
      <c r="FG263" s="13"/>
      <c r="FH263" s="13"/>
      <c r="FI263" s="13"/>
      <c r="FJ263" s="13"/>
      <c r="FK263" s="13"/>
      <c r="FL263" s="13"/>
      <c r="FM263" s="13"/>
      <c r="FN263" s="13"/>
      <c r="FO263" s="13"/>
      <c r="FP263" s="13"/>
      <c r="FQ263" s="13"/>
      <c r="FR263" s="13"/>
      <c r="FS263" s="13"/>
      <c r="FT263" s="13"/>
      <c r="FU263" s="13"/>
      <c r="FV263" s="13"/>
      <c r="FW263" s="13"/>
      <c r="FX263" s="13"/>
      <c r="FY263" s="13"/>
      <c r="FZ263" s="13"/>
      <c r="GA263" s="13"/>
      <c r="GB263" s="13"/>
      <c r="GC263" s="13"/>
      <c r="GD263" s="13"/>
      <c r="GE263" s="13"/>
      <c r="GF263" s="13"/>
      <c r="GG263" s="13"/>
      <c r="GH263" s="13"/>
      <c r="GI263" s="13"/>
      <c r="GJ263" s="13"/>
      <c r="GK263" s="13"/>
      <c r="GL263" s="13"/>
      <c r="GM263" s="13"/>
      <c r="GN263" s="13"/>
      <c r="GO263" s="13"/>
      <c r="GP263" s="13"/>
      <c r="GQ263" s="13"/>
      <c r="GR263" s="13"/>
      <c r="GS263" s="13"/>
      <c r="GT263" s="13"/>
      <c r="GU263" s="13"/>
      <c r="GV263" s="13"/>
      <c r="GW263" s="13"/>
      <c r="GX263" s="13"/>
      <c r="GY263" s="13"/>
      <c r="GZ263" s="13"/>
      <c r="HA263" s="13"/>
      <c r="HB263" s="13"/>
      <c r="HC263" s="13"/>
      <c r="HD263" s="13"/>
      <c r="HE263" s="13"/>
      <c r="HF263" s="13"/>
      <c r="HG263" s="13"/>
      <c r="HH263" s="13"/>
      <c r="HI263" s="13"/>
      <c r="HJ263" s="13"/>
      <c r="HK263" s="13"/>
      <c r="HL263" s="13"/>
      <c r="HM263" s="13"/>
      <c r="HN263" s="13"/>
      <c r="HO263" s="13"/>
      <c r="HP263" s="13"/>
      <c r="HQ263" s="13"/>
      <c r="HR263" s="13"/>
      <c r="HS263" s="13"/>
      <c r="HT263" s="13"/>
      <c r="HU263" s="13"/>
      <c r="HV263" s="13"/>
      <c r="HW263" s="13"/>
      <c r="HX263" s="13"/>
      <c r="HY263" s="13"/>
      <c r="HZ263" s="13"/>
      <c r="IA263" s="13"/>
      <c r="IB263" s="13"/>
      <c r="IC263" s="13"/>
      <c r="ID263" s="13"/>
      <c r="IE263" s="13"/>
      <c r="IF263" s="13"/>
      <c r="IG263" s="13"/>
      <c r="IH263" s="13"/>
      <c r="II263" s="13"/>
      <c r="IJ263" s="13"/>
      <c r="IK263" s="13"/>
      <c r="IL263" s="13"/>
      <c r="IM263" s="13"/>
      <c r="IN263" s="13"/>
      <c r="IO263" s="13"/>
      <c r="IP263" s="13"/>
      <c r="IQ263" s="13"/>
      <c r="IR263" s="13"/>
      <c r="IS263" s="13"/>
      <c r="IT263" s="13"/>
      <c r="IU263" s="13"/>
      <c r="IV263" s="13"/>
      <c r="IW263" s="13"/>
      <c r="IX263" s="13"/>
      <c r="IY263" s="13"/>
      <c r="IZ263" s="13"/>
      <c r="JA263" s="13"/>
      <c r="JB263" s="13"/>
      <c r="JC263" s="13"/>
      <c r="JD263" s="13"/>
      <c r="JE263" s="13"/>
      <c r="JF263" s="13"/>
      <c r="JG263" s="13"/>
      <c r="JH263" s="13"/>
      <c r="JI263" s="13"/>
      <c r="JJ263" s="13"/>
      <c r="JK263" s="13"/>
    </row>
    <row r="264" spans="2:271" x14ac:dyDescent="0.2">
      <c r="U264" s="13"/>
      <c r="V264" s="13"/>
      <c r="W264" s="13"/>
      <c r="X264" s="13"/>
      <c r="Y264" s="13"/>
      <c r="Z264" s="13"/>
      <c r="AA264" s="13"/>
      <c r="AB264" s="13"/>
      <c r="AC264" s="13"/>
      <c r="AD264" s="13"/>
      <c r="AE264" s="13"/>
      <c r="AF264" s="13"/>
      <c r="AG264" s="13"/>
      <c r="AH264" s="13"/>
      <c r="AI264" s="13"/>
      <c r="AJ264" s="13"/>
      <c r="AK264" s="13"/>
      <c r="AL264" s="13"/>
      <c r="AM264" s="13"/>
      <c r="AN264" s="13"/>
      <c r="AO264" s="13"/>
      <c r="AP264" s="13"/>
      <c r="AQ264" s="13"/>
      <c r="AR264" s="13"/>
      <c r="AS264" s="13"/>
      <c r="AT264" s="13"/>
      <c r="AU264" s="13"/>
      <c r="AV264" s="13"/>
      <c r="AW264" s="13"/>
      <c r="AX264" s="13"/>
      <c r="AY264" s="13"/>
      <c r="AZ264" s="13"/>
      <c r="BA264" s="13"/>
      <c r="BB264" s="13"/>
      <c r="BC264" s="13"/>
      <c r="BD264" s="13"/>
      <c r="BE264" s="13"/>
      <c r="BF264" s="13"/>
      <c r="BG264" s="13"/>
      <c r="BH264" s="13"/>
      <c r="BI264" s="13"/>
      <c r="BJ264" s="13"/>
      <c r="BK264" s="13"/>
      <c r="BL264" s="13"/>
      <c r="BM264" s="13"/>
      <c r="BN264" s="13"/>
      <c r="BO264" s="13"/>
      <c r="BP264" s="13"/>
      <c r="BQ264" s="13"/>
      <c r="BR264" s="13"/>
      <c r="BS264" s="13"/>
      <c r="BT264" s="13"/>
      <c r="BU264" s="13"/>
      <c r="BV264" s="13"/>
      <c r="BW264" s="13"/>
      <c r="BX264" s="13"/>
      <c r="BY264" s="13"/>
      <c r="BZ264" s="13"/>
      <c r="CA264" s="13"/>
      <c r="CB264" s="13"/>
      <c r="CC264" s="13"/>
      <c r="CD264" s="13"/>
      <c r="CE264" s="13"/>
      <c r="CF264" s="13"/>
      <c r="CG264" s="13"/>
      <c r="CH264" s="13"/>
      <c r="CI264" s="13"/>
      <c r="CJ264" s="13"/>
      <c r="CK264" s="13"/>
      <c r="CL264" s="13"/>
      <c r="CM264" s="13"/>
      <c r="CN264" s="13"/>
      <c r="CO264" s="13"/>
      <c r="CP264" s="13"/>
      <c r="CQ264" s="13"/>
      <c r="CR264" s="13"/>
      <c r="CS264" s="13"/>
      <c r="CT264" s="13"/>
      <c r="CU264" s="13"/>
      <c r="CV264" s="13"/>
      <c r="CW264" s="13"/>
      <c r="CX264" s="13"/>
      <c r="CY264" s="13"/>
      <c r="CZ264" s="13"/>
      <c r="DA264" s="13"/>
      <c r="DB264" s="13"/>
      <c r="DC264" s="13"/>
      <c r="DD264" s="13"/>
      <c r="DE264" s="13"/>
      <c r="DF264" s="13"/>
      <c r="DG264" s="13"/>
      <c r="DH264" s="13"/>
      <c r="DI264" s="13"/>
      <c r="DJ264" s="13"/>
      <c r="DK264" s="13"/>
      <c r="DL264" s="13"/>
      <c r="DM264" s="13"/>
      <c r="DN264" s="13"/>
      <c r="DO264" s="13"/>
      <c r="DP264" s="13"/>
      <c r="DQ264" s="13"/>
      <c r="DR264" s="13"/>
      <c r="DS264" s="13"/>
      <c r="DT264" s="13"/>
      <c r="DU264" s="13"/>
      <c r="DV264" s="13"/>
      <c r="DW264" s="13"/>
      <c r="DX264" s="13"/>
      <c r="DY264" s="13"/>
      <c r="DZ264" s="13"/>
      <c r="EA264" s="13"/>
      <c r="EB264" s="13"/>
      <c r="EC264" s="13"/>
      <c r="ED264" s="13"/>
      <c r="EE264" s="13"/>
      <c r="EF264" s="13"/>
      <c r="EG264" s="13"/>
      <c r="EH264" s="13"/>
      <c r="EI264" s="13"/>
      <c r="EJ264" s="13"/>
      <c r="EK264" s="13"/>
      <c r="EL264" s="13"/>
      <c r="EM264" s="13"/>
      <c r="EN264" s="13"/>
      <c r="EO264" s="13"/>
      <c r="EP264" s="13"/>
      <c r="EQ264" s="13"/>
      <c r="ER264" s="13"/>
      <c r="ES264" s="13"/>
      <c r="ET264" s="13"/>
      <c r="EU264" s="13"/>
      <c r="EV264" s="13"/>
      <c r="EW264" s="13"/>
      <c r="EX264" s="13"/>
      <c r="EY264" s="13"/>
      <c r="EZ264" s="13"/>
      <c r="FA264" s="13"/>
      <c r="FB264" s="13"/>
      <c r="FC264" s="13"/>
      <c r="FD264" s="13"/>
      <c r="FE264" s="13"/>
      <c r="FF264" s="13"/>
      <c r="FG264" s="13"/>
      <c r="FH264" s="13"/>
      <c r="FI264" s="13"/>
      <c r="FJ264" s="13"/>
      <c r="FK264" s="13"/>
      <c r="FL264" s="13"/>
      <c r="FM264" s="13"/>
      <c r="FN264" s="13"/>
      <c r="FO264" s="13"/>
      <c r="FP264" s="13"/>
      <c r="FQ264" s="13"/>
      <c r="FR264" s="13"/>
      <c r="FS264" s="13"/>
      <c r="FT264" s="13"/>
      <c r="FU264" s="13"/>
      <c r="FV264" s="13"/>
      <c r="FW264" s="13"/>
      <c r="FX264" s="13"/>
      <c r="FY264" s="13"/>
      <c r="FZ264" s="13"/>
      <c r="GA264" s="13"/>
      <c r="GB264" s="13"/>
      <c r="GC264" s="13"/>
      <c r="GD264" s="13"/>
      <c r="GE264" s="13"/>
      <c r="GF264" s="13"/>
      <c r="GG264" s="13"/>
      <c r="GH264" s="13"/>
      <c r="GI264" s="13"/>
      <c r="GJ264" s="13"/>
      <c r="GK264" s="13"/>
      <c r="GL264" s="13"/>
      <c r="GM264" s="13"/>
      <c r="GN264" s="13"/>
      <c r="GO264" s="13"/>
      <c r="GP264" s="13"/>
      <c r="GQ264" s="13"/>
      <c r="GR264" s="13"/>
      <c r="GS264" s="13"/>
      <c r="GT264" s="13"/>
      <c r="GU264" s="13"/>
      <c r="GV264" s="13"/>
      <c r="GW264" s="13"/>
      <c r="GX264" s="13"/>
      <c r="GY264" s="13"/>
      <c r="GZ264" s="13"/>
      <c r="HA264" s="13"/>
      <c r="HB264" s="13"/>
      <c r="HC264" s="13"/>
      <c r="HD264" s="13"/>
      <c r="HE264" s="13"/>
      <c r="HF264" s="13"/>
      <c r="HG264" s="13"/>
      <c r="HH264" s="13"/>
      <c r="HI264" s="13"/>
      <c r="HJ264" s="13"/>
      <c r="HK264" s="13"/>
      <c r="HL264" s="13"/>
      <c r="HM264" s="13"/>
      <c r="HN264" s="13"/>
      <c r="HO264" s="13"/>
      <c r="HP264" s="13"/>
      <c r="HQ264" s="13"/>
      <c r="HR264" s="13"/>
      <c r="HS264" s="13"/>
      <c r="HT264" s="13"/>
      <c r="HU264" s="13"/>
      <c r="HV264" s="13"/>
      <c r="HW264" s="13"/>
      <c r="HX264" s="13"/>
      <c r="HY264" s="13"/>
      <c r="HZ264" s="13"/>
      <c r="IA264" s="13"/>
      <c r="IB264" s="13"/>
      <c r="IC264" s="13"/>
      <c r="ID264" s="13"/>
      <c r="IE264" s="13"/>
      <c r="IF264" s="13"/>
      <c r="IG264" s="13"/>
      <c r="IH264" s="13"/>
      <c r="II264" s="13"/>
      <c r="IJ264" s="13"/>
      <c r="IK264" s="13"/>
      <c r="IL264" s="13"/>
      <c r="IM264" s="13"/>
      <c r="IN264" s="13"/>
      <c r="IO264" s="13"/>
      <c r="IP264" s="13"/>
      <c r="IQ264" s="13"/>
      <c r="IR264" s="13"/>
      <c r="IS264" s="13"/>
      <c r="IT264" s="13"/>
      <c r="IU264" s="13"/>
      <c r="IV264" s="13"/>
      <c r="IW264" s="13"/>
      <c r="IX264" s="13"/>
      <c r="IY264" s="13"/>
      <c r="IZ264" s="13"/>
      <c r="JA264" s="13"/>
      <c r="JB264" s="13"/>
      <c r="JC264" s="13"/>
      <c r="JD264" s="13"/>
      <c r="JE264" s="13"/>
      <c r="JF264" s="13"/>
      <c r="JG264" s="13"/>
      <c r="JH264" s="13"/>
      <c r="JI264" s="13"/>
      <c r="JJ264" s="13"/>
      <c r="JK264" s="13"/>
    </row>
    <row r="265" spans="2:271" x14ac:dyDescent="0.2">
      <c r="U265" s="13"/>
      <c r="V265" s="13"/>
      <c r="W265" s="13"/>
      <c r="X265" s="13"/>
      <c r="Y265" s="13"/>
      <c r="Z265" s="13"/>
      <c r="AA265" s="13"/>
      <c r="AB265" s="13"/>
      <c r="AC265" s="13"/>
      <c r="AD265" s="13"/>
      <c r="AE265" s="13"/>
      <c r="AF265" s="13"/>
      <c r="AG265" s="13"/>
      <c r="AH265" s="13"/>
      <c r="AI265" s="13"/>
      <c r="AJ265" s="13"/>
      <c r="AK265" s="13"/>
      <c r="AL265" s="13"/>
      <c r="AM265" s="13"/>
      <c r="AN265" s="13"/>
      <c r="AO265" s="13"/>
      <c r="AP265" s="13"/>
      <c r="AQ265" s="13"/>
      <c r="AR265" s="13"/>
      <c r="AS265" s="13"/>
      <c r="AT265" s="13"/>
      <c r="AU265" s="13"/>
      <c r="AV265" s="13"/>
      <c r="AW265" s="13"/>
      <c r="AX265" s="13"/>
      <c r="AY265" s="13"/>
      <c r="AZ265" s="13"/>
      <c r="BA265" s="13"/>
      <c r="BB265" s="13"/>
      <c r="BC265" s="13"/>
      <c r="BD265" s="13"/>
      <c r="BE265" s="13"/>
      <c r="BF265" s="13"/>
      <c r="BG265" s="13"/>
      <c r="BH265" s="13"/>
      <c r="BI265" s="13"/>
      <c r="BJ265" s="13"/>
      <c r="BK265" s="13"/>
      <c r="BL265" s="13"/>
      <c r="BM265" s="13"/>
      <c r="BN265" s="13"/>
      <c r="BO265" s="13"/>
      <c r="BP265" s="13"/>
      <c r="BQ265" s="13"/>
      <c r="BR265" s="13"/>
      <c r="BS265" s="13"/>
      <c r="BT265" s="13"/>
      <c r="BU265" s="13"/>
      <c r="BV265" s="13"/>
      <c r="BW265" s="13"/>
      <c r="BX265" s="13"/>
      <c r="BY265" s="13"/>
      <c r="BZ265" s="13"/>
      <c r="CA265" s="13"/>
      <c r="CB265" s="13"/>
      <c r="CC265" s="13"/>
      <c r="CD265" s="13"/>
      <c r="CE265" s="13"/>
      <c r="CF265" s="13"/>
      <c r="CG265" s="13"/>
      <c r="CH265" s="13"/>
      <c r="CI265" s="13"/>
      <c r="CJ265" s="13"/>
      <c r="CK265" s="13"/>
      <c r="CL265" s="13"/>
      <c r="CM265" s="13"/>
      <c r="CN265" s="13"/>
      <c r="CO265" s="13"/>
      <c r="CP265" s="13"/>
      <c r="CQ265" s="13"/>
      <c r="CR265" s="13"/>
      <c r="CS265" s="13"/>
      <c r="CT265" s="13"/>
      <c r="CU265" s="13"/>
      <c r="CV265" s="13"/>
      <c r="CW265" s="13"/>
      <c r="CX265" s="13"/>
      <c r="CY265" s="13"/>
      <c r="CZ265" s="13"/>
      <c r="DA265" s="13"/>
      <c r="DB265" s="13"/>
      <c r="DC265" s="13"/>
      <c r="DD265" s="13"/>
      <c r="DE265" s="13"/>
      <c r="DF265" s="13"/>
      <c r="DG265" s="13"/>
      <c r="DH265" s="13"/>
      <c r="DI265" s="13"/>
      <c r="DJ265" s="13"/>
      <c r="DK265" s="13"/>
      <c r="DL265" s="13"/>
      <c r="DM265" s="13"/>
      <c r="DN265" s="13"/>
      <c r="DO265" s="13"/>
      <c r="DP265" s="13"/>
      <c r="DQ265" s="13"/>
      <c r="DR265" s="13"/>
      <c r="DS265" s="13"/>
      <c r="DT265" s="13"/>
      <c r="DU265" s="13"/>
      <c r="DV265" s="13"/>
      <c r="DW265" s="13"/>
      <c r="DX265" s="13"/>
      <c r="DY265" s="13"/>
      <c r="DZ265" s="13"/>
      <c r="EA265" s="13"/>
      <c r="EB265" s="13"/>
      <c r="EC265" s="13"/>
      <c r="ED265" s="13"/>
      <c r="EE265" s="13"/>
      <c r="EF265" s="13"/>
      <c r="EG265" s="13"/>
      <c r="EH265" s="13"/>
      <c r="EI265" s="13"/>
      <c r="EJ265" s="13"/>
      <c r="EK265" s="13"/>
      <c r="EL265" s="13"/>
      <c r="EM265" s="13"/>
      <c r="EN265" s="13"/>
      <c r="EO265" s="13"/>
      <c r="EP265" s="13"/>
      <c r="EQ265" s="13"/>
      <c r="ER265" s="13"/>
      <c r="ES265" s="13"/>
      <c r="ET265" s="13"/>
      <c r="EU265" s="13"/>
      <c r="EV265" s="13"/>
      <c r="EW265" s="13"/>
      <c r="EX265" s="13"/>
      <c r="EY265" s="13"/>
      <c r="EZ265" s="13"/>
      <c r="FA265" s="13"/>
      <c r="FB265" s="13"/>
      <c r="FC265" s="13"/>
      <c r="FD265" s="13"/>
      <c r="FE265" s="13"/>
      <c r="FF265" s="13"/>
      <c r="FG265" s="13"/>
      <c r="FH265" s="13"/>
      <c r="FI265" s="13"/>
      <c r="FJ265" s="13"/>
      <c r="FK265" s="13"/>
      <c r="FL265" s="13"/>
      <c r="FM265" s="13"/>
      <c r="FN265" s="13"/>
      <c r="FO265" s="13"/>
      <c r="FP265" s="13"/>
      <c r="FQ265" s="13"/>
      <c r="FR265" s="13"/>
      <c r="FS265" s="13"/>
      <c r="FT265" s="13"/>
      <c r="FU265" s="13"/>
      <c r="FV265" s="13"/>
      <c r="FW265" s="13"/>
      <c r="FX265" s="13"/>
      <c r="FY265" s="13"/>
      <c r="FZ265" s="13"/>
      <c r="GA265" s="13"/>
      <c r="GB265" s="13"/>
      <c r="GC265" s="13"/>
      <c r="GD265" s="13"/>
      <c r="GE265" s="13"/>
      <c r="GF265" s="13"/>
      <c r="GG265" s="13"/>
      <c r="GH265" s="13"/>
      <c r="GI265" s="13"/>
      <c r="GJ265" s="13"/>
      <c r="GK265" s="13"/>
      <c r="GL265" s="13"/>
      <c r="GM265" s="13"/>
      <c r="GN265" s="13"/>
      <c r="GO265" s="13"/>
      <c r="GP265" s="13"/>
      <c r="GQ265" s="13"/>
      <c r="GR265" s="13"/>
      <c r="GS265" s="13"/>
      <c r="GT265" s="13"/>
      <c r="GU265" s="13"/>
      <c r="GV265" s="13"/>
      <c r="GW265" s="13"/>
      <c r="GX265" s="13"/>
      <c r="GY265" s="13"/>
      <c r="GZ265" s="13"/>
      <c r="HA265" s="13"/>
      <c r="HB265" s="13"/>
      <c r="HC265" s="13"/>
      <c r="HD265" s="13"/>
      <c r="HE265" s="13"/>
      <c r="HF265" s="13"/>
      <c r="HG265" s="13"/>
      <c r="HH265" s="13"/>
      <c r="HI265" s="13"/>
      <c r="HJ265" s="13"/>
      <c r="HK265" s="13"/>
      <c r="HL265" s="13"/>
      <c r="HM265" s="13"/>
      <c r="HN265" s="13"/>
      <c r="HO265" s="13"/>
      <c r="HP265" s="13"/>
      <c r="HQ265" s="13"/>
      <c r="HR265" s="13"/>
      <c r="HS265" s="13"/>
      <c r="HT265" s="13"/>
      <c r="HU265" s="13"/>
      <c r="HV265" s="13"/>
      <c r="HW265" s="13"/>
      <c r="HX265" s="13"/>
      <c r="HY265" s="13"/>
      <c r="HZ265" s="13"/>
      <c r="IA265" s="13"/>
      <c r="IB265" s="13"/>
      <c r="IC265" s="13"/>
      <c r="ID265" s="13"/>
      <c r="IE265" s="13"/>
      <c r="IF265" s="13"/>
      <c r="IG265" s="13"/>
      <c r="IH265" s="13"/>
      <c r="II265" s="13"/>
      <c r="IJ265" s="13"/>
      <c r="IK265" s="13"/>
      <c r="IL265" s="13"/>
      <c r="IM265" s="13"/>
      <c r="IN265" s="13"/>
      <c r="IO265" s="13"/>
      <c r="IP265" s="13"/>
      <c r="IQ265" s="13"/>
      <c r="IR265" s="13"/>
      <c r="IS265" s="13"/>
      <c r="IT265" s="13"/>
      <c r="IU265" s="13"/>
      <c r="IV265" s="13"/>
      <c r="IW265" s="13"/>
      <c r="IX265" s="13"/>
      <c r="IY265" s="13"/>
      <c r="IZ265" s="13"/>
      <c r="JA265" s="13"/>
      <c r="JB265" s="13"/>
      <c r="JC265" s="13"/>
      <c r="JD265" s="13"/>
      <c r="JE265" s="13"/>
      <c r="JF265" s="13"/>
      <c r="JG265" s="13"/>
      <c r="JH265" s="13"/>
      <c r="JI265" s="13"/>
      <c r="JJ265" s="13"/>
      <c r="JK265" s="13"/>
    </row>
    <row r="266" spans="2:271" x14ac:dyDescent="0.2">
      <c r="U266" s="13"/>
      <c r="V266" s="13"/>
      <c r="W266" s="13"/>
      <c r="X266" s="13"/>
      <c r="Y266" s="13"/>
      <c r="Z266" s="13"/>
      <c r="AA266" s="13"/>
      <c r="AB266" s="13"/>
      <c r="AC266" s="13"/>
      <c r="AD266" s="13"/>
      <c r="AE266" s="13"/>
      <c r="AF266" s="13"/>
      <c r="AG266" s="13"/>
      <c r="AH266" s="13"/>
      <c r="AI266" s="13"/>
      <c r="AJ266" s="13"/>
      <c r="AK266" s="13"/>
      <c r="AL266" s="13"/>
      <c r="AM266" s="13"/>
      <c r="AN266" s="13"/>
      <c r="AO266" s="13"/>
      <c r="AP266" s="13"/>
      <c r="AQ266" s="13"/>
      <c r="AR266" s="13"/>
      <c r="AS266" s="13"/>
      <c r="AT266" s="13"/>
      <c r="AU266" s="13"/>
      <c r="AV266" s="13"/>
      <c r="AW266" s="13"/>
      <c r="AX266" s="13"/>
      <c r="AY266" s="13"/>
      <c r="AZ266" s="13"/>
      <c r="BA266" s="13"/>
      <c r="BB266" s="13"/>
      <c r="BC266" s="13"/>
      <c r="BD266" s="13"/>
      <c r="BE266" s="13"/>
      <c r="BF266" s="13"/>
      <c r="BG266" s="13"/>
      <c r="BH266" s="13"/>
      <c r="BI266" s="13"/>
      <c r="BJ266" s="13"/>
      <c r="BK266" s="13"/>
      <c r="BL266" s="13"/>
      <c r="BM266" s="13"/>
      <c r="BN266" s="13"/>
      <c r="BO266" s="13"/>
      <c r="BP266" s="13"/>
      <c r="BQ266" s="13"/>
      <c r="BR266" s="13"/>
      <c r="BS266" s="13"/>
      <c r="BT266" s="13"/>
      <c r="BU266" s="13"/>
      <c r="BV266" s="13"/>
      <c r="BW266" s="13"/>
      <c r="BX266" s="13"/>
      <c r="BY266" s="13"/>
      <c r="BZ266" s="13"/>
      <c r="CA266" s="13"/>
      <c r="CB266" s="13"/>
      <c r="CC266" s="13"/>
      <c r="CD266" s="13"/>
      <c r="CE266" s="13"/>
      <c r="CF266" s="13"/>
      <c r="CG266" s="13"/>
      <c r="CH266" s="13"/>
      <c r="CI266" s="13"/>
      <c r="CJ266" s="13"/>
      <c r="CK266" s="13"/>
      <c r="CL266" s="13"/>
      <c r="CM266" s="13"/>
      <c r="CN266" s="13"/>
      <c r="CO266" s="13"/>
      <c r="CP266" s="13"/>
      <c r="CQ266" s="13"/>
      <c r="CR266" s="13"/>
      <c r="CS266" s="13"/>
      <c r="CT266" s="13"/>
      <c r="CU266" s="13"/>
      <c r="CV266" s="13"/>
      <c r="CW266" s="13"/>
      <c r="CX266" s="13"/>
      <c r="CY266" s="13"/>
      <c r="CZ266" s="13"/>
      <c r="DA266" s="13"/>
      <c r="DB266" s="13"/>
      <c r="DC266" s="13"/>
      <c r="DD266" s="13"/>
      <c r="DE266" s="13"/>
      <c r="DF266" s="13"/>
      <c r="DG266" s="13"/>
      <c r="DH266" s="13"/>
      <c r="DI266" s="13"/>
      <c r="DJ266" s="13"/>
      <c r="DK266" s="13"/>
      <c r="DL266" s="13"/>
      <c r="DM266" s="13"/>
      <c r="DN266" s="13"/>
      <c r="DO266" s="13"/>
      <c r="DP266" s="13"/>
      <c r="DQ266" s="13"/>
      <c r="DR266" s="13"/>
      <c r="DS266" s="13"/>
      <c r="DT266" s="13"/>
      <c r="DU266" s="13"/>
      <c r="DV266" s="13"/>
      <c r="DW266" s="13"/>
      <c r="DX266" s="13"/>
      <c r="DY266" s="13"/>
      <c r="DZ266" s="13"/>
      <c r="EA266" s="13"/>
      <c r="EB266" s="13"/>
      <c r="EC266" s="13"/>
      <c r="ED266" s="13"/>
      <c r="EE266" s="13"/>
      <c r="EF266" s="13"/>
      <c r="EG266" s="13"/>
      <c r="EH266" s="13"/>
      <c r="EI266" s="13"/>
      <c r="EJ266" s="13"/>
      <c r="EK266" s="13"/>
      <c r="EL266" s="13"/>
      <c r="EM266" s="13"/>
      <c r="EN266" s="13"/>
      <c r="EO266" s="13"/>
      <c r="EP266" s="13"/>
      <c r="EQ266" s="13"/>
      <c r="ER266" s="13"/>
      <c r="ES266" s="13"/>
      <c r="ET266" s="13"/>
      <c r="EU266" s="13"/>
      <c r="EV266" s="13"/>
      <c r="EW266" s="13"/>
      <c r="EX266" s="13"/>
      <c r="EY266" s="13"/>
      <c r="EZ266" s="13"/>
      <c r="FA266" s="13"/>
      <c r="FB266" s="13"/>
      <c r="FC266" s="13"/>
      <c r="FD266" s="13"/>
      <c r="FE266" s="13"/>
      <c r="FF266" s="13"/>
      <c r="FG266" s="13"/>
      <c r="FH266" s="13"/>
      <c r="FI266" s="13"/>
      <c r="FJ266" s="13"/>
      <c r="FK266" s="13"/>
      <c r="FL266" s="13"/>
      <c r="FM266" s="13"/>
      <c r="FN266" s="13"/>
      <c r="FO266" s="13"/>
      <c r="FP266" s="13"/>
      <c r="FQ266" s="13"/>
      <c r="FR266" s="13"/>
      <c r="FS266" s="13"/>
      <c r="FT266" s="13"/>
      <c r="FU266" s="13"/>
      <c r="FV266" s="13"/>
      <c r="FW266" s="13"/>
      <c r="FX266" s="13"/>
      <c r="FY266" s="13"/>
      <c r="FZ266" s="13"/>
      <c r="GA266" s="13"/>
      <c r="GB266" s="13"/>
      <c r="GC266" s="13"/>
      <c r="GD266" s="13"/>
      <c r="GE266" s="13"/>
      <c r="GF266" s="13"/>
      <c r="GG266" s="13"/>
      <c r="GH266" s="13"/>
      <c r="GI266" s="13"/>
      <c r="GJ266" s="13"/>
      <c r="GK266" s="13"/>
      <c r="GL266" s="13"/>
      <c r="GM266" s="13"/>
      <c r="GN266" s="13"/>
      <c r="GO266" s="13"/>
      <c r="GP266" s="13"/>
      <c r="GQ266" s="13"/>
      <c r="GR266" s="13"/>
      <c r="GS266" s="13"/>
      <c r="GT266" s="13"/>
      <c r="GU266" s="13"/>
      <c r="GV266" s="13"/>
      <c r="GW266" s="13"/>
      <c r="GX266" s="13"/>
      <c r="GY266" s="13"/>
      <c r="GZ266" s="13"/>
      <c r="HA266" s="13"/>
      <c r="HB266" s="13"/>
      <c r="HC266" s="13"/>
      <c r="HD266" s="13"/>
      <c r="HE266" s="13"/>
      <c r="HF266" s="13"/>
      <c r="HG266" s="13"/>
      <c r="HH266" s="13"/>
      <c r="HI266" s="13"/>
      <c r="HJ266" s="13"/>
      <c r="HK266" s="13"/>
      <c r="HL266" s="13"/>
      <c r="HM266" s="13"/>
      <c r="HN266" s="13"/>
      <c r="HO266" s="13"/>
      <c r="HP266" s="13"/>
      <c r="HQ266" s="13"/>
      <c r="HR266" s="13"/>
      <c r="HS266" s="13"/>
      <c r="HT266" s="13"/>
      <c r="HU266" s="13"/>
      <c r="HV266" s="13"/>
      <c r="HW266" s="13"/>
      <c r="HX266" s="13"/>
      <c r="HY266" s="13"/>
      <c r="HZ266" s="13"/>
      <c r="IA266" s="13"/>
      <c r="IB266" s="13"/>
      <c r="IC266" s="13"/>
      <c r="ID266" s="13"/>
      <c r="IE266" s="13"/>
      <c r="IF266" s="13"/>
      <c r="IG266" s="13"/>
      <c r="IH266" s="13"/>
      <c r="II266" s="13"/>
      <c r="IJ266" s="13"/>
      <c r="IK266" s="13"/>
      <c r="IL266" s="13"/>
      <c r="IM266" s="13"/>
      <c r="IN266" s="13"/>
      <c r="IO266" s="13"/>
      <c r="IP266" s="13"/>
      <c r="IQ266" s="13"/>
      <c r="IR266" s="13"/>
      <c r="IS266" s="13"/>
      <c r="IT266" s="13"/>
      <c r="IU266" s="13"/>
      <c r="IV266" s="13"/>
      <c r="IW266" s="13"/>
      <c r="IX266" s="13"/>
      <c r="IY266" s="13"/>
      <c r="IZ266" s="13"/>
      <c r="JA266" s="13"/>
      <c r="JB266" s="13"/>
      <c r="JC266" s="13"/>
      <c r="JD266" s="13"/>
      <c r="JE266" s="13"/>
      <c r="JF266" s="13"/>
      <c r="JG266" s="13"/>
      <c r="JH266" s="13"/>
      <c r="JI266" s="13"/>
      <c r="JJ266" s="13"/>
      <c r="JK266" s="13"/>
    </row>
    <row r="267" spans="2:271" x14ac:dyDescent="0.2">
      <c r="U267" s="13"/>
      <c r="V267" s="13"/>
      <c r="W267" s="13"/>
      <c r="X267" s="13"/>
      <c r="Y267" s="13"/>
      <c r="Z267" s="13"/>
      <c r="AA267" s="13"/>
      <c r="AB267" s="13"/>
      <c r="AC267" s="13"/>
      <c r="AD267" s="13"/>
      <c r="AE267" s="13"/>
      <c r="AF267" s="13"/>
      <c r="AG267" s="13"/>
      <c r="AH267" s="13"/>
      <c r="AI267" s="13"/>
      <c r="AJ267" s="13"/>
      <c r="AK267" s="13"/>
      <c r="AL267" s="13"/>
      <c r="AM267" s="13"/>
      <c r="AN267" s="13"/>
      <c r="AO267" s="13"/>
      <c r="AP267" s="13"/>
      <c r="AQ267" s="13"/>
      <c r="AR267" s="13"/>
      <c r="AS267" s="13"/>
      <c r="AT267" s="13"/>
      <c r="AU267" s="13"/>
      <c r="AV267" s="13"/>
      <c r="AW267" s="13"/>
      <c r="AX267" s="13"/>
      <c r="AY267" s="13"/>
      <c r="AZ267" s="13"/>
      <c r="BA267" s="13"/>
      <c r="BB267" s="13"/>
      <c r="BC267" s="13"/>
      <c r="BD267" s="13"/>
      <c r="BE267" s="13"/>
      <c r="BF267" s="13"/>
      <c r="BG267" s="13"/>
      <c r="BH267" s="13"/>
      <c r="BI267" s="13"/>
      <c r="BJ267" s="13"/>
      <c r="BK267" s="13"/>
      <c r="BL267" s="13"/>
      <c r="BM267" s="13"/>
      <c r="BN267" s="13"/>
      <c r="BO267" s="13"/>
      <c r="BP267" s="13"/>
      <c r="BQ267" s="13"/>
      <c r="BR267" s="13"/>
      <c r="BS267" s="13"/>
      <c r="BT267" s="13"/>
      <c r="BU267" s="13"/>
      <c r="BV267" s="13"/>
      <c r="BW267" s="13"/>
      <c r="BX267" s="13"/>
      <c r="BY267" s="13"/>
      <c r="BZ267" s="13"/>
      <c r="CA267" s="13"/>
      <c r="CB267" s="13"/>
      <c r="CC267" s="13"/>
      <c r="CD267" s="13"/>
      <c r="CE267" s="13"/>
      <c r="CF267" s="13"/>
      <c r="CG267" s="13"/>
      <c r="CH267" s="13"/>
      <c r="CI267" s="13"/>
      <c r="CJ267" s="13"/>
      <c r="CK267" s="13"/>
      <c r="CL267" s="13"/>
      <c r="CM267" s="13"/>
      <c r="CN267" s="13"/>
      <c r="CO267" s="13"/>
      <c r="CP267" s="13"/>
      <c r="CQ267" s="13"/>
      <c r="CR267" s="13"/>
      <c r="CS267" s="13"/>
      <c r="CT267" s="13"/>
      <c r="CU267" s="13"/>
      <c r="CV267" s="13"/>
      <c r="CW267" s="13"/>
      <c r="CX267" s="13"/>
      <c r="CY267" s="13"/>
      <c r="CZ267" s="13"/>
      <c r="DA267" s="13"/>
      <c r="DB267" s="13"/>
      <c r="DC267" s="13"/>
      <c r="DD267" s="13"/>
      <c r="DE267" s="13"/>
      <c r="DF267" s="13"/>
      <c r="DG267" s="13"/>
      <c r="DH267" s="13"/>
      <c r="DI267" s="13"/>
      <c r="DJ267" s="13"/>
      <c r="DK267" s="13"/>
      <c r="DL267" s="13"/>
      <c r="DM267" s="13"/>
      <c r="DN267" s="13"/>
      <c r="DO267" s="13"/>
      <c r="DP267" s="13"/>
      <c r="DQ267" s="13"/>
      <c r="DR267" s="13"/>
      <c r="DS267" s="13"/>
      <c r="DT267" s="13"/>
      <c r="DU267" s="13"/>
      <c r="DV267" s="13"/>
      <c r="DW267" s="13"/>
      <c r="DX267" s="13"/>
      <c r="DY267" s="13"/>
      <c r="DZ267" s="13"/>
      <c r="EA267" s="13"/>
      <c r="EB267" s="13"/>
      <c r="EC267" s="13"/>
      <c r="ED267" s="13"/>
      <c r="EE267" s="13"/>
      <c r="EF267" s="13"/>
      <c r="EG267" s="13"/>
      <c r="EH267" s="13"/>
      <c r="EI267" s="13"/>
      <c r="EJ267" s="13"/>
      <c r="EK267" s="13"/>
      <c r="EL267" s="13"/>
      <c r="EM267" s="13"/>
      <c r="EN267" s="13"/>
      <c r="EO267" s="13"/>
      <c r="EP267" s="13"/>
      <c r="EQ267" s="13"/>
      <c r="ER267" s="13"/>
      <c r="ES267" s="13"/>
      <c r="ET267" s="13"/>
      <c r="EU267" s="13"/>
      <c r="EV267" s="13"/>
      <c r="EW267" s="13"/>
      <c r="EX267" s="13"/>
      <c r="EY267" s="13"/>
      <c r="EZ267" s="13"/>
      <c r="FA267" s="13"/>
      <c r="FB267" s="13"/>
      <c r="FC267" s="13"/>
      <c r="FD267" s="13"/>
      <c r="FE267" s="13"/>
      <c r="FF267" s="13"/>
      <c r="FG267" s="13"/>
      <c r="FH267" s="13"/>
      <c r="FI267" s="13"/>
      <c r="FJ267" s="13"/>
      <c r="FK267" s="13"/>
      <c r="FL267" s="13"/>
      <c r="FM267" s="13"/>
      <c r="FN267" s="13"/>
      <c r="FO267" s="13"/>
      <c r="FP267" s="13"/>
      <c r="FQ267" s="13"/>
      <c r="FR267" s="13"/>
      <c r="FS267" s="13"/>
      <c r="FT267" s="13"/>
      <c r="FU267" s="13"/>
      <c r="FV267" s="13"/>
      <c r="FW267" s="13"/>
      <c r="FX267" s="13"/>
      <c r="FY267" s="13"/>
      <c r="FZ267" s="13"/>
      <c r="GA267" s="13"/>
      <c r="GB267" s="13"/>
      <c r="GC267" s="13"/>
      <c r="GD267" s="13"/>
      <c r="GE267" s="13"/>
      <c r="GF267" s="13"/>
      <c r="GG267" s="13"/>
      <c r="GH267" s="13"/>
      <c r="GI267" s="13"/>
      <c r="GJ267" s="13"/>
      <c r="GK267" s="13"/>
      <c r="GL267" s="13"/>
      <c r="GM267" s="13"/>
      <c r="GN267" s="13"/>
      <c r="GO267" s="13"/>
      <c r="GP267" s="13"/>
      <c r="GQ267" s="13"/>
      <c r="GR267" s="13"/>
      <c r="GS267" s="13"/>
      <c r="GT267" s="13"/>
      <c r="GU267" s="13"/>
      <c r="GV267" s="13"/>
      <c r="GW267" s="13"/>
      <c r="GX267" s="13"/>
      <c r="GY267" s="13"/>
      <c r="GZ267" s="13"/>
      <c r="HA267" s="13"/>
      <c r="HB267" s="13"/>
      <c r="HC267" s="13"/>
      <c r="HD267" s="13"/>
      <c r="HE267" s="13"/>
      <c r="HF267" s="13"/>
      <c r="HG267" s="13"/>
      <c r="HH267" s="13"/>
      <c r="HI267" s="13"/>
      <c r="HJ267" s="13"/>
      <c r="HK267" s="13"/>
      <c r="HL267" s="13"/>
      <c r="HM267" s="13"/>
      <c r="HN267" s="13"/>
      <c r="HO267" s="13"/>
      <c r="HP267" s="13"/>
      <c r="HQ267" s="13"/>
      <c r="HR267" s="13"/>
      <c r="HS267" s="13"/>
      <c r="HT267" s="13"/>
      <c r="HU267" s="13"/>
      <c r="HV267" s="13"/>
      <c r="HW267" s="13"/>
      <c r="HX267" s="13"/>
      <c r="HY267" s="13"/>
      <c r="HZ267" s="13"/>
      <c r="IA267" s="13"/>
      <c r="IB267" s="13"/>
      <c r="IC267" s="13"/>
      <c r="ID267" s="13"/>
      <c r="IE267" s="13"/>
      <c r="IF267" s="13"/>
      <c r="IG267" s="13"/>
      <c r="IH267" s="13"/>
      <c r="II267" s="13"/>
      <c r="IJ267" s="13"/>
      <c r="IK267" s="13"/>
      <c r="IL267" s="13"/>
      <c r="IM267" s="13"/>
      <c r="IN267" s="13"/>
      <c r="IO267" s="13"/>
      <c r="IP267" s="13"/>
      <c r="IQ267" s="13"/>
      <c r="IR267" s="13"/>
      <c r="IS267" s="13"/>
      <c r="IT267" s="13"/>
      <c r="IU267" s="13"/>
      <c r="IV267" s="13"/>
      <c r="IW267" s="13"/>
      <c r="IX267" s="13"/>
      <c r="IY267" s="13"/>
      <c r="IZ267" s="13"/>
      <c r="JA267" s="13"/>
      <c r="JB267" s="13"/>
      <c r="JC267" s="13"/>
      <c r="JD267" s="13"/>
      <c r="JE267" s="13"/>
      <c r="JF267" s="13"/>
      <c r="JG267" s="13"/>
      <c r="JH267" s="13"/>
      <c r="JI267" s="13"/>
      <c r="JJ267" s="13"/>
      <c r="JK267" s="13"/>
    </row>
    <row r="268" spans="2:271" x14ac:dyDescent="0.2">
      <c r="U268" s="13"/>
      <c r="V268" s="13"/>
      <c r="W268" s="13"/>
      <c r="X268" s="13"/>
      <c r="Y268" s="13"/>
      <c r="Z268" s="13"/>
      <c r="AA268" s="13"/>
      <c r="AB268" s="13"/>
      <c r="AC268" s="13"/>
      <c r="AD268" s="13"/>
      <c r="AE268" s="13"/>
      <c r="AF268" s="13"/>
      <c r="AG268" s="13"/>
      <c r="AH268" s="13"/>
      <c r="AI268" s="13"/>
      <c r="AJ268" s="13"/>
      <c r="AK268" s="13"/>
      <c r="AL268" s="13"/>
      <c r="AM268" s="13"/>
      <c r="AN268" s="13"/>
      <c r="AO268" s="13"/>
      <c r="AP268" s="13"/>
      <c r="AQ268" s="13"/>
      <c r="AR268" s="13"/>
      <c r="AS268" s="13"/>
      <c r="AT268" s="13"/>
      <c r="AU268" s="13"/>
      <c r="AV268" s="13"/>
      <c r="AW268" s="13"/>
      <c r="AX268" s="13"/>
      <c r="AY268" s="13"/>
      <c r="AZ268" s="13"/>
      <c r="BA268" s="13"/>
      <c r="BB268" s="13"/>
      <c r="BC268" s="13"/>
      <c r="BD268" s="13"/>
      <c r="BE268" s="13"/>
      <c r="BF268" s="13"/>
      <c r="BG268" s="13"/>
      <c r="BH268" s="13"/>
      <c r="BI268" s="13"/>
      <c r="BJ268" s="13"/>
      <c r="BK268" s="13"/>
      <c r="BL268" s="13"/>
      <c r="BM268" s="13"/>
      <c r="BN268" s="13"/>
      <c r="BO268" s="13"/>
      <c r="BP268" s="13"/>
      <c r="BQ268" s="13"/>
      <c r="BR268" s="13"/>
      <c r="BS268" s="13"/>
      <c r="BT268" s="13"/>
      <c r="BU268" s="13"/>
      <c r="BV268" s="13"/>
      <c r="BW268" s="13"/>
      <c r="BX268" s="13"/>
      <c r="BY268" s="13"/>
      <c r="BZ268" s="13"/>
      <c r="CA268" s="13"/>
      <c r="CB268" s="13"/>
      <c r="CC268" s="13"/>
      <c r="CD268" s="13"/>
      <c r="CE268" s="13"/>
      <c r="CF268" s="13"/>
      <c r="CG268" s="13"/>
      <c r="CH268" s="13"/>
      <c r="CI268" s="13"/>
      <c r="CJ268" s="13"/>
      <c r="CK268" s="13"/>
      <c r="CL268" s="13"/>
      <c r="CM268" s="13"/>
      <c r="CN268" s="13"/>
      <c r="CO268" s="13"/>
      <c r="CP268" s="13"/>
      <c r="CQ268" s="13"/>
      <c r="CR268" s="13"/>
      <c r="CS268" s="13"/>
      <c r="CT268" s="13"/>
      <c r="CU268" s="13"/>
      <c r="CV268" s="13"/>
      <c r="CW268" s="13"/>
      <c r="CX268" s="13"/>
      <c r="CY268" s="13"/>
      <c r="CZ268" s="13"/>
      <c r="DA268" s="13"/>
      <c r="DB268" s="13"/>
      <c r="DC268" s="13"/>
      <c r="DD268" s="13"/>
      <c r="DE268" s="13"/>
      <c r="DF268" s="13"/>
      <c r="DG268" s="13"/>
      <c r="DH268" s="13"/>
      <c r="DI268" s="13"/>
      <c r="DJ268" s="13"/>
      <c r="DK268" s="13"/>
      <c r="DL268" s="13"/>
      <c r="DM268" s="13"/>
      <c r="DN268" s="13"/>
      <c r="DO268" s="13"/>
      <c r="DP268" s="13"/>
      <c r="DQ268" s="13"/>
      <c r="DR268" s="13"/>
      <c r="DS268" s="13"/>
      <c r="DT268" s="13"/>
      <c r="DU268" s="13"/>
      <c r="DV268" s="13"/>
      <c r="DW268" s="13"/>
      <c r="DX268" s="13"/>
      <c r="DY268" s="13"/>
      <c r="DZ268" s="13"/>
      <c r="EA268" s="13"/>
      <c r="EB268" s="13"/>
      <c r="EC268" s="13"/>
      <c r="ED268" s="13"/>
      <c r="EE268" s="13"/>
      <c r="EF268" s="13"/>
      <c r="EG268" s="13"/>
      <c r="EH268" s="13"/>
      <c r="EI268" s="13"/>
      <c r="EJ268" s="13"/>
      <c r="EK268" s="13"/>
      <c r="EL268" s="13"/>
      <c r="EM268" s="13"/>
      <c r="EN268" s="13"/>
      <c r="EO268" s="13"/>
      <c r="EP268" s="13"/>
      <c r="EQ268" s="13"/>
      <c r="ER268" s="13"/>
      <c r="ES268" s="13"/>
      <c r="ET268" s="13"/>
      <c r="EU268" s="13"/>
      <c r="EV268" s="13"/>
      <c r="EW268" s="13"/>
      <c r="EX268" s="13"/>
      <c r="EY268" s="13"/>
      <c r="EZ268" s="13"/>
      <c r="FA268" s="13"/>
      <c r="FB268" s="13"/>
      <c r="FC268" s="13"/>
      <c r="FD268" s="13"/>
      <c r="FE268" s="13"/>
      <c r="FF268" s="13"/>
      <c r="FG268" s="13"/>
      <c r="FH268" s="13"/>
      <c r="FI268" s="13"/>
      <c r="FJ268" s="13"/>
      <c r="FK268" s="13"/>
      <c r="FL268" s="13"/>
      <c r="FM268" s="13"/>
      <c r="FN268" s="13"/>
      <c r="FO268" s="13"/>
      <c r="FP268" s="13"/>
      <c r="FQ268" s="13"/>
      <c r="FR268" s="13"/>
      <c r="FS268" s="13"/>
      <c r="FT268" s="13"/>
      <c r="FU268" s="13"/>
      <c r="FV268" s="13"/>
      <c r="FW268" s="13"/>
      <c r="FX268" s="13"/>
      <c r="FY268" s="13"/>
      <c r="FZ268" s="13"/>
      <c r="GA268" s="13"/>
      <c r="GB268" s="13"/>
      <c r="GC268" s="13"/>
      <c r="GD268" s="13"/>
      <c r="GE268" s="13"/>
      <c r="GF268" s="13"/>
      <c r="GG268" s="13"/>
      <c r="GH268" s="13"/>
      <c r="GI268" s="13"/>
      <c r="GJ268" s="13"/>
      <c r="GK268" s="13"/>
      <c r="GL268" s="13"/>
      <c r="GM268" s="13"/>
      <c r="GN268" s="13"/>
      <c r="GO268" s="13"/>
      <c r="GP268" s="13"/>
      <c r="GQ268" s="13"/>
      <c r="GR268" s="13"/>
      <c r="GS268" s="13"/>
      <c r="GT268" s="13"/>
      <c r="GU268" s="13"/>
      <c r="GV268" s="13"/>
      <c r="GW268" s="13"/>
      <c r="GX268" s="13"/>
      <c r="GY268" s="13"/>
      <c r="GZ268" s="13"/>
      <c r="HA268" s="13"/>
      <c r="HB268" s="13"/>
      <c r="HC268" s="13"/>
      <c r="HD268" s="13"/>
      <c r="HE268" s="13"/>
      <c r="HF268" s="13"/>
      <c r="HG268" s="13"/>
      <c r="HH268" s="13"/>
      <c r="HI268" s="13"/>
      <c r="HJ268" s="13"/>
      <c r="HK268" s="13"/>
      <c r="HL268" s="13"/>
      <c r="HM268" s="13"/>
      <c r="HN268" s="13"/>
      <c r="HO268" s="13"/>
      <c r="HP268" s="13"/>
      <c r="HQ268" s="13"/>
      <c r="HR268" s="13"/>
      <c r="HS268" s="13"/>
      <c r="HT268" s="13"/>
      <c r="HU268" s="13"/>
      <c r="HV268" s="13"/>
      <c r="HW268" s="13"/>
      <c r="HX268" s="13"/>
      <c r="HY268" s="13"/>
      <c r="HZ268" s="13"/>
      <c r="IA268" s="13"/>
      <c r="IB268" s="13"/>
      <c r="IC268" s="13"/>
      <c r="ID268" s="13"/>
      <c r="IE268" s="13"/>
      <c r="IF268" s="13"/>
      <c r="IG268" s="13"/>
      <c r="IH268" s="13"/>
      <c r="II268" s="13"/>
      <c r="IJ268" s="13"/>
      <c r="IK268" s="13"/>
      <c r="IL268" s="13"/>
      <c r="IM268" s="13"/>
      <c r="IN268" s="13"/>
      <c r="IO268" s="13"/>
      <c r="IP268" s="13"/>
      <c r="IQ268" s="13"/>
      <c r="IR268" s="13"/>
      <c r="IS268" s="13"/>
      <c r="IT268" s="13"/>
      <c r="IU268" s="13"/>
      <c r="IV268" s="13"/>
      <c r="IW268" s="13"/>
      <c r="IX268" s="13"/>
      <c r="IY268" s="13"/>
      <c r="IZ268" s="13"/>
      <c r="JA268" s="13"/>
      <c r="JB268" s="13"/>
      <c r="JC268" s="13"/>
      <c r="JD268" s="13"/>
      <c r="JE268" s="13"/>
      <c r="JF268" s="13"/>
      <c r="JG268" s="13"/>
      <c r="JH268" s="13"/>
      <c r="JI268" s="13"/>
      <c r="JJ268" s="13"/>
      <c r="JK268" s="13"/>
    </row>
    <row r="269" spans="2:271" x14ac:dyDescent="0.2">
      <c r="U269" s="13"/>
      <c r="V269" s="13"/>
      <c r="W269" s="13"/>
      <c r="X269" s="13"/>
      <c r="Y269" s="13"/>
      <c r="Z269" s="13"/>
      <c r="AA269" s="13"/>
      <c r="AB269" s="13"/>
      <c r="AC269" s="13"/>
      <c r="AD269" s="13"/>
      <c r="AE269" s="13"/>
      <c r="AF269" s="13"/>
      <c r="AG269" s="13"/>
      <c r="AH269" s="13"/>
      <c r="AI269" s="13"/>
      <c r="AJ269" s="13"/>
      <c r="AK269" s="13"/>
      <c r="AL269" s="13"/>
      <c r="AM269" s="13"/>
      <c r="AN269" s="13"/>
      <c r="AO269" s="13"/>
      <c r="AP269" s="13"/>
      <c r="AQ269" s="13"/>
      <c r="AR269" s="13"/>
      <c r="AS269" s="13"/>
      <c r="AT269" s="13"/>
      <c r="AU269" s="13"/>
      <c r="AV269" s="13"/>
      <c r="AW269" s="13"/>
      <c r="AX269" s="13"/>
      <c r="AY269" s="13"/>
      <c r="AZ269" s="13"/>
      <c r="BA269" s="13"/>
      <c r="BB269" s="13"/>
      <c r="BC269" s="13"/>
      <c r="BD269" s="13"/>
      <c r="BE269" s="13"/>
      <c r="BF269" s="13"/>
      <c r="BG269" s="13"/>
      <c r="BH269" s="13"/>
      <c r="BI269" s="13"/>
      <c r="BJ269" s="13"/>
      <c r="BK269" s="13"/>
      <c r="BL269" s="13"/>
      <c r="BM269" s="13"/>
      <c r="BN269" s="13"/>
      <c r="BO269" s="13"/>
      <c r="BP269" s="13"/>
      <c r="BQ269" s="13"/>
      <c r="BR269" s="13"/>
      <c r="BS269" s="13"/>
      <c r="BT269" s="13"/>
      <c r="BU269" s="13"/>
      <c r="BV269" s="13"/>
      <c r="BW269" s="13"/>
      <c r="BX269" s="13"/>
      <c r="BY269" s="13"/>
      <c r="BZ269" s="13"/>
      <c r="CA269" s="13"/>
      <c r="CB269" s="13"/>
      <c r="CC269" s="13"/>
      <c r="CD269" s="13"/>
      <c r="CE269" s="13"/>
      <c r="CF269" s="13"/>
      <c r="CG269" s="13"/>
      <c r="CH269" s="13"/>
      <c r="CI269" s="13"/>
      <c r="CJ269" s="13"/>
      <c r="CK269" s="13"/>
      <c r="CL269" s="13"/>
      <c r="CM269" s="13"/>
      <c r="CN269" s="13"/>
      <c r="CO269" s="13"/>
      <c r="CP269" s="13"/>
      <c r="CQ269" s="13"/>
      <c r="CR269" s="13"/>
      <c r="CS269" s="13"/>
      <c r="CT269" s="13"/>
      <c r="CU269" s="13"/>
      <c r="CV269" s="13"/>
      <c r="CW269" s="13"/>
      <c r="CX269" s="13"/>
      <c r="CY269" s="13"/>
      <c r="CZ269" s="13"/>
      <c r="DA269" s="13"/>
      <c r="DB269" s="13"/>
      <c r="DC269" s="13"/>
      <c r="DD269" s="13"/>
      <c r="DE269" s="13"/>
      <c r="DF269" s="13"/>
      <c r="DG269" s="13"/>
      <c r="DH269" s="13"/>
      <c r="DI269" s="13"/>
      <c r="DJ269" s="13"/>
      <c r="DK269" s="13"/>
      <c r="DL269" s="13"/>
      <c r="DM269" s="13"/>
      <c r="DN269" s="13"/>
      <c r="DO269" s="13"/>
      <c r="DP269" s="13"/>
      <c r="DQ269" s="13"/>
      <c r="DR269" s="13"/>
      <c r="DS269" s="13"/>
      <c r="DT269" s="13"/>
      <c r="DU269" s="13"/>
      <c r="DV269" s="13"/>
      <c r="DW269" s="13"/>
      <c r="DX269" s="13"/>
      <c r="DY269" s="13"/>
      <c r="DZ269" s="13"/>
      <c r="EA269" s="13"/>
      <c r="EB269" s="13"/>
      <c r="EC269" s="13"/>
      <c r="ED269" s="13"/>
      <c r="EE269" s="13"/>
      <c r="EF269" s="13"/>
      <c r="EG269" s="13"/>
      <c r="EH269" s="13"/>
      <c r="EI269" s="13"/>
      <c r="EJ269" s="13"/>
      <c r="EK269" s="13"/>
      <c r="EL269" s="13"/>
      <c r="EM269" s="13"/>
      <c r="EN269" s="13"/>
      <c r="EO269" s="13"/>
      <c r="EP269" s="13"/>
      <c r="EQ269" s="13"/>
      <c r="ER269" s="13"/>
      <c r="ES269" s="13"/>
      <c r="ET269" s="13"/>
      <c r="EU269" s="13"/>
      <c r="EV269" s="13"/>
      <c r="EW269" s="13"/>
      <c r="EX269" s="13"/>
      <c r="EY269" s="13"/>
      <c r="EZ269" s="13"/>
      <c r="FA269" s="13"/>
      <c r="FB269" s="13"/>
      <c r="FC269" s="13"/>
      <c r="FD269" s="13"/>
      <c r="FE269" s="13"/>
      <c r="FF269" s="13"/>
      <c r="FG269" s="13"/>
      <c r="FH269" s="13"/>
      <c r="FI269" s="13"/>
      <c r="FJ269" s="13"/>
      <c r="FK269" s="13"/>
      <c r="FL269" s="13"/>
      <c r="FM269" s="13"/>
      <c r="FN269" s="13"/>
      <c r="FO269" s="13"/>
      <c r="FP269" s="13"/>
      <c r="FQ269" s="13"/>
      <c r="FR269" s="13"/>
      <c r="FS269" s="13"/>
      <c r="FT269" s="13"/>
      <c r="FU269" s="13"/>
      <c r="FV269" s="13"/>
      <c r="FW269" s="13"/>
      <c r="FX269" s="13"/>
      <c r="FY269" s="13"/>
      <c r="FZ269" s="13"/>
      <c r="GA269" s="13"/>
      <c r="GB269" s="13"/>
      <c r="GC269" s="13"/>
      <c r="GD269" s="13"/>
      <c r="GE269" s="13"/>
      <c r="GF269" s="13"/>
      <c r="GG269" s="13"/>
      <c r="GH269" s="13"/>
      <c r="GI269" s="13"/>
      <c r="GJ269" s="13"/>
      <c r="GK269" s="13"/>
      <c r="GL269" s="13"/>
      <c r="GM269" s="13"/>
      <c r="GN269" s="13"/>
      <c r="GO269" s="13"/>
      <c r="GP269" s="13"/>
      <c r="GQ269" s="13"/>
      <c r="GR269" s="13"/>
      <c r="GS269" s="13"/>
      <c r="GT269" s="13"/>
      <c r="GU269" s="13"/>
      <c r="GV269" s="13"/>
      <c r="GW269" s="13"/>
      <c r="GX269" s="13"/>
      <c r="GY269" s="13"/>
      <c r="GZ269" s="13"/>
      <c r="HA269" s="13"/>
      <c r="HB269" s="13"/>
      <c r="HC269" s="13"/>
      <c r="HD269" s="13"/>
      <c r="HE269" s="13"/>
      <c r="HF269" s="13"/>
      <c r="HG269" s="13"/>
      <c r="HH269" s="13"/>
      <c r="HI269" s="13"/>
      <c r="HJ269" s="13"/>
      <c r="HK269" s="13"/>
      <c r="HL269" s="13"/>
      <c r="HM269" s="13"/>
      <c r="HN269" s="13"/>
      <c r="HO269" s="13"/>
      <c r="HP269" s="13"/>
      <c r="HQ269" s="13"/>
      <c r="HR269" s="13"/>
      <c r="HS269" s="13"/>
      <c r="HT269" s="13"/>
      <c r="HU269" s="13"/>
      <c r="HV269" s="13"/>
      <c r="HW269" s="13"/>
      <c r="HX269" s="13"/>
      <c r="HY269" s="13"/>
      <c r="HZ269" s="13"/>
      <c r="IA269" s="13"/>
      <c r="IB269" s="13"/>
      <c r="IC269" s="13"/>
      <c r="ID269" s="13"/>
      <c r="IE269" s="13"/>
      <c r="IF269" s="13"/>
      <c r="IG269" s="13"/>
      <c r="IH269" s="13"/>
      <c r="II269" s="13"/>
      <c r="IJ269" s="13"/>
      <c r="IK269" s="13"/>
      <c r="IL269" s="13"/>
      <c r="IM269" s="13"/>
      <c r="IN269" s="13"/>
      <c r="IO269" s="13"/>
      <c r="IP269" s="13"/>
      <c r="IQ269" s="13"/>
      <c r="IR269" s="13"/>
      <c r="IS269" s="13"/>
      <c r="IT269" s="13"/>
      <c r="IU269" s="13"/>
      <c r="IV269" s="13"/>
      <c r="IW269" s="13"/>
      <c r="IX269" s="13"/>
      <c r="IY269" s="13"/>
      <c r="IZ269" s="13"/>
      <c r="JA269" s="13"/>
      <c r="JB269" s="13"/>
      <c r="JC269" s="13"/>
      <c r="JD269" s="13"/>
      <c r="JE269" s="13"/>
      <c r="JF269" s="13"/>
      <c r="JG269" s="13"/>
      <c r="JH269" s="13"/>
      <c r="JI269" s="13"/>
      <c r="JJ269" s="13"/>
      <c r="JK269" s="13"/>
    </row>
    <row r="270" spans="2:271" x14ac:dyDescent="0.2">
      <c r="U270" s="13"/>
      <c r="V270" s="13"/>
      <c r="W270" s="13"/>
      <c r="X270" s="13"/>
      <c r="Y270" s="13"/>
      <c r="Z270" s="13"/>
      <c r="AA270" s="13"/>
      <c r="AB270" s="13"/>
      <c r="AC270" s="13"/>
      <c r="AD270" s="13"/>
      <c r="AE270" s="13"/>
      <c r="AF270" s="13"/>
      <c r="AG270" s="13"/>
      <c r="AH270" s="13"/>
      <c r="AI270" s="13"/>
      <c r="AJ270" s="13"/>
      <c r="AK270" s="13"/>
      <c r="AL270" s="13"/>
      <c r="AM270" s="13"/>
      <c r="AN270" s="13"/>
      <c r="AO270" s="13"/>
      <c r="AP270" s="13"/>
      <c r="AQ270" s="13"/>
      <c r="AR270" s="13"/>
      <c r="AS270" s="13"/>
      <c r="AT270" s="13"/>
      <c r="AU270" s="13"/>
      <c r="AV270" s="13"/>
      <c r="AW270" s="13"/>
      <c r="AX270" s="13"/>
      <c r="AY270" s="13"/>
      <c r="AZ270" s="13"/>
      <c r="BA270" s="13"/>
      <c r="BB270" s="13"/>
      <c r="BC270" s="13"/>
      <c r="BD270" s="13"/>
      <c r="BE270" s="13"/>
      <c r="BF270" s="13"/>
      <c r="BG270" s="13"/>
      <c r="BH270" s="13"/>
      <c r="BI270" s="13"/>
      <c r="BJ270" s="13"/>
      <c r="BK270" s="13"/>
      <c r="BL270" s="13"/>
      <c r="BM270" s="13"/>
      <c r="BN270" s="13"/>
      <c r="BO270" s="13"/>
      <c r="BP270" s="13"/>
      <c r="BQ270" s="13"/>
      <c r="BR270" s="13"/>
      <c r="BS270" s="13"/>
      <c r="BT270" s="13"/>
      <c r="BU270" s="13"/>
      <c r="BV270" s="13"/>
      <c r="BW270" s="13"/>
      <c r="BX270" s="13"/>
      <c r="BY270" s="13"/>
      <c r="BZ270" s="13"/>
      <c r="CA270" s="13"/>
      <c r="CB270" s="13"/>
      <c r="CC270" s="13"/>
      <c r="CD270" s="13"/>
      <c r="CE270" s="13"/>
      <c r="CF270" s="13"/>
      <c r="CG270" s="13"/>
      <c r="CH270" s="13"/>
      <c r="CI270" s="13"/>
      <c r="CJ270" s="13"/>
      <c r="CK270" s="13"/>
      <c r="CL270" s="13"/>
      <c r="CM270" s="13"/>
      <c r="CN270" s="13"/>
      <c r="CO270" s="13"/>
      <c r="CP270" s="13"/>
      <c r="CQ270" s="13"/>
      <c r="CR270" s="13"/>
      <c r="CS270" s="13"/>
      <c r="CT270" s="13"/>
      <c r="CU270" s="13"/>
      <c r="CV270" s="13"/>
      <c r="CW270" s="13"/>
      <c r="CX270" s="13"/>
      <c r="CY270" s="13"/>
      <c r="CZ270" s="13"/>
      <c r="DA270" s="13"/>
      <c r="DB270" s="13"/>
      <c r="DC270" s="13"/>
      <c r="DD270" s="13"/>
      <c r="DE270" s="13"/>
      <c r="DF270" s="13"/>
      <c r="DG270" s="13"/>
      <c r="DH270" s="13"/>
      <c r="DI270" s="13"/>
      <c r="DJ270" s="13"/>
      <c r="DK270" s="13"/>
      <c r="DL270" s="13"/>
      <c r="DM270" s="13"/>
      <c r="DN270" s="13"/>
      <c r="DO270" s="13"/>
      <c r="DP270" s="13"/>
      <c r="DQ270" s="13"/>
      <c r="DR270" s="13"/>
      <c r="DS270" s="13"/>
      <c r="DT270" s="13"/>
      <c r="DU270" s="13"/>
      <c r="DV270" s="13"/>
      <c r="DW270" s="13"/>
      <c r="DX270" s="13"/>
      <c r="DY270" s="13"/>
      <c r="DZ270" s="13"/>
      <c r="EA270" s="13"/>
      <c r="EB270" s="13"/>
      <c r="EC270" s="13"/>
      <c r="ED270" s="13"/>
      <c r="EE270" s="13"/>
      <c r="EF270" s="13"/>
      <c r="EG270" s="13"/>
      <c r="EH270" s="13"/>
      <c r="EI270" s="13"/>
      <c r="EJ270" s="13"/>
      <c r="EK270" s="13"/>
      <c r="EL270" s="13"/>
      <c r="EM270" s="13"/>
      <c r="EN270" s="13"/>
      <c r="EO270" s="13"/>
      <c r="EP270" s="13"/>
      <c r="EQ270" s="13"/>
      <c r="ER270" s="13"/>
      <c r="ES270" s="13"/>
      <c r="ET270" s="13"/>
      <c r="EU270" s="13"/>
      <c r="EV270" s="13"/>
      <c r="EW270" s="13"/>
      <c r="EX270" s="13"/>
      <c r="EY270" s="13"/>
      <c r="EZ270" s="13"/>
      <c r="FA270" s="13"/>
      <c r="FB270" s="13"/>
      <c r="FC270" s="13"/>
      <c r="FD270" s="13"/>
      <c r="FE270" s="13"/>
      <c r="FF270" s="13"/>
      <c r="FG270" s="13"/>
      <c r="FH270" s="13"/>
      <c r="FI270" s="13"/>
      <c r="FJ270" s="13"/>
      <c r="FK270" s="13"/>
      <c r="FL270" s="13"/>
      <c r="FM270" s="13"/>
      <c r="FN270" s="13"/>
      <c r="FO270" s="13"/>
      <c r="FP270" s="13"/>
      <c r="FQ270" s="13"/>
      <c r="FR270" s="13"/>
      <c r="FS270" s="13"/>
      <c r="FT270" s="13"/>
      <c r="FU270" s="13"/>
      <c r="FV270" s="13"/>
      <c r="FW270" s="13"/>
      <c r="FX270" s="13"/>
      <c r="FY270" s="13"/>
      <c r="FZ270" s="13"/>
      <c r="GA270" s="13"/>
      <c r="GB270" s="13"/>
      <c r="GC270" s="13"/>
      <c r="GD270" s="13"/>
      <c r="GE270" s="13"/>
      <c r="GF270" s="13"/>
      <c r="GG270" s="13"/>
      <c r="GH270" s="13"/>
      <c r="GI270" s="13"/>
      <c r="GJ270" s="13"/>
      <c r="GK270" s="13"/>
      <c r="GL270" s="13"/>
      <c r="GM270" s="13"/>
      <c r="GN270" s="13"/>
      <c r="GO270" s="13"/>
      <c r="GP270" s="13"/>
      <c r="GQ270" s="13"/>
      <c r="GR270" s="13"/>
      <c r="GS270" s="13"/>
      <c r="GT270" s="13"/>
      <c r="GU270" s="13"/>
      <c r="GV270" s="13"/>
      <c r="GW270" s="13"/>
      <c r="GX270" s="13"/>
      <c r="GY270" s="13"/>
      <c r="GZ270" s="13"/>
      <c r="HA270" s="13"/>
      <c r="HB270" s="13"/>
      <c r="HC270" s="13"/>
      <c r="HD270" s="13"/>
      <c r="HE270" s="13"/>
      <c r="HF270" s="13"/>
      <c r="HG270" s="13"/>
      <c r="HH270" s="13"/>
      <c r="HI270" s="13"/>
      <c r="HJ270" s="13"/>
      <c r="HK270" s="13"/>
      <c r="HL270" s="13"/>
      <c r="HM270" s="13"/>
      <c r="HN270" s="13"/>
      <c r="HO270" s="13"/>
      <c r="HP270" s="13"/>
      <c r="HQ270" s="13"/>
      <c r="HR270" s="13"/>
      <c r="HS270" s="13"/>
      <c r="HT270" s="13"/>
      <c r="HU270" s="13"/>
      <c r="HV270" s="13"/>
      <c r="HW270" s="13"/>
      <c r="HX270" s="13"/>
      <c r="HY270" s="13"/>
      <c r="HZ270" s="13"/>
      <c r="IA270" s="13"/>
      <c r="IB270" s="13"/>
      <c r="IC270" s="13"/>
      <c r="ID270" s="13"/>
      <c r="IE270" s="13"/>
      <c r="IF270" s="13"/>
      <c r="IG270" s="13"/>
      <c r="IH270" s="13"/>
      <c r="II270" s="13"/>
      <c r="IJ270" s="13"/>
      <c r="IK270" s="13"/>
      <c r="IL270" s="13"/>
      <c r="IM270" s="13"/>
      <c r="IN270" s="13"/>
      <c r="IO270" s="13"/>
      <c r="IP270" s="13"/>
      <c r="IQ270" s="13"/>
      <c r="IR270" s="13"/>
      <c r="IS270" s="13"/>
      <c r="IT270" s="13"/>
      <c r="IU270" s="13"/>
      <c r="IV270" s="13"/>
      <c r="IW270" s="13"/>
      <c r="IX270" s="13"/>
      <c r="IY270" s="13"/>
      <c r="IZ270" s="13"/>
      <c r="JA270" s="13"/>
      <c r="JB270" s="13"/>
      <c r="JC270" s="13"/>
      <c r="JD270" s="13"/>
      <c r="JE270" s="13"/>
      <c r="JF270" s="13"/>
      <c r="JG270" s="13"/>
      <c r="JH270" s="13"/>
      <c r="JI270" s="13"/>
      <c r="JJ270" s="13"/>
      <c r="JK270" s="13"/>
    </row>
    <row r="271" spans="2:271" x14ac:dyDescent="0.2">
      <c r="U271" s="13"/>
      <c r="V271" s="13"/>
      <c r="W271" s="13"/>
      <c r="X271" s="13"/>
      <c r="Y271" s="13"/>
      <c r="Z271" s="13"/>
      <c r="AA271" s="13"/>
      <c r="AB271" s="13"/>
      <c r="AC271" s="13"/>
      <c r="AD271" s="13"/>
      <c r="AE271" s="13"/>
      <c r="AF271" s="13"/>
      <c r="AG271" s="13"/>
      <c r="AH271" s="13"/>
      <c r="AI271" s="13"/>
      <c r="AJ271" s="13"/>
      <c r="AK271" s="13"/>
      <c r="AL271" s="13"/>
      <c r="AM271" s="13"/>
      <c r="AN271" s="13"/>
      <c r="AO271" s="13"/>
      <c r="AP271" s="13"/>
      <c r="AQ271" s="13"/>
      <c r="AR271" s="13"/>
      <c r="AS271" s="13"/>
      <c r="AT271" s="13"/>
      <c r="AU271" s="13"/>
      <c r="AV271" s="13"/>
      <c r="AW271" s="13"/>
      <c r="AX271" s="13"/>
      <c r="AY271" s="13"/>
      <c r="AZ271" s="13"/>
      <c r="BA271" s="13"/>
      <c r="BB271" s="13"/>
      <c r="BC271" s="13"/>
      <c r="BD271" s="13"/>
      <c r="BE271" s="13"/>
      <c r="BF271" s="13"/>
      <c r="BG271" s="13"/>
      <c r="BH271" s="13"/>
      <c r="BI271" s="13"/>
      <c r="BJ271" s="13"/>
      <c r="BK271" s="13"/>
      <c r="BL271" s="13"/>
      <c r="BM271" s="13"/>
      <c r="BN271" s="13"/>
      <c r="BO271" s="13"/>
      <c r="BP271" s="13"/>
      <c r="BQ271" s="13"/>
      <c r="BR271" s="13"/>
      <c r="BS271" s="13"/>
      <c r="BT271" s="13"/>
      <c r="BU271" s="13"/>
      <c r="BV271" s="13"/>
      <c r="BW271" s="13"/>
      <c r="BX271" s="13"/>
      <c r="BY271" s="13"/>
      <c r="BZ271" s="13"/>
      <c r="CA271" s="13"/>
      <c r="CB271" s="13"/>
      <c r="CC271" s="13"/>
      <c r="CD271" s="13"/>
      <c r="CE271" s="13"/>
      <c r="CF271" s="13"/>
      <c r="CG271" s="13"/>
      <c r="CH271" s="13"/>
      <c r="CI271" s="13"/>
      <c r="CJ271" s="13"/>
      <c r="CK271" s="13"/>
      <c r="CL271" s="13"/>
      <c r="CM271" s="13"/>
      <c r="CN271" s="13"/>
      <c r="CO271" s="13"/>
      <c r="CP271" s="13"/>
      <c r="CQ271" s="13"/>
      <c r="CR271" s="13"/>
      <c r="CS271" s="13"/>
      <c r="CT271" s="13"/>
      <c r="CU271" s="13"/>
      <c r="CV271" s="13"/>
      <c r="CW271" s="13"/>
      <c r="CX271" s="13"/>
      <c r="CY271" s="13"/>
      <c r="CZ271" s="13"/>
      <c r="DA271" s="13"/>
      <c r="DB271" s="13"/>
      <c r="DC271" s="13"/>
      <c r="DD271" s="13"/>
      <c r="DE271" s="13"/>
      <c r="DF271" s="13"/>
      <c r="DG271" s="13"/>
      <c r="DH271" s="13"/>
      <c r="DI271" s="13"/>
      <c r="DJ271" s="13"/>
      <c r="DK271" s="13"/>
      <c r="DL271" s="13"/>
      <c r="DM271" s="13"/>
      <c r="DN271" s="13"/>
      <c r="DO271" s="13"/>
      <c r="DP271" s="13"/>
      <c r="DQ271" s="13"/>
      <c r="DR271" s="13"/>
      <c r="DS271" s="13"/>
      <c r="DT271" s="13"/>
      <c r="DU271" s="13"/>
      <c r="DV271" s="13"/>
      <c r="DW271" s="13"/>
      <c r="DX271" s="13"/>
      <c r="DY271" s="13"/>
      <c r="DZ271" s="13"/>
      <c r="EA271" s="13"/>
      <c r="EB271" s="13"/>
      <c r="EC271" s="13"/>
      <c r="ED271" s="13"/>
      <c r="EE271" s="13"/>
      <c r="EF271" s="13"/>
      <c r="EG271" s="13"/>
      <c r="EH271" s="13"/>
      <c r="EI271" s="13"/>
      <c r="EJ271" s="13"/>
      <c r="EK271" s="13"/>
      <c r="EL271" s="13"/>
      <c r="EM271" s="13"/>
      <c r="EN271" s="13"/>
      <c r="EO271" s="13"/>
      <c r="EP271" s="13"/>
      <c r="EQ271" s="13"/>
      <c r="ER271" s="13"/>
      <c r="ES271" s="13"/>
      <c r="ET271" s="13"/>
      <c r="EU271" s="13"/>
      <c r="EV271" s="13"/>
      <c r="EW271" s="13"/>
      <c r="EX271" s="13"/>
      <c r="EY271" s="13"/>
      <c r="EZ271" s="13"/>
      <c r="FA271" s="13"/>
      <c r="FB271" s="13"/>
      <c r="FC271" s="13"/>
      <c r="FD271" s="13"/>
      <c r="FE271" s="13"/>
      <c r="FF271" s="13"/>
      <c r="FG271" s="13"/>
      <c r="FH271" s="13"/>
      <c r="FI271" s="13"/>
      <c r="FJ271" s="13"/>
      <c r="FK271" s="13"/>
      <c r="FL271" s="13"/>
      <c r="FM271" s="13"/>
      <c r="FN271" s="13"/>
      <c r="FO271" s="13"/>
      <c r="FP271" s="13"/>
      <c r="FQ271" s="13"/>
      <c r="FR271" s="13"/>
      <c r="FS271" s="13"/>
      <c r="FT271" s="13"/>
      <c r="FU271" s="13"/>
      <c r="FV271" s="13"/>
      <c r="FW271" s="13"/>
      <c r="FX271" s="13"/>
      <c r="FY271" s="13"/>
      <c r="FZ271" s="13"/>
      <c r="GA271" s="13"/>
      <c r="GB271" s="13"/>
      <c r="GC271" s="13"/>
      <c r="GD271" s="13"/>
      <c r="GE271" s="13"/>
      <c r="GF271" s="13"/>
      <c r="GG271" s="13"/>
      <c r="GH271" s="13"/>
      <c r="GI271" s="13"/>
      <c r="GJ271" s="13"/>
      <c r="GK271" s="13"/>
      <c r="GL271" s="13"/>
      <c r="GM271" s="13"/>
      <c r="GN271" s="13"/>
      <c r="GO271" s="13"/>
      <c r="GP271" s="13"/>
      <c r="GQ271" s="13"/>
      <c r="GR271" s="13"/>
      <c r="GS271" s="13"/>
      <c r="GT271" s="13"/>
      <c r="GU271" s="13"/>
      <c r="GV271" s="13"/>
      <c r="GW271" s="13"/>
      <c r="GX271" s="13"/>
      <c r="GY271" s="13"/>
      <c r="GZ271" s="13"/>
      <c r="HA271" s="13"/>
      <c r="HB271" s="13"/>
      <c r="HC271" s="13"/>
      <c r="HD271" s="13"/>
      <c r="HE271" s="13"/>
      <c r="HF271" s="13"/>
      <c r="HG271" s="13"/>
      <c r="HH271" s="13"/>
      <c r="HI271" s="13"/>
      <c r="HJ271" s="13"/>
      <c r="HK271" s="13"/>
      <c r="HL271" s="13"/>
      <c r="HM271" s="13"/>
      <c r="HN271" s="13"/>
      <c r="HO271" s="13"/>
      <c r="HP271" s="13"/>
      <c r="HQ271" s="13"/>
      <c r="HR271" s="13"/>
      <c r="HS271" s="13"/>
      <c r="HT271" s="13"/>
      <c r="HU271" s="13"/>
      <c r="HV271" s="13"/>
      <c r="HW271" s="13"/>
      <c r="HX271" s="13"/>
      <c r="HY271" s="13"/>
      <c r="HZ271" s="13"/>
      <c r="IA271" s="13"/>
      <c r="IB271" s="13"/>
      <c r="IC271" s="13"/>
      <c r="ID271" s="13"/>
      <c r="IE271" s="13"/>
      <c r="IF271" s="13"/>
      <c r="IG271" s="13"/>
      <c r="IH271" s="13"/>
      <c r="II271" s="13"/>
      <c r="IJ271" s="13"/>
      <c r="IK271" s="13"/>
      <c r="IL271" s="13"/>
      <c r="IM271" s="13"/>
      <c r="IN271" s="13"/>
      <c r="IO271" s="13"/>
      <c r="IP271" s="13"/>
      <c r="IQ271" s="13"/>
      <c r="IR271" s="13"/>
      <c r="IS271" s="13"/>
      <c r="IT271" s="13"/>
      <c r="IU271" s="13"/>
      <c r="IV271" s="13"/>
      <c r="IW271" s="13"/>
      <c r="IX271" s="13"/>
      <c r="IY271" s="13"/>
      <c r="IZ271" s="13"/>
      <c r="JA271" s="13"/>
      <c r="JB271" s="13"/>
      <c r="JC271" s="13"/>
      <c r="JD271" s="13"/>
      <c r="JE271" s="13"/>
      <c r="JF271" s="13"/>
      <c r="JG271" s="13"/>
      <c r="JH271" s="13"/>
      <c r="JI271" s="13"/>
      <c r="JJ271" s="13"/>
      <c r="JK271" s="13"/>
    </row>
    <row r="272" spans="2:271" x14ac:dyDescent="0.2">
      <c r="U272" s="13"/>
      <c r="V272" s="13"/>
      <c r="W272" s="13"/>
      <c r="X272" s="13"/>
      <c r="Y272" s="13"/>
      <c r="Z272" s="13"/>
      <c r="AA272" s="13"/>
      <c r="AB272" s="13"/>
      <c r="AC272" s="13"/>
      <c r="AD272" s="13"/>
      <c r="AE272" s="13"/>
      <c r="AF272" s="13"/>
      <c r="AG272" s="13"/>
      <c r="AH272" s="13"/>
      <c r="AI272" s="13"/>
      <c r="AJ272" s="13"/>
      <c r="AK272" s="13"/>
      <c r="AL272" s="13"/>
      <c r="AM272" s="13"/>
      <c r="AN272" s="13"/>
      <c r="AO272" s="13"/>
      <c r="AP272" s="13"/>
      <c r="AQ272" s="13"/>
      <c r="AR272" s="13"/>
      <c r="AS272" s="13"/>
      <c r="AT272" s="13"/>
      <c r="AU272" s="13"/>
      <c r="AV272" s="13"/>
      <c r="AW272" s="13"/>
      <c r="AX272" s="13"/>
      <c r="AY272" s="13"/>
      <c r="AZ272" s="13"/>
      <c r="BA272" s="13"/>
      <c r="BB272" s="13"/>
      <c r="BC272" s="13"/>
      <c r="BD272" s="13"/>
      <c r="BE272" s="13"/>
      <c r="BF272" s="13"/>
      <c r="BG272" s="13"/>
      <c r="BH272" s="13"/>
      <c r="BI272" s="13"/>
      <c r="BJ272" s="13"/>
      <c r="BK272" s="13"/>
      <c r="BL272" s="13"/>
      <c r="BM272" s="13"/>
      <c r="BN272" s="13"/>
      <c r="BO272" s="13"/>
      <c r="BP272" s="13"/>
      <c r="BQ272" s="13"/>
      <c r="BR272" s="13"/>
      <c r="BS272" s="13"/>
      <c r="BT272" s="13"/>
      <c r="BU272" s="13"/>
      <c r="BV272" s="13"/>
      <c r="BW272" s="13"/>
      <c r="BX272" s="13"/>
      <c r="BY272" s="13"/>
      <c r="BZ272" s="13"/>
      <c r="CA272" s="13"/>
      <c r="CB272" s="13"/>
      <c r="CC272" s="13"/>
      <c r="CD272" s="13"/>
      <c r="CE272" s="13"/>
      <c r="CF272" s="13"/>
      <c r="CG272" s="13"/>
      <c r="CH272" s="13"/>
      <c r="CI272" s="13"/>
      <c r="CJ272" s="13"/>
      <c r="CK272" s="13"/>
      <c r="CL272" s="13"/>
      <c r="CM272" s="13"/>
      <c r="CN272" s="13"/>
      <c r="CO272" s="13"/>
      <c r="CP272" s="13"/>
      <c r="CQ272" s="13"/>
      <c r="CR272" s="13"/>
      <c r="CS272" s="13"/>
      <c r="CT272" s="13"/>
      <c r="CU272" s="13"/>
      <c r="CV272" s="13"/>
      <c r="CW272" s="13"/>
      <c r="CX272" s="13"/>
      <c r="CY272" s="13"/>
      <c r="CZ272" s="13"/>
      <c r="DA272" s="13"/>
      <c r="DB272" s="13"/>
      <c r="DC272" s="13"/>
      <c r="DD272" s="13"/>
      <c r="DE272" s="13"/>
      <c r="DF272" s="13"/>
      <c r="DG272" s="13"/>
      <c r="DH272" s="13"/>
      <c r="DI272" s="13"/>
      <c r="DJ272" s="13"/>
      <c r="DK272" s="13"/>
      <c r="DL272" s="13"/>
      <c r="DM272" s="13"/>
      <c r="DN272" s="13"/>
      <c r="DO272" s="13"/>
      <c r="DP272" s="13"/>
      <c r="DQ272" s="13"/>
      <c r="DR272" s="13"/>
      <c r="DS272" s="13"/>
      <c r="DT272" s="13"/>
      <c r="DU272" s="13"/>
      <c r="DV272" s="13"/>
      <c r="DW272" s="13"/>
      <c r="DX272" s="13"/>
      <c r="DY272" s="13"/>
      <c r="DZ272" s="13"/>
      <c r="EA272" s="13"/>
      <c r="EB272" s="13"/>
      <c r="EC272" s="13"/>
      <c r="ED272" s="13"/>
      <c r="EE272" s="13"/>
      <c r="EF272" s="13"/>
      <c r="EG272" s="13"/>
      <c r="EH272" s="13"/>
      <c r="EI272" s="13"/>
      <c r="EJ272" s="13"/>
      <c r="EK272" s="13"/>
      <c r="EL272" s="13"/>
      <c r="EM272" s="13"/>
      <c r="EN272" s="13"/>
      <c r="EO272" s="13"/>
      <c r="EP272" s="13"/>
      <c r="EQ272" s="13"/>
      <c r="ER272" s="13"/>
      <c r="ES272" s="13"/>
      <c r="ET272" s="13"/>
      <c r="EU272" s="13"/>
      <c r="EV272" s="13"/>
      <c r="EW272" s="13"/>
      <c r="EX272" s="13"/>
      <c r="EY272" s="13"/>
      <c r="EZ272" s="13"/>
      <c r="FA272" s="13"/>
      <c r="FB272" s="13"/>
      <c r="FC272" s="13"/>
      <c r="FD272" s="13"/>
      <c r="FE272" s="13"/>
      <c r="FF272" s="13"/>
      <c r="FG272" s="13"/>
      <c r="FH272" s="13"/>
      <c r="FI272" s="13"/>
      <c r="FJ272" s="13"/>
      <c r="FK272" s="13"/>
      <c r="FL272" s="13"/>
      <c r="FM272" s="13"/>
      <c r="FN272" s="13"/>
      <c r="FO272" s="13"/>
      <c r="FP272" s="13"/>
      <c r="FQ272" s="13"/>
      <c r="FR272" s="13"/>
      <c r="FS272" s="13"/>
      <c r="FT272" s="13"/>
      <c r="FU272" s="13"/>
      <c r="FV272" s="13"/>
      <c r="FW272" s="13"/>
      <c r="FX272" s="13"/>
      <c r="FY272" s="13"/>
      <c r="FZ272" s="13"/>
      <c r="GA272" s="13"/>
      <c r="GB272" s="13"/>
      <c r="GC272" s="13"/>
      <c r="GD272" s="13"/>
      <c r="GE272" s="13"/>
      <c r="GF272" s="13"/>
      <c r="GG272" s="13"/>
      <c r="GH272" s="13"/>
      <c r="GI272" s="13"/>
      <c r="GJ272" s="13"/>
      <c r="GK272" s="13"/>
      <c r="GL272" s="13"/>
      <c r="GM272" s="13"/>
      <c r="GN272" s="13"/>
      <c r="GO272" s="13"/>
      <c r="GP272" s="13"/>
      <c r="GQ272" s="13"/>
      <c r="GR272" s="13"/>
      <c r="GS272" s="13"/>
      <c r="GT272" s="13"/>
      <c r="GU272" s="13"/>
      <c r="GV272" s="13"/>
      <c r="GW272" s="13"/>
      <c r="GX272" s="13"/>
      <c r="GY272" s="13"/>
      <c r="GZ272" s="13"/>
      <c r="HA272" s="13"/>
      <c r="HB272" s="13"/>
      <c r="HC272" s="13"/>
      <c r="HD272" s="13"/>
      <c r="HE272" s="13"/>
      <c r="HF272" s="13"/>
      <c r="HG272" s="13"/>
      <c r="HH272" s="13"/>
      <c r="HI272" s="13"/>
      <c r="HJ272" s="13"/>
      <c r="HK272" s="13"/>
      <c r="HL272" s="13"/>
      <c r="HM272" s="13"/>
      <c r="HN272" s="13"/>
      <c r="HO272" s="13"/>
      <c r="HP272" s="13"/>
      <c r="HQ272" s="13"/>
      <c r="HR272" s="13"/>
      <c r="HS272" s="13"/>
      <c r="HT272" s="13"/>
      <c r="HU272" s="13"/>
      <c r="HV272" s="13"/>
      <c r="HW272" s="13"/>
      <c r="HX272" s="13"/>
      <c r="HY272" s="13"/>
      <c r="HZ272" s="13"/>
      <c r="IA272" s="13"/>
      <c r="IB272" s="13"/>
      <c r="IC272" s="13"/>
      <c r="ID272" s="13"/>
      <c r="IE272" s="13"/>
      <c r="IF272" s="13"/>
      <c r="IG272" s="13"/>
      <c r="IH272" s="13"/>
      <c r="II272" s="13"/>
      <c r="IJ272" s="13"/>
      <c r="IK272" s="13"/>
      <c r="IL272" s="13"/>
      <c r="IM272" s="13"/>
      <c r="IN272" s="13"/>
      <c r="IO272" s="13"/>
      <c r="IP272" s="13"/>
      <c r="IQ272" s="13"/>
      <c r="IR272" s="13"/>
      <c r="IS272" s="13"/>
      <c r="IT272" s="13"/>
      <c r="IU272" s="13"/>
      <c r="IV272" s="13"/>
      <c r="IW272" s="13"/>
      <c r="IX272" s="13"/>
      <c r="IY272" s="13"/>
      <c r="IZ272" s="13"/>
      <c r="JA272" s="13"/>
      <c r="JB272" s="13"/>
      <c r="JC272" s="13"/>
      <c r="JD272" s="13"/>
      <c r="JE272" s="13"/>
      <c r="JF272" s="13"/>
      <c r="JG272" s="13"/>
      <c r="JH272" s="13"/>
      <c r="JI272" s="13"/>
      <c r="JJ272" s="13"/>
      <c r="JK272" s="13"/>
    </row>
    <row r="273" spans="21:271" x14ac:dyDescent="0.2">
      <c r="U273" s="13"/>
      <c r="V273" s="13"/>
      <c r="W273" s="13"/>
      <c r="X273" s="13"/>
      <c r="Y273" s="13"/>
      <c r="Z273" s="13"/>
      <c r="AA273" s="13"/>
      <c r="AB273" s="13"/>
      <c r="AC273" s="13"/>
      <c r="AD273" s="13"/>
      <c r="AE273" s="13"/>
      <c r="AF273" s="13"/>
      <c r="AG273" s="13"/>
      <c r="AH273" s="13"/>
      <c r="AI273" s="13"/>
      <c r="AJ273" s="13"/>
      <c r="AK273" s="13"/>
      <c r="AL273" s="13"/>
      <c r="AM273" s="13"/>
      <c r="AN273" s="13"/>
      <c r="AO273" s="13"/>
      <c r="AP273" s="13"/>
      <c r="AQ273" s="13"/>
      <c r="AR273" s="13"/>
      <c r="AS273" s="13"/>
      <c r="AT273" s="13"/>
      <c r="AU273" s="13"/>
      <c r="AV273" s="13"/>
      <c r="AW273" s="13"/>
      <c r="AX273" s="13"/>
      <c r="AY273" s="13"/>
      <c r="AZ273" s="13"/>
      <c r="BA273" s="13"/>
      <c r="BB273" s="13"/>
      <c r="BC273" s="13"/>
      <c r="BD273" s="13"/>
      <c r="BE273" s="13"/>
      <c r="BF273" s="13"/>
      <c r="BG273" s="13"/>
      <c r="BH273" s="13"/>
      <c r="BI273" s="13"/>
      <c r="BJ273" s="13"/>
      <c r="BK273" s="13"/>
      <c r="BL273" s="13"/>
      <c r="BM273" s="13"/>
      <c r="BN273" s="13"/>
      <c r="BO273" s="13"/>
      <c r="BP273" s="13"/>
      <c r="BQ273" s="13"/>
      <c r="BR273" s="13"/>
      <c r="BS273" s="13"/>
      <c r="BT273" s="13"/>
      <c r="BU273" s="13"/>
      <c r="BV273" s="13"/>
      <c r="BW273" s="13"/>
      <c r="BX273" s="13"/>
      <c r="BY273" s="13"/>
      <c r="BZ273" s="13"/>
      <c r="CA273" s="13"/>
      <c r="CB273" s="13"/>
      <c r="CC273" s="13"/>
      <c r="CD273" s="13"/>
      <c r="CE273" s="13"/>
      <c r="CF273" s="13"/>
      <c r="CG273" s="13"/>
      <c r="CH273" s="13"/>
      <c r="CI273" s="13"/>
      <c r="CJ273" s="13"/>
      <c r="CK273" s="13"/>
      <c r="CL273" s="13"/>
      <c r="CM273" s="13"/>
      <c r="CN273" s="13"/>
      <c r="CO273" s="13"/>
      <c r="CP273" s="13"/>
      <c r="CQ273" s="13"/>
      <c r="CR273" s="13"/>
      <c r="CS273" s="13"/>
      <c r="CT273" s="13"/>
      <c r="CU273" s="13"/>
      <c r="CV273" s="13"/>
      <c r="CW273" s="13"/>
      <c r="CX273" s="13"/>
      <c r="CY273" s="13"/>
      <c r="CZ273" s="13"/>
      <c r="DA273" s="13"/>
      <c r="DB273" s="13"/>
      <c r="DC273" s="13"/>
      <c r="DD273" s="13"/>
      <c r="DE273" s="13"/>
      <c r="DF273" s="13"/>
      <c r="DG273" s="13"/>
      <c r="DH273" s="13"/>
      <c r="DI273" s="13"/>
      <c r="DJ273" s="13"/>
      <c r="DK273" s="13"/>
      <c r="DL273" s="13"/>
      <c r="DM273" s="13"/>
      <c r="DN273" s="13"/>
      <c r="DO273" s="13"/>
      <c r="DP273" s="13"/>
      <c r="DQ273" s="13"/>
      <c r="DR273" s="13"/>
      <c r="DS273" s="13"/>
      <c r="DT273" s="13"/>
      <c r="DU273" s="13"/>
      <c r="DV273" s="13"/>
      <c r="DW273" s="13"/>
      <c r="DX273" s="13"/>
      <c r="DY273" s="13"/>
      <c r="DZ273" s="13"/>
      <c r="EA273" s="13"/>
      <c r="EB273" s="13"/>
      <c r="EC273" s="13"/>
      <c r="ED273" s="13"/>
      <c r="EE273" s="13"/>
      <c r="EF273" s="13"/>
      <c r="EG273" s="13"/>
      <c r="EH273" s="13"/>
      <c r="EI273" s="13"/>
      <c r="EJ273" s="13"/>
      <c r="EK273" s="13"/>
      <c r="EL273" s="13"/>
      <c r="EM273" s="13"/>
      <c r="EN273" s="13"/>
      <c r="EO273" s="13"/>
      <c r="EP273" s="13"/>
      <c r="EQ273" s="13"/>
      <c r="ER273" s="13"/>
      <c r="ES273" s="13"/>
      <c r="ET273" s="13"/>
      <c r="EU273" s="13"/>
      <c r="EV273" s="13"/>
      <c r="EW273" s="13"/>
      <c r="EX273" s="13"/>
      <c r="EY273" s="13"/>
      <c r="EZ273" s="13"/>
      <c r="FA273" s="13"/>
      <c r="FB273" s="13"/>
      <c r="FC273" s="13"/>
      <c r="FD273" s="13"/>
      <c r="FE273" s="13"/>
      <c r="FF273" s="13"/>
      <c r="FG273" s="13"/>
      <c r="FH273" s="13"/>
      <c r="FI273" s="13"/>
      <c r="FJ273" s="13"/>
      <c r="FK273" s="13"/>
      <c r="FL273" s="13"/>
      <c r="FM273" s="13"/>
      <c r="FN273" s="13"/>
      <c r="FO273" s="13"/>
      <c r="FP273" s="13"/>
      <c r="FQ273" s="13"/>
      <c r="FR273" s="13"/>
      <c r="FS273" s="13"/>
      <c r="FT273" s="13"/>
      <c r="FU273" s="13"/>
      <c r="FV273" s="13"/>
      <c r="FW273" s="13"/>
      <c r="FX273" s="13"/>
      <c r="FY273" s="13"/>
      <c r="FZ273" s="13"/>
      <c r="GA273" s="13"/>
      <c r="GB273" s="13"/>
      <c r="GC273" s="13"/>
      <c r="GD273" s="13"/>
      <c r="GE273" s="13"/>
      <c r="GF273" s="13"/>
      <c r="GG273" s="13"/>
      <c r="GH273" s="13"/>
      <c r="GI273" s="13"/>
      <c r="GJ273" s="13"/>
      <c r="GK273" s="13"/>
      <c r="GL273" s="13"/>
      <c r="GM273" s="13"/>
      <c r="GN273" s="13"/>
      <c r="GO273" s="13"/>
      <c r="GP273" s="13"/>
      <c r="GQ273" s="13"/>
      <c r="GR273" s="13"/>
      <c r="GS273" s="13"/>
      <c r="GT273" s="13"/>
      <c r="GU273" s="13"/>
      <c r="GV273" s="13"/>
      <c r="GW273" s="13"/>
      <c r="GX273" s="13"/>
      <c r="GY273" s="13"/>
      <c r="GZ273" s="13"/>
      <c r="HA273" s="13"/>
      <c r="HB273" s="13"/>
      <c r="HC273" s="13"/>
      <c r="HD273" s="13"/>
      <c r="HE273" s="13"/>
      <c r="HF273" s="13"/>
      <c r="HG273" s="13"/>
      <c r="HH273" s="13"/>
      <c r="HI273" s="13"/>
      <c r="HJ273" s="13"/>
      <c r="HK273" s="13"/>
      <c r="HL273" s="13"/>
      <c r="HM273" s="13"/>
      <c r="HN273" s="13"/>
      <c r="HO273" s="13"/>
      <c r="HP273" s="13"/>
      <c r="HQ273" s="13"/>
      <c r="HR273" s="13"/>
      <c r="HS273" s="13"/>
      <c r="HT273" s="13"/>
      <c r="HU273" s="13"/>
      <c r="HV273" s="13"/>
      <c r="HW273" s="13"/>
      <c r="HX273" s="13"/>
      <c r="HY273" s="13"/>
      <c r="HZ273" s="13"/>
      <c r="IA273" s="13"/>
      <c r="IB273" s="13"/>
      <c r="IC273" s="13"/>
      <c r="ID273" s="13"/>
      <c r="IE273" s="13"/>
      <c r="IF273" s="13"/>
      <c r="IG273" s="13"/>
      <c r="IH273" s="13"/>
      <c r="II273" s="13"/>
      <c r="IJ273" s="13"/>
      <c r="IK273" s="13"/>
      <c r="IL273" s="13"/>
      <c r="IM273" s="13"/>
      <c r="IN273" s="13"/>
      <c r="IO273" s="13"/>
      <c r="IP273" s="13"/>
      <c r="IQ273" s="13"/>
      <c r="IR273" s="13"/>
      <c r="IS273" s="13"/>
      <c r="IT273" s="13"/>
      <c r="IU273" s="13"/>
      <c r="IV273" s="13"/>
      <c r="IW273" s="13"/>
      <c r="IX273" s="13"/>
      <c r="IY273" s="13"/>
      <c r="IZ273" s="13"/>
      <c r="JA273" s="13"/>
      <c r="JB273" s="13"/>
      <c r="JC273" s="13"/>
      <c r="JD273" s="13"/>
      <c r="JE273" s="13"/>
      <c r="JF273" s="13"/>
      <c r="JG273" s="13"/>
      <c r="JH273" s="13"/>
      <c r="JI273" s="13"/>
      <c r="JJ273" s="13"/>
      <c r="JK273" s="13"/>
    </row>
    <row r="274" spans="21:271" x14ac:dyDescent="0.2">
      <c r="U274" s="13"/>
      <c r="V274" s="13"/>
      <c r="W274" s="13"/>
      <c r="X274" s="13"/>
      <c r="Y274" s="13"/>
      <c r="Z274" s="13"/>
      <c r="AA274" s="13"/>
      <c r="AB274" s="13"/>
      <c r="AC274" s="13"/>
      <c r="AD274" s="13"/>
      <c r="AE274" s="13"/>
      <c r="AF274" s="13"/>
      <c r="AG274" s="13"/>
      <c r="AH274" s="13"/>
      <c r="AI274" s="13"/>
      <c r="AJ274" s="13"/>
      <c r="AK274" s="13"/>
      <c r="AL274" s="13"/>
      <c r="AM274" s="13"/>
      <c r="AN274" s="13"/>
      <c r="AO274" s="13"/>
      <c r="AP274" s="13"/>
      <c r="AQ274" s="13"/>
      <c r="AR274" s="13"/>
      <c r="AS274" s="13"/>
      <c r="AT274" s="13"/>
      <c r="AU274" s="13"/>
      <c r="AV274" s="13"/>
      <c r="AW274" s="13"/>
      <c r="AX274" s="13"/>
      <c r="AY274" s="13"/>
      <c r="AZ274" s="13"/>
      <c r="BA274" s="13"/>
      <c r="BB274" s="13"/>
      <c r="BC274" s="13"/>
      <c r="BD274" s="13"/>
      <c r="BE274" s="13"/>
      <c r="BF274" s="13"/>
      <c r="BG274" s="13"/>
      <c r="BH274" s="13"/>
      <c r="BI274" s="13"/>
      <c r="BJ274" s="13"/>
      <c r="BK274" s="13"/>
      <c r="BL274" s="13"/>
      <c r="BM274" s="13"/>
      <c r="BN274" s="13"/>
      <c r="BO274" s="13"/>
      <c r="BP274" s="13"/>
      <c r="BQ274" s="13"/>
      <c r="BR274" s="13"/>
      <c r="BS274" s="13"/>
      <c r="BT274" s="13"/>
      <c r="BU274" s="13"/>
      <c r="BV274" s="13"/>
      <c r="BW274" s="13"/>
      <c r="BX274" s="13"/>
      <c r="BY274" s="13"/>
      <c r="BZ274" s="13"/>
      <c r="CA274" s="13"/>
      <c r="CB274" s="13"/>
      <c r="CC274" s="13"/>
      <c r="CD274" s="13"/>
      <c r="CE274" s="13"/>
      <c r="CF274" s="13"/>
      <c r="CG274" s="13"/>
      <c r="CH274" s="13"/>
      <c r="CI274" s="13"/>
      <c r="CJ274" s="13"/>
      <c r="CK274" s="13"/>
      <c r="CL274" s="13"/>
      <c r="CM274" s="13"/>
      <c r="CN274" s="13"/>
      <c r="CO274" s="13"/>
      <c r="CP274" s="13"/>
      <c r="CQ274" s="13"/>
      <c r="CR274" s="13"/>
      <c r="CS274" s="13"/>
      <c r="CT274" s="13"/>
      <c r="CU274" s="13"/>
      <c r="CV274" s="13"/>
      <c r="CW274" s="13"/>
      <c r="CX274" s="13"/>
      <c r="CY274" s="13"/>
      <c r="CZ274" s="13"/>
      <c r="DA274" s="13"/>
      <c r="DB274" s="13"/>
      <c r="DC274" s="13"/>
      <c r="DD274" s="13"/>
      <c r="DE274" s="13"/>
      <c r="DF274" s="13"/>
      <c r="DG274" s="13"/>
      <c r="DH274" s="13"/>
      <c r="DI274" s="13"/>
      <c r="DJ274" s="13"/>
      <c r="DK274" s="13"/>
      <c r="DL274" s="13"/>
      <c r="DM274" s="13"/>
      <c r="DN274" s="13"/>
      <c r="DO274" s="13"/>
      <c r="DP274" s="13"/>
      <c r="DQ274" s="13"/>
      <c r="DR274" s="13"/>
      <c r="DS274" s="13"/>
      <c r="DT274" s="13"/>
      <c r="DU274" s="13"/>
      <c r="DV274" s="13"/>
      <c r="DW274" s="13"/>
      <c r="DX274" s="13"/>
      <c r="DY274" s="13"/>
      <c r="DZ274" s="13"/>
      <c r="EA274" s="13"/>
      <c r="EB274" s="13"/>
      <c r="EC274" s="13"/>
      <c r="ED274" s="13"/>
      <c r="EE274" s="13"/>
      <c r="EF274" s="13"/>
      <c r="EG274" s="13"/>
      <c r="EH274" s="13"/>
      <c r="EI274" s="13"/>
      <c r="EJ274" s="13"/>
      <c r="EK274" s="13"/>
      <c r="EL274" s="13"/>
      <c r="EM274" s="13"/>
      <c r="EN274" s="13"/>
      <c r="EO274" s="13"/>
      <c r="EP274" s="13"/>
      <c r="EQ274" s="13"/>
      <c r="ER274" s="13"/>
      <c r="ES274" s="13"/>
      <c r="ET274" s="13"/>
      <c r="EU274" s="13"/>
      <c r="EV274" s="13"/>
      <c r="EW274" s="13"/>
      <c r="EX274" s="13"/>
      <c r="EY274" s="13"/>
      <c r="EZ274" s="13"/>
      <c r="FA274" s="13"/>
      <c r="FB274" s="13"/>
      <c r="FC274" s="13"/>
      <c r="FD274" s="13"/>
      <c r="FE274" s="13"/>
      <c r="FF274" s="13"/>
      <c r="FG274" s="13"/>
      <c r="FH274" s="13"/>
      <c r="FI274" s="13"/>
      <c r="FJ274" s="13"/>
      <c r="FK274" s="13"/>
      <c r="FL274" s="13"/>
      <c r="FM274" s="13"/>
      <c r="FN274" s="13"/>
      <c r="FO274" s="13"/>
      <c r="FP274" s="13"/>
      <c r="FQ274" s="13"/>
      <c r="FR274" s="13"/>
      <c r="FS274" s="13"/>
      <c r="FT274" s="13"/>
      <c r="FU274" s="13"/>
      <c r="FV274" s="13"/>
      <c r="FW274" s="13"/>
      <c r="FX274" s="13"/>
      <c r="FY274" s="13"/>
      <c r="FZ274" s="13"/>
      <c r="GA274" s="13"/>
      <c r="GB274" s="13"/>
      <c r="GC274" s="13"/>
      <c r="GD274" s="13"/>
      <c r="GE274" s="13"/>
      <c r="GF274" s="13"/>
      <c r="GG274" s="13"/>
      <c r="GH274" s="13"/>
      <c r="GI274" s="13"/>
      <c r="GJ274" s="13"/>
      <c r="GK274" s="13"/>
      <c r="GL274" s="13"/>
      <c r="GM274" s="13"/>
      <c r="GN274" s="13"/>
      <c r="GO274" s="13"/>
      <c r="GP274" s="13"/>
      <c r="GQ274" s="13"/>
      <c r="GR274" s="13"/>
      <c r="GS274" s="13"/>
      <c r="GT274" s="13"/>
      <c r="GU274" s="13"/>
      <c r="GV274" s="13"/>
      <c r="GW274" s="13"/>
      <c r="GX274" s="13"/>
      <c r="GY274" s="13"/>
      <c r="GZ274" s="13"/>
      <c r="HA274" s="13"/>
      <c r="HB274" s="13"/>
      <c r="HC274" s="13"/>
      <c r="HD274" s="13"/>
      <c r="HE274" s="13"/>
      <c r="HF274" s="13"/>
      <c r="HG274" s="13"/>
      <c r="HH274" s="13"/>
      <c r="HI274" s="13"/>
      <c r="HJ274" s="13"/>
      <c r="HK274" s="13"/>
      <c r="HL274" s="13"/>
      <c r="HM274" s="13"/>
      <c r="HN274" s="13"/>
      <c r="HO274" s="13"/>
      <c r="HP274" s="13"/>
      <c r="HQ274" s="13"/>
      <c r="HR274" s="13"/>
      <c r="HS274" s="13"/>
      <c r="HT274" s="13"/>
      <c r="HU274" s="13"/>
      <c r="HV274" s="13"/>
      <c r="HW274" s="13"/>
      <c r="HX274" s="13"/>
      <c r="HY274" s="13"/>
      <c r="HZ274" s="13"/>
      <c r="IA274" s="13"/>
      <c r="IB274" s="13"/>
      <c r="IC274" s="13"/>
      <c r="ID274" s="13"/>
      <c r="IE274" s="13"/>
      <c r="IF274" s="13"/>
      <c r="IG274" s="13"/>
      <c r="IH274" s="13"/>
      <c r="II274" s="13"/>
      <c r="IJ274" s="13"/>
      <c r="IK274" s="13"/>
      <c r="IL274" s="13"/>
      <c r="IM274" s="13"/>
      <c r="IN274" s="13"/>
      <c r="IO274" s="13"/>
      <c r="IP274" s="13"/>
      <c r="IQ274" s="13"/>
      <c r="IR274" s="13"/>
      <c r="IS274" s="13"/>
      <c r="IT274" s="13"/>
      <c r="IU274" s="13"/>
      <c r="IV274" s="13"/>
      <c r="IW274" s="13"/>
      <c r="IX274" s="13"/>
      <c r="IY274" s="13"/>
      <c r="IZ274" s="13"/>
      <c r="JA274" s="13"/>
      <c r="JB274" s="13"/>
      <c r="JC274" s="13"/>
      <c r="JD274" s="13"/>
      <c r="JE274" s="13"/>
      <c r="JF274" s="13"/>
      <c r="JG274" s="13"/>
      <c r="JH274" s="13"/>
      <c r="JI274" s="13"/>
      <c r="JJ274" s="13"/>
      <c r="JK274" s="13"/>
    </row>
    <row r="275" spans="21:271" x14ac:dyDescent="0.2">
      <c r="U275" s="13"/>
      <c r="V275" s="13"/>
      <c r="W275" s="13"/>
      <c r="X275" s="13"/>
      <c r="Y275" s="13"/>
      <c r="Z275" s="13"/>
      <c r="AA275" s="13"/>
      <c r="AB275" s="13"/>
      <c r="AC275" s="13"/>
      <c r="AD275" s="13"/>
      <c r="AE275" s="13"/>
      <c r="AF275" s="13"/>
      <c r="AG275" s="13"/>
      <c r="AH275" s="13"/>
      <c r="AI275" s="13"/>
      <c r="AJ275" s="13"/>
      <c r="AK275" s="13"/>
      <c r="AL275" s="13"/>
      <c r="AM275" s="13"/>
      <c r="AN275" s="13"/>
      <c r="AO275" s="13"/>
      <c r="AP275" s="13"/>
      <c r="AQ275" s="13"/>
      <c r="AR275" s="13"/>
      <c r="AS275" s="13"/>
      <c r="AT275" s="13"/>
      <c r="AU275" s="13"/>
      <c r="AV275" s="13"/>
      <c r="AW275" s="13"/>
      <c r="AX275" s="13"/>
      <c r="AY275" s="13"/>
      <c r="AZ275" s="13"/>
      <c r="BA275" s="13"/>
      <c r="BB275" s="13"/>
      <c r="BC275" s="13"/>
      <c r="BD275" s="13"/>
      <c r="BE275" s="13"/>
      <c r="BF275" s="13"/>
      <c r="BG275" s="13"/>
      <c r="BH275" s="13"/>
      <c r="BI275" s="13"/>
      <c r="BJ275" s="13"/>
      <c r="BK275" s="13"/>
      <c r="BL275" s="13"/>
      <c r="BM275" s="13"/>
      <c r="BN275" s="13"/>
      <c r="BO275" s="13"/>
      <c r="BP275" s="13"/>
      <c r="BQ275" s="13"/>
      <c r="BR275" s="13"/>
      <c r="BS275" s="13"/>
      <c r="BT275" s="13"/>
      <c r="BU275" s="13"/>
      <c r="BV275" s="13"/>
      <c r="BW275" s="13"/>
      <c r="BX275" s="13"/>
      <c r="BY275" s="13"/>
      <c r="BZ275" s="13"/>
      <c r="CA275" s="13"/>
      <c r="CB275" s="13"/>
      <c r="CC275" s="13"/>
      <c r="CD275" s="13"/>
      <c r="CE275" s="13"/>
      <c r="CF275" s="13"/>
      <c r="CG275" s="13"/>
      <c r="CH275" s="13"/>
      <c r="CI275" s="13"/>
      <c r="CJ275" s="13"/>
      <c r="CK275" s="13"/>
      <c r="CL275" s="13"/>
      <c r="CM275" s="13"/>
      <c r="CN275" s="13"/>
      <c r="CO275" s="13"/>
      <c r="CP275" s="13"/>
      <c r="CQ275" s="13"/>
      <c r="CR275" s="13"/>
      <c r="CS275" s="13"/>
      <c r="CT275" s="13"/>
      <c r="CU275" s="13"/>
      <c r="CV275" s="13"/>
      <c r="CW275" s="13"/>
      <c r="CX275" s="13"/>
      <c r="CY275" s="13"/>
      <c r="CZ275" s="13"/>
      <c r="DA275" s="13"/>
      <c r="DB275" s="13"/>
      <c r="DC275" s="13"/>
      <c r="DD275" s="13"/>
      <c r="DE275" s="13"/>
      <c r="DF275" s="13"/>
      <c r="DG275" s="13"/>
      <c r="DH275" s="13"/>
      <c r="DI275" s="13"/>
      <c r="DJ275" s="13"/>
      <c r="DK275" s="13"/>
      <c r="DL275" s="13"/>
      <c r="DM275" s="13"/>
      <c r="DN275" s="13"/>
      <c r="DO275" s="13"/>
      <c r="DP275" s="13"/>
      <c r="DQ275" s="13"/>
      <c r="DR275" s="13"/>
      <c r="DS275" s="13"/>
      <c r="DT275" s="13"/>
      <c r="DU275" s="13"/>
      <c r="DV275" s="13"/>
      <c r="DW275" s="13"/>
      <c r="DX275" s="13"/>
      <c r="DY275" s="13"/>
      <c r="DZ275" s="13"/>
      <c r="EA275" s="13"/>
      <c r="EB275" s="13"/>
      <c r="EC275" s="13"/>
      <c r="ED275" s="13"/>
      <c r="EE275" s="13"/>
      <c r="EF275" s="13"/>
      <c r="EG275" s="13"/>
      <c r="EH275" s="13"/>
      <c r="EI275" s="13"/>
      <c r="EJ275" s="13"/>
      <c r="EK275" s="13"/>
      <c r="EL275" s="13"/>
      <c r="EM275" s="13"/>
      <c r="EN275" s="13"/>
      <c r="EO275" s="13"/>
      <c r="EP275" s="13"/>
      <c r="EQ275" s="13"/>
      <c r="ER275" s="13"/>
      <c r="ES275" s="13"/>
      <c r="ET275" s="13"/>
      <c r="EU275" s="13"/>
      <c r="EV275" s="13"/>
      <c r="EW275" s="13"/>
      <c r="EX275" s="13"/>
      <c r="EY275" s="13"/>
      <c r="EZ275" s="13"/>
      <c r="FA275" s="13"/>
      <c r="FB275" s="13"/>
      <c r="FC275" s="13"/>
      <c r="FD275" s="13"/>
      <c r="FE275" s="13"/>
      <c r="FF275" s="13"/>
      <c r="FG275" s="13"/>
      <c r="FH275" s="13"/>
      <c r="FI275" s="13"/>
      <c r="FJ275" s="13"/>
      <c r="FK275" s="13"/>
      <c r="FL275" s="13"/>
      <c r="FM275" s="13"/>
      <c r="FN275" s="13"/>
      <c r="FO275" s="13"/>
      <c r="FP275" s="13"/>
      <c r="FQ275" s="13"/>
      <c r="FR275" s="13"/>
      <c r="FS275" s="13"/>
      <c r="FT275" s="13"/>
      <c r="FU275" s="13"/>
      <c r="FV275" s="13"/>
      <c r="FW275" s="13"/>
      <c r="FX275" s="13"/>
      <c r="FY275" s="13"/>
      <c r="FZ275" s="13"/>
      <c r="GA275" s="13"/>
      <c r="GB275" s="13"/>
      <c r="GC275" s="13"/>
      <c r="GD275" s="13"/>
      <c r="GE275" s="13"/>
      <c r="GF275" s="13"/>
      <c r="GG275" s="13"/>
      <c r="GH275" s="13"/>
      <c r="GI275" s="13"/>
      <c r="GJ275" s="13"/>
      <c r="GK275" s="13"/>
      <c r="GL275" s="13"/>
      <c r="GM275" s="13"/>
      <c r="GN275" s="13"/>
      <c r="GO275" s="13"/>
      <c r="GP275" s="13"/>
      <c r="GQ275" s="13"/>
      <c r="GR275" s="13"/>
      <c r="GS275" s="13"/>
      <c r="GT275" s="13"/>
      <c r="GU275" s="13"/>
      <c r="GV275" s="13"/>
      <c r="GW275" s="13"/>
      <c r="GX275" s="13"/>
      <c r="GY275" s="13"/>
      <c r="GZ275" s="13"/>
      <c r="HA275" s="13"/>
      <c r="HB275" s="13"/>
      <c r="HC275" s="13"/>
      <c r="HD275" s="13"/>
      <c r="HE275" s="13"/>
      <c r="HF275" s="13"/>
      <c r="HG275" s="13"/>
      <c r="HH275" s="13"/>
      <c r="HI275" s="13"/>
      <c r="HJ275" s="13"/>
      <c r="HK275" s="13"/>
      <c r="HL275" s="13"/>
      <c r="HM275" s="13"/>
      <c r="HN275" s="13"/>
      <c r="HO275" s="13"/>
      <c r="HP275" s="13"/>
      <c r="HQ275" s="13"/>
      <c r="HR275" s="13"/>
      <c r="HS275" s="13"/>
      <c r="HT275" s="13"/>
      <c r="HU275" s="13"/>
      <c r="HV275" s="13"/>
      <c r="HW275" s="13"/>
      <c r="HX275" s="13"/>
      <c r="HY275" s="13"/>
      <c r="HZ275" s="13"/>
      <c r="IA275" s="13"/>
      <c r="IB275" s="13"/>
      <c r="IC275" s="13"/>
      <c r="ID275" s="13"/>
      <c r="IE275" s="13"/>
      <c r="IF275" s="13"/>
      <c r="IG275" s="13"/>
      <c r="IH275" s="13"/>
      <c r="II275" s="13"/>
      <c r="IJ275" s="13"/>
      <c r="IK275" s="13"/>
      <c r="IL275" s="13"/>
      <c r="IM275" s="13"/>
      <c r="IN275" s="13"/>
      <c r="IO275" s="13"/>
      <c r="IP275" s="13"/>
      <c r="IQ275" s="13"/>
      <c r="IR275" s="13"/>
      <c r="IS275" s="13"/>
      <c r="IT275" s="13"/>
      <c r="IU275" s="13"/>
      <c r="IV275" s="13"/>
      <c r="IW275" s="13"/>
      <c r="IX275" s="13"/>
      <c r="IY275" s="13"/>
      <c r="IZ275" s="13"/>
      <c r="JA275" s="13"/>
      <c r="JB275" s="13"/>
      <c r="JC275" s="13"/>
      <c r="JD275" s="13"/>
      <c r="JE275" s="13"/>
      <c r="JF275" s="13"/>
      <c r="JG275" s="13"/>
      <c r="JH275" s="13"/>
      <c r="JI275" s="13"/>
      <c r="JJ275" s="13"/>
      <c r="JK275" s="13"/>
    </row>
    <row r="276" spans="21:271" x14ac:dyDescent="0.2">
      <c r="U276" s="13"/>
      <c r="V276" s="13"/>
      <c r="W276" s="13"/>
      <c r="X276" s="13"/>
      <c r="Y276" s="13"/>
      <c r="Z276" s="13"/>
      <c r="AA276" s="13"/>
      <c r="AB276" s="13"/>
      <c r="AC276" s="13"/>
      <c r="AD276" s="13"/>
      <c r="AE276" s="13"/>
      <c r="AF276" s="13"/>
      <c r="AG276" s="13"/>
      <c r="AH276" s="13"/>
      <c r="AI276" s="13"/>
      <c r="AJ276" s="13"/>
      <c r="AK276" s="13"/>
      <c r="AL276" s="13"/>
      <c r="AM276" s="13"/>
      <c r="AN276" s="13"/>
      <c r="AO276" s="13"/>
      <c r="AP276" s="13"/>
      <c r="AQ276" s="13"/>
      <c r="AR276" s="13"/>
      <c r="AS276" s="13"/>
      <c r="AT276" s="13"/>
      <c r="AU276" s="13"/>
      <c r="AV276" s="13"/>
      <c r="AW276" s="13"/>
      <c r="AX276" s="13"/>
      <c r="AY276" s="13"/>
      <c r="AZ276" s="13"/>
      <c r="BA276" s="13"/>
      <c r="BB276" s="13"/>
      <c r="BC276" s="13"/>
      <c r="BD276" s="13"/>
      <c r="BE276" s="13"/>
      <c r="BF276" s="13"/>
      <c r="BG276" s="13"/>
      <c r="BH276" s="13"/>
      <c r="BI276" s="13"/>
      <c r="BJ276" s="13"/>
      <c r="BK276" s="13"/>
      <c r="BL276" s="13"/>
      <c r="BM276" s="13"/>
      <c r="BN276" s="13"/>
      <c r="BO276" s="13"/>
      <c r="BP276" s="13"/>
      <c r="BQ276" s="13"/>
      <c r="BR276" s="13"/>
      <c r="BS276" s="13"/>
      <c r="BT276" s="13"/>
      <c r="BU276" s="13"/>
      <c r="BV276" s="13"/>
      <c r="BW276" s="13"/>
      <c r="BX276" s="13"/>
      <c r="BY276" s="13"/>
      <c r="BZ276" s="13"/>
      <c r="CA276" s="13"/>
      <c r="CB276" s="13"/>
      <c r="CC276" s="13"/>
      <c r="CD276" s="13"/>
      <c r="CE276" s="13"/>
      <c r="CF276" s="13"/>
      <c r="CG276" s="13"/>
      <c r="CH276" s="13"/>
      <c r="CI276" s="13"/>
      <c r="CJ276" s="13"/>
      <c r="CK276" s="13"/>
      <c r="CL276" s="13"/>
      <c r="CM276" s="13"/>
      <c r="CN276" s="13"/>
      <c r="CO276" s="13"/>
      <c r="CP276" s="13"/>
      <c r="CQ276" s="13"/>
      <c r="CR276" s="13"/>
      <c r="CS276" s="13"/>
      <c r="CT276" s="13"/>
      <c r="CU276" s="13"/>
      <c r="CV276" s="13"/>
      <c r="CW276" s="13"/>
      <c r="CX276" s="13"/>
      <c r="CY276" s="13"/>
      <c r="CZ276" s="13"/>
      <c r="DA276" s="13"/>
      <c r="DB276" s="13"/>
      <c r="DC276" s="13"/>
      <c r="DD276" s="13"/>
      <c r="DE276" s="13"/>
      <c r="DF276" s="13"/>
      <c r="DG276" s="13"/>
      <c r="DH276" s="13"/>
      <c r="DI276" s="13"/>
      <c r="DJ276" s="13"/>
      <c r="DK276" s="13"/>
      <c r="DL276" s="13"/>
      <c r="DM276" s="13"/>
      <c r="DN276" s="13"/>
      <c r="DO276" s="13"/>
      <c r="DP276" s="13"/>
      <c r="DQ276" s="13"/>
      <c r="DR276" s="13"/>
      <c r="DS276" s="13"/>
      <c r="DT276" s="13"/>
      <c r="DU276" s="13"/>
      <c r="DV276" s="13"/>
      <c r="DW276" s="13"/>
      <c r="DX276" s="13"/>
      <c r="DY276" s="13"/>
      <c r="DZ276" s="13"/>
      <c r="EA276" s="13"/>
      <c r="EB276" s="13"/>
      <c r="EC276" s="13"/>
      <c r="ED276" s="13"/>
      <c r="EE276" s="13"/>
      <c r="EF276" s="13"/>
      <c r="EG276" s="13"/>
      <c r="EH276" s="13"/>
      <c r="EI276" s="13"/>
      <c r="EJ276" s="13"/>
      <c r="EK276" s="13"/>
      <c r="EL276" s="13"/>
      <c r="EM276" s="13"/>
      <c r="EN276" s="13"/>
      <c r="EO276" s="13"/>
      <c r="EP276" s="13"/>
      <c r="EQ276" s="13"/>
      <c r="ER276" s="13"/>
      <c r="ES276" s="13"/>
      <c r="ET276" s="13"/>
      <c r="EU276" s="13"/>
      <c r="EV276" s="13"/>
      <c r="EW276" s="13"/>
      <c r="EX276" s="13"/>
      <c r="EY276" s="13"/>
      <c r="EZ276" s="13"/>
      <c r="FA276" s="13"/>
      <c r="FB276" s="13"/>
      <c r="FC276" s="13"/>
      <c r="FD276" s="13"/>
      <c r="FE276" s="13"/>
      <c r="FF276" s="13"/>
      <c r="FG276" s="13"/>
      <c r="FH276" s="13"/>
      <c r="FI276" s="13"/>
      <c r="FJ276" s="13"/>
      <c r="FK276" s="13"/>
      <c r="FL276" s="13"/>
      <c r="FM276" s="13"/>
      <c r="FN276" s="13"/>
      <c r="FO276" s="13"/>
      <c r="FP276" s="13"/>
      <c r="FQ276" s="13"/>
      <c r="FR276" s="13"/>
      <c r="FS276" s="13"/>
      <c r="FT276" s="13"/>
      <c r="FU276" s="13"/>
      <c r="FV276" s="13"/>
      <c r="FW276" s="13"/>
      <c r="FX276" s="13"/>
      <c r="FY276" s="13"/>
      <c r="FZ276" s="13"/>
      <c r="GA276" s="13"/>
      <c r="GB276" s="13"/>
      <c r="GC276" s="13"/>
      <c r="GD276" s="13"/>
      <c r="GE276" s="13"/>
      <c r="GF276" s="13"/>
      <c r="GG276" s="13"/>
      <c r="GH276" s="13"/>
      <c r="GI276" s="13"/>
      <c r="GJ276" s="13"/>
      <c r="GK276" s="13"/>
      <c r="GL276" s="13"/>
      <c r="GM276" s="13"/>
      <c r="GN276" s="13"/>
      <c r="GO276" s="13"/>
      <c r="GP276" s="13"/>
      <c r="GQ276" s="13"/>
      <c r="GR276" s="13"/>
      <c r="GS276" s="13"/>
      <c r="GT276" s="13"/>
      <c r="GU276" s="13"/>
      <c r="GV276" s="13"/>
      <c r="GW276" s="13"/>
      <c r="GX276" s="13"/>
      <c r="GY276" s="13"/>
      <c r="GZ276" s="13"/>
      <c r="HA276" s="13"/>
      <c r="HB276" s="13"/>
      <c r="HC276" s="13"/>
      <c r="HD276" s="13"/>
      <c r="HE276" s="13"/>
      <c r="HF276" s="13"/>
      <c r="HG276" s="13"/>
      <c r="HH276" s="13"/>
      <c r="HI276" s="13"/>
      <c r="HJ276" s="13"/>
      <c r="HK276" s="13"/>
      <c r="HL276" s="13"/>
      <c r="HM276" s="13"/>
      <c r="HN276" s="13"/>
      <c r="HO276" s="13"/>
      <c r="HP276" s="13"/>
      <c r="HQ276" s="13"/>
      <c r="HR276" s="13"/>
      <c r="HS276" s="13"/>
      <c r="HT276" s="13"/>
      <c r="HU276" s="13"/>
      <c r="HV276" s="13"/>
      <c r="HW276" s="13"/>
      <c r="HX276" s="13"/>
      <c r="HY276" s="13"/>
      <c r="HZ276" s="13"/>
      <c r="IA276" s="13"/>
      <c r="IB276" s="13"/>
      <c r="IC276" s="13"/>
      <c r="ID276" s="13"/>
      <c r="IE276" s="13"/>
      <c r="IF276" s="13"/>
      <c r="IG276" s="13"/>
      <c r="IH276" s="13"/>
      <c r="II276" s="13"/>
      <c r="IJ276" s="13"/>
      <c r="IK276" s="13"/>
      <c r="IL276" s="13"/>
      <c r="IM276" s="13"/>
      <c r="IN276" s="13"/>
      <c r="IO276" s="13"/>
      <c r="IP276" s="13"/>
      <c r="IQ276" s="13"/>
      <c r="IR276" s="13"/>
      <c r="IS276" s="13"/>
      <c r="IT276" s="13"/>
      <c r="IU276" s="13"/>
      <c r="IV276" s="13"/>
      <c r="IW276" s="13"/>
      <c r="IX276" s="13"/>
      <c r="IY276" s="13"/>
      <c r="IZ276" s="13"/>
      <c r="JA276" s="13"/>
      <c r="JB276" s="13"/>
      <c r="JC276" s="13"/>
      <c r="JD276" s="13"/>
      <c r="JE276" s="13"/>
      <c r="JF276" s="13"/>
      <c r="JG276" s="13"/>
      <c r="JH276" s="13"/>
      <c r="JI276" s="13"/>
      <c r="JJ276" s="13"/>
      <c r="JK276" s="13"/>
    </row>
    <row r="277" spans="21:271" x14ac:dyDescent="0.2">
      <c r="U277" s="13"/>
      <c r="V277" s="13"/>
      <c r="W277" s="13"/>
      <c r="X277" s="13"/>
      <c r="Y277" s="13"/>
      <c r="Z277" s="13"/>
      <c r="AA277" s="13"/>
      <c r="AB277" s="13"/>
      <c r="AC277" s="13"/>
      <c r="AD277" s="13"/>
      <c r="AE277" s="13"/>
      <c r="AF277" s="13"/>
      <c r="AG277" s="13"/>
      <c r="AH277" s="13"/>
      <c r="AI277" s="13"/>
      <c r="AJ277" s="13"/>
      <c r="AK277" s="13"/>
      <c r="AL277" s="13"/>
      <c r="AM277" s="13"/>
      <c r="AN277" s="13"/>
      <c r="AO277" s="13"/>
      <c r="AP277" s="13"/>
      <c r="AQ277" s="13"/>
      <c r="AR277" s="13"/>
      <c r="AS277" s="13"/>
      <c r="AT277" s="13"/>
      <c r="AU277" s="13"/>
      <c r="AV277" s="13"/>
      <c r="AW277" s="13"/>
      <c r="AX277" s="13"/>
      <c r="AY277" s="13"/>
      <c r="AZ277" s="13"/>
      <c r="BA277" s="13"/>
      <c r="BB277" s="13"/>
      <c r="BC277" s="13"/>
      <c r="BD277" s="13"/>
      <c r="BE277" s="13"/>
      <c r="BF277" s="13"/>
      <c r="BG277" s="13"/>
      <c r="BH277" s="13"/>
      <c r="BI277" s="13"/>
      <c r="BJ277" s="13"/>
      <c r="BK277" s="13"/>
      <c r="BL277" s="13"/>
      <c r="BM277" s="13"/>
      <c r="BN277" s="13"/>
      <c r="BO277" s="13"/>
      <c r="BP277" s="13"/>
      <c r="BQ277" s="13"/>
      <c r="BR277" s="13"/>
      <c r="BS277" s="13"/>
      <c r="BT277" s="13"/>
      <c r="BU277" s="13"/>
      <c r="BV277" s="13"/>
      <c r="BW277" s="13"/>
      <c r="BX277" s="13"/>
      <c r="BY277" s="13"/>
      <c r="BZ277" s="13"/>
      <c r="CA277" s="13"/>
      <c r="CB277" s="13"/>
      <c r="CC277" s="13"/>
      <c r="CD277" s="13"/>
      <c r="CE277" s="13"/>
      <c r="CF277" s="13"/>
      <c r="CG277" s="13"/>
      <c r="CH277" s="13"/>
      <c r="CI277" s="13"/>
      <c r="CJ277" s="13"/>
      <c r="CK277" s="13"/>
      <c r="CL277" s="13"/>
      <c r="CM277" s="13"/>
      <c r="CN277" s="13"/>
      <c r="CO277" s="13"/>
      <c r="CP277" s="13"/>
      <c r="CQ277" s="13"/>
      <c r="CR277" s="13"/>
      <c r="CS277" s="13"/>
      <c r="CT277" s="13"/>
      <c r="CU277" s="13"/>
      <c r="CV277" s="13"/>
      <c r="CW277" s="13"/>
      <c r="CX277" s="13"/>
      <c r="CY277" s="13"/>
      <c r="CZ277" s="13"/>
      <c r="DA277" s="13"/>
      <c r="DB277" s="13"/>
      <c r="DC277" s="13"/>
      <c r="DD277" s="13"/>
      <c r="DE277" s="13"/>
      <c r="DF277" s="13"/>
      <c r="DG277" s="13"/>
      <c r="DH277" s="13"/>
      <c r="DI277" s="13"/>
      <c r="DJ277" s="13"/>
      <c r="DK277" s="13"/>
      <c r="DL277" s="13"/>
      <c r="DM277" s="13"/>
      <c r="DN277" s="13"/>
      <c r="DO277" s="13"/>
      <c r="DP277" s="13"/>
      <c r="DQ277" s="13"/>
      <c r="DR277" s="13"/>
      <c r="DS277" s="13"/>
      <c r="DT277" s="13"/>
      <c r="DU277" s="13"/>
      <c r="DV277" s="13"/>
      <c r="DW277" s="13"/>
      <c r="DX277" s="13"/>
      <c r="DY277" s="13"/>
      <c r="DZ277" s="13"/>
      <c r="EA277" s="13"/>
      <c r="EB277" s="13"/>
      <c r="EC277" s="13"/>
      <c r="ED277" s="13"/>
      <c r="EE277" s="13"/>
      <c r="EF277" s="13"/>
      <c r="EG277" s="13"/>
      <c r="EH277" s="13"/>
      <c r="EI277" s="13"/>
      <c r="EJ277" s="13"/>
      <c r="EK277" s="13"/>
      <c r="EL277" s="13"/>
      <c r="EM277" s="13"/>
      <c r="EN277" s="13"/>
      <c r="EO277" s="13"/>
      <c r="EP277" s="13"/>
      <c r="EQ277" s="13"/>
      <c r="ER277" s="13"/>
      <c r="ES277" s="13"/>
      <c r="ET277" s="13"/>
      <c r="EU277" s="13"/>
      <c r="EV277" s="13"/>
      <c r="EW277" s="13"/>
      <c r="EX277" s="13"/>
      <c r="EY277" s="13"/>
      <c r="EZ277" s="13"/>
      <c r="FA277" s="13"/>
      <c r="FB277" s="13"/>
      <c r="FC277" s="13"/>
      <c r="FD277" s="13"/>
      <c r="FE277" s="13"/>
      <c r="FF277" s="13"/>
      <c r="FG277" s="13"/>
      <c r="FH277" s="13"/>
      <c r="FI277" s="13"/>
      <c r="FJ277" s="13"/>
      <c r="FK277" s="13"/>
      <c r="FL277" s="13"/>
      <c r="FM277" s="13"/>
      <c r="FN277" s="13"/>
      <c r="FO277" s="13"/>
      <c r="FP277" s="13"/>
      <c r="FQ277" s="13"/>
      <c r="FR277" s="13"/>
      <c r="FS277" s="13"/>
      <c r="FT277" s="13"/>
      <c r="FU277" s="13"/>
      <c r="FV277" s="13"/>
      <c r="FW277" s="13"/>
      <c r="FX277" s="13"/>
      <c r="FY277" s="13"/>
      <c r="FZ277" s="13"/>
      <c r="GA277" s="13"/>
      <c r="GB277" s="13"/>
      <c r="GC277" s="13"/>
      <c r="GD277" s="13"/>
      <c r="GE277" s="13"/>
      <c r="GF277" s="13"/>
      <c r="GG277" s="13"/>
      <c r="GH277" s="13"/>
      <c r="GI277" s="13"/>
      <c r="GJ277" s="13"/>
      <c r="GK277" s="13"/>
      <c r="GL277" s="13"/>
      <c r="GM277" s="13"/>
      <c r="GN277" s="13"/>
      <c r="GO277" s="13"/>
      <c r="GP277" s="13"/>
      <c r="GQ277" s="13"/>
      <c r="GR277" s="13"/>
      <c r="GS277" s="13"/>
      <c r="GT277" s="13"/>
      <c r="GU277" s="13"/>
      <c r="GV277" s="13"/>
      <c r="GW277" s="13"/>
      <c r="GX277" s="13"/>
      <c r="GY277" s="13"/>
      <c r="GZ277" s="13"/>
      <c r="HA277" s="13"/>
      <c r="HB277" s="13"/>
      <c r="HC277" s="13"/>
      <c r="HD277" s="13"/>
      <c r="HE277" s="13"/>
      <c r="HF277" s="13"/>
      <c r="HG277" s="13"/>
      <c r="HH277" s="13"/>
      <c r="HI277" s="13"/>
      <c r="HJ277" s="13"/>
      <c r="HK277" s="13"/>
      <c r="HL277" s="13"/>
      <c r="HM277" s="13"/>
      <c r="HN277" s="13"/>
      <c r="HO277" s="13"/>
      <c r="HP277" s="13"/>
      <c r="HQ277" s="13"/>
      <c r="HR277" s="13"/>
      <c r="HS277" s="13"/>
      <c r="HT277" s="13"/>
      <c r="HU277" s="13"/>
      <c r="HV277" s="13"/>
      <c r="HW277" s="13"/>
      <c r="HX277" s="13"/>
      <c r="HY277" s="13"/>
      <c r="HZ277" s="13"/>
      <c r="IA277" s="13"/>
      <c r="IB277" s="13"/>
      <c r="IC277" s="13"/>
      <c r="ID277" s="13"/>
      <c r="IE277" s="13"/>
      <c r="IF277" s="13"/>
      <c r="IG277" s="13"/>
      <c r="IH277" s="13"/>
      <c r="II277" s="13"/>
      <c r="IJ277" s="13"/>
      <c r="IK277" s="13"/>
      <c r="IL277" s="13"/>
      <c r="IM277" s="13"/>
      <c r="IN277" s="13"/>
      <c r="IO277" s="13"/>
      <c r="IP277" s="13"/>
      <c r="IQ277" s="13"/>
      <c r="IR277" s="13"/>
      <c r="IS277" s="13"/>
      <c r="IT277" s="13"/>
      <c r="IU277" s="13"/>
      <c r="IV277" s="13"/>
      <c r="IW277" s="13"/>
      <c r="IX277" s="13"/>
      <c r="IY277" s="13"/>
      <c r="IZ277" s="13"/>
      <c r="JA277" s="13"/>
      <c r="JB277" s="13"/>
      <c r="JC277" s="13"/>
      <c r="JD277" s="13"/>
      <c r="JE277" s="13"/>
      <c r="JF277" s="13"/>
      <c r="JG277" s="13"/>
      <c r="JH277" s="13"/>
      <c r="JI277" s="13"/>
      <c r="JJ277" s="13"/>
      <c r="JK277" s="13"/>
    </row>
    <row r="278" spans="21:271" x14ac:dyDescent="0.2">
      <c r="U278" s="13"/>
      <c r="V278" s="13"/>
      <c r="W278" s="13"/>
      <c r="X278" s="13"/>
      <c r="Y278" s="13"/>
      <c r="Z278" s="13"/>
      <c r="AA278" s="13"/>
      <c r="AB278" s="13"/>
      <c r="AC278" s="13"/>
      <c r="AD278" s="13"/>
      <c r="AE278" s="13"/>
      <c r="AF278" s="13"/>
      <c r="AG278" s="13"/>
      <c r="AH278" s="13"/>
      <c r="AI278" s="13"/>
      <c r="AJ278" s="13"/>
      <c r="AK278" s="13"/>
      <c r="AL278" s="13"/>
      <c r="AM278" s="13"/>
      <c r="AN278" s="13"/>
      <c r="AO278" s="13"/>
      <c r="AP278" s="13"/>
      <c r="AQ278" s="13"/>
      <c r="AR278" s="13"/>
      <c r="AS278" s="13"/>
      <c r="AT278" s="13"/>
      <c r="AU278" s="13"/>
      <c r="AV278" s="13"/>
      <c r="AW278" s="13"/>
      <c r="AX278" s="13"/>
      <c r="AY278" s="13"/>
      <c r="AZ278" s="13"/>
      <c r="BA278" s="13"/>
      <c r="BB278" s="13"/>
      <c r="BC278" s="13"/>
      <c r="BD278" s="13"/>
      <c r="BE278" s="13"/>
      <c r="BF278" s="13"/>
      <c r="BG278" s="13"/>
      <c r="BH278" s="13"/>
      <c r="BI278" s="13"/>
      <c r="BJ278" s="13"/>
      <c r="BK278" s="13"/>
      <c r="BL278" s="13"/>
      <c r="BM278" s="13"/>
      <c r="BN278" s="13"/>
      <c r="BO278" s="13"/>
      <c r="BP278" s="13"/>
      <c r="BQ278" s="13"/>
      <c r="BR278" s="13"/>
      <c r="BS278" s="13"/>
      <c r="BT278" s="13"/>
      <c r="BU278" s="13"/>
      <c r="BV278" s="13"/>
      <c r="BW278" s="13"/>
      <c r="BX278" s="13"/>
      <c r="BY278" s="13"/>
      <c r="BZ278" s="13"/>
      <c r="CA278" s="13"/>
      <c r="CB278" s="13"/>
      <c r="CC278" s="13"/>
      <c r="CD278" s="13"/>
      <c r="CE278" s="13"/>
      <c r="CF278" s="13"/>
      <c r="CG278" s="13"/>
      <c r="CH278" s="13"/>
      <c r="CI278" s="13"/>
      <c r="CJ278" s="13"/>
      <c r="CK278" s="13"/>
      <c r="CL278" s="13"/>
      <c r="CM278" s="13"/>
      <c r="CN278" s="13"/>
      <c r="CO278" s="13"/>
      <c r="CP278" s="13"/>
      <c r="CQ278" s="13"/>
      <c r="CR278" s="13"/>
      <c r="CS278" s="13"/>
      <c r="CT278" s="13"/>
      <c r="CU278" s="13"/>
      <c r="CV278" s="13"/>
      <c r="CW278" s="13"/>
      <c r="CX278" s="13"/>
      <c r="CY278" s="13"/>
      <c r="CZ278" s="13"/>
      <c r="DA278" s="13"/>
      <c r="DB278" s="13"/>
      <c r="DC278" s="13"/>
      <c r="DD278" s="13"/>
      <c r="DE278" s="13"/>
      <c r="DF278" s="13"/>
      <c r="DG278" s="13"/>
      <c r="DH278" s="13"/>
      <c r="DI278" s="13"/>
      <c r="DJ278" s="13"/>
      <c r="DK278" s="13"/>
      <c r="DL278" s="13"/>
      <c r="DM278" s="13"/>
      <c r="DN278" s="13"/>
      <c r="DO278" s="13"/>
      <c r="DP278" s="13"/>
      <c r="DQ278" s="13"/>
      <c r="DR278" s="13"/>
      <c r="DS278" s="13"/>
      <c r="DT278" s="13"/>
      <c r="DU278" s="13"/>
      <c r="DV278" s="13"/>
      <c r="DW278" s="13"/>
      <c r="DX278" s="13"/>
      <c r="DY278" s="13"/>
      <c r="DZ278" s="13"/>
      <c r="EA278" s="13"/>
      <c r="EB278" s="13"/>
      <c r="EC278" s="13"/>
      <c r="ED278" s="13"/>
      <c r="EE278" s="13"/>
      <c r="EF278" s="13"/>
      <c r="EG278" s="13"/>
      <c r="EH278" s="13"/>
      <c r="EI278" s="13"/>
      <c r="EJ278" s="13"/>
      <c r="EK278" s="13"/>
      <c r="EL278" s="13"/>
      <c r="EM278" s="13"/>
      <c r="EN278" s="13"/>
      <c r="EO278" s="13"/>
      <c r="EP278" s="13"/>
      <c r="EQ278" s="13"/>
      <c r="ER278" s="13"/>
      <c r="ES278" s="13"/>
      <c r="ET278" s="13"/>
      <c r="EU278" s="13"/>
      <c r="EV278" s="13"/>
      <c r="EW278" s="13"/>
      <c r="EX278" s="13"/>
      <c r="EY278" s="13"/>
      <c r="EZ278" s="13"/>
      <c r="FA278" s="13"/>
      <c r="FB278" s="13"/>
      <c r="FC278" s="13"/>
      <c r="FD278" s="13"/>
      <c r="FE278" s="13"/>
      <c r="FF278" s="13"/>
      <c r="FG278" s="13"/>
      <c r="FH278" s="13"/>
      <c r="FI278" s="13"/>
      <c r="FJ278" s="13"/>
      <c r="FK278" s="13"/>
      <c r="FL278" s="13"/>
      <c r="FM278" s="13"/>
      <c r="FN278" s="13"/>
      <c r="FO278" s="13"/>
      <c r="FP278" s="13"/>
      <c r="FQ278" s="13"/>
      <c r="FR278" s="13"/>
      <c r="FS278" s="13"/>
      <c r="FT278" s="13"/>
      <c r="FU278" s="13"/>
      <c r="FV278" s="13"/>
      <c r="FW278" s="13"/>
      <c r="FX278" s="13"/>
      <c r="FY278" s="13"/>
      <c r="FZ278" s="13"/>
      <c r="GA278" s="13"/>
      <c r="GB278" s="13"/>
      <c r="GC278" s="13"/>
      <c r="GD278" s="13"/>
      <c r="GE278" s="13"/>
      <c r="GF278" s="13"/>
      <c r="GG278" s="13"/>
      <c r="GH278" s="13"/>
      <c r="GI278" s="13"/>
      <c r="GJ278" s="13"/>
      <c r="GK278" s="13"/>
      <c r="GL278" s="13"/>
      <c r="GM278" s="13"/>
      <c r="GN278" s="13"/>
      <c r="GO278" s="13"/>
      <c r="GP278" s="13"/>
      <c r="GQ278" s="13"/>
      <c r="GR278" s="13"/>
      <c r="GS278" s="13"/>
      <c r="GT278" s="13"/>
      <c r="GU278" s="13"/>
      <c r="GV278" s="13"/>
      <c r="GW278" s="13"/>
      <c r="GX278" s="13"/>
      <c r="GY278" s="13"/>
      <c r="GZ278" s="13"/>
      <c r="HA278" s="13"/>
      <c r="HB278" s="13"/>
      <c r="HC278" s="13"/>
      <c r="HD278" s="13"/>
      <c r="HE278" s="13"/>
      <c r="HF278" s="13"/>
      <c r="HG278" s="13"/>
      <c r="HH278" s="13"/>
      <c r="HI278" s="13"/>
      <c r="HJ278" s="13"/>
      <c r="HK278" s="13"/>
      <c r="HL278" s="13"/>
      <c r="HM278" s="13"/>
      <c r="HN278" s="13"/>
      <c r="HO278" s="13"/>
      <c r="HP278" s="13"/>
      <c r="HQ278" s="13"/>
      <c r="HR278" s="13"/>
      <c r="HS278" s="13"/>
      <c r="HT278" s="13"/>
      <c r="HU278" s="13"/>
      <c r="HV278" s="13"/>
      <c r="HW278" s="13"/>
      <c r="HX278" s="13"/>
      <c r="HY278" s="13"/>
      <c r="HZ278" s="13"/>
      <c r="IA278" s="13"/>
      <c r="IB278" s="13"/>
      <c r="IC278" s="13"/>
      <c r="ID278" s="13"/>
      <c r="IE278" s="13"/>
      <c r="IF278" s="13"/>
      <c r="IG278" s="13"/>
      <c r="IH278" s="13"/>
      <c r="II278" s="13"/>
      <c r="IJ278" s="13"/>
      <c r="IK278" s="13"/>
      <c r="IL278" s="13"/>
      <c r="IM278" s="13"/>
      <c r="IN278" s="13"/>
      <c r="IO278" s="13"/>
      <c r="IP278" s="13"/>
      <c r="IQ278" s="13"/>
      <c r="IR278" s="13"/>
      <c r="IS278" s="13"/>
      <c r="IT278" s="13"/>
      <c r="IU278" s="13"/>
      <c r="IV278" s="13"/>
      <c r="IW278" s="13"/>
      <c r="IX278" s="13"/>
      <c r="IY278" s="13"/>
      <c r="IZ278" s="13"/>
      <c r="JA278" s="13"/>
      <c r="JB278" s="13"/>
      <c r="JC278" s="13"/>
      <c r="JD278" s="13"/>
      <c r="JE278" s="13"/>
      <c r="JF278" s="13"/>
      <c r="JG278" s="13"/>
      <c r="JH278" s="13"/>
      <c r="JI278" s="13"/>
      <c r="JJ278" s="13"/>
      <c r="JK278" s="13"/>
    </row>
    <row r="279" spans="21:271" x14ac:dyDescent="0.2">
      <c r="U279" s="13"/>
      <c r="V279" s="13"/>
      <c r="W279" s="13"/>
      <c r="X279" s="13"/>
      <c r="Y279" s="13"/>
      <c r="Z279" s="13"/>
      <c r="AA279" s="13"/>
      <c r="AB279" s="13"/>
      <c r="AC279" s="13"/>
      <c r="AD279" s="13"/>
      <c r="AE279" s="13"/>
      <c r="AF279" s="13"/>
      <c r="AG279" s="13"/>
      <c r="AH279" s="13"/>
      <c r="AI279" s="13"/>
      <c r="AJ279" s="13"/>
      <c r="AK279" s="13"/>
      <c r="AL279" s="13"/>
      <c r="AM279" s="13"/>
      <c r="AN279" s="13"/>
      <c r="AO279" s="13"/>
      <c r="AP279" s="13"/>
      <c r="AQ279" s="13"/>
      <c r="AR279" s="13"/>
      <c r="AS279" s="13"/>
      <c r="AT279" s="13"/>
      <c r="AU279" s="13"/>
      <c r="AV279" s="13"/>
      <c r="AW279" s="13"/>
      <c r="AX279" s="13"/>
      <c r="AY279" s="13"/>
      <c r="AZ279" s="13"/>
      <c r="BA279" s="13"/>
      <c r="BB279" s="13"/>
      <c r="BC279" s="13"/>
      <c r="BD279" s="13"/>
      <c r="BE279" s="13"/>
      <c r="BF279" s="13"/>
      <c r="BG279" s="13"/>
      <c r="BH279" s="13"/>
      <c r="BI279" s="13"/>
      <c r="BJ279" s="13"/>
      <c r="BK279" s="13"/>
      <c r="BL279" s="13"/>
      <c r="BM279" s="13"/>
      <c r="BN279" s="13"/>
      <c r="BO279" s="13"/>
      <c r="BP279" s="13"/>
      <c r="BQ279" s="13"/>
      <c r="BR279" s="13"/>
      <c r="BS279" s="13"/>
      <c r="BT279" s="13"/>
      <c r="BU279" s="13"/>
      <c r="BV279" s="13"/>
      <c r="BW279" s="13"/>
      <c r="BX279" s="13"/>
      <c r="BY279" s="13"/>
      <c r="BZ279" s="13"/>
      <c r="CA279" s="13"/>
      <c r="CB279" s="13"/>
      <c r="CC279" s="13"/>
      <c r="CD279" s="13"/>
      <c r="CE279" s="13"/>
      <c r="CF279" s="13"/>
      <c r="CG279" s="13"/>
      <c r="CH279" s="13"/>
      <c r="CI279" s="13"/>
      <c r="CJ279" s="13"/>
      <c r="CK279" s="13"/>
      <c r="CL279" s="13"/>
      <c r="CM279" s="13"/>
      <c r="CN279" s="13"/>
      <c r="CO279" s="13"/>
      <c r="CP279" s="13"/>
      <c r="CQ279" s="13"/>
      <c r="CR279" s="13"/>
      <c r="CS279" s="13"/>
      <c r="CT279" s="13"/>
      <c r="CU279" s="13"/>
      <c r="CV279" s="13"/>
      <c r="CW279" s="13"/>
      <c r="CX279" s="13"/>
      <c r="CY279" s="13"/>
      <c r="CZ279" s="13"/>
      <c r="DA279" s="13"/>
      <c r="DB279" s="13"/>
      <c r="DC279" s="13"/>
      <c r="DD279" s="13"/>
      <c r="DE279" s="13"/>
      <c r="DF279" s="13"/>
      <c r="DG279" s="13"/>
      <c r="DH279" s="13"/>
      <c r="DI279" s="13"/>
      <c r="DJ279" s="13"/>
      <c r="DK279" s="13"/>
      <c r="DL279" s="13"/>
      <c r="DM279" s="13"/>
      <c r="DN279" s="13"/>
      <c r="DO279" s="13"/>
      <c r="DP279" s="13"/>
      <c r="DQ279" s="13"/>
      <c r="DR279" s="13"/>
      <c r="DS279" s="13"/>
      <c r="DT279" s="13"/>
      <c r="DU279" s="13"/>
      <c r="DV279" s="13"/>
      <c r="DW279" s="13"/>
      <c r="DX279" s="13"/>
      <c r="DY279" s="13"/>
      <c r="DZ279" s="13"/>
      <c r="EA279" s="13"/>
      <c r="EB279" s="13"/>
      <c r="EC279" s="13"/>
      <c r="ED279" s="13"/>
      <c r="EE279" s="13"/>
      <c r="EF279" s="13"/>
      <c r="EG279" s="13"/>
      <c r="EH279" s="13"/>
      <c r="EI279" s="13"/>
      <c r="EJ279" s="13"/>
      <c r="EK279" s="13"/>
      <c r="EL279" s="13"/>
      <c r="EM279" s="13"/>
      <c r="EN279" s="13"/>
      <c r="EO279" s="13"/>
      <c r="EP279" s="13"/>
      <c r="EQ279" s="13"/>
      <c r="ER279" s="13"/>
      <c r="ES279" s="13"/>
      <c r="ET279" s="13"/>
      <c r="EU279" s="13"/>
      <c r="EV279" s="13"/>
      <c r="EW279" s="13"/>
      <c r="EX279" s="13"/>
      <c r="EY279" s="13"/>
      <c r="EZ279" s="13"/>
      <c r="FA279" s="13"/>
      <c r="FB279" s="13"/>
      <c r="FC279" s="13"/>
      <c r="FD279" s="13"/>
      <c r="FE279" s="13"/>
      <c r="FF279" s="13"/>
      <c r="FG279" s="13"/>
      <c r="FH279" s="13"/>
      <c r="FI279" s="13"/>
      <c r="FJ279" s="13"/>
      <c r="FK279" s="13"/>
      <c r="FL279" s="13"/>
      <c r="FM279" s="13"/>
      <c r="FN279" s="13"/>
      <c r="FO279" s="13"/>
      <c r="FP279" s="13"/>
      <c r="FQ279" s="13"/>
      <c r="FR279" s="13"/>
      <c r="FS279" s="13"/>
      <c r="FT279" s="13"/>
      <c r="FU279" s="13"/>
      <c r="FV279" s="13"/>
      <c r="FW279" s="13"/>
      <c r="FX279" s="13"/>
      <c r="FY279" s="13"/>
      <c r="FZ279" s="13"/>
      <c r="GA279" s="13"/>
      <c r="GB279" s="13"/>
      <c r="GC279" s="13"/>
      <c r="GD279" s="13"/>
      <c r="GE279" s="13"/>
      <c r="GF279" s="13"/>
      <c r="GG279" s="13"/>
      <c r="GH279" s="13"/>
      <c r="GI279" s="13"/>
      <c r="GJ279" s="13"/>
      <c r="GK279" s="13"/>
      <c r="GL279" s="13"/>
      <c r="GM279" s="13"/>
      <c r="GN279" s="13"/>
      <c r="GO279" s="13"/>
      <c r="GP279" s="13"/>
      <c r="GQ279" s="13"/>
      <c r="GR279" s="13"/>
      <c r="GS279" s="13"/>
      <c r="GT279" s="13"/>
      <c r="GU279" s="13"/>
      <c r="GV279" s="13"/>
      <c r="GW279" s="13"/>
      <c r="GX279" s="13"/>
      <c r="GY279" s="13"/>
      <c r="GZ279" s="13"/>
      <c r="HA279" s="13"/>
      <c r="HB279" s="13"/>
      <c r="HC279" s="13"/>
      <c r="HD279" s="13"/>
      <c r="HE279" s="13"/>
      <c r="HF279" s="13"/>
      <c r="HG279" s="13"/>
      <c r="HH279" s="13"/>
      <c r="HI279" s="13"/>
      <c r="HJ279" s="13"/>
      <c r="HK279" s="13"/>
      <c r="HL279" s="13"/>
      <c r="HM279" s="13"/>
      <c r="HN279" s="13"/>
      <c r="HO279" s="13"/>
      <c r="HP279" s="13"/>
      <c r="HQ279" s="13"/>
      <c r="HR279" s="13"/>
      <c r="HS279" s="13"/>
      <c r="HT279" s="13"/>
      <c r="HU279" s="13"/>
      <c r="HV279" s="13"/>
      <c r="HW279" s="13"/>
      <c r="HX279" s="13"/>
      <c r="HY279" s="13"/>
      <c r="HZ279" s="13"/>
      <c r="IA279" s="13"/>
      <c r="IB279" s="13"/>
      <c r="IC279" s="13"/>
      <c r="ID279" s="13"/>
      <c r="IE279" s="13"/>
      <c r="IF279" s="13"/>
      <c r="IG279" s="13"/>
      <c r="IH279" s="13"/>
      <c r="II279" s="13"/>
      <c r="IJ279" s="13"/>
      <c r="IK279" s="13"/>
      <c r="IL279" s="13"/>
      <c r="IM279" s="13"/>
      <c r="IN279" s="13"/>
      <c r="IO279" s="13"/>
      <c r="IP279" s="13"/>
      <c r="IQ279" s="13"/>
      <c r="IR279" s="13"/>
      <c r="IS279" s="13"/>
      <c r="IT279" s="13"/>
      <c r="IU279" s="13"/>
      <c r="IV279" s="13"/>
      <c r="IW279" s="13"/>
      <c r="IX279" s="13"/>
      <c r="IY279" s="13"/>
      <c r="IZ279" s="13"/>
      <c r="JA279" s="13"/>
      <c r="JB279" s="13"/>
      <c r="JC279" s="13"/>
      <c r="JD279" s="13"/>
      <c r="JE279" s="13"/>
      <c r="JF279" s="13"/>
      <c r="JG279" s="13"/>
      <c r="JH279" s="13"/>
      <c r="JI279" s="13"/>
      <c r="JJ279" s="13"/>
      <c r="JK279" s="13"/>
    </row>
    <row r="280" spans="21:271" x14ac:dyDescent="0.2">
      <c r="U280" s="13"/>
      <c r="V280" s="13"/>
      <c r="W280" s="13"/>
      <c r="X280" s="13"/>
      <c r="Y280" s="13"/>
      <c r="Z280" s="13"/>
      <c r="AA280" s="13"/>
      <c r="AB280" s="13"/>
      <c r="AC280" s="13"/>
      <c r="AD280" s="13"/>
      <c r="AE280" s="13"/>
      <c r="AF280" s="13"/>
      <c r="AG280" s="13"/>
      <c r="AH280" s="13"/>
      <c r="AI280" s="13"/>
      <c r="AJ280" s="13"/>
      <c r="AK280" s="13"/>
      <c r="AL280" s="13"/>
      <c r="AM280" s="13"/>
      <c r="AN280" s="13"/>
      <c r="AO280" s="13"/>
      <c r="AP280" s="13"/>
      <c r="AQ280" s="13"/>
      <c r="AR280" s="13"/>
      <c r="AS280" s="13"/>
      <c r="AT280" s="13"/>
      <c r="AU280" s="13"/>
      <c r="AV280" s="13"/>
      <c r="AW280" s="13"/>
      <c r="AX280" s="13"/>
      <c r="AY280" s="13"/>
      <c r="AZ280" s="13"/>
      <c r="BA280" s="13"/>
      <c r="BB280" s="13"/>
      <c r="BC280" s="13"/>
      <c r="BD280" s="13"/>
      <c r="BE280" s="13"/>
      <c r="BF280" s="13"/>
      <c r="BG280" s="13"/>
      <c r="BH280" s="13"/>
      <c r="BI280" s="13"/>
      <c r="BJ280" s="13"/>
      <c r="BK280" s="13"/>
      <c r="BL280" s="13"/>
      <c r="BM280" s="13"/>
      <c r="BN280" s="13"/>
      <c r="BO280" s="13"/>
      <c r="BP280" s="13"/>
      <c r="BQ280" s="13"/>
      <c r="BR280" s="13"/>
      <c r="BS280" s="13"/>
      <c r="BT280" s="13"/>
      <c r="BU280" s="13"/>
      <c r="BV280" s="13"/>
      <c r="BW280" s="13"/>
      <c r="BX280" s="13"/>
      <c r="BY280" s="13"/>
      <c r="BZ280" s="13"/>
      <c r="CA280" s="13"/>
      <c r="CB280" s="13"/>
      <c r="CC280" s="13"/>
      <c r="CD280" s="13"/>
      <c r="CE280" s="13"/>
      <c r="CF280" s="13"/>
      <c r="CG280" s="13"/>
      <c r="CH280" s="13"/>
      <c r="CI280" s="13"/>
      <c r="CJ280" s="13"/>
      <c r="CK280" s="13"/>
      <c r="CL280" s="13"/>
      <c r="CM280" s="13"/>
      <c r="CN280" s="13"/>
      <c r="CO280" s="13"/>
      <c r="CP280" s="13"/>
      <c r="CQ280" s="13"/>
      <c r="CR280" s="13"/>
      <c r="CS280" s="13"/>
      <c r="CT280" s="13"/>
      <c r="CU280" s="13"/>
      <c r="CV280" s="13"/>
      <c r="CW280" s="13"/>
      <c r="CX280" s="13"/>
      <c r="CY280" s="13"/>
      <c r="CZ280" s="13"/>
      <c r="DA280" s="13"/>
      <c r="DB280" s="13"/>
      <c r="DC280" s="13"/>
      <c r="DD280" s="13"/>
      <c r="DE280" s="13"/>
      <c r="DF280" s="13"/>
      <c r="DG280" s="13"/>
      <c r="DH280" s="13"/>
      <c r="DI280" s="13"/>
      <c r="DJ280" s="13"/>
      <c r="DK280" s="13"/>
      <c r="DL280" s="13"/>
      <c r="DM280" s="13"/>
      <c r="DN280" s="13"/>
      <c r="DO280" s="13"/>
      <c r="DP280" s="13"/>
      <c r="DQ280" s="13"/>
      <c r="DR280" s="13"/>
      <c r="DS280" s="13"/>
      <c r="DT280" s="13"/>
      <c r="DU280" s="13"/>
      <c r="DV280" s="13"/>
      <c r="DW280" s="13"/>
      <c r="DX280" s="13"/>
      <c r="DY280" s="13"/>
      <c r="DZ280" s="13"/>
      <c r="EA280" s="13"/>
      <c r="EB280" s="13"/>
      <c r="EC280" s="13"/>
      <c r="ED280" s="13"/>
      <c r="EE280" s="13"/>
      <c r="EF280" s="13"/>
      <c r="EG280" s="13"/>
      <c r="EH280" s="13"/>
      <c r="EI280" s="13"/>
      <c r="EJ280" s="13"/>
      <c r="EK280" s="13"/>
      <c r="EL280" s="13"/>
      <c r="EM280" s="13"/>
      <c r="EN280" s="13"/>
      <c r="EO280" s="13"/>
      <c r="EP280" s="13"/>
      <c r="EQ280" s="13"/>
      <c r="ER280" s="13"/>
      <c r="ES280" s="13"/>
      <c r="ET280" s="13"/>
      <c r="EU280" s="13"/>
      <c r="EV280" s="13"/>
      <c r="EW280" s="13"/>
      <c r="EX280" s="13"/>
      <c r="EY280" s="13"/>
      <c r="EZ280" s="13"/>
      <c r="FA280" s="13"/>
      <c r="FB280" s="13"/>
      <c r="FC280" s="13"/>
      <c r="FD280" s="13"/>
      <c r="FE280" s="13"/>
      <c r="FF280" s="13"/>
      <c r="FG280" s="13"/>
      <c r="FH280" s="13"/>
      <c r="FI280" s="13"/>
      <c r="FJ280" s="13"/>
      <c r="FK280" s="13"/>
      <c r="FL280" s="13"/>
      <c r="FM280" s="13"/>
      <c r="FN280" s="13"/>
      <c r="FO280" s="13"/>
      <c r="FP280" s="13"/>
      <c r="FQ280" s="13"/>
      <c r="FR280" s="13"/>
      <c r="FS280" s="13"/>
      <c r="FT280" s="13"/>
      <c r="FU280" s="13"/>
      <c r="FV280" s="13"/>
      <c r="FW280" s="13"/>
      <c r="FX280" s="13"/>
      <c r="FY280" s="13"/>
      <c r="FZ280" s="13"/>
      <c r="GA280" s="13"/>
      <c r="GB280" s="13"/>
      <c r="GC280" s="13"/>
      <c r="GD280" s="13"/>
      <c r="GE280" s="13"/>
      <c r="GF280" s="13"/>
      <c r="GG280" s="13"/>
      <c r="GH280" s="13"/>
      <c r="GI280" s="13"/>
      <c r="GJ280" s="13"/>
      <c r="GK280" s="13"/>
      <c r="GL280" s="13"/>
      <c r="GM280" s="13"/>
      <c r="GN280" s="13"/>
      <c r="GO280" s="13"/>
      <c r="GP280" s="13"/>
      <c r="GQ280" s="13"/>
      <c r="GR280" s="13"/>
      <c r="GS280" s="13"/>
      <c r="GT280" s="13"/>
      <c r="GU280" s="13"/>
      <c r="GV280" s="13"/>
      <c r="GW280" s="13"/>
      <c r="GX280" s="13"/>
      <c r="GY280" s="13"/>
      <c r="GZ280" s="13"/>
      <c r="HA280" s="13"/>
      <c r="HB280" s="13"/>
      <c r="HC280" s="13"/>
      <c r="HD280" s="13"/>
      <c r="HE280" s="13"/>
      <c r="HF280" s="13"/>
      <c r="HG280" s="13"/>
      <c r="HH280" s="13"/>
      <c r="HI280" s="13"/>
      <c r="HJ280" s="13"/>
      <c r="HK280" s="13"/>
      <c r="HL280" s="13"/>
      <c r="HM280" s="13"/>
      <c r="HN280" s="13"/>
      <c r="HO280" s="13"/>
      <c r="HP280" s="13"/>
      <c r="HQ280" s="13"/>
      <c r="HR280" s="13"/>
      <c r="HS280" s="13"/>
      <c r="HT280" s="13"/>
      <c r="HU280" s="13"/>
      <c r="HV280" s="13"/>
      <c r="HW280" s="13"/>
      <c r="HX280" s="13"/>
      <c r="HY280" s="13"/>
      <c r="HZ280" s="13"/>
      <c r="IA280" s="13"/>
      <c r="IB280" s="13"/>
      <c r="IC280" s="13"/>
      <c r="ID280" s="13"/>
      <c r="IE280" s="13"/>
      <c r="IF280" s="13"/>
      <c r="IG280" s="13"/>
      <c r="IH280" s="13"/>
      <c r="II280" s="13"/>
      <c r="IJ280" s="13"/>
      <c r="IK280" s="13"/>
      <c r="IL280" s="13"/>
      <c r="IM280" s="13"/>
      <c r="IN280" s="13"/>
      <c r="IO280" s="13"/>
      <c r="IP280" s="13"/>
      <c r="IQ280" s="13"/>
      <c r="IR280" s="13"/>
      <c r="IS280" s="13"/>
      <c r="IT280" s="13"/>
      <c r="IU280" s="13"/>
      <c r="IV280" s="13"/>
      <c r="IW280" s="13"/>
      <c r="IX280" s="13"/>
      <c r="IY280" s="13"/>
      <c r="IZ280" s="13"/>
      <c r="JA280" s="13"/>
      <c r="JB280" s="13"/>
      <c r="JC280" s="13"/>
      <c r="JD280" s="13"/>
      <c r="JE280" s="13"/>
      <c r="JF280" s="13"/>
      <c r="JG280" s="13"/>
      <c r="JH280" s="13"/>
      <c r="JI280" s="13"/>
      <c r="JJ280" s="13"/>
      <c r="JK280" s="13"/>
    </row>
    <row r="281" spans="21:271" x14ac:dyDescent="0.2">
      <c r="U281" s="13"/>
      <c r="V281" s="13"/>
      <c r="W281" s="13"/>
      <c r="X281" s="13"/>
      <c r="Y281" s="13"/>
      <c r="Z281" s="13"/>
      <c r="AA281" s="13"/>
      <c r="AB281" s="13"/>
      <c r="AC281" s="13"/>
      <c r="AD281" s="13"/>
      <c r="AE281" s="13"/>
      <c r="AF281" s="13"/>
      <c r="AG281" s="13"/>
      <c r="AH281" s="13"/>
      <c r="AI281" s="13"/>
      <c r="AJ281" s="13"/>
      <c r="AK281" s="13"/>
      <c r="AL281" s="13"/>
      <c r="AM281" s="13"/>
      <c r="AN281" s="13"/>
      <c r="AO281" s="13"/>
      <c r="AP281" s="13"/>
      <c r="AQ281" s="13"/>
      <c r="AR281" s="13"/>
      <c r="AS281" s="13"/>
      <c r="AT281" s="13"/>
      <c r="AU281" s="13"/>
      <c r="AV281" s="13"/>
      <c r="AW281" s="13"/>
      <c r="AX281" s="13"/>
      <c r="AY281" s="13"/>
      <c r="AZ281" s="13"/>
      <c r="BA281" s="13"/>
      <c r="BB281" s="13"/>
      <c r="BC281" s="13"/>
      <c r="BD281" s="13"/>
      <c r="BE281" s="13"/>
      <c r="BF281" s="13"/>
      <c r="BG281" s="13"/>
      <c r="BH281" s="13"/>
      <c r="BI281" s="13"/>
      <c r="BJ281" s="13"/>
      <c r="BK281" s="13"/>
      <c r="BL281" s="13"/>
      <c r="BM281" s="13"/>
      <c r="BN281" s="13"/>
      <c r="BO281" s="13"/>
      <c r="BP281" s="13"/>
      <c r="BQ281" s="13"/>
      <c r="BR281" s="13"/>
      <c r="BS281" s="13"/>
      <c r="BT281" s="13"/>
      <c r="BU281" s="13"/>
      <c r="BV281" s="13"/>
      <c r="BW281" s="13"/>
      <c r="BX281" s="13"/>
      <c r="BY281" s="13"/>
      <c r="BZ281" s="13"/>
      <c r="CA281" s="13"/>
      <c r="CB281" s="13"/>
      <c r="CC281" s="13"/>
      <c r="CD281" s="13"/>
      <c r="CE281" s="13"/>
      <c r="CF281" s="13"/>
      <c r="CG281" s="13"/>
      <c r="CH281" s="13"/>
      <c r="CI281" s="13"/>
      <c r="CJ281" s="13"/>
      <c r="CK281" s="13"/>
      <c r="CL281" s="13"/>
      <c r="CM281" s="13"/>
      <c r="CN281" s="13"/>
      <c r="CO281" s="13"/>
      <c r="CP281" s="13"/>
      <c r="CQ281" s="13"/>
      <c r="CR281" s="13"/>
      <c r="CS281" s="13"/>
      <c r="CT281" s="13"/>
      <c r="CU281" s="13"/>
      <c r="CV281" s="13"/>
      <c r="CW281" s="13"/>
      <c r="CX281" s="13"/>
      <c r="CY281" s="13"/>
      <c r="CZ281" s="13"/>
      <c r="DA281" s="13"/>
      <c r="DB281" s="13"/>
      <c r="DC281" s="13"/>
      <c r="DD281" s="13"/>
      <c r="DE281" s="13"/>
      <c r="DF281" s="13"/>
      <c r="DG281" s="13"/>
      <c r="DH281" s="13"/>
      <c r="DI281" s="13"/>
      <c r="DJ281" s="13"/>
      <c r="DK281" s="13"/>
      <c r="DL281" s="13"/>
      <c r="DM281" s="13"/>
      <c r="DN281" s="13"/>
      <c r="DO281" s="13"/>
      <c r="DP281" s="13"/>
      <c r="DQ281" s="13"/>
      <c r="DR281" s="13"/>
      <c r="DS281" s="13"/>
      <c r="DT281" s="13"/>
      <c r="DU281" s="13"/>
      <c r="DV281" s="13"/>
      <c r="DW281" s="13"/>
      <c r="DX281" s="13"/>
      <c r="DY281" s="13"/>
      <c r="DZ281" s="13"/>
      <c r="EA281" s="13"/>
      <c r="EB281" s="13"/>
      <c r="EC281" s="13"/>
      <c r="ED281" s="13"/>
      <c r="EE281" s="13"/>
      <c r="EF281" s="13"/>
      <c r="EG281" s="13"/>
      <c r="EH281" s="13"/>
      <c r="EI281" s="13"/>
      <c r="EJ281" s="13"/>
      <c r="EK281" s="13"/>
      <c r="EL281" s="13"/>
      <c r="EM281" s="13"/>
      <c r="EN281" s="13"/>
      <c r="EO281" s="13"/>
      <c r="EP281" s="13"/>
      <c r="EQ281" s="13"/>
      <c r="ER281" s="13"/>
      <c r="ES281" s="13"/>
      <c r="ET281" s="13"/>
      <c r="EU281" s="13"/>
      <c r="EV281" s="13"/>
      <c r="EW281" s="13"/>
      <c r="EX281" s="13"/>
      <c r="EY281" s="13"/>
      <c r="EZ281" s="13"/>
      <c r="FA281" s="13"/>
      <c r="FB281" s="13"/>
      <c r="FC281" s="13"/>
      <c r="FD281" s="13"/>
      <c r="FE281" s="13"/>
      <c r="FF281" s="13"/>
      <c r="FG281" s="13"/>
      <c r="FH281" s="13"/>
      <c r="FI281" s="13"/>
      <c r="FJ281" s="13"/>
      <c r="FK281" s="13"/>
      <c r="FL281" s="13"/>
      <c r="FM281" s="13"/>
      <c r="FN281" s="13"/>
      <c r="FO281" s="13"/>
      <c r="FP281" s="13"/>
      <c r="FQ281" s="13"/>
      <c r="FR281" s="13"/>
      <c r="FS281" s="13"/>
      <c r="FT281" s="13"/>
      <c r="FU281" s="13"/>
      <c r="FV281" s="13"/>
      <c r="FW281" s="13"/>
      <c r="FX281" s="13"/>
      <c r="FY281" s="13"/>
      <c r="FZ281" s="13"/>
      <c r="GA281" s="13"/>
      <c r="GB281" s="13"/>
      <c r="GC281" s="13"/>
      <c r="GD281" s="13"/>
      <c r="GE281" s="13"/>
      <c r="GF281" s="13"/>
      <c r="GG281" s="13"/>
      <c r="GH281" s="13"/>
      <c r="GI281" s="13"/>
      <c r="GJ281" s="13"/>
      <c r="GK281" s="13"/>
      <c r="GL281" s="13"/>
      <c r="GM281" s="13"/>
      <c r="GN281" s="13"/>
      <c r="GO281" s="13"/>
      <c r="GP281" s="13"/>
      <c r="GQ281" s="13"/>
      <c r="GR281" s="13"/>
      <c r="GS281" s="13"/>
      <c r="GT281" s="13"/>
      <c r="GU281" s="13"/>
      <c r="GV281" s="13"/>
      <c r="GW281" s="13"/>
      <c r="GX281" s="13"/>
      <c r="GY281" s="13"/>
      <c r="GZ281" s="13"/>
      <c r="HA281" s="13"/>
      <c r="HB281" s="13"/>
      <c r="HC281" s="13"/>
      <c r="HD281" s="13"/>
      <c r="HE281" s="13"/>
      <c r="HF281" s="13"/>
      <c r="HG281" s="13"/>
      <c r="HH281" s="13"/>
      <c r="HI281" s="13"/>
      <c r="HJ281" s="13"/>
      <c r="HK281" s="13"/>
      <c r="HL281" s="13"/>
      <c r="HM281" s="13"/>
      <c r="HN281" s="13"/>
      <c r="HO281" s="13"/>
      <c r="HP281" s="13"/>
      <c r="HQ281" s="13"/>
      <c r="HR281" s="13"/>
      <c r="HS281" s="13"/>
      <c r="HT281" s="13"/>
      <c r="HU281" s="13"/>
      <c r="HV281" s="13"/>
      <c r="HW281" s="13"/>
      <c r="HX281" s="13"/>
      <c r="HY281" s="13"/>
      <c r="HZ281" s="13"/>
      <c r="IA281" s="13"/>
      <c r="IB281" s="13"/>
      <c r="IC281" s="13"/>
      <c r="ID281" s="13"/>
      <c r="IE281" s="13"/>
      <c r="IF281" s="13"/>
      <c r="IG281" s="13"/>
      <c r="IH281" s="13"/>
      <c r="II281" s="13"/>
      <c r="IJ281" s="13"/>
      <c r="IK281" s="13"/>
      <c r="IL281" s="13"/>
      <c r="IM281" s="13"/>
      <c r="IN281" s="13"/>
      <c r="IO281" s="13"/>
      <c r="IP281" s="13"/>
      <c r="IQ281" s="13"/>
      <c r="IR281" s="13"/>
      <c r="IS281" s="13"/>
      <c r="IT281" s="13"/>
      <c r="IU281" s="13"/>
      <c r="IV281" s="13"/>
      <c r="IW281" s="13"/>
      <c r="IX281" s="13"/>
      <c r="IY281" s="13"/>
      <c r="IZ281" s="13"/>
      <c r="JA281" s="13"/>
      <c r="JB281" s="13"/>
      <c r="JC281" s="13"/>
      <c r="JD281" s="13"/>
      <c r="JE281" s="13"/>
      <c r="JF281" s="13"/>
      <c r="JG281" s="13"/>
      <c r="JH281" s="13"/>
      <c r="JI281" s="13"/>
      <c r="JJ281" s="13"/>
      <c r="JK281" s="13"/>
    </row>
    <row r="282" spans="21:271" x14ac:dyDescent="0.2">
      <c r="U282" s="13"/>
      <c r="V282" s="13"/>
      <c r="W282" s="13"/>
      <c r="X282" s="13"/>
      <c r="Y282" s="13"/>
      <c r="Z282" s="13"/>
      <c r="AA282" s="13"/>
      <c r="AB282" s="13"/>
      <c r="AC282" s="13"/>
      <c r="AD282" s="13"/>
      <c r="AE282" s="13"/>
      <c r="AF282" s="13"/>
      <c r="AG282" s="13"/>
      <c r="AH282" s="13"/>
      <c r="AI282" s="13"/>
      <c r="AJ282" s="13"/>
      <c r="AK282" s="13"/>
      <c r="AL282" s="13"/>
      <c r="AM282" s="13"/>
      <c r="AN282" s="13"/>
      <c r="AO282" s="13"/>
      <c r="AP282" s="13"/>
      <c r="AQ282" s="13"/>
      <c r="AR282" s="13"/>
      <c r="AS282" s="13"/>
      <c r="AT282" s="13"/>
      <c r="AU282" s="13"/>
      <c r="AV282" s="13"/>
      <c r="AW282" s="13"/>
      <c r="AX282" s="13"/>
      <c r="AY282" s="13"/>
      <c r="AZ282" s="13"/>
      <c r="BA282" s="13"/>
      <c r="BB282" s="13"/>
      <c r="BC282" s="13"/>
      <c r="BD282" s="13"/>
      <c r="BE282" s="13"/>
      <c r="BF282" s="13"/>
      <c r="BG282" s="13"/>
      <c r="BH282" s="13"/>
      <c r="BI282" s="13"/>
      <c r="BJ282" s="13"/>
      <c r="BK282" s="13"/>
      <c r="BL282" s="13"/>
      <c r="BM282" s="13"/>
      <c r="BN282" s="13"/>
      <c r="BO282" s="13"/>
      <c r="BP282" s="13"/>
      <c r="BQ282" s="13"/>
      <c r="BR282" s="13"/>
      <c r="BS282" s="13"/>
      <c r="BT282" s="13"/>
      <c r="BU282" s="13"/>
      <c r="BV282" s="13"/>
      <c r="BW282" s="13"/>
      <c r="BX282" s="13"/>
      <c r="BY282" s="13"/>
      <c r="BZ282" s="13"/>
      <c r="CA282" s="13"/>
      <c r="CB282" s="13"/>
      <c r="CC282" s="13"/>
      <c r="CD282" s="13"/>
      <c r="CE282" s="13"/>
      <c r="CF282" s="13"/>
      <c r="CG282" s="13"/>
      <c r="CH282" s="13"/>
      <c r="CI282" s="13"/>
      <c r="CJ282" s="13"/>
      <c r="CK282" s="13"/>
      <c r="CL282" s="13"/>
      <c r="CM282" s="13"/>
      <c r="CN282" s="13"/>
      <c r="CO282" s="13"/>
      <c r="CP282" s="13"/>
      <c r="CQ282" s="13"/>
      <c r="CR282" s="13"/>
      <c r="CS282" s="13"/>
      <c r="CT282" s="13"/>
      <c r="CU282" s="13"/>
      <c r="CV282" s="13"/>
      <c r="CW282" s="13"/>
      <c r="CX282" s="13"/>
      <c r="CY282" s="13"/>
      <c r="CZ282" s="13"/>
      <c r="DA282" s="13"/>
      <c r="DB282" s="13"/>
      <c r="DC282" s="13"/>
      <c r="DD282" s="13"/>
      <c r="DE282" s="13"/>
      <c r="DF282" s="13"/>
      <c r="DG282" s="13"/>
      <c r="DH282" s="13"/>
      <c r="DI282" s="13"/>
      <c r="DJ282" s="13"/>
      <c r="DK282" s="13"/>
      <c r="DL282" s="13"/>
      <c r="DM282" s="13"/>
      <c r="DN282" s="13"/>
      <c r="DO282" s="13"/>
      <c r="DP282" s="13"/>
      <c r="DQ282" s="13"/>
      <c r="DR282" s="13"/>
      <c r="DS282" s="13"/>
      <c r="DT282" s="13"/>
      <c r="DU282" s="13"/>
      <c r="DV282" s="13"/>
      <c r="DW282" s="13"/>
      <c r="DX282" s="13"/>
      <c r="DY282" s="13"/>
      <c r="DZ282" s="13"/>
      <c r="EA282" s="13"/>
      <c r="EB282" s="13"/>
      <c r="EC282" s="13"/>
      <c r="ED282" s="13"/>
      <c r="EE282" s="13"/>
      <c r="EF282" s="13"/>
      <c r="EG282" s="13"/>
      <c r="EH282" s="13"/>
      <c r="EI282" s="13"/>
      <c r="EJ282" s="13"/>
      <c r="EK282" s="13"/>
      <c r="EL282" s="13"/>
      <c r="EM282" s="13"/>
      <c r="EN282" s="13"/>
      <c r="EO282" s="13"/>
      <c r="EP282" s="13"/>
      <c r="EQ282" s="13"/>
      <c r="ER282" s="13"/>
      <c r="ES282" s="13"/>
      <c r="ET282" s="13"/>
      <c r="EU282" s="13"/>
      <c r="EV282" s="13"/>
      <c r="EW282" s="13"/>
      <c r="EX282" s="13"/>
      <c r="EY282" s="13"/>
      <c r="EZ282" s="13"/>
      <c r="FA282" s="13"/>
      <c r="FB282" s="13"/>
      <c r="FC282" s="13"/>
      <c r="FD282" s="13"/>
      <c r="FE282" s="13"/>
      <c r="FF282" s="13"/>
      <c r="FG282" s="13"/>
      <c r="FH282" s="13"/>
      <c r="FI282" s="13"/>
      <c r="FJ282" s="13"/>
      <c r="FK282" s="13"/>
      <c r="FL282" s="13"/>
      <c r="FM282" s="13"/>
      <c r="FN282" s="13"/>
      <c r="FO282" s="13"/>
      <c r="FP282" s="13"/>
      <c r="FQ282" s="13"/>
      <c r="FR282" s="13"/>
      <c r="FS282" s="13"/>
      <c r="FT282" s="13"/>
      <c r="FU282" s="13"/>
      <c r="FV282" s="13"/>
      <c r="FW282" s="13"/>
      <c r="FX282" s="13"/>
      <c r="FY282" s="13"/>
      <c r="FZ282" s="13"/>
      <c r="GA282" s="13"/>
      <c r="GB282" s="13"/>
      <c r="GC282" s="13"/>
      <c r="GD282" s="13"/>
      <c r="GE282" s="13"/>
      <c r="GF282" s="13"/>
      <c r="GG282" s="13"/>
      <c r="GH282" s="13"/>
      <c r="GI282" s="13"/>
      <c r="GJ282" s="13"/>
      <c r="GK282" s="13"/>
      <c r="GL282" s="13"/>
      <c r="GM282" s="13"/>
      <c r="GN282" s="13"/>
      <c r="GO282" s="13"/>
      <c r="GP282" s="13"/>
      <c r="GQ282" s="13"/>
      <c r="GR282" s="13"/>
      <c r="GS282" s="13"/>
      <c r="GT282" s="13"/>
      <c r="GU282" s="13"/>
      <c r="GV282" s="13"/>
      <c r="GW282" s="13"/>
      <c r="GX282" s="13"/>
      <c r="GY282" s="13"/>
      <c r="GZ282" s="13"/>
      <c r="HA282" s="13"/>
      <c r="HB282" s="13"/>
      <c r="HC282" s="13"/>
      <c r="HD282" s="13"/>
      <c r="HE282" s="13"/>
      <c r="HF282" s="13"/>
      <c r="HG282" s="13"/>
      <c r="HH282" s="13"/>
      <c r="HI282" s="13"/>
      <c r="HJ282" s="13"/>
      <c r="HK282" s="13"/>
      <c r="HL282" s="13"/>
      <c r="HM282" s="13"/>
      <c r="HN282" s="13"/>
      <c r="HO282" s="13"/>
      <c r="HP282" s="13"/>
      <c r="HQ282" s="13"/>
      <c r="HR282" s="13"/>
      <c r="HS282" s="13"/>
      <c r="HT282" s="13"/>
      <c r="HU282" s="13"/>
      <c r="HV282" s="13"/>
      <c r="HW282" s="13"/>
      <c r="HX282" s="13"/>
      <c r="HY282" s="13"/>
      <c r="HZ282" s="13"/>
      <c r="IA282" s="13"/>
      <c r="IB282" s="13"/>
      <c r="IC282" s="13"/>
      <c r="ID282" s="13"/>
      <c r="IE282" s="13"/>
      <c r="IF282" s="13"/>
      <c r="IG282" s="13"/>
      <c r="IH282" s="13"/>
      <c r="II282" s="13"/>
      <c r="IJ282" s="13"/>
      <c r="IK282" s="13"/>
      <c r="IL282" s="13"/>
      <c r="IM282" s="13"/>
      <c r="IN282" s="13"/>
      <c r="IO282" s="13"/>
      <c r="IP282" s="13"/>
      <c r="IQ282" s="13"/>
      <c r="IR282" s="13"/>
      <c r="IS282" s="13"/>
      <c r="IT282" s="13"/>
      <c r="IU282" s="13"/>
      <c r="IV282" s="13"/>
      <c r="IW282" s="13"/>
      <c r="IX282" s="13"/>
      <c r="IY282" s="13"/>
      <c r="IZ282" s="13"/>
      <c r="JA282" s="13"/>
      <c r="JB282" s="13"/>
      <c r="JC282" s="13"/>
      <c r="JD282" s="13"/>
      <c r="JE282" s="13"/>
      <c r="JF282" s="13"/>
      <c r="JG282" s="13"/>
      <c r="JH282" s="13"/>
      <c r="JI282" s="13"/>
      <c r="JJ282" s="13"/>
      <c r="JK282" s="13"/>
    </row>
    <row r="283" spans="21:271" x14ac:dyDescent="0.2">
      <c r="U283" s="13"/>
      <c r="V283" s="13"/>
      <c r="W283" s="13"/>
      <c r="X283" s="13"/>
      <c r="Y283" s="13"/>
      <c r="Z283" s="13"/>
      <c r="AA283" s="13"/>
      <c r="AB283" s="13"/>
      <c r="AC283" s="13"/>
      <c r="AD283" s="13"/>
      <c r="AE283" s="13"/>
      <c r="AF283" s="13"/>
      <c r="AG283" s="13"/>
      <c r="AH283" s="13"/>
      <c r="AI283" s="13"/>
      <c r="AJ283" s="13"/>
      <c r="AK283" s="13"/>
      <c r="AL283" s="13"/>
      <c r="AM283" s="13"/>
      <c r="AN283" s="13"/>
      <c r="AO283" s="13"/>
      <c r="AP283" s="13"/>
      <c r="AQ283" s="13"/>
      <c r="AR283" s="13"/>
      <c r="AS283" s="13"/>
      <c r="AT283" s="13"/>
      <c r="AU283" s="13"/>
      <c r="AV283" s="13"/>
      <c r="AW283" s="13"/>
      <c r="AX283" s="13"/>
      <c r="AY283" s="13"/>
      <c r="AZ283" s="13"/>
      <c r="BA283" s="13"/>
      <c r="BB283" s="13"/>
      <c r="BC283" s="13"/>
      <c r="BD283" s="13"/>
      <c r="BE283" s="13"/>
      <c r="BF283" s="13"/>
      <c r="BG283" s="13"/>
      <c r="BH283" s="13"/>
      <c r="BI283" s="13"/>
      <c r="BJ283" s="13"/>
      <c r="BK283" s="13"/>
      <c r="BL283" s="13"/>
      <c r="BM283" s="13"/>
      <c r="BN283" s="13"/>
      <c r="BO283" s="13"/>
      <c r="BP283" s="13"/>
      <c r="BQ283" s="13"/>
      <c r="BR283" s="13"/>
      <c r="BS283" s="13"/>
      <c r="BT283" s="13"/>
      <c r="BU283" s="13"/>
      <c r="BV283" s="13"/>
      <c r="BW283" s="13"/>
      <c r="BX283" s="13"/>
      <c r="BY283" s="13"/>
      <c r="BZ283" s="13"/>
      <c r="CA283" s="13"/>
      <c r="CB283" s="13"/>
      <c r="CC283" s="13"/>
      <c r="CD283" s="13"/>
      <c r="CE283" s="13"/>
      <c r="CF283" s="13"/>
      <c r="CG283" s="13"/>
      <c r="CH283" s="13"/>
      <c r="CI283" s="13"/>
      <c r="CJ283" s="13"/>
      <c r="CK283" s="13"/>
      <c r="CL283" s="13"/>
      <c r="CM283" s="13"/>
      <c r="CN283" s="13"/>
      <c r="CO283" s="13"/>
      <c r="CP283" s="13"/>
      <c r="CQ283" s="13"/>
      <c r="CR283" s="13"/>
      <c r="CS283" s="13"/>
      <c r="CT283" s="13"/>
      <c r="CU283" s="13"/>
      <c r="CV283" s="13"/>
      <c r="CW283" s="13"/>
      <c r="CX283" s="13"/>
      <c r="CY283" s="13"/>
      <c r="CZ283" s="13"/>
      <c r="DA283" s="13"/>
      <c r="DB283" s="13"/>
      <c r="DC283" s="13"/>
      <c r="DD283" s="13"/>
      <c r="DE283" s="13"/>
      <c r="DF283" s="13"/>
      <c r="DG283" s="13"/>
      <c r="DH283" s="13"/>
      <c r="DI283" s="13"/>
      <c r="DJ283" s="13"/>
      <c r="DK283" s="13"/>
      <c r="DL283" s="13"/>
      <c r="DM283" s="13"/>
      <c r="DN283" s="13"/>
      <c r="DO283" s="13"/>
      <c r="DP283" s="13"/>
      <c r="DQ283" s="13"/>
      <c r="DR283" s="13"/>
      <c r="DS283" s="13"/>
      <c r="DT283" s="13"/>
      <c r="DU283" s="13"/>
      <c r="DV283" s="13"/>
      <c r="DW283" s="13"/>
      <c r="DX283" s="13"/>
      <c r="DY283" s="13"/>
      <c r="DZ283" s="13"/>
      <c r="EA283" s="13"/>
      <c r="EB283" s="13"/>
      <c r="EC283" s="13"/>
      <c r="ED283" s="13"/>
      <c r="EE283" s="13"/>
      <c r="EF283" s="13"/>
      <c r="EG283" s="13"/>
      <c r="EH283" s="13"/>
      <c r="EI283" s="13"/>
      <c r="EJ283" s="13"/>
      <c r="EK283" s="13"/>
      <c r="EL283" s="13"/>
      <c r="EM283" s="13"/>
      <c r="EN283" s="13"/>
      <c r="EO283" s="13"/>
      <c r="EP283" s="13"/>
      <c r="EQ283" s="13"/>
      <c r="ER283" s="13"/>
      <c r="ES283" s="13"/>
      <c r="ET283" s="13"/>
      <c r="EU283" s="13"/>
      <c r="EV283" s="13"/>
      <c r="EW283" s="13"/>
      <c r="EX283" s="13"/>
      <c r="EY283" s="13"/>
      <c r="EZ283" s="13"/>
      <c r="FA283" s="13"/>
      <c r="FB283" s="13"/>
      <c r="FC283" s="13"/>
      <c r="FD283" s="13"/>
      <c r="FE283" s="13"/>
      <c r="FF283" s="13"/>
      <c r="FG283" s="13"/>
      <c r="FH283" s="13"/>
      <c r="FI283" s="13"/>
      <c r="FJ283" s="13"/>
      <c r="FK283" s="13"/>
      <c r="FL283" s="13"/>
      <c r="FM283" s="13"/>
      <c r="FN283" s="13"/>
      <c r="FO283" s="13"/>
      <c r="FP283" s="13"/>
      <c r="FQ283" s="13"/>
      <c r="FR283" s="13"/>
      <c r="FS283" s="13"/>
      <c r="FT283" s="13"/>
      <c r="FU283" s="13"/>
      <c r="FV283" s="13"/>
      <c r="FW283" s="13"/>
      <c r="FX283" s="13"/>
      <c r="FY283" s="13"/>
      <c r="FZ283" s="13"/>
      <c r="GA283" s="13"/>
      <c r="GB283" s="13"/>
      <c r="GC283" s="13"/>
      <c r="GD283" s="13"/>
      <c r="GE283" s="13"/>
      <c r="GF283" s="13"/>
      <c r="GG283" s="13"/>
      <c r="GH283" s="13"/>
      <c r="GI283" s="13"/>
      <c r="GJ283" s="13"/>
      <c r="GK283" s="13"/>
      <c r="GL283" s="13"/>
      <c r="GM283" s="13"/>
      <c r="GN283" s="13"/>
      <c r="GO283" s="13"/>
      <c r="GP283" s="13"/>
      <c r="GQ283" s="13"/>
      <c r="GR283" s="13"/>
      <c r="GS283" s="13"/>
      <c r="GT283" s="13"/>
      <c r="GU283" s="13"/>
      <c r="GV283" s="13"/>
      <c r="GW283" s="13"/>
      <c r="GX283" s="13"/>
      <c r="GY283" s="13"/>
      <c r="GZ283" s="13"/>
      <c r="HA283" s="13"/>
      <c r="HB283" s="13"/>
      <c r="HC283" s="13"/>
      <c r="HD283" s="13"/>
      <c r="HE283" s="13"/>
      <c r="HF283" s="13"/>
      <c r="HG283" s="13"/>
      <c r="HH283" s="13"/>
      <c r="HI283" s="13"/>
      <c r="HJ283" s="13"/>
      <c r="HK283" s="13"/>
      <c r="HL283" s="13"/>
      <c r="HM283" s="13"/>
      <c r="HN283" s="13"/>
      <c r="HO283" s="13"/>
      <c r="HP283" s="13"/>
      <c r="HQ283" s="13"/>
      <c r="HR283" s="13"/>
      <c r="HS283" s="13"/>
      <c r="HT283" s="13"/>
      <c r="HU283" s="13"/>
      <c r="HV283" s="13"/>
      <c r="HW283" s="13"/>
      <c r="HX283" s="13"/>
      <c r="HY283" s="13"/>
      <c r="HZ283" s="13"/>
      <c r="IA283" s="13"/>
      <c r="IB283" s="13"/>
      <c r="IC283" s="13"/>
      <c r="ID283" s="13"/>
      <c r="IE283" s="13"/>
      <c r="IF283" s="13"/>
      <c r="IG283" s="13"/>
      <c r="IH283" s="13"/>
      <c r="II283" s="13"/>
      <c r="IJ283" s="13"/>
      <c r="IK283" s="13"/>
      <c r="IL283" s="13"/>
      <c r="IM283" s="13"/>
      <c r="IN283" s="13"/>
      <c r="IO283" s="13"/>
      <c r="IP283" s="13"/>
      <c r="IQ283" s="13"/>
      <c r="IR283" s="13"/>
      <c r="IS283" s="13"/>
      <c r="IT283" s="13"/>
      <c r="IU283" s="13"/>
      <c r="IV283" s="13"/>
      <c r="IW283" s="13"/>
      <c r="IX283" s="13"/>
      <c r="IY283" s="13"/>
      <c r="IZ283" s="13"/>
      <c r="JA283" s="13"/>
      <c r="JB283" s="13"/>
      <c r="JC283" s="13"/>
      <c r="JD283" s="13"/>
      <c r="JE283" s="13"/>
      <c r="JF283" s="13"/>
      <c r="JG283" s="13"/>
      <c r="JH283" s="13"/>
      <c r="JI283" s="13"/>
      <c r="JJ283" s="13"/>
      <c r="JK283" s="13"/>
    </row>
    <row r="284" spans="21:271" x14ac:dyDescent="0.2">
      <c r="U284" s="13"/>
      <c r="V284" s="13"/>
      <c r="W284" s="13"/>
      <c r="X284" s="13"/>
      <c r="Y284" s="13"/>
      <c r="Z284" s="13"/>
      <c r="AA284" s="13"/>
      <c r="AB284" s="13"/>
      <c r="AC284" s="13"/>
      <c r="AD284" s="13"/>
      <c r="AE284" s="13"/>
      <c r="AF284" s="13"/>
      <c r="AG284" s="13"/>
      <c r="AH284" s="13"/>
      <c r="AI284" s="13"/>
      <c r="AJ284" s="13"/>
      <c r="AK284" s="13"/>
      <c r="AL284" s="13"/>
      <c r="AM284" s="13"/>
      <c r="AN284" s="13"/>
      <c r="AO284" s="13"/>
      <c r="AP284" s="13"/>
      <c r="AQ284" s="13"/>
      <c r="AR284" s="13"/>
      <c r="AS284" s="13"/>
      <c r="AT284" s="13"/>
      <c r="AU284" s="13"/>
      <c r="AV284" s="13"/>
      <c r="AW284" s="13"/>
      <c r="AX284" s="13"/>
      <c r="AY284" s="13"/>
      <c r="AZ284" s="13"/>
      <c r="BA284" s="13"/>
      <c r="BB284" s="13"/>
      <c r="BC284" s="13"/>
      <c r="BD284" s="13"/>
      <c r="BE284" s="13"/>
      <c r="BF284" s="13"/>
      <c r="BG284" s="13"/>
      <c r="BH284" s="13"/>
      <c r="BI284" s="13"/>
      <c r="BJ284" s="13"/>
      <c r="BK284" s="13"/>
      <c r="BL284" s="13"/>
      <c r="BM284" s="13"/>
      <c r="BN284" s="13"/>
      <c r="BO284" s="13"/>
      <c r="BP284" s="13"/>
      <c r="BQ284" s="13"/>
      <c r="BR284" s="13"/>
      <c r="BS284" s="13"/>
      <c r="BT284" s="13"/>
      <c r="BU284" s="13"/>
      <c r="BV284" s="13"/>
      <c r="BW284" s="13"/>
      <c r="BX284" s="13"/>
      <c r="BY284" s="13"/>
      <c r="BZ284" s="13"/>
      <c r="CA284" s="13"/>
      <c r="CB284" s="13"/>
      <c r="CC284" s="13"/>
      <c r="CD284" s="13"/>
      <c r="CE284" s="13"/>
      <c r="CF284" s="13"/>
      <c r="CG284" s="13"/>
      <c r="CH284" s="13"/>
      <c r="CI284" s="13"/>
      <c r="CJ284" s="13"/>
      <c r="CK284" s="13"/>
      <c r="CL284" s="13"/>
      <c r="CM284" s="13"/>
      <c r="CN284" s="13"/>
      <c r="CO284" s="13"/>
      <c r="CP284" s="13"/>
      <c r="CQ284" s="13"/>
      <c r="CR284" s="13"/>
      <c r="CS284" s="13"/>
      <c r="CT284" s="13"/>
      <c r="CU284" s="13"/>
      <c r="CV284" s="13"/>
      <c r="CW284" s="13"/>
      <c r="CX284" s="13"/>
      <c r="CY284" s="13"/>
      <c r="CZ284" s="13"/>
      <c r="DA284" s="13"/>
      <c r="DB284" s="13"/>
      <c r="DC284" s="13"/>
      <c r="DD284" s="13"/>
      <c r="DE284" s="13"/>
      <c r="DF284" s="13"/>
      <c r="DG284" s="13"/>
      <c r="DH284" s="13"/>
      <c r="DI284" s="13"/>
      <c r="DJ284" s="13"/>
      <c r="DK284" s="13"/>
      <c r="DL284" s="13"/>
      <c r="DM284" s="13"/>
      <c r="DN284" s="13"/>
      <c r="DO284" s="13"/>
      <c r="DP284" s="13"/>
      <c r="DQ284" s="13"/>
      <c r="DR284" s="13"/>
      <c r="DS284" s="13"/>
      <c r="DT284" s="13"/>
      <c r="DU284" s="13"/>
      <c r="DV284" s="13"/>
      <c r="DW284" s="13"/>
      <c r="DX284" s="13"/>
      <c r="DY284" s="13"/>
      <c r="DZ284" s="13"/>
      <c r="EA284" s="13"/>
      <c r="EB284" s="13"/>
      <c r="EC284" s="13"/>
      <c r="ED284" s="13"/>
      <c r="EE284" s="13"/>
      <c r="EF284" s="13"/>
      <c r="EG284" s="13"/>
      <c r="EH284" s="13"/>
      <c r="EI284" s="13"/>
      <c r="EJ284" s="13"/>
      <c r="EK284" s="13"/>
      <c r="EL284" s="13"/>
      <c r="EM284" s="13"/>
      <c r="EN284" s="13"/>
      <c r="EO284" s="13"/>
      <c r="EP284" s="13"/>
      <c r="EQ284" s="13"/>
      <c r="ER284" s="13"/>
      <c r="ES284" s="13"/>
      <c r="ET284" s="13"/>
      <c r="EU284" s="13"/>
      <c r="EV284" s="13"/>
      <c r="EW284" s="13"/>
      <c r="EX284" s="13"/>
      <c r="EY284" s="13"/>
      <c r="EZ284" s="13"/>
      <c r="FA284" s="13"/>
      <c r="FB284" s="13"/>
      <c r="FC284" s="13"/>
      <c r="FD284" s="13"/>
      <c r="FE284" s="13"/>
      <c r="FF284" s="13"/>
      <c r="FG284" s="13"/>
      <c r="FH284" s="13"/>
      <c r="FI284" s="13"/>
      <c r="FJ284" s="13"/>
      <c r="FK284" s="13"/>
      <c r="FL284" s="13"/>
      <c r="FM284" s="13"/>
      <c r="FN284" s="13"/>
      <c r="FO284" s="13"/>
      <c r="FP284" s="13"/>
      <c r="FQ284" s="13"/>
      <c r="FR284" s="13"/>
      <c r="FS284" s="13"/>
      <c r="FT284" s="13"/>
      <c r="FU284" s="13"/>
      <c r="FV284" s="13"/>
      <c r="FW284" s="13"/>
      <c r="FX284" s="13"/>
      <c r="FY284" s="13"/>
      <c r="FZ284" s="13"/>
      <c r="GA284" s="13"/>
      <c r="GB284" s="13"/>
      <c r="GC284" s="13"/>
      <c r="GD284" s="13"/>
      <c r="GE284" s="13"/>
      <c r="GF284" s="13"/>
      <c r="GG284" s="13"/>
      <c r="GH284" s="13"/>
      <c r="GI284" s="13"/>
      <c r="GJ284" s="13"/>
      <c r="GK284" s="13"/>
      <c r="GL284" s="13"/>
      <c r="GM284" s="13"/>
      <c r="GN284" s="13"/>
      <c r="GO284" s="13"/>
      <c r="GP284" s="13"/>
      <c r="GQ284" s="13"/>
      <c r="GR284" s="13"/>
      <c r="GS284" s="13"/>
      <c r="GT284" s="13"/>
      <c r="GU284" s="13"/>
      <c r="GV284" s="13"/>
      <c r="GW284" s="13"/>
      <c r="GX284" s="13"/>
      <c r="GY284" s="13"/>
      <c r="GZ284" s="13"/>
      <c r="HA284" s="13"/>
      <c r="HB284" s="13"/>
      <c r="HC284" s="13"/>
      <c r="HD284" s="13"/>
      <c r="HE284" s="13"/>
      <c r="HF284" s="13"/>
      <c r="HG284" s="13"/>
      <c r="HH284" s="13"/>
      <c r="HI284" s="13"/>
      <c r="HJ284" s="13"/>
      <c r="HK284" s="13"/>
      <c r="HL284" s="13"/>
      <c r="HM284" s="13"/>
      <c r="HN284" s="13"/>
      <c r="HO284" s="13"/>
      <c r="HP284" s="13"/>
      <c r="HQ284" s="13"/>
      <c r="HR284" s="13"/>
      <c r="HS284" s="13"/>
      <c r="HT284" s="13"/>
      <c r="HU284" s="13"/>
      <c r="HV284" s="13"/>
      <c r="HW284" s="13"/>
      <c r="HX284" s="13"/>
      <c r="HY284" s="13"/>
      <c r="HZ284" s="13"/>
      <c r="IA284" s="13"/>
      <c r="IB284" s="13"/>
      <c r="IC284" s="13"/>
      <c r="ID284" s="13"/>
      <c r="IE284" s="13"/>
      <c r="IF284" s="13"/>
      <c r="IG284" s="13"/>
      <c r="IH284" s="13"/>
      <c r="II284" s="13"/>
      <c r="IJ284" s="13"/>
      <c r="IK284" s="13"/>
      <c r="IL284" s="13"/>
      <c r="IM284" s="13"/>
      <c r="IN284" s="13"/>
      <c r="IO284" s="13"/>
      <c r="IP284" s="13"/>
      <c r="IQ284" s="13"/>
      <c r="IR284" s="13"/>
      <c r="IS284" s="13"/>
      <c r="IT284" s="13"/>
      <c r="IU284" s="13"/>
      <c r="IV284" s="13"/>
      <c r="IW284" s="13"/>
      <c r="IX284" s="13"/>
      <c r="IY284" s="13"/>
      <c r="IZ284" s="13"/>
      <c r="JA284" s="13"/>
      <c r="JB284" s="13"/>
      <c r="JC284" s="13"/>
      <c r="JD284" s="13"/>
      <c r="JE284" s="13"/>
      <c r="JF284" s="13"/>
      <c r="JG284" s="13"/>
      <c r="JH284" s="13"/>
      <c r="JI284" s="13"/>
      <c r="JJ284" s="13"/>
      <c r="JK284" s="13"/>
    </row>
    <row r="285" spans="21:271" x14ac:dyDescent="0.2">
      <c r="U285" s="13"/>
      <c r="V285" s="13"/>
      <c r="W285" s="13"/>
      <c r="X285" s="13"/>
      <c r="Y285" s="13"/>
      <c r="Z285" s="13"/>
      <c r="AA285" s="13"/>
      <c r="AB285" s="13"/>
      <c r="AC285" s="13"/>
      <c r="AD285" s="13"/>
      <c r="AE285" s="13"/>
      <c r="AF285" s="13"/>
      <c r="AG285" s="13"/>
      <c r="AH285" s="13"/>
      <c r="AI285" s="13"/>
      <c r="AJ285" s="13"/>
      <c r="AK285" s="13"/>
      <c r="AL285" s="13"/>
      <c r="AM285" s="13"/>
      <c r="AN285" s="13"/>
      <c r="AO285" s="13"/>
      <c r="AP285" s="13"/>
      <c r="AQ285" s="13"/>
      <c r="AR285" s="13"/>
      <c r="AS285" s="13"/>
      <c r="AT285" s="13"/>
      <c r="AU285" s="13"/>
      <c r="AV285" s="13"/>
      <c r="AW285" s="13"/>
      <c r="AX285" s="13"/>
      <c r="AY285" s="13"/>
      <c r="AZ285" s="13"/>
      <c r="BA285" s="13"/>
      <c r="BB285" s="13"/>
      <c r="BC285" s="13"/>
      <c r="BD285" s="13"/>
      <c r="BE285" s="13"/>
      <c r="BF285" s="13"/>
      <c r="BG285" s="13"/>
      <c r="BH285" s="13"/>
      <c r="BI285" s="13"/>
      <c r="BJ285" s="13"/>
      <c r="BK285" s="13"/>
      <c r="BL285" s="13"/>
      <c r="BM285" s="13"/>
      <c r="BN285" s="13"/>
      <c r="BO285" s="13"/>
      <c r="BP285" s="13"/>
      <c r="BQ285" s="13"/>
      <c r="BR285" s="13"/>
      <c r="BS285" s="13"/>
      <c r="BT285" s="13"/>
      <c r="BU285" s="13"/>
      <c r="BV285" s="13"/>
      <c r="BW285" s="13"/>
      <c r="BX285" s="13"/>
      <c r="BY285" s="13"/>
      <c r="BZ285" s="13"/>
      <c r="CA285" s="13"/>
      <c r="CB285" s="13"/>
      <c r="CC285" s="13"/>
      <c r="CD285" s="13"/>
      <c r="CE285" s="13"/>
      <c r="CF285" s="13"/>
      <c r="CG285" s="13"/>
      <c r="CH285" s="13"/>
      <c r="CI285" s="13"/>
      <c r="CJ285" s="13"/>
      <c r="CK285" s="13"/>
      <c r="CL285" s="13"/>
      <c r="CM285" s="13"/>
      <c r="CN285" s="13"/>
      <c r="CO285" s="13"/>
      <c r="CP285" s="13"/>
      <c r="CQ285" s="13"/>
      <c r="CR285" s="13"/>
      <c r="CS285" s="13"/>
      <c r="CT285" s="13"/>
      <c r="CU285" s="13"/>
      <c r="CV285" s="13"/>
      <c r="CW285" s="13"/>
      <c r="CX285" s="13"/>
      <c r="CY285" s="13"/>
      <c r="CZ285" s="13"/>
      <c r="DA285" s="13"/>
      <c r="DB285" s="13"/>
      <c r="DC285" s="13"/>
      <c r="DD285" s="13"/>
      <c r="DE285" s="13"/>
      <c r="DF285" s="13"/>
      <c r="DG285" s="13"/>
      <c r="DH285" s="13"/>
      <c r="DI285" s="13"/>
      <c r="DJ285" s="13"/>
      <c r="DK285" s="13"/>
      <c r="DL285" s="13"/>
      <c r="DM285" s="13"/>
      <c r="DN285" s="13"/>
      <c r="DO285" s="13"/>
      <c r="DP285" s="13"/>
      <c r="DQ285" s="13"/>
      <c r="DR285" s="13"/>
      <c r="DS285" s="13"/>
      <c r="DT285" s="13"/>
      <c r="DU285" s="13"/>
      <c r="DV285" s="13"/>
      <c r="DW285" s="13"/>
      <c r="DX285" s="13"/>
      <c r="DY285" s="13"/>
      <c r="DZ285" s="13"/>
      <c r="EA285" s="13"/>
      <c r="EB285" s="13"/>
      <c r="EC285" s="13"/>
      <c r="ED285" s="13"/>
      <c r="EE285" s="13"/>
      <c r="EF285" s="13"/>
      <c r="EG285" s="13"/>
      <c r="EH285" s="13"/>
      <c r="EI285" s="13"/>
      <c r="EJ285" s="13"/>
      <c r="EK285" s="13"/>
      <c r="EL285" s="13"/>
      <c r="EM285" s="13"/>
      <c r="EN285" s="13"/>
      <c r="EO285" s="13"/>
      <c r="EP285" s="13"/>
      <c r="EQ285" s="13"/>
      <c r="ER285" s="13"/>
      <c r="ES285" s="13"/>
      <c r="ET285" s="13"/>
      <c r="EU285" s="13"/>
      <c r="EV285" s="13"/>
      <c r="EW285" s="13"/>
      <c r="EX285" s="13"/>
      <c r="EY285" s="13"/>
      <c r="EZ285" s="13"/>
      <c r="FA285" s="13"/>
      <c r="FB285" s="13"/>
      <c r="FC285" s="13"/>
      <c r="FD285" s="13"/>
      <c r="FE285" s="13"/>
      <c r="FF285" s="13"/>
      <c r="FG285" s="13"/>
      <c r="FH285" s="13"/>
      <c r="FI285" s="13"/>
      <c r="FJ285" s="13"/>
      <c r="FK285" s="13"/>
      <c r="FL285" s="13"/>
      <c r="FM285" s="13"/>
      <c r="FN285" s="13"/>
      <c r="FO285" s="13"/>
      <c r="FP285" s="13"/>
      <c r="FQ285" s="13"/>
      <c r="FR285" s="13"/>
      <c r="FS285" s="13"/>
      <c r="FT285" s="13"/>
      <c r="FU285" s="13"/>
      <c r="FV285" s="13"/>
      <c r="FW285" s="13"/>
      <c r="FX285" s="13"/>
      <c r="FY285" s="13"/>
      <c r="FZ285" s="13"/>
      <c r="GA285" s="13"/>
      <c r="GB285" s="13"/>
      <c r="GC285" s="13"/>
      <c r="GD285" s="13"/>
      <c r="GE285" s="13"/>
      <c r="GF285" s="13"/>
      <c r="GG285" s="13"/>
      <c r="GH285" s="13"/>
      <c r="GI285" s="13"/>
      <c r="GJ285" s="13"/>
      <c r="GK285" s="13"/>
      <c r="GL285" s="13"/>
      <c r="GM285" s="13"/>
      <c r="GN285" s="13"/>
      <c r="GO285" s="13"/>
      <c r="GP285" s="13"/>
      <c r="GQ285" s="13"/>
      <c r="GR285" s="13"/>
      <c r="GS285" s="13"/>
      <c r="GT285" s="13"/>
      <c r="GU285" s="13"/>
      <c r="GV285" s="13"/>
      <c r="GW285" s="13"/>
      <c r="GX285" s="13"/>
      <c r="GY285" s="13"/>
      <c r="GZ285" s="13"/>
      <c r="HA285" s="13"/>
      <c r="HB285" s="13"/>
      <c r="HC285" s="13"/>
      <c r="HD285" s="13"/>
      <c r="HE285" s="13"/>
      <c r="HF285" s="13"/>
      <c r="HG285" s="13"/>
      <c r="HH285" s="13"/>
      <c r="HI285" s="13"/>
      <c r="HJ285" s="13"/>
      <c r="HK285" s="13"/>
      <c r="HL285" s="13"/>
      <c r="HM285" s="13"/>
      <c r="HN285" s="13"/>
      <c r="HO285" s="13"/>
      <c r="HP285" s="13"/>
      <c r="HQ285" s="13"/>
      <c r="HR285" s="13"/>
      <c r="HS285" s="13"/>
      <c r="HT285" s="13"/>
      <c r="HU285" s="13"/>
      <c r="HV285" s="13"/>
      <c r="HW285" s="13"/>
      <c r="HX285" s="13"/>
      <c r="HY285" s="13"/>
      <c r="HZ285" s="13"/>
      <c r="IA285" s="13"/>
      <c r="IB285" s="13"/>
      <c r="IC285" s="13"/>
      <c r="ID285" s="13"/>
      <c r="IE285" s="13"/>
      <c r="IF285" s="13"/>
      <c r="IG285" s="13"/>
      <c r="IH285" s="13"/>
      <c r="II285" s="13"/>
      <c r="IJ285" s="13"/>
      <c r="IK285" s="13"/>
      <c r="IL285" s="13"/>
      <c r="IM285" s="13"/>
      <c r="IN285" s="13"/>
      <c r="IO285" s="13"/>
      <c r="IP285" s="13"/>
      <c r="IQ285" s="13"/>
      <c r="IR285" s="13"/>
      <c r="IS285" s="13"/>
      <c r="IT285" s="13"/>
      <c r="IU285" s="13"/>
      <c r="IV285" s="13"/>
      <c r="IW285" s="13"/>
      <c r="IX285" s="13"/>
      <c r="IY285" s="13"/>
      <c r="IZ285" s="13"/>
      <c r="JA285" s="13"/>
      <c r="JB285" s="13"/>
      <c r="JC285" s="13"/>
      <c r="JD285" s="13"/>
      <c r="JE285" s="13"/>
      <c r="JF285" s="13"/>
      <c r="JG285" s="13"/>
      <c r="JH285" s="13"/>
      <c r="JI285" s="13"/>
      <c r="JJ285" s="13"/>
      <c r="JK285" s="13"/>
    </row>
    <row r="286" spans="21:271" x14ac:dyDescent="0.2">
      <c r="U286" s="13"/>
      <c r="V286" s="13"/>
      <c r="W286" s="13"/>
      <c r="X286" s="13"/>
      <c r="Y286" s="13"/>
      <c r="Z286" s="13"/>
      <c r="AA286" s="13"/>
      <c r="AB286" s="13"/>
      <c r="AC286" s="13"/>
      <c r="AD286" s="13"/>
      <c r="AE286" s="13"/>
      <c r="AF286" s="13"/>
      <c r="AG286" s="13"/>
      <c r="AH286" s="13"/>
      <c r="AI286" s="13"/>
      <c r="AJ286" s="13"/>
      <c r="AK286" s="13"/>
      <c r="AL286" s="13"/>
      <c r="AM286" s="13"/>
      <c r="AN286" s="13"/>
      <c r="AO286" s="13"/>
      <c r="AP286" s="13"/>
      <c r="AQ286" s="13"/>
      <c r="AR286" s="13"/>
      <c r="AS286" s="13"/>
      <c r="AT286" s="13"/>
      <c r="AU286" s="13"/>
      <c r="AV286" s="13"/>
      <c r="AW286" s="13"/>
      <c r="AX286" s="13"/>
      <c r="AY286" s="13"/>
      <c r="AZ286" s="13"/>
      <c r="BA286" s="13"/>
      <c r="BB286" s="13"/>
      <c r="BC286" s="13"/>
      <c r="BD286" s="13"/>
      <c r="BE286" s="13"/>
      <c r="BF286" s="13"/>
      <c r="BG286" s="13"/>
      <c r="BH286" s="13"/>
      <c r="BI286" s="13"/>
      <c r="BJ286" s="13"/>
      <c r="BK286" s="13"/>
      <c r="BL286" s="13"/>
      <c r="BM286" s="13"/>
      <c r="BN286" s="13"/>
      <c r="BO286" s="13"/>
      <c r="BP286" s="13"/>
      <c r="BQ286" s="13"/>
      <c r="BR286" s="13"/>
      <c r="BS286" s="13"/>
      <c r="BT286" s="13"/>
      <c r="BU286" s="13"/>
      <c r="BV286" s="13"/>
      <c r="BW286" s="13"/>
      <c r="BX286" s="13"/>
      <c r="BY286" s="13"/>
      <c r="BZ286" s="13"/>
      <c r="CA286" s="13"/>
      <c r="CB286" s="13"/>
      <c r="CC286" s="13"/>
      <c r="CD286" s="13"/>
      <c r="CE286" s="13"/>
      <c r="CF286" s="13"/>
      <c r="CG286" s="13"/>
      <c r="CH286" s="13"/>
      <c r="CI286" s="13"/>
      <c r="CJ286" s="13"/>
      <c r="CK286" s="13"/>
      <c r="CL286" s="13"/>
      <c r="CM286" s="13"/>
      <c r="CN286" s="13"/>
      <c r="CO286" s="13"/>
      <c r="CP286" s="13"/>
      <c r="CQ286" s="13"/>
      <c r="CR286" s="13"/>
      <c r="CS286" s="13"/>
      <c r="CT286" s="13"/>
      <c r="CU286" s="13"/>
      <c r="CV286" s="13"/>
      <c r="CW286" s="13"/>
      <c r="CX286" s="13"/>
      <c r="CY286" s="13"/>
      <c r="CZ286" s="13"/>
      <c r="DA286" s="13"/>
      <c r="DB286" s="13"/>
      <c r="DC286" s="13"/>
      <c r="DD286" s="13"/>
      <c r="DE286" s="13"/>
      <c r="DF286" s="13"/>
      <c r="DG286" s="13"/>
      <c r="DH286" s="13"/>
      <c r="DI286" s="13"/>
      <c r="DJ286" s="13"/>
      <c r="DK286" s="13"/>
      <c r="DL286" s="13"/>
      <c r="DM286" s="13"/>
      <c r="DN286" s="13"/>
      <c r="DO286" s="13"/>
      <c r="DP286" s="13"/>
      <c r="DQ286" s="13"/>
      <c r="DR286" s="13"/>
      <c r="DS286" s="13"/>
      <c r="DT286" s="13"/>
      <c r="DU286" s="13"/>
      <c r="DV286" s="13"/>
      <c r="DW286" s="13"/>
      <c r="DX286" s="13"/>
      <c r="DY286" s="13"/>
      <c r="DZ286" s="13"/>
      <c r="EA286" s="13"/>
      <c r="EB286" s="13"/>
      <c r="EC286" s="13"/>
      <c r="ED286" s="13"/>
      <c r="EE286" s="13"/>
      <c r="EF286" s="13"/>
      <c r="EG286" s="13"/>
      <c r="EH286" s="13"/>
      <c r="EI286" s="13"/>
      <c r="EJ286" s="13"/>
      <c r="EK286" s="13"/>
      <c r="EL286" s="13"/>
      <c r="EM286" s="13"/>
      <c r="EN286" s="13"/>
      <c r="EO286" s="13"/>
      <c r="EP286" s="13"/>
      <c r="EQ286" s="13"/>
      <c r="ER286" s="13"/>
      <c r="ES286" s="13"/>
      <c r="ET286" s="13"/>
      <c r="EU286" s="13"/>
      <c r="EV286" s="13"/>
      <c r="EW286" s="13"/>
      <c r="EX286" s="13"/>
      <c r="EY286" s="13"/>
      <c r="EZ286" s="13"/>
      <c r="FA286" s="13"/>
      <c r="FB286" s="13"/>
      <c r="FC286" s="13"/>
      <c r="FD286" s="13"/>
      <c r="FE286" s="13"/>
      <c r="FF286" s="13"/>
      <c r="FG286" s="13"/>
      <c r="FH286" s="13"/>
      <c r="FI286" s="13"/>
      <c r="FJ286" s="13"/>
      <c r="FK286" s="13"/>
      <c r="FL286" s="13"/>
      <c r="FM286" s="13"/>
      <c r="FN286" s="13"/>
      <c r="FO286" s="13"/>
      <c r="FP286" s="13"/>
      <c r="FQ286" s="13"/>
      <c r="FR286" s="13"/>
      <c r="FS286" s="13"/>
      <c r="FT286" s="13"/>
      <c r="FU286" s="13"/>
      <c r="FV286" s="13"/>
      <c r="FW286" s="13"/>
      <c r="FX286" s="13"/>
      <c r="FY286" s="13"/>
      <c r="FZ286" s="13"/>
      <c r="GA286" s="13"/>
      <c r="GB286" s="13"/>
      <c r="GC286" s="13"/>
      <c r="GD286" s="13"/>
      <c r="GE286" s="13"/>
      <c r="GF286" s="13"/>
      <c r="GG286" s="13"/>
      <c r="GH286" s="13"/>
      <c r="GI286" s="13"/>
      <c r="GJ286" s="13"/>
      <c r="GK286" s="13"/>
      <c r="GL286" s="13"/>
      <c r="GM286" s="13"/>
      <c r="GN286" s="13"/>
      <c r="GO286" s="13"/>
      <c r="GP286" s="13"/>
      <c r="GQ286" s="13"/>
      <c r="GR286" s="13"/>
      <c r="GS286" s="13"/>
      <c r="GT286" s="13"/>
      <c r="GU286" s="13"/>
      <c r="GV286" s="13"/>
      <c r="GW286" s="13"/>
      <c r="GX286" s="13"/>
      <c r="GY286" s="13"/>
      <c r="GZ286" s="13"/>
      <c r="HA286" s="13"/>
      <c r="HB286" s="13"/>
      <c r="HC286" s="13"/>
      <c r="HD286" s="13"/>
      <c r="HE286" s="13"/>
      <c r="HF286" s="13"/>
      <c r="HG286" s="13"/>
      <c r="HH286" s="13"/>
      <c r="HI286" s="13"/>
      <c r="HJ286" s="13"/>
      <c r="HK286" s="13"/>
      <c r="HL286" s="13"/>
      <c r="HM286" s="13"/>
      <c r="HN286" s="13"/>
      <c r="HO286" s="13"/>
      <c r="HP286" s="13"/>
      <c r="HQ286" s="13"/>
      <c r="HR286" s="13"/>
      <c r="HS286" s="13"/>
      <c r="HT286" s="13"/>
      <c r="HU286" s="13"/>
      <c r="HV286" s="13"/>
      <c r="HW286" s="13"/>
      <c r="HX286" s="13"/>
      <c r="HY286" s="13"/>
      <c r="HZ286" s="13"/>
      <c r="IA286" s="13"/>
      <c r="IB286" s="13"/>
      <c r="IC286" s="13"/>
      <c r="ID286" s="13"/>
      <c r="IE286" s="13"/>
      <c r="IF286" s="13"/>
      <c r="IG286" s="13"/>
      <c r="IH286" s="13"/>
      <c r="II286" s="13"/>
      <c r="IJ286" s="13"/>
      <c r="IK286" s="13"/>
      <c r="IL286" s="13"/>
      <c r="IM286" s="13"/>
      <c r="IN286" s="13"/>
      <c r="IO286" s="13"/>
      <c r="IP286" s="13"/>
      <c r="IQ286" s="13"/>
      <c r="IR286" s="13"/>
      <c r="IS286" s="13"/>
      <c r="IT286" s="13"/>
      <c r="IU286" s="13"/>
      <c r="IV286" s="13"/>
      <c r="IW286" s="13"/>
      <c r="IX286" s="13"/>
      <c r="IY286" s="13"/>
      <c r="IZ286" s="13"/>
      <c r="JA286" s="13"/>
      <c r="JB286" s="13"/>
      <c r="JC286" s="13"/>
      <c r="JD286" s="13"/>
      <c r="JE286" s="13"/>
      <c r="JF286" s="13"/>
      <c r="JG286" s="13"/>
      <c r="JH286" s="13"/>
      <c r="JI286" s="13"/>
      <c r="JJ286" s="13"/>
      <c r="JK286" s="13"/>
    </row>
    <row r="287" spans="21:271" x14ac:dyDescent="0.2">
      <c r="U287" s="13"/>
      <c r="V287" s="13"/>
      <c r="W287" s="13"/>
      <c r="X287" s="13"/>
      <c r="Y287" s="13"/>
      <c r="Z287" s="13"/>
      <c r="AA287" s="13"/>
      <c r="AB287" s="13"/>
      <c r="AC287" s="13"/>
      <c r="AD287" s="13"/>
      <c r="AE287" s="13"/>
      <c r="AF287" s="13"/>
      <c r="AG287" s="13"/>
      <c r="AH287" s="13"/>
      <c r="AI287" s="13"/>
      <c r="AJ287" s="13"/>
      <c r="AK287" s="13"/>
      <c r="AL287" s="13"/>
      <c r="AM287" s="13"/>
      <c r="AN287" s="13"/>
      <c r="AO287" s="13"/>
      <c r="AP287" s="13"/>
      <c r="AQ287" s="13"/>
      <c r="AR287" s="13"/>
      <c r="AS287" s="13"/>
      <c r="AT287" s="13"/>
      <c r="AU287" s="13"/>
      <c r="AV287" s="13"/>
      <c r="AW287" s="13"/>
      <c r="AX287" s="13"/>
      <c r="AY287" s="13"/>
      <c r="AZ287" s="13"/>
      <c r="BA287" s="13"/>
      <c r="BB287" s="13"/>
      <c r="BC287" s="13"/>
      <c r="BD287" s="13"/>
      <c r="BE287" s="13"/>
      <c r="BF287" s="13"/>
      <c r="BG287" s="13"/>
      <c r="BH287" s="13"/>
      <c r="BI287" s="13"/>
      <c r="BJ287" s="13"/>
      <c r="BK287" s="13"/>
      <c r="BL287" s="13"/>
      <c r="BM287" s="13"/>
      <c r="BN287" s="13"/>
      <c r="BO287" s="13"/>
      <c r="BP287" s="13"/>
      <c r="BQ287" s="13"/>
      <c r="BR287" s="13"/>
      <c r="BS287" s="13"/>
      <c r="BT287" s="13"/>
      <c r="BU287" s="13"/>
      <c r="BV287" s="13"/>
      <c r="BW287" s="13"/>
      <c r="BX287" s="13"/>
      <c r="BY287" s="13"/>
      <c r="BZ287" s="13"/>
      <c r="CA287" s="13"/>
      <c r="CB287" s="13"/>
      <c r="CC287" s="13"/>
      <c r="CD287" s="13"/>
      <c r="CE287" s="13"/>
      <c r="CF287" s="13"/>
      <c r="CG287" s="13"/>
      <c r="CH287" s="13"/>
      <c r="CI287" s="13"/>
      <c r="CJ287" s="13"/>
      <c r="CK287" s="13"/>
      <c r="CL287" s="13"/>
      <c r="CM287" s="13"/>
      <c r="CN287" s="13"/>
      <c r="CO287" s="13"/>
      <c r="CP287" s="13"/>
      <c r="CQ287" s="13"/>
      <c r="CR287" s="13"/>
      <c r="CS287" s="13"/>
      <c r="CT287" s="13"/>
      <c r="CU287" s="13"/>
      <c r="CV287" s="13"/>
      <c r="CW287" s="13"/>
      <c r="CX287" s="13"/>
      <c r="CY287" s="13"/>
      <c r="CZ287" s="13"/>
      <c r="DA287" s="13"/>
      <c r="DB287" s="13"/>
      <c r="DC287" s="13"/>
      <c r="DD287" s="13"/>
      <c r="DE287" s="13"/>
      <c r="DF287" s="13"/>
      <c r="DG287" s="13"/>
      <c r="DH287" s="13"/>
      <c r="DI287" s="13"/>
      <c r="DJ287" s="13"/>
      <c r="DK287" s="13"/>
      <c r="DL287" s="13"/>
      <c r="DM287" s="13"/>
      <c r="DN287" s="13"/>
      <c r="DO287" s="13"/>
      <c r="DP287" s="13"/>
      <c r="DQ287" s="13"/>
      <c r="DR287" s="13"/>
      <c r="DS287" s="13"/>
      <c r="DT287" s="13"/>
      <c r="DU287" s="13"/>
      <c r="DV287" s="13"/>
      <c r="DW287" s="13"/>
      <c r="DX287" s="13"/>
      <c r="DY287" s="13"/>
      <c r="DZ287" s="13"/>
      <c r="EA287" s="13"/>
      <c r="EB287" s="13"/>
      <c r="EC287" s="13"/>
      <c r="ED287" s="13"/>
      <c r="EE287" s="13"/>
      <c r="EF287" s="13"/>
      <c r="EG287" s="13"/>
      <c r="EH287" s="13"/>
      <c r="EI287" s="13"/>
      <c r="EJ287" s="13"/>
      <c r="EK287" s="13"/>
      <c r="EL287" s="13"/>
      <c r="EM287" s="13"/>
      <c r="EN287" s="13"/>
      <c r="EO287" s="13"/>
      <c r="EP287" s="13"/>
      <c r="EQ287" s="13"/>
      <c r="ER287" s="13"/>
      <c r="ES287" s="13"/>
      <c r="ET287" s="13"/>
      <c r="EU287" s="13"/>
      <c r="EV287" s="13"/>
      <c r="EW287" s="13"/>
      <c r="EX287" s="13"/>
      <c r="EY287" s="13"/>
      <c r="EZ287" s="13"/>
      <c r="FA287" s="13"/>
      <c r="FB287" s="13"/>
      <c r="FC287" s="13"/>
      <c r="FD287" s="13"/>
      <c r="FE287" s="13"/>
      <c r="FF287" s="13"/>
      <c r="FG287" s="13"/>
      <c r="FH287" s="13"/>
      <c r="FI287" s="13"/>
      <c r="FJ287" s="13"/>
      <c r="FK287" s="13"/>
      <c r="FL287" s="13"/>
      <c r="FM287" s="13"/>
      <c r="FN287" s="13"/>
      <c r="FO287" s="13"/>
      <c r="FP287" s="13"/>
      <c r="FQ287" s="13"/>
      <c r="FR287" s="13"/>
      <c r="FS287" s="13"/>
      <c r="FT287" s="13"/>
      <c r="FU287" s="13"/>
      <c r="FV287" s="13"/>
      <c r="FW287" s="13"/>
      <c r="FX287" s="13"/>
      <c r="FY287" s="13"/>
      <c r="FZ287" s="13"/>
      <c r="GA287" s="13"/>
      <c r="GB287" s="13"/>
      <c r="GC287" s="13"/>
      <c r="GD287" s="13"/>
      <c r="GE287" s="13"/>
      <c r="GF287" s="13"/>
      <c r="GG287" s="13"/>
      <c r="GH287" s="13"/>
      <c r="GI287" s="13"/>
      <c r="GJ287" s="13"/>
      <c r="GK287" s="13"/>
      <c r="GL287" s="13"/>
      <c r="GM287" s="13"/>
      <c r="GN287" s="13"/>
      <c r="GO287" s="13"/>
      <c r="GP287" s="13"/>
      <c r="GQ287" s="13"/>
      <c r="GR287" s="13"/>
      <c r="GS287" s="13"/>
      <c r="GT287" s="13"/>
      <c r="GU287" s="13"/>
      <c r="GV287" s="13"/>
      <c r="GW287" s="13"/>
      <c r="GX287" s="13"/>
      <c r="GY287" s="13"/>
      <c r="GZ287" s="13"/>
      <c r="HA287" s="13"/>
      <c r="HB287" s="13"/>
      <c r="HC287" s="13"/>
      <c r="HD287" s="13"/>
      <c r="HE287" s="13"/>
      <c r="HF287" s="13"/>
      <c r="HG287" s="13"/>
      <c r="HH287" s="13"/>
      <c r="HI287" s="13"/>
      <c r="HJ287" s="13"/>
      <c r="HK287" s="13"/>
      <c r="HL287" s="13"/>
      <c r="HM287" s="13"/>
      <c r="HN287" s="13"/>
      <c r="HO287" s="13"/>
      <c r="HP287" s="13"/>
      <c r="HQ287" s="13"/>
      <c r="HR287" s="13"/>
      <c r="HS287" s="13"/>
      <c r="HT287" s="13"/>
      <c r="HU287" s="13"/>
      <c r="HV287" s="13"/>
      <c r="HW287" s="13"/>
      <c r="HX287" s="13"/>
      <c r="HY287" s="13"/>
      <c r="HZ287" s="13"/>
      <c r="IA287" s="13"/>
      <c r="IB287" s="13"/>
      <c r="IC287" s="13"/>
      <c r="ID287" s="13"/>
      <c r="IE287" s="13"/>
      <c r="IF287" s="13"/>
      <c r="IG287" s="13"/>
      <c r="IH287" s="13"/>
      <c r="II287" s="13"/>
      <c r="IJ287" s="13"/>
      <c r="IK287" s="13"/>
      <c r="IL287" s="13"/>
      <c r="IM287" s="13"/>
      <c r="IN287" s="13"/>
      <c r="IO287" s="13"/>
      <c r="IP287" s="13"/>
      <c r="IQ287" s="13"/>
      <c r="IR287" s="13"/>
      <c r="IS287" s="13"/>
      <c r="IT287" s="13"/>
      <c r="IU287" s="13"/>
      <c r="IV287" s="13"/>
      <c r="IW287" s="13"/>
      <c r="IX287" s="13"/>
      <c r="IY287" s="13"/>
      <c r="IZ287" s="13"/>
      <c r="JA287" s="13"/>
      <c r="JB287" s="13"/>
      <c r="JC287" s="13"/>
      <c r="JD287" s="13"/>
      <c r="JE287" s="13"/>
      <c r="JF287" s="13"/>
      <c r="JG287" s="13"/>
      <c r="JH287" s="13"/>
      <c r="JI287" s="13"/>
      <c r="JJ287" s="13"/>
      <c r="JK287" s="13"/>
    </row>
    <row r="288" spans="21:271" x14ac:dyDescent="0.2">
      <c r="U288" s="13"/>
      <c r="V288" s="13"/>
      <c r="W288" s="13"/>
      <c r="X288" s="13"/>
      <c r="Y288" s="13"/>
      <c r="Z288" s="13"/>
      <c r="AA288" s="13"/>
      <c r="AB288" s="13"/>
      <c r="AC288" s="13"/>
      <c r="AD288" s="13"/>
      <c r="AE288" s="13"/>
      <c r="AF288" s="13"/>
      <c r="AG288" s="13"/>
      <c r="AH288" s="13"/>
      <c r="AI288" s="13"/>
      <c r="AJ288" s="13"/>
      <c r="AK288" s="13"/>
      <c r="AL288" s="13"/>
      <c r="AM288" s="13"/>
      <c r="AN288" s="13"/>
      <c r="AO288" s="13"/>
      <c r="AP288" s="13"/>
      <c r="AQ288" s="13"/>
      <c r="AR288" s="13"/>
      <c r="AS288" s="13"/>
      <c r="AT288" s="13"/>
      <c r="AU288" s="13"/>
      <c r="AV288" s="13"/>
      <c r="AW288" s="13"/>
      <c r="AX288" s="13"/>
      <c r="AY288" s="13"/>
      <c r="AZ288" s="13"/>
      <c r="BA288" s="13"/>
      <c r="BB288" s="13"/>
      <c r="BC288" s="13"/>
      <c r="BD288" s="13"/>
      <c r="BE288" s="13"/>
      <c r="BF288" s="13"/>
      <c r="BG288" s="13"/>
      <c r="BH288" s="13"/>
      <c r="BI288" s="13"/>
      <c r="BJ288" s="13"/>
      <c r="BK288" s="13"/>
      <c r="BL288" s="13"/>
      <c r="BM288" s="13"/>
      <c r="BN288" s="13"/>
      <c r="BO288" s="13"/>
      <c r="BP288" s="13"/>
      <c r="BQ288" s="13"/>
      <c r="BR288" s="13"/>
      <c r="BS288" s="13"/>
      <c r="BT288" s="13"/>
      <c r="BU288" s="13"/>
      <c r="BV288" s="13"/>
      <c r="BW288" s="13"/>
      <c r="BX288" s="13"/>
      <c r="BY288" s="13"/>
      <c r="BZ288" s="13"/>
      <c r="CA288" s="13"/>
      <c r="CB288" s="13"/>
      <c r="CC288" s="13"/>
      <c r="CD288" s="13"/>
      <c r="CE288" s="13"/>
      <c r="CF288" s="13"/>
      <c r="CG288" s="13"/>
      <c r="CH288" s="13"/>
      <c r="CI288" s="13"/>
      <c r="CJ288" s="13"/>
      <c r="CK288" s="13"/>
      <c r="CL288" s="13"/>
      <c r="CM288" s="13"/>
      <c r="CN288" s="13"/>
      <c r="CO288" s="13"/>
      <c r="CP288" s="13"/>
      <c r="CQ288" s="13"/>
      <c r="CR288" s="13"/>
      <c r="CS288" s="13"/>
      <c r="CT288" s="13"/>
      <c r="CU288" s="13"/>
      <c r="CV288" s="13"/>
      <c r="CW288" s="13"/>
      <c r="CX288" s="13"/>
      <c r="CY288" s="13"/>
      <c r="CZ288" s="13"/>
      <c r="DA288" s="13"/>
      <c r="DB288" s="13"/>
      <c r="DC288" s="13"/>
      <c r="DD288" s="13"/>
      <c r="DE288" s="13"/>
      <c r="DF288" s="13"/>
      <c r="DG288" s="13"/>
      <c r="DH288" s="13"/>
      <c r="DI288" s="13"/>
      <c r="DJ288" s="13"/>
      <c r="DK288" s="13"/>
      <c r="DL288" s="13"/>
      <c r="DM288" s="13"/>
      <c r="DN288" s="13"/>
      <c r="DO288" s="13"/>
      <c r="DP288" s="13"/>
      <c r="DQ288" s="13"/>
      <c r="DR288" s="13"/>
      <c r="DS288" s="13"/>
      <c r="DT288" s="13"/>
      <c r="DU288" s="13"/>
      <c r="DV288" s="13"/>
      <c r="DW288" s="13"/>
      <c r="DX288" s="13"/>
      <c r="DY288" s="13"/>
      <c r="DZ288" s="13"/>
      <c r="EA288" s="13"/>
      <c r="EB288" s="13"/>
      <c r="EC288" s="13"/>
      <c r="ED288" s="13"/>
      <c r="EE288" s="13"/>
      <c r="EF288" s="13"/>
      <c r="EG288" s="13"/>
      <c r="EH288" s="13"/>
      <c r="EI288" s="13"/>
      <c r="EJ288" s="13"/>
      <c r="EK288" s="13"/>
      <c r="EL288" s="13"/>
      <c r="EM288" s="13"/>
      <c r="EN288" s="13"/>
      <c r="EO288" s="13"/>
      <c r="EP288" s="13"/>
      <c r="EQ288" s="13"/>
      <c r="ER288" s="13"/>
      <c r="ES288" s="13"/>
      <c r="ET288" s="13"/>
      <c r="EU288" s="13"/>
      <c r="EV288" s="13"/>
      <c r="EW288" s="13"/>
      <c r="EX288" s="13"/>
      <c r="EY288" s="13"/>
      <c r="EZ288" s="13"/>
      <c r="FA288" s="13"/>
      <c r="FB288" s="13"/>
      <c r="FC288" s="13"/>
      <c r="FD288" s="13"/>
      <c r="FE288" s="13"/>
      <c r="FF288" s="13"/>
      <c r="FG288" s="13"/>
      <c r="FH288" s="13"/>
      <c r="FI288" s="13"/>
      <c r="FJ288" s="13"/>
      <c r="FK288" s="13"/>
      <c r="FL288" s="13"/>
      <c r="FM288" s="13"/>
      <c r="FN288" s="13"/>
      <c r="FO288" s="13"/>
      <c r="FP288" s="13"/>
      <c r="FQ288" s="13"/>
      <c r="FR288" s="13"/>
      <c r="FS288" s="13"/>
      <c r="FT288" s="13"/>
      <c r="FU288" s="13"/>
      <c r="FV288" s="13"/>
      <c r="FW288" s="13"/>
      <c r="FX288" s="13"/>
      <c r="FY288" s="13"/>
      <c r="FZ288" s="13"/>
      <c r="GA288" s="13"/>
      <c r="GB288" s="13"/>
      <c r="GC288" s="13"/>
      <c r="GD288" s="13"/>
      <c r="GE288" s="13"/>
      <c r="GF288" s="13"/>
      <c r="GG288" s="13"/>
      <c r="GH288" s="13"/>
      <c r="GI288" s="13"/>
      <c r="GJ288" s="13"/>
      <c r="GK288" s="13"/>
      <c r="GL288" s="13"/>
      <c r="GM288" s="13"/>
      <c r="GN288" s="13"/>
      <c r="GO288" s="13"/>
      <c r="GP288" s="13"/>
      <c r="GQ288" s="13"/>
      <c r="GR288" s="13"/>
      <c r="GS288" s="13"/>
      <c r="GT288" s="13"/>
      <c r="GU288" s="13"/>
      <c r="GV288" s="13"/>
      <c r="GW288" s="13"/>
      <c r="GX288" s="13"/>
      <c r="GY288" s="13"/>
      <c r="GZ288" s="13"/>
      <c r="HA288" s="13"/>
      <c r="HB288" s="13"/>
      <c r="HC288" s="13"/>
      <c r="HD288" s="13"/>
      <c r="HE288" s="13"/>
      <c r="HF288" s="13"/>
      <c r="HG288" s="13"/>
      <c r="HH288" s="13"/>
      <c r="HI288" s="13"/>
      <c r="HJ288" s="13"/>
      <c r="HK288" s="13"/>
      <c r="HL288" s="13"/>
      <c r="HM288" s="13"/>
      <c r="HN288" s="13"/>
      <c r="HO288" s="13"/>
      <c r="HP288" s="13"/>
      <c r="HQ288" s="13"/>
      <c r="HR288" s="13"/>
      <c r="HS288" s="13"/>
      <c r="HT288" s="13"/>
      <c r="HU288" s="13"/>
      <c r="HV288" s="13"/>
      <c r="HW288" s="13"/>
      <c r="HX288" s="13"/>
      <c r="HY288" s="13"/>
      <c r="HZ288" s="13"/>
      <c r="IA288" s="13"/>
      <c r="IB288" s="13"/>
      <c r="IC288" s="13"/>
      <c r="ID288" s="13"/>
      <c r="IE288" s="13"/>
      <c r="IF288" s="13"/>
      <c r="IG288" s="13"/>
      <c r="IH288" s="13"/>
      <c r="II288" s="13"/>
      <c r="IJ288" s="13"/>
      <c r="IK288" s="13"/>
      <c r="IL288" s="13"/>
      <c r="IM288" s="13"/>
      <c r="IN288" s="13"/>
      <c r="IO288" s="13"/>
      <c r="IP288" s="13"/>
      <c r="IQ288" s="13"/>
      <c r="IR288" s="13"/>
      <c r="IS288" s="13"/>
      <c r="IT288" s="13"/>
      <c r="IU288" s="13"/>
      <c r="IV288" s="13"/>
      <c r="IW288" s="13"/>
      <c r="IX288" s="13"/>
      <c r="IY288" s="13"/>
      <c r="IZ288" s="13"/>
      <c r="JA288" s="13"/>
      <c r="JB288" s="13"/>
      <c r="JC288" s="13"/>
      <c r="JD288" s="13"/>
      <c r="JE288" s="13"/>
      <c r="JF288" s="13"/>
      <c r="JG288" s="13"/>
      <c r="JH288" s="13"/>
      <c r="JI288" s="13"/>
      <c r="JJ288" s="13"/>
      <c r="JK288" s="13"/>
    </row>
    <row r="289" spans="21:271" x14ac:dyDescent="0.2">
      <c r="U289" s="13"/>
      <c r="V289" s="13"/>
      <c r="W289" s="13"/>
      <c r="X289" s="13"/>
      <c r="Y289" s="13"/>
      <c r="Z289" s="13"/>
      <c r="AA289" s="13"/>
      <c r="AB289" s="13"/>
      <c r="AC289" s="13"/>
      <c r="AD289" s="13"/>
      <c r="AE289" s="13"/>
      <c r="AF289" s="13"/>
      <c r="AG289" s="13"/>
      <c r="AH289" s="13"/>
      <c r="AI289" s="13"/>
      <c r="AJ289" s="13"/>
      <c r="AK289" s="13"/>
      <c r="AL289" s="13"/>
      <c r="AM289" s="13"/>
      <c r="AN289" s="13"/>
      <c r="AO289" s="13"/>
      <c r="AP289" s="13"/>
      <c r="AQ289" s="13"/>
      <c r="AR289" s="13"/>
      <c r="AS289" s="13"/>
      <c r="AT289" s="13"/>
      <c r="AU289" s="13"/>
      <c r="AV289" s="13"/>
      <c r="AW289" s="13"/>
      <c r="AX289" s="13"/>
      <c r="AY289" s="13"/>
      <c r="AZ289" s="13"/>
      <c r="BA289" s="13"/>
      <c r="BB289" s="13"/>
      <c r="BC289" s="13"/>
      <c r="BD289" s="13"/>
      <c r="BE289" s="13"/>
      <c r="BF289" s="13"/>
      <c r="BG289" s="13"/>
      <c r="BH289" s="13"/>
      <c r="BI289" s="13"/>
      <c r="BJ289" s="13"/>
      <c r="BK289" s="13"/>
      <c r="BL289" s="13"/>
      <c r="BM289" s="13"/>
      <c r="BN289" s="13"/>
      <c r="BO289" s="13"/>
      <c r="BP289" s="13"/>
      <c r="BQ289" s="13"/>
      <c r="BR289" s="13"/>
      <c r="BS289" s="13"/>
      <c r="BT289" s="13"/>
      <c r="BU289" s="13"/>
      <c r="BV289" s="13"/>
      <c r="BW289" s="13"/>
      <c r="BX289" s="13"/>
      <c r="BY289" s="13"/>
      <c r="BZ289" s="13"/>
      <c r="CA289" s="13"/>
      <c r="CB289" s="13"/>
      <c r="CC289" s="13"/>
      <c r="CD289" s="13"/>
      <c r="CE289" s="13"/>
      <c r="CF289" s="13"/>
      <c r="CG289" s="13"/>
      <c r="CH289" s="13"/>
      <c r="CI289" s="13"/>
      <c r="CJ289" s="13"/>
      <c r="CK289" s="13"/>
      <c r="CL289" s="13"/>
      <c r="CM289" s="13"/>
      <c r="CN289" s="13"/>
      <c r="CO289" s="13"/>
      <c r="CP289" s="13"/>
      <c r="CQ289" s="13"/>
      <c r="CR289" s="13"/>
      <c r="CS289" s="13"/>
      <c r="CT289" s="13"/>
      <c r="CU289" s="13"/>
      <c r="CV289" s="13"/>
      <c r="CW289" s="13"/>
      <c r="CX289" s="13"/>
      <c r="CY289" s="13"/>
      <c r="CZ289" s="13"/>
      <c r="DA289" s="13"/>
      <c r="DB289" s="13"/>
      <c r="DC289" s="13"/>
      <c r="DD289" s="13"/>
      <c r="DE289" s="13"/>
      <c r="DF289" s="13"/>
      <c r="DG289" s="13"/>
      <c r="DH289" s="13"/>
      <c r="DI289" s="13"/>
      <c r="DJ289" s="13"/>
      <c r="DK289" s="13"/>
      <c r="DL289" s="13"/>
      <c r="DM289" s="13"/>
      <c r="DN289" s="13"/>
      <c r="DO289" s="13"/>
      <c r="DP289" s="13"/>
      <c r="DQ289" s="13"/>
      <c r="DR289" s="13"/>
      <c r="DS289" s="13"/>
      <c r="DT289" s="13"/>
      <c r="DU289" s="13"/>
      <c r="DV289" s="13"/>
      <c r="DW289" s="13"/>
      <c r="DX289" s="13"/>
      <c r="DY289" s="13"/>
      <c r="DZ289" s="13"/>
      <c r="EA289" s="13"/>
      <c r="EB289" s="13"/>
      <c r="EC289" s="13"/>
      <c r="ED289" s="13"/>
      <c r="EE289" s="13"/>
      <c r="EF289" s="13"/>
      <c r="EG289" s="13"/>
      <c r="EH289" s="13"/>
      <c r="EI289" s="13"/>
      <c r="EJ289" s="13"/>
      <c r="EK289" s="13"/>
      <c r="EL289" s="13"/>
      <c r="EM289" s="13"/>
      <c r="EN289" s="13"/>
      <c r="EO289" s="13"/>
      <c r="EP289" s="13"/>
      <c r="EQ289" s="13"/>
      <c r="ER289" s="13"/>
      <c r="ES289" s="13"/>
      <c r="ET289" s="13"/>
      <c r="EU289" s="13"/>
      <c r="EV289" s="13"/>
      <c r="EW289" s="13"/>
      <c r="EX289" s="13"/>
      <c r="EY289" s="13"/>
      <c r="EZ289" s="13"/>
      <c r="FA289" s="13"/>
      <c r="FB289" s="13"/>
      <c r="FC289" s="13"/>
      <c r="FD289" s="13"/>
      <c r="FE289" s="13"/>
      <c r="FF289" s="13"/>
      <c r="FG289" s="13"/>
      <c r="FH289" s="13"/>
      <c r="FI289" s="13"/>
      <c r="FJ289" s="13"/>
      <c r="FK289" s="13"/>
      <c r="FL289" s="13"/>
      <c r="FM289" s="13"/>
      <c r="FN289" s="13"/>
      <c r="FO289" s="13"/>
      <c r="FP289" s="13"/>
      <c r="FQ289" s="13"/>
      <c r="FR289" s="13"/>
      <c r="FS289" s="13"/>
      <c r="FT289" s="13"/>
      <c r="FU289" s="13"/>
      <c r="FV289" s="13"/>
      <c r="FW289" s="13"/>
      <c r="FX289" s="13"/>
      <c r="FY289" s="13"/>
      <c r="FZ289" s="13"/>
      <c r="GA289" s="13"/>
      <c r="GB289" s="13"/>
      <c r="GC289" s="13"/>
      <c r="GD289" s="13"/>
      <c r="GE289" s="13"/>
      <c r="GF289" s="13"/>
      <c r="GG289" s="13"/>
      <c r="GH289" s="13"/>
      <c r="GI289" s="13"/>
      <c r="GJ289" s="13"/>
      <c r="GK289" s="13"/>
      <c r="GL289" s="13"/>
      <c r="GM289" s="13"/>
      <c r="GN289" s="13"/>
      <c r="GO289" s="13"/>
      <c r="GP289" s="13"/>
      <c r="GQ289" s="13"/>
      <c r="GR289" s="13"/>
      <c r="GS289" s="13"/>
      <c r="GT289" s="13"/>
      <c r="GU289" s="13"/>
      <c r="GV289" s="13"/>
      <c r="GW289" s="13"/>
      <c r="GX289" s="13"/>
      <c r="GY289" s="13"/>
      <c r="GZ289" s="13"/>
      <c r="HA289" s="13"/>
      <c r="HB289" s="13"/>
      <c r="HC289" s="13"/>
      <c r="HD289" s="13"/>
      <c r="HE289" s="13"/>
      <c r="HF289" s="13"/>
      <c r="HG289" s="13"/>
      <c r="HH289" s="13"/>
      <c r="HI289" s="13"/>
      <c r="HJ289" s="13"/>
      <c r="HK289" s="13"/>
      <c r="HL289" s="13"/>
      <c r="HM289" s="13"/>
      <c r="HN289" s="13"/>
      <c r="HO289" s="13"/>
      <c r="HP289" s="13"/>
      <c r="HQ289" s="13"/>
      <c r="HR289" s="13"/>
      <c r="HS289" s="13"/>
      <c r="HT289" s="13"/>
      <c r="HU289" s="13"/>
      <c r="HV289" s="13"/>
      <c r="HW289" s="13"/>
      <c r="HX289" s="13"/>
      <c r="HY289" s="13"/>
      <c r="HZ289" s="13"/>
      <c r="IA289" s="13"/>
      <c r="IB289" s="13"/>
      <c r="IC289" s="13"/>
      <c r="ID289" s="13"/>
      <c r="IE289" s="13"/>
      <c r="IF289" s="13"/>
      <c r="IG289" s="13"/>
      <c r="IH289" s="13"/>
      <c r="II289" s="13"/>
      <c r="IJ289" s="13"/>
      <c r="IK289" s="13"/>
      <c r="IL289" s="13"/>
      <c r="IM289" s="13"/>
      <c r="IN289" s="13"/>
      <c r="IO289" s="13"/>
      <c r="IP289" s="13"/>
      <c r="IQ289" s="13"/>
      <c r="IR289" s="13"/>
      <c r="IS289" s="13"/>
      <c r="IT289" s="13"/>
      <c r="IU289" s="13"/>
      <c r="IV289" s="13"/>
      <c r="IW289" s="13"/>
      <c r="IX289" s="13"/>
      <c r="IY289" s="13"/>
      <c r="IZ289" s="13"/>
      <c r="JA289" s="13"/>
      <c r="JB289" s="13"/>
      <c r="JC289" s="13"/>
      <c r="JD289" s="13"/>
      <c r="JE289" s="13"/>
      <c r="JF289" s="13"/>
      <c r="JG289" s="13"/>
      <c r="JH289" s="13"/>
      <c r="JI289" s="13"/>
      <c r="JJ289" s="13"/>
      <c r="JK289" s="13"/>
    </row>
    <row r="290" spans="21:271" x14ac:dyDescent="0.2">
      <c r="U290" s="13"/>
      <c r="V290" s="13"/>
      <c r="W290" s="13"/>
      <c r="X290" s="13"/>
      <c r="Y290" s="13"/>
      <c r="Z290" s="13"/>
      <c r="AA290" s="13"/>
      <c r="AB290" s="13"/>
      <c r="AC290" s="13"/>
      <c r="AD290" s="13"/>
      <c r="AE290" s="13"/>
      <c r="AF290" s="13"/>
      <c r="AG290" s="13"/>
      <c r="AH290" s="13"/>
      <c r="AI290" s="13"/>
      <c r="AJ290" s="13"/>
      <c r="AK290" s="13"/>
      <c r="AL290" s="13"/>
      <c r="AM290" s="13"/>
      <c r="AN290" s="13"/>
      <c r="AO290" s="13"/>
      <c r="AP290" s="13"/>
      <c r="AQ290" s="13"/>
      <c r="AR290" s="13"/>
      <c r="AS290" s="13"/>
      <c r="AT290" s="13"/>
      <c r="AU290" s="13"/>
      <c r="AV290" s="13"/>
      <c r="AW290" s="13"/>
      <c r="AX290" s="13"/>
      <c r="AY290" s="13"/>
      <c r="AZ290" s="13"/>
      <c r="BA290" s="13"/>
      <c r="BB290" s="13"/>
      <c r="BC290" s="13"/>
      <c r="BD290" s="13"/>
      <c r="BE290" s="13"/>
      <c r="BF290" s="13"/>
      <c r="BG290" s="13"/>
      <c r="BH290" s="13"/>
      <c r="BI290" s="13"/>
      <c r="BJ290" s="13"/>
      <c r="BK290" s="13"/>
      <c r="BL290" s="13"/>
      <c r="BM290" s="13"/>
      <c r="BN290" s="13"/>
      <c r="BO290" s="13"/>
      <c r="BP290" s="13"/>
      <c r="BQ290" s="13"/>
      <c r="BR290" s="13"/>
      <c r="BS290" s="13"/>
      <c r="BT290" s="13"/>
      <c r="BU290" s="13"/>
      <c r="BV290" s="13"/>
      <c r="BW290" s="13"/>
      <c r="BX290" s="13"/>
      <c r="BY290" s="13"/>
      <c r="BZ290" s="13"/>
      <c r="CA290" s="13"/>
      <c r="CB290" s="13"/>
      <c r="CC290" s="13"/>
      <c r="CD290" s="13"/>
      <c r="CE290" s="13"/>
      <c r="CF290" s="13"/>
      <c r="CG290" s="13"/>
      <c r="CH290" s="13"/>
      <c r="CI290" s="13"/>
      <c r="CJ290" s="13"/>
      <c r="CK290" s="13"/>
      <c r="CL290" s="13"/>
      <c r="CM290" s="13"/>
      <c r="CN290" s="13"/>
      <c r="CO290" s="13"/>
      <c r="CP290" s="13"/>
      <c r="CQ290" s="13"/>
      <c r="CR290" s="13"/>
      <c r="CS290" s="13"/>
      <c r="CT290" s="13"/>
      <c r="CU290" s="13"/>
      <c r="CV290" s="13"/>
      <c r="CW290" s="13"/>
      <c r="CX290" s="13"/>
      <c r="CY290" s="13"/>
      <c r="CZ290" s="13"/>
      <c r="DA290" s="13"/>
      <c r="DB290" s="13"/>
      <c r="DC290" s="13"/>
      <c r="DD290" s="13"/>
      <c r="DE290" s="13"/>
      <c r="DF290" s="13"/>
      <c r="DG290" s="13"/>
      <c r="DH290" s="13"/>
      <c r="DI290" s="13"/>
      <c r="DJ290" s="13"/>
      <c r="DK290" s="13"/>
      <c r="DL290" s="13"/>
      <c r="DM290" s="13"/>
      <c r="DN290" s="13"/>
      <c r="DO290" s="13"/>
      <c r="DP290" s="13"/>
      <c r="DQ290" s="13"/>
      <c r="DR290" s="13"/>
      <c r="DS290" s="13"/>
      <c r="DT290" s="13"/>
      <c r="DU290" s="13"/>
      <c r="DV290" s="13"/>
      <c r="DW290" s="13"/>
      <c r="DX290" s="13"/>
      <c r="DY290" s="13"/>
      <c r="DZ290" s="13"/>
      <c r="EA290" s="13"/>
      <c r="EB290" s="13"/>
      <c r="EC290" s="13"/>
      <c r="ED290" s="13"/>
      <c r="EE290" s="13"/>
      <c r="EF290" s="13"/>
      <c r="EG290" s="13"/>
      <c r="EH290" s="13"/>
      <c r="EI290" s="13"/>
      <c r="EJ290" s="13"/>
      <c r="EK290" s="13"/>
      <c r="EL290" s="13"/>
      <c r="EM290" s="13"/>
      <c r="EN290" s="13"/>
      <c r="EO290" s="13"/>
      <c r="EP290" s="13"/>
      <c r="EQ290" s="13"/>
      <c r="ER290" s="13"/>
      <c r="ES290" s="13"/>
      <c r="ET290" s="13"/>
      <c r="EU290" s="13"/>
      <c r="EV290" s="13"/>
      <c r="EW290" s="13"/>
      <c r="EX290" s="13"/>
      <c r="EY290" s="13"/>
      <c r="EZ290" s="13"/>
      <c r="FA290" s="13"/>
      <c r="FB290" s="13"/>
      <c r="FC290" s="13"/>
      <c r="FD290" s="13"/>
      <c r="FE290" s="13"/>
      <c r="FF290" s="13"/>
      <c r="FG290" s="13"/>
      <c r="FH290" s="13"/>
      <c r="FI290" s="13"/>
      <c r="FJ290" s="13"/>
      <c r="FK290" s="13"/>
      <c r="FL290" s="13"/>
      <c r="FM290" s="13"/>
      <c r="FN290" s="13"/>
      <c r="FO290" s="13"/>
      <c r="FP290" s="13"/>
      <c r="FQ290" s="13"/>
      <c r="FR290" s="13"/>
      <c r="FS290" s="13"/>
      <c r="FT290" s="13"/>
      <c r="FU290" s="13"/>
      <c r="FV290" s="13"/>
      <c r="FW290" s="13"/>
      <c r="FX290" s="13"/>
      <c r="FY290" s="13"/>
      <c r="FZ290" s="13"/>
      <c r="GA290" s="13"/>
      <c r="GB290" s="13"/>
      <c r="GC290" s="13"/>
      <c r="GD290" s="13"/>
      <c r="GE290" s="13"/>
      <c r="GF290" s="13"/>
      <c r="GG290" s="13"/>
      <c r="GH290" s="13"/>
      <c r="GI290" s="13"/>
      <c r="GJ290" s="13"/>
      <c r="GK290" s="13"/>
      <c r="GL290" s="13"/>
      <c r="GM290" s="13"/>
      <c r="GN290" s="13"/>
      <c r="GO290" s="13"/>
      <c r="GP290" s="13"/>
      <c r="GQ290" s="13"/>
      <c r="GR290" s="13"/>
      <c r="GS290" s="13"/>
      <c r="GT290" s="13"/>
      <c r="GU290" s="13"/>
      <c r="GV290" s="13"/>
      <c r="GW290" s="13"/>
      <c r="GX290" s="13"/>
      <c r="GY290" s="13"/>
      <c r="GZ290" s="13"/>
      <c r="HA290" s="13"/>
      <c r="HB290" s="13"/>
      <c r="HC290" s="13"/>
      <c r="HD290" s="13"/>
      <c r="HE290" s="13"/>
      <c r="HF290" s="13"/>
      <c r="HG290" s="13"/>
      <c r="HH290" s="13"/>
      <c r="HI290" s="13"/>
      <c r="HJ290" s="13"/>
      <c r="HK290" s="13"/>
      <c r="HL290" s="13"/>
      <c r="HM290" s="13"/>
      <c r="HN290" s="13"/>
      <c r="HO290" s="13"/>
      <c r="HP290" s="13"/>
      <c r="HQ290" s="13"/>
      <c r="HR290" s="13"/>
      <c r="HS290" s="13"/>
      <c r="HT290" s="13"/>
      <c r="HU290" s="13"/>
      <c r="HV290" s="13"/>
      <c r="HW290" s="13"/>
      <c r="HX290" s="13"/>
      <c r="HY290" s="13"/>
      <c r="HZ290" s="13"/>
      <c r="IA290" s="13"/>
      <c r="IB290" s="13"/>
      <c r="IC290" s="13"/>
      <c r="ID290" s="13"/>
      <c r="IE290" s="13"/>
      <c r="IF290" s="13"/>
      <c r="IG290" s="13"/>
      <c r="IH290" s="13"/>
      <c r="II290" s="13"/>
      <c r="IJ290" s="13"/>
      <c r="IK290" s="13"/>
      <c r="IL290" s="13"/>
      <c r="IM290" s="13"/>
      <c r="IN290" s="13"/>
      <c r="IO290" s="13"/>
      <c r="IP290" s="13"/>
      <c r="IQ290" s="13"/>
      <c r="IR290" s="13"/>
      <c r="IS290" s="13"/>
      <c r="IT290" s="13"/>
      <c r="IU290" s="13"/>
      <c r="IV290" s="13"/>
      <c r="IW290" s="13"/>
      <c r="IX290" s="13"/>
      <c r="IY290" s="13"/>
      <c r="IZ290" s="13"/>
      <c r="JA290" s="13"/>
      <c r="JB290" s="13"/>
      <c r="JC290" s="13"/>
      <c r="JD290" s="13"/>
      <c r="JE290" s="13"/>
      <c r="JF290" s="13"/>
      <c r="JG290" s="13"/>
      <c r="JH290" s="13"/>
      <c r="JI290" s="13"/>
      <c r="JJ290" s="13"/>
      <c r="JK290" s="13"/>
    </row>
    <row r="291" spans="21:271" x14ac:dyDescent="0.2">
      <c r="U291" s="13"/>
      <c r="V291" s="13"/>
      <c r="W291" s="13"/>
      <c r="X291" s="13"/>
      <c r="Y291" s="13"/>
      <c r="Z291" s="13"/>
      <c r="AA291" s="13"/>
      <c r="AB291" s="13"/>
      <c r="AC291" s="13"/>
      <c r="AD291" s="13"/>
      <c r="AE291" s="13"/>
      <c r="AF291" s="13"/>
      <c r="AG291" s="13"/>
      <c r="AH291" s="13"/>
      <c r="AI291" s="13"/>
      <c r="AJ291" s="13"/>
      <c r="AK291" s="13"/>
      <c r="AL291" s="13"/>
      <c r="AM291" s="13"/>
      <c r="AN291" s="13"/>
      <c r="AO291" s="13"/>
      <c r="AP291" s="13"/>
      <c r="AQ291" s="13"/>
      <c r="AR291" s="13"/>
      <c r="AS291" s="13"/>
      <c r="AT291" s="13"/>
      <c r="AU291" s="13"/>
      <c r="AV291" s="13"/>
      <c r="AW291" s="13"/>
      <c r="AX291" s="13"/>
      <c r="AY291" s="13"/>
      <c r="AZ291" s="13"/>
      <c r="BA291" s="13"/>
      <c r="BB291" s="13"/>
      <c r="BC291" s="13"/>
      <c r="BD291" s="13"/>
      <c r="BE291" s="13"/>
      <c r="BF291" s="13"/>
      <c r="BG291" s="13"/>
      <c r="BH291" s="13"/>
      <c r="BI291" s="13"/>
      <c r="BJ291" s="13"/>
      <c r="BK291" s="13"/>
      <c r="BL291" s="13"/>
      <c r="BM291" s="13"/>
      <c r="BN291" s="13"/>
      <c r="BO291" s="13"/>
      <c r="BP291" s="13"/>
      <c r="BQ291" s="13"/>
      <c r="BR291" s="13"/>
      <c r="BS291" s="13"/>
      <c r="BT291" s="13"/>
      <c r="BU291" s="13"/>
      <c r="BV291" s="13"/>
      <c r="BW291" s="13"/>
      <c r="BX291" s="13"/>
      <c r="BY291" s="13"/>
      <c r="BZ291" s="13"/>
      <c r="CA291" s="13"/>
      <c r="CB291" s="13"/>
      <c r="CC291" s="13"/>
      <c r="CD291" s="13"/>
      <c r="CE291" s="13"/>
      <c r="CF291" s="13"/>
      <c r="CG291" s="13"/>
      <c r="CH291" s="13"/>
      <c r="CI291" s="13"/>
      <c r="CJ291" s="13"/>
      <c r="CK291" s="13"/>
      <c r="CL291" s="13"/>
      <c r="CM291" s="13"/>
      <c r="CN291" s="13"/>
      <c r="CO291" s="13"/>
      <c r="CP291" s="13"/>
      <c r="CQ291" s="13"/>
      <c r="CR291" s="13"/>
      <c r="CS291" s="13"/>
      <c r="CT291" s="13"/>
      <c r="CU291" s="13"/>
      <c r="CV291" s="13"/>
      <c r="CW291" s="13"/>
      <c r="CX291" s="13"/>
      <c r="CY291" s="13"/>
      <c r="CZ291" s="13"/>
      <c r="DA291" s="13"/>
      <c r="DB291" s="13"/>
      <c r="DC291" s="13"/>
      <c r="DD291" s="13"/>
      <c r="DE291" s="13"/>
      <c r="DF291" s="13"/>
      <c r="DG291" s="13"/>
      <c r="DH291" s="13"/>
      <c r="DI291" s="13"/>
      <c r="DJ291" s="13"/>
      <c r="DK291" s="13"/>
      <c r="DL291" s="13"/>
      <c r="DM291" s="13"/>
      <c r="DN291" s="13"/>
      <c r="DO291" s="13"/>
      <c r="DP291" s="13"/>
      <c r="DQ291" s="13"/>
      <c r="DR291" s="13"/>
      <c r="DS291" s="13"/>
      <c r="DT291" s="13"/>
      <c r="DU291" s="13"/>
      <c r="DV291" s="13"/>
      <c r="DW291" s="13"/>
      <c r="DX291" s="13"/>
      <c r="DY291" s="13"/>
      <c r="DZ291" s="13"/>
      <c r="EA291" s="13"/>
      <c r="EB291" s="13"/>
      <c r="EC291" s="13"/>
      <c r="ED291" s="13"/>
      <c r="EE291" s="13"/>
      <c r="EF291" s="13"/>
      <c r="EG291" s="13"/>
      <c r="EH291" s="13"/>
      <c r="EI291" s="13"/>
      <c r="EJ291" s="13"/>
      <c r="EK291" s="13"/>
      <c r="EL291" s="13"/>
      <c r="EM291" s="13"/>
      <c r="EN291" s="13"/>
      <c r="EO291" s="13"/>
      <c r="EP291" s="13"/>
      <c r="EQ291" s="13"/>
      <c r="ER291" s="13"/>
      <c r="ES291" s="13"/>
      <c r="ET291" s="13"/>
      <c r="EU291" s="13"/>
      <c r="EV291" s="13"/>
      <c r="EW291" s="13"/>
      <c r="EX291" s="13"/>
      <c r="EY291" s="13"/>
      <c r="EZ291" s="13"/>
      <c r="FA291" s="13"/>
      <c r="FB291" s="13"/>
      <c r="FC291" s="13"/>
      <c r="FD291" s="13"/>
      <c r="FE291" s="13"/>
      <c r="FF291" s="13"/>
      <c r="FG291" s="13"/>
      <c r="FH291" s="13"/>
      <c r="FI291" s="13"/>
      <c r="FJ291" s="13"/>
      <c r="FK291" s="13"/>
      <c r="FL291" s="13"/>
      <c r="FM291" s="13"/>
      <c r="FN291" s="13"/>
      <c r="FO291" s="13"/>
      <c r="FP291" s="13"/>
      <c r="FQ291" s="13"/>
      <c r="FR291" s="13"/>
      <c r="FS291" s="13"/>
      <c r="FT291" s="13"/>
      <c r="FU291" s="13"/>
      <c r="FV291" s="13"/>
      <c r="FW291" s="13"/>
      <c r="FX291" s="13"/>
      <c r="FY291" s="13"/>
      <c r="FZ291" s="13"/>
      <c r="GA291" s="13"/>
      <c r="GB291" s="13"/>
      <c r="GC291" s="13"/>
      <c r="GD291" s="13"/>
      <c r="GE291" s="13"/>
      <c r="GF291" s="13"/>
      <c r="GG291" s="13"/>
      <c r="GH291" s="13"/>
      <c r="GI291" s="13"/>
      <c r="GJ291" s="13"/>
      <c r="GK291" s="13"/>
      <c r="GL291" s="13"/>
      <c r="GM291" s="13"/>
      <c r="GN291" s="13"/>
      <c r="GO291" s="13"/>
      <c r="GP291" s="13"/>
      <c r="GQ291" s="13"/>
      <c r="GR291" s="13"/>
      <c r="GS291" s="13"/>
      <c r="GT291" s="13"/>
      <c r="GU291" s="13"/>
      <c r="GV291" s="13"/>
      <c r="GW291" s="13"/>
      <c r="GX291" s="13"/>
      <c r="GY291" s="13"/>
      <c r="GZ291" s="13"/>
      <c r="HA291" s="13"/>
      <c r="HB291" s="13"/>
      <c r="HC291" s="13"/>
      <c r="HD291" s="13"/>
      <c r="HE291" s="13"/>
      <c r="HF291" s="13"/>
      <c r="HG291" s="13"/>
      <c r="HH291" s="13"/>
      <c r="HI291" s="13"/>
      <c r="HJ291" s="13"/>
      <c r="HK291" s="13"/>
      <c r="HL291" s="13"/>
      <c r="HM291" s="13"/>
      <c r="HN291" s="13"/>
      <c r="HO291" s="13"/>
      <c r="HP291" s="13"/>
      <c r="HQ291" s="13"/>
      <c r="HR291" s="13"/>
      <c r="HS291" s="13"/>
      <c r="HT291" s="13"/>
      <c r="HU291" s="13"/>
      <c r="HV291" s="13"/>
      <c r="HW291" s="13"/>
      <c r="HX291" s="13"/>
      <c r="HY291" s="13"/>
      <c r="HZ291" s="13"/>
      <c r="IA291" s="13"/>
      <c r="IB291" s="13"/>
      <c r="IC291" s="13"/>
      <c r="ID291" s="13"/>
      <c r="IE291" s="13"/>
      <c r="IF291" s="13"/>
      <c r="IG291" s="13"/>
      <c r="IH291" s="13"/>
      <c r="II291" s="13"/>
      <c r="IJ291" s="13"/>
      <c r="IK291" s="13"/>
      <c r="IL291" s="13"/>
      <c r="IM291" s="13"/>
      <c r="IN291" s="13"/>
      <c r="IO291" s="13"/>
      <c r="IP291" s="13"/>
      <c r="IQ291" s="13"/>
      <c r="IR291" s="13"/>
      <c r="IS291" s="13"/>
      <c r="IT291" s="13"/>
      <c r="IU291" s="13"/>
      <c r="IV291" s="13"/>
      <c r="IW291" s="13"/>
      <c r="IX291" s="13"/>
      <c r="IY291" s="13"/>
      <c r="IZ291" s="13"/>
      <c r="JA291" s="13"/>
      <c r="JB291" s="13"/>
      <c r="JC291" s="13"/>
      <c r="JD291" s="13"/>
      <c r="JE291" s="13"/>
      <c r="JF291" s="13"/>
      <c r="JG291" s="13"/>
      <c r="JH291" s="13"/>
      <c r="JI291" s="13"/>
      <c r="JJ291" s="13"/>
      <c r="JK291" s="13"/>
    </row>
    <row r="292" spans="21:271" x14ac:dyDescent="0.2">
      <c r="U292" s="13"/>
      <c r="V292" s="13"/>
      <c r="W292" s="13"/>
      <c r="X292" s="13"/>
      <c r="Y292" s="13"/>
      <c r="Z292" s="13"/>
      <c r="AA292" s="13"/>
      <c r="AB292" s="13"/>
      <c r="AC292" s="13"/>
      <c r="AD292" s="13"/>
      <c r="AE292" s="13"/>
      <c r="AF292" s="13"/>
      <c r="AG292" s="13"/>
      <c r="AH292" s="13"/>
      <c r="AI292" s="13"/>
      <c r="AJ292" s="13"/>
      <c r="AK292" s="13"/>
      <c r="AL292" s="13"/>
      <c r="AM292" s="13"/>
      <c r="AN292" s="13"/>
      <c r="AO292" s="13"/>
      <c r="AP292" s="13"/>
      <c r="AQ292" s="13"/>
      <c r="AR292" s="13"/>
      <c r="AS292" s="13"/>
      <c r="AT292" s="13"/>
      <c r="AU292" s="13"/>
      <c r="AV292" s="13"/>
      <c r="AW292" s="13"/>
      <c r="AX292" s="13"/>
      <c r="AY292" s="13"/>
      <c r="AZ292" s="13"/>
      <c r="BA292" s="13"/>
      <c r="BB292" s="13"/>
      <c r="BC292" s="13"/>
      <c r="BD292" s="13"/>
      <c r="BE292" s="13"/>
      <c r="BF292" s="13"/>
      <c r="BG292" s="13"/>
      <c r="BH292" s="13"/>
      <c r="BI292" s="13"/>
      <c r="BJ292" s="13"/>
      <c r="BK292" s="13"/>
      <c r="BL292" s="13"/>
      <c r="BM292" s="13"/>
      <c r="BN292" s="13"/>
      <c r="BO292" s="13"/>
      <c r="BP292" s="13"/>
      <c r="BQ292" s="13"/>
      <c r="BR292" s="13"/>
      <c r="BS292" s="13"/>
      <c r="BT292" s="13"/>
      <c r="BU292" s="13"/>
      <c r="BV292" s="13"/>
      <c r="BW292" s="13"/>
      <c r="BX292" s="13"/>
      <c r="BY292" s="13"/>
      <c r="BZ292" s="13"/>
      <c r="CA292" s="13"/>
      <c r="CB292" s="13"/>
      <c r="CC292" s="13"/>
      <c r="CD292" s="13"/>
      <c r="CE292" s="13"/>
      <c r="CF292" s="13"/>
      <c r="CG292" s="13"/>
      <c r="CH292" s="13"/>
      <c r="CI292" s="13"/>
      <c r="CJ292" s="13"/>
      <c r="CK292" s="13"/>
      <c r="CL292" s="13"/>
      <c r="CM292" s="13"/>
      <c r="CN292" s="13"/>
      <c r="CO292" s="13"/>
      <c r="CP292" s="13"/>
      <c r="CQ292" s="13"/>
      <c r="CR292" s="13"/>
      <c r="CS292" s="13"/>
      <c r="CT292" s="13"/>
      <c r="CU292" s="13"/>
      <c r="CV292" s="13"/>
      <c r="CW292" s="13"/>
      <c r="CX292" s="13"/>
      <c r="CY292" s="13"/>
      <c r="CZ292" s="13"/>
      <c r="DA292" s="13"/>
      <c r="DB292" s="13"/>
      <c r="DC292" s="13"/>
      <c r="DD292" s="13"/>
      <c r="DE292" s="13"/>
      <c r="DF292" s="13"/>
      <c r="DG292" s="13"/>
      <c r="DH292" s="13"/>
      <c r="DI292" s="13"/>
      <c r="DJ292" s="13"/>
      <c r="DK292" s="13"/>
      <c r="DL292" s="13"/>
      <c r="DM292" s="13"/>
      <c r="DN292" s="13"/>
      <c r="DO292" s="13"/>
      <c r="DP292" s="13"/>
      <c r="DQ292" s="13"/>
      <c r="DR292" s="13"/>
      <c r="DS292" s="13"/>
      <c r="DT292" s="13"/>
      <c r="DU292" s="13"/>
      <c r="DV292" s="13"/>
      <c r="DW292" s="13"/>
      <c r="DX292" s="13"/>
      <c r="DY292" s="13"/>
      <c r="DZ292" s="13"/>
      <c r="EA292" s="13"/>
      <c r="EB292" s="13"/>
      <c r="EC292" s="13"/>
      <c r="ED292" s="13"/>
      <c r="EE292" s="13"/>
      <c r="EF292" s="13"/>
      <c r="EG292" s="13"/>
      <c r="EH292" s="13"/>
      <c r="EI292" s="13"/>
      <c r="EJ292" s="13"/>
      <c r="EK292" s="13"/>
      <c r="EL292" s="13"/>
      <c r="EM292" s="13"/>
      <c r="EN292" s="13"/>
      <c r="EO292" s="13"/>
      <c r="EP292" s="13"/>
      <c r="EQ292" s="13"/>
      <c r="ER292" s="13"/>
      <c r="ES292" s="13"/>
      <c r="ET292" s="13"/>
      <c r="EU292" s="13"/>
      <c r="EV292" s="13"/>
      <c r="EW292" s="13"/>
      <c r="EX292" s="13"/>
      <c r="EY292" s="13"/>
      <c r="EZ292" s="13"/>
      <c r="FA292" s="13"/>
      <c r="FB292" s="13"/>
      <c r="FC292" s="13"/>
      <c r="FD292" s="13"/>
      <c r="FE292" s="13"/>
      <c r="FF292" s="13"/>
      <c r="FG292" s="13"/>
      <c r="FH292" s="13"/>
      <c r="FI292" s="13"/>
      <c r="FJ292" s="13"/>
      <c r="FK292" s="13"/>
      <c r="FL292" s="13"/>
      <c r="FM292" s="13"/>
      <c r="FN292" s="13"/>
      <c r="FO292" s="13"/>
      <c r="FP292" s="13"/>
      <c r="FQ292" s="13"/>
      <c r="FR292" s="13"/>
      <c r="FS292" s="13"/>
      <c r="FT292" s="13"/>
      <c r="FU292" s="13"/>
      <c r="FV292" s="13"/>
      <c r="FW292" s="13"/>
      <c r="FX292" s="13"/>
      <c r="FY292" s="13"/>
      <c r="FZ292" s="13"/>
      <c r="GA292" s="13"/>
      <c r="GB292" s="13"/>
      <c r="GC292" s="13"/>
      <c r="GD292" s="13"/>
      <c r="GE292" s="13"/>
      <c r="GF292" s="13"/>
      <c r="GG292" s="13"/>
      <c r="GH292" s="13"/>
      <c r="GI292" s="13"/>
      <c r="GJ292" s="13"/>
      <c r="GK292" s="13"/>
      <c r="GL292" s="13"/>
      <c r="GM292" s="13"/>
      <c r="GN292" s="13"/>
      <c r="GO292" s="13"/>
      <c r="GP292" s="13"/>
      <c r="GQ292" s="13"/>
      <c r="GR292" s="13"/>
      <c r="GS292" s="13"/>
      <c r="GT292" s="13"/>
      <c r="GU292" s="13"/>
      <c r="GV292" s="13"/>
      <c r="GW292" s="13"/>
      <c r="GX292" s="13"/>
      <c r="GY292" s="13"/>
      <c r="GZ292" s="13"/>
      <c r="HA292" s="13"/>
      <c r="HB292" s="13"/>
      <c r="HC292" s="13"/>
      <c r="HD292" s="13"/>
      <c r="HE292" s="13"/>
      <c r="HF292" s="13"/>
      <c r="HG292" s="13"/>
      <c r="HH292" s="13"/>
      <c r="HI292" s="13"/>
      <c r="HJ292" s="13"/>
      <c r="HK292" s="13"/>
      <c r="HL292" s="13"/>
      <c r="HM292" s="13"/>
      <c r="HN292" s="13"/>
      <c r="HO292" s="13"/>
      <c r="HP292" s="13"/>
      <c r="HQ292" s="13"/>
      <c r="HR292" s="13"/>
      <c r="HS292" s="13"/>
      <c r="HT292" s="13"/>
      <c r="HU292" s="13"/>
      <c r="HV292" s="13"/>
      <c r="HW292" s="13"/>
      <c r="HX292" s="13"/>
      <c r="HY292" s="13"/>
      <c r="HZ292" s="13"/>
      <c r="IA292" s="13"/>
      <c r="IB292" s="13"/>
      <c r="IC292" s="13"/>
      <c r="ID292" s="13"/>
      <c r="IE292" s="13"/>
      <c r="IF292" s="13"/>
      <c r="IG292" s="13"/>
      <c r="IH292" s="13"/>
      <c r="II292" s="13"/>
      <c r="IJ292" s="13"/>
      <c r="IK292" s="13"/>
      <c r="IL292" s="13"/>
      <c r="IM292" s="13"/>
      <c r="IN292" s="13"/>
      <c r="IO292" s="13"/>
      <c r="IP292" s="13"/>
      <c r="IQ292" s="13"/>
      <c r="IR292" s="13"/>
      <c r="IS292" s="13"/>
      <c r="IT292" s="13"/>
      <c r="IU292" s="13"/>
      <c r="IV292" s="13"/>
      <c r="IW292" s="13"/>
      <c r="IX292" s="13"/>
      <c r="IY292" s="13"/>
      <c r="IZ292" s="13"/>
      <c r="JA292" s="13"/>
      <c r="JB292" s="13"/>
      <c r="JC292" s="13"/>
      <c r="JD292" s="13"/>
      <c r="JE292" s="13"/>
      <c r="JF292" s="13"/>
      <c r="JG292" s="13"/>
      <c r="JH292" s="13"/>
      <c r="JI292" s="13"/>
      <c r="JJ292" s="13"/>
      <c r="JK292" s="13"/>
    </row>
    <row r="293" spans="21:271" x14ac:dyDescent="0.2">
      <c r="U293" s="13"/>
      <c r="V293" s="13"/>
      <c r="W293" s="13"/>
      <c r="X293" s="13"/>
      <c r="Y293" s="13"/>
      <c r="Z293" s="13"/>
      <c r="AA293" s="13"/>
      <c r="AB293" s="13"/>
      <c r="AC293" s="13"/>
      <c r="AD293" s="13"/>
      <c r="AE293" s="13"/>
      <c r="AF293" s="13"/>
      <c r="AG293" s="13"/>
      <c r="AH293" s="13"/>
      <c r="AI293" s="13"/>
      <c r="AJ293" s="13"/>
      <c r="AK293" s="13"/>
      <c r="AL293" s="13"/>
      <c r="AM293" s="13"/>
      <c r="AN293" s="13"/>
      <c r="AO293" s="13"/>
      <c r="AP293" s="13"/>
      <c r="AQ293" s="13"/>
      <c r="AR293" s="13"/>
      <c r="AS293" s="13"/>
      <c r="AT293" s="13"/>
      <c r="AU293" s="13"/>
      <c r="AV293" s="13"/>
      <c r="AW293" s="13"/>
      <c r="AX293" s="13"/>
      <c r="AY293" s="13"/>
      <c r="AZ293" s="13"/>
      <c r="BA293" s="13"/>
      <c r="BB293" s="13"/>
      <c r="BC293" s="13"/>
      <c r="BD293" s="13"/>
      <c r="BE293" s="13"/>
      <c r="BF293" s="13"/>
      <c r="BG293" s="13"/>
      <c r="BH293" s="13"/>
      <c r="BI293" s="13"/>
      <c r="BJ293" s="13"/>
      <c r="BK293" s="13"/>
      <c r="BL293" s="13"/>
      <c r="BM293" s="13"/>
      <c r="BN293" s="13"/>
      <c r="BO293" s="13"/>
      <c r="BP293" s="13"/>
      <c r="BQ293" s="13"/>
      <c r="BR293" s="13"/>
      <c r="BS293" s="13"/>
      <c r="BT293" s="13"/>
      <c r="BU293" s="13"/>
      <c r="BV293" s="13"/>
      <c r="BW293" s="13"/>
      <c r="BX293" s="13"/>
      <c r="BY293" s="13"/>
      <c r="BZ293" s="13"/>
      <c r="CA293" s="13"/>
      <c r="CB293" s="13"/>
      <c r="CC293" s="13"/>
      <c r="CD293" s="13"/>
      <c r="CE293" s="13"/>
      <c r="CF293" s="13"/>
      <c r="CG293" s="13"/>
      <c r="CH293" s="13"/>
      <c r="CI293" s="13"/>
      <c r="CJ293" s="13"/>
      <c r="CK293" s="13"/>
      <c r="CL293" s="13"/>
      <c r="CM293" s="13"/>
      <c r="CN293" s="13"/>
      <c r="CO293" s="13"/>
      <c r="CP293" s="13"/>
      <c r="CQ293" s="13"/>
      <c r="CR293" s="13"/>
      <c r="CS293" s="13"/>
      <c r="CT293" s="13"/>
      <c r="CU293" s="13"/>
      <c r="CV293" s="13"/>
      <c r="CW293" s="13"/>
      <c r="CX293" s="13"/>
      <c r="CY293" s="13"/>
      <c r="CZ293" s="13"/>
      <c r="DA293" s="13"/>
      <c r="DB293" s="13"/>
      <c r="DC293" s="13"/>
      <c r="DD293" s="13"/>
      <c r="DE293" s="13"/>
      <c r="DF293" s="13"/>
      <c r="DG293" s="13"/>
      <c r="DH293" s="13"/>
      <c r="DI293" s="13"/>
      <c r="DJ293" s="13"/>
      <c r="DK293" s="13"/>
      <c r="DL293" s="13"/>
      <c r="DM293" s="13"/>
      <c r="DN293" s="13"/>
      <c r="DO293" s="13"/>
      <c r="DP293" s="13"/>
      <c r="DQ293" s="13"/>
      <c r="DR293" s="13"/>
      <c r="DS293" s="13"/>
      <c r="DT293" s="13"/>
      <c r="DU293" s="13"/>
      <c r="DV293" s="13"/>
      <c r="DW293" s="13"/>
      <c r="DX293" s="13"/>
      <c r="DY293" s="13"/>
      <c r="DZ293" s="13"/>
      <c r="EA293" s="13"/>
      <c r="EB293" s="13"/>
      <c r="EC293" s="13"/>
      <c r="ED293" s="13"/>
      <c r="EE293" s="13"/>
      <c r="EF293" s="13"/>
      <c r="EG293" s="13"/>
      <c r="EH293" s="13"/>
      <c r="EI293" s="13"/>
      <c r="EJ293" s="13"/>
      <c r="EK293" s="13"/>
      <c r="EL293" s="13"/>
      <c r="EM293" s="13"/>
      <c r="EN293" s="13"/>
      <c r="EO293" s="13"/>
      <c r="EP293" s="13"/>
      <c r="EQ293" s="13"/>
      <c r="ER293" s="13"/>
      <c r="ES293" s="13"/>
      <c r="ET293" s="13"/>
      <c r="EU293" s="13"/>
      <c r="EV293" s="13"/>
      <c r="EW293" s="13"/>
      <c r="EX293" s="13"/>
      <c r="EY293" s="13"/>
      <c r="EZ293" s="13"/>
      <c r="FA293" s="13"/>
      <c r="FB293" s="13"/>
      <c r="FC293" s="13"/>
      <c r="FD293" s="13"/>
      <c r="FE293" s="13"/>
      <c r="FF293" s="13"/>
      <c r="FG293" s="13"/>
      <c r="FH293" s="13"/>
      <c r="FI293" s="13"/>
      <c r="FJ293" s="13"/>
      <c r="FK293" s="13"/>
      <c r="FL293" s="13"/>
      <c r="FM293" s="13"/>
      <c r="FN293" s="13"/>
      <c r="FO293" s="13"/>
      <c r="FP293" s="13"/>
      <c r="FQ293" s="13"/>
      <c r="FR293" s="13"/>
      <c r="FS293" s="13"/>
      <c r="FT293" s="13"/>
      <c r="FU293" s="13"/>
      <c r="FV293" s="13"/>
      <c r="FW293" s="13"/>
      <c r="FX293" s="13"/>
      <c r="FY293" s="13"/>
      <c r="FZ293" s="13"/>
      <c r="GA293" s="13"/>
      <c r="GB293" s="13"/>
      <c r="GC293" s="13"/>
      <c r="GD293" s="13"/>
      <c r="GE293" s="13"/>
      <c r="GF293" s="13"/>
      <c r="GG293" s="13"/>
      <c r="GH293" s="13"/>
      <c r="GI293" s="13"/>
      <c r="GJ293" s="13"/>
      <c r="GK293" s="13"/>
      <c r="GL293" s="13"/>
      <c r="GM293" s="13"/>
      <c r="GN293" s="13"/>
      <c r="GO293" s="13"/>
      <c r="GP293" s="13"/>
      <c r="GQ293" s="13"/>
      <c r="GR293" s="13"/>
      <c r="GS293" s="13"/>
      <c r="GT293" s="13"/>
      <c r="GU293" s="13"/>
      <c r="GV293" s="13"/>
      <c r="GW293" s="13"/>
      <c r="GX293" s="13"/>
      <c r="GY293" s="13"/>
      <c r="GZ293" s="13"/>
      <c r="HA293" s="13"/>
      <c r="HB293" s="13"/>
      <c r="HC293" s="13"/>
      <c r="HD293" s="13"/>
      <c r="HE293" s="13"/>
      <c r="HF293" s="13"/>
      <c r="HG293" s="13"/>
      <c r="HH293" s="13"/>
      <c r="HI293" s="13"/>
      <c r="HJ293" s="13"/>
      <c r="HK293" s="13"/>
      <c r="HL293" s="13"/>
      <c r="HM293" s="13"/>
      <c r="HN293" s="13"/>
      <c r="HO293" s="13"/>
      <c r="HP293" s="13"/>
      <c r="HQ293" s="13"/>
      <c r="HR293" s="13"/>
      <c r="HS293" s="13"/>
      <c r="HT293" s="13"/>
      <c r="HU293" s="13"/>
      <c r="HV293" s="13"/>
      <c r="HW293" s="13"/>
      <c r="HX293" s="13"/>
      <c r="HY293" s="13"/>
      <c r="HZ293" s="13"/>
      <c r="IA293" s="13"/>
      <c r="IB293" s="13"/>
      <c r="IC293" s="13"/>
      <c r="ID293" s="13"/>
      <c r="IE293" s="13"/>
      <c r="IF293" s="13"/>
      <c r="IG293" s="13"/>
      <c r="IH293" s="13"/>
      <c r="II293" s="13"/>
      <c r="IJ293" s="13"/>
      <c r="IK293" s="13"/>
      <c r="IL293" s="13"/>
      <c r="IM293" s="13"/>
      <c r="IN293" s="13"/>
      <c r="IO293" s="13"/>
      <c r="IP293" s="13"/>
      <c r="IQ293" s="13"/>
      <c r="IR293" s="13"/>
      <c r="IS293" s="13"/>
      <c r="IT293" s="13"/>
      <c r="IU293" s="13"/>
      <c r="IV293" s="13"/>
      <c r="IW293" s="13"/>
      <c r="IX293" s="13"/>
      <c r="IY293" s="13"/>
      <c r="IZ293" s="13"/>
      <c r="JA293" s="13"/>
      <c r="JB293" s="13"/>
      <c r="JC293" s="13"/>
      <c r="JD293" s="13"/>
      <c r="JE293" s="13"/>
      <c r="JF293" s="13"/>
      <c r="JG293" s="13"/>
      <c r="JH293" s="13"/>
      <c r="JI293" s="13"/>
      <c r="JJ293" s="13"/>
      <c r="JK293" s="13"/>
    </row>
    <row r="294" spans="21:271" x14ac:dyDescent="0.2">
      <c r="U294" s="13"/>
      <c r="V294" s="13"/>
      <c r="W294" s="13"/>
      <c r="X294" s="13"/>
      <c r="Y294" s="13"/>
      <c r="Z294" s="13"/>
      <c r="AA294" s="13"/>
      <c r="AB294" s="13"/>
      <c r="AC294" s="13"/>
      <c r="AD294" s="13"/>
      <c r="AE294" s="13"/>
      <c r="AF294" s="13"/>
      <c r="AG294" s="13"/>
      <c r="AH294" s="13"/>
      <c r="AI294" s="13"/>
      <c r="AJ294" s="13"/>
      <c r="AK294" s="13"/>
      <c r="AL294" s="13"/>
      <c r="AM294" s="13"/>
      <c r="AN294" s="13"/>
      <c r="AO294" s="13"/>
      <c r="AP294" s="13"/>
      <c r="AQ294" s="13"/>
      <c r="AR294" s="13"/>
      <c r="AS294" s="13"/>
      <c r="AT294" s="13"/>
      <c r="AU294" s="13"/>
      <c r="AV294" s="13"/>
      <c r="AW294" s="13"/>
      <c r="AX294" s="13"/>
      <c r="AY294" s="13"/>
      <c r="AZ294" s="13"/>
      <c r="BA294" s="13"/>
      <c r="BB294" s="13"/>
      <c r="BC294" s="13"/>
      <c r="BD294" s="13"/>
      <c r="BE294" s="13"/>
      <c r="BF294" s="13"/>
      <c r="BG294" s="13"/>
      <c r="BH294" s="13"/>
      <c r="BI294" s="13"/>
      <c r="BJ294" s="13"/>
      <c r="BK294" s="13"/>
      <c r="BL294" s="13"/>
      <c r="BM294" s="13"/>
      <c r="BN294" s="13"/>
      <c r="BO294" s="13"/>
      <c r="BP294" s="13"/>
      <c r="BQ294" s="13"/>
      <c r="BR294" s="13"/>
      <c r="BS294" s="13"/>
      <c r="BT294" s="13"/>
      <c r="BU294" s="13"/>
      <c r="BV294" s="13"/>
      <c r="BW294" s="13"/>
      <c r="BX294" s="13"/>
      <c r="BY294" s="13"/>
      <c r="BZ294" s="13"/>
      <c r="CA294" s="13"/>
      <c r="CB294" s="13"/>
      <c r="CC294" s="13"/>
      <c r="CD294" s="13"/>
      <c r="CE294" s="13"/>
      <c r="CF294" s="13"/>
      <c r="CG294" s="13"/>
      <c r="CH294" s="13"/>
      <c r="CI294" s="13"/>
      <c r="CJ294" s="13"/>
      <c r="CK294" s="13"/>
      <c r="CL294" s="13"/>
      <c r="CM294" s="13"/>
      <c r="CN294" s="13"/>
      <c r="CO294" s="13"/>
      <c r="CP294" s="13"/>
      <c r="CQ294" s="13"/>
      <c r="CR294" s="13"/>
      <c r="CS294" s="13"/>
      <c r="CT294" s="13"/>
      <c r="CU294" s="13"/>
      <c r="CV294" s="13"/>
      <c r="CW294" s="13"/>
      <c r="CX294" s="13"/>
      <c r="CY294" s="13"/>
      <c r="CZ294" s="13"/>
      <c r="DA294" s="13"/>
      <c r="DB294" s="13"/>
      <c r="DC294" s="13"/>
      <c r="DD294" s="13"/>
      <c r="DE294" s="13"/>
      <c r="DF294" s="13"/>
      <c r="DG294" s="13"/>
      <c r="DH294" s="13"/>
      <c r="DI294" s="13"/>
      <c r="DJ294" s="13"/>
      <c r="DK294" s="13"/>
      <c r="DL294" s="13"/>
      <c r="DM294" s="13"/>
      <c r="DN294" s="13"/>
      <c r="DO294" s="13"/>
      <c r="DP294" s="13"/>
      <c r="DQ294" s="13"/>
      <c r="DR294" s="13"/>
      <c r="DS294" s="13"/>
      <c r="DT294" s="13"/>
      <c r="DU294" s="13"/>
      <c r="DV294" s="13"/>
      <c r="DW294" s="13"/>
      <c r="DX294" s="13"/>
      <c r="DY294" s="13"/>
      <c r="DZ294" s="13"/>
      <c r="EA294" s="13"/>
      <c r="EB294" s="13"/>
      <c r="EC294" s="13"/>
      <c r="ED294" s="13"/>
      <c r="EE294" s="13"/>
      <c r="EF294" s="13"/>
      <c r="EG294" s="13"/>
      <c r="EH294" s="13"/>
      <c r="EI294" s="13"/>
      <c r="EJ294" s="13"/>
      <c r="EK294" s="13"/>
      <c r="EL294" s="13"/>
      <c r="EM294" s="13"/>
      <c r="EN294" s="13"/>
      <c r="EO294" s="13"/>
      <c r="EP294" s="13"/>
      <c r="EQ294" s="13"/>
      <c r="ER294" s="13"/>
      <c r="ES294" s="13"/>
      <c r="ET294" s="13"/>
      <c r="EU294" s="13"/>
      <c r="EV294" s="13"/>
      <c r="EW294" s="13"/>
      <c r="EX294" s="13"/>
      <c r="EY294" s="13"/>
      <c r="EZ294" s="13"/>
      <c r="FA294" s="13"/>
      <c r="FB294" s="13"/>
      <c r="FC294" s="13"/>
      <c r="FD294" s="13"/>
      <c r="FE294" s="13"/>
      <c r="FF294" s="13"/>
      <c r="FG294" s="13"/>
      <c r="FH294" s="13"/>
      <c r="FI294" s="13"/>
      <c r="FJ294" s="13"/>
      <c r="FK294" s="13"/>
      <c r="FL294" s="13"/>
      <c r="FM294" s="13"/>
      <c r="FN294" s="13"/>
      <c r="FO294" s="13"/>
      <c r="FP294" s="13"/>
      <c r="FQ294" s="13"/>
      <c r="FR294" s="13"/>
      <c r="FS294" s="13"/>
      <c r="FT294" s="13"/>
      <c r="FU294" s="13"/>
      <c r="FV294" s="13"/>
      <c r="FW294" s="13"/>
      <c r="FX294" s="13"/>
      <c r="FY294" s="13"/>
      <c r="FZ294" s="13"/>
      <c r="GA294" s="13"/>
      <c r="GB294" s="13"/>
      <c r="GC294" s="13"/>
      <c r="GD294" s="13"/>
      <c r="GE294" s="13"/>
      <c r="GF294" s="13"/>
      <c r="GG294" s="13"/>
      <c r="GH294" s="13"/>
      <c r="GI294" s="13"/>
      <c r="GJ294" s="13"/>
      <c r="GK294" s="13"/>
      <c r="GL294" s="13"/>
      <c r="GM294" s="13"/>
      <c r="GN294" s="13"/>
      <c r="GO294" s="13"/>
      <c r="GP294" s="13"/>
      <c r="GQ294" s="13"/>
      <c r="GR294" s="13"/>
      <c r="GS294" s="13"/>
      <c r="GT294" s="13"/>
      <c r="GU294" s="13"/>
      <c r="GV294" s="13"/>
      <c r="GW294" s="13"/>
      <c r="GX294" s="13"/>
      <c r="GY294" s="13"/>
      <c r="GZ294" s="13"/>
      <c r="HA294" s="13"/>
      <c r="HB294" s="13"/>
      <c r="HC294" s="13"/>
      <c r="HD294" s="13"/>
      <c r="HE294" s="13"/>
      <c r="HF294" s="13"/>
      <c r="HG294" s="13"/>
      <c r="HH294" s="13"/>
      <c r="HI294" s="13"/>
      <c r="HJ294" s="13"/>
      <c r="HK294" s="13"/>
      <c r="HL294" s="13"/>
      <c r="HM294" s="13"/>
      <c r="HN294" s="13"/>
      <c r="HO294" s="13"/>
      <c r="HP294" s="13"/>
      <c r="HQ294" s="13"/>
      <c r="HR294" s="13"/>
      <c r="HS294" s="13"/>
      <c r="HT294" s="13"/>
      <c r="HU294" s="13"/>
      <c r="HV294" s="13"/>
      <c r="HW294" s="13"/>
      <c r="HX294" s="13"/>
      <c r="HY294" s="13"/>
      <c r="HZ294" s="13"/>
      <c r="IA294" s="13"/>
      <c r="IB294" s="13"/>
      <c r="IC294" s="13"/>
      <c r="ID294" s="13"/>
      <c r="IE294" s="13"/>
      <c r="IF294" s="13"/>
      <c r="IG294" s="13"/>
      <c r="IH294" s="13"/>
      <c r="II294" s="13"/>
      <c r="IJ294" s="13"/>
      <c r="IK294" s="13"/>
      <c r="IL294" s="13"/>
      <c r="IM294" s="13"/>
      <c r="IN294" s="13"/>
      <c r="IO294" s="13"/>
      <c r="IP294" s="13"/>
      <c r="IQ294" s="13"/>
      <c r="IR294" s="13"/>
      <c r="IS294" s="13"/>
      <c r="IT294" s="13"/>
      <c r="IU294" s="13"/>
      <c r="IV294" s="13"/>
      <c r="IW294" s="13"/>
      <c r="IX294" s="13"/>
      <c r="IY294" s="13"/>
      <c r="IZ294" s="13"/>
      <c r="JA294" s="13"/>
      <c r="JB294" s="13"/>
      <c r="JC294" s="13"/>
      <c r="JD294" s="13"/>
      <c r="JE294" s="13"/>
      <c r="JF294" s="13"/>
      <c r="JG294" s="13"/>
      <c r="JH294" s="13"/>
      <c r="JI294" s="13"/>
      <c r="JJ294" s="13"/>
      <c r="JK294" s="13"/>
    </row>
    <row r="295" spans="21:271" x14ac:dyDescent="0.2">
      <c r="U295" s="13"/>
      <c r="V295" s="13"/>
      <c r="W295" s="13"/>
      <c r="X295" s="13"/>
      <c r="Y295" s="13"/>
      <c r="Z295" s="13"/>
      <c r="AA295" s="13"/>
      <c r="AB295" s="13"/>
      <c r="AC295" s="13"/>
      <c r="AD295" s="13"/>
      <c r="AE295" s="13"/>
      <c r="AF295" s="13"/>
      <c r="AG295" s="13"/>
      <c r="AH295" s="13"/>
      <c r="AI295" s="13"/>
      <c r="AJ295" s="13"/>
      <c r="AK295" s="13"/>
      <c r="AL295" s="13"/>
      <c r="AM295" s="13"/>
      <c r="AN295" s="13"/>
      <c r="AO295" s="13"/>
      <c r="AP295" s="13"/>
      <c r="AQ295" s="13"/>
      <c r="AR295" s="13"/>
      <c r="AS295" s="13"/>
      <c r="AT295" s="13"/>
      <c r="AU295" s="13"/>
      <c r="AV295" s="13"/>
      <c r="AW295" s="13"/>
      <c r="AX295" s="13"/>
      <c r="AY295" s="13"/>
      <c r="AZ295" s="13"/>
      <c r="BA295" s="13"/>
      <c r="BB295" s="13"/>
      <c r="BC295" s="13"/>
      <c r="BD295" s="13"/>
      <c r="BE295" s="13"/>
      <c r="BF295" s="13"/>
      <c r="BG295" s="13"/>
      <c r="BH295" s="13"/>
      <c r="BI295" s="13"/>
      <c r="BJ295" s="13"/>
      <c r="BK295" s="13"/>
      <c r="BL295" s="13"/>
      <c r="BM295" s="13"/>
      <c r="BN295" s="13"/>
      <c r="BO295" s="13"/>
      <c r="BP295" s="13"/>
      <c r="BQ295" s="13"/>
      <c r="BR295" s="13"/>
      <c r="BS295" s="13"/>
      <c r="BT295" s="13"/>
      <c r="BU295" s="13"/>
      <c r="BV295" s="13"/>
      <c r="BW295" s="13"/>
      <c r="BX295" s="13"/>
      <c r="BY295" s="13"/>
      <c r="BZ295" s="13"/>
      <c r="CA295" s="13"/>
      <c r="CB295" s="13"/>
      <c r="CC295" s="13"/>
      <c r="CD295" s="13"/>
      <c r="CE295" s="13"/>
      <c r="CF295" s="13"/>
      <c r="CG295" s="13"/>
      <c r="CH295" s="13"/>
      <c r="CI295" s="13"/>
      <c r="CJ295" s="13"/>
      <c r="CK295" s="13"/>
      <c r="CL295" s="13"/>
      <c r="CM295" s="13"/>
      <c r="CN295" s="13"/>
      <c r="CO295" s="13"/>
      <c r="CP295" s="13"/>
      <c r="CQ295" s="13"/>
      <c r="CR295" s="13"/>
      <c r="CS295" s="13"/>
      <c r="CT295" s="13"/>
      <c r="CU295" s="13"/>
      <c r="CV295" s="13"/>
      <c r="CW295" s="13"/>
      <c r="CX295" s="13"/>
      <c r="CY295" s="13"/>
      <c r="CZ295" s="13"/>
      <c r="DA295" s="13"/>
      <c r="DB295" s="13"/>
      <c r="DC295" s="13"/>
      <c r="DD295" s="13"/>
      <c r="DE295" s="13"/>
      <c r="DF295" s="13"/>
      <c r="DG295" s="13"/>
      <c r="DH295" s="13"/>
      <c r="DI295" s="13"/>
      <c r="DJ295" s="13"/>
      <c r="DK295" s="13"/>
      <c r="DL295" s="13"/>
      <c r="DM295" s="13"/>
      <c r="DN295" s="13"/>
      <c r="DO295" s="13"/>
      <c r="DP295" s="13"/>
      <c r="DQ295" s="13"/>
      <c r="DR295" s="13"/>
      <c r="DS295" s="13"/>
      <c r="DT295" s="13"/>
      <c r="DU295" s="13"/>
      <c r="DV295" s="13"/>
      <c r="DW295" s="13"/>
      <c r="DX295" s="13"/>
      <c r="DY295" s="13"/>
      <c r="DZ295" s="13"/>
      <c r="EA295" s="13"/>
      <c r="EB295" s="13"/>
      <c r="EC295" s="13"/>
      <c r="ED295" s="13"/>
      <c r="EE295" s="13"/>
      <c r="EF295" s="13"/>
      <c r="EG295" s="13"/>
      <c r="EH295" s="13"/>
      <c r="EI295" s="13"/>
      <c r="EJ295" s="13"/>
      <c r="EK295" s="13"/>
      <c r="EL295" s="13"/>
      <c r="EM295" s="13"/>
      <c r="EN295" s="13"/>
      <c r="EO295" s="13"/>
      <c r="EP295" s="13"/>
      <c r="EQ295" s="13"/>
      <c r="ER295" s="13"/>
      <c r="ES295" s="13"/>
      <c r="ET295" s="13"/>
      <c r="EU295" s="13"/>
      <c r="EV295" s="13"/>
      <c r="EW295" s="13"/>
      <c r="EX295" s="13"/>
      <c r="EY295" s="13"/>
      <c r="EZ295" s="13"/>
      <c r="FA295" s="13"/>
      <c r="FB295" s="13"/>
      <c r="FC295" s="13"/>
      <c r="FD295" s="13"/>
      <c r="FE295" s="13"/>
      <c r="FF295" s="13"/>
      <c r="FG295" s="13"/>
      <c r="FH295" s="13"/>
      <c r="FI295" s="13"/>
      <c r="FJ295" s="13"/>
      <c r="FK295" s="13"/>
      <c r="FL295" s="13"/>
      <c r="FM295" s="13"/>
      <c r="FN295" s="13"/>
      <c r="FO295" s="13"/>
      <c r="FP295" s="13"/>
      <c r="FQ295" s="13"/>
      <c r="FR295" s="13"/>
      <c r="FS295" s="13"/>
      <c r="FT295" s="13"/>
      <c r="FU295" s="13"/>
      <c r="FV295" s="13"/>
      <c r="FW295" s="13"/>
      <c r="FX295" s="13"/>
      <c r="FY295" s="13"/>
      <c r="FZ295" s="13"/>
      <c r="GA295" s="13"/>
      <c r="GB295" s="13"/>
      <c r="GC295" s="13"/>
      <c r="GD295" s="13"/>
      <c r="GE295" s="13"/>
      <c r="GF295" s="13"/>
      <c r="GG295" s="13"/>
      <c r="GH295" s="13"/>
      <c r="GI295" s="13"/>
      <c r="GJ295" s="13"/>
      <c r="GK295" s="13"/>
      <c r="GL295" s="13"/>
      <c r="GM295" s="13"/>
      <c r="GN295" s="13"/>
      <c r="GO295" s="13"/>
      <c r="GP295" s="13"/>
      <c r="GQ295" s="13"/>
      <c r="GR295" s="13"/>
      <c r="GS295" s="13"/>
      <c r="GT295" s="13"/>
      <c r="GU295" s="13"/>
      <c r="GV295" s="13"/>
      <c r="GW295" s="13"/>
      <c r="GX295" s="13"/>
      <c r="GY295" s="13"/>
      <c r="GZ295" s="13"/>
      <c r="HA295" s="13"/>
      <c r="HB295" s="13"/>
      <c r="HC295" s="13"/>
      <c r="HD295" s="13"/>
      <c r="HE295" s="13"/>
      <c r="HF295" s="13"/>
      <c r="HG295" s="13"/>
      <c r="HH295" s="13"/>
      <c r="HI295" s="13"/>
      <c r="HJ295" s="13"/>
      <c r="HK295" s="13"/>
      <c r="HL295" s="13"/>
      <c r="HM295" s="13"/>
      <c r="HN295" s="13"/>
      <c r="HO295" s="13"/>
      <c r="HP295" s="13"/>
      <c r="HQ295" s="13"/>
      <c r="HR295" s="13"/>
      <c r="HS295" s="13"/>
      <c r="HT295" s="13"/>
      <c r="HU295" s="13"/>
      <c r="HV295" s="13"/>
      <c r="HW295" s="13"/>
      <c r="HX295" s="13"/>
      <c r="HY295" s="13"/>
      <c r="HZ295" s="13"/>
      <c r="IA295" s="13"/>
      <c r="IB295" s="13"/>
      <c r="IC295" s="13"/>
      <c r="ID295" s="13"/>
      <c r="IE295" s="13"/>
      <c r="IF295" s="13"/>
      <c r="IG295" s="13"/>
      <c r="IH295" s="13"/>
      <c r="II295" s="13"/>
      <c r="IJ295" s="13"/>
      <c r="IK295" s="13"/>
      <c r="IL295" s="13"/>
      <c r="IM295" s="13"/>
      <c r="IN295" s="13"/>
      <c r="IO295" s="13"/>
      <c r="IP295" s="13"/>
      <c r="IQ295" s="13"/>
      <c r="IR295" s="13"/>
      <c r="IS295" s="13"/>
      <c r="IT295" s="13"/>
      <c r="IU295" s="13"/>
      <c r="IV295" s="13"/>
      <c r="IW295" s="13"/>
      <c r="IX295" s="13"/>
      <c r="IY295" s="13"/>
      <c r="IZ295" s="13"/>
      <c r="JA295" s="13"/>
      <c r="JB295" s="13"/>
      <c r="JC295" s="13"/>
      <c r="JD295" s="13"/>
      <c r="JE295" s="13"/>
      <c r="JF295" s="13"/>
      <c r="JG295" s="13"/>
      <c r="JH295" s="13"/>
      <c r="JI295" s="13"/>
      <c r="JJ295" s="13"/>
      <c r="JK295" s="13"/>
    </row>
    <row r="296" spans="21:271" x14ac:dyDescent="0.2">
      <c r="U296" s="13"/>
      <c r="V296" s="13"/>
      <c r="W296" s="13"/>
      <c r="X296" s="13"/>
      <c r="Y296" s="13"/>
      <c r="Z296" s="13"/>
      <c r="AA296" s="13"/>
      <c r="AB296" s="13"/>
      <c r="AC296" s="13"/>
      <c r="AD296" s="13"/>
      <c r="AE296" s="13"/>
      <c r="AF296" s="13"/>
      <c r="AG296" s="13"/>
      <c r="AH296" s="13"/>
      <c r="AI296" s="13"/>
      <c r="AJ296" s="13"/>
      <c r="AK296" s="13"/>
      <c r="AL296" s="13"/>
      <c r="AM296" s="13"/>
      <c r="AN296" s="13"/>
      <c r="AO296" s="13"/>
      <c r="AP296" s="13"/>
      <c r="AQ296" s="13"/>
      <c r="AR296" s="13"/>
      <c r="AS296" s="13"/>
      <c r="AT296" s="13"/>
      <c r="AU296" s="13"/>
      <c r="AV296" s="13"/>
      <c r="AW296" s="13"/>
      <c r="AX296" s="13"/>
      <c r="AY296" s="13"/>
      <c r="AZ296" s="13"/>
      <c r="BA296" s="13"/>
      <c r="BB296" s="13"/>
      <c r="BC296" s="13"/>
      <c r="BD296" s="13"/>
      <c r="BE296" s="13"/>
      <c r="BF296" s="13"/>
      <c r="BG296" s="13"/>
      <c r="BH296" s="13"/>
      <c r="BI296" s="13"/>
      <c r="BJ296" s="13"/>
      <c r="BK296" s="13"/>
      <c r="BL296" s="13"/>
      <c r="BM296" s="13"/>
      <c r="BN296" s="13"/>
      <c r="BO296" s="13"/>
      <c r="BP296" s="13"/>
      <c r="BQ296" s="13"/>
      <c r="BR296" s="13"/>
      <c r="BS296" s="13"/>
      <c r="BT296" s="13"/>
      <c r="BU296" s="13"/>
      <c r="BV296" s="13"/>
      <c r="BW296" s="13"/>
      <c r="BX296" s="13"/>
      <c r="BY296" s="13"/>
      <c r="BZ296" s="13"/>
      <c r="CA296" s="13"/>
      <c r="CB296" s="13"/>
      <c r="CC296" s="13"/>
      <c r="CD296" s="13"/>
      <c r="CE296" s="13"/>
      <c r="CF296" s="13"/>
      <c r="CG296" s="13"/>
      <c r="CH296" s="13"/>
      <c r="CI296" s="13"/>
      <c r="CJ296" s="13"/>
      <c r="CK296" s="13"/>
      <c r="CL296" s="13"/>
      <c r="CM296" s="13"/>
      <c r="CN296" s="13"/>
      <c r="CO296" s="13"/>
      <c r="CP296" s="13"/>
      <c r="CQ296" s="13"/>
      <c r="CR296" s="13"/>
      <c r="CS296" s="13"/>
      <c r="CT296" s="13"/>
      <c r="CU296" s="13"/>
      <c r="CV296" s="13"/>
      <c r="CW296" s="13"/>
      <c r="CX296" s="13"/>
      <c r="CY296" s="13"/>
      <c r="CZ296" s="13"/>
      <c r="DA296" s="13"/>
      <c r="DB296" s="13"/>
      <c r="DC296" s="13"/>
      <c r="DD296" s="13"/>
      <c r="DE296" s="13"/>
      <c r="DF296" s="13"/>
      <c r="DG296" s="13"/>
      <c r="DH296" s="13"/>
      <c r="DI296" s="13"/>
      <c r="DJ296" s="13"/>
      <c r="DK296" s="13"/>
      <c r="DL296" s="13"/>
      <c r="DM296" s="13"/>
      <c r="DN296" s="13"/>
      <c r="DO296" s="13"/>
      <c r="DP296" s="13"/>
      <c r="DQ296" s="13"/>
      <c r="DR296" s="13"/>
      <c r="DS296" s="13"/>
      <c r="DT296" s="13"/>
      <c r="DU296" s="13"/>
      <c r="DV296" s="13"/>
      <c r="DW296" s="13"/>
      <c r="DX296" s="13"/>
      <c r="DY296" s="13"/>
      <c r="DZ296" s="13"/>
      <c r="EA296" s="13"/>
      <c r="EB296" s="13"/>
      <c r="EC296" s="13"/>
      <c r="ED296" s="13"/>
      <c r="EE296" s="13"/>
      <c r="EF296" s="13"/>
      <c r="EG296" s="13"/>
      <c r="EH296" s="13"/>
      <c r="EI296" s="13"/>
      <c r="EJ296" s="13"/>
      <c r="EK296" s="13"/>
      <c r="EL296" s="13"/>
      <c r="EM296" s="13"/>
      <c r="EN296" s="13"/>
      <c r="EO296" s="13"/>
      <c r="EP296" s="13"/>
      <c r="EQ296" s="13"/>
      <c r="ER296" s="13"/>
      <c r="ES296" s="13"/>
      <c r="ET296" s="13"/>
      <c r="EU296" s="13"/>
      <c r="EV296" s="13"/>
      <c r="EW296" s="13"/>
      <c r="EX296" s="13"/>
      <c r="EY296" s="13"/>
      <c r="EZ296" s="13"/>
      <c r="FA296" s="13"/>
      <c r="FB296" s="13"/>
      <c r="FC296" s="13"/>
      <c r="FD296" s="13"/>
      <c r="FE296" s="13"/>
      <c r="FF296" s="13"/>
      <c r="FG296" s="13"/>
      <c r="FH296" s="13"/>
      <c r="FI296" s="13"/>
      <c r="FJ296" s="13"/>
      <c r="FK296" s="13"/>
      <c r="FL296" s="13"/>
      <c r="FM296" s="13"/>
      <c r="FN296" s="13"/>
      <c r="FO296" s="13"/>
      <c r="FP296" s="13"/>
      <c r="FQ296" s="13"/>
      <c r="FR296" s="13"/>
      <c r="FS296" s="13"/>
      <c r="FT296" s="13"/>
      <c r="FU296" s="13"/>
      <c r="FV296" s="13"/>
      <c r="FW296" s="13"/>
      <c r="FX296" s="13"/>
      <c r="FY296" s="13"/>
      <c r="FZ296" s="13"/>
      <c r="GA296" s="13"/>
      <c r="GB296" s="13"/>
      <c r="GC296" s="13"/>
      <c r="GD296" s="13"/>
      <c r="GE296" s="13"/>
      <c r="GF296" s="13"/>
      <c r="GG296" s="13"/>
      <c r="GH296" s="13"/>
      <c r="GI296" s="13"/>
      <c r="GJ296" s="13"/>
      <c r="GK296" s="13"/>
      <c r="GL296" s="13"/>
      <c r="GM296" s="13"/>
      <c r="GN296" s="13"/>
      <c r="GO296" s="13"/>
      <c r="GP296" s="13"/>
      <c r="GQ296" s="13"/>
      <c r="GR296" s="13"/>
      <c r="GS296" s="13"/>
      <c r="GT296" s="13"/>
      <c r="GU296" s="13"/>
      <c r="GV296" s="13"/>
      <c r="GW296" s="13"/>
      <c r="GX296" s="13"/>
      <c r="GY296" s="13"/>
      <c r="GZ296" s="13"/>
      <c r="HA296" s="13"/>
      <c r="HB296" s="13"/>
      <c r="HC296" s="13"/>
      <c r="HD296" s="13"/>
      <c r="HE296" s="13"/>
      <c r="HF296" s="13"/>
      <c r="HG296" s="13"/>
      <c r="HH296" s="13"/>
      <c r="HI296" s="13"/>
      <c r="HJ296" s="13"/>
      <c r="HK296" s="13"/>
      <c r="HL296" s="13"/>
      <c r="HM296" s="13"/>
      <c r="HN296" s="13"/>
      <c r="HO296" s="13"/>
      <c r="HP296" s="13"/>
      <c r="HQ296" s="13"/>
      <c r="HR296" s="13"/>
      <c r="HS296" s="13"/>
      <c r="HT296" s="13"/>
      <c r="HU296" s="13"/>
      <c r="HV296" s="13"/>
      <c r="HW296" s="13"/>
      <c r="HX296" s="13"/>
      <c r="HY296" s="13"/>
      <c r="HZ296" s="13"/>
      <c r="IA296" s="13"/>
      <c r="IB296" s="13"/>
      <c r="IC296" s="13"/>
      <c r="ID296" s="13"/>
      <c r="IE296" s="13"/>
      <c r="IF296" s="13"/>
      <c r="IG296" s="13"/>
      <c r="IH296" s="13"/>
      <c r="II296" s="13"/>
      <c r="IJ296" s="13"/>
      <c r="IK296" s="13"/>
      <c r="IL296" s="13"/>
      <c r="IM296" s="13"/>
      <c r="IN296" s="13"/>
      <c r="IO296" s="13"/>
      <c r="IP296" s="13"/>
      <c r="IQ296" s="13"/>
      <c r="IR296" s="13"/>
      <c r="IS296" s="13"/>
      <c r="IT296" s="13"/>
      <c r="IU296" s="13"/>
      <c r="IV296" s="13"/>
      <c r="IW296" s="13"/>
      <c r="IX296" s="13"/>
      <c r="IY296" s="13"/>
      <c r="IZ296" s="13"/>
      <c r="JA296" s="13"/>
      <c r="JB296" s="13"/>
      <c r="JC296" s="13"/>
      <c r="JD296" s="13"/>
      <c r="JE296" s="13"/>
      <c r="JF296" s="13"/>
      <c r="JG296" s="13"/>
      <c r="JH296" s="13"/>
      <c r="JI296" s="13"/>
      <c r="JJ296" s="13"/>
      <c r="JK296" s="13"/>
    </row>
    <row r="297" spans="21:271" x14ac:dyDescent="0.2">
      <c r="U297" s="13"/>
      <c r="V297" s="13"/>
      <c r="W297" s="13"/>
      <c r="X297" s="13"/>
      <c r="Y297" s="13"/>
      <c r="Z297" s="13"/>
      <c r="AA297" s="13"/>
      <c r="AB297" s="13"/>
      <c r="AC297" s="13"/>
      <c r="AD297" s="13"/>
      <c r="AE297" s="13"/>
      <c r="AF297" s="13"/>
      <c r="AG297" s="13"/>
      <c r="AH297" s="13"/>
      <c r="AI297" s="13"/>
      <c r="AJ297" s="13"/>
      <c r="AK297" s="13"/>
      <c r="AL297" s="13"/>
      <c r="AM297" s="13"/>
      <c r="AN297" s="13"/>
      <c r="AO297" s="13"/>
      <c r="AP297" s="13"/>
      <c r="AQ297" s="13"/>
      <c r="AR297" s="13"/>
      <c r="AS297" s="13"/>
      <c r="AT297" s="13"/>
      <c r="AU297" s="13"/>
      <c r="AV297" s="13"/>
      <c r="AW297" s="13"/>
      <c r="AX297" s="13"/>
      <c r="AY297" s="13"/>
      <c r="AZ297" s="13"/>
      <c r="BA297" s="13"/>
      <c r="BB297" s="13"/>
      <c r="BC297" s="13"/>
      <c r="BD297" s="13"/>
      <c r="BE297" s="13"/>
      <c r="BF297" s="13"/>
      <c r="BG297" s="13"/>
      <c r="BH297" s="13"/>
      <c r="BI297" s="13"/>
      <c r="BJ297" s="13"/>
      <c r="BK297" s="13"/>
      <c r="BL297" s="13"/>
      <c r="BM297" s="13"/>
      <c r="BN297" s="13"/>
      <c r="BO297" s="13"/>
      <c r="BP297" s="13"/>
      <c r="BQ297" s="13"/>
      <c r="BR297" s="13"/>
      <c r="BS297" s="13"/>
      <c r="BT297" s="13"/>
      <c r="BU297" s="13"/>
      <c r="BV297" s="13"/>
      <c r="BW297" s="13"/>
      <c r="BX297" s="13"/>
      <c r="BY297" s="13"/>
      <c r="BZ297" s="13"/>
      <c r="CA297" s="13"/>
      <c r="CB297" s="13"/>
      <c r="CC297" s="13"/>
      <c r="CD297" s="13"/>
      <c r="CE297" s="13"/>
      <c r="CF297" s="13"/>
      <c r="CG297" s="13"/>
      <c r="CH297" s="13"/>
      <c r="CI297" s="13"/>
      <c r="CJ297" s="13"/>
      <c r="CK297" s="13"/>
      <c r="CL297" s="13"/>
      <c r="CM297" s="13"/>
      <c r="CN297" s="13"/>
      <c r="CO297" s="13"/>
      <c r="CP297" s="13"/>
      <c r="CQ297" s="13"/>
      <c r="CR297" s="13"/>
      <c r="CS297" s="13"/>
      <c r="CT297" s="13"/>
      <c r="CU297" s="13"/>
      <c r="CV297" s="13"/>
      <c r="CW297" s="13"/>
      <c r="CX297" s="13"/>
      <c r="CY297" s="13"/>
      <c r="CZ297" s="13"/>
      <c r="DA297" s="13"/>
      <c r="DB297" s="13"/>
      <c r="DC297" s="13"/>
      <c r="DD297" s="13"/>
      <c r="DE297" s="13"/>
      <c r="DF297" s="13"/>
      <c r="DG297" s="13"/>
      <c r="DH297" s="13"/>
      <c r="DI297" s="13"/>
      <c r="DJ297" s="13"/>
      <c r="DK297" s="13"/>
      <c r="DL297" s="13"/>
      <c r="DM297" s="13"/>
      <c r="DN297" s="13"/>
      <c r="DO297" s="13"/>
      <c r="DP297" s="13"/>
      <c r="DQ297" s="13"/>
      <c r="DR297" s="13"/>
      <c r="DS297" s="13"/>
      <c r="DT297" s="13"/>
      <c r="DU297" s="13"/>
      <c r="DV297" s="13"/>
      <c r="DW297" s="13"/>
      <c r="DX297" s="13"/>
      <c r="DY297" s="13"/>
      <c r="DZ297" s="13"/>
      <c r="EA297" s="13"/>
      <c r="EB297" s="13"/>
      <c r="EC297" s="13"/>
      <c r="ED297" s="13"/>
      <c r="EE297" s="13"/>
      <c r="EF297" s="13"/>
      <c r="EG297" s="13"/>
      <c r="EH297" s="13"/>
      <c r="EI297" s="13"/>
      <c r="EJ297" s="13"/>
      <c r="EK297" s="13"/>
      <c r="EL297" s="13"/>
      <c r="EM297" s="13"/>
      <c r="EN297" s="13"/>
      <c r="EO297" s="13"/>
      <c r="EP297" s="13"/>
      <c r="EQ297" s="13"/>
      <c r="ER297" s="13"/>
      <c r="ES297" s="13"/>
      <c r="ET297" s="13"/>
      <c r="EU297" s="13"/>
      <c r="EV297" s="13"/>
      <c r="EW297" s="13"/>
      <c r="EX297" s="13"/>
      <c r="EY297" s="13"/>
      <c r="EZ297" s="13"/>
      <c r="FA297" s="13"/>
      <c r="FB297" s="13"/>
      <c r="FC297" s="13"/>
      <c r="FD297" s="13"/>
      <c r="FE297" s="13"/>
      <c r="FF297" s="13"/>
      <c r="FG297" s="13"/>
      <c r="FH297" s="13"/>
      <c r="FI297" s="13"/>
      <c r="FJ297" s="13"/>
      <c r="FK297" s="13"/>
      <c r="FL297" s="13"/>
      <c r="FM297" s="13"/>
      <c r="FN297" s="13"/>
      <c r="FO297" s="13"/>
      <c r="FP297" s="13"/>
      <c r="FQ297" s="13"/>
      <c r="FR297" s="13"/>
      <c r="FS297" s="13"/>
      <c r="FT297" s="13"/>
      <c r="FU297" s="13"/>
      <c r="FV297" s="13"/>
      <c r="FW297" s="13"/>
      <c r="FX297" s="13"/>
      <c r="FY297" s="13"/>
      <c r="FZ297" s="13"/>
      <c r="GA297" s="13"/>
      <c r="GB297" s="13"/>
      <c r="GC297" s="13"/>
      <c r="GD297" s="13"/>
      <c r="GE297" s="13"/>
      <c r="GF297" s="13"/>
      <c r="GG297" s="13"/>
      <c r="GH297" s="13"/>
      <c r="GI297" s="13"/>
      <c r="GJ297" s="13"/>
      <c r="GK297" s="13"/>
      <c r="GL297" s="13"/>
      <c r="GM297" s="13"/>
      <c r="GN297" s="13"/>
      <c r="GO297" s="13"/>
      <c r="GP297" s="13"/>
      <c r="GQ297" s="13"/>
      <c r="GR297" s="13"/>
      <c r="GS297" s="13"/>
      <c r="GT297" s="13"/>
      <c r="GU297" s="13"/>
      <c r="GV297" s="13"/>
      <c r="GW297" s="13"/>
      <c r="GX297" s="13"/>
      <c r="GY297" s="13"/>
      <c r="GZ297" s="13"/>
      <c r="HA297" s="13"/>
      <c r="HB297" s="13"/>
      <c r="HC297" s="13"/>
      <c r="HD297" s="13"/>
      <c r="HE297" s="13"/>
      <c r="HF297" s="13"/>
      <c r="HG297" s="13"/>
      <c r="HH297" s="13"/>
      <c r="HI297" s="13"/>
      <c r="HJ297" s="13"/>
      <c r="HK297" s="13"/>
      <c r="HL297" s="13"/>
      <c r="HM297" s="13"/>
      <c r="HN297" s="13"/>
      <c r="HO297" s="13"/>
      <c r="HP297" s="13"/>
      <c r="HQ297" s="13"/>
      <c r="HR297" s="13"/>
      <c r="HS297" s="13"/>
      <c r="HT297" s="13"/>
      <c r="HU297" s="13"/>
      <c r="HV297" s="13"/>
      <c r="HW297" s="13"/>
      <c r="HX297" s="13"/>
      <c r="HY297" s="13"/>
      <c r="HZ297" s="13"/>
      <c r="IA297" s="13"/>
      <c r="IB297" s="13"/>
      <c r="IC297" s="13"/>
      <c r="ID297" s="13"/>
      <c r="IE297" s="13"/>
      <c r="IF297" s="13"/>
      <c r="IG297" s="13"/>
      <c r="IH297" s="13"/>
      <c r="II297" s="13"/>
      <c r="IJ297" s="13"/>
      <c r="IK297" s="13"/>
      <c r="IL297" s="13"/>
      <c r="IM297" s="13"/>
      <c r="IN297" s="13"/>
      <c r="IO297" s="13"/>
      <c r="IP297" s="13"/>
      <c r="IQ297" s="13"/>
      <c r="IR297" s="13"/>
      <c r="IS297" s="13"/>
      <c r="IT297" s="13"/>
      <c r="IU297" s="13"/>
      <c r="IV297" s="13"/>
      <c r="IW297" s="13"/>
      <c r="IX297" s="13"/>
      <c r="IY297" s="13"/>
      <c r="IZ297" s="13"/>
      <c r="JA297" s="13"/>
      <c r="JB297" s="13"/>
      <c r="JC297" s="13"/>
      <c r="JD297" s="13"/>
      <c r="JE297" s="13"/>
      <c r="JF297" s="13"/>
      <c r="JG297" s="13"/>
      <c r="JH297" s="13"/>
      <c r="JI297" s="13"/>
      <c r="JJ297" s="13"/>
      <c r="JK297" s="13"/>
    </row>
    <row r="298" spans="21:271" x14ac:dyDescent="0.2">
      <c r="U298" s="13"/>
      <c r="V298" s="13"/>
      <c r="W298" s="13"/>
      <c r="X298" s="13"/>
      <c r="Y298" s="13"/>
      <c r="Z298" s="13"/>
      <c r="AA298" s="13"/>
      <c r="AB298" s="13"/>
      <c r="AC298" s="13"/>
      <c r="AD298" s="13"/>
      <c r="AE298" s="13"/>
      <c r="AF298" s="13"/>
      <c r="AG298" s="13"/>
      <c r="AH298" s="13"/>
      <c r="AI298" s="13"/>
      <c r="AJ298" s="13"/>
      <c r="AK298" s="13"/>
      <c r="AL298" s="13"/>
      <c r="AM298" s="13"/>
      <c r="AN298" s="13"/>
      <c r="AO298" s="13"/>
      <c r="AP298" s="13"/>
      <c r="AQ298" s="13"/>
      <c r="AR298" s="13"/>
      <c r="AS298" s="13"/>
      <c r="AT298" s="13"/>
      <c r="AU298" s="13"/>
      <c r="AV298" s="13"/>
      <c r="AW298" s="13"/>
      <c r="AX298" s="13"/>
      <c r="AY298" s="13"/>
      <c r="AZ298" s="13"/>
      <c r="BA298" s="13"/>
      <c r="BB298" s="13"/>
      <c r="BC298" s="13"/>
      <c r="BD298" s="13"/>
      <c r="BE298" s="13"/>
      <c r="BF298" s="13"/>
      <c r="BG298" s="13"/>
      <c r="BH298" s="13"/>
      <c r="BI298" s="13"/>
      <c r="BJ298" s="13"/>
      <c r="BK298" s="13"/>
      <c r="BL298" s="13"/>
      <c r="BM298" s="13"/>
      <c r="BN298" s="13"/>
      <c r="BO298" s="13"/>
      <c r="BP298" s="13"/>
      <c r="BQ298" s="13"/>
      <c r="BR298" s="13"/>
      <c r="BS298" s="13"/>
      <c r="BT298" s="13"/>
      <c r="BU298" s="13"/>
      <c r="BV298" s="13"/>
      <c r="BW298" s="13"/>
      <c r="BX298" s="13"/>
      <c r="BY298" s="13"/>
      <c r="BZ298" s="13"/>
      <c r="CA298" s="13"/>
      <c r="CB298" s="13"/>
      <c r="CC298" s="13"/>
      <c r="CD298" s="13"/>
      <c r="CE298" s="13"/>
      <c r="CF298" s="13"/>
      <c r="CG298" s="13"/>
      <c r="CH298" s="13"/>
      <c r="CI298" s="13"/>
      <c r="CJ298" s="13"/>
      <c r="CK298" s="13"/>
      <c r="CL298" s="13"/>
      <c r="CM298" s="13"/>
      <c r="CN298" s="13"/>
      <c r="CO298" s="13"/>
      <c r="CP298" s="13"/>
      <c r="CQ298" s="13"/>
      <c r="CR298" s="13"/>
      <c r="CS298" s="13"/>
      <c r="CT298" s="13"/>
      <c r="CU298" s="13"/>
      <c r="CV298" s="13"/>
      <c r="CW298" s="13"/>
      <c r="CX298" s="13"/>
      <c r="CY298" s="13"/>
      <c r="CZ298" s="13"/>
      <c r="DA298" s="13"/>
      <c r="DB298" s="13"/>
      <c r="DC298" s="13"/>
      <c r="DD298" s="13"/>
      <c r="DE298" s="13"/>
      <c r="DF298" s="13"/>
      <c r="DG298" s="13"/>
      <c r="DH298" s="13"/>
      <c r="DI298" s="13"/>
      <c r="DJ298" s="13"/>
      <c r="DK298" s="13"/>
      <c r="DL298" s="13"/>
      <c r="DM298" s="13"/>
      <c r="DN298" s="13"/>
      <c r="DO298" s="13"/>
      <c r="DP298" s="13"/>
      <c r="DQ298" s="13"/>
      <c r="DR298" s="13"/>
      <c r="DS298" s="13"/>
      <c r="DT298" s="13"/>
      <c r="DU298" s="13"/>
      <c r="DV298" s="13"/>
      <c r="DW298" s="13"/>
      <c r="DX298" s="13"/>
      <c r="DY298" s="13"/>
      <c r="DZ298" s="13"/>
      <c r="EA298" s="13"/>
      <c r="EB298" s="13"/>
      <c r="EC298" s="13"/>
      <c r="ED298" s="13"/>
      <c r="EE298" s="13"/>
      <c r="EF298" s="13"/>
      <c r="EG298" s="13"/>
      <c r="EH298" s="13"/>
      <c r="EI298" s="13"/>
      <c r="EJ298" s="13"/>
      <c r="EK298" s="13"/>
      <c r="EL298" s="13"/>
      <c r="EM298" s="13"/>
      <c r="EN298" s="13"/>
      <c r="EO298" s="13"/>
      <c r="EP298" s="13"/>
      <c r="EQ298" s="13"/>
      <c r="ER298" s="13"/>
      <c r="ES298" s="13"/>
      <c r="ET298" s="13"/>
      <c r="EU298" s="13"/>
      <c r="EV298" s="13"/>
      <c r="EW298" s="13"/>
      <c r="EX298" s="13"/>
      <c r="EY298" s="13"/>
      <c r="EZ298" s="13"/>
      <c r="FA298" s="13"/>
      <c r="FB298" s="13"/>
      <c r="FC298" s="13"/>
      <c r="FD298" s="13"/>
      <c r="FE298" s="13"/>
      <c r="FF298" s="13"/>
      <c r="FG298" s="13"/>
      <c r="FH298" s="13"/>
      <c r="FI298" s="13"/>
      <c r="FJ298" s="13"/>
      <c r="FK298" s="13"/>
      <c r="FL298" s="13"/>
      <c r="FM298" s="13"/>
      <c r="FN298" s="13"/>
      <c r="FO298" s="13"/>
      <c r="FP298" s="13"/>
      <c r="FQ298" s="13"/>
      <c r="FR298" s="13"/>
      <c r="FS298" s="13"/>
      <c r="FT298" s="13"/>
      <c r="FU298" s="13"/>
      <c r="FV298" s="13"/>
      <c r="FW298" s="13"/>
      <c r="FX298" s="13"/>
      <c r="FY298" s="13"/>
      <c r="FZ298" s="13"/>
      <c r="GA298" s="13"/>
      <c r="GB298" s="13"/>
      <c r="GC298" s="13"/>
      <c r="GD298" s="13"/>
      <c r="GE298" s="13"/>
      <c r="GF298" s="13"/>
      <c r="GG298" s="13"/>
      <c r="GH298" s="13"/>
      <c r="GI298" s="13"/>
      <c r="GJ298" s="13"/>
      <c r="GK298" s="13"/>
      <c r="GL298" s="13"/>
      <c r="GM298" s="13"/>
      <c r="GN298" s="13"/>
      <c r="GO298" s="13"/>
      <c r="GP298" s="13"/>
      <c r="GQ298" s="13"/>
      <c r="GR298" s="13"/>
      <c r="GS298" s="13"/>
      <c r="GT298" s="13"/>
      <c r="GU298" s="13"/>
      <c r="GV298" s="13"/>
      <c r="GW298" s="13"/>
      <c r="GX298" s="13"/>
      <c r="GY298" s="13"/>
      <c r="GZ298" s="13"/>
      <c r="HA298" s="13"/>
      <c r="HB298" s="13"/>
      <c r="HC298" s="13"/>
      <c r="HD298" s="13"/>
      <c r="HE298" s="13"/>
      <c r="HF298" s="13"/>
      <c r="HG298" s="13"/>
      <c r="HH298" s="13"/>
      <c r="HI298" s="13"/>
      <c r="HJ298" s="13"/>
      <c r="HK298" s="13"/>
      <c r="HL298" s="13"/>
      <c r="HM298" s="13"/>
      <c r="HN298" s="13"/>
      <c r="HO298" s="13"/>
      <c r="HP298" s="13"/>
      <c r="HQ298" s="13"/>
      <c r="HR298" s="13"/>
      <c r="HS298" s="13"/>
      <c r="HT298" s="13"/>
      <c r="HU298" s="13"/>
      <c r="HV298" s="13"/>
      <c r="HW298" s="13"/>
      <c r="HX298" s="13"/>
      <c r="HY298" s="13"/>
      <c r="HZ298" s="13"/>
      <c r="IA298" s="13"/>
      <c r="IB298" s="13"/>
      <c r="IC298" s="13"/>
      <c r="ID298" s="13"/>
      <c r="IE298" s="13"/>
      <c r="IF298" s="13"/>
      <c r="IG298" s="13"/>
      <c r="IH298" s="13"/>
      <c r="II298" s="13"/>
      <c r="IJ298" s="13"/>
      <c r="IK298" s="13"/>
      <c r="IL298" s="13"/>
      <c r="IM298" s="13"/>
      <c r="IN298" s="13"/>
      <c r="IO298" s="13"/>
      <c r="IP298" s="13"/>
      <c r="IQ298" s="13"/>
      <c r="IR298" s="13"/>
      <c r="IS298" s="13"/>
      <c r="IT298" s="13"/>
      <c r="IU298" s="13"/>
      <c r="IV298" s="13"/>
      <c r="IW298" s="13"/>
      <c r="IX298" s="13"/>
      <c r="IY298" s="13"/>
      <c r="IZ298" s="13"/>
      <c r="JA298" s="13"/>
      <c r="JB298" s="13"/>
      <c r="JC298" s="13"/>
      <c r="JD298" s="13"/>
      <c r="JE298" s="13"/>
      <c r="JF298" s="13"/>
      <c r="JG298" s="13"/>
      <c r="JH298" s="13"/>
      <c r="JI298" s="13"/>
      <c r="JJ298" s="13"/>
      <c r="JK298" s="13"/>
    </row>
    <row r="299" spans="21:271" x14ac:dyDescent="0.2">
      <c r="U299" s="13"/>
      <c r="V299" s="13"/>
      <c r="W299" s="13"/>
      <c r="X299" s="13"/>
      <c r="Y299" s="13"/>
      <c r="Z299" s="13"/>
      <c r="AA299" s="13"/>
      <c r="AB299" s="13"/>
      <c r="AC299" s="13"/>
      <c r="AD299" s="13"/>
      <c r="AE299" s="13"/>
      <c r="AF299" s="13"/>
      <c r="AG299" s="13"/>
      <c r="AH299" s="13"/>
      <c r="AI299" s="13"/>
      <c r="AJ299" s="13"/>
      <c r="AK299" s="13"/>
      <c r="AL299" s="13"/>
      <c r="AM299" s="13"/>
      <c r="AN299" s="13"/>
      <c r="AO299" s="13"/>
      <c r="AP299" s="13"/>
      <c r="AQ299" s="13"/>
      <c r="AR299" s="13"/>
      <c r="AS299" s="13"/>
      <c r="AT299" s="13"/>
      <c r="AU299" s="13"/>
      <c r="AV299" s="13"/>
      <c r="AW299" s="13"/>
      <c r="AX299" s="13"/>
      <c r="AY299" s="13"/>
      <c r="AZ299" s="13"/>
      <c r="BA299" s="13"/>
      <c r="BB299" s="13"/>
      <c r="BC299" s="13"/>
      <c r="BD299" s="13"/>
      <c r="BE299" s="13"/>
      <c r="BF299" s="13"/>
      <c r="BG299" s="13"/>
      <c r="BH299" s="13"/>
      <c r="BI299" s="13"/>
      <c r="BJ299" s="13"/>
      <c r="BK299" s="13"/>
      <c r="BL299" s="13"/>
      <c r="BM299" s="13"/>
      <c r="BN299" s="13"/>
      <c r="BO299" s="13"/>
      <c r="BP299" s="13"/>
      <c r="BQ299" s="13"/>
      <c r="BR299" s="13"/>
      <c r="BS299" s="13"/>
      <c r="BT299" s="13"/>
      <c r="BU299" s="13"/>
      <c r="BV299" s="13"/>
      <c r="BW299" s="13"/>
      <c r="BX299" s="13"/>
      <c r="BY299" s="13"/>
      <c r="BZ299" s="13"/>
      <c r="CA299" s="13"/>
      <c r="CB299" s="13"/>
      <c r="CC299" s="13"/>
      <c r="CD299" s="13"/>
      <c r="CE299" s="13"/>
      <c r="CF299" s="13"/>
      <c r="CG299" s="13"/>
      <c r="CH299" s="13"/>
      <c r="CI299" s="13"/>
      <c r="CJ299" s="13"/>
      <c r="CK299" s="13"/>
      <c r="CL299" s="13"/>
      <c r="CM299" s="13"/>
      <c r="CN299" s="13"/>
      <c r="CO299" s="13"/>
      <c r="CP299" s="13"/>
      <c r="CQ299" s="13"/>
      <c r="CR299" s="13"/>
      <c r="CS299" s="13"/>
      <c r="CT299" s="13"/>
      <c r="CU299" s="13"/>
      <c r="CV299" s="13"/>
      <c r="CW299" s="13"/>
      <c r="CX299" s="13"/>
      <c r="CY299" s="13"/>
      <c r="CZ299" s="13"/>
      <c r="DA299" s="13"/>
      <c r="DB299" s="13"/>
      <c r="DC299" s="13"/>
      <c r="DD299" s="13"/>
      <c r="DE299" s="13"/>
      <c r="DF299" s="13"/>
      <c r="DG299" s="13"/>
      <c r="DH299" s="13"/>
      <c r="DI299" s="13"/>
      <c r="DJ299" s="13"/>
      <c r="DK299" s="13"/>
      <c r="DL299" s="13"/>
      <c r="DM299" s="13"/>
      <c r="DN299" s="13"/>
      <c r="DO299" s="13"/>
      <c r="DP299" s="13"/>
      <c r="DQ299" s="13"/>
      <c r="DR299" s="13"/>
      <c r="DS299" s="13"/>
      <c r="DT299" s="13"/>
      <c r="DU299" s="13"/>
      <c r="DV299" s="13"/>
      <c r="DW299" s="13"/>
      <c r="DX299" s="13"/>
      <c r="DY299" s="13"/>
      <c r="DZ299" s="13"/>
      <c r="EA299" s="13"/>
      <c r="EB299" s="13"/>
      <c r="EC299" s="13"/>
      <c r="ED299" s="13"/>
      <c r="EE299" s="13"/>
      <c r="EF299" s="13"/>
      <c r="EG299" s="13"/>
      <c r="EH299" s="13"/>
      <c r="EI299" s="13"/>
      <c r="EJ299" s="13"/>
      <c r="EK299" s="13"/>
      <c r="EL299" s="13"/>
      <c r="EM299" s="13"/>
      <c r="EN299" s="13"/>
      <c r="EO299" s="13"/>
      <c r="EP299" s="13"/>
      <c r="EQ299" s="13"/>
      <c r="ER299" s="13"/>
      <c r="ES299" s="13"/>
      <c r="ET299" s="13"/>
      <c r="EU299" s="13"/>
      <c r="EV299" s="13"/>
      <c r="EW299" s="13"/>
      <c r="EX299" s="13"/>
      <c r="EY299" s="13"/>
      <c r="EZ299" s="13"/>
      <c r="FA299" s="13"/>
      <c r="FB299" s="13"/>
      <c r="FC299" s="13"/>
      <c r="FD299" s="13"/>
      <c r="FE299" s="13"/>
      <c r="FF299" s="13"/>
      <c r="FG299" s="13"/>
      <c r="FH299" s="13"/>
      <c r="FI299" s="13"/>
      <c r="FJ299" s="13"/>
      <c r="FK299" s="13"/>
      <c r="FL299" s="13"/>
      <c r="FM299" s="13"/>
      <c r="FN299" s="13"/>
      <c r="FO299" s="13"/>
      <c r="FP299" s="13"/>
      <c r="FQ299" s="13"/>
      <c r="FR299" s="13"/>
      <c r="FS299" s="13"/>
      <c r="FT299" s="13"/>
      <c r="FU299" s="13"/>
      <c r="FV299" s="13"/>
      <c r="FW299" s="13"/>
      <c r="FX299" s="13"/>
      <c r="FY299" s="13"/>
      <c r="FZ299" s="13"/>
      <c r="GA299" s="13"/>
      <c r="GB299" s="13"/>
      <c r="GC299" s="13"/>
      <c r="GD299" s="13"/>
      <c r="GE299" s="13"/>
      <c r="GF299" s="13"/>
      <c r="GG299" s="13"/>
      <c r="GH299" s="13"/>
      <c r="GI299" s="13"/>
      <c r="GJ299" s="13"/>
      <c r="GK299" s="13"/>
      <c r="GL299" s="13"/>
      <c r="GM299" s="13"/>
      <c r="GN299" s="13"/>
      <c r="GO299" s="13"/>
      <c r="GP299" s="13"/>
      <c r="GQ299" s="13"/>
      <c r="GR299" s="13"/>
      <c r="GS299" s="13"/>
      <c r="GT299" s="13"/>
      <c r="GU299" s="13"/>
      <c r="GV299" s="13"/>
      <c r="GW299" s="13"/>
      <c r="GX299" s="13"/>
      <c r="GY299" s="13"/>
      <c r="GZ299" s="13"/>
      <c r="HA299" s="13"/>
      <c r="HB299" s="13"/>
      <c r="HC299" s="13"/>
      <c r="HD299" s="13"/>
      <c r="HE299" s="13"/>
      <c r="HF299" s="13"/>
      <c r="HG299" s="13"/>
      <c r="HH299" s="13"/>
      <c r="HI299" s="13"/>
      <c r="HJ299" s="13"/>
      <c r="HK299" s="13"/>
      <c r="HL299" s="13"/>
      <c r="HM299" s="13"/>
      <c r="HN299" s="13"/>
      <c r="HO299" s="13"/>
      <c r="HP299" s="13"/>
      <c r="HQ299" s="13"/>
      <c r="HR299" s="13"/>
      <c r="HS299" s="13"/>
      <c r="HT299" s="13"/>
      <c r="HU299" s="13"/>
      <c r="HV299" s="13"/>
      <c r="HW299" s="13"/>
      <c r="HX299" s="13"/>
      <c r="HY299" s="13"/>
      <c r="HZ299" s="13"/>
      <c r="IA299" s="13"/>
      <c r="IB299" s="13"/>
      <c r="IC299" s="13"/>
      <c r="ID299" s="13"/>
      <c r="IE299" s="13"/>
      <c r="IF299" s="13"/>
      <c r="IG299" s="13"/>
      <c r="IH299" s="13"/>
      <c r="II299" s="13"/>
      <c r="IJ299" s="13"/>
      <c r="IK299" s="13"/>
      <c r="IL299" s="13"/>
      <c r="IM299" s="13"/>
      <c r="IN299" s="13"/>
      <c r="IO299" s="13"/>
      <c r="IP299" s="13"/>
      <c r="IQ299" s="13"/>
      <c r="IR299" s="13"/>
      <c r="IS299" s="13"/>
      <c r="IT299" s="13"/>
      <c r="IU299" s="13"/>
      <c r="IV299" s="13"/>
      <c r="IW299" s="13"/>
      <c r="IX299" s="13"/>
      <c r="IY299" s="13"/>
      <c r="IZ299" s="13"/>
      <c r="JA299" s="13"/>
      <c r="JB299" s="13"/>
      <c r="JC299" s="13"/>
      <c r="JD299" s="13"/>
      <c r="JE299" s="13"/>
      <c r="JF299" s="13"/>
      <c r="JG299" s="13"/>
      <c r="JH299" s="13"/>
      <c r="JI299" s="13"/>
      <c r="JJ299" s="13"/>
      <c r="JK299" s="13"/>
    </row>
    <row r="300" spans="21:271" x14ac:dyDescent="0.2">
      <c r="U300" s="13"/>
      <c r="V300" s="13"/>
      <c r="W300" s="13"/>
      <c r="X300" s="13"/>
      <c r="Y300" s="13"/>
      <c r="Z300" s="13"/>
      <c r="AA300" s="13"/>
      <c r="AB300" s="13"/>
      <c r="AC300" s="13"/>
      <c r="AD300" s="13"/>
      <c r="AE300" s="13"/>
      <c r="AF300" s="13"/>
      <c r="AG300" s="13"/>
      <c r="AH300" s="13"/>
      <c r="AI300" s="13"/>
      <c r="AJ300" s="13"/>
      <c r="AK300" s="13"/>
      <c r="AL300" s="13"/>
      <c r="AM300" s="13"/>
      <c r="AN300" s="13"/>
      <c r="AO300" s="13"/>
      <c r="AP300" s="13"/>
      <c r="AQ300" s="13"/>
      <c r="AR300" s="13"/>
      <c r="AS300" s="13"/>
      <c r="AT300" s="13"/>
      <c r="AU300" s="13"/>
      <c r="AV300" s="13"/>
      <c r="AW300" s="13"/>
      <c r="AX300" s="13"/>
      <c r="AY300" s="13"/>
      <c r="AZ300" s="13"/>
      <c r="BA300" s="13"/>
      <c r="BB300" s="13"/>
      <c r="BC300" s="13"/>
      <c r="BD300" s="13"/>
      <c r="BE300" s="13"/>
      <c r="BF300" s="13"/>
      <c r="BG300" s="13"/>
      <c r="BH300" s="13"/>
      <c r="BI300" s="13"/>
      <c r="BJ300" s="13"/>
      <c r="BK300" s="13"/>
      <c r="BL300" s="13"/>
      <c r="BM300" s="13"/>
      <c r="BN300" s="13"/>
      <c r="BO300" s="13"/>
      <c r="BP300" s="13"/>
      <c r="BQ300" s="13"/>
      <c r="BR300" s="13"/>
      <c r="BS300" s="13"/>
      <c r="BT300" s="13"/>
      <c r="BU300" s="13"/>
      <c r="BV300" s="13"/>
      <c r="BW300" s="13"/>
      <c r="BX300" s="13"/>
      <c r="BY300" s="13"/>
      <c r="BZ300" s="13"/>
      <c r="CA300" s="13"/>
      <c r="CB300" s="13"/>
      <c r="CC300" s="13"/>
      <c r="CD300" s="13"/>
      <c r="CE300" s="13"/>
      <c r="CF300" s="13"/>
      <c r="CG300" s="13"/>
      <c r="CH300" s="13"/>
      <c r="CI300" s="13"/>
      <c r="CJ300" s="13"/>
      <c r="CK300" s="13"/>
      <c r="CL300" s="13"/>
      <c r="CM300" s="13"/>
      <c r="CN300" s="13"/>
      <c r="CO300" s="13"/>
      <c r="CP300" s="13"/>
      <c r="CQ300" s="13"/>
      <c r="CR300" s="13"/>
      <c r="CS300" s="13"/>
      <c r="CT300" s="13"/>
      <c r="CU300" s="13"/>
      <c r="CV300" s="13"/>
      <c r="CW300" s="13"/>
      <c r="CX300" s="13"/>
      <c r="CY300" s="13"/>
      <c r="CZ300" s="13"/>
      <c r="DA300" s="13"/>
      <c r="DB300" s="13"/>
      <c r="DC300" s="13"/>
      <c r="DD300" s="13"/>
      <c r="DE300" s="13"/>
      <c r="DF300" s="13"/>
      <c r="DG300" s="13"/>
      <c r="DH300" s="13"/>
      <c r="DI300" s="13"/>
      <c r="DJ300" s="13"/>
      <c r="DK300" s="13"/>
      <c r="DL300" s="13"/>
      <c r="DM300" s="13"/>
      <c r="DN300" s="13"/>
      <c r="DO300" s="13"/>
      <c r="DP300" s="13"/>
      <c r="DQ300" s="13"/>
      <c r="DR300" s="13"/>
      <c r="DS300" s="13"/>
      <c r="DT300" s="13"/>
      <c r="DU300" s="13"/>
      <c r="DV300" s="13"/>
      <c r="DW300" s="13"/>
      <c r="DX300" s="13"/>
      <c r="DY300" s="13"/>
      <c r="DZ300" s="13"/>
      <c r="EA300" s="13"/>
      <c r="EB300" s="13"/>
      <c r="EC300" s="13"/>
      <c r="ED300" s="13"/>
      <c r="EE300" s="13"/>
      <c r="EF300" s="13"/>
      <c r="EG300" s="13"/>
      <c r="EH300" s="13"/>
      <c r="EI300" s="13"/>
      <c r="EJ300" s="13"/>
      <c r="EK300" s="13"/>
      <c r="EL300" s="13"/>
      <c r="EM300" s="13"/>
      <c r="EN300" s="13"/>
      <c r="EO300" s="13"/>
      <c r="EP300" s="13"/>
      <c r="EQ300" s="13"/>
      <c r="ER300" s="13"/>
      <c r="ES300" s="13"/>
      <c r="ET300" s="13"/>
      <c r="EU300" s="13"/>
      <c r="EV300" s="13"/>
      <c r="EW300" s="13"/>
      <c r="EX300" s="13"/>
      <c r="EY300" s="13"/>
      <c r="EZ300" s="13"/>
      <c r="FA300" s="13"/>
      <c r="FB300" s="13"/>
      <c r="FC300" s="13"/>
      <c r="FD300" s="13"/>
      <c r="FE300" s="13"/>
      <c r="FF300" s="13"/>
      <c r="FG300" s="13"/>
      <c r="FH300" s="13"/>
      <c r="FI300" s="13"/>
      <c r="FJ300" s="13"/>
      <c r="FK300" s="13"/>
      <c r="FL300" s="13"/>
      <c r="FM300" s="13"/>
      <c r="FN300" s="13"/>
      <c r="FO300" s="13"/>
      <c r="FP300" s="13"/>
      <c r="FQ300" s="13"/>
      <c r="FR300" s="13"/>
      <c r="FS300" s="13"/>
      <c r="FT300" s="13"/>
      <c r="FU300" s="13"/>
      <c r="FV300" s="13"/>
      <c r="FW300" s="13"/>
      <c r="FX300" s="13"/>
      <c r="FY300" s="13"/>
      <c r="FZ300" s="13"/>
      <c r="GA300" s="13"/>
      <c r="GB300" s="13"/>
      <c r="GC300" s="13"/>
      <c r="GD300" s="13"/>
      <c r="GE300" s="13"/>
      <c r="GF300" s="13"/>
      <c r="GG300" s="13"/>
      <c r="GH300" s="13"/>
      <c r="GI300" s="13"/>
      <c r="GJ300" s="13"/>
      <c r="GK300" s="13"/>
      <c r="GL300" s="13"/>
      <c r="GM300" s="13"/>
      <c r="GN300" s="13"/>
      <c r="GO300" s="13"/>
      <c r="GP300" s="13"/>
      <c r="GQ300" s="13"/>
      <c r="GR300" s="13"/>
      <c r="GS300" s="13"/>
      <c r="GT300" s="13"/>
      <c r="GU300" s="13"/>
      <c r="GV300" s="13"/>
      <c r="GW300" s="13"/>
      <c r="GX300" s="13"/>
      <c r="GY300" s="13"/>
      <c r="GZ300" s="13"/>
      <c r="HA300" s="13"/>
      <c r="HB300" s="13"/>
      <c r="HC300" s="13"/>
      <c r="HD300" s="13"/>
      <c r="HE300" s="13"/>
      <c r="HF300" s="13"/>
      <c r="HG300" s="13"/>
      <c r="HH300" s="13"/>
      <c r="HI300" s="13"/>
      <c r="HJ300" s="13"/>
      <c r="HK300" s="13"/>
      <c r="HL300" s="13"/>
      <c r="HM300" s="13"/>
      <c r="HN300" s="13"/>
      <c r="HO300" s="13"/>
      <c r="HP300" s="13"/>
      <c r="HQ300" s="13"/>
      <c r="HR300" s="13"/>
      <c r="HS300" s="13"/>
      <c r="HT300" s="13"/>
      <c r="HU300" s="13"/>
      <c r="HV300" s="13"/>
      <c r="HW300" s="13"/>
      <c r="HX300" s="13"/>
      <c r="HY300" s="13"/>
      <c r="HZ300" s="13"/>
      <c r="IA300" s="13"/>
      <c r="IB300" s="13"/>
      <c r="IC300" s="13"/>
      <c r="ID300" s="13"/>
      <c r="IE300" s="13"/>
      <c r="IF300" s="13"/>
      <c r="IG300" s="13"/>
      <c r="IH300" s="13"/>
      <c r="II300" s="13"/>
      <c r="IJ300" s="13"/>
      <c r="IK300" s="13"/>
      <c r="IL300" s="13"/>
      <c r="IM300" s="13"/>
      <c r="IN300" s="13"/>
      <c r="IO300" s="13"/>
      <c r="IP300" s="13"/>
      <c r="IQ300" s="13"/>
      <c r="IR300" s="13"/>
      <c r="IS300" s="13"/>
      <c r="IT300" s="13"/>
      <c r="IU300" s="13"/>
      <c r="IV300" s="13"/>
      <c r="IW300" s="13"/>
      <c r="IX300" s="13"/>
      <c r="IY300" s="13"/>
      <c r="IZ300" s="13"/>
      <c r="JA300" s="13"/>
      <c r="JB300" s="13"/>
      <c r="JC300" s="13"/>
      <c r="JD300" s="13"/>
      <c r="JE300" s="13"/>
      <c r="JF300" s="13"/>
      <c r="JG300" s="13"/>
      <c r="JH300" s="13"/>
      <c r="JI300" s="13"/>
      <c r="JJ300" s="13"/>
      <c r="JK300" s="13"/>
    </row>
    <row r="301" spans="21:271" x14ac:dyDescent="0.2">
      <c r="U301" s="13"/>
      <c r="V301" s="13"/>
      <c r="W301" s="13"/>
      <c r="X301" s="13"/>
      <c r="Y301" s="13"/>
      <c r="Z301" s="13"/>
      <c r="AA301" s="13"/>
      <c r="AB301" s="13"/>
      <c r="AC301" s="13"/>
      <c r="AD301" s="13"/>
      <c r="AE301" s="13"/>
      <c r="AF301" s="13"/>
      <c r="AG301" s="13"/>
      <c r="AH301" s="13"/>
      <c r="AI301" s="13"/>
      <c r="AJ301" s="13"/>
      <c r="AK301" s="13"/>
      <c r="AL301" s="13"/>
      <c r="AM301" s="13"/>
      <c r="AN301" s="13"/>
      <c r="AO301" s="13"/>
      <c r="AP301" s="13"/>
      <c r="AQ301" s="13"/>
      <c r="AR301" s="13"/>
      <c r="AS301" s="13"/>
      <c r="AT301" s="13"/>
      <c r="AU301" s="13"/>
      <c r="AV301" s="13"/>
      <c r="AW301" s="13"/>
      <c r="AX301" s="13"/>
      <c r="AY301" s="13"/>
      <c r="AZ301" s="13"/>
      <c r="BA301" s="13"/>
      <c r="BB301" s="13"/>
      <c r="BC301" s="13"/>
      <c r="BD301" s="13"/>
      <c r="BE301" s="13"/>
      <c r="BF301" s="13"/>
      <c r="BG301" s="13"/>
      <c r="BH301" s="13"/>
      <c r="BI301" s="13"/>
      <c r="BJ301" s="13"/>
      <c r="BK301" s="13"/>
      <c r="BL301" s="13"/>
      <c r="BM301" s="13"/>
      <c r="BN301" s="13"/>
      <c r="BO301" s="13"/>
      <c r="BP301" s="13"/>
      <c r="BQ301" s="13"/>
      <c r="BR301" s="13"/>
      <c r="BS301" s="13"/>
      <c r="BT301" s="13"/>
      <c r="BU301" s="13"/>
      <c r="BV301" s="13"/>
      <c r="BW301" s="13"/>
      <c r="BX301" s="13"/>
      <c r="BY301" s="13"/>
      <c r="BZ301" s="13"/>
      <c r="CA301" s="13"/>
      <c r="CB301" s="13"/>
      <c r="CC301" s="13"/>
      <c r="CD301" s="13"/>
      <c r="CE301" s="13"/>
      <c r="CF301" s="13"/>
      <c r="CG301" s="13"/>
      <c r="CH301" s="13"/>
      <c r="CI301" s="13"/>
      <c r="CJ301" s="13"/>
      <c r="CK301" s="13"/>
      <c r="CL301" s="13"/>
      <c r="CM301" s="13"/>
      <c r="CN301" s="13"/>
      <c r="CO301" s="13"/>
      <c r="CP301" s="13"/>
      <c r="CQ301" s="13"/>
      <c r="CR301" s="13"/>
      <c r="CS301" s="13"/>
      <c r="CT301" s="13"/>
      <c r="CU301" s="13"/>
      <c r="CV301" s="13"/>
      <c r="CW301" s="13"/>
      <c r="CX301" s="13"/>
      <c r="CY301" s="13"/>
      <c r="CZ301" s="13"/>
      <c r="DA301" s="13"/>
      <c r="DB301" s="13"/>
      <c r="DC301" s="13"/>
      <c r="DD301" s="13"/>
      <c r="DE301" s="13"/>
      <c r="DF301" s="13"/>
      <c r="DG301" s="13"/>
      <c r="DH301" s="13"/>
      <c r="DI301" s="13"/>
      <c r="DJ301" s="13"/>
      <c r="DK301" s="13"/>
      <c r="DL301" s="13"/>
      <c r="DM301" s="13"/>
      <c r="DN301" s="13"/>
      <c r="DO301" s="13"/>
      <c r="DP301" s="13"/>
      <c r="DQ301" s="13"/>
      <c r="DR301" s="13"/>
      <c r="DS301" s="13"/>
      <c r="DT301" s="13"/>
      <c r="DU301" s="13"/>
      <c r="DV301" s="13"/>
      <c r="DW301" s="13"/>
      <c r="DX301" s="13"/>
      <c r="DY301" s="13"/>
      <c r="DZ301" s="13"/>
      <c r="EA301" s="13"/>
      <c r="EB301" s="13"/>
      <c r="EC301" s="13"/>
      <c r="ED301" s="13"/>
      <c r="EE301" s="13"/>
      <c r="EF301" s="13"/>
      <c r="EG301" s="13"/>
      <c r="EH301" s="13"/>
      <c r="EI301" s="13"/>
      <c r="EJ301" s="13"/>
      <c r="EK301" s="13"/>
      <c r="EL301" s="13"/>
      <c r="EM301" s="13"/>
      <c r="EN301" s="13"/>
      <c r="EO301" s="13"/>
      <c r="EP301" s="13"/>
      <c r="EQ301" s="13"/>
      <c r="ER301" s="13"/>
      <c r="ES301" s="13"/>
      <c r="ET301" s="13"/>
      <c r="EU301" s="13"/>
      <c r="EV301" s="13"/>
      <c r="EW301" s="13"/>
      <c r="EX301" s="13"/>
      <c r="EY301" s="13"/>
      <c r="EZ301" s="13"/>
      <c r="FA301" s="13"/>
      <c r="FB301" s="13"/>
      <c r="FC301" s="13"/>
      <c r="FD301" s="13"/>
      <c r="FE301" s="13"/>
      <c r="FF301" s="13"/>
      <c r="FG301" s="13"/>
      <c r="FH301" s="13"/>
      <c r="FI301" s="13"/>
      <c r="FJ301" s="13"/>
      <c r="FK301" s="13"/>
      <c r="FL301" s="13"/>
      <c r="FM301" s="13"/>
      <c r="FN301" s="13"/>
      <c r="FO301" s="13"/>
      <c r="FP301" s="13"/>
      <c r="FQ301" s="13"/>
      <c r="FR301" s="13"/>
      <c r="FS301" s="13"/>
      <c r="FT301" s="13"/>
      <c r="FU301" s="13"/>
      <c r="FV301" s="13"/>
      <c r="FW301" s="13"/>
      <c r="FX301" s="13"/>
      <c r="FY301" s="13"/>
      <c r="FZ301" s="13"/>
      <c r="GA301" s="13"/>
      <c r="GB301" s="13"/>
      <c r="GC301" s="13"/>
      <c r="GD301" s="13"/>
      <c r="GE301" s="13"/>
      <c r="GF301" s="13"/>
      <c r="GG301" s="13"/>
      <c r="GH301" s="13"/>
      <c r="GI301" s="13"/>
      <c r="GJ301" s="13"/>
      <c r="GK301" s="13"/>
      <c r="GL301" s="13"/>
      <c r="GM301" s="13"/>
      <c r="GN301" s="13"/>
      <c r="GO301" s="13"/>
      <c r="GP301" s="13"/>
      <c r="GQ301" s="13"/>
      <c r="GR301" s="13"/>
      <c r="GS301" s="13"/>
      <c r="GT301" s="13"/>
      <c r="GU301" s="13"/>
      <c r="GV301" s="13"/>
      <c r="GW301" s="13"/>
      <c r="GX301" s="13"/>
      <c r="GY301" s="13"/>
      <c r="GZ301" s="13"/>
      <c r="HA301" s="13"/>
      <c r="HB301" s="13"/>
      <c r="HC301" s="13"/>
      <c r="HD301" s="13"/>
      <c r="HE301" s="13"/>
      <c r="HF301" s="13"/>
      <c r="HG301" s="13"/>
      <c r="HH301" s="13"/>
      <c r="HI301" s="13"/>
      <c r="HJ301" s="13"/>
      <c r="HK301" s="13"/>
      <c r="HL301" s="13"/>
      <c r="HM301" s="13"/>
      <c r="HN301" s="13"/>
      <c r="HO301" s="13"/>
      <c r="HP301" s="13"/>
      <c r="HQ301" s="13"/>
      <c r="HR301" s="13"/>
      <c r="HS301" s="13"/>
      <c r="HT301" s="13"/>
      <c r="HU301" s="13"/>
      <c r="HV301" s="13"/>
      <c r="HW301" s="13"/>
      <c r="HX301" s="13"/>
      <c r="HY301" s="13"/>
      <c r="HZ301" s="13"/>
      <c r="IA301" s="13"/>
      <c r="IB301" s="13"/>
      <c r="IC301" s="13"/>
      <c r="ID301" s="13"/>
      <c r="IE301" s="13"/>
      <c r="IF301" s="13"/>
      <c r="IG301" s="13"/>
      <c r="IH301" s="13"/>
      <c r="II301" s="13"/>
      <c r="IJ301" s="13"/>
      <c r="IK301" s="13"/>
      <c r="IL301" s="13"/>
      <c r="IM301" s="13"/>
      <c r="IN301" s="13"/>
      <c r="IO301" s="13"/>
      <c r="IP301" s="13"/>
      <c r="IQ301" s="13"/>
      <c r="IR301" s="13"/>
      <c r="IS301" s="13"/>
      <c r="IT301" s="13"/>
      <c r="IU301" s="13"/>
      <c r="IV301" s="13"/>
      <c r="IW301" s="13"/>
      <c r="IX301" s="13"/>
      <c r="IY301" s="13"/>
      <c r="IZ301" s="13"/>
      <c r="JA301" s="13"/>
      <c r="JB301" s="13"/>
      <c r="JC301" s="13"/>
      <c r="JD301" s="13"/>
      <c r="JE301" s="13"/>
      <c r="JF301" s="13"/>
      <c r="JG301" s="13"/>
      <c r="JH301" s="13"/>
      <c r="JI301" s="13"/>
      <c r="JJ301" s="13"/>
      <c r="JK301" s="13"/>
    </row>
    <row r="302" spans="21:271" x14ac:dyDescent="0.2">
      <c r="U302" s="13"/>
      <c r="V302" s="13"/>
      <c r="W302" s="13"/>
      <c r="X302" s="13"/>
      <c r="Y302" s="13"/>
      <c r="Z302" s="13"/>
      <c r="AA302" s="13"/>
      <c r="AB302" s="13"/>
      <c r="AC302" s="13"/>
      <c r="AD302" s="13"/>
      <c r="AE302" s="13"/>
      <c r="AF302" s="13"/>
      <c r="AG302" s="13"/>
      <c r="AH302" s="13"/>
      <c r="AI302" s="13"/>
      <c r="AJ302" s="13"/>
      <c r="AK302" s="13"/>
      <c r="AL302" s="13"/>
      <c r="AM302" s="13"/>
      <c r="AN302" s="13"/>
      <c r="AO302" s="13"/>
      <c r="AP302" s="13"/>
      <c r="AQ302" s="13"/>
      <c r="AR302" s="13"/>
      <c r="AS302" s="13"/>
      <c r="AT302" s="13"/>
      <c r="AU302" s="13"/>
      <c r="AV302" s="13"/>
      <c r="AW302" s="13"/>
      <c r="AX302" s="13"/>
      <c r="AY302" s="13"/>
      <c r="AZ302" s="13"/>
      <c r="BA302" s="13"/>
      <c r="BB302" s="13"/>
      <c r="BC302" s="13"/>
      <c r="BD302" s="13"/>
      <c r="BE302" s="13"/>
      <c r="BF302" s="13"/>
      <c r="BG302" s="13"/>
      <c r="BH302" s="13"/>
      <c r="BI302" s="13"/>
      <c r="BJ302" s="13"/>
      <c r="BK302" s="13"/>
      <c r="BL302" s="13"/>
      <c r="BM302" s="13"/>
      <c r="BN302" s="13"/>
      <c r="BO302" s="13"/>
      <c r="BP302" s="13"/>
      <c r="BQ302" s="13"/>
      <c r="BR302" s="13"/>
      <c r="BS302" s="13"/>
      <c r="BT302" s="13"/>
      <c r="BU302" s="13"/>
      <c r="BV302" s="13"/>
      <c r="BW302" s="13"/>
      <c r="BX302" s="13"/>
      <c r="BY302" s="13"/>
      <c r="BZ302" s="13"/>
      <c r="CA302" s="13"/>
      <c r="CB302" s="13"/>
      <c r="CC302" s="13"/>
      <c r="CD302" s="13"/>
      <c r="CE302" s="13"/>
      <c r="CF302" s="13"/>
      <c r="CG302" s="13"/>
      <c r="CH302" s="13"/>
      <c r="CI302" s="13"/>
      <c r="CJ302" s="13"/>
      <c r="CK302" s="13"/>
      <c r="CL302" s="13"/>
      <c r="CM302" s="13"/>
      <c r="CN302" s="13"/>
      <c r="CO302" s="13"/>
      <c r="CP302" s="13"/>
      <c r="CQ302" s="13"/>
      <c r="CR302" s="13"/>
      <c r="CS302" s="13"/>
      <c r="CT302" s="13"/>
      <c r="CU302" s="13"/>
      <c r="CV302" s="13"/>
      <c r="CW302" s="13"/>
      <c r="CX302" s="13"/>
      <c r="CY302" s="13"/>
      <c r="CZ302" s="13"/>
      <c r="DA302" s="13"/>
      <c r="DB302" s="13"/>
      <c r="DC302" s="13"/>
      <c r="DD302" s="13"/>
      <c r="DE302" s="13"/>
      <c r="DF302" s="13"/>
      <c r="DG302" s="13"/>
      <c r="DH302" s="13"/>
      <c r="DI302" s="13"/>
      <c r="DJ302" s="13"/>
      <c r="DK302" s="13"/>
      <c r="DL302" s="13"/>
      <c r="DM302" s="13"/>
      <c r="DN302" s="13"/>
      <c r="DO302" s="13"/>
      <c r="DP302" s="13"/>
      <c r="DQ302" s="13"/>
      <c r="DR302" s="13"/>
      <c r="DS302" s="13"/>
      <c r="DT302" s="13"/>
      <c r="DU302" s="13"/>
      <c r="DV302" s="13"/>
      <c r="DW302" s="13"/>
      <c r="DX302" s="13"/>
      <c r="DY302" s="13"/>
      <c r="DZ302" s="13"/>
      <c r="EA302" s="13"/>
      <c r="EB302" s="13"/>
      <c r="EC302" s="13"/>
      <c r="ED302" s="13"/>
      <c r="EE302" s="13"/>
      <c r="EF302" s="13"/>
      <c r="EG302" s="13"/>
      <c r="EH302" s="13"/>
      <c r="EI302" s="13"/>
      <c r="EJ302" s="13"/>
      <c r="EK302" s="13"/>
      <c r="EL302" s="13"/>
      <c r="EM302" s="13"/>
      <c r="EN302" s="13"/>
      <c r="EO302" s="13"/>
      <c r="EP302" s="13"/>
      <c r="EQ302" s="13"/>
      <c r="ER302" s="13"/>
      <c r="ES302" s="13"/>
      <c r="ET302" s="13"/>
      <c r="EU302" s="13"/>
      <c r="EV302" s="13"/>
      <c r="EW302" s="13"/>
      <c r="EX302" s="13"/>
      <c r="EY302" s="13"/>
      <c r="EZ302" s="13"/>
      <c r="FA302" s="13"/>
      <c r="FB302" s="13"/>
      <c r="FC302" s="13"/>
      <c r="FD302" s="13"/>
      <c r="FE302" s="13"/>
      <c r="FF302" s="13"/>
      <c r="FG302" s="13"/>
      <c r="FH302" s="13"/>
      <c r="FI302" s="13"/>
      <c r="FJ302" s="13"/>
      <c r="FK302" s="13"/>
      <c r="FL302" s="13"/>
      <c r="FM302" s="13"/>
      <c r="FN302" s="13"/>
      <c r="FO302" s="13"/>
      <c r="FP302" s="13"/>
      <c r="FQ302" s="13"/>
      <c r="FR302" s="13"/>
      <c r="FS302" s="13"/>
      <c r="FT302" s="13"/>
      <c r="FU302" s="13"/>
      <c r="FV302" s="13"/>
      <c r="FW302" s="13"/>
      <c r="FX302" s="13"/>
      <c r="FY302" s="13"/>
      <c r="FZ302" s="13"/>
      <c r="GA302" s="13"/>
      <c r="GB302" s="13"/>
      <c r="GC302" s="13"/>
      <c r="GD302" s="13"/>
      <c r="GE302" s="13"/>
      <c r="GF302" s="13"/>
      <c r="GG302" s="13"/>
      <c r="GH302" s="13"/>
      <c r="GI302" s="13"/>
      <c r="GJ302" s="13"/>
      <c r="GK302" s="13"/>
      <c r="GL302" s="13"/>
      <c r="GM302" s="13"/>
      <c r="GN302" s="13"/>
      <c r="GO302" s="13"/>
      <c r="GP302" s="13"/>
      <c r="GQ302" s="13"/>
      <c r="GR302" s="13"/>
      <c r="GS302" s="13"/>
      <c r="GT302" s="13"/>
      <c r="GU302" s="13"/>
      <c r="GV302" s="13"/>
      <c r="GW302" s="13"/>
      <c r="GX302" s="13"/>
      <c r="GY302" s="13"/>
      <c r="GZ302" s="13"/>
      <c r="HA302" s="13"/>
      <c r="HB302" s="13"/>
      <c r="HC302" s="13"/>
      <c r="HD302" s="13"/>
      <c r="HE302" s="13"/>
      <c r="HF302" s="13"/>
      <c r="HG302" s="13"/>
      <c r="HH302" s="13"/>
      <c r="HI302" s="13"/>
      <c r="HJ302" s="13"/>
      <c r="HK302" s="13"/>
      <c r="HL302" s="13"/>
      <c r="HM302" s="13"/>
      <c r="HN302" s="13"/>
      <c r="HO302" s="13"/>
      <c r="HP302" s="13"/>
      <c r="HQ302" s="13"/>
      <c r="HR302" s="13"/>
      <c r="HS302" s="13"/>
      <c r="HT302" s="13"/>
      <c r="HU302" s="13"/>
      <c r="HV302" s="13"/>
      <c r="HW302" s="13"/>
      <c r="HX302" s="13"/>
      <c r="HY302" s="13"/>
      <c r="HZ302" s="13"/>
      <c r="IA302" s="13"/>
      <c r="IB302" s="13"/>
      <c r="IC302" s="13"/>
      <c r="ID302" s="13"/>
      <c r="IE302" s="13"/>
      <c r="IF302" s="13"/>
      <c r="IG302" s="13"/>
      <c r="IH302" s="13"/>
      <c r="II302" s="13"/>
      <c r="IJ302" s="13"/>
      <c r="IK302" s="13"/>
      <c r="IL302" s="13"/>
      <c r="IM302" s="13"/>
      <c r="IN302" s="13"/>
      <c r="IO302" s="13"/>
      <c r="IP302" s="13"/>
      <c r="IQ302" s="13"/>
      <c r="IR302" s="13"/>
      <c r="IS302" s="13"/>
      <c r="IT302" s="13"/>
      <c r="IU302" s="13"/>
      <c r="IV302" s="13"/>
      <c r="IW302" s="13"/>
      <c r="IX302" s="13"/>
      <c r="IY302" s="13"/>
      <c r="IZ302" s="13"/>
      <c r="JA302" s="13"/>
      <c r="JB302" s="13"/>
      <c r="JC302" s="13"/>
      <c r="JD302" s="13"/>
      <c r="JE302" s="13"/>
      <c r="JF302" s="13"/>
      <c r="JG302" s="13"/>
      <c r="JH302" s="13"/>
      <c r="JI302" s="13"/>
      <c r="JJ302" s="13"/>
      <c r="JK302" s="13"/>
    </row>
    <row r="303" spans="21:271" x14ac:dyDescent="0.2">
      <c r="U303" s="13"/>
      <c r="V303" s="13"/>
      <c r="W303" s="13"/>
      <c r="X303" s="13"/>
      <c r="Y303" s="13"/>
      <c r="Z303" s="13"/>
      <c r="AA303" s="13"/>
      <c r="AB303" s="13"/>
      <c r="AC303" s="13"/>
      <c r="AD303" s="13"/>
      <c r="AE303" s="13"/>
      <c r="AF303" s="13"/>
      <c r="AG303" s="13"/>
      <c r="AH303" s="13"/>
      <c r="AI303" s="13"/>
      <c r="AJ303" s="13"/>
      <c r="AK303" s="13"/>
      <c r="AL303" s="13"/>
      <c r="AM303" s="13"/>
      <c r="AN303" s="13"/>
      <c r="AO303" s="13"/>
      <c r="AP303" s="13"/>
      <c r="AQ303" s="13"/>
      <c r="AR303" s="13"/>
      <c r="AS303" s="13"/>
      <c r="AT303" s="13"/>
      <c r="AU303" s="13"/>
      <c r="AV303" s="13"/>
      <c r="AW303" s="13"/>
      <c r="AX303" s="13"/>
      <c r="AY303" s="13"/>
      <c r="AZ303" s="13"/>
      <c r="BA303" s="13"/>
      <c r="BB303" s="13"/>
      <c r="BC303" s="13"/>
      <c r="BD303" s="13"/>
      <c r="BE303" s="13"/>
      <c r="BF303" s="13"/>
      <c r="BG303" s="13"/>
      <c r="BH303" s="13"/>
      <c r="BI303" s="13"/>
      <c r="BJ303" s="13"/>
      <c r="BK303" s="13"/>
      <c r="BL303" s="13"/>
      <c r="BM303" s="13"/>
      <c r="BN303" s="13"/>
      <c r="BO303" s="13"/>
      <c r="BP303" s="13"/>
      <c r="BQ303" s="13"/>
      <c r="BR303" s="13"/>
      <c r="BS303" s="13"/>
      <c r="BT303" s="13"/>
      <c r="BU303" s="13"/>
      <c r="BV303" s="13"/>
      <c r="BW303" s="13"/>
      <c r="BX303" s="13"/>
      <c r="BY303" s="13"/>
      <c r="BZ303" s="13"/>
      <c r="CA303" s="13"/>
      <c r="CB303" s="13"/>
      <c r="CC303" s="13"/>
      <c r="CD303" s="13"/>
      <c r="CE303" s="13"/>
      <c r="CF303" s="13"/>
      <c r="CG303" s="13"/>
      <c r="CH303" s="13"/>
      <c r="CI303" s="13"/>
      <c r="CJ303" s="13"/>
      <c r="CK303" s="13"/>
      <c r="CL303" s="13"/>
      <c r="CM303" s="13"/>
      <c r="CN303" s="13"/>
      <c r="CO303" s="13"/>
      <c r="CP303" s="13"/>
      <c r="CQ303" s="13"/>
      <c r="CR303" s="13"/>
      <c r="CS303" s="13"/>
      <c r="CT303" s="13"/>
      <c r="CU303" s="13"/>
      <c r="CV303" s="13"/>
      <c r="CW303" s="13"/>
      <c r="CX303" s="13"/>
      <c r="CY303" s="13"/>
      <c r="CZ303" s="13"/>
      <c r="DA303" s="13"/>
      <c r="DB303" s="13"/>
      <c r="DC303" s="13"/>
      <c r="DD303" s="13"/>
      <c r="DE303" s="13"/>
      <c r="DF303" s="13"/>
      <c r="DG303" s="13"/>
      <c r="DH303" s="13"/>
      <c r="DI303" s="13"/>
      <c r="DJ303" s="13"/>
      <c r="DK303" s="13"/>
      <c r="DL303" s="13"/>
      <c r="DM303" s="13"/>
      <c r="DN303" s="13"/>
      <c r="DO303" s="13"/>
      <c r="DP303" s="13"/>
      <c r="DQ303" s="13"/>
      <c r="DR303" s="13"/>
      <c r="DS303" s="13"/>
      <c r="DT303" s="13"/>
      <c r="DU303" s="13"/>
      <c r="DV303" s="13"/>
      <c r="DW303" s="13"/>
      <c r="DX303" s="13"/>
      <c r="DY303" s="13"/>
      <c r="DZ303" s="13"/>
      <c r="EA303" s="13"/>
      <c r="EB303" s="13"/>
      <c r="EC303" s="13"/>
      <c r="ED303" s="13"/>
      <c r="EE303" s="13"/>
      <c r="EF303" s="13"/>
      <c r="EG303" s="13"/>
      <c r="EH303" s="13"/>
      <c r="EI303" s="13"/>
      <c r="EJ303" s="13"/>
      <c r="EK303" s="13"/>
      <c r="EL303" s="13"/>
      <c r="EM303" s="13"/>
      <c r="EN303" s="13"/>
      <c r="EO303" s="13"/>
      <c r="EP303" s="13"/>
      <c r="EQ303" s="13"/>
      <c r="ER303" s="13"/>
      <c r="ES303" s="13"/>
      <c r="ET303" s="13"/>
      <c r="EU303" s="13"/>
      <c r="EV303" s="13"/>
      <c r="EW303" s="13"/>
      <c r="EX303" s="13"/>
      <c r="EY303" s="13"/>
      <c r="EZ303" s="13"/>
      <c r="FA303" s="13"/>
      <c r="FB303" s="13"/>
      <c r="FC303" s="13"/>
      <c r="FD303" s="13"/>
      <c r="FE303" s="13"/>
      <c r="FF303" s="13"/>
      <c r="FG303" s="13"/>
      <c r="FH303" s="13"/>
      <c r="FI303" s="13"/>
      <c r="FJ303" s="13"/>
      <c r="FK303" s="13"/>
      <c r="FL303" s="13"/>
      <c r="FM303" s="13"/>
      <c r="FN303" s="13"/>
      <c r="FO303" s="13"/>
      <c r="FP303" s="13"/>
      <c r="FQ303" s="13"/>
      <c r="FR303" s="13"/>
      <c r="FS303" s="13"/>
      <c r="FT303" s="13"/>
      <c r="FU303" s="13"/>
      <c r="FV303" s="13"/>
      <c r="FW303" s="13"/>
      <c r="FX303" s="13"/>
      <c r="FY303" s="13"/>
      <c r="FZ303" s="13"/>
      <c r="GA303" s="13"/>
      <c r="GB303" s="13"/>
      <c r="GC303" s="13"/>
      <c r="GD303" s="13"/>
      <c r="GE303" s="13"/>
      <c r="GF303" s="13"/>
      <c r="GG303" s="13"/>
      <c r="GH303" s="13"/>
      <c r="GI303" s="13"/>
      <c r="GJ303" s="13"/>
      <c r="GK303" s="13"/>
      <c r="GL303" s="13"/>
      <c r="GM303" s="13"/>
      <c r="GN303" s="13"/>
      <c r="GO303" s="13"/>
      <c r="GP303" s="13"/>
      <c r="GQ303" s="13"/>
      <c r="GR303" s="13"/>
      <c r="GS303" s="13"/>
      <c r="GT303" s="13"/>
      <c r="GU303" s="13"/>
      <c r="GV303" s="13"/>
      <c r="GW303" s="13"/>
      <c r="GX303" s="13"/>
      <c r="GY303" s="13"/>
      <c r="GZ303" s="13"/>
      <c r="HA303" s="13"/>
      <c r="HB303" s="13"/>
      <c r="HC303" s="13"/>
      <c r="HD303" s="13"/>
      <c r="HE303" s="13"/>
      <c r="HF303" s="13"/>
      <c r="HG303" s="13"/>
      <c r="HH303" s="13"/>
      <c r="HI303" s="13"/>
      <c r="HJ303" s="13"/>
      <c r="HK303" s="13"/>
      <c r="HL303" s="13"/>
      <c r="HM303" s="13"/>
      <c r="HN303" s="13"/>
      <c r="HO303" s="13"/>
      <c r="HP303" s="13"/>
      <c r="HQ303" s="13"/>
      <c r="HR303" s="13"/>
      <c r="HS303" s="13"/>
      <c r="HT303" s="13"/>
      <c r="HU303" s="13"/>
      <c r="HV303" s="13"/>
      <c r="HW303" s="13"/>
      <c r="HX303" s="13"/>
      <c r="HY303" s="13"/>
      <c r="HZ303" s="13"/>
      <c r="IA303" s="13"/>
      <c r="IB303" s="13"/>
      <c r="IC303" s="13"/>
      <c r="ID303" s="13"/>
      <c r="IE303" s="13"/>
      <c r="IF303" s="13"/>
      <c r="IG303" s="13"/>
      <c r="IH303" s="13"/>
      <c r="II303" s="13"/>
      <c r="IJ303" s="13"/>
      <c r="IK303" s="13"/>
      <c r="IL303" s="13"/>
      <c r="IM303" s="13"/>
      <c r="IN303" s="13"/>
      <c r="IO303" s="13"/>
      <c r="IP303" s="13"/>
      <c r="IQ303" s="13"/>
      <c r="IR303" s="13"/>
      <c r="IS303" s="13"/>
      <c r="IT303" s="13"/>
      <c r="IU303" s="13"/>
      <c r="IV303" s="13"/>
      <c r="IW303" s="13"/>
      <c r="IX303" s="13"/>
      <c r="IY303" s="13"/>
      <c r="IZ303" s="13"/>
      <c r="JA303" s="13"/>
      <c r="JB303" s="13"/>
      <c r="JC303" s="13"/>
      <c r="JD303" s="13"/>
      <c r="JE303" s="13"/>
      <c r="JF303" s="13"/>
      <c r="JG303" s="13"/>
      <c r="JH303" s="13"/>
      <c r="JI303" s="13"/>
      <c r="JJ303" s="13"/>
      <c r="JK303" s="13"/>
    </row>
    <row r="304" spans="21:271" x14ac:dyDescent="0.2">
      <c r="U304" s="13"/>
      <c r="V304" s="13"/>
      <c r="W304" s="13"/>
      <c r="X304" s="13"/>
      <c r="Y304" s="13"/>
      <c r="Z304" s="13"/>
      <c r="AA304" s="13"/>
      <c r="AB304" s="13"/>
      <c r="AC304" s="13"/>
      <c r="AD304" s="13"/>
      <c r="AE304" s="13"/>
      <c r="AF304" s="13"/>
      <c r="AG304" s="13"/>
      <c r="AH304" s="13"/>
      <c r="AI304" s="13"/>
      <c r="AJ304" s="13"/>
      <c r="AK304" s="13"/>
      <c r="AL304" s="13"/>
      <c r="AM304" s="13"/>
      <c r="AN304" s="13"/>
      <c r="AO304" s="13"/>
      <c r="AP304" s="13"/>
      <c r="AQ304" s="13"/>
      <c r="AR304" s="13"/>
      <c r="AS304" s="13"/>
      <c r="AT304" s="13"/>
      <c r="AU304" s="13"/>
      <c r="AV304" s="13"/>
      <c r="AW304" s="13"/>
      <c r="AX304" s="13"/>
      <c r="AY304" s="13"/>
      <c r="AZ304" s="13"/>
      <c r="BA304" s="13"/>
      <c r="BB304" s="13"/>
      <c r="BC304" s="13"/>
      <c r="BD304" s="13"/>
      <c r="BE304" s="13"/>
      <c r="BF304" s="13"/>
      <c r="BG304" s="13"/>
      <c r="BH304" s="13"/>
      <c r="BI304" s="13"/>
      <c r="BJ304" s="13"/>
      <c r="BK304" s="13"/>
      <c r="BL304" s="13"/>
      <c r="BM304" s="13"/>
      <c r="BN304" s="13"/>
      <c r="BO304" s="13"/>
      <c r="BP304" s="13"/>
      <c r="BQ304" s="13"/>
      <c r="BR304" s="13"/>
      <c r="BS304" s="13"/>
      <c r="BT304" s="13"/>
      <c r="BU304" s="13"/>
      <c r="BV304" s="13"/>
      <c r="BW304" s="13"/>
      <c r="BX304" s="13"/>
      <c r="BY304" s="13"/>
      <c r="BZ304" s="13"/>
      <c r="CA304" s="13"/>
      <c r="CB304" s="13"/>
      <c r="CC304" s="13"/>
      <c r="CD304" s="13"/>
      <c r="CE304" s="13"/>
      <c r="CF304" s="13"/>
      <c r="CG304" s="13"/>
      <c r="CH304" s="13"/>
      <c r="CI304" s="13"/>
      <c r="CJ304" s="13"/>
      <c r="CK304" s="13"/>
      <c r="CL304" s="13"/>
      <c r="CM304" s="13"/>
      <c r="CN304" s="13"/>
      <c r="CO304" s="13"/>
      <c r="CP304" s="13"/>
      <c r="CQ304" s="13"/>
      <c r="CR304" s="13"/>
      <c r="CS304" s="13"/>
      <c r="CT304" s="13"/>
      <c r="CU304" s="13"/>
      <c r="CV304" s="13"/>
      <c r="CW304" s="13"/>
      <c r="CX304" s="13"/>
      <c r="CY304" s="13"/>
      <c r="CZ304" s="13"/>
      <c r="DA304" s="13"/>
      <c r="DB304" s="13"/>
      <c r="DC304" s="13"/>
      <c r="DD304" s="13"/>
      <c r="DE304" s="13"/>
      <c r="DF304" s="13"/>
      <c r="DG304" s="13"/>
      <c r="DH304" s="13"/>
      <c r="DI304" s="13"/>
      <c r="DJ304" s="13"/>
      <c r="DK304" s="13"/>
      <c r="DL304" s="13"/>
      <c r="DM304" s="13"/>
      <c r="DN304" s="13"/>
      <c r="DO304" s="13"/>
      <c r="DP304" s="13"/>
      <c r="DQ304" s="13"/>
      <c r="DR304" s="13"/>
      <c r="DS304" s="13"/>
      <c r="DT304" s="13"/>
      <c r="DU304" s="13"/>
      <c r="DV304" s="13"/>
      <c r="DW304" s="13"/>
      <c r="DX304" s="13"/>
      <c r="DY304" s="13"/>
      <c r="DZ304" s="13"/>
      <c r="EA304" s="13"/>
      <c r="EB304" s="13"/>
      <c r="EC304" s="13"/>
      <c r="ED304" s="13"/>
      <c r="EE304" s="13"/>
      <c r="EF304" s="13"/>
      <c r="EG304" s="13"/>
      <c r="EH304" s="13"/>
      <c r="EI304" s="13"/>
      <c r="EJ304" s="13"/>
      <c r="EK304" s="13"/>
      <c r="EL304" s="13"/>
      <c r="EM304" s="13"/>
      <c r="EN304" s="13"/>
      <c r="EO304" s="13"/>
      <c r="EP304" s="13"/>
      <c r="EQ304" s="13"/>
      <c r="ER304" s="13"/>
      <c r="ES304" s="13"/>
      <c r="ET304" s="13"/>
      <c r="EU304" s="13"/>
      <c r="EV304" s="13"/>
      <c r="EW304" s="13"/>
      <c r="EX304" s="13"/>
      <c r="EY304" s="13"/>
      <c r="EZ304" s="13"/>
      <c r="FA304" s="13"/>
      <c r="FB304" s="13"/>
      <c r="FC304" s="13"/>
      <c r="FD304" s="13"/>
      <c r="FE304" s="13"/>
      <c r="FF304" s="13"/>
      <c r="FG304" s="13"/>
      <c r="FH304" s="13"/>
      <c r="FI304" s="13"/>
      <c r="FJ304" s="13"/>
      <c r="FK304" s="13"/>
      <c r="FL304" s="13"/>
      <c r="FM304" s="13"/>
      <c r="FN304" s="13"/>
      <c r="FO304" s="13"/>
      <c r="FP304" s="13"/>
      <c r="FQ304" s="13"/>
      <c r="FR304" s="13"/>
      <c r="FS304" s="13"/>
      <c r="FT304" s="13"/>
      <c r="FU304" s="13"/>
      <c r="FV304" s="13"/>
      <c r="FW304" s="13"/>
      <c r="FX304" s="13"/>
      <c r="FY304" s="13"/>
      <c r="FZ304" s="13"/>
      <c r="GA304" s="13"/>
      <c r="GB304" s="13"/>
      <c r="GC304" s="13"/>
      <c r="GD304" s="13"/>
      <c r="GE304" s="13"/>
      <c r="GF304" s="13"/>
      <c r="GG304" s="13"/>
      <c r="GH304" s="13"/>
      <c r="GI304" s="13"/>
      <c r="GJ304" s="13"/>
      <c r="GK304" s="13"/>
      <c r="GL304" s="13"/>
      <c r="GM304" s="13"/>
      <c r="GN304" s="13"/>
      <c r="GO304" s="13"/>
      <c r="GP304" s="13"/>
      <c r="GQ304" s="13"/>
      <c r="GR304" s="13"/>
      <c r="GS304" s="13"/>
      <c r="GT304" s="13"/>
      <c r="GU304" s="13"/>
      <c r="GV304" s="13"/>
      <c r="GW304" s="13"/>
      <c r="GX304" s="13"/>
      <c r="GY304" s="13"/>
      <c r="GZ304" s="13"/>
      <c r="HA304" s="13"/>
      <c r="HB304" s="13"/>
      <c r="HC304" s="13"/>
      <c r="HD304" s="13"/>
      <c r="HE304" s="13"/>
      <c r="HF304" s="13"/>
      <c r="HG304" s="13"/>
      <c r="HH304" s="13"/>
      <c r="HI304" s="13"/>
      <c r="HJ304" s="13"/>
      <c r="HK304" s="13"/>
      <c r="HL304" s="13"/>
      <c r="HM304" s="13"/>
      <c r="HN304" s="13"/>
      <c r="HO304" s="13"/>
      <c r="HP304" s="13"/>
      <c r="HQ304" s="13"/>
      <c r="HR304" s="13"/>
      <c r="HS304" s="13"/>
      <c r="HT304" s="13"/>
      <c r="HU304" s="13"/>
      <c r="HV304" s="13"/>
      <c r="HW304" s="13"/>
      <c r="HX304" s="13"/>
      <c r="HY304" s="13"/>
      <c r="HZ304" s="13"/>
      <c r="IA304" s="13"/>
      <c r="IB304" s="13"/>
      <c r="IC304" s="13"/>
      <c r="ID304" s="13"/>
      <c r="IE304" s="13"/>
      <c r="IF304" s="13"/>
      <c r="IG304" s="13"/>
      <c r="IH304" s="13"/>
      <c r="II304" s="13"/>
      <c r="IJ304" s="13"/>
      <c r="IK304" s="13"/>
      <c r="IL304" s="13"/>
      <c r="IM304" s="13"/>
      <c r="IN304" s="13"/>
      <c r="IO304" s="13"/>
      <c r="IP304" s="13"/>
      <c r="IQ304" s="13"/>
      <c r="IR304" s="13"/>
      <c r="IS304" s="13"/>
      <c r="IT304" s="13"/>
      <c r="IU304" s="13"/>
      <c r="IV304" s="13"/>
      <c r="IW304" s="13"/>
      <c r="IX304" s="13"/>
      <c r="IY304" s="13"/>
      <c r="IZ304" s="13"/>
      <c r="JA304" s="13"/>
      <c r="JB304" s="13"/>
      <c r="JC304" s="13"/>
      <c r="JD304" s="13"/>
      <c r="JE304" s="13"/>
      <c r="JF304" s="13"/>
      <c r="JG304" s="13"/>
      <c r="JH304" s="13"/>
      <c r="JI304" s="13"/>
      <c r="JJ304" s="13"/>
      <c r="JK304" s="13"/>
    </row>
    <row r="305" spans="21:271" x14ac:dyDescent="0.2">
      <c r="U305" s="13"/>
      <c r="V305" s="13"/>
      <c r="W305" s="13"/>
      <c r="X305" s="13"/>
      <c r="Y305" s="13"/>
      <c r="Z305" s="13"/>
      <c r="AA305" s="13"/>
      <c r="AB305" s="13"/>
      <c r="AC305" s="13"/>
      <c r="AD305" s="13"/>
      <c r="AE305" s="13"/>
      <c r="AF305" s="13"/>
      <c r="AG305" s="13"/>
      <c r="AH305" s="13"/>
      <c r="AI305" s="13"/>
      <c r="AJ305" s="13"/>
      <c r="AK305" s="13"/>
      <c r="AL305" s="13"/>
      <c r="AM305" s="13"/>
      <c r="AN305" s="13"/>
      <c r="AO305" s="13"/>
      <c r="AP305" s="13"/>
      <c r="AQ305" s="13"/>
      <c r="AR305" s="13"/>
      <c r="AS305" s="13"/>
      <c r="AT305" s="13"/>
      <c r="AU305" s="13"/>
      <c r="AV305" s="13"/>
      <c r="AW305" s="13"/>
      <c r="AX305" s="13"/>
      <c r="AY305" s="13"/>
      <c r="AZ305" s="13"/>
      <c r="BA305" s="13"/>
      <c r="BB305" s="13"/>
      <c r="BC305" s="13"/>
      <c r="BD305" s="13"/>
      <c r="BE305" s="13"/>
      <c r="BF305" s="13"/>
      <c r="BG305" s="13"/>
      <c r="BH305" s="13"/>
      <c r="BI305" s="13"/>
      <c r="BJ305" s="13"/>
      <c r="BK305" s="13"/>
      <c r="BL305" s="13"/>
      <c r="BM305" s="13"/>
      <c r="BN305" s="13"/>
      <c r="BO305" s="13"/>
      <c r="BP305" s="13"/>
      <c r="BQ305" s="13"/>
      <c r="BR305" s="13"/>
      <c r="BS305" s="13"/>
      <c r="BT305" s="13"/>
      <c r="BU305" s="13"/>
      <c r="BV305" s="13"/>
      <c r="BW305" s="13"/>
      <c r="BX305" s="13"/>
      <c r="BY305" s="13"/>
      <c r="BZ305" s="13"/>
      <c r="CA305" s="13"/>
      <c r="CB305" s="13"/>
      <c r="CC305" s="13"/>
      <c r="CD305" s="13"/>
      <c r="CE305" s="13"/>
      <c r="CF305" s="13"/>
      <c r="CG305" s="13"/>
      <c r="CH305" s="13"/>
      <c r="CI305" s="13"/>
      <c r="CJ305" s="13"/>
      <c r="CK305" s="13"/>
      <c r="CL305" s="13"/>
      <c r="CM305" s="13"/>
      <c r="CN305" s="13"/>
      <c r="CO305" s="13"/>
      <c r="CP305" s="13"/>
      <c r="CQ305" s="13"/>
      <c r="CR305" s="13"/>
      <c r="CS305" s="13"/>
      <c r="CT305" s="13"/>
      <c r="CU305" s="13"/>
      <c r="CV305" s="13"/>
      <c r="CW305" s="13"/>
      <c r="CX305" s="13"/>
      <c r="CY305" s="13"/>
      <c r="CZ305" s="13"/>
      <c r="DA305" s="13"/>
      <c r="DB305" s="13"/>
      <c r="DC305" s="13"/>
      <c r="DD305" s="13"/>
      <c r="DE305" s="13"/>
      <c r="DF305" s="13"/>
      <c r="DG305" s="13"/>
      <c r="DH305" s="13"/>
      <c r="DI305" s="13"/>
      <c r="DJ305" s="13"/>
      <c r="DK305" s="13"/>
      <c r="DL305" s="13"/>
      <c r="DM305" s="13"/>
      <c r="DN305" s="13"/>
      <c r="DO305" s="13"/>
      <c r="DP305" s="13"/>
      <c r="DQ305" s="13"/>
      <c r="DR305" s="13"/>
      <c r="DS305" s="13"/>
      <c r="DT305" s="13"/>
      <c r="DU305" s="13"/>
      <c r="DV305" s="13"/>
      <c r="DW305" s="13"/>
      <c r="DX305" s="13"/>
      <c r="DY305" s="13"/>
      <c r="DZ305" s="13"/>
      <c r="EA305" s="13"/>
      <c r="EB305" s="13"/>
      <c r="EC305" s="13"/>
      <c r="ED305" s="13"/>
      <c r="EE305" s="13"/>
      <c r="EF305" s="13"/>
      <c r="EG305" s="13"/>
      <c r="EH305" s="13"/>
      <c r="EI305" s="13"/>
      <c r="EJ305" s="13"/>
      <c r="EK305" s="13"/>
      <c r="EL305" s="13"/>
      <c r="EM305" s="13"/>
      <c r="EN305" s="13"/>
      <c r="EO305" s="13"/>
      <c r="EP305" s="13"/>
      <c r="EQ305" s="13"/>
      <c r="ER305" s="13"/>
      <c r="ES305" s="13"/>
      <c r="ET305" s="13"/>
      <c r="EU305" s="13"/>
      <c r="EV305" s="13"/>
      <c r="EW305" s="13"/>
      <c r="EX305" s="13"/>
      <c r="EY305" s="13"/>
      <c r="EZ305" s="13"/>
      <c r="FA305" s="13"/>
      <c r="FB305" s="13"/>
      <c r="FC305" s="13"/>
      <c r="FD305" s="13"/>
      <c r="FE305" s="13"/>
      <c r="FF305" s="13"/>
      <c r="FG305" s="13"/>
      <c r="FH305" s="13"/>
      <c r="FI305" s="13"/>
      <c r="FJ305" s="13"/>
      <c r="FK305" s="13"/>
      <c r="FL305" s="13"/>
      <c r="FM305" s="13"/>
      <c r="FN305" s="13"/>
      <c r="FO305" s="13"/>
      <c r="FP305" s="13"/>
      <c r="FQ305" s="13"/>
      <c r="FR305" s="13"/>
      <c r="FS305" s="13"/>
      <c r="FT305" s="13"/>
      <c r="FU305" s="13"/>
      <c r="FV305" s="13"/>
      <c r="FW305" s="13"/>
      <c r="FX305" s="13"/>
      <c r="FY305" s="13"/>
      <c r="FZ305" s="13"/>
      <c r="GA305" s="13"/>
      <c r="GB305" s="13"/>
      <c r="GC305" s="13"/>
      <c r="GD305" s="13"/>
      <c r="GE305" s="13"/>
      <c r="GF305" s="13"/>
      <c r="GG305" s="13"/>
      <c r="GH305" s="13"/>
      <c r="GI305" s="13"/>
      <c r="GJ305" s="13"/>
      <c r="GK305" s="13"/>
      <c r="GL305" s="13"/>
      <c r="GM305" s="13"/>
      <c r="GN305" s="13"/>
      <c r="GO305" s="13"/>
      <c r="GP305" s="13"/>
      <c r="GQ305" s="13"/>
      <c r="GR305" s="13"/>
      <c r="GS305" s="13"/>
      <c r="GT305" s="13"/>
      <c r="GU305" s="13"/>
      <c r="GV305" s="13"/>
      <c r="GW305" s="13"/>
      <c r="GX305" s="13"/>
      <c r="GY305" s="13"/>
      <c r="GZ305" s="13"/>
      <c r="HA305" s="13"/>
      <c r="HB305" s="13"/>
      <c r="HC305" s="13"/>
      <c r="HD305" s="13"/>
      <c r="HE305" s="13"/>
      <c r="HF305" s="13"/>
      <c r="HG305" s="13"/>
      <c r="HH305" s="13"/>
      <c r="HI305" s="13"/>
      <c r="HJ305" s="13"/>
      <c r="HK305" s="13"/>
      <c r="HL305" s="13"/>
      <c r="HM305" s="13"/>
      <c r="HN305" s="13"/>
      <c r="HO305" s="13"/>
      <c r="HP305" s="13"/>
      <c r="HQ305" s="13"/>
      <c r="HR305" s="13"/>
      <c r="HS305" s="13"/>
      <c r="HT305" s="13"/>
      <c r="HU305" s="13"/>
      <c r="HV305" s="13"/>
      <c r="HW305" s="13"/>
      <c r="HX305" s="13"/>
      <c r="HY305" s="13"/>
      <c r="HZ305" s="13"/>
      <c r="IA305" s="13"/>
      <c r="IB305" s="13"/>
      <c r="IC305" s="13"/>
      <c r="ID305" s="13"/>
      <c r="IE305" s="13"/>
      <c r="IF305" s="13"/>
      <c r="IG305" s="13"/>
      <c r="IH305" s="13"/>
      <c r="II305" s="13"/>
      <c r="IJ305" s="13"/>
      <c r="IK305" s="13"/>
      <c r="IL305" s="13"/>
      <c r="IM305" s="13"/>
      <c r="IN305" s="13"/>
      <c r="IO305" s="13"/>
      <c r="IP305" s="13"/>
      <c r="IQ305" s="13"/>
      <c r="IR305" s="13"/>
      <c r="IS305" s="13"/>
      <c r="IT305" s="13"/>
      <c r="IU305" s="13"/>
      <c r="IV305" s="13"/>
      <c r="IW305" s="13"/>
      <c r="IX305" s="13"/>
      <c r="IY305" s="13"/>
      <c r="IZ305" s="13"/>
      <c r="JA305" s="13"/>
      <c r="JB305" s="13"/>
      <c r="JC305" s="13"/>
      <c r="JD305" s="13"/>
      <c r="JE305" s="13"/>
      <c r="JF305" s="13"/>
      <c r="JG305" s="13"/>
      <c r="JH305" s="13"/>
      <c r="JI305" s="13"/>
      <c r="JJ305" s="13"/>
      <c r="JK305" s="13"/>
    </row>
    <row r="306" spans="21:271" x14ac:dyDescent="0.2">
      <c r="U306" s="13"/>
      <c r="V306" s="13"/>
      <c r="W306" s="13"/>
      <c r="X306" s="13"/>
      <c r="Y306" s="13"/>
      <c r="Z306" s="13"/>
      <c r="AA306" s="13"/>
      <c r="AB306" s="13"/>
      <c r="AC306" s="13"/>
      <c r="AD306" s="13"/>
      <c r="AE306" s="13"/>
      <c r="AF306" s="13"/>
      <c r="AG306" s="13"/>
      <c r="AH306" s="13"/>
      <c r="AI306" s="13"/>
      <c r="AJ306" s="13"/>
      <c r="AK306" s="13"/>
      <c r="AL306" s="13"/>
      <c r="AM306" s="13"/>
      <c r="AN306" s="13"/>
      <c r="AO306" s="13"/>
      <c r="AP306" s="13"/>
      <c r="AQ306" s="13"/>
      <c r="AR306" s="13"/>
      <c r="AS306" s="13"/>
      <c r="AT306" s="13"/>
      <c r="AU306" s="13"/>
      <c r="AV306" s="13"/>
      <c r="AW306" s="13"/>
      <c r="AX306" s="13"/>
      <c r="AY306" s="13"/>
      <c r="AZ306" s="13"/>
      <c r="BA306" s="13"/>
      <c r="BB306" s="13"/>
      <c r="BC306" s="13"/>
      <c r="BD306" s="13"/>
      <c r="BE306" s="13"/>
      <c r="BF306" s="13"/>
      <c r="BG306" s="13"/>
      <c r="BH306" s="13"/>
      <c r="BI306" s="13"/>
      <c r="BJ306" s="13"/>
      <c r="BK306" s="13"/>
      <c r="BL306" s="13"/>
      <c r="BM306" s="13"/>
      <c r="BN306" s="13"/>
      <c r="BO306" s="13"/>
      <c r="BP306" s="13"/>
      <c r="BQ306" s="13"/>
      <c r="BR306" s="13"/>
      <c r="BS306" s="13"/>
      <c r="BT306" s="13"/>
      <c r="BU306" s="13"/>
      <c r="BV306" s="13"/>
      <c r="BW306" s="13"/>
      <c r="BX306" s="13"/>
      <c r="BY306" s="13"/>
      <c r="BZ306" s="13"/>
      <c r="CA306" s="13"/>
      <c r="CB306" s="13"/>
      <c r="CC306" s="13"/>
      <c r="CD306" s="13"/>
      <c r="CE306" s="13"/>
      <c r="CF306" s="13"/>
      <c r="CG306" s="13"/>
      <c r="CH306" s="13"/>
      <c r="CI306" s="13"/>
      <c r="CJ306" s="13"/>
      <c r="CK306" s="13"/>
      <c r="CL306" s="13"/>
      <c r="CM306" s="13"/>
      <c r="CN306" s="13"/>
      <c r="CO306" s="13"/>
      <c r="CP306" s="13"/>
      <c r="CQ306" s="13"/>
      <c r="CR306" s="13"/>
      <c r="CS306" s="13"/>
      <c r="CT306" s="13"/>
      <c r="CU306" s="13"/>
      <c r="CV306" s="13"/>
      <c r="CW306" s="13"/>
      <c r="CX306" s="13"/>
      <c r="CY306" s="13"/>
      <c r="CZ306" s="13"/>
      <c r="DA306" s="13"/>
      <c r="DB306" s="13"/>
      <c r="DC306" s="13"/>
      <c r="DD306" s="13"/>
      <c r="DE306" s="13"/>
      <c r="DF306" s="13"/>
      <c r="DG306" s="13"/>
      <c r="DH306" s="13"/>
      <c r="DI306" s="13"/>
      <c r="DJ306" s="13"/>
      <c r="DK306" s="13"/>
      <c r="DL306" s="13"/>
      <c r="DM306" s="13"/>
      <c r="DN306" s="13"/>
      <c r="DO306" s="13"/>
      <c r="DP306" s="13"/>
      <c r="DQ306" s="13"/>
      <c r="DR306" s="13"/>
      <c r="DS306" s="13"/>
      <c r="DT306" s="13"/>
      <c r="DU306" s="13"/>
      <c r="DV306" s="13"/>
      <c r="DW306" s="13"/>
      <c r="DX306" s="13"/>
      <c r="DY306" s="13"/>
      <c r="DZ306" s="13"/>
      <c r="EA306" s="13"/>
      <c r="EB306" s="13"/>
      <c r="EC306" s="13"/>
      <c r="ED306" s="13"/>
      <c r="EE306" s="13"/>
      <c r="EF306" s="13"/>
      <c r="EG306" s="13"/>
      <c r="EH306" s="13"/>
      <c r="EI306" s="13"/>
      <c r="EJ306" s="13"/>
      <c r="EK306" s="13"/>
      <c r="EL306" s="13"/>
      <c r="EM306" s="13"/>
      <c r="EN306" s="13"/>
      <c r="EO306" s="13"/>
      <c r="EP306" s="13"/>
      <c r="EQ306" s="13"/>
      <c r="ER306" s="13"/>
      <c r="ES306" s="13"/>
      <c r="ET306" s="13"/>
      <c r="EU306" s="13"/>
      <c r="EV306" s="13"/>
      <c r="EW306" s="13"/>
      <c r="EX306" s="13"/>
      <c r="EY306" s="13"/>
      <c r="EZ306" s="13"/>
      <c r="FA306" s="13"/>
      <c r="FB306" s="13"/>
      <c r="FC306" s="13"/>
      <c r="FD306" s="13"/>
      <c r="FE306" s="13"/>
      <c r="FF306" s="13"/>
      <c r="FG306" s="13"/>
      <c r="FH306" s="13"/>
      <c r="FI306" s="13"/>
      <c r="FJ306" s="13"/>
      <c r="FK306" s="13"/>
      <c r="FL306" s="13"/>
      <c r="FM306" s="13"/>
      <c r="FN306" s="13"/>
      <c r="FO306" s="13"/>
      <c r="FP306" s="13"/>
      <c r="FQ306" s="13"/>
      <c r="FR306" s="13"/>
      <c r="FS306" s="13"/>
      <c r="FT306" s="13"/>
      <c r="FU306" s="13"/>
      <c r="FV306" s="13"/>
      <c r="FW306" s="13"/>
      <c r="FX306" s="13"/>
      <c r="FY306" s="13"/>
      <c r="FZ306" s="13"/>
      <c r="GA306" s="13"/>
      <c r="GB306" s="13"/>
      <c r="GC306" s="13"/>
      <c r="GD306" s="13"/>
      <c r="GE306" s="13"/>
      <c r="GF306" s="13"/>
      <c r="GG306" s="13"/>
      <c r="GH306" s="13"/>
      <c r="GI306" s="13"/>
      <c r="GJ306" s="13"/>
      <c r="GK306" s="13"/>
      <c r="GL306" s="13"/>
      <c r="GM306" s="13"/>
      <c r="GN306" s="13"/>
      <c r="GO306" s="13"/>
      <c r="GP306" s="13"/>
      <c r="GQ306" s="13"/>
      <c r="GR306" s="13"/>
      <c r="GS306" s="13"/>
      <c r="GT306" s="13"/>
      <c r="GU306" s="13"/>
      <c r="GV306" s="13"/>
      <c r="GW306" s="13"/>
      <c r="GX306" s="13"/>
      <c r="GY306" s="13"/>
      <c r="GZ306" s="13"/>
      <c r="HA306" s="13"/>
      <c r="HB306" s="13"/>
      <c r="HC306" s="13"/>
      <c r="HD306" s="13"/>
      <c r="HE306" s="13"/>
      <c r="HF306" s="13"/>
      <c r="HG306" s="13"/>
      <c r="HH306" s="13"/>
      <c r="HI306" s="13"/>
      <c r="HJ306" s="13"/>
      <c r="HK306" s="13"/>
      <c r="HL306" s="13"/>
      <c r="HM306" s="13"/>
      <c r="HN306" s="13"/>
      <c r="HO306" s="13"/>
      <c r="HP306" s="13"/>
      <c r="HQ306" s="13"/>
      <c r="HR306" s="13"/>
      <c r="HS306" s="13"/>
      <c r="HT306" s="13"/>
      <c r="HU306" s="13"/>
      <c r="HV306" s="13"/>
      <c r="HW306" s="13"/>
      <c r="HX306" s="13"/>
      <c r="HY306" s="13"/>
      <c r="HZ306" s="13"/>
      <c r="IA306" s="13"/>
      <c r="IB306" s="13"/>
      <c r="IC306" s="13"/>
      <c r="ID306" s="13"/>
      <c r="IE306" s="13"/>
      <c r="IF306" s="13"/>
      <c r="IG306" s="13"/>
      <c r="IH306" s="13"/>
      <c r="II306" s="13"/>
      <c r="IJ306" s="13"/>
      <c r="IK306" s="13"/>
      <c r="IL306" s="13"/>
      <c r="IM306" s="13"/>
      <c r="IN306" s="13"/>
      <c r="IO306" s="13"/>
      <c r="IP306" s="13"/>
      <c r="IQ306" s="13"/>
      <c r="IR306" s="13"/>
      <c r="IS306" s="13"/>
      <c r="IT306" s="13"/>
      <c r="IU306" s="13"/>
      <c r="IV306" s="13"/>
      <c r="IW306" s="13"/>
      <c r="IX306" s="13"/>
      <c r="IY306" s="13"/>
      <c r="IZ306" s="13"/>
      <c r="JA306" s="13"/>
      <c r="JB306" s="13"/>
      <c r="JC306" s="13"/>
      <c r="JD306" s="13"/>
      <c r="JE306" s="13"/>
      <c r="JF306" s="13"/>
      <c r="JG306" s="13"/>
      <c r="JH306" s="13"/>
      <c r="JI306" s="13"/>
      <c r="JJ306" s="13"/>
      <c r="JK306" s="13"/>
    </row>
    <row r="307" spans="21:271" x14ac:dyDescent="0.2">
      <c r="U307" s="13"/>
      <c r="V307" s="13"/>
      <c r="W307" s="13"/>
      <c r="X307" s="13"/>
      <c r="Y307" s="13"/>
      <c r="Z307" s="13"/>
      <c r="AA307" s="13"/>
      <c r="AB307" s="13"/>
      <c r="AC307" s="13"/>
      <c r="AD307" s="13"/>
      <c r="AE307" s="13"/>
      <c r="AF307" s="13"/>
      <c r="AG307" s="13"/>
      <c r="AH307" s="13"/>
      <c r="AI307" s="13"/>
      <c r="AJ307" s="13"/>
      <c r="AK307" s="13"/>
      <c r="AL307" s="13"/>
      <c r="AM307" s="13"/>
      <c r="AN307" s="13"/>
      <c r="AO307" s="13"/>
      <c r="AP307" s="13"/>
      <c r="AQ307" s="13"/>
      <c r="AR307" s="13"/>
      <c r="AS307" s="13"/>
      <c r="AT307" s="13"/>
      <c r="AU307" s="13"/>
      <c r="AV307" s="13"/>
      <c r="AW307" s="13"/>
      <c r="AX307" s="13"/>
      <c r="AY307" s="13"/>
      <c r="AZ307" s="13"/>
      <c r="BA307" s="13"/>
      <c r="BB307" s="13"/>
      <c r="BC307" s="13"/>
      <c r="BD307" s="13"/>
      <c r="BE307" s="13"/>
      <c r="BF307" s="13"/>
      <c r="BG307" s="13"/>
      <c r="BH307" s="13"/>
      <c r="BI307" s="13"/>
      <c r="BJ307" s="13"/>
      <c r="BK307" s="13"/>
      <c r="BL307" s="13"/>
      <c r="BM307" s="13"/>
      <c r="BN307" s="13"/>
      <c r="BO307" s="13"/>
      <c r="BP307" s="13"/>
      <c r="BQ307" s="13"/>
      <c r="BR307" s="13"/>
      <c r="BS307" s="13"/>
      <c r="BT307" s="13"/>
      <c r="BU307" s="13"/>
      <c r="BV307" s="13"/>
      <c r="BW307" s="13"/>
      <c r="BX307" s="13"/>
      <c r="BY307" s="13"/>
      <c r="BZ307" s="13"/>
      <c r="CA307" s="13"/>
      <c r="CB307" s="13"/>
      <c r="CC307" s="13"/>
      <c r="CD307" s="13"/>
      <c r="CE307" s="13"/>
      <c r="CF307" s="13"/>
      <c r="CG307" s="13"/>
      <c r="CH307" s="13"/>
      <c r="CI307" s="13"/>
      <c r="CJ307" s="13"/>
      <c r="CK307" s="13"/>
      <c r="CL307" s="13"/>
      <c r="CM307" s="13"/>
      <c r="CN307" s="13"/>
      <c r="CO307" s="13"/>
      <c r="CP307" s="13"/>
      <c r="CQ307" s="13"/>
      <c r="CR307" s="13"/>
      <c r="CS307" s="13"/>
      <c r="CT307" s="13"/>
      <c r="CU307" s="13"/>
      <c r="CV307" s="13"/>
      <c r="CW307" s="13"/>
      <c r="CX307" s="13"/>
      <c r="CY307" s="13"/>
      <c r="CZ307" s="13"/>
      <c r="DA307" s="13"/>
      <c r="DB307" s="13"/>
      <c r="DC307" s="13"/>
      <c r="DD307" s="13"/>
      <c r="DE307" s="13"/>
      <c r="DF307" s="13"/>
      <c r="DG307" s="13"/>
      <c r="DH307" s="13"/>
      <c r="DI307" s="13"/>
      <c r="DJ307" s="13"/>
      <c r="DK307" s="13"/>
      <c r="DL307" s="13"/>
      <c r="DM307" s="13"/>
      <c r="DN307" s="13"/>
      <c r="DO307" s="13"/>
      <c r="DP307" s="13"/>
      <c r="DQ307" s="13"/>
      <c r="DR307" s="13"/>
      <c r="DS307" s="13"/>
      <c r="DT307" s="13"/>
      <c r="DU307" s="13"/>
      <c r="DV307" s="13"/>
      <c r="DW307" s="13"/>
      <c r="DX307" s="13"/>
      <c r="DY307" s="13"/>
      <c r="DZ307" s="13"/>
      <c r="EA307" s="13"/>
      <c r="EB307" s="13"/>
      <c r="EC307" s="13"/>
      <c r="ED307" s="13"/>
      <c r="EE307" s="13"/>
      <c r="EF307" s="13"/>
      <c r="EG307" s="13"/>
      <c r="EH307" s="13"/>
      <c r="EI307" s="13"/>
      <c r="EJ307" s="13"/>
      <c r="EK307" s="13"/>
      <c r="EL307" s="13"/>
      <c r="EM307" s="13"/>
      <c r="EN307" s="13"/>
      <c r="EO307" s="13"/>
      <c r="EP307" s="13"/>
      <c r="EQ307" s="13"/>
      <c r="ER307" s="13"/>
      <c r="ES307" s="13"/>
      <c r="ET307" s="13"/>
      <c r="EU307" s="13"/>
      <c r="EV307" s="13"/>
      <c r="EW307" s="13"/>
      <c r="EX307" s="13"/>
      <c r="EY307" s="13"/>
      <c r="EZ307" s="13"/>
      <c r="FA307" s="13"/>
      <c r="FB307" s="13"/>
      <c r="FC307" s="13"/>
      <c r="FD307" s="13"/>
      <c r="FE307" s="13"/>
      <c r="FF307" s="13"/>
      <c r="FG307" s="13"/>
      <c r="FH307" s="13"/>
      <c r="FI307" s="13"/>
      <c r="FJ307" s="13"/>
      <c r="FK307" s="13"/>
      <c r="FL307" s="13"/>
      <c r="FM307" s="13"/>
      <c r="FN307" s="13"/>
      <c r="FO307" s="13"/>
      <c r="FP307" s="13"/>
      <c r="FQ307" s="13"/>
      <c r="FR307" s="13"/>
      <c r="FS307" s="13"/>
      <c r="FT307" s="13"/>
      <c r="FU307" s="13"/>
      <c r="FV307" s="13"/>
      <c r="FW307" s="13"/>
      <c r="FX307" s="13"/>
      <c r="FY307" s="13"/>
      <c r="FZ307" s="13"/>
      <c r="GA307" s="13"/>
      <c r="GB307" s="13"/>
      <c r="GC307" s="13"/>
      <c r="GD307" s="13"/>
      <c r="GE307" s="13"/>
      <c r="GF307" s="13"/>
      <c r="GG307" s="13"/>
      <c r="GH307" s="13"/>
      <c r="GI307" s="13"/>
      <c r="GJ307" s="13"/>
      <c r="GK307" s="13"/>
      <c r="GL307" s="13"/>
      <c r="GM307" s="13"/>
      <c r="GN307" s="13"/>
      <c r="GO307" s="13"/>
      <c r="GP307" s="13"/>
      <c r="GQ307" s="13"/>
      <c r="GR307" s="13"/>
      <c r="GS307" s="13"/>
      <c r="GT307" s="13"/>
      <c r="GU307" s="13"/>
      <c r="GV307" s="13"/>
      <c r="GW307" s="13"/>
      <c r="GX307" s="13"/>
      <c r="GY307" s="13"/>
      <c r="GZ307" s="13"/>
      <c r="HA307" s="13"/>
      <c r="HB307" s="13"/>
      <c r="HC307" s="13"/>
      <c r="HD307" s="13"/>
      <c r="HE307" s="13"/>
      <c r="HF307" s="13"/>
      <c r="HG307" s="13"/>
      <c r="HH307" s="13"/>
      <c r="HI307" s="13"/>
      <c r="HJ307" s="13"/>
      <c r="HK307" s="13"/>
      <c r="HL307" s="13"/>
      <c r="HM307" s="13"/>
      <c r="HN307" s="13"/>
      <c r="HO307" s="13"/>
      <c r="HP307" s="13"/>
      <c r="HQ307" s="13"/>
      <c r="HR307" s="13"/>
      <c r="HS307" s="13"/>
      <c r="HT307" s="13"/>
      <c r="HU307" s="13"/>
      <c r="HV307" s="13"/>
      <c r="HW307" s="13"/>
      <c r="HX307" s="13"/>
      <c r="HY307" s="13"/>
      <c r="HZ307" s="13"/>
      <c r="IA307" s="13"/>
      <c r="IB307" s="13"/>
      <c r="IC307" s="13"/>
      <c r="ID307" s="13"/>
      <c r="IE307" s="13"/>
      <c r="IF307" s="13"/>
      <c r="IG307" s="13"/>
      <c r="IH307" s="13"/>
      <c r="II307" s="13"/>
      <c r="IJ307" s="13"/>
      <c r="IK307" s="13"/>
      <c r="IL307" s="13"/>
      <c r="IM307" s="13"/>
      <c r="IN307" s="13"/>
      <c r="IO307" s="13"/>
      <c r="IP307" s="13"/>
      <c r="IQ307" s="13"/>
      <c r="IR307" s="13"/>
      <c r="IS307" s="13"/>
      <c r="IT307" s="13"/>
      <c r="IU307" s="13"/>
      <c r="IV307" s="13"/>
      <c r="IW307" s="13"/>
      <c r="IX307" s="13"/>
      <c r="IY307" s="13"/>
      <c r="IZ307" s="13"/>
      <c r="JA307" s="13"/>
      <c r="JB307" s="13"/>
      <c r="JC307" s="13"/>
      <c r="JD307" s="13"/>
      <c r="JE307" s="13"/>
      <c r="JF307" s="13"/>
      <c r="JG307" s="13"/>
      <c r="JH307" s="13"/>
      <c r="JI307" s="13"/>
      <c r="JJ307" s="13"/>
      <c r="JK307" s="13"/>
    </row>
    <row r="308" spans="21:271" x14ac:dyDescent="0.2">
      <c r="U308" s="13"/>
      <c r="V308" s="13"/>
      <c r="W308" s="13"/>
      <c r="X308" s="13"/>
      <c r="Y308" s="13"/>
      <c r="Z308" s="13"/>
      <c r="AA308" s="13"/>
      <c r="AB308" s="13"/>
      <c r="AC308" s="13"/>
      <c r="AD308" s="13"/>
      <c r="AE308" s="13"/>
      <c r="AF308" s="13"/>
      <c r="AG308" s="13"/>
      <c r="AH308" s="13"/>
      <c r="AI308" s="13"/>
      <c r="AJ308" s="13"/>
      <c r="AK308" s="13"/>
      <c r="AL308" s="13"/>
      <c r="AM308" s="13"/>
      <c r="AN308" s="13"/>
      <c r="AO308" s="13"/>
      <c r="AP308" s="13"/>
      <c r="AQ308" s="13"/>
      <c r="AR308" s="13"/>
      <c r="AS308" s="13"/>
      <c r="AT308" s="13"/>
      <c r="AU308" s="13"/>
      <c r="AV308" s="13"/>
      <c r="AW308" s="13"/>
      <c r="AX308" s="13"/>
      <c r="AY308" s="13"/>
      <c r="AZ308" s="13"/>
      <c r="BA308" s="13"/>
      <c r="BB308" s="13"/>
      <c r="BC308" s="13"/>
      <c r="BD308" s="13"/>
      <c r="BE308" s="13"/>
      <c r="BF308" s="13"/>
      <c r="BG308" s="13"/>
      <c r="BH308" s="13"/>
      <c r="BI308" s="13"/>
      <c r="BJ308" s="13"/>
      <c r="BK308" s="13"/>
      <c r="BL308" s="13"/>
      <c r="BM308" s="13"/>
      <c r="BN308" s="13"/>
      <c r="BO308" s="13"/>
      <c r="BP308" s="13"/>
      <c r="BQ308" s="13"/>
      <c r="BR308" s="13"/>
      <c r="BS308" s="13"/>
      <c r="BT308" s="13"/>
      <c r="BU308" s="13"/>
      <c r="BV308" s="13"/>
      <c r="BW308" s="13"/>
      <c r="BX308" s="13"/>
      <c r="BY308" s="13"/>
      <c r="BZ308" s="13"/>
      <c r="CA308" s="13"/>
      <c r="CB308" s="13"/>
      <c r="CC308" s="13"/>
      <c r="CD308" s="13"/>
      <c r="CE308" s="13"/>
      <c r="CF308" s="13"/>
      <c r="CG308" s="13"/>
      <c r="CH308" s="13"/>
      <c r="CI308" s="13"/>
      <c r="CJ308" s="13"/>
      <c r="CK308" s="13"/>
      <c r="CL308" s="13"/>
      <c r="CM308" s="13"/>
      <c r="CN308" s="13"/>
      <c r="CO308" s="13"/>
      <c r="CP308" s="13"/>
      <c r="CQ308" s="13"/>
      <c r="CR308" s="13"/>
      <c r="CS308" s="13"/>
      <c r="CT308" s="13"/>
      <c r="CU308" s="13"/>
      <c r="CV308" s="13"/>
      <c r="CW308" s="13"/>
      <c r="CX308" s="13"/>
      <c r="CY308" s="13"/>
      <c r="CZ308" s="13"/>
      <c r="DA308" s="13"/>
      <c r="DB308" s="13"/>
      <c r="DC308" s="13"/>
      <c r="DD308" s="13"/>
      <c r="DE308" s="13"/>
      <c r="DF308" s="13"/>
      <c r="DG308" s="13"/>
      <c r="DH308" s="13"/>
      <c r="DI308" s="13"/>
      <c r="DJ308" s="13"/>
      <c r="DK308" s="13"/>
      <c r="DL308" s="13"/>
      <c r="DM308" s="13"/>
      <c r="DN308" s="13"/>
      <c r="DO308" s="13"/>
      <c r="DP308" s="13"/>
      <c r="DQ308" s="13"/>
      <c r="DR308" s="13"/>
      <c r="DS308" s="13"/>
      <c r="DT308" s="13"/>
      <c r="DU308" s="13"/>
      <c r="DV308" s="13"/>
      <c r="DW308" s="13"/>
      <c r="DX308" s="13"/>
      <c r="DY308" s="13"/>
      <c r="DZ308" s="13"/>
      <c r="EA308" s="13"/>
      <c r="EB308" s="13"/>
      <c r="EC308" s="13"/>
      <c r="ED308" s="13"/>
      <c r="EE308" s="13"/>
      <c r="EF308" s="13"/>
      <c r="EG308" s="13"/>
      <c r="EH308" s="13"/>
      <c r="EI308" s="13"/>
      <c r="EJ308" s="13"/>
      <c r="EK308" s="13"/>
      <c r="EL308" s="13"/>
      <c r="EM308" s="13"/>
      <c r="EN308" s="13"/>
      <c r="EO308" s="13"/>
      <c r="EP308" s="13"/>
      <c r="EQ308" s="13"/>
      <c r="ER308" s="13"/>
      <c r="ES308" s="13"/>
      <c r="ET308" s="13"/>
      <c r="EU308" s="13"/>
      <c r="EV308" s="13"/>
      <c r="EW308" s="13"/>
      <c r="EX308" s="13"/>
      <c r="EY308" s="13"/>
      <c r="EZ308" s="13"/>
      <c r="FA308" s="13"/>
      <c r="FB308" s="13"/>
      <c r="FC308" s="13"/>
      <c r="FD308" s="13"/>
      <c r="FE308" s="13"/>
      <c r="FF308" s="13"/>
      <c r="FG308" s="13"/>
      <c r="FH308" s="13"/>
      <c r="FI308" s="13"/>
      <c r="FJ308" s="13"/>
      <c r="FK308" s="13"/>
      <c r="FL308" s="13"/>
      <c r="FM308" s="13"/>
      <c r="FN308" s="13"/>
      <c r="FO308" s="13"/>
      <c r="FP308" s="13"/>
      <c r="FQ308" s="13"/>
      <c r="FR308" s="13"/>
      <c r="FS308" s="13"/>
      <c r="FT308" s="13"/>
      <c r="FU308" s="13"/>
      <c r="FV308" s="13"/>
      <c r="FW308" s="13"/>
      <c r="FX308" s="13"/>
      <c r="FY308" s="13"/>
      <c r="FZ308" s="13"/>
      <c r="GA308" s="13"/>
      <c r="GB308" s="13"/>
      <c r="GC308" s="13"/>
      <c r="GD308" s="13"/>
      <c r="GE308" s="13"/>
      <c r="GF308" s="13"/>
      <c r="GG308" s="13"/>
      <c r="GH308" s="13"/>
      <c r="GI308" s="13"/>
      <c r="GJ308" s="13"/>
      <c r="GK308" s="13"/>
      <c r="GL308" s="13"/>
      <c r="GM308" s="13"/>
      <c r="GN308" s="13"/>
      <c r="GO308" s="13"/>
      <c r="GP308" s="13"/>
      <c r="GQ308" s="13"/>
      <c r="GR308" s="13"/>
      <c r="GS308" s="13"/>
      <c r="GT308" s="13"/>
      <c r="GU308" s="13"/>
      <c r="GV308" s="13"/>
      <c r="GW308" s="13"/>
      <c r="GX308" s="13"/>
      <c r="GY308" s="13"/>
      <c r="GZ308" s="13"/>
      <c r="HA308" s="13"/>
      <c r="HB308" s="13"/>
      <c r="HC308" s="13"/>
      <c r="HD308" s="13"/>
      <c r="HE308" s="13"/>
      <c r="HF308" s="13"/>
      <c r="HG308" s="13"/>
      <c r="HH308" s="13"/>
      <c r="HI308" s="13"/>
      <c r="HJ308" s="13"/>
      <c r="HK308" s="13"/>
      <c r="HL308" s="13"/>
      <c r="HM308" s="13"/>
      <c r="HN308" s="13"/>
      <c r="HO308" s="13"/>
      <c r="HP308" s="13"/>
      <c r="HQ308" s="13"/>
      <c r="HR308" s="13"/>
      <c r="HS308" s="13"/>
      <c r="HT308" s="13"/>
      <c r="HU308" s="13"/>
      <c r="HV308" s="13"/>
      <c r="HW308" s="13"/>
      <c r="HX308" s="13"/>
      <c r="HY308" s="13"/>
      <c r="HZ308" s="13"/>
      <c r="IA308" s="13"/>
      <c r="IB308" s="13"/>
      <c r="IC308" s="13"/>
      <c r="ID308" s="13"/>
      <c r="IE308" s="13"/>
      <c r="IF308" s="13"/>
      <c r="IG308" s="13"/>
      <c r="IH308" s="13"/>
      <c r="II308" s="13"/>
      <c r="IJ308" s="13"/>
      <c r="IK308" s="13"/>
      <c r="IL308" s="13"/>
      <c r="IM308" s="13"/>
      <c r="IN308" s="13"/>
      <c r="IO308" s="13"/>
      <c r="IP308" s="13"/>
      <c r="IQ308" s="13"/>
      <c r="IR308" s="13"/>
      <c r="IS308" s="13"/>
      <c r="IT308" s="13"/>
      <c r="IU308" s="13"/>
      <c r="IV308" s="13"/>
      <c r="IW308" s="13"/>
      <c r="IX308" s="13"/>
      <c r="IY308" s="13"/>
      <c r="IZ308" s="13"/>
      <c r="JA308" s="13"/>
      <c r="JB308" s="13"/>
      <c r="JC308" s="13"/>
      <c r="JD308" s="13"/>
      <c r="JE308" s="13"/>
      <c r="JF308" s="13"/>
      <c r="JG308" s="13"/>
      <c r="JH308" s="13"/>
      <c r="JI308" s="13"/>
      <c r="JJ308" s="13"/>
      <c r="JK308" s="13"/>
    </row>
    <row r="309" spans="21:271" x14ac:dyDescent="0.2">
      <c r="U309" s="13"/>
      <c r="V309" s="13"/>
      <c r="W309" s="13"/>
      <c r="X309" s="13"/>
      <c r="Y309" s="13"/>
      <c r="Z309" s="13"/>
      <c r="AA309" s="13"/>
      <c r="AB309" s="13"/>
      <c r="AC309" s="13"/>
      <c r="AD309" s="13"/>
      <c r="AE309" s="13"/>
      <c r="AF309" s="13"/>
      <c r="AG309" s="13"/>
      <c r="AH309" s="13"/>
      <c r="AI309" s="13"/>
      <c r="AJ309" s="13"/>
      <c r="AK309" s="13"/>
      <c r="AL309" s="13"/>
      <c r="AM309" s="13"/>
      <c r="AN309" s="13"/>
      <c r="AO309" s="13"/>
      <c r="AP309" s="13"/>
      <c r="AQ309" s="13"/>
      <c r="AR309" s="13"/>
      <c r="AS309" s="13"/>
      <c r="AT309" s="13"/>
      <c r="AU309" s="13"/>
      <c r="AV309" s="13"/>
      <c r="AW309" s="13"/>
      <c r="AX309" s="13"/>
      <c r="AY309" s="13"/>
      <c r="AZ309" s="13"/>
      <c r="BA309" s="13"/>
      <c r="BB309" s="13"/>
      <c r="BC309" s="13"/>
      <c r="BD309" s="13"/>
      <c r="BE309" s="13"/>
      <c r="BF309" s="13"/>
      <c r="BG309" s="13"/>
      <c r="BH309" s="13"/>
      <c r="BI309" s="13"/>
      <c r="BJ309" s="13"/>
      <c r="BK309" s="13"/>
      <c r="BL309" s="13"/>
      <c r="BM309" s="13"/>
      <c r="BN309" s="13"/>
      <c r="BO309" s="13"/>
      <c r="BP309" s="13"/>
      <c r="BQ309" s="13"/>
      <c r="BR309" s="13"/>
      <c r="BS309" s="13"/>
      <c r="BT309" s="13"/>
      <c r="BU309" s="13"/>
      <c r="BV309" s="13"/>
      <c r="BW309" s="13"/>
      <c r="BX309" s="13"/>
      <c r="BY309" s="13"/>
      <c r="BZ309" s="13"/>
      <c r="CA309" s="13"/>
      <c r="CB309" s="13"/>
      <c r="CC309" s="13"/>
      <c r="CD309" s="13"/>
      <c r="CE309" s="13"/>
      <c r="CF309" s="13"/>
      <c r="CG309" s="13"/>
      <c r="CH309" s="13"/>
      <c r="CI309" s="13"/>
      <c r="CJ309" s="13"/>
      <c r="CK309" s="13"/>
      <c r="CL309" s="13"/>
      <c r="CM309" s="13"/>
      <c r="CN309" s="13"/>
      <c r="CO309" s="13"/>
      <c r="CP309" s="13"/>
      <c r="CQ309" s="13"/>
      <c r="CR309" s="13"/>
      <c r="CS309" s="13"/>
      <c r="CT309" s="13"/>
      <c r="CU309" s="13"/>
      <c r="CV309" s="13"/>
      <c r="CW309" s="13"/>
      <c r="CX309" s="13"/>
      <c r="CY309" s="13"/>
      <c r="CZ309" s="13"/>
      <c r="DA309" s="13"/>
      <c r="DB309" s="13"/>
      <c r="DC309" s="13"/>
      <c r="DD309" s="13"/>
      <c r="DE309" s="13"/>
      <c r="DF309" s="13"/>
      <c r="DG309" s="13"/>
      <c r="DH309" s="13"/>
      <c r="DI309" s="13"/>
      <c r="DJ309" s="13"/>
      <c r="DK309" s="13"/>
      <c r="DL309" s="13"/>
      <c r="DM309" s="13"/>
      <c r="DN309" s="13"/>
      <c r="DO309" s="13"/>
      <c r="DP309" s="13"/>
      <c r="DQ309" s="13"/>
      <c r="DR309" s="13"/>
      <c r="DS309" s="13"/>
      <c r="DT309" s="13"/>
      <c r="DU309" s="13"/>
      <c r="DV309" s="13"/>
      <c r="DW309" s="13"/>
      <c r="DX309" s="13"/>
      <c r="DY309" s="13"/>
      <c r="DZ309" s="13"/>
      <c r="EA309" s="13"/>
      <c r="EB309" s="13"/>
      <c r="EC309" s="13"/>
      <c r="ED309" s="13"/>
      <c r="EE309" s="13"/>
      <c r="EF309" s="13"/>
      <c r="EG309" s="13"/>
      <c r="EH309" s="13"/>
      <c r="EI309" s="13"/>
      <c r="EJ309" s="13"/>
      <c r="EK309" s="13"/>
      <c r="EL309" s="13"/>
      <c r="EM309" s="13"/>
      <c r="EN309" s="13"/>
      <c r="EO309" s="13"/>
      <c r="EP309" s="13"/>
      <c r="EQ309" s="13"/>
      <c r="ER309" s="13"/>
      <c r="ES309" s="13"/>
      <c r="ET309" s="13"/>
      <c r="EU309" s="13"/>
      <c r="EV309" s="13"/>
      <c r="EW309" s="13"/>
      <c r="EX309" s="13"/>
      <c r="EY309" s="13"/>
      <c r="EZ309" s="13"/>
      <c r="FA309" s="13"/>
      <c r="FB309" s="13"/>
      <c r="FC309" s="13"/>
      <c r="FD309" s="13"/>
      <c r="FE309" s="13"/>
      <c r="FF309" s="13"/>
      <c r="FG309" s="13"/>
      <c r="FH309" s="13"/>
      <c r="FI309" s="13"/>
      <c r="FJ309" s="13"/>
      <c r="FK309" s="13"/>
      <c r="FL309" s="13"/>
      <c r="FM309" s="13"/>
      <c r="FN309" s="13"/>
      <c r="FO309" s="13"/>
      <c r="FP309" s="13"/>
      <c r="FQ309" s="13"/>
      <c r="FR309" s="13"/>
      <c r="FS309" s="13"/>
      <c r="FT309" s="13"/>
      <c r="FU309" s="13"/>
      <c r="FV309" s="13"/>
      <c r="FW309" s="13"/>
      <c r="FX309" s="13"/>
      <c r="FY309" s="13"/>
      <c r="FZ309" s="13"/>
      <c r="GA309" s="13"/>
      <c r="GB309" s="13"/>
      <c r="GC309" s="13"/>
      <c r="GD309" s="13"/>
      <c r="GE309" s="13"/>
      <c r="GF309" s="13"/>
      <c r="GG309" s="13"/>
      <c r="GH309" s="13"/>
      <c r="GI309" s="13"/>
      <c r="GJ309" s="13"/>
      <c r="GK309" s="13"/>
      <c r="GL309" s="13"/>
      <c r="GM309" s="13"/>
      <c r="GN309" s="13"/>
      <c r="GO309" s="13"/>
      <c r="GP309" s="13"/>
      <c r="GQ309" s="13"/>
      <c r="GR309" s="13"/>
      <c r="GS309" s="13"/>
      <c r="GT309" s="13"/>
      <c r="GU309" s="13"/>
      <c r="GV309" s="13"/>
      <c r="GW309" s="13"/>
      <c r="GX309" s="13"/>
      <c r="GY309" s="13"/>
      <c r="GZ309" s="13"/>
      <c r="HA309" s="13"/>
      <c r="HB309" s="13"/>
      <c r="HC309" s="13"/>
      <c r="HD309" s="13"/>
      <c r="HE309" s="13"/>
      <c r="HF309" s="13"/>
      <c r="HG309" s="13"/>
      <c r="HH309" s="13"/>
      <c r="HI309" s="13"/>
      <c r="HJ309" s="13"/>
      <c r="HK309" s="13"/>
      <c r="HL309" s="13"/>
      <c r="HM309" s="13"/>
      <c r="HN309" s="13"/>
      <c r="HO309" s="13"/>
      <c r="HP309" s="13"/>
      <c r="HQ309" s="13"/>
      <c r="HR309" s="13"/>
      <c r="HS309" s="13"/>
      <c r="HT309" s="13"/>
      <c r="HU309" s="13"/>
      <c r="HV309" s="13"/>
      <c r="HW309" s="13"/>
      <c r="HX309" s="13"/>
      <c r="HY309" s="13"/>
      <c r="HZ309" s="13"/>
      <c r="IA309" s="13"/>
      <c r="IB309" s="13"/>
      <c r="IC309" s="13"/>
      <c r="ID309" s="13"/>
      <c r="IE309" s="13"/>
      <c r="IF309" s="13"/>
      <c r="IG309" s="13"/>
      <c r="IH309" s="13"/>
      <c r="II309" s="13"/>
      <c r="IJ309" s="13"/>
      <c r="IK309" s="13"/>
      <c r="IL309" s="13"/>
      <c r="IM309" s="13"/>
      <c r="IN309" s="13"/>
      <c r="IO309" s="13"/>
      <c r="IP309" s="13"/>
      <c r="IQ309" s="13"/>
      <c r="IR309" s="13"/>
      <c r="IS309" s="13"/>
      <c r="IT309" s="13"/>
      <c r="IU309" s="13"/>
      <c r="IV309" s="13"/>
      <c r="IW309" s="13"/>
      <c r="IX309" s="13"/>
      <c r="IY309" s="13"/>
      <c r="IZ309" s="13"/>
      <c r="JA309" s="13"/>
      <c r="JB309" s="13"/>
      <c r="JC309" s="13"/>
      <c r="JD309" s="13"/>
      <c r="JE309" s="13"/>
      <c r="JF309" s="13"/>
      <c r="JG309" s="13"/>
      <c r="JH309" s="13"/>
      <c r="JI309" s="13"/>
      <c r="JJ309" s="13"/>
      <c r="JK309" s="13"/>
    </row>
    <row r="310" spans="21:271" x14ac:dyDescent="0.2">
      <c r="U310" s="13"/>
      <c r="V310" s="13"/>
      <c r="W310" s="13"/>
      <c r="X310" s="13"/>
      <c r="Y310" s="13"/>
      <c r="Z310" s="13"/>
      <c r="AA310" s="13"/>
      <c r="AB310" s="13"/>
      <c r="AC310" s="13"/>
      <c r="AD310" s="13"/>
      <c r="AE310" s="13"/>
      <c r="AF310" s="13"/>
      <c r="AG310" s="13"/>
      <c r="AH310" s="13"/>
      <c r="AI310" s="13"/>
      <c r="AJ310" s="13"/>
      <c r="AK310" s="13"/>
      <c r="AL310" s="13"/>
      <c r="AM310" s="13"/>
      <c r="AN310" s="13"/>
      <c r="AO310" s="13"/>
      <c r="AP310" s="13"/>
      <c r="AQ310" s="13"/>
      <c r="AR310" s="13"/>
      <c r="AS310" s="13"/>
      <c r="AT310" s="13"/>
      <c r="AU310" s="13"/>
      <c r="AV310" s="13"/>
      <c r="AW310" s="13"/>
      <c r="AX310" s="13"/>
      <c r="AY310" s="13"/>
      <c r="AZ310" s="13"/>
      <c r="BA310" s="13"/>
      <c r="BB310" s="13"/>
      <c r="BC310" s="13"/>
      <c r="BD310" s="13"/>
      <c r="BE310" s="13"/>
      <c r="BF310" s="13"/>
      <c r="BG310" s="13"/>
      <c r="BH310" s="13"/>
      <c r="BI310" s="13"/>
      <c r="BJ310" s="13"/>
      <c r="BK310" s="13"/>
      <c r="BL310" s="13"/>
      <c r="BM310" s="13"/>
      <c r="BN310" s="13"/>
      <c r="BO310" s="13"/>
      <c r="BP310" s="13"/>
      <c r="BQ310" s="13"/>
      <c r="BR310" s="13"/>
      <c r="BS310" s="13"/>
      <c r="BT310" s="13"/>
      <c r="BU310" s="13"/>
      <c r="BV310" s="13"/>
      <c r="BW310" s="13"/>
      <c r="BX310" s="13"/>
      <c r="BY310" s="13"/>
      <c r="BZ310" s="13"/>
      <c r="CA310" s="13"/>
      <c r="CB310" s="13"/>
      <c r="CC310" s="13"/>
      <c r="CD310" s="13"/>
      <c r="CE310" s="13"/>
      <c r="CF310" s="13"/>
      <c r="CG310" s="13"/>
      <c r="CH310" s="13"/>
      <c r="CI310" s="13"/>
      <c r="CJ310" s="13"/>
      <c r="CK310" s="13"/>
      <c r="CL310" s="13"/>
      <c r="CM310" s="13"/>
      <c r="CN310" s="13"/>
      <c r="CO310" s="13"/>
      <c r="CP310" s="13"/>
      <c r="CQ310" s="13"/>
      <c r="CR310" s="13"/>
      <c r="CS310" s="13"/>
      <c r="CT310" s="13"/>
      <c r="CU310" s="13"/>
      <c r="CV310" s="13"/>
      <c r="CW310" s="13"/>
      <c r="CX310" s="13"/>
      <c r="CY310" s="13"/>
      <c r="CZ310" s="13"/>
      <c r="DA310" s="13"/>
      <c r="DB310" s="13"/>
      <c r="DC310" s="13"/>
      <c r="DD310" s="13"/>
      <c r="DE310" s="13"/>
      <c r="DF310" s="13"/>
      <c r="DG310" s="13"/>
      <c r="DH310" s="13"/>
      <c r="DI310" s="13"/>
      <c r="DJ310" s="13"/>
      <c r="DK310" s="13"/>
      <c r="DL310" s="13"/>
      <c r="DM310" s="13"/>
      <c r="DN310" s="13"/>
      <c r="DO310" s="13"/>
      <c r="DP310" s="13"/>
      <c r="DQ310" s="13"/>
      <c r="DR310" s="13"/>
      <c r="DS310" s="13"/>
      <c r="DT310" s="13"/>
      <c r="DU310" s="13"/>
      <c r="DV310" s="13"/>
      <c r="DW310" s="13"/>
      <c r="DX310" s="13"/>
      <c r="DY310" s="13"/>
      <c r="DZ310" s="13"/>
      <c r="EA310" s="13"/>
      <c r="EB310" s="13"/>
      <c r="EC310" s="13"/>
      <c r="ED310" s="13"/>
      <c r="EE310" s="13"/>
      <c r="EF310" s="13"/>
      <c r="EG310" s="13"/>
      <c r="EH310" s="13"/>
      <c r="EI310" s="13"/>
      <c r="EJ310" s="13"/>
      <c r="EK310" s="13"/>
      <c r="EL310" s="13"/>
      <c r="EM310" s="13"/>
      <c r="EN310" s="13"/>
      <c r="EO310" s="13"/>
      <c r="EP310" s="13"/>
      <c r="EQ310" s="13"/>
      <c r="ER310" s="13"/>
      <c r="ES310" s="13"/>
      <c r="ET310" s="13"/>
      <c r="EU310" s="13"/>
      <c r="EV310" s="13"/>
      <c r="EW310" s="13"/>
      <c r="EX310" s="13"/>
      <c r="EY310" s="13"/>
      <c r="EZ310" s="13"/>
      <c r="FA310" s="13"/>
      <c r="FB310" s="13"/>
      <c r="FC310" s="13"/>
      <c r="FD310" s="13"/>
      <c r="FE310" s="13"/>
      <c r="FF310" s="13"/>
      <c r="FG310" s="13"/>
      <c r="FH310" s="13"/>
      <c r="FI310" s="13"/>
      <c r="FJ310" s="13"/>
      <c r="FK310" s="13"/>
      <c r="FL310" s="13"/>
      <c r="FM310" s="13"/>
      <c r="FN310" s="13"/>
      <c r="FO310" s="13"/>
      <c r="FP310" s="13"/>
      <c r="FQ310" s="13"/>
      <c r="FR310" s="13"/>
      <c r="FS310" s="13"/>
      <c r="FT310" s="13"/>
      <c r="FU310" s="13"/>
      <c r="FV310" s="13"/>
      <c r="FW310" s="13"/>
      <c r="FX310" s="13"/>
      <c r="FY310" s="13"/>
      <c r="FZ310" s="13"/>
      <c r="GA310" s="13"/>
      <c r="GB310" s="13"/>
      <c r="GC310" s="13"/>
      <c r="GD310" s="13"/>
      <c r="GE310" s="13"/>
      <c r="GF310" s="13"/>
      <c r="GG310" s="13"/>
      <c r="GH310" s="13"/>
      <c r="GI310" s="13"/>
      <c r="GJ310" s="13"/>
      <c r="GK310" s="13"/>
      <c r="GL310" s="13"/>
      <c r="GM310" s="13"/>
      <c r="GN310" s="13"/>
      <c r="GO310" s="13"/>
      <c r="GP310" s="13"/>
      <c r="GQ310" s="13"/>
      <c r="GR310" s="13"/>
      <c r="GS310" s="13"/>
      <c r="GT310" s="13"/>
      <c r="GU310" s="13"/>
      <c r="GV310" s="13"/>
      <c r="GW310" s="13"/>
      <c r="GX310" s="13"/>
      <c r="GY310" s="13"/>
      <c r="GZ310" s="13"/>
      <c r="HA310" s="13"/>
      <c r="HB310" s="13"/>
      <c r="HC310" s="13"/>
      <c r="HD310" s="13"/>
      <c r="HE310" s="13"/>
      <c r="HF310" s="13"/>
      <c r="HG310" s="13"/>
      <c r="HH310" s="13"/>
      <c r="HI310" s="13"/>
      <c r="HJ310" s="13"/>
      <c r="HK310" s="13"/>
      <c r="HL310" s="13"/>
      <c r="HM310" s="13"/>
      <c r="HN310" s="13"/>
      <c r="HO310" s="13"/>
      <c r="HP310" s="13"/>
      <c r="HQ310" s="13"/>
      <c r="HR310" s="13"/>
      <c r="HS310" s="13"/>
      <c r="HT310" s="13"/>
      <c r="HU310" s="13"/>
      <c r="HV310" s="13"/>
      <c r="HW310" s="13"/>
      <c r="HX310" s="13"/>
      <c r="HY310" s="13"/>
      <c r="HZ310" s="13"/>
      <c r="IA310" s="13"/>
      <c r="IB310" s="13"/>
      <c r="IC310" s="13"/>
      <c r="ID310" s="13"/>
      <c r="IE310" s="13"/>
      <c r="IF310" s="13"/>
      <c r="IG310" s="13"/>
      <c r="IH310" s="13"/>
      <c r="II310" s="13"/>
      <c r="IJ310" s="13"/>
      <c r="IK310" s="13"/>
      <c r="IL310" s="13"/>
      <c r="IM310" s="13"/>
      <c r="IN310" s="13"/>
      <c r="IO310" s="13"/>
      <c r="IP310" s="13"/>
      <c r="IQ310" s="13"/>
      <c r="IR310" s="13"/>
      <c r="IS310" s="13"/>
      <c r="IT310" s="13"/>
      <c r="IU310" s="13"/>
      <c r="IV310" s="13"/>
      <c r="IW310" s="13"/>
      <c r="IX310" s="13"/>
      <c r="IY310" s="13"/>
      <c r="IZ310" s="13"/>
      <c r="JA310" s="13"/>
      <c r="JB310" s="13"/>
      <c r="JC310" s="13"/>
      <c r="JD310" s="13"/>
      <c r="JE310" s="13"/>
      <c r="JF310" s="13"/>
      <c r="JG310" s="13"/>
      <c r="JH310" s="13"/>
      <c r="JI310" s="13"/>
      <c r="JJ310" s="13"/>
      <c r="JK310" s="13"/>
    </row>
    <row r="311" spans="21:271" x14ac:dyDescent="0.2">
      <c r="U311" s="13"/>
      <c r="V311" s="13"/>
      <c r="W311" s="13"/>
      <c r="X311" s="13"/>
      <c r="Y311" s="13"/>
      <c r="Z311" s="13"/>
      <c r="AA311" s="13"/>
      <c r="AB311" s="13"/>
      <c r="AC311" s="13"/>
      <c r="AD311" s="13"/>
      <c r="AE311" s="13"/>
      <c r="AF311" s="13"/>
      <c r="AG311" s="13"/>
      <c r="AH311" s="13"/>
      <c r="AI311" s="13"/>
      <c r="AJ311" s="13"/>
      <c r="AK311" s="13"/>
      <c r="AL311" s="13"/>
      <c r="AM311" s="13"/>
      <c r="AN311" s="13"/>
      <c r="AO311" s="13"/>
      <c r="AP311" s="13"/>
      <c r="AQ311" s="13"/>
      <c r="AR311" s="13"/>
      <c r="AS311" s="13"/>
      <c r="AT311" s="13"/>
      <c r="AU311" s="13"/>
      <c r="AV311" s="13"/>
      <c r="AW311" s="13"/>
      <c r="AX311" s="13"/>
      <c r="AY311" s="13"/>
      <c r="AZ311" s="13"/>
      <c r="BA311" s="13"/>
      <c r="BB311" s="13"/>
      <c r="BC311" s="13"/>
      <c r="BD311" s="13"/>
      <c r="BE311" s="13"/>
      <c r="BF311" s="13"/>
      <c r="BG311" s="13"/>
      <c r="BH311" s="13"/>
      <c r="BI311" s="13"/>
      <c r="BJ311" s="13"/>
      <c r="BK311" s="13"/>
      <c r="BL311" s="13"/>
      <c r="BM311" s="13"/>
      <c r="BN311" s="13"/>
      <c r="BO311" s="13"/>
      <c r="BP311" s="13"/>
      <c r="BQ311" s="13"/>
      <c r="BR311" s="13"/>
      <c r="BS311" s="13"/>
      <c r="BT311" s="13"/>
      <c r="BU311" s="13"/>
      <c r="BV311" s="13"/>
      <c r="BW311" s="13"/>
      <c r="BX311" s="13"/>
      <c r="BY311" s="13"/>
      <c r="BZ311" s="13"/>
      <c r="CA311" s="13"/>
      <c r="CB311" s="13"/>
      <c r="CC311" s="13"/>
      <c r="CD311" s="13"/>
      <c r="CE311" s="13"/>
      <c r="CF311" s="13"/>
      <c r="CG311" s="13"/>
      <c r="CH311" s="13"/>
      <c r="CI311" s="13"/>
      <c r="CJ311" s="13"/>
      <c r="CK311" s="13"/>
      <c r="CL311" s="13"/>
      <c r="CM311" s="13"/>
      <c r="CN311" s="13"/>
      <c r="CO311" s="13"/>
      <c r="CP311" s="13"/>
      <c r="CQ311" s="13"/>
      <c r="CR311" s="13"/>
      <c r="CS311" s="13"/>
      <c r="CT311" s="13"/>
      <c r="CU311" s="13"/>
      <c r="CV311" s="13"/>
      <c r="CW311" s="13"/>
      <c r="CX311" s="13"/>
      <c r="CY311" s="13"/>
      <c r="CZ311" s="13"/>
      <c r="DA311" s="13"/>
      <c r="DB311" s="13"/>
      <c r="DC311" s="13"/>
      <c r="DD311" s="13"/>
      <c r="DE311" s="13"/>
      <c r="DF311" s="13"/>
      <c r="DG311" s="13"/>
      <c r="DH311" s="13"/>
      <c r="DI311" s="13"/>
      <c r="DJ311" s="13"/>
      <c r="DK311" s="13"/>
      <c r="DL311" s="13"/>
      <c r="DM311" s="13"/>
      <c r="DN311" s="13"/>
      <c r="DO311" s="13"/>
      <c r="DP311" s="13"/>
      <c r="DQ311" s="13"/>
      <c r="DR311" s="13"/>
      <c r="DS311" s="13"/>
      <c r="DT311" s="13"/>
      <c r="DU311" s="13"/>
      <c r="DV311" s="13"/>
      <c r="DW311" s="13"/>
      <c r="DX311" s="13"/>
      <c r="DY311" s="13"/>
      <c r="DZ311" s="13"/>
      <c r="EA311" s="13"/>
      <c r="EB311" s="13"/>
      <c r="EC311" s="13"/>
      <c r="ED311" s="13"/>
      <c r="EE311" s="13"/>
      <c r="EF311" s="13"/>
      <c r="EG311" s="13"/>
      <c r="EH311" s="13"/>
      <c r="EI311" s="13"/>
      <c r="EJ311" s="13"/>
      <c r="EK311" s="13"/>
      <c r="EL311" s="13"/>
      <c r="EM311" s="13"/>
      <c r="EN311" s="13"/>
      <c r="EO311" s="13"/>
      <c r="EP311" s="13"/>
      <c r="EQ311" s="13"/>
      <c r="ER311" s="13"/>
      <c r="ES311" s="13"/>
      <c r="ET311" s="13"/>
      <c r="EU311" s="13"/>
      <c r="EV311" s="13"/>
      <c r="EW311" s="13"/>
      <c r="EX311" s="13"/>
      <c r="EY311" s="13"/>
      <c r="EZ311" s="13"/>
      <c r="FA311" s="13"/>
      <c r="FB311" s="13"/>
      <c r="FC311" s="13"/>
      <c r="FD311" s="13"/>
      <c r="FE311" s="13"/>
      <c r="FF311" s="13"/>
      <c r="FG311" s="13"/>
      <c r="FH311" s="13"/>
      <c r="FI311" s="13"/>
      <c r="FJ311" s="13"/>
      <c r="FK311" s="13"/>
      <c r="FL311" s="13"/>
      <c r="FM311" s="13"/>
      <c r="FN311" s="13"/>
      <c r="FO311" s="13"/>
      <c r="FP311" s="13"/>
      <c r="FQ311" s="13"/>
      <c r="FR311" s="13"/>
      <c r="FS311" s="13"/>
      <c r="FT311" s="13"/>
      <c r="FU311" s="13"/>
      <c r="FV311" s="13"/>
      <c r="FW311" s="13"/>
      <c r="FX311" s="13"/>
      <c r="FY311" s="13"/>
      <c r="FZ311" s="13"/>
      <c r="GA311" s="13"/>
      <c r="GB311" s="13"/>
      <c r="GC311" s="13"/>
      <c r="GD311" s="13"/>
      <c r="GE311" s="13"/>
      <c r="GF311" s="13"/>
      <c r="GG311" s="13"/>
      <c r="GH311" s="13"/>
      <c r="GI311" s="13"/>
      <c r="GJ311" s="13"/>
      <c r="GK311" s="13"/>
      <c r="GL311" s="13"/>
      <c r="GM311" s="13"/>
      <c r="GN311" s="13"/>
      <c r="GO311" s="13"/>
      <c r="GP311" s="13"/>
      <c r="GQ311" s="13"/>
      <c r="GR311" s="13"/>
      <c r="GS311" s="13"/>
      <c r="GT311" s="13"/>
      <c r="GU311" s="13"/>
      <c r="GV311" s="13"/>
      <c r="GW311" s="13"/>
      <c r="GX311" s="13"/>
      <c r="GY311" s="13"/>
      <c r="GZ311" s="13"/>
      <c r="HA311" s="13"/>
      <c r="HB311" s="13"/>
      <c r="HC311" s="13"/>
      <c r="HD311" s="13"/>
      <c r="HE311" s="13"/>
      <c r="HF311" s="13"/>
      <c r="HG311" s="13"/>
      <c r="HH311" s="13"/>
      <c r="HI311" s="13"/>
      <c r="HJ311" s="13"/>
      <c r="HK311" s="13"/>
      <c r="HL311" s="13"/>
      <c r="HM311" s="13"/>
      <c r="HN311" s="13"/>
      <c r="HO311" s="13"/>
      <c r="HP311" s="13"/>
      <c r="HQ311" s="13"/>
      <c r="HR311" s="13"/>
      <c r="HS311" s="13"/>
      <c r="HT311" s="13"/>
      <c r="HU311" s="13"/>
      <c r="HV311" s="13"/>
      <c r="HW311" s="13"/>
      <c r="HX311" s="13"/>
      <c r="HY311" s="13"/>
      <c r="HZ311" s="13"/>
      <c r="IA311" s="13"/>
      <c r="IB311" s="13"/>
      <c r="IC311" s="13"/>
      <c r="ID311" s="13"/>
      <c r="IE311" s="13"/>
      <c r="IF311" s="13"/>
      <c r="IG311" s="13"/>
      <c r="IH311" s="13"/>
      <c r="II311" s="13"/>
      <c r="IJ311" s="13"/>
      <c r="IK311" s="13"/>
      <c r="IL311" s="13"/>
      <c r="IM311" s="13"/>
      <c r="IN311" s="13"/>
      <c r="IO311" s="13"/>
      <c r="IP311" s="13"/>
      <c r="IQ311" s="13"/>
      <c r="IR311" s="13"/>
      <c r="IS311" s="13"/>
      <c r="IT311" s="13"/>
      <c r="IU311" s="13"/>
      <c r="IV311" s="13"/>
      <c r="IW311" s="13"/>
      <c r="IX311" s="13"/>
      <c r="IY311" s="13"/>
      <c r="IZ311" s="13"/>
      <c r="JA311" s="13"/>
      <c r="JB311" s="13"/>
      <c r="JC311" s="13"/>
      <c r="JD311" s="13"/>
      <c r="JE311" s="13"/>
      <c r="JF311" s="13"/>
      <c r="JG311" s="13"/>
      <c r="JH311" s="13"/>
      <c r="JI311" s="13"/>
      <c r="JJ311" s="13"/>
      <c r="JK311" s="13"/>
    </row>
    <row r="312" spans="21:271" x14ac:dyDescent="0.2">
      <c r="U312" s="13"/>
      <c r="V312" s="13"/>
      <c r="W312" s="13"/>
      <c r="X312" s="13"/>
      <c r="Y312" s="13"/>
      <c r="Z312" s="13"/>
      <c r="AA312" s="13"/>
      <c r="AB312" s="13"/>
      <c r="AC312" s="13"/>
      <c r="AD312" s="13"/>
      <c r="AE312" s="13"/>
      <c r="AF312" s="13"/>
      <c r="AG312" s="13"/>
      <c r="AH312" s="13"/>
      <c r="AI312" s="13"/>
      <c r="AJ312" s="13"/>
      <c r="AK312" s="13"/>
      <c r="AL312" s="13"/>
      <c r="AM312" s="13"/>
      <c r="AN312" s="13"/>
      <c r="AO312" s="13"/>
      <c r="AP312" s="13"/>
      <c r="AQ312" s="13"/>
      <c r="AR312" s="13"/>
      <c r="AS312" s="13"/>
      <c r="AT312" s="13"/>
      <c r="AU312" s="13"/>
      <c r="AV312" s="13"/>
      <c r="AW312" s="13"/>
      <c r="AX312" s="13"/>
      <c r="AY312" s="13"/>
      <c r="AZ312" s="13"/>
      <c r="BA312" s="13"/>
      <c r="BB312" s="13"/>
      <c r="BC312" s="13"/>
      <c r="BD312" s="13"/>
      <c r="BE312" s="13"/>
      <c r="BF312" s="13"/>
      <c r="BG312" s="13"/>
      <c r="BH312" s="13"/>
      <c r="BI312" s="13"/>
      <c r="BJ312" s="13"/>
      <c r="BK312" s="13"/>
      <c r="BL312" s="13"/>
      <c r="BM312" s="13"/>
      <c r="BN312" s="13"/>
      <c r="BO312" s="13"/>
      <c r="BP312" s="13"/>
      <c r="BQ312" s="13"/>
      <c r="BR312" s="13"/>
      <c r="BS312" s="13"/>
      <c r="BT312" s="13"/>
      <c r="BU312" s="13"/>
      <c r="BV312" s="13"/>
      <c r="BW312" s="13"/>
      <c r="BX312" s="13"/>
      <c r="BY312" s="13"/>
      <c r="BZ312" s="13"/>
      <c r="CA312" s="13"/>
      <c r="CB312" s="13"/>
      <c r="CC312" s="13"/>
      <c r="CD312" s="13"/>
      <c r="CE312" s="13"/>
      <c r="CF312" s="13"/>
      <c r="CG312" s="13"/>
      <c r="CH312" s="13"/>
      <c r="CI312" s="13"/>
      <c r="CJ312" s="13"/>
      <c r="CK312" s="13"/>
      <c r="CL312" s="13"/>
      <c r="CM312" s="13"/>
      <c r="CN312" s="13"/>
      <c r="CO312" s="13"/>
      <c r="CP312" s="13"/>
      <c r="CQ312" s="13"/>
      <c r="CR312" s="13"/>
      <c r="CS312" s="13"/>
      <c r="CT312" s="13"/>
      <c r="CU312" s="13"/>
      <c r="CV312" s="13"/>
      <c r="CW312" s="13"/>
      <c r="CX312" s="13"/>
      <c r="CY312" s="13"/>
      <c r="CZ312" s="13"/>
      <c r="DA312" s="13"/>
      <c r="DB312" s="13"/>
      <c r="DC312" s="13"/>
      <c r="DD312" s="13"/>
      <c r="DE312" s="13"/>
      <c r="DF312" s="13"/>
      <c r="DG312" s="13"/>
      <c r="DH312" s="13"/>
      <c r="DI312" s="13"/>
      <c r="DJ312" s="13"/>
      <c r="DK312" s="13"/>
      <c r="DL312" s="13"/>
      <c r="DM312" s="13"/>
      <c r="DN312" s="13"/>
      <c r="DO312" s="13"/>
      <c r="DP312" s="13"/>
      <c r="DQ312" s="13"/>
      <c r="DR312" s="13"/>
      <c r="DS312" s="13"/>
      <c r="DT312" s="13"/>
      <c r="DU312" s="13"/>
      <c r="DV312" s="13"/>
      <c r="DW312" s="13"/>
      <c r="DX312" s="13"/>
      <c r="DY312" s="13"/>
      <c r="DZ312" s="13"/>
      <c r="EA312" s="13"/>
      <c r="EB312" s="13"/>
      <c r="EC312" s="13"/>
      <c r="ED312" s="13"/>
      <c r="EE312" s="13"/>
      <c r="EF312" s="13"/>
      <c r="EG312" s="13"/>
      <c r="EH312" s="13"/>
      <c r="EI312" s="13"/>
      <c r="EJ312" s="13"/>
      <c r="EK312" s="13"/>
      <c r="EL312" s="13"/>
      <c r="EM312" s="13"/>
      <c r="EN312" s="13"/>
      <c r="EO312" s="13"/>
      <c r="EP312" s="13"/>
      <c r="EQ312" s="13"/>
      <c r="ER312" s="13"/>
      <c r="ES312" s="13"/>
      <c r="ET312" s="13"/>
      <c r="EU312" s="13"/>
      <c r="EV312" s="13"/>
      <c r="EW312" s="13"/>
      <c r="EX312" s="13"/>
      <c r="EY312" s="13"/>
      <c r="EZ312" s="13"/>
      <c r="FA312" s="13"/>
      <c r="FB312" s="13"/>
      <c r="FC312" s="13"/>
      <c r="FD312" s="13"/>
      <c r="FE312" s="13"/>
      <c r="FF312" s="13"/>
      <c r="FG312" s="13"/>
      <c r="FH312" s="13"/>
      <c r="FI312" s="13"/>
      <c r="FJ312" s="13"/>
      <c r="FK312" s="13"/>
      <c r="FL312" s="13"/>
      <c r="FM312" s="13"/>
      <c r="FN312" s="13"/>
      <c r="FO312" s="13"/>
      <c r="FP312" s="13"/>
      <c r="FQ312" s="13"/>
      <c r="FR312" s="13"/>
      <c r="FS312" s="13"/>
      <c r="FT312" s="13"/>
      <c r="FU312" s="13"/>
      <c r="FV312" s="13"/>
      <c r="FW312" s="13"/>
      <c r="FX312" s="13"/>
      <c r="FY312" s="13"/>
      <c r="FZ312" s="13"/>
      <c r="GA312" s="13"/>
      <c r="GB312" s="13"/>
      <c r="GC312" s="13"/>
      <c r="GD312" s="13"/>
      <c r="GE312" s="13"/>
      <c r="GF312" s="13"/>
      <c r="GG312" s="13"/>
      <c r="GH312" s="13"/>
      <c r="GI312" s="13"/>
      <c r="GJ312" s="13"/>
      <c r="GK312" s="13"/>
      <c r="GL312" s="13"/>
      <c r="GM312" s="13"/>
      <c r="GN312" s="13"/>
      <c r="GO312" s="13"/>
      <c r="GP312" s="13"/>
      <c r="GQ312" s="13"/>
      <c r="GR312" s="13"/>
      <c r="GS312" s="13"/>
      <c r="GT312" s="13"/>
      <c r="GU312" s="13"/>
      <c r="GV312" s="13"/>
      <c r="GW312" s="13"/>
      <c r="GX312" s="13"/>
      <c r="GY312" s="13"/>
      <c r="GZ312" s="13"/>
      <c r="HA312" s="13"/>
      <c r="HB312" s="13"/>
      <c r="HC312" s="13"/>
      <c r="HD312" s="13"/>
      <c r="HE312" s="13"/>
      <c r="HF312" s="13"/>
      <c r="HG312" s="13"/>
      <c r="HH312" s="13"/>
      <c r="HI312" s="13"/>
      <c r="HJ312" s="13"/>
      <c r="HK312" s="13"/>
      <c r="HL312" s="13"/>
      <c r="HM312" s="13"/>
      <c r="HN312" s="13"/>
      <c r="HO312" s="13"/>
      <c r="HP312" s="13"/>
      <c r="HQ312" s="13"/>
      <c r="HR312" s="13"/>
      <c r="HS312" s="13"/>
      <c r="HT312" s="13"/>
      <c r="HU312" s="13"/>
      <c r="HV312" s="13"/>
      <c r="HW312" s="13"/>
      <c r="HX312" s="13"/>
      <c r="HY312" s="13"/>
      <c r="HZ312" s="13"/>
      <c r="IA312" s="13"/>
      <c r="IB312" s="13"/>
      <c r="IC312" s="13"/>
      <c r="ID312" s="13"/>
      <c r="IE312" s="13"/>
      <c r="IF312" s="13"/>
      <c r="IG312" s="13"/>
      <c r="IH312" s="13"/>
      <c r="II312" s="13"/>
      <c r="IJ312" s="13"/>
      <c r="IK312" s="13"/>
      <c r="IL312" s="13"/>
      <c r="IM312" s="13"/>
      <c r="IN312" s="13"/>
      <c r="IO312" s="13"/>
      <c r="IP312" s="13"/>
      <c r="IQ312" s="13"/>
      <c r="IR312" s="13"/>
      <c r="IS312" s="13"/>
      <c r="IT312" s="13"/>
      <c r="IU312" s="13"/>
      <c r="IV312" s="13"/>
      <c r="IW312" s="13"/>
      <c r="IX312" s="13"/>
      <c r="IY312" s="13"/>
      <c r="IZ312" s="13"/>
      <c r="JA312" s="13"/>
      <c r="JB312" s="13"/>
      <c r="JC312" s="13"/>
      <c r="JD312" s="13"/>
      <c r="JE312" s="13"/>
      <c r="JF312" s="13"/>
      <c r="JG312" s="13"/>
      <c r="JH312" s="13"/>
      <c r="JI312" s="13"/>
      <c r="JJ312" s="13"/>
      <c r="JK312" s="13"/>
    </row>
    <row r="313" spans="21:271" x14ac:dyDescent="0.2">
      <c r="U313" s="13"/>
      <c r="V313" s="13"/>
      <c r="W313" s="13"/>
      <c r="X313" s="13"/>
      <c r="Y313" s="13"/>
      <c r="Z313" s="13"/>
      <c r="AA313" s="13"/>
      <c r="AB313" s="13"/>
      <c r="AC313" s="13"/>
      <c r="AD313" s="13"/>
      <c r="AE313" s="13"/>
      <c r="AF313" s="13"/>
      <c r="AG313" s="13"/>
      <c r="AH313" s="13"/>
      <c r="AI313" s="13"/>
      <c r="AJ313" s="13"/>
      <c r="AK313" s="13"/>
      <c r="AL313" s="13"/>
      <c r="AM313" s="13"/>
      <c r="AN313" s="13"/>
      <c r="AO313" s="13"/>
      <c r="AP313" s="13"/>
      <c r="AQ313" s="13"/>
      <c r="AR313" s="13"/>
      <c r="AS313" s="13"/>
      <c r="AT313" s="13"/>
      <c r="AU313" s="13"/>
      <c r="AV313" s="13"/>
      <c r="AW313" s="13"/>
      <c r="AX313" s="13"/>
      <c r="AY313" s="13"/>
      <c r="AZ313" s="13"/>
      <c r="BA313" s="13"/>
      <c r="BB313" s="13"/>
      <c r="BC313" s="13"/>
      <c r="BD313" s="13"/>
      <c r="BE313" s="13"/>
      <c r="BF313" s="13"/>
      <c r="BG313" s="13"/>
      <c r="BH313" s="13"/>
      <c r="BI313" s="13"/>
      <c r="BJ313" s="13"/>
      <c r="BK313" s="13"/>
      <c r="BL313" s="13"/>
      <c r="BM313" s="13"/>
      <c r="BN313" s="13"/>
      <c r="BO313" s="13"/>
      <c r="BP313" s="13"/>
      <c r="BQ313" s="13"/>
      <c r="BR313" s="13"/>
      <c r="BS313" s="13"/>
      <c r="BT313" s="13"/>
      <c r="BU313" s="13"/>
      <c r="BV313" s="13"/>
      <c r="BW313" s="13"/>
      <c r="BX313" s="13"/>
      <c r="BY313" s="13"/>
      <c r="BZ313" s="13"/>
      <c r="CA313" s="13"/>
      <c r="CB313" s="13"/>
      <c r="CC313" s="13"/>
      <c r="CD313" s="13"/>
      <c r="CE313" s="13"/>
      <c r="CF313" s="13"/>
      <c r="CG313" s="13"/>
      <c r="CH313" s="13"/>
      <c r="CI313" s="13"/>
      <c r="CJ313" s="13"/>
      <c r="CK313" s="13"/>
      <c r="CL313" s="13"/>
      <c r="CM313" s="13"/>
      <c r="CN313" s="13"/>
      <c r="CO313" s="13"/>
      <c r="CP313" s="13"/>
      <c r="CQ313" s="13"/>
      <c r="CR313" s="13"/>
      <c r="CS313" s="13"/>
      <c r="CT313" s="13"/>
      <c r="CU313" s="13"/>
      <c r="CV313" s="13"/>
      <c r="CW313" s="13"/>
      <c r="CX313" s="13"/>
      <c r="CY313" s="13"/>
      <c r="CZ313" s="13"/>
      <c r="DA313" s="13"/>
      <c r="DB313" s="13"/>
      <c r="DC313" s="13"/>
      <c r="DD313" s="13"/>
      <c r="DE313" s="13"/>
      <c r="DF313" s="13"/>
      <c r="DG313" s="13"/>
      <c r="DH313" s="13"/>
      <c r="DI313" s="13"/>
      <c r="DJ313" s="13"/>
      <c r="DK313" s="13"/>
      <c r="DL313" s="13"/>
      <c r="DM313" s="13"/>
      <c r="DN313" s="13"/>
      <c r="DO313" s="13"/>
      <c r="DP313" s="13"/>
      <c r="DQ313" s="13"/>
      <c r="DR313" s="13"/>
      <c r="DS313" s="13"/>
      <c r="DT313" s="13"/>
      <c r="DU313" s="13"/>
      <c r="DV313" s="13"/>
      <c r="DW313" s="13"/>
      <c r="DX313" s="13"/>
      <c r="DY313" s="13"/>
      <c r="DZ313" s="13"/>
      <c r="EA313" s="13"/>
      <c r="EB313" s="13"/>
      <c r="EC313" s="13"/>
      <c r="ED313" s="13"/>
      <c r="EE313" s="13"/>
      <c r="EF313" s="13"/>
      <c r="EG313" s="13"/>
      <c r="EH313" s="13"/>
      <c r="EI313" s="13"/>
      <c r="EJ313" s="13"/>
      <c r="EK313" s="13"/>
      <c r="EL313" s="13"/>
      <c r="EM313" s="13"/>
      <c r="EN313" s="13"/>
      <c r="EO313" s="13"/>
      <c r="EP313" s="13"/>
      <c r="EQ313" s="13"/>
      <c r="ER313" s="13"/>
      <c r="ES313" s="13"/>
      <c r="ET313" s="13"/>
      <c r="EU313" s="13"/>
      <c r="EV313" s="13"/>
      <c r="EW313" s="13"/>
      <c r="EX313" s="13"/>
      <c r="EY313" s="13"/>
      <c r="EZ313" s="13"/>
      <c r="FA313" s="13"/>
      <c r="FB313" s="13"/>
      <c r="FC313" s="13"/>
      <c r="FD313" s="13"/>
      <c r="FE313" s="13"/>
      <c r="FF313" s="13"/>
      <c r="FG313" s="13"/>
      <c r="FH313" s="13"/>
      <c r="FI313" s="13"/>
      <c r="FJ313" s="13"/>
      <c r="FK313" s="13"/>
      <c r="FL313" s="13"/>
      <c r="FM313" s="13"/>
      <c r="FN313" s="13"/>
      <c r="FO313" s="13"/>
      <c r="FP313" s="13"/>
      <c r="FQ313" s="13"/>
      <c r="FR313" s="13"/>
      <c r="FS313" s="13"/>
      <c r="FT313" s="13"/>
      <c r="FU313" s="13"/>
      <c r="FV313" s="13"/>
      <c r="FW313" s="13"/>
      <c r="FX313" s="13"/>
      <c r="FY313" s="13"/>
      <c r="FZ313" s="13"/>
      <c r="GA313" s="13"/>
      <c r="GB313" s="13"/>
      <c r="GC313" s="13"/>
      <c r="GD313" s="13"/>
      <c r="GE313" s="13"/>
      <c r="GF313" s="13"/>
      <c r="GG313" s="13"/>
      <c r="GH313" s="13"/>
      <c r="GI313" s="13"/>
      <c r="GJ313" s="13"/>
      <c r="GK313" s="13"/>
      <c r="GL313" s="13"/>
      <c r="GM313" s="13"/>
      <c r="GN313" s="13"/>
      <c r="GO313" s="13"/>
      <c r="GP313" s="13"/>
      <c r="GQ313" s="13"/>
      <c r="GR313" s="13"/>
      <c r="GS313" s="13"/>
      <c r="GT313" s="13"/>
      <c r="GU313" s="13"/>
      <c r="GV313" s="13"/>
      <c r="GW313" s="13"/>
      <c r="GX313" s="13"/>
      <c r="GY313" s="13"/>
      <c r="GZ313" s="13"/>
      <c r="HA313" s="13"/>
      <c r="HB313" s="13"/>
      <c r="HC313" s="13"/>
      <c r="HD313" s="13"/>
      <c r="HE313" s="13"/>
      <c r="HF313" s="13"/>
      <c r="HG313" s="13"/>
      <c r="HH313" s="13"/>
      <c r="HI313" s="13"/>
      <c r="HJ313" s="13"/>
      <c r="HK313" s="13"/>
      <c r="HL313" s="13"/>
      <c r="HM313" s="13"/>
      <c r="HN313" s="13"/>
      <c r="HO313" s="13"/>
      <c r="HP313" s="13"/>
      <c r="HQ313" s="13"/>
      <c r="HR313" s="13"/>
      <c r="HS313" s="13"/>
      <c r="HT313" s="13"/>
      <c r="HU313" s="13"/>
      <c r="HV313" s="13"/>
      <c r="HW313" s="13"/>
      <c r="HX313" s="13"/>
      <c r="HY313" s="13"/>
      <c r="HZ313" s="13"/>
      <c r="IA313" s="13"/>
      <c r="IB313" s="13"/>
      <c r="IC313" s="13"/>
      <c r="ID313" s="13"/>
      <c r="IE313" s="13"/>
      <c r="IF313" s="13"/>
      <c r="IG313" s="13"/>
      <c r="IH313" s="13"/>
      <c r="II313" s="13"/>
      <c r="IJ313" s="13"/>
      <c r="IK313" s="13"/>
      <c r="IL313" s="13"/>
      <c r="IM313" s="13"/>
      <c r="IN313" s="13"/>
      <c r="IO313" s="13"/>
      <c r="IP313" s="13"/>
      <c r="IQ313" s="13"/>
      <c r="IR313" s="13"/>
      <c r="IS313" s="13"/>
      <c r="IT313" s="13"/>
      <c r="IU313" s="13"/>
      <c r="IV313" s="13"/>
      <c r="IW313" s="13"/>
      <c r="IX313" s="13"/>
      <c r="IY313" s="13"/>
      <c r="IZ313" s="13"/>
      <c r="JA313" s="13"/>
      <c r="JB313" s="13"/>
      <c r="JC313" s="13"/>
      <c r="JD313" s="13"/>
      <c r="JE313" s="13"/>
      <c r="JF313" s="13"/>
      <c r="JG313" s="13"/>
      <c r="JH313" s="13"/>
      <c r="JI313" s="13"/>
      <c r="JJ313" s="13"/>
      <c r="JK313" s="13"/>
    </row>
    <row r="314" spans="21:271" x14ac:dyDescent="0.2">
      <c r="U314" s="13"/>
      <c r="V314" s="13"/>
      <c r="W314" s="13"/>
      <c r="X314" s="13"/>
      <c r="Y314" s="13"/>
      <c r="Z314" s="13"/>
      <c r="AA314" s="13"/>
      <c r="AB314" s="13"/>
      <c r="AC314" s="13"/>
      <c r="AD314" s="13"/>
      <c r="AE314" s="13"/>
      <c r="AF314" s="13"/>
      <c r="AG314" s="13"/>
      <c r="AH314" s="13"/>
      <c r="AI314" s="13"/>
      <c r="AJ314" s="13"/>
      <c r="AK314" s="13"/>
      <c r="AL314" s="13"/>
      <c r="AM314" s="13"/>
      <c r="AN314" s="13"/>
      <c r="AO314" s="13"/>
      <c r="AP314" s="13"/>
      <c r="AQ314" s="13"/>
      <c r="AR314" s="13"/>
      <c r="AS314" s="13"/>
      <c r="AT314" s="13"/>
      <c r="AU314" s="13"/>
      <c r="AV314" s="13"/>
      <c r="AW314" s="13"/>
      <c r="AX314" s="13"/>
      <c r="AY314" s="13"/>
      <c r="AZ314" s="13"/>
      <c r="BA314" s="13"/>
      <c r="BB314" s="13"/>
      <c r="BC314" s="13"/>
      <c r="BD314" s="13"/>
      <c r="BE314" s="13"/>
      <c r="BF314" s="13"/>
      <c r="BG314" s="13"/>
      <c r="BH314" s="13"/>
      <c r="BI314" s="13"/>
      <c r="BJ314" s="13"/>
      <c r="BK314" s="13"/>
      <c r="BL314" s="13"/>
      <c r="BM314" s="13"/>
      <c r="BN314" s="13"/>
      <c r="BO314" s="13"/>
      <c r="BP314" s="13"/>
      <c r="BQ314" s="13"/>
      <c r="BR314" s="13"/>
      <c r="BS314" s="13"/>
      <c r="BT314" s="13"/>
      <c r="BU314" s="13"/>
      <c r="BV314" s="13"/>
      <c r="BW314" s="13"/>
      <c r="BX314" s="13"/>
      <c r="BY314" s="13"/>
      <c r="BZ314" s="13"/>
      <c r="CA314" s="13"/>
      <c r="CB314" s="13"/>
      <c r="CC314" s="13"/>
      <c r="CD314" s="13"/>
      <c r="CE314" s="13"/>
      <c r="CF314" s="13"/>
      <c r="CG314" s="13"/>
      <c r="CH314" s="13"/>
      <c r="CI314" s="13"/>
      <c r="CJ314" s="13"/>
      <c r="CK314" s="13"/>
      <c r="CL314" s="13"/>
      <c r="CM314" s="13"/>
      <c r="CN314" s="13"/>
      <c r="CO314" s="13"/>
      <c r="CP314" s="13"/>
      <c r="CQ314" s="13"/>
      <c r="CR314" s="13"/>
      <c r="CS314" s="13"/>
      <c r="CT314" s="13"/>
      <c r="CU314" s="13"/>
      <c r="CV314" s="13"/>
      <c r="CW314" s="13"/>
      <c r="CX314" s="13"/>
      <c r="CY314" s="13"/>
      <c r="CZ314" s="13"/>
      <c r="DA314" s="13"/>
      <c r="DB314" s="13"/>
      <c r="DC314" s="13"/>
      <c r="DD314" s="13"/>
      <c r="DE314" s="13"/>
      <c r="DF314" s="13"/>
      <c r="DG314" s="13"/>
      <c r="DH314" s="13"/>
      <c r="DI314" s="13"/>
      <c r="DJ314" s="13"/>
      <c r="DK314" s="13"/>
      <c r="DL314" s="13"/>
      <c r="DM314" s="13"/>
      <c r="DN314" s="13"/>
      <c r="DO314" s="13"/>
      <c r="DP314" s="13"/>
      <c r="DQ314" s="13"/>
      <c r="DR314" s="13"/>
      <c r="DS314" s="13"/>
      <c r="DT314" s="13"/>
      <c r="DU314" s="13"/>
      <c r="DV314" s="13"/>
      <c r="DW314" s="13"/>
      <c r="DX314" s="13"/>
      <c r="DY314" s="13"/>
      <c r="DZ314" s="13"/>
      <c r="EA314" s="13"/>
      <c r="EB314" s="13"/>
      <c r="EC314" s="13"/>
      <c r="ED314" s="13"/>
      <c r="EE314" s="13"/>
      <c r="EF314" s="13"/>
      <c r="EG314" s="13"/>
      <c r="EH314" s="13"/>
      <c r="EI314" s="13"/>
      <c r="EJ314" s="13"/>
      <c r="EK314" s="13"/>
      <c r="EL314" s="13"/>
      <c r="EM314" s="13"/>
      <c r="EN314" s="13"/>
      <c r="EO314" s="13"/>
      <c r="EP314" s="13"/>
      <c r="EQ314" s="13"/>
      <c r="ER314" s="13"/>
      <c r="ES314" s="13"/>
      <c r="ET314" s="13"/>
      <c r="EU314" s="13"/>
      <c r="EV314" s="13"/>
      <c r="EW314" s="13"/>
      <c r="EX314" s="13"/>
      <c r="EY314" s="13"/>
      <c r="EZ314" s="13"/>
      <c r="FA314" s="13"/>
      <c r="FB314" s="13"/>
      <c r="FC314" s="13"/>
      <c r="FD314" s="13"/>
      <c r="FE314" s="13"/>
      <c r="FF314" s="13"/>
      <c r="FG314" s="13"/>
      <c r="FH314" s="13"/>
      <c r="FI314" s="13"/>
      <c r="FJ314" s="13"/>
      <c r="FK314" s="13"/>
      <c r="FL314" s="13"/>
      <c r="FM314" s="13"/>
      <c r="FN314" s="13"/>
      <c r="FO314" s="13"/>
      <c r="FP314" s="13"/>
      <c r="FQ314" s="13"/>
      <c r="FR314" s="13"/>
      <c r="FS314" s="13"/>
      <c r="FT314" s="13"/>
      <c r="FU314" s="13"/>
      <c r="FV314" s="13"/>
      <c r="FW314" s="13"/>
      <c r="FX314" s="13"/>
      <c r="FY314" s="13"/>
      <c r="FZ314" s="13"/>
      <c r="GA314" s="13"/>
      <c r="GB314" s="13"/>
      <c r="GC314" s="13"/>
      <c r="GD314" s="13"/>
      <c r="GE314" s="13"/>
      <c r="GF314" s="13"/>
      <c r="GG314" s="13"/>
      <c r="GH314" s="13"/>
      <c r="GI314" s="13"/>
      <c r="GJ314" s="13"/>
      <c r="GK314" s="13"/>
      <c r="GL314" s="13"/>
      <c r="GM314" s="13"/>
      <c r="GN314" s="13"/>
      <c r="GO314" s="13"/>
      <c r="GP314" s="13"/>
      <c r="GQ314" s="13"/>
      <c r="GR314" s="13"/>
      <c r="GS314" s="13"/>
      <c r="GT314" s="13"/>
      <c r="GU314" s="13"/>
      <c r="GV314" s="13"/>
      <c r="GW314" s="13"/>
      <c r="GX314" s="13"/>
      <c r="GY314" s="13"/>
      <c r="GZ314" s="13"/>
      <c r="HA314" s="13"/>
      <c r="HB314" s="13"/>
      <c r="HC314" s="13"/>
      <c r="HD314" s="13"/>
      <c r="HE314" s="13"/>
      <c r="HF314" s="13"/>
      <c r="HG314" s="13"/>
      <c r="HH314" s="13"/>
      <c r="HI314" s="13"/>
      <c r="HJ314" s="13"/>
      <c r="HK314" s="13"/>
      <c r="HL314" s="13"/>
      <c r="HM314" s="13"/>
      <c r="HN314" s="13"/>
      <c r="HO314" s="13"/>
      <c r="HP314" s="13"/>
      <c r="HQ314" s="13"/>
      <c r="HR314" s="13"/>
      <c r="HS314" s="13"/>
      <c r="HT314" s="13"/>
      <c r="HU314" s="13"/>
      <c r="HV314" s="13"/>
      <c r="HW314" s="13"/>
      <c r="HX314" s="13"/>
      <c r="HY314" s="13"/>
      <c r="HZ314" s="13"/>
      <c r="IA314" s="13"/>
      <c r="IB314" s="13"/>
      <c r="IC314" s="13"/>
      <c r="ID314" s="13"/>
      <c r="IE314" s="13"/>
      <c r="IF314" s="13"/>
      <c r="IG314" s="13"/>
      <c r="IH314" s="13"/>
      <c r="II314" s="13"/>
      <c r="IJ314" s="13"/>
      <c r="IK314" s="13"/>
      <c r="IL314" s="13"/>
      <c r="IM314" s="13"/>
      <c r="IN314" s="13"/>
      <c r="IO314" s="13"/>
      <c r="IP314" s="13"/>
      <c r="IQ314" s="13"/>
      <c r="IR314" s="13"/>
      <c r="IS314" s="13"/>
      <c r="IT314" s="13"/>
      <c r="IU314" s="13"/>
      <c r="IV314" s="13"/>
      <c r="IW314" s="13"/>
      <c r="IX314" s="13"/>
      <c r="IY314" s="13"/>
      <c r="IZ314" s="13"/>
      <c r="JA314" s="13"/>
      <c r="JB314" s="13"/>
      <c r="JC314" s="13"/>
      <c r="JD314" s="13"/>
      <c r="JE314" s="13"/>
      <c r="JF314" s="13"/>
      <c r="JG314" s="13"/>
      <c r="JH314" s="13"/>
      <c r="JI314" s="13"/>
      <c r="JJ314" s="13"/>
      <c r="JK314" s="13"/>
    </row>
    <row r="315" spans="21:271" x14ac:dyDescent="0.2">
      <c r="U315" s="13"/>
      <c r="V315" s="13"/>
      <c r="W315" s="13"/>
      <c r="X315" s="13"/>
      <c r="Y315" s="13"/>
      <c r="Z315" s="13"/>
      <c r="AA315" s="13"/>
      <c r="AB315" s="13"/>
      <c r="AC315" s="13"/>
      <c r="AD315" s="13"/>
      <c r="AE315" s="13"/>
      <c r="AF315" s="13"/>
      <c r="AG315" s="13"/>
      <c r="AH315" s="13"/>
      <c r="AI315" s="13"/>
      <c r="AJ315" s="13"/>
      <c r="AK315" s="13"/>
      <c r="AL315" s="13"/>
      <c r="AM315" s="13"/>
      <c r="AN315" s="13"/>
      <c r="AO315" s="13"/>
      <c r="AP315" s="13"/>
      <c r="AQ315" s="13"/>
      <c r="AR315" s="13"/>
      <c r="AS315" s="13"/>
      <c r="AT315" s="13"/>
      <c r="AU315" s="13"/>
      <c r="AV315" s="13"/>
      <c r="AW315" s="13"/>
      <c r="AX315" s="13"/>
      <c r="AY315" s="13"/>
      <c r="AZ315" s="13"/>
      <c r="BA315" s="13"/>
      <c r="BB315" s="13"/>
      <c r="BC315" s="13"/>
      <c r="BD315" s="13"/>
      <c r="BE315" s="13"/>
      <c r="BF315" s="13"/>
      <c r="BG315" s="13"/>
      <c r="BH315" s="13"/>
      <c r="BI315" s="13"/>
      <c r="BJ315" s="13"/>
      <c r="BK315" s="13"/>
      <c r="BL315" s="13"/>
      <c r="BM315" s="13"/>
      <c r="BN315" s="13"/>
      <c r="BO315" s="13"/>
      <c r="BP315" s="13"/>
      <c r="BQ315" s="13"/>
      <c r="BR315" s="13"/>
      <c r="BS315" s="13"/>
      <c r="BT315" s="13"/>
      <c r="BU315" s="13"/>
      <c r="BV315" s="13"/>
      <c r="BW315" s="13"/>
      <c r="BX315" s="13"/>
      <c r="BY315" s="13"/>
      <c r="BZ315" s="13"/>
      <c r="CA315" s="13"/>
      <c r="CB315" s="13"/>
      <c r="CC315" s="13"/>
      <c r="CD315" s="13"/>
      <c r="CE315" s="13"/>
      <c r="CF315" s="13"/>
      <c r="CG315" s="13"/>
      <c r="CH315" s="13"/>
      <c r="CI315" s="13"/>
      <c r="CJ315" s="13"/>
      <c r="CK315" s="13"/>
      <c r="CL315" s="13"/>
      <c r="CM315" s="13"/>
      <c r="CN315" s="13"/>
      <c r="CO315" s="13"/>
      <c r="CP315" s="13"/>
      <c r="CQ315" s="13"/>
      <c r="CR315" s="13"/>
      <c r="CS315" s="13"/>
      <c r="CT315" s="13"/>
      <c r="CU315" s="13"/>
      <c r="CV315" s="13"/>
      <c r="CW315" s="13"/>
      <c r="CX315" s="13"/>
      <c r="CY315" s="13"/>
      <c r="CZ315" s="13"/>
      <c r="DA315" s="13"/>
      <c r="DB315" s="13"/>
      <c r="DC315" s="13"/>
      <c r="DD315" s="13"/>
      <c r="DE315" s="13"/>
      <c r="DF315" s="13"/>
      <c r="DG315" s="13"/>
      <c r="DH315" s="13"/>
      <c r="DI315" s="13"/>
      <c r="DJ315" s="13"/>
      <c r="DK315" s="13"/>
      <c r="DL315" s="13"/>
      <c r="DM315" s="13"/>
      <c r="DN315" s="13"/>
      <c r="DO315" s="13"/>
      <c r="DP315" s="13"/>
      <c r="DQ315" s="13"/>
      <c r="DR315" s="13"/>
      <c r="DS315" s="13"/>
      <c r="DT315" s="13"/>
      <c r="DU315" s="13"/>
      <c r="DV315" s="13"/>
      <c r="DW315" s="13"/>
      <c r="DX315" s="13"/>
      <c r="DY315" s="13"/>
      <c r="DZ315" s="13"/>
      <c r="EA315" s="13"/>
      <c r="EB315" s="13"/>
      <c r="EC315" s="13"/>
      <c r="ED315" s="13"/>
      <c r="EE315" s="13"/>
      <c r="EF315" s="13"/>
      <c r="EG315" s="13"/>
      <c r="EH315" s="13"/>
      <c r="EI315" s="13"/>
      <c r="EJ315" s="13"/>
      <c r="EK315" s="13"/>
      <c r="EL315" s="13"/>
      <c r="EM315" s="13"/>
      <c r="EN315" s="13"/>
      <c r="EO315" s="13"/>
      <c r="EP315" s="13"/>
      <c r="EQ315" s="13"/>
      <c r="ER315" s="13"/>
      <c r="ES315" s="13"/>
      <c r="ET315" s="13"/>
      <c r="EU315" s="13"/>
      <c r="EV315" s="13"/>
      <c r="EW315" s="13"/>
      <c r="EX315" s="13"/>
      <c r="EY315" s="13"/>
      <c r="EZ315" s="13"/>
      <c r="FA315" s="13"/>
      <c r="FB315" s="13"/>
      <c r="FC315" s="13"/>
      <c r="FD315" s="13"/>
      <c r="FE315" s="13"/>
      <c r="FF315" s="13"/>
      <c r="FG315" s="13"/>
      <c r="FH315" s="13"/>
      <c r="FI315" s="13"/>
      <c r="FJ315" s="13"/>
      <c r="FK315" s="13"/>
      <c r="FL315" s="13"/>
      <c r="FM315" s="13"/>
      <c r="FN315" s="13"/>
      <c r="FO315" s="13"/>
      <c r="FP315" s="13"/>
      <c r="FQ315" s="13"/>
      <c r="FR315" s="13"/>
      <c r="FS315" s="13"/>
      <c r="FT315" s="13"/>
      <c r="FU315" s="13"/>
      <c r="FV315" s="13"/>
      <c r="FW315" s="13"/>
      <c r="FX315" s="13"/>
      <c r="FY315" s="13"/>
      <c r="FZ315" s="13"/>
      <c r="GA315" s="13"/>
      <c r="GB315" s="13"/>
      <c r="GC315" s="13"/>
      <c r="GD315" s="13"/>
      <c r="GE315" s="13"/>
      <c r="GF315" s="13"/>
      <c r="GG315" s="13"/>
      <c r="GH315" s="13"/>
      <c r="GI315" s="13"/>
      <c r="GJ315" s="13"/>
      <c r="GK315" s="13"/>
      <c r="GL315" s="13"/>
      <c r="GM315" s="13"/>
      <c r="GN315" s="13"/>
      <c r="GO315" s="13"/>
      <c r="GP315" s="13"/>
      <c r="GQ315" s="13"/>
      <c r="GR315" s="13"/>
      <c r="GS315" s="13"/>
      <c r="GT315" s="13"/>
      <c r="GU315" s="13"/>
      <c r="GV315" s="13"/>
      <c r="GW315" s="13"/>
      <c r="GX315" s="13"/>
      <c r="GY315" s="13"/>
      <c r="GZ315" s="13"/>
      <c r="HA315" s="13"/>
      <c r="HB315" s="13"/>
      <c r="HC315" s="13"/>
      <c r="HD315" s="13"/>
      <c r="HE315" s="13"/>
      <c r="HF315" s="13"/>
      <c r="HG315" s="13"/>
      <c r="HH315" s="13"/>
      <c r="HI315" s="13"/>
      <c r="HJ315" s="13"/>
      <c r="HK315" s="13"/>
      <c r="HL315" s="13"/>
      <c r="HM315" s="13"/>
      <c r="HN315" s="13"/>
      <c r="HO315" s="13"/>
      <c r="HP315" s="13"/>
      <c r="HQ315" s="13"/>
      <c r="HR315" s="13"/>
      <c r="HS315" s="13"/>
      <c r="HT315" s="13"/>
      <c r="HU315" s="13"/>
      <c r="HV315" s="13"/>
      <c r="HW315" s="13"/>
      <c r="HX315" s="13"/>
      <c r="HY315" s="13"/>
      <c r="HZ315" s="13"/>
      <c r="IA315" s="13"/>
      <c r="IB315" s="13"/>
      <c r="IC315" s="13"/>
      <c r="ID315" s="13"/>
      <c r="IE315" s="13"/>
      <c r="IF315" s="13"/>
      <c r="IG315" s="13"/>
      <c r="IH315" s="13"/>
      <c r="II315" s="13"/>
      <c r="IJ315" s="13"/>
      <c r="IK315" s="13"/>
      <c r="IL315" s="13"/>
      <c r="IM315" s="13"/>
      <c r="IN315" s="13"/>
      <c r="IO315" s="13"/>
      <c r="IP315" s="13"/>
      <c r="IQ315" s="13"/>
      <c r="IR315" s="13"/>
      <c r="IS315" s="13"/>
      <c r="IT315" s="13"/>
      <c r="IU315" s="13"/>
      <c r="IV315" s="13"/>
      <c r="IW315" s="13"/>
      <c r="IX315" s="13"/>
      <c r="IY315" s="13"/>
      <c r="IZ315" s="13"/>
      <c r="JA315" s="13"/>
      <c r="JB315" s="13"/>
      <c r="JC315" s="13"/>
      <c r="JD315" s="13"/>
      <c r="JE315" s="13"/>
      <c r="JF315" s="13"/>
      <c r="JG315" s="13"/>
      <c r="JH315" s="13"/>
      <c r="JI315" s="13"/>
      <c r="JJ315" s="13"/>
      <c r="JK315" s="13"/>
    </row>
    <row r="316" spans="21:271" x14ac:dyDescent="0.2">
      <c r="U316" s="13"/>
      <c r="V316" s="13"/>
      <c r="W316" s="13"/>
      <c r="X316" s="13"/>
      <c r="Y316" s="13"/>
      <c r="Z316" s="13"/>
      <c r="AA316" s="13"/>
      <c r="AB316" s="13"/>
      <c r="AC316" s="13"/>
      <c r="AD316" s="13"/>
      <c r="AE316" s="13"/>
      <c r="AF316" s="13"/>
      <c r="AG316" s="13"/>
      <c r="AH316" s="13"/>
      <c r="AI316" s="13"/>
      <c r="AJ316" s="13"/>
      <c r="AK316" s="13"/>
      <c r="AL316" s="13"/>
      <c r="AM316" s="13"/>
      <c r="AN316" s="13"/>
      <c r="AO316" s="13"/>
      <c r="AP316" s="13"/>
      <c r="AQ316" s="13"/>
      <c r="AR316" s="13"/>
      <c r="AS316" s="13"/>
      <c r="AT316" s="13"/>
      <c r="AU316" s="13"/>
      <c r="AV316" s="13"/>
      <c r="AW316" s="13"/>
      <c r="AX316" s="13"/>
      <c r="AY316" s="13"/>
      <c r="AZ316" s="13"/>
      <c r="BA316" s="13"/>
      <c r="BB316" s="13"/>
      <c r="BC316" s="13"/>
      <c r="BD316" s="13"/>
      <c r="BE316" s="13"/>
      <c r="BF316" s="13"/>
      <c r="BG316" s="13"/>
      <c r="BH316" s="13"/>
      <c r="BI316" s="13"/>
      <c r="BJ316" s="13"/>
      <c r="BK316" s="13"/>
      <c r="BL316" s="13"/>
      <c r="BM316" s="13"/>
      <c r="BN316" s="13"/>
      <c r="BO316" s="13"/>
      <c r="BP316" s="13"/>
      <c r="BQ316" s="13"/>
      <c r="BR316" s="13"/>
      <c r="BS316" s="13"/>
      <c r="BT316" s="13"/>
      <c r="BU316" s="13"/>
      <c r="BV316" s="13"/>
      <c r="BW316" s="13"/>
      <c r="BX316" s="13"/>
      <c r="BY316" s="13"/>
      <c r="BZ316" s="13"/>
      <c r="CA316" s="13"/>
      <c r="CB316" s="13"/>
      <c r="CC316" s="13"/>
      <c r="CD316" s="13"/>
      <c r="CE316" s="13"/>
      <c r="CF316" s="13"/>
      <c r="CG316" s="13"/>
      <c r="CH316" s="13"/>
      <c r="CI316" s="13"/>
      <c r="CJ316" s="13"/>
      <c r="CK316" s="13"/>
      <c r="CL316" s="13"/>
      <c r="CM316" s="13"/>
      <c r="CN316" s="13"/>
      <c r="CO316" s="13"/>
      <c r="CP316" s="13"/>
      <c r="CQ316" s="13"/>
      <c r="CR316" s="13"/>
      <c r="CS316" s="13"/>
      <c r="CT316" s="13"/>
      <c r="CU316" s="13"/>
      <c r="CV316" s="13"/>
      <c r="CW316" s="13"/>
      <c r="CX316" s="13"/>
      <c r="CY316" s="13"/>
      <c r="CZ316" s="13"/>
      <c r="DA316" s="13"/>
      <c r="DB316" s="13"/>
      <c r="DC316" s="13"/>
      <c r="DD316" s="13"/>
      <c r="DE316" s="13"/>
      <c r="DF316" s="13"/>
      <c r="DG316" s="13"/>
      <c r="DH316" s="13"/>
      <c r="DI316" s="13"/>
      <c r="DJ316" s="13"/>
      <c r="DK316" s="13"/>
      <c r="DL316" s="13"/>
      <c r="DM316" s="13"/>
      <c r="DN316" s="13"/>
      <c r="DO316" s="13"/>
      <c r="DP316" s="13"/>
      <c r="DQ316" s="13"/>
      <c r="DR316" s="13"/>
      <c r="DS316" s="13"/>
      <c r="DT316" s="13"/>
      <c r="DU316" s="13"/>
      <c r="DV316" s="13"/>
      <c r="DW316" s="13"/>
      <c r="DX316" s="13"/>
      <c r="DY316" s="13"/>
      <c r="DZ316" s="13"/>
      <c r="EA316" s="13"/>
      <c r="EB316" s="13"/>
      <c r="EC316" s="13"/>
      <c r="ED316" s="13"/>
      <c r="EE316" s="13"/>
      <c r="EF316" s="13"/>
      <c r="EG316" s="13"/>
      <c r="EH316" s="13"/>
      <c r="EI316" s="13"/>
      <c r="EJ316" s="13"/>
      <c r="EK316" s="13"/>
      <c r="EL316" s="13"/>
      <c r="EM316" s="13"/>
      <c r="EN316" s="13"/>
      <c r="EO316" s="13"/>
      <c r="EP316" s="13"/>
      <c r="EQ316" s="13"/>
      <c r="ER316" s="13"/>
      <c r="ES316" s="13"/>
      <c r="ET316" s="13"/>
      <c r="EU316" s="13"/>
      <c r="EV316" s="13"/>
      <c r="EW316" s="13"/>
      <c r="EX316" s="13"/>
      <c r="EY316" s="13"/>
      <c r="EZ316" s="13"/>
      <c r="FA316" s="13"/>
      <c r="FB316" s="13"/>
      <c r="FC316" s="13"/>
      <c r="FD316" s="13"/>
      <c r="FE316" s="13"/>
      <c r="FF316" s="13"/>
      <c r="FG316" s="13"/>
      <c r="FH316" s="13"/>
      <c r="FI316" s="13"/>
      <c r="FJ316" s="13"/>
      <c r="FK316" s="13"/>
      <c r="FL316" s="13"/>
      <c r="FM316" s="13"/>
      <c r="FN316" s="13"/>
      <c r="FO316" s="13"/>
      <c r="FP316" s="13"/>
      <c r="FQ316" s="13"/>
      <c r="FR316" s="13"/>
      <c r="FS316" s="13"/>
      <c r="FT316" s="13"/>
      <c r="FU316" s="13"/>
      <c r="FV316" s="13"/>
      <c r="FW316" s="13"/>
      <c r="FX316" s="13"/>
      <c r="FY316" s="13"/>
      <c r="FZ316" s="13"/>
      <c r="GA316" s="13"/>
      <c r="GB316" s="13"/>
      <c r="GC316" s="13"/>
      <c r="GD316" s="13"/>
      <c r="GE316" s="13"/>
      <c r="GF316" s="13"/>
      <c r="GG316" s="13"/>
      <c r="GH316" s="13"/>
      <c r="GI316" s="13"/>
      <c r="GJ316" s="13"/>
      <c r="GK316" s="13"/>
      <c r="GL316" s="13"/>
      <c r="GM316" s="13"/>
      <c r="GN316" s="13"/>
      <c r="GO316" s="13"/>
      <c r="GP316" s="13"/>
      <c r="GQ316" s="13"/>
      <c r="GR316" s="13"/>
      <c r="GS316" s="13"/>
      <c r="GT316" s="13"/>
      <c r="GU316" s="13"/>
      <c r="GV316" s="13"/>
      <c r="GW316" s="13"/>
      <c r="GX316" s="13"/>
      <c r="GY316" s="13"/>
      <c r="GZ316" s="13"/>
      <c r="HA316" s="13"/>
      <c r="HB316" s="13"/>
      <c r="HC316" s="13"/>
      <c r="HD316" s="13"/>
      <c r="HE316" s="13"/>
      <c r="HF316" s="13"/>
      <c r="HG316" s="13"/>
      <c r="HH316" s="13"/>
      <c r="HI316" s="13"/>
      <c r="HJ316" s="13"/>
      <c r="HK316" s="13"/>
      <c r="HL316" s="13"/>
      <c r="HM316" s="13"/>
      <c r="HN316" s="13"/>
      <c r="HO316" s="13"/>
      <c r="HP316" s="13"/>
      <c r="HQ316" s="13"/>
      <c r="HR316" s="13"/>
      <c r="HS316" s="13"/>
      <c r="HT316" s="13"/>
      <c r="HU316" s="13"/>
      <c r="HV316" s="13"/>
      <c r="HW316" s="13"/>
      <c r="HX316" s="13"/>
      <c r="HY316" s="13"/>
      <c r="HZ316" s="13"/>
      <c r="IA316" s="13"/>
      <c r="IB316" s="13"/>
      <c r="IC316" s="13"/>
      <c r="ID316" s="13"/>
      <c r="IE316" s="13"/>
      <c r="IF316" s="13"/>
      <c r="IG316" s="13"/>
      <c r="IH316" s="13"/>
      <c r="II316" s="13"/>
      <c r="IJ316" s="13"/>
      <c r="IK316" s="13"/>
      <c r="IL316" s="13"/>
      <c r="IM316" s="13"/>
      <c r="IN316" s="13"/>
      <c r="IO316" s="13"/>
      <c r="IP316" s="13"/>
      <c r="IQ316" s="13"/>
      <c r="IR316" s="13"/>
      <c r="IS316" s="13"/>
      <c r="IT316" s="13"/>
      <c r="IU316" s="13"/>
      <c r="IV316" s="13"/>
      <c r="IW316" s="13"/>
      <c r="IX316" s="13"/>
      <c r="IY316" s="13"/>
      <c r="IZ316" s="13"/>
      <c r="JA316" s="13"/>
      <c r="JB316" s="13"/>
      <c r="JC316" s="13"/>
      <c r="JD316" s="13"/>
      <c r="JE316" s="13"/>
      <c r="JF316" s="13"/>
      <c r="JG316" s="13"/>
      <c r="JH316" s="13"/>
      <c r="JI316" s="13"/>
      <c r="JJ316" s="13"/>
      <c r="JK316" s="13"/>
    </row>
    <row r="317" spans="21:271" x14ac:dyDescent="0.2">
      <c r="U317" s="13"/>
      <c r="V317" s="13"/>
      <c r="W317" s="13"/>
      <c r="X317" s="13"/>
      <c r="Y317" s="13"/>
      <c r="Z317" s="13"/>
      <c r="AA317" s="13"/>
      <c r="AB317" s="13"/>
      <c r="AC317" s="13"/>
      <c r="AD317" s="13"/>
      <c r="AE317" s="13"/>
      <c r="AF317" s="13"/>
      <c r="AG317" s="13"/>
      <c r="AH317" s="13"/>
      <c r="AI317" s="13"/>
      <c r="AJ317" s="13"/>
      <c r="AK317" s="13"/>
      <c r="AL317" s="13"/>
      <c r="AM317" s="13"/>
      <c r="AN317" s="13"/>
      <c r="AO317" s="13"/>
      <c r="AP317" s="13"/>
      <c r="AQ317" s="13"/>
      <c r="AR317" s="13"/>
      <c r="AS317" s="13"/>
      <c r="AT317" s="13"/>
      <c r="AU317" s="13"/>
      <c r="AV317" s="13"/>
      <c r="AW317" s="13"/>
      <c r="AX317" s="13"/>
      <c r="AY317" s="13"/>
      <c r="AZ317" s="13"/>
      <c r="BA317" s="13"/>
      <c r="BB317" s="13"/>
      <c r="BC317" s="13"/>
      <c r="BD317" s="13"/>
      <c r="BE317" s="13"/>
      <c r="BF317" s="13"/>
      <c r="BG317" s="13"/>
      <c r="BH317" s="13"/>
      <c r="BI317" s="13"/>
      <c r="BJ317" s="13"/>
      <c r="BK317" s="13"/>
      <c r="BL317" s="13"/>
      <c r="BM317" s="13"/>
      <c r="BN317" s="13"/>
      <c r="BO317" s="13"/>
      <c r="BP317" s="13"/>
      <c r="BQ317" s="13"/>
      <c r="BR317" s="13"/>
      <c r="BS317" s="13"/>
      <c r="BT317" s="13"/>
      <c r="BU317" s="13"/>
      <c r="BV317" s="13"/>
      <c r="BW317" s="13"/>
      <c r="BX317" s="13"/>
      <c r="BY317" s="13"/>
      <c r="BZ317" s="13"/>
      <c r="CA317" s="13"/>
      <c r="CB317" s="13"/>
      <c r="CC317" s="13"/>
      <c r="CD317" s="13"/>
      <c r="CE317" s="13"/>
      <c r="CF317" s="13"/>
      <c r="CG317" s="13"/>
      <c r="CH317" s="13"/>
      <c r="CI317" s="13"/>
      <c r="CJ317" s="13"/>
      <c r="CK317" s="13"/>
      <c r="CL317" s="13"/>
      <c r="CM317" s="13"/>
      <c r="CN317" s="13"/>
      <c r="CO317" s="13"/>
      <c r="CP317" s="13"/>
      <c r="CQ317" s="13"/>
      <c r="CR317" s="13"/>
      <c r="CS317" s="13"/>
      <c r="CT317" s="13"/>
      <c r="CU317" s="13"/>
      <c r="CV317" s="13"/>
      <c r="CW317" s="13"/>
      <c r="CX317" s="13"/>
      <c r="CY317" s="13"/>
      <c r="CZ317" s="13"/>
      <c r="DA317" s="13"/>
      <c r="DB317" s="13"/>
      <c r="DC317" s="13"/>
      <c r="DD317" s="13"/>
      <c r="DE317" s="13"/>
      <c r="DF317" s="13"/>
      <c r="DG317" s="13"/>
      <c r="DH317" s="13"/>
      <c r="DI317" s="13"/>
      <c r="DJ317" s="13"/>
      <c r="DK317" s="13"/>
      <c r="DL317" s="13"/>
      <c r="DM317" s="13"/>
      <c r="DN317" s="13"/>
      <c r="DO317" s="13"/>
      <c r="DP317" s="13"/>
      <c r="DQ317" s="13"/>
      <c r="DR317" s="13"/>
      <c r="DS317" s="13"/>
      <c r="DT317" s="13"/>
      <c r="DU317" s="13"/>
      <c r="DV317" s="13"/>
      <c r="DW317" s="13"/>
      <c r="DX317" s="13"/>
      <c r="DY317" s="13"/>
      <c r="DZ317" s="13"/>
      <c r="EA317" s="13"/>
      <c r="EB317" s="13"/>
      <c r="EC317" s="13"/>
      <c r="ED317" s="13"/>
      <c r="EE317" s="13"/>
      <c r="EF317" s="13"/>
      <c r="EG317" s="13"/>
      <c r="EH317" s="13"/>
      <c r="EI317" s="13"/>
      <c r="EJ317" s="13"/>
      <c r="EK317" s="13"/>
      <c r="EL317" s="13"/>
      <c r="EM317" s="13"/>
      <c r="EN317" s="13"/>
      <c r="EO317" s="13"/>
      <c r="EP317" s="13"/>
      <c r="EQ317" s="13"/>
      <c r="ER317" s="13"/>
      <c r="ES317" s="13"/>
      <c r="ET317" s="13"/>
      <c r="EU317" s="13"/>
      <c r="EV317" s="13"/>
      <c r="EW317" s="13"/>
      <c r="EX317" s="13"/>
      <c r="EY317" s="13"/>
      <c r="EZ317" s="13"/>
      <c r="FA317" s="13"/>
      <c r="FB317" s="13"/>
      <c r="FC317" s="13"/>
      <c r="FD317" s="13"/>
      <c r="FE317" s="13"/>
      <c r="FF317" s="13"/>
      <c r="FG317" s="13"/>
      <c r="FH317" s="13"/>
      <c r="FI317" s="13"/>
      <c r="FJ317" s="13"/>
      <c r="FK317" s="13"/>
      <c r="FL317" s="13"/>
      <c r="FM317" s="13"/>
      <c r="FN317" s="13"/>
      <c r="FO317" s="13"/>
      <c r="FP317" s="13"/>
      <c r="FQ317" s="13"/>
      <c r="FR317" s="13"/>
      <c r="FS317" s="13"/>
      <c r="FT317" s="13"/>
      <c r="FU317" s="13"/>
      <c r="FV317" s="13"/>
      <c r="FW317" s="13"/>
      <c r="FX317" s="13"/>
      <c r="FY317" s="13"/>
      <c r="FZ317" s="13"/>
      <c r="GA317" s="13"/>
      <c r="GB317" s="13"/>
      <c r="GC317" s="13"/>
      <c r="GD317" s="13"/>
      <c r="GE317" s="13"/>
      <c r="GF317" s="13"/>
      <c r="GG317" s="13"/>
      <c r="GH317" s="13"/>
      <c r="GI317" s="13"/>
      <c r="GJ317" s="13"/>
      <c r="GK317" s="13"/>
      <c r="GL317" s="13"/>
      <c r="GM317" s="13"/>
      <c r="GN317" s="13"/>
      <c r="GO317" s="13"/>
      <c r="GP317" s="13"/>
      <c r="GQ317" s="13"/>
      <c r="GR317" s="13"/>
      <c r="GS317" s="13"/>
      <c r="GT317" s="13"/>
      <c r="GU317" s="13"/>
      <c r="GV317" s="13"/>
      <c r="GW317" s="13"/>
      <c r="GX317" s="13"/>
      <c r="GY317" s="13"/>
      <c r="GZ317" s="13"/>
      <c r="HA317" s="13"/>
      <c r="HB317" s="13"/>
      <c r="HC317" s="13"/>
      <c r="HD317" s="13"/>
      <c r="HE317" s="13"/>
      <c r="HF317" s="13"/>
      <c r="HG317" s="13"/>
      <c r="HH317" s="13"/>
      <c r="HI317" s="13"/>
      <c r="HJ317" s="13"/>
      <c r="HK317" s="13"/>
      <c r="HL317" s="13"/>
      <c r="HM317" s="13"/>
      <c r="HN317" s="13"/>
      <c r="HO317" s="13"/>
      <c r="HP317" s="13"/>
      <c r="HQ317" s="13"/>
      <c r="HR317" s="13"/>
      <c r="HS317" s="13"/>
      <c r="HT317" s="13"/>
      <c r="HU317" s="13"/>
      <c r="HV317" s="13"/>
      <c r="HW317" s="13"/>
      <c r="HX317" s="13"/>
      <c r="HY317" s="13"/>
      <c r="HZ317" s="13"/>
      <c r="IA317" s="13"/>
      <c r="IB317" s="13"/>
      <c r="IC317" s="13"/>
      <c r="ID317" s="13"/>
      <c r="IE317" s="13"/>
      <c r="IF317" s="13"/>
      <c r="IG317" s="13"/>
      <c r="IH317" s="13"/>
      <c r="II317" s="13"/>
      <c r="IJ317" s="13"/>
      <c r="IK317" s="13"/>
      <c r="IL317" s="13"/>
      <c r="IM317" s="13"/>
      <c r="IN317" s="13"/>
      <c r="IO317" s="13"/>
      <c r="IP317" s="13"/>
      <c r="IQ317" s="13"/>
      <c r="IR317" s="13"/>
      <c r="IS317" s="13"/>
      <c r="IT317" s="13"/>
      <c r="IU317" s="13"/>
      <c r="IV317" s="13"/>
      <c r="IW317" s="13"/>
      <c r="IX317" s="13"/>
      <c r="IY317" s="13"/>
      <c r="IZ317" s="13"/>
      <c r="JA317" s="13"/>
      <c r="JB317" s="13"/>
      <c r="JC317" s="13"/>
      <c r="JD317" s="13"/>
      <c r="JE317" s="13"/>
      <c r="JF317" s="13"/>
      <c r="JG317" s="13"/>
      <c r="JH317" s="13"/>
      <c r="JI317" s="13"/>
      <c r="JJ317" s="13"/>
      <c r="JK317" s="13"/>
    </row>
    <row r="318" spans="21:271" x14ac:dyDescent="0.2">
      <c r="U318" s="13"/>
      <c r="V318" s="13"/>
      <c r="W318" s="13"/>
      <c r="X318" s="13"/>
      <c r="Y318" s="13"/>
      <c r="Z318" s="13"/>
      <c r="AA318" s="13"/>
      <c r="AB318" s="13"/>
      <c r="AC318" s="13"/>
      <c r="AD318" s="13"/>
      <c r="AE318" s="13"/>
      <c r="AF318" s="13"/>
      <c r="AG318" s="13"/>
      <c r="AH318" s="13"/>
      <c r="AI318" s="13"/>
      <c r="AJ318" s="13"/>
      <c r="AK318" s="13"/>
      <c r="AL318" s="13"/>
      <c r="AM318" s="13"/>
      <c r="AN318" s="13"/>
      <c r="AO318" s="13"/>
      <c r="AP318" s="13"/>
      <c r="AQ318" s="13"/>
      <c r="AR318" s="13"/>
      <c r="AS318" s="13"/>
      <c r="AT318" s="13"/>
      <c r="AU318" s="13"/>
      <c r="AV318" s="13"/>
      <c r="AW318" s="13"/>
      <c r="AX318" s="13"/>
      <c r="AY318" s="13"/>
      <c r="AZ318" s="13"/>
      <c r="BA318" s="13"/>
      <c r="BB318" s="13"/>
      <c r="BC318" s="13"/>
      <c r="BD318" s="13"/>
      <c r="BE318" s="13"/>
      <c r="BF318" s="13"/>
      <c r="BG318" s="13"/>
      <c r="BH318" s="13"/>
      <c r="BI318" s="13"/>
      <c r="BJ318" s="13"/>
      <c r="BK318" s="13"/>
      <c r="BL318" s="13"/>
      <c r="BM318" s="13"/>
      <c r="BN318" s="13"/>
      <c r="BO318" s="13"/>
      <c r="BP318" s="13"/>
      <c r="BQ318" s="13"/>
      <c r="BR318" s="13"/>
      <c r="BS318" s="13"/>
      <c r="BT318" s="13"/>
      <c r="BU318" s="13"/>
      <c r="BV318" s="13"/>
      <c r="BW318" s="13"/>
      <c r="BX318" s="13"/>
      <c r="BY318" s="13"/>
      <c r="BZ318" s="13"/>
      <c r="CA318" s="13"/>
      <c r="CB318" s="13"/>
      <c r="CC318" s="13"/>
      <c r="CD318" s="13"/>
      <c r="CE318" s="13"/>
      <c r="CF318" s="13"/>
      <c r="CG318" s="13"/>
      <c r="CH318" s="13"/>
      <c r="CI318" s="13"/>
      <c r="CJ318" s="13"/>
      <c r="CK318" s="13"/>
      <c r="CL318" s="13"/>
      <c r="CM318" s="13"/>
      <c r="CN318" s="13"/>
      <c r="CO318" s="13"/>
      <c r="CP318" s="13"/>
      <c r="CQ318" s="13"/>
      <c r="CR318" s="13"/>
      <c r="CS318" s="13"/>
      <c r="CT318" s="13"/>
      <c r="CU318" s="13"/>
      <c r="CV318" s="13"/>
      <c r="CW318" s="13"/>
      <c r="CX318" s="13"/>
      <c r="CY318" s="13"/>
      <c r="CZ318" s="13"/>
      <c r="DA318" s="13"/>
      <c r="DB318" s="13"/>
      <c r="DC318" s="13"/>
      <c r="DD318" s="13"/>
      <c r="DE318" s="13"/>
      <c r="DF318" s="13"/>
      <c r="DG318" s="13"/>
      <c r="DH318" s="13"/>
      <c r="DI318" s="13"/>
      <c r="DJ318" s="13"/>
      <c r="DK318" s="13"/>
      <c r="DL318" s="13"/>
      <c r="DM318" s="13"/>
      <c r="DN318" s="13"/>
      <c r="DO318" s="13"/>
      <c r="DP318" s="13"/>
      <c r="DQ318" s="13"/>
      <c r="DR318" s="13"/>
      <c r="DS318" s="13"/>
      <c r="DT318" s="13"/>
      <c r="DU318" s="13"/>
      <c r="DV318" s="13"/>
      <c r="DW318" s="13"/>
      <c r="DX318" s="13"/>
      <c r="DY318" s="13"/>
      <c r="DZ318" s="13"/>
      <c r="EA318" s="13"/>
      <c r="EB318" s="13"/>
      <c r="EC318" s="13"/>
      <c r="ED318" s="13"/>
      <c r="EE318" s="13"/>
      <c r="EF318" s="13"/>
      <c r="EG318" s="13"/>
      <c r="EH318" s="13"/>
      <c r="EI318" s="13"/>
      <c r="EJ318" s="13"/>
      <c r="EK318" s="13"/>
      <c r="EL318" s="13"/>
      <c r="EM318" s="13"/>
      <c r="EN318" s="13"/>
      <c r="EO318" s="13"/>
      <c r="EP318" s="13"/>
      <c r="EQ318" s="13"/>
      <c r="ER318" s="13"/>
      <c r="ES318" s="13"/>
      <c r="ET318" s="13"/>
      <c r="EU318" s="13"/>
      <c r="EV318" s="13"/>
      <c r="EW318" s="13"/>
      <c r="EX318" s="13"/>
      <c r="EY318" s="13"/>
      <c r="EZ318" s="13"/>
      <c r="FA318" s="13"/>
      <c r="FB318" s="13"/>
      <c r="FC318" s="13"/>
      <c r="FD318" s="13"/>
      <c r="FE318" s="13"/>
      <c r="FF318" s="13"/>
      <c r="FG318" s="13"/>
      <c r="FH318" s="13"/>
      <c r="FI318" s="13"/>
      <c r="FJ318" s="13"/>
      <c r="FK318" s="13"/>
      <c r="FL318" s="13"/>
      <c r="FM318" s="13"/>
      <c r="FN318" s="13"/>
      <c r="FO318" s="13"/>
      <c r="FP318" s="13"/>
      <c r="FQ318" s="13"/>
      <c r="FR318" s="13"/>
      <c r="FS318" s="13"/>
      <c r="FT318" s="13"/>
      <c r="FU318" s="13"/>
      <c r="FV318" s="13"/>
      <c r="FW318" s="13"/>
      <c r="FX318" s="13"/>
      <c r="FY318" s="13"/>
      <c r="FZ318" s="13"/>
      <c r="GA318" s="13"/>
      <c r="GB318" s="13"/>
      <c r="GC318" s="13"/>
      <c r="GD318" s="13"/>
      <c r="GE318" s="13"/>
      <c r="GF318" s="13"/>
      <c r="GG318" s="13"/>
      <c r="GH318" s="13"/>
      <c r="GI318" s="13"/>
      <c r="GJ318" s="13"/>
      <c r="GK318" s="13"/>
      <c r="GL318" s="13"/>
      <c r="GM318" s="13"/>
      <c r="GN318" s="13"/>
      <c r="GO318" s="13"/>
      <c r="GP318" s="13"/>
      <c r="GQ318" s="13"/>
      <c r="GR318" s="13"/>
      <c r="GS318" s="13"/>
      <c r="GT318" s="13"/>
      <c r="GU318" s="13"/>
      <c r="GV318" s="13"/>
      <c r="GW318" s="13"/>
      <c r="GX318" s="13"/>
      <c r="GY318" s="13"/>
      <c r="GZ318" s="13"/>
      <c r="HA318" s="13"/>
      <c r="HB318" s="13"/>
      <c r="HC318" s="13"/>
      <c r="HD318" s="13"/>
      <c r="HE318" s="13"/>
      <c r="HF318" s="13"/>
      <c r="HG318" s="13"/>
      <c r="HH318" s="13"/>
      <c r="HI318" s="13"/>
      <c r="HJ318" s="13"/>
      <c r="HK318" s="13"/>
      <c r="HL318" s="13"/>
      <c r="HM318" s="13"/>
      <c r="HN318" s="13"/>
      <c r="HO318" s="13"/>
      <c r="HP318" s="13"/>
      <c r="HQ318" s="13"/>
      <c r="HR318" s="13"/>
      <c r="HS318" s="13"/>
      <c r="HT318" s="13"/>
      <c r="HU318" s="13"/>
      <c r="HV318" s="13"/>
      <c r="HW318" s="13"/>
      <c r="HX318" s="13"/>
      <c r="HY318" s="13"/>
      <c r="HZ318" s="13"/>
      <c r="IA318" s="13"/>
      <c r="IB318" s="13"/>
      <c r="IC318" s="13"/>
      <c r="ID318" s="13"/>
      <c r="IE318" s="13"/>
      <c r="IF318" s="13"/>
      <c r="IG318" s="13"/>
      <c r="IH318" s="13"/>
      <c r="II318" s="13"/>
      <c r="IJ318" s="13"/>
      <c r="IK318" s="13"/>
      <c r="IL318" s="13"/>
      <c r="IM318" s="13"/>
      <c r="IN318" s="13"/>
      <c r="IO318" s="13"/>
      <c r="IP318" s="13"/>
      <c r="IQ318" s="13"/>
      <c r="IR318" s="13"/>
      <c r="IS318" s="13"/>
      <c r="IT318" s="13"/>
      <c r="IU318" s="13"/>
      <c r="IV318" s="13"/>
      <c r="IW318" s="13"/>
      <c r="IX318" s="13"/>
      <c r="IY318" s="13"/>
      <c r="IZ318" s="13"/>
      <c r="JA318" s="13"/>
      <c r="JB318" s="13"/>
      <c r="JC318" s="13"/>
      <c r="JD318" s="13"/>
      <c r="JE318" s="13"/>
      <c r="JF318" s="13"/>
      <c r="JG318" s="13"/>
      <c r="JH318" s="13"/>
      <c r="JI318" s="13"/>
      <c r="JJ318" s="13"/>
      <c r="JK318" s="13"/>
    </row>
    <row r="319" spans="21:271" x14ac:dyDescent="0.2">
      <c r="U319" s="13"/>
      <c r="V319" s="13"/>
      <c r="W319" s="13"/>
      <c r="X319" s="13"/>
      <c r="Y319" s="13"/>
      <c r="Z319" s="13"/>
      <c r="AA319" s="13"/>
      <c r="AB319" s="13"/>
      <c r="AC319" s="13"/>
      <c r="AD319" s="13"/>
      <c r="AE319" s="13"/>
      <c r="AF319" s="13"/>
      <c r="AG319" s="13"/>
      <c r="AH319" s="13"/>
      <c r="AI319" s="13"/>
      <c r="AJ319" s="13"/>
      <c r="AK319" s="13"/>
      <c r="AL319" s="13"/>
      <c r="AM319" s="13"/>
      <c r="AN319" s="13"/>
      <c r="AO319" s="13"/>
      <c r="AP319" s="13"/>
      <c r="AQ319" s="13"/>
      <c r="AR319" s="13"/>
      <c r="AS319" s="13"/>
      <c r="AT319" s="13"/>
      <c r="AU319" s="13"/>
      <c r="AV319" s="13"/>
      <c r="AW319" s="13"/>
      <c r="AX319" s="13"/>
      <c r="AY319" s="13"/>
      <c r="AZ319" s="13"/>
      <c r="BA319" s="13"/>
      <c r="BB319" s="13"/>
      <c r="BC319" s="13"/>
      <c r="BD319" s="13"/>
      <c r="BE319" s="13"/>
      <c r="BF319" s="13"/>
      <c r="BG319" s="13"/>
      <c r="BH319" s="13"/>
      <c r="BI319" s="13"/>
      <c r="BJ319" s="13"/>
      <c r="BK319" s="13"/>
      <c r="BL319" s="13"/>
      <c r="BM319" s="13"/>
      <c r="BN319" s="13"/>
      <c r="BO319" s="13"/>
      <c r="BP319" s="13"/>
      <c r="BQ319" s="13"/>
      <c r="BR319" s="13"/>
      <c r="BS319" s="13"/>
      <c r="BT319" s="13"/>
      <c r="BU319" s="13"/>
      <c r="BV319" s="13"/>
      <c r="BW319" s="13"/>
      <c r="BX319" s="13"/>
      <c r="BY319" s="13"/>
      <c r="BZ319" s="13"/>
      <c r="CA319" s="13"/>
      <c r="CB319" s="13"/>
      <c r="CC319" s="13"/>
      <c r="CD319" s="13"/>
      <c r="CE319" s="13"/>
      <c r="CF319" s="13"/>
      <c r="CG319" s="13"/>
      <c r="CH319" s="13"/>
      <c r="CI319" s="13"/>
      <c r="CJ319" s="13"/>
      <c r="CK319" s="13"/>
      <c r="CL319" s="13"/>
      <c r="CM319" s="13"/>
      <c r="CN319" s="13"/>
      <c r="CO319" s="13"/>
      <c r="CP319" s="13"/>
      <c r="CQ319" s="13"/>
      <c r="CR319" s="13"/>
      <c r="CS319" s="13"/>
      <c r="CT319" s="13"/>
      <c r="CU319" s="13"/>
      <c r="CV319" s="13"/>
      <c r="CW319" s="13"/>
      <c r="CX319" s="13"/>
      <c r="CY319" s="13"/>
      <c r="CZ319" s="13"/>
      <c r="DA319" s="13"/>
      <c r="DB319" s="13"/>
      <c r="DC319" s="13"/>
      <c r="DD319" s="13"/>
      <c r="DE319" s="13"/>
      <c r="DF319" s="13"/>
      <c r="DG319" s="13"/>
      <c r="DH319" s="13"/>
      <c r="DI319" s="13"/>
      <c r="DJ319" s="13"/>
      <c r="DK319" s="13"/>
      <c r="DL319" s="13"/>
      <c r="DM319" s="13"/>
      <c r="DN319" s="13"/>
      <c r="DO319" s="13"/>
      <c r="DP319" s="13"/>
      <c r="DQ319" s="13"/>
      <c r="DR319" s="13"/>
      <c r="DS319" s="13"/>
      <c r="DT319" s="13"/>
      <c r="DU319" s="13"/>
      <c r="DV319" s="13"/>
      <c r="DW319" s="13"/>
      <c r="DX319" s="13"/>
      <c r="DY319" s="13"/>
      <c r="DZ319" s="13"/>
      <c r="EA319" s="13"/>
      <c r="EB319" s="13"/>
      <c r="EC319" s="13"/>
      <c r="ED319" s="13"/>
      <c r="EE319" s="13"/>
      <c r="EF319" s="13"/>
      <c r="EG319" s="13"/>
      <c r="EH319" s="13"/>
      <c r="EI319" s="13"/>
      <c r="EJ319" s="13"/>
      <c r="EK319" s="13"/>
      <c r="EL319" s="13"/>
      <c r="EM319" s="13"/>
      <c r="EN319" s="13"/>
      <c r="EO319" s="13"/>
      <c r="EP319" s="13"/>
      <c r="EQ319" s="13"/>
      <c r="ER319" s="13"/>
      <c r="ES319" s="13"/>
      <c r="ET319" s="13"/>
      <c r="EU319" s="13"/>
      <c r="EV319" s="13"/>
      <c r="EW319" s="13"/>
      <c r="EX319" s="13"/>
      <c r="EY319" s="13"/>
      <c r="EZ319" s="13"/>
      <c r="FA319" s="13"/>
      <c r="FB319" s="13"/>
      <c r="FC319" s="13"/>
      <c r="FD319" s="13"/>
      <c r="FE319" s="13"/>
      <c r="FF319" s="13"/>
      <c r="FG319" s="13"/>
      <c r="FH319" s="13"/>
      <c r="FI319" s="13"/>
      <c r="FJ319" s="13"/>
      <c r="FK319" s="13"/>
      <c r="FL319" s="13"/>
      <c r="FM319" s="13"/>
      <c r="FN319" s="13"/>
      <c r="FO319" s="13"/>
      <c r="FP319" s="13"/>
      <c r="FQ319" s="13"/>
      <c r="FR319" s="13"/>
      <c r="FS319" s="13"/>
      <c r="FT319" s="13"/>
      <c r="FU319" s="13"/>
      <c r="FV319" s="13"/>
      <c r="FW319" s="13"/>
      <c r="FX319" s="13"/>
      <c r="FY319" s="13"/>
      <c r="FZ319" s="13"/>
      <c r="GA319" s="13"/>
      <c r="GB319" s="13"/>
      <c r="GC319" s="13"/>
      <c r="GD319" s="13"/>
      <c r="GE319" s="13"/>
      <c r="GF319" s="13"/>
      <c r="GG319" s="13"/>
      <c r="GH319" s="13"/>
      <c r="GI319" s="13"/>
      <c r="GJ319" s="13"/>
      <c r="GK319" s="13"/>
      <c r="GL319" s="13"/>
      <c r="GM319" s="13"/>
      <c r="GN319" s="13"/>
      <c r="GO319" s="13"/>
      <c r="GP319" s="13"/>
      <c r="GQ319" s="13"/>
      <c r="GR319" s="13"/>
      <c r="GS319" s="13"/>
      <c r="GT319" s="13"/>
      <c r="GU319" s="13"/>
      <c r="GV319" s="13"/>
      <c r="GW319" s="13"/>
      <c r="GX319" s="13"/>
      <c r="GY319" s="13"/>
      <c r="GZ319" s="13"/>
      <c r="HA319" s="13"/>
      <c r="HB319" s="13"/>
      <c r="HC319" s="13"/>
      <c r="HD319" s="13"/>
      <c r="HE319" s="13"/>
      <c r="HF319" s="13"/>
      <c r="HG319" s="13"/>
      <c r="HH319" s="13"/>
      <c r="HI319" s="13"/>
      <c r="HJ319" s="13"/>
      <c r="HK319" s="13"/>
      <c r="HL319" s="13"/>
      <c r="HM319" s="13"/>
      <c r="HN319" s="13"/>
      <c r="HO319" s="13"/>
      <c r="HP319" s="13"/>
      <c r="HQ319" s="13"/>
      <c r="HR319" s="13"/>
      <c r="HS319" s="13"/>
      <c r="HT319" s="13"/>
      <c r="HU319" s="13"/>
      <c r="HV319" s="13"/>
      <c r="HW319" s="13"/>
      <c r="HX319" s="13"/>
      <c r="HY319" s="13"/>
      <c r="HZ319" s="13"/>
      <c r="IA319" s="13"/>
      <c r="IB319" s="13"/>
      <c r="IC319" s="13"/>
      <c r="ID319" s="13"/>
      <c r="IE319" s="13"/>
      <c r="IF319" s="13"/>
      <c r="IG319" s="13"/>
      <c r="IH319" s="13"/>
      <c r="II319" s="13"/>
      <c r="IJ319" s="13"/>
      <c r="IK319" s="13"/>
      <c r="IL319" s="13"/>
      <c r="IM319" s="13"/>
      <c r="IN319" s="13"/>
      <c r="IO319" s="13"/>
      <c r="IP319" s="13"/>
      <c r="IQ319" s="13"/>
      <c r="IR319" s="13"/>
      <c r="IS319" s="13"/>
      <c r="IT319" s="13"/>
      <c r="IU319" s="13"/>
      <c r="IV319" s="13"/>
      <c r="IW319" s="13"/>
      <c r="IX319" s="13"/>
      <c r="IY319" s="13"/>
      <c r="IZ319" s="13"/>
      <c r="JA319" s="13"/>
      <c r="JB319" s="13"/>
      <c r="JC319" s="13"/>
      <c r="JD319" s="13"/>
      <c r="JE319" s="13"/>
      <c r="JF319" s="13"/>
      <c r="JG319" s="13"/>
      <c r="JH319" s="13"/>
      <c r="JI319" s="13"/>
      <c r="JJ319" s="13"/>
      <c r="JK319" s="13"/>
    </row>
    <row r="320" spans="21:271" x14ac:dyDescent="0.2">
      <c r="U320" s="13"/>
      <c r="V320" s="13"/>
      <c r="W320" s="13"/>
      <c r="X320" s="13"/>
      <c r="Y320" s="13"/>
      <c r="Z320" s="13"/>
      <c r="AA320" s="13"/>
      <c r="AB320" s="13"/>
      <c r="AC320" s="13"/>
      <c r="AD320" s="13"/>
      <c r="AE320" s="13"/>
      <c r="AF320" s="13"/>
      <c r="AG320" s="13"/>
      <c r="AH320" s="13"/>
      <c r="AI320" s="13"/>
      <c r="AJ320" s="13"/>
      <c r="AK320" s="13"/>
      <c r="AL320" s="13"/>
      <c r="AM320" s="13"/>
      <c r="AN320" s="13"/>
      <c r="AO320" s="13"/>
      <c r="AP320" s="13"/>
      <c r="AQ320" s="13"/>
      <c r="AR320" s="13"/>
      <c r="AS320" s="13"/>
      <c r="AT320" s="13"/>
      <c r="AU320" s="13"/>
      <c r="AV320" s="13"/>
      <c r="AW320" s="13"/>
      <c r="AX320" s="13"/>
      <c r="AY320" s="13"/>
      <c r="AZ320" s="13"/>
      <c r="BA320" s="13"/>
      <c r="BB320" s="13"/>
      <c r="BC320" s="13"/>
      <c r="BD320" s="13"/>
      <c r="BE320" s="13"/>
      <c r="BF320" s="13"/>
      <c r="BG320" s="13"/>
      <c r="BH320" s="13"/>
      <c r="BI320" s="13"/>
      <c r="BJ320" s="13"/>
      <c r="BK320" s="13"/>
      <c r="BL320" s="13"/>
      <c r="BM320" s="13"/>
      <c r="BN320" s="13"/>
      <c r="BO320" s="13"/>
      <c r="BP320" s="13"/>
      <c r="BQ320" s="13"/>
      <c r="BR320" s="13"/>
      <c r="BS320" s="13"/>
      <c r="BT320" s="13"/>
      <c r="BU320" s="13"/>
      <c r="BV320" s="13"/>
      <c r="BW320" s="13"/>
      <c r="BX320" s="13"/>
      <c r="BY320" s="13"/>
      <c r="BZ320" s="13"/>
      <c r="CA320" s="13"/>
      <c r="CB320" s="13"/>
      <c r="CC320" s="13"/>
      <c r="CD320" s="13"/>
      <c r="CE320" s="13"/>
      <c r="CF320" s="13"/>
      <c r="CG320" s="13"/>
      <c r="CH320" s="13"/>
      <c r="CI320" s="13"/>
      <c r="CJ320" s="13"/>
      <c r="CK320" s="13"/>
      <c r="CL320" s="13"/>
      <c r="CM320" s="13"/>
      <c r="CN320" s="13"/>
      <c r="CO320" s="13"/>
      <c r="CP320" s="13"/>
      <c r="CQ320" s="13"/>
      <c r="CR320" s="13"/>
      <c r="CS320" s="13"/>
      <c r="CT320" s="13"/>
      <c r="CU320" s="13"/>
      <c r="CV320" s="13"/>
      <c r="CW320" s="13"/>
      <c r="CX320" s="13"/>
      <c r="CY320" s="13"/>
      <c r="CZ320" s="13"/>
      <c r="DA320" s="13"/>
      <c r="DB320" s="13"/>
      <c r="DC320" s="13"/>
      <c r="DD320" s="13"/>
      <c r="DE320" s="13"/>
      <c r="DF320" s="13"/>
      <c r="DG320" s="13"/>
      <c r="DH320" s="13"/>
      <c r="DI320" s="13"/>
      <c r="DJ320" s="13"/>
      <c r="DK320" s="13"/>
      <c r="DL320" s="13"/>
      <c r="DM320" s="13"/>
      <c r="DN320" s="13"/>
      <c r="DO320" s="13"/>
      <c r="DP320" s="13"/>
      <c r="DQ320" s="13"/>
      <c r="DR320" s="13"/>
      <c r="DS320" s="13"/>
      <c r="DT320" s="13"/>
      <c r="DU320" s="13"/>
      <c r="DV320" s="13"/>
      <c r="DW320" s="13"/>
      <c r="DX320" s="13"/>
      <c r="DY320" s="13"/>
      <c r="DZ320" s="13"/>
      <c r="EA320" s="13"/>
      <c r="EB320" s="13"/>
      <c r="EC320" s="13"/>
      <c r="ED320" s="13"/>
      <c r="EE320" s="13"/>
      <c r="EF320" s="13"/>
      <c r="EG320" s="13"/>
      <c r="EH320" s="13"/>
      <c r="EI320" s="13"/>
      <c r="EJ320" s="13"/>
      <c r="EK320" s="13"/>
      <c r="EL320" s="13"/>
      <c r="EM320" s="13"/>
      <c r="EN320" s="13"/>
      <c r="EO320" s="13"/>
      <c r="EP320" s="13"/>
      <c r="EQ320" s="13"/>
      <c r="ER320" s="13"/>
      <c r="ES320" s="13"/>
      <c r="ET320" s="13"/>
      <c r="EU320" s="13"/>
      <c r="EV320" s="13"/>
      <c r="EW320" s="13"/>
      <c r="EX320" s="13"/>
      <c r="EY320" s="13"/>
      <c r="EZ320" s="13"/>
      <c r="FA320" s="13"/>
      <c r="FB320" s="13"/>
      <c r="FC320" s="13"/>
      <c r="FD320" s="13"/>
      <c r="FE320" s="13"/>
      <c r="FF320" s="13"/>
      <c r="FG320" s="13"/>
      <c r="FH320" s="13"/>
      <c r="FI320" s="13"/>
      <c r="FJ320" s="13"/>
      <c r="FK320" s="13"/>
      <c r="FL320" s="13"/>
      <c r="FM320" s="13"/>
      <c r="FN320" s="13"/>
      <c r="FO320" s="13"/>
      <c r="FP320" s="13"/>
      <c r="FQ320" s="13"/>
      <c r="FR320" s="13"/>
      <c r="FS320" s="13"/>
      <c r="FT320" s="13"/>
      <c r="FU320" s="13"/>
      <c r="FV320" s="13"/>
      <c r="FW320" s="13"/>
      <c r="FX320" s="13"/>
      <c r="FY320" s="13"/>
      <c r="FZ320" s="13"/>
      <c r="GA320" s="13"/>
      <c r="GB320" s="13"/>
      <c r="GC320" s="13"/>
      <c r="GD320" s="13"/>
      <c r="GE320" s="13"/>
      <c r="GF320" s="13"/>
      <c r="GG320" s="13"/>
      <c r="GH320" s="13"/>
      <c r="GI320" s="13"/>
      <c r="GJ320" s="13"/>
      <c r="GK320" s="13"/>
      <c r="GL320" s="13"/>
      <c r="GM320" s="13"/>
      <c r="GN320" s="13"/>
      <c r="GO320" s="13"/>
      <c r="GP320" s="13"/>
      <c r="GQ320" s="13"/>
      <c r="GR320" s="13"/>
      <c r="GS320" s="13"/>
      <c r="GT320" s="13"/>
      <c r="GU320" s="13"/>
      <c r="GV320" s="13"/>
      <c r="GW320" s="13"/>
      <c r="GX320" s="13"/>
      <c r="GY320" s="13"/>
      <c r="GZ320" s="13"/>
      <c r="HA320" s="13"/>
      <c r="HB320" s="13"/>
      <c r="HC320" s="13"/>
      <c r="HD320" s="13"/>
      <c r="HE320" s="13"/>
      <c r="HF320" s="13"/>
      <c r="HG320" s="13"/>
      <c r="HH320" s="13"/>
      <c r="HI320" s="13"/>
      <c r="HJ320" s="13"/>
      <c r="HK320" s="13"/>
      <c r="HL320" s="13"/>
      <c r="HM320" s="13"/>
      <c r="HN320" s="13"/>
      <c r="HO320" s="13"/>
      <c r="HP320" s="13"/>
      <c r="HQ320" s="13"/>
      <c r="HR320" s="13"/>
      <c r="HS320" s="13"/>
      <c r="HT320" s="13"/>
      <c r="HU320" s="13"/>
      <c r="HV320" s="13"/>
      <c r="HW320" s="13"/>
      <c r="HX320" s="13"/>
      <c r="HY320" s="13"/>
      <c r="HZ320" s="13"/>
      <c r="IA320" s="13"/>
      <c r="IB320" s="13"/>
      <c r="IC320" s="13"/>
      <c r="ID320" s="13"/>
      <c r="IE320" s="13"/>
      <c r="IF320" s="13"/>
      <c r="IG320" s="13"/>
      <c r="IH320" s="13"/>
      <c r="II320" s="13"/>
      <c r="IJ320" s="13"/>
      <c r="IK320" s="13"/>
      <c r="IL320" s="13"/>
      <c r="IM320" s="13"/>
      <c r="IN320" s="13"/>
      <c r="IO320" s="13"/>
      <c r="IP320" s="13"/>
      <c r="IQ320" s="13"/>
      <c r="IR320" s="13"/>
      <c r="IS320" s="13"/>
      <c r="IT320" s="13"/>
      <c r="IU320" s="13"/>
      <c r="IV320" s="13"/>
      <c r="IW320" s="13"/>
      <c r="IX320" s="13"/>
      <c r="IY320" s="13"/>
      <c r="IZ320" s="13"/>
      <c r="JA320" s="13"/>
      <c r="JB320" s="13"/>
      <c r="JC320" s="13"/>
      <c r="JD320" s="13"/>
      <c r="JE320" s="13"/>
      <c r="JF320" s="13"/>
      <c r="JG320" s="13"/>
      <c r="JH320" s="13"/>
      <c r="JI320" s="13"/>
      <c r="JJ320" s="13"/>
      <c r="JK320" s="13"/>
    </row>
    <row r="321" spans="21:271" x14ac:dyDescent="0.2">
      <c r="U321" s="13"/>
      <c r="V321" s="13"/>
      <c r="W321" s="13"/>
      <c r="X321" s="13"/>
      <c r="Y321" s="13"/>
      <c r="Z321" s="13"/>
      <c r="AA321" s="13"/>
      <c r="AB321" s="13"/>
      <c r="AC321" s="13"/>
      <c r="AD321" s="13"/>
      <c r="AE321" s="13"/>
      <c r="AF321" s="13"/>
      <c r="AG321" s="13"/>
      <c r="AH321" s="13"/>
      <c r="AI321" s="13"/>
      <c r="AJ321" s="13"/>
      <c r="AK321" s="13"/>
      <c r="AL321" s="13"/>
      <c r="AM321" s="13"/>
      <c r="AN321" s="13"/>
      <c r="AO321" s="13"/>
      <c r="AP321" s="13"/>
      <c r="AQ321" s="13"/>
      <c r="AR321" s="13"/>
      <c r="AS321" s="13"/>
      <c r="AT321" s="13"/>
      <c r="AU321" s="13"/>
      <c r="AV321" s="13"/>
      <c r="AW321" s="13"/>
      <c r="AX321" s="13"/>
      <c r="AY321" s="13"/>
      <c r="AZ321" s="13"/>
      <c r="BA321" s="13"/>
      <c r="BB321" s="13"/>
      <c r="BC321" s="13"/>
      <c r="BD321" s="13"/>
      <c r="BE321" s="13"/>
      <c r="BF321" s="13"/>
      <c r="BG321" s="13"/>
      <c r="BH321" s="13"/>
      <c r="BI321" s="13"/>
      <c r="BJ321" s="13"/>
      <c r="BK321" s="13"/>
      <c r="BL321" s="13"/>
      <c r="BM321" s="13"/>
      <c r="BN321" s="13"/>
      <c r="BO321" s="13"/>
      <c r="BP321" s="13"/>
      <c r="BQ321" s="13"/>
      <c r="BR321" s="13"/>
      <c r="BS321" s="13"/>
      <c r="BT321" s="13"/>
      <c r="BU321" s="13"/>
      <c r="BV321" s="13"/>
      <c r="BW321" s="13"/>
      <c r="BX321" s="13"/>
      <c r="BY321" s="13"/>
      <c r="BZ321" s="13"/>
      <c r="CA321" s="13"/>
      <c r="CB321" s="13"/>
      <c r="CC321" s="13"/>
      <c r="CD321" s="13"/>
      <c r="CE321" s="13"/>
      <c r="CF321" s="13"/>
      <c r="CG321" s="13"/>
      <c r="CH321" s="13"/>
      <c r="CI321" s="13"/>
      <c r="CJ321" s="13"/>
      <c r="CK321" s="13"/>
      <c r="CL321" s="13"/>
      <c r="CM321" s="13"/>
      <c r="CN321" s="13"/>
      <c r="CO321" s="13"/>
      <c r="CP321" s="13"/>
      <c r="CQ321" s="13"/>
      <c r="CR321" s="13"/>
      <c r="CS321" s="13"/>
      <c r="CT321" s="13"/>
      <c r="CU321" s="13"/>
      <c r="CV321" s="13"/>
      <c r="CW321" s="13"/>
      <c r="CX321" s="13"/>
      <c r="CY321" s="13"/>
      <c r="CZ321" s="13"/>
      <c r="DA321" s="13"/>
      <c r="DB321" s="13"/>
      <c r="DC321" s="13"/>
      <c r="DD321" s="13"/>
      <c r="DE321" s="13"/>
      <c r="DF321" s="13"/>
      <c r="DG321" s="13"/>
      <c r="DH321" s="13"/>
      <c r="DI321" s="13"/>
      <c r="DJ321" s="13"/>
      <c r="DK321" s="13"/>
      <c r="DL321" s="13"/>
      <c r="DM321" s="13"/>
      <c r="DN321" s="13"/>
      <c r="DO321" s="13"/>
      <c r="DP321" s="13"/>
      <c r="DQ321" s="13"/>
      <c r="DR321" s="13"/>
      <c r="DS321" s="13"/>
      <c r="DT321" s="13"/>
      <c r="DU321" s="13"/>
      <c r="DV321" s="13"/>
      <c r="DW321" s="13"/>
      <c r="DX321" s="13"/>
      <c r="DY321" s="13"/>
      <c r="DZ321" s="13"/>
      <c r="EA321" s="13"/>
      <c r="EB321" s="13"/>
      <c r="EC321" s="13"/>
      <c r="ED321" s="13"/>
      <c r="EE321" s="13"/>
      <c r="EF321" s="13"/>
      <c r="EG321" s="13"/>
      <c r="EH321" s="13"/>
      <c r="EI321" s="13"/>
      <c r="EJ321" s="13"/>
      <c r="EK321" s="13"/>
      <c r="EL321" s="13"/>
      <c r="EM321" s="13"/>
      <c r="EN321" s="13"/>
      <c r="EO321" s="13"/>
      <c r="EP321" s="13"/>
      <c r="EQ321" s="13"/>
      <c r="ER321" s="13"/>
      <c r="ES321" s="13"/>
      <c r="ET321" s="13"/>
      <c r="EU321" s="13"/>
      <c r="EV321" s="13"/>
      <c r="EW321" s="13"/>
      <c r="EX321" s="13"/>
      <c r="EY321" s="13"/>
      <c r="EZ321" s="13"/>
      <c r="FA321" s="13"/>
      <c r="FB321" s="13"/>
      <c r="FC321" s="13"/>
      <c r="FD321" s="13"/>
      <c r="FE321" s="13"/>
      <c r="FF321" s="13"/>
      <c r="FG321" s="13"/>
      <c r="FH321" s="13"/>
      <c r="FI321" s="13"/>
      <c r="FJ321" s="13"/>
      <c r="FK321" s="13"/>
      <c r="FL321" s="13"/>
      <c r="FM321" s="13"/>
      <c r="FN321" s="13"/>
      <c r="FO321" s="13"/>
      <c r="FP321" s="13"/>
      <c r="FQ321" s="13"/>
      <c r="FR321" s="13"/>
      <c r="FS321" s="13"/>
      <c r="FT321" s="13"/>
      <c r="FU321" s="13"/>
      <c r="FV321" s="13"/>
      <c r="FW321" s="13"/>
      <c r="FX321" s="13"/>
      <c r="FY321" s="13"/>
      <c r="FZ321" s="13"/>
      <c r="GA321" s="13"/>
      <c r="GB321" s="13"/>
      <c r="GC321" s="13"/>
      <c r="GD321" s="13"/>
      <c r="GE321" s="13"/>
      <c r="GF321" s="13"/>
      <c r="GG321" s="13"/>
      <c r="GH321" s="13"/>
      <c r="GI321" s="13"/>
      <c r="GJ321" s="13"/>
      <c r="GK321" s="13"/>
      <c r="GL321" s="13"/>
      <c r="GM321" s="13"/>
      <c r="GN321" s="13"/>
      <c r="GO321" s="13"/>
      <c r="GP321" s="13"/>
      <c r="GQ321" s="13"/>
      <c r="GR321" s="13"/>
      <c r="GS321" s="13"/>
      <c r="GT321" s="13"/>
      <c r="GU321" s="13"/>
      <c r="GV321" s="13"/>
      <c r="GW321" s="13"/>
      <c r="GX321" s="13"/>
      <c r="GY321" s="13"/>
      <c r="GZ321" s="13"/>
      <c r="HA321" s="13"/>
      <c r="HB321" s="13"/>
      <c r="HC321" s="13"/>
      <c r="HD321" s="13"/>
      <c r="HE321" s="13"/>
      <c r="HF321" s="13"/>
      <c r="HG321" s="13"/>
      <c r="HH321" s="13"/>
      <c r="HI321" s="13"/>
      <c r="HJ321" s="13"/>
      <c r="HK321" s="13"/>
      <c r="HL321" s="13"/>
      <c r="HM321" s="13"/>
      <c r="HN321" s="13"/>
      <c r="HO321" s="13"/>
      <c r="HP321" s="13"/>
      <c r="HQ321" s="13"/>
      <c r="HR321" s="13"/>
      <c r="HS321" s="13"/>
      <c r="HT321" s="13"/>
      <c r="HU321" s="13"/>
      <c r="HV321" s="13"/>
      <c r="HW321" s="13"/>
      <c r="HX321" s="13"/>
      <c r="HY321" s="13"/>
      <c r="HZ321" s="13"/>
      <c r="IA321" s="13"/>
      <c r="IB321" s="13"/>
      <c r="IC321" s="13"/>
      <c r="ID321" s="13"/>
      <c r="IE321" s="13"/>
      <c r="IF321" s="13"/>
      <c r="IG321" s="13"/>
      <c r="IH321" s="13"/>
      <c r="II321" s="13"/>
      <c r="IJ321" s="13"/>
      <c r="IK321" s="13"/>
      <c r="IL321" s="13"/>
      <c r="IM321" s="13"/>
      <c r="IN321" s="13"/>
      <c r="IO321" s="13"/>
      <c r="IP321" s="13"/>
      <c r="IQ321" s="13"/>
      <c r="IR321" s="13"/>
      <c r="IS321" s="13"/>
      <c r="IT321" s="13"/>
      <c r="IU321" s="13"/>
      <c r="IV321" s="13"/>
      <c r="IW321" s="13"/>
      <c r="IX321" s="13"/>
      <c r="IY321" s="13"/>
      <c r="IZ321" s="13"/>
      <c r="JA321" s="13"/>
      <c r="JB321" s="13"/>
      <c r="JC321" s="13"/>
      <c r="JD321" s="13"/>
      <c r="JE321" s="13"/>
      <c r="JF321" s="13"/>
      <c r="JG321" s="13"/>
      <c r="JH321" s="13"/>
      <c r="JI321" s="13"/>
      <c r="JJ321" s="13"/>
      <c r="JK321" s="13"/>
    </row>
    <row r="322" spans="21:271" x14ac:dyDescent="0.2">
      <c r="U322" s="13"/>
      <c r="V322" s="13"/>
      <c r="W322" s="13"/>
      <c r="X322" s="13"/>
      <c r="Y322" s="13"/>
      <c r="Z322" s="13"/>
      <c r="AA322" s="13"/>
      <c r="AB322" s="13"/>
      <c r="AC322" s="13"/>
      <c r="AD322" s="13"/>
      <c r="AE322" s="13"/>
      <c r="AF322" s="13"/>
      <c r="AG322" s="13"/>
      <c r="AH322" s="13"/>
      <c r="AI322" s="13"/>
      <c r="AJ322" s="13"/>
      <c r="AK322" s="13"/>
      <c r="AL322" s="13"/>
      <c r="AM322" s="13"/>
      <c r="AN322" s="13"/>
      <c r="AO322" s="13"/>
      <c r="AP322" s="13"/>
      <c r="AQ322" s="13"/>
      <c r="AR322" s="13"/>
      <c r="AS322" s="13"/>
      <c r="AT322" s="13"/>
      <c r="AU322" s="13"/>
      <c r="AV322" s="13"/>
      <c r="AW322" s="13"/>
      <c r="AX322" s="13"/>
      <c r="AY322" s="13"/>
      <c r="AZ322" s="13"/>
      <c r="BA322" s="13"/>
      <c r="BB322" s="13"/>
      <c r="BC322" s="13"/>
      <c r="BD322" s="13"/>
      <c r="BE322" s="13"/>
      <c r="BF322" s="13"/>
      <c r="BG322" s="13"/>
      <c r="BH322" s="13"/>
      <c r="BI322" s="13"/>
      <c r="BJ322" s="13"/>
      <c r="BK322" s="13"/>
      <c r="BL322" s="13"/>
      <c r="BM322" s="13"/>
      <c r="BN322" s="13"/>
      <c r="BO322" s="13"/>
      <c r="BP322" s="13"/>
      <c r="BQ322" s="13"/>
      <c r="BR322" s="13"/>
      <c r="BS322" s="13"/>
      <c r="BT322" s="13"/>
      <c r="BU322" s="13"/>
      <c r="BV322" s="13"/>
      <c r="BW322" s="13"/>
      <c r="BX322" s="13"/>
      <c r="BY322" s="13"/>
      <c r="BZ322" s="13"/>
      <c r="CA322" s="13"/>
      <c r="CB322" s="13"/>
      <c r="CC322" s="13"/>
      <c r="CD322" s="13"/>
      <c r="CE322" s="13"/>
      <c r="CF322" s="13"/>
      <c r="CG322" s="13"/>
      <c r="CH322" s="13"/>
      <c r="CI322" s="13"/>
      <c r="CJ322" s="13"/>
      <c r="CK322" s="13"/>
      <c r="CL322" s="13"/>
      <c r="CM322" s="13"/>
      <c r="CN322" s="13"/>
      <c r="CO322" s="13"/>
      <c r="CP322" s="13"/>
      <c r="CQ322" s="13"/>
      <c r="CR322" s="13"/>
      <c r="CS322" s="13"/>
      <c r="CT322" s="13"/>
      <c r="CU322" s="13"/>
      <c r="CV322" s="13"/>
      <c r="CW322" s="13"/>
      <c r="CX322" s="13"/>
      <c r="CY322" s="13"/>
      <c r="CZ322" s="13"/>
      <c r="DA322" s="13"/>
      <c r="DB322" s="13"/>
      <c r="DC322" s="13"/>
      <c r="DD322" s="13"/>
      <c r="DE322" s="13"/>
      <c r="DF322" s="13"/>
      <c r="DG322" s="13"/>
      <c r="DH322" s="13"/>
      <c r="DI322" s="13"/>
      <c r="DJ322" s="13"/>
      <c r="DK322" s="13"/>
      <c r="DL322" s="13"/>
      <c r="DM322" s="13"/>
      <c r="DN322" s="13"/>
      <c r="DO322" s="13"/>
      <c r="DP322" s="13"/>
      <c r="DQ322" s="13"/>
      <c r="DR322" s="13"/>
      <c r="DS322" s="13"/>
      <c r="DT322" s="13"/>
      <c r="DU322" s="13"/>
      <c r="DV322" s="13"/>
      <c r="DW322" s="13"/>
      <c r="DX322" s="13"/>
      <c r="DY322" s="13"/>
      <c r="DZ322" s="13"/>
      <c r="EA322" s="13"/>
      <c r="EB322" s="13"/>
      <c r="EC322" s="13"/>
      <c r="ED322" s="13"/>
      <c r="EE322" s="13"/>
      <c r="EF322" s="13"/>
      <c r="EG322" s="13"/>
      <c r="EH322" s="13"/>
      <c r="EI322" s="13"/>
      <c r="EJ322" s="13"/>
      <c r="EK322" s="13"/>
      <c r="EL322" s="13"/>
      <c r="EM322" s="13"/>
      <c r="EN322" s="13"/>
      <c r="EO322" s="13"/>
      <c r="EP322" s="13"/>
      <c r="EQ322" s="13"/>
      <c r="ER322" s="13"/>
      <c r="ES322" s="13"/>
      <c r="ET322" s="13"/>
      <c r="EU322" s="13"/>
      <c r="EV322" s="13"/>
      <c r="EW322" s="13"/>
      <c r="EX322" s="13"/>
      <c r="EY322" s="13"/>
      <c r="EZ322" s="13"/>
      <c r="FA322" s="13"/>
      <c r="FB322" s="13"/>
      <c r="FC322" s="13"/>
      <c r="FD322" s="13"/>
      <c r="FE322" s="13"/>
      <c r="FF322" s="13"/>
      <c r="FG322" s="13"/>
      <c r="FH322" s="13"/>
      <c r="FI322" s="13"/>
      <c r="FJ322" s="13"/>
      <c r="FK322" s="13"/>
      <c r="FL322" s="13"/>
      <c r="FM322" s="13"/>
      <c r="FN322" s="13"/>
      <c r="FO322" s="13"/>
      <c r="FP322" s="13"/>
      <c r="FQ322" s="13"/>
      <c r="FR322" s="13"/>
      <c r="FS322" s="13"/>
      <c r="FT322" s="13"/>
      <c r="FU322" s="13"/>
      <c r="FV322" s="13"/>
      <c r="FW322" s="13"/>
      <c r="FX322" s="13"/>
      <c r="FY322" s="13"/>
      <c r="FZ322" s="13"/>
      <c r="GA322" s="13"/>
      <c r="GB322" s="13"/>
      <c r="GC322" s="13"/>
      <c r="GD322" s="13"/>
      <c r="GE322" s="13"/>
      <c r="GF322" s="13"/>
      <c r="GG322" s="13"/>
      <c r="GH322" s="13"/>
      <c r="GI322" s="13"/>
      <c r="GJ322" s="13"/>
      <c r="GK322" s="13"/>
      <c r="GL322" s="13"/>
      <c r="GM322" s="13"/>
      <c r="GN322" s="13"/>
      <c r="GO322" s="13"/>
      <c r="GP322" s="13"/>
      <c r="GQ322" s="13"/>
      <c r="GR322" s="13"/>
      <c r="GS322" s="13"/>
      <c r="GT322" s="13"/>
      <c r="GU322" s="13"/>
      <c r="GV322" s="13"/>
      <c r="GW322" s="13"/>
      <c r="GX322" s="13"/>
      <c r="GY322" s="13"/>
      <c r="GZ322" s="13"/>
      <c r="HA322" s="13"/>
      <c r="HB322" s="13"/>
      <c r="HC322" s="13"/>
      <c r="HD322" s="13"/>
      <c r="HE322" s="13"/>
      <c r="HF322" s="13"/>
      <c r="HG322" s="13"/>
      <c r="HH322" s="13"/>
      <c r="HI322" s="13"/>
      <c r="HJ322" s="13"/>
      <c r="HK322" s="13"/>
      <c r="HL322" s="13"/>
      <c r="HM322" s="13"/>
      <c r="HN322" s="13"/>
      <c r="HO322" s="13"/>
      <c r="HP322" s="13"/>
      <c r="HQ322" s="13"/>
      <c r="HR322" s="13"/>
      <c r="HS322" s="13"/>
      <c r="HT322" s="13"/>
      <c r="HU322" s="13"/>
      <c r="HV322" s="13"/>
      <c r="HW322" s="13"/>
      <c r="HX322" s="13"/>
      <c r="HY322" s="13"/>
      <c r="HZ322" s="13"/>
      <c r="IA322" s="13"/>
      <c r="IB322" s="13"/>
      <c r="IC322" s="13"/>
      <c r="ID322" s="13"/>
      <c r="IE322" s="13"/>
      <c r="IF322" s="13"/>
      <c r="IG322" s="13"/>
      <c r="IH322" s="13"/>
      <c r="II322" s="13"/>
      <c r="IJ322" s="13"/>
      <c r="IK322" s="13"/>
      <c r="IL322" s="13"/>
      <c r="IM322" s="13"/>
      <c r="IN322" s="13"/>
      <c r="IO322" s="13"/>
      <c r="IP322" s="13"/>
      <c r="IQ322" s="13"/>
      <c r="IR322" s="13"/>
      <c r="IS322" s="13"/>
      <c r="IT322" s="13"/>
      <c r="IU322" s="13"/>
      <c r="IV322" s="13"/>
      <c r="IW322" s="13"/>
      <c r="IX322" s="13"/>
      <c r="IY322" s="13"/>
      <c r="IZ322" s="13"/>
      <c r="JA322" s="13"/>
      <c r="JB322" s="13"/>
      <c r="JC322" s="13"/>
      <c r="JD322" s="13"/>
      <c r="JE322" s="13"/>
      <c r="JF322" s="13"/>
      <c r="JG322" s="13"/>
      <c r="JH322" s="13"/>
      <c r="JI322" s="13"/>
      <c r="JJ322" s="13"/>
      <c r="JK322" s="13"/>
    </row>
    <row r="323" spans="21:271" x14ac:dyDescent="0.2">
      <c r="U323" s="13"/>
      <c r="V323" s="13"/>
      <c r="W323" s="13"/>
      <c r="X323" s="13"/>
      <c r="Y323" s="13"/>
      <c r="Z323" s="13"/>
      <c r="AA323" s="13"/>
      <c r="AB323" s="13"/>
      <c r="AC323" s="13"/>
      <c r="AD323" s="13"/>
      <c r="AE323" s="13"/>
      <c r="AF323" s="13"/>
      <c r="AG323" s="13"/>
      <c r="AH323" s="13"/>
      <c r="AI323" s="13"/>
      <c r="AJ323" s="13"/>
      <c r="AK323" s="13"/>
      <c r="AL323" s="13"/>
      <c r="AM323" s="13"/>
      <c r="AN323" s="13"/>
      <c r="AO323" s="13"/>
      <c r="AP323" s="13"/>
      <c r="AQ323" s="13"/>
      <c r="AR323" s="13"/>
      <c r="AS323" s="13"/>
      <c r="AT323" s="13"/>
      <c r="AU323" s="13"/>
      <c r="AV323" s="13"/>
      <c r="AW323" s="13"/>
      <c r="AX323" s="13"/>
      <c r="AY323" s="13"/>
      <c r="AZ323" s="13"/>
      <c r="BA323" s="13"/>
      <c r="BB323" s="13"/>
      <c r="BC323" s="13"/>
      <c r="BD323" s="13"/>
      <c r="BE323" s="13"/>
      <c r="BF323" s="13"/>
      <c r="BG323" s="13"/>
      <c r="BH323" s="13"/>
      <c r="BI323" s="13"/>
      <c r="BJ323" s="13"/>
      <c r="BK323" s="13"/>
      <c r="BL323" s="13"/>
      <c r="BM323" s="13"/>
      <c r="BN323" s="13"/>
      <c r="BO323" s="13"/>
      <c r="BP323" s="13"/>
      <c r="BQ323" s="13"/>
      <c r="BR323" s="13"/>
      <c r="BS323" s="13"/>
      <c r="BT323" s="13"/>
      <c r="BU323" s="13"/>
      <c r="BV323" s="13"/>
      <c r="BW323" s="13"/>
      <c r="BX323" s="13"/>
      <c r="BY323" s="13"/>
      <c r="BZ323" s="13"/>
      <c r="CA323" s="13"/>
      <c r="CB323" s="13"/>
      <c r="CC323" s="13"/>
      <c r="CD323" s="13"/>
      <c r="CE323" s="13"/>
      <c r="CF323" s="13"/>
      <c r="CG323" s="13"/>
      <c r="CH323" s="13"/>
      <c r="CI323" s="13"/>
      <c r="CJ323" s="13"/>
      <c r="CK323" s="13"/>
      <c r="CL323" s="13"/>
      <c r="CM323" s="13"/>
      <c r="CN323" s="13"/>
      <c r="CO323" s="13"/>
      <c r="CP323" s="13"/>
      <c r="CQ323" s="13"/>
      <c r="CR323" s="13"/>
      <c r="CS323" s="13"/>
      <c r="CT323" s="13"/>
      <c r="CU323" s="13"/>
      <c r="CV323" s="13"/>
      <c r="CW323" s="13"/>
      <c r="CX323" s="13"/>
      <c r="CY323" s="13"/>
      <c r="CZ323" s="13"/>
      <c r="DA323" s="13"/>
      <c r="DB323" s="13"/>
      <c r="DC323" s="13"/>
      <c r="DD323" s="13"/>
      <c r="DE323" s="13"/>
      <c r="DF323" s="13"/>
      <c r="DG323" s="13"/>
      <c r="DH323" s="13"/>
      <c r="DI323" s="13"/>
      <c r="DJ323" s="13"/>
      <c r="DK323" s="13"/>
      <c r="DL323" s="13"/>
      <c r="DM323" s="13"/>
      <c r="DN323" s="13"/>
      <c r="DO323" s="13"/>
      <c r="DP323" s="13"/>
      <c r="DQ323" s="13"/>
      <c r="DR323" s="13"/>
      <c r="DS323" s="13"/>
      <c r="DT323" s="13"/>
      <c r="DU323" s="13"/>
      <c r="DV323" s="13"/>
      <c r="DW323" s="13"/>
      <c r="DX323" s="13"/>
      <c r="DY323" s="13"/>
      <c r="DZ323" s="13"/>
      <c r="EA323" s="13"/>
      <c r="EB323" s="13"/>
      <c r="EC323" s="13"/>
      <c r="ED323" s="13"/>
      <c r="EE323" s="13"/>
      <c r="EF323" s="13"/>
      <c r="EG323" s="13"/>
      <c r="EH323" s="13"/>
      <c r="EI323" s="13"/>
      <c r="EJ323" s="13"/>
      <c r="EK323" s="13"/>
      <c r="EL323" s="13"/>
      <c r="EM323" s="13"/>
      <c r="EN323" s="13"/>
      <c r="EO323" s="13"/>
      <c r="EP323" s="13"/>
      <c r="EQ323" s="13"/>
      <c r="ER323" s="13"/>
      <c r="ES323" s="13"/>
      <c r="ET323" s="13"/>
      <c r="EU323" s="13"/>
      <c r="EV323" s="13"/>
      <c r="EW323" s="13"/>
      <c r="EX323" s="13"/>
      <c r="EY323" s="13"/>
      <c r="EZ323" s="13"/>
      <c r="FA323" s="13"/>
      <c r="FB323" s="13"/>
      <c r="FC323" s="13"/>
      <c r="FD323" s="13"/>
      <c r="FE323" s="13"/>
      <c r="FF323" s="13"/>
      <c r="FG323" s="13"/>
      <c r="FH323" s="13"/>
      <c r="FI323" s="13"/>
      <c r="FJ323" s="13"/>
      <c r="FK323" s="13"/>
      <c r="FL323" s="13"/>
      <c r="FM323" s="13"/>
      <c r="FN323" s="13"/>
      <c r="FO323" s="13"/>
      <c r="FP323" s="13"/>
      <c r="FQ323" s="13"/>
      <c r="FR323" s="13"/>
      <c r="FS323" s="13"/>
      <c r="FT323" s="13"/>
      <c r="FU323" s="13"/>
      <c r="FV323" s="13"/>
      <c r="FW323" s="13"/>
      <c r="FX323" s="13"/>
      <c r="FY323" s="13"/>
      <c r="FZ323" s="13"/>
      <c r="GA323" s="13"/>
      <c r="GB323" s="13"/>
      <c r="GC323" s="13"/>
      <c r="GD323" s="13"/>
      <c r="GE323" s="13"/>
      <c r="GF323" s="13"/>
      <c r="GG323" s="13"/>
      <c r="GH323" s="13"/>
      <c r="GI323" s="13"/>
      <c r="GJ323" s="13"/>
      <c r="GK323" s="13"/>
      <c r="GL323" s="13"/>
      <c r="GM323" s="13"/>
      <c r="GN323" s="13"/>
      <c r="GO323" s="13"/>
      <c r="GP323" s="13"/>
      <c r="GQ323" s="13"/>
      <c r="GR323" s="13"/>
      <c r="GS323" s="13"/>
      <c r="GT323" s="13"/>
      <c r="GU323" s="13"/>
      <c r="GV323" s="13"/>
      <c r="GW323" s="13"/>
      <c r="GX323" s="13"/>
      <c r="GY323" s="13"/>
      <c r="GZ323" s="13"/>
      <c r="HA323" s="13"/>
      <c r="HB323" s="13"/>
      <c r="HC323" s="13"/>
      <c r="HD323" s="13"/>
      <c r="HE323" s="13"/>
      <c r="HF323" s="13"/>
      <c r="HG323" s="13"/>
      <c r="HH323" s="13"/>
      <c r="HI323" s="13"/>
      <c r="HJ323" s="13"/>
      <c r="HK323" s="13"/>
      <c r="HL323" s="13"/>
      <c r="HM323" s="13"/>
      <c r="HN323" s="13"/>
      <c r="HO323" s="13"/>
      <c r="HP323" s="13"/>
      <c r="HQ323" s="13"/>
      <c r="HR323" s="13"/>
      <c r="HS323" s="13"/>
      <c r="HT323" s="13"/>
      <c r="HU323" s="13"/>
      <c r="HV323" s="13"/>
      <c r="HW323" s="13"/>
      <c r="HX323" s="13"/>
      <c r="HY323" s="13"/>
      <c r="HZ323" s="13"/>
      <c r="IA323" s="13"/>
      <c r="IB323" s="13"/>
      <c r="IC323" s="13"/>
      <c r="ID323" s="13"/>
      <c r="IE323" s="13"/>
      <c r="IF323" s="13"/>
      <c r="IG323" s="13"/>
      <c r="IH323" s="13"/>
      <c r="II323" s="13"/>
      <c r="IJ323" s="13"/>
      <c r="IK323" s="13"/>
      <c r="IL323" s="13"/>
      <c r="IM323" s="13"/>
      <c r="IN323" s="13"/>
      <c r="IO323" s="13"/>
      <c r="IP323" s="13"/>
      <c r="IQ323" s="13"/>
      <c r="IR323" s="13"/>
      <c r="IS323" s="13"/>
      <c r="IT323" s="13"/>
      <c r="IU323" s="13"/>
      <c r="IV323" s="13"/>
      <c r="IW323" s="13"/>
      <c r="IX323" s="13"/>
      <c r="IY323" s="13"/>
      <c r="IZ323" s="13"/>
      <c r="JA323" s="13"/>
      <c r="JB323" s="13"/>
      <c r="JC323" s="13"/>
      <c r="JD323" s="13"/>
      <c r="JE323" s="13"/>
      <c r="JF323" s="13"/>
      <c r="JG323" s="13"/>
      <c r="JH323" s="13"/>
      <c r="JI323" s="13"/>
      <c r="JJ323" s="13"/>
      <c r="JK323" s="13"/>
    </row>
    <row r="324" spans="21:271" x14ac:dyDescent="0.2">
      <c r="U324" s="13"/>
      <c r="V324" s="13"/>
      <c r="W324" s="13"/>
      <c r="X324" s="13"/>
      <c r="Y324" s="13"/>
      <c r="Z324" s="13"/>
      <c r="AA324" s="13"/>
      <c r="AB324" s="13"/>
      <c r="AC324" s="13"/>
      <c r="AD324" s="13"/>
      <c r="AE324" s="13"/>
      <c r="AF324" s="13"/>
      <c r="AG324" s="13"/>
      <c r="AH324" s="13"/>
      <c r="AI324" s="13"/>
      <c r="AJ324" s="13"/>
      <c r="AK324" s="13"/>
      <c r="AL324" s="13"/>
      <c r="AM324" s="13"/>
      <c r="AN324" s="13"/>
      <c r="AO324" s="13"/>
      <c r="AP324" s="13"/>
      <c r="AQ324" s="13"/>
      <c r="AR324" s="13"/>
      <c r="AS324" s="13"/>
      <c r="AT324" s="13"/>
      <c r="AU324" s="13"/>
      <c r="AV324" s="13"/>
      <c r="AW324" s="13"/>
      <c r="AX324" s="13"/>
      <c r="AY324" s="13"/>
      <c r="AZ324" s="13"/>
      <c r="BA324" s="13"/>
      <c r="BB324" s="13"/>
      <c r="BC324" s="13"/>
      <c r="BD324" s="13"/>
      <c r="BE324" s="13"/>
      <c r="BF324" s="13"/>
      <c r="BG324" s="13"/>
      <c r="BH324" s="13"/>
      <c r="BI324" s="13"/>
      <c r="BJ324" s="13"/>
      <c r="BK324" s="13"/>
      <c r="BL324" s="13"/>
      <c r="BM324" s="13"/>
      <c r="BN324" s="13"/>
      <c r="BO324" s="13"/>
      <c r="BP324" s="13"/>
      <c r="BQ324" s="13"/>
      <c r="BR324" s="13"/>
      <c r="BS324" s="13"/>
      <c r="BT324" s="13"/>
      <c r="BU324" s="13"/>
      <c r="BV324" s="13"/>
      <c r="BW324" s="13"/>
      <c r="BX324" s="13"/>
      <c r="BY324" s="13"/>
      <c r="BZ324" s="13"/>
      <c r="CA324" s="13"/>
      <c r="CB324" s="13"/>
      <c r="CC324" s="13"/>
      <c r="CD324" s="13"/>
      <c r="CE324" s="13"/>
      <c r="CF324" s="13"/>
      <c r="CG324" s="13"/>
      <c r="CH324" s="13"/>
      <c r="CI324" s="13"/>
      <c r="CJ324" s="13"/>
      <c r="CK324" s="13"/>
      <c r="CL324" s="13"/>
      <c r="CM324" s="13"/>
      <c r="CN324" s="13"/>
      <c r="CO324" s="13"/>
      <c r="CP324" s="13"/>
      <c r="CQ324" s="13"/>
      <c r="CR324" s="13"/>
      <c r="CS324" s="13"/>
      <c r="CT324" s="13"/>
      <c r="CU324" s="13"/>
      <c r="CV324" s="13"/>
      <c r="CW324" s="13"/>
      <c r="CX324" s="13"/>
      <c r="CY324" s="13"/>
      <c r="CZ324" s="13"/>
      <c r="DA324" s="13"/>
      <c r="DB324" s="13"/>
      <c r="DC324" s="13"/>
      <c r="DD324" s="13"/>
      <c r="DE324" s="13"/>
      <c r="DF324" s="13"/>
      <c r="DG324" s="13"/>
      <c r="DH324" s="13"/>
      <c r="DI324" s="13"/>
      <c r="DJ324" s="13"/>
      <c r="DK324" s="13"/>
      <c r="DL324" s="13"/>
      <c r="DM324" s="13"/>
      <c r="DN324" s="13"/>
      <c r="DO324" s="13"/>
      <c r="DP324" s="13"/>
      <c r="DQ324" s="13"/>
      <c r="DR324" s="13"/>
      <c r="DS324" s="13"/>
      <c r="DT324" s="13"/>
      <c r="DU324" s="13"/>
      <c r="DV324" s="13"/>
      <c r="DW324" s="13"/>
      <c r="DX324" s="13"/>
      <c r="DY324" s="13"/>
      <c r="DZ324" s="13"/>
      <c r="EA324" s="13"/>
      <c r="EB324" s="13"/>
      <c r="EC324" s="13"/>
      <c r="ED324" s="13"/>
      <c r="EE324" s="13"/>
      <c r="EF324" s="13"/>
      <c r="EG324" s="13"/>
      <c r="EH324" s="13"/>
      <c r="EI324" s="13"/>
      <c r="EJ324" s="13"/>
      <c r="EK324" s="13"/>
      <c r="EL324" s="13"/>
      <c r="EM324" s="13"/>
      <c r="EN324" s="13"/>
      <c r="EO324" s="13"/>
      <c r="EP324" s="13"/>
      <c r="EQ324" s="13"/>
      <c r="ER324" s="13"/>
      <c r="ES324" s="13"/>
      <c r="ET324" s="13"/>
      <c r="EU324" s="13"/>
      <c r="EV324" s="13"/>
      <c r="EW324" s="13"/>
      <c r="EX324" s="13"/>
      <c r="EY324" s="13"/>
      <c r="EZ324" s="13"/>
      <c r="FA324" s="13"/>
      <c r="FB324" s="13"/>
      <c r="FC324" s="13"/>
      <c r="FD324" s="13"/>
      <c r="FE324" s="13"/>
      <c r="FF324" s="13"/>
      <c r="FG324" s="13"/>
      <c r="FH324" s="13"/>
      <c r="FI324" s="13"/>
      <c r="FJ324" s="13"/>
      <c r="FK324" s="13"/>
      <c r="FL324" s="13"/>
      <c r="FM324" s="13"/>
      <c r="FN324" s="13"/>
      <c r="FO324" s="13"/>
      <c r="FP324" s="13"/>
      <c r="FQ324" s="13"/>
      <c r="FR324" s="13"/>
      <c r="FS324" s="13"/>
      <c r="FT324" s="13"/>
      <c r="FU324" s="13"/>
      <c r="FV324" s="13"/>
      <c r="FW324" s="13"/>
      <c r="FX324" s="13"/>
      <c r="FY324" s="13"/>
      <c r="FZ324" s="13"/>
      <c r="GA324" s="13"/>
      <c r="GB324" s="13"/>
      <c r="GC324" s="13"/>
      <c r="GD324" s="13"/>
      <c r="GE324" s="13"/>
      <c r="GF324" s="13"/>
      <c r="GG324" s="13"/>
      <c r="GH324" s="13"/>
      <c r="GI324" s="13"/>
      <c r="GJ324" s="13"/>
      <c r="GK324" s="13"/>
      <c r="GL324" s="13"/>
      <c r="GM324" s="13"/>
      <c r="GN324" s="13"/>
      <c r="GO324" s="13"/>
      <c r="GP324" s="13"/>
      <c r="GQ324" s="13"/>
      <c r="GR324" s="13"/>
      <c r="GS324" s="13"/>
      <c r="GT324" s="13"/>
      <c r="GU324" s="13"/>
      <c r="GV324" s="13"/>
      <c r="GW324" s="13"/>
      <c r="GX324" s="13"/>
      <c r="GY324" s="13"/>
      <c r="GZ324" s="13"/>
      <c r="HA324" s="13"/>
      <c r="HB324" s="13"/>
      <c r="HC324" s="13"/>
      <c r="HD324" s="13"/>
      <c r="HE324" s="13"/>
      <c r="HF324" s="13"/>
      <c r="HG324" s="13"/>
      <c r="HH324" s="13"/>
      <c r="HI324" s="13"/>
      <c r="HJ324" s="13"/>
      <c r="HK324" s="13"/>
      <c r="HL324" s="13"/>
      <c r="HM324" s="13"/>
      <c r="HN324" s="13"/>
      <c r="HO324" s="13"/>
      <c r="HP324" s="13"/>
      <c r="HQ324" s="13"/>
      <c r="HR324" s="13"/>
      <c r="HS324" s="13"/>
      <c r="HT324" s="13"/>
      <c r="HU324" s="13"/>
      <c r="HV324" s="13"/>
      <c r="HW324" s="13"/>
      <c r="HX324" s="13"/>
      <c r="HY324" s="13"/>
      <c r="HZ324" s="13"/>
      <c r="IA324" s="13"/>
      <c r="IB324" s="13"/>
      <c r="IC324" s="13"/>
      <c r="ID324" s="13"/>
      <c r="IE324" s="13"/>
      <c r="IF324" s="13"/>
      <c r="IG324" s="13"/>
      <c r="IH324" s="13"/>
      <c r="II324" s="13"/>
      <c r="IJ324" s="13"/>
      <c r="IK324" s="13"/>
      <c r="IL324" s="13"/>
      <c r="IM324" s="13"/>
      <c r="IN324" s="13"/>
      <c r="IO324" s="13"/>
      <c r="IP324" s="13"/>
      <c r="IQ324" s="13"/>
      <c r="IR324" s="13"/>
      <c r="IS324" s="13"/>
      <c r="IT324" s="13"/>
      <c r="IU324" s="13"/>
      <c r="IV324" s="13"/>
      <c r="IW324" s="13"/>
      <c r="IX324" s="13"/>
      <c r="IY324" s="13"/>
      <c r="IZ324" s="13"/>
      <c r="JA324" s="13"/>
      <c r="JB324" s="13"/>
      <c r="JC324" s="13"/>
      <c r="JD324" s="13"/>
      <c r="JE324" s="13"/>
      <c r="JF324" s="13"/>
      <c r="JG324" s="13"/>
      <c r="JH324" s="13"/>
      <c r="JI324" s="13"/>
      <c r="JJ324" s="13"/>
      <c r="JK324" s="13"/>
    </row>
    <row r="325" spans="21:271" x14ac:dyDescent="0.2">
      <c r="U325" s="13"/>
      <c r="V325" s="13"/>
      <c r="W325" s="13"/>
      <c r="X325" s="13"/>
      <c r="Y325" s="13"/>
      <c r="Z325" s="13"/>
      <c r="AA325" s="13"/>
      <c r="AB325" s="13"/>
      <c r="AC325" s="13"/>
      <c r="AD325" s="13"/>
      <c r="AE325" s="13"/>
      <c r="AF325" s="13"/>
      <c r="AG325" s="13"/>
      <c r="AH325" s="13"/>
      <c r="AI325" s="13"/>
      <c r="AJ325" s="13"/>
      <c r="AK325" s="13"/>
      <c r="AL325" s="13"/>
      <c r="AM325" s="13"/>
      <c r="AN325" s="13"/>
      <c r="AO325" s="13"/>
      <c r="AP325" s="13"/>
      <c r="AQ325" s="13"/>
      <c r="AR325" s="13"/>
      <c r="AS325" s="13"/>
      <c r="AT325" s="13"/>
      <c r="AU325" s="13"/>
      <c r="AV325" s="13"/>
      <c r="AW325" s="13"/>
      <c r="AX325" s="13"/>
      <c r="AY325" s="13"/>
      <c r="AZ325" s="13"/>
      <c r="BA325" s="13"/>
      <c r="BB325" s="13"/>
      <c r="BC325" s="13"/>
      <c r="BD325" s="13"/>
      <c r="BE325" s="13"/>
      <c r="BF325" s="13"/>
      <c r="BG325" s="13"/>
      <c r="BH325" s="13"/>
      <c r="BI325" s="13"/>
      <c r="BJ325" s="13"/>
      <c r="BK325" s="13"/>
      <c r="BL325" s="13"/>
      <c r="BM325" s="13"/>
      <c r="BN325" s="13"/>
      <c r="BO325" s="13"/>
      <c r="BP325" s="13"/>
      <c r="BQ325" s="13"/>
      <c r="BR325" s="13"/>
      <c r="BS325" s="13"/>
      <c r="BT325" s="13"/>
      <c r="BU325" s="13"/>
      <c r="BV325" s="13"/>
      <c r="BW325" s="13"/>
      <c r="BX325" s="13"/>
      <c r="BY325" s="13"/>
      <c r="BZ325" s="13"/>
      <c r="CA325" s="13"/>
      <c r="CB325" s="13"/>
      <c r="CC325" s="13"/>
      <c r="CD325" s="13"/>
      <c r="CE325" s="13"/>
      <c r="CF325" s="13"/>
      <c r="CG325" s="13"/>
      <c r="CH325" s="13"/>
      <c r="CI325" s="13"/>
      <c r="CJ325" s="13"/>
      <c r="CK325" s="13"/>
      <c r="CL325" s="13"/>
      <c r="CM325" s="13"/>
      <c r="CN325" s="13"/>
      <c r="CO325" s="13"/>
      <c r="CP325" s="13"/>
      <c r="CQ325" s="13"/>
      <c r="CR325" s="13"/>
      <c r="CS325" s="13"/>
      <c r="CT325" s="13"/>
      <c r="CU325" s="13"/>
      <c r="CV325" s="13"/>
      <c r="CW325" s="13"/>
      <c r="CX325" s="13"/>
      <c r="CY325" s="13"/>
      <c r="CZ325" s="13"/>
      <c r="DA325" s="13"/>
      <c r="DB325" s="13"/>
      <c r="DC325" s="13"/>
      <c r="DD325" s="13"/>
      <c r="DE325" s="13"/>
      <c r="DF325" s="13"/>
      <c r="DG325" s="13"/>
      <c r="DH325" s="13"/>
      <c r="DI325" s="13"/>
      <c r="DJ325" s="13"/>
      <c r="DK325" s="13"/>
      <c r="DL325" s="13"/>
      <c r="DM325" s="13"/>
      <c r="DN325" s="13"/>
      <c r="DO325" s="13"/>
      <c r="DP325" s="13"/>
      <c r="DQ325" s="13"/>
      <c r="DR325" s="13"/>
      <c r="DS325" s="13"/>
      <c r="DT325" s="13"/>
      <c r="DU325" s="13"/>
      <c r="DV325" s="13"/>
      <c r="DW325" s="13"/>
      <c r="DX325" s="13"/>
      <c r="DY325" s="13"/>
      <c r="DZ325" s="13"/>
      <c r="EA325" s="13"/>
      <c r="EB325" s="13"/>
      <c r="EC325" s="13"/>
      <c r="ED325" s="13"/>
      <c r="EE325" s="13"/>
      <c r="EF325" s="13"/>
      <c r="EG325" s="13"/>
      <c r="EH325" s="13"/>
      <c r="EI325" s="13"/>
      <c r="EJ325" s="13"/>
      <c r="EK325" s="13"/>
      <c r="EL325" s="13"/>
      <c r="EM325" s="13"/>
      <c r="EN325" s="13"/>
      <c r="EO325" s="13"/>
      <c r="EP325" s="13"/>
      <c r="EQ325" s="13"/>
      <c r="ER325" s="13"/>
      <c r="ES325" s="13"/>
      <c r="ET325" s="13"/>
      <c r="EU325" s="13"/>
      <c r="EV325" s="13"/>
      <c r="EW325" s="13"/>
      <c r="EX325" s="13"/>
      <c r="EY325" s="13"/>
      <c r="EZ325" s="13"/>
      <c r="FA325" s="13"/>
      <c r="FB325" s="13"/>
      <c r="FC325" s="13"/>
      <c r="FD325" s="13"/>
      <c r="FE325" s="13"/>
      <c r="FF325" s="13"/>
      <c r="FG325" s="13"/>
      <c r="FH325" s="13"/>
      <c r="FI325" s="13"/>
      <c r="FJ325" s="13"/>
      <c r="FK325" s="13"/>
      <c r="FL325" s="13"/>
      <c r="FM325" s="13"/>
      <c r="FN325" s="13"/>
      <c r="FO325" s="13"/>
      <c r="FP325" s="13"/>
      <c r="FQ325" s="13"/>
      <c r="FR325" s="13"/>
      <c r="FS325" s="13"/>
      <c r="FT325" s="13"/>
      <c r="FU325" s="13"/>
      <c r="FV325" s="13"/>
      <c r="FW325" s="13"/>
      <c r="FX325" s="13"/>
      <c r="FY325" s="13"/>
      <c r="FZ325" s="13"/>
      <c r="GA325" s="13"/>
      <c r="GB325" s="13"/>
      <c r="GC325" s="13"/>
      <c r="GD325" s="13"/>
      <c r="GE325" s="13"/>
      <c r="GF325" s="13"/>
      <c r="GG325" s="13"/>
      <c r="GH325" s="13"/>
      <c r="GI325" s="13"/>
      <c r="GJ325" s="13"/>
      <c r="GK325" s="13"/>
      <c r="GL325" s="13"/>
      <c r="GM325" s="13"/>
      <c r="GN325" s="13"/>
      <c r="GO325" s="13"/>
      <c r="GP325" s="13"/>
      <c r="GQ325" s="13"/>
      <c r="GR325" s="13"/>
      <c r="GS325" s="13"/>
      <c r="GT325" s="13"/>
      <c r="GU325" s="13"/>
      <c r="GV325" s="13"/>
      <c r="GW325" s="13"/>
      <c r="GX325" s="13"/>
      <c r="GY325" s="13"/>
      <c r="GZ325" s="13"/>
      <c r="HA325" s="13"/>
      <c r="HB325" s="13"/>
      <c r="HC325" s="13"/>
      <c r="HD325" s="13"/>
      <c r="HE325" s="13"/>
      <c r="HF325" s="13"/>
      <c r="HG325" s="13"/>
      <c r="HH325" s="13"/>
      <c r="HI325" s="13"/>
      <c r="HJ325" s="13"/>
      <c r="HK325" s="13"/>
      <c r="HL325" s="13"/>
      <c r="HM325" s="13"/>
      <c r="HN325" s="13"/>
      <c r="HO325" s="13"/>
      <c r="HP325" s="13"/>
      <c r="HQ325" s="13"/>
      <c r="HR325" s="13"/>
      <c r="HS325" s="13"/>
      <c r="HT325" s="13"/>
      <c r="HU325" s="13"/>
      <c r="HV325" s="13"/>
      <c r="HW325" s="13"/>
      <c r="HX325" s="13"/>
      <c r="HY325" s="13"/>
      <c r="HZ325" s="13"/>
      <c r="IA325" s="13"/>
      <c r="IB325" s="13"/>
      <c r="IC325" s="13"/>
      <c r="ID325" s="13"/>
      <c r="IE325" s="13"/>
      <c r="IF325" s="13"/>
      <c r="IG325" s="13"/>
      <c r="IH325" s="13"/>
      <c r="II325" s="13"/>
      <c r="IJ325" s="13"/>
      <c r="IK325" s="13"/>
      <c r="IL325" s="13"/>
      <c r="IM325" s="13"/>
      <c r="IN325" s="13"/>
      <c r="IO325" s="13"/>
      <c r="IP325" s="13"/>
      <c r="IQ325" s="13"/>
      <c r="IR325" s="13"/>
      <c r="IS325" s="13"/>
      <c r="IT325" s="13"/>
      <c r="IU325" s="13"/>
      <c r="IV325" s="13"/>
      <c r="IW325" s="13"/>
      <c r="IX325" s="13"/>
      <c r="IY325" s="13"/>
      <c r="IZ325" s="13"/>
      <c r="JA325" s="13"/>
      <c r="JB325" s="13"/>
      <c r="JC325" s="13"/>
      <c r="JD325" s="13"/>
      <c r="JE325" s="13"/>
      <c r="JF325" s="13"/>
      <c r="JG325" s="13"/>
      <c r="JH325" s="13"/>
      <c r="JI325" s="13"/>
      <c r="JJ325" s="13"/>
      <c r="JK325" s="13"/>
    </row>
    <row r="326" spans="21:271" x14ac:dyDescent="0.2">
      <c r="U326" s="13"/>
      <c r="V326" s="13"/>
      <c r="W326" s="13"/>
      <c r="X326" s="13"/>
      <c r="Y326" s="13"/>
      <c r="Z326" s="13"/>
      <c r="AA326" s="13"/>
      <c r="AB326" s="13"/>
      <c r="AC326" s="13"/>
      <c r="AD326" s="13"/>
      <c r="AE326" s="13"/>
      <c r="AF326" s="13"/>
      <c r="AG326" s="13"/>
      <c r="AH326" s="13"/>
      <c r="AI326" s="13"/>
      <c r="AJ326" s="13"/>
      <c r="AK326" s="13"/>
      <c r="AL326" s="13"/>
      <c r="AM326" s="13"/>
      <c r="AN326" s="13"/>
      <c r="AO326" s="13"/>
      <c r="AP326" s="13"/>
      <c r="AQ326" s="13"/>
      <c r="AR326" s="13"/>
      <c r="AS326" s="13"/>
      <c r="AT326" s="13"/>
      <c r="AU326" s="13"/>
      <c r="AV326" s="13"/>
      <c r="AW326" s="13"/>
      <c r="AX326" s="13"/>
      <c r="AY326" s="13"/>
      <c r="AZ326" s="13"/>
      <c r="BA326" s="13"/>
      <c r="BB326" s="13"/>
      <c r="BC326" s="13"/>
      <c r="BD326" s="13"/>
      <c r="BE326" s="13"/>
      <c r="BF326" s="13"/>
      <c r="BG326" s="13"/>
      <c r="BH326" s="13"/>
      <c r="BI326" s="13"/>
      <c r="BJ326" s="13"/>
      <c r="BK326" s="13"/>
      <c r="BL326" s="13"/>
      <c r="BM326" s="13"/>
      <c r="BN326" s="13"/>
      <c r="BO326" s="13"/>
      <c r="BP326" s="13"/>
      <c r="BQ326" s="13"/>
      <c r="BR326" s="13"/>
      <c r="BS326" s="13"/>
      <c r="BT326" s="13"/>
      <c r="BU326" s="13"/>
      <c r="BV326" s="13"/>
      <c r="BW326" s="13"/>
      <c r="BX326" s="13"/>
      <c r="BY326" s="13"/>
      <c r="BZ326" s="13"/>
      <c r="CA326" s="13"/>
      <c r="CB326" s="13"/>
      <c r="CC326" s="13"/>
      <c r="CD326" s="13"/>
      <c r="CE326" s="13"/>
      <c r="CF326" s="13"/>
      <c r="CG326" s="13"/>
      <c r="CH326" s="13"/>
      <c r="CI326" s="13"/>
      <c r="CJ326" s="13"/>
      <c r="CK326" s="13"/>
      <c r="CL326" s="13"/>
      <c r="CM326" s="13"/>
      <c r="CN326" s="13"/>
      <c r="CO326" s="13"/>
      <c r="CP326" s="13"/>
      <c r="CQ326" s="13"/>
      <c r="CR326" s="13"/>
      <c r="CS326" s="13"/>
      <c r="CT326" s="13"/>
      <c r="CU326" s="13"/>
      <c r="CV326" s="13"/>
      <c r="CW326" s="13"/>
      <c r="CX326" s="13"/>
      <c r="CY326" s="13"/>
      <c r="CZ326" s="13"/>
      <c r="DA326" s="13"/>
      <c r="DB326" s="13"/>
      <c r="DC326" s="13"/>
      <c r="DD326" s="13"/>
      <c r="DE326" s="13"/>
      <c r="DF326" s="13"/>
      <c r="DG326" s="13"/>
      <c r="DH326" s="13"/>
      <c r="DI326" s="13"/>
      <c r="DJ326" s="13"/>
      <c r="DK326" s="13"/>
      <c r="DL326" s="13"/>
      <c r="DM326" s="13"/>
      <c r="DN326" s="13"/>
      <c r="DO326" s="13"/>
      <c r="DP326" s="13"/>
      <c r="DQ326" s="13"/>
      <c r="DR326" s="13"/>
      <c r="DS326" s="13"/>
      <c r="DT326" s="13"/>
      <c r="DU326" s="13"/>
      <c r="DV326" s="13"/>
      <c r="DW326" s="13"/>
      <c r="DX326" s="13"/>
      <c r="DY326" s="13"/>
      <c r="DZ326" s="13"/>
      <c r="EA326" s="13"/>
      <c r="EB326" s="13"/>
      <c r="EC326" s="13"/>
      <c r="ED326" s="13"/>
      <c r="EE326" s="13"/>
      <c r="EF326" s="13"/>
      <c r="EG326" s="13"/>
      <c r="EH326" s="13"/>
      <c r="EI326" s="13"/>
      <c r="EJ326" s="13"/>
      <c r="EK326" s="13"/>
      <c r="EL326" s="13"/>
      <c r="EM326" s="13"/>
      <c r="EN326" s="13"/>
      <c r="EO326" s="13"/>
      <c r="EP326" s="13"/>
      <c r="EQ326" s="13"/>
      <c r="ER326" s="13"/>
      <c r="ES326" s="13"/>
      <c r="ET326" s="13"/>
      <c r="EU326" s="13"/>
      <c r="EV326" s="13"/>
      <c r="EW326" s="13"/>
      <c r="EX326" s="13"/>
      <c r="EY326" s="13"/>
      <c r="EZ326" s="13"/>
      <c r="FA326" s="13"/>
      <c r="FB326" s="13"/>
      <c r="FC326" s="13"/>
      <c r="FD326" s="13"/>
      <c r="FE326" s="13"/>
      <c r="FF326" s="13"/>
      <c r="FG326" s="13"/>
      <c r="FH326" s="13"/>
      <c r="FI326" s="13"/>
      <c r="FJ326" s="13"/>
      <c r="FK326" s="13"/>
      <c r="FL326" s="13"/>
      <c r="FM326" s="13"/>
      <c r="FN326" s="13"/>
      <c r="FO326" s="13"/>
      <c r="FP326" s="13"/>
      <c r="FQ326" s="13"/>
      <c r="FR326" s="13"/>
      <c r="FS326" s="13"/>
      <c r="FT326" s="13"/>
      <c r="FU326" s="13"/>
      <c r="FV326" s="13"/>
      <c r="FW326" s="13"/>
      <c r="FX326" s="13"/>
      <c r="FY326" s="13"/>
      <c r="FZ326" s="13"/>
      <c r="GA326" s="13"/>
      <c r="GB326" s="13"/>
      <c r="GC326" s="13"/>
      <c r="GD326" s="13"/>
      <c r="GE326" s="13"/>
      <c r="GF326" s="13"/>
      <c r="GG326" s="13"/>
      <c r="GH326" s="13"/>
      <c r="GI326" s="13"/>
      <c r="GJ326" s="13"/>
      <c r="GK326" s="13"/>
      <c r="GL326" s="13"/>
      <c r="GM326" s="13"/>
      <c r="GN326" s="13"/>
      <c r="GO326" s="13"/>
      <c r="GP326" s="13"/>
      <c r="GQ326" s="13"/>
      <c r="GR326" s="13"/>
      <c r="GS326" s="13"/>
      <c r="GT326" s="13"/>
      <c r="GU326" s="13"/>
      <c r="GV326" s="13"/>
      <c r="GW326" s="13"/>
      <c r="GX326" s="13"/>
      <c r="GY326" s="13"/>
      <c r="GZ326" s="13"/>
      <c r="HA326" s="13"/>
      <c r="HB326" s="13"/>
      <c r="HC326" s="13"/>
      <c r="HD326" s="13"/>
      <c r="HE326" s="13"/>
      <c r="HF326" s="13"/>
      <c r="HG326" s="13"/>
      <c r="HH326" s="13"/>
      <c r="HI326" s="13"/>
      <c r="HJ326" s="13"/>
      <c r="HK326" s="13"/>
      <c r="HL326" s="13"/>
      <c r="HM326" s="13"/>
      <c r="HN326" s="13"/>
      <c r="HO326" s="13"/>
      <c r="HP326" s="13"/>
      <c r="HQ326" s="13"/>
      <c r="HR326" s="13"/>
      <c r="HS326" s="13"/>
      <c r="HT326" s="13"/>
      <c r="HU326" s="13"/>
      <c r="HV326" s="13"/>
      <c r="HW326" s="13"/>
      <c r="HX326" s="13"/>
      <c r="HY326" s="13"/>
      <c r="HZ326" s="13"/>
      <c r="IA326" s="13"/>
      <c r="IB326" s="13"/>
      <c r="IC326" s="13"/>
      <c r="ID326" s="13"/>
      <c r="IE326" s="13"/>
      <c r="IF326" s="13"/>
      <c r="IG326" s="13"/>
      <c r="IH326" s="13"/>
      <c r="II326" s="13"/>
      <c r="IJ326" s="13"/>
      <c r="IK326" s="13"/>
      <c r="IL326" s="13"/>
      <c r="IM326" s="13"/>
      <c r="IN326" s="13"/>
      <c r="IO326" s="13"/>
      <c r="IP326" s="13"/>
      <c r="IQ326" s="13"/>
      <c r="IR326" s="13"/>
      <c r="IS326" s="13"/>
      <c r="IT326" s="13"/>
      <c r="IU326" s="13"/>
      <c r="IV326" s="13"/>
      <c r="IW326" s="13"/>
      <c r="IX326" s="13"/>
      <c r="IY326" s="13"/>
      <c r="IZ326" s="13"/>
      <c r="JA326" s="13"/>
      <c r="JB326" s="13"/>
      <c r="JC326" s="13"/>
      <c r="JD326" s="13"/>
      <c r="JE326" s="13"/>
      <c r="JF326" s="13"/>
      <c r="JG326" s="13"/>
      <c r="JH326" s="13"/>
      <c r="JI326" s="13"/>
      <c r="JJ326" s="13"/>
      <c r="JK326" s="13"/>
    </row>
    <row r="327" spans="21:271" x14ac:dyDescent="0.2">
      <c r="U327" s="13"/>
      <c r="V327" s="13"/>
      <c r="W327" s="13"/>
      <c r="X327" s="13"/>
      <c r="Y327" s="13"/>
      <c r="Z327" s="13"/>
      <c r="AA327" s="13"/>
      <c r="AB327" s="13"/>
      <c r="AC327" s="13"/>
      <c r="AD327" s="13"/>
      <c r="AE327" s="13"/>
      <c r="AF327" s="13"/>
      <c r="AG327" s="13"/>
      <c r="AH327" s="13"/>
      <c r="AI327" s="13"/>
      <c r="AJ327" s="13"/>
      <c r="AK327" s="13"/>
      <c r="AL327" s="13"/>
      <c r="AM327" s="13"/>
      <c r="AN327" s="13"/>
      <c r="AO327" s="13"/>
      <c r="AP327" s="13"/>
      <c r="AQ327" s="13"/>
      <c r="AR327" s="13"/>
      <c r="AS327" s="13"/>
      <c r="AT327" s="13"/>
      <c r="AU327" s="13"/>
      <c r="AV327" s="13"/>
      <c r="AW327" s="13"/>
      <c r="AX327" s="13"/>
      <c r="AY327" s="13"/>
      <c r="AZ327" s="13"/>
      <c r="BA327" s="13"/>
      <c r="BB327" s="13"/>
      <c r="BC327" s="13"/>
      <c r="BD327" s="13"/>
      <c r="BE327" s="13"/>
      <c r="BF327" s="13"/>
      <c r="BG327" s="13"/>
      <c r="BH327" s="13"/>
      <c r="BI327" s="13"/>
      <c r="BJ327" s="13"/>
      <c r="BK327" s="13"/>
      <c r="BL327" s="13"/>
      <c r="BM327" s="13"/>
      <c r="BN327" s="13"/>
      <c r="BO327" s="13"/>
      <c r="BP327" s="13"/>
      <c r="BQ327" s="13"/>
      <c r="BR327" s="13"/>
      <c r="BS327" s="13"/>
      <c r="BT327" s="13"/>
      <c r="BU327" s="13"/>
      <c r="BV327" s="13"/>
      <c r="BW327" s="13"/>
      <c r="BX327" s="13"/>
      <c r="BY327" s="13"/>
      <c r="BZ327" s="13"/>
      <c r="CA327" s="13"/>
      <c r="CB327" s="13"/>
      <c r="CC327" s="13"/>
      <c r="CD327" s="13"/>
      <c r="CE327" s="13"/>
      <c r="CF327" s="13"/>
      <c r="CG327" s="13"/>
      <c r="CH327" s="13"/>
      <c r="CI327" s="13"/>
      <c r="CJ327" s="13"/>
      <c r="CK327" s="13"/>
      <c r="CL327" s="13"/>
      <c r="CM327" s="13"/>
      <c r="CN327" s="13"/>
      <c r="CO327" s="13"/>
      <c r="CP327" s="13"/>
      <c r="CQ327" s="13"/>
      <c r="CR327" s="13"/>
      <c r="CS327" s="13"/>
      <c r="CT327" s="13"/>
      <c r="CU327" s="13"/>
      <c r="CV327" s="13"/>
      <c r="CW327" s="13"/>
      <c r="CX327" s="13"/>
      <c r="CY327" s="13"/>
      <c r="CZ327" s="13"/>
      <c r="DA327" s="13"/>
      <c r="DB327" s="13"/>
      <c r="DC327" s="13"/>
      <c r="DD327" s="13"/>
      <c r="DE327" s="13"/>
      <c r="DF327" s="13"/>
      <c r="DG327" s="13"/>
      <c r="DH327" s="13"/>
      <c r="DI327" s="13"/>
      <c r="DJ327" s="13"/>
      <c r="DK327" s="13"/>
      <c r="DL327" s="13"/>
      <c r="DM327" s="13"/>
      <c r="DN327" s="13"/>
      <c r="DO327" s="13"/>
      <c r="DP327" s="13"/>
      <c r="DQ327" s="13"/>
      <c r="DR327" s="13"/>
      <c r="DS327" s="13"/>
      <c r="DT327" s="13"/>
      <c r="DU327" s="13"/>
      <c r="DV327" s="13"/>
      <c r="DW327" s="13"/>
      <c r="DX327" s="13"/>
      <c r="DY327" s="13"/>
      <c r="DZ327" s="13"/>
      <c r="EA327" s="13"/>
      <c r="EB327" s="13"/>
      <c r="EC327" s="13"/>
      <c r="ED327" s="13"/>
      <c r="EE327" s="13"/>
      <c r="EF327" s="13"/>
      <c r="EG327" s="13"/>
      <c r="EH327" s="13"/>
      <c r="EI327" s="13"/>
      <c r="EJ327" s="13"/>
      <c r="EK327" s="13"/>
      <c r="EL327" s="13"/>
      <c r="EM327" s="13"/>
      <c r="EN327" s="13"/>
      <c r="EO327" s="13"/>
      <c r="EP327" s="13"/>
      <c r="EQ327" s="13"/>
      <c r="ER327" s="13"/>
      <c r="ES327" s="13"/>
      <c r="ET327" s="13"/>
      <c r="EU327" s="13"/>
      <c r="EV327" s="13"/>
      <c r="EW327" s="13"/>
      <c r="EX327" s="13"/>
      <c r="EY327" s="13"/>
      <c r="EZ327" s="13"/>
      <c r="FA327" s="13"/>
      <c r="FB327" s="13"/>
      <c r="FC327" s="13"/>
      <c r="FD327" s="13"/>
      <c r="FE327" s="13"/>
      <c r="FF327" s="13"/>
      <c r="FG327" s="13"/>
      <c r="FH327" s="13"/>
      <c r="FI327" s="13"/>
      <c r="FJ327" s="13"/>
      <c r="FK327" s="13"/>
      <c r="FL327" s="13"/>
      <c r="FM327" s="13"/>
      <c r="FN327" s="13"/>
      <c r="FO327" s="13"/>
      <c r="FP327" s="13"/>
      <c r="FQ327" s="13"/>
      <c r="FR327" s="13"/>
      <c r="FS327" s="13"/>
      <c r="FT327" s="13"/>
      <c r="FU327" s="13"/>
      <c r="FV327" s="13"/>
      <c r="FW327" s="13"/>
      <c r="FX327" s="13"/>
      <c r="FY327" s="13"/>
      <c r="FZ327" s="13"/>
      <c r="GA327" s="13"/>
      <c r="GB327" s="13"/>
      <c r="GC327" s="13"/>
      <c r="GD327" s="13"/>
      <c r="GE327" s="13"/>
      <c r="GF327" s="13"/>
      <c r="GG327" s="13"/>
      <c r="GH327" s="13"/>
      <c r="GI327" s="13"/>
      <c r="GJ327" s="13"/>
      <c r="GK327" s="13"/>
      <c r="GL327" s="13"/>
      <c r="GM327" s="13"/>
      <c r="GN327" s="13"/>
      <c r="GO327" s="13"/>
      <c r="GP327" s="13"/>
      <c r="GQ327" s="13"/>
      <c r="GR327" s="13"/>
      <c r="GS327" s="13"/>
      <c r="GT327" s="13"/>
      <c r="GU327" s="13"/>
      <c r="GV327" s="13"/>
      <c r="GW327" s="13"/>
      <c r="GX327" s="13"/>
      <c r="GY327" s="13"/>
      <c r="GZ327" s="13"/>
      <c r="HA327" s="13"/>
      <c r="HB327" s="13"/>
      <c r="HC327" s="13"/>
      <c r="HD327" s="13"/>
      <c r="HE327" s="13"/>
      <c r="HF327" s="13"/>
      <c r="HG327" s="13"/>
      <c r="HH327" s="13"/>
      <c r="HI327" s="13"/>
      <c r="HJ327" s="13"/>
      <c r="HK327" s="13"/>
      <c r="HL327" s="13"/>
      <c r="HM327" s="13"/>
      <c r="HN327" s="13"/>
      <c r="HO327" s="13"/>
      <c r="HP327" s="13"/>
      <c r="HQ327" s="13"/>
      <c r="HR327" s="13"/>
      <c r="HS327" s="13"/>
      <c r="HT327" s="13"/>
      <c r="HU327" s="13"/>
      <c r="HV327" s="13"/>
      <c r="HW327" s="13"/>
      <c r="HX327" s="13"/>
      <c r="HY327" s="13"/>
      <c r="HZ327" s="13"/>
      <c r="IA327" s="13"/>
      <c r="IB327" s="13"/>
      <c r="IC327" s="13"/>
      <c r="ID327" s="13"/>
      <c r="IE327" s="13"/>
      <c r="IF327" s="13"/>
      <c r="IG327" s="13"/>
      <c r="IH327" s="13"/>
      <c r="II327" s="13"/>
      <c r="IJ327" s="13"/>
      <c r="IK327" s="13"/>
      <c r="IL327" s="13"/>
      <c r="IM327" s="13"/>
      <c r="IN327" s="13"/>
      <c r="IO327" s="13"/>
      <c r="IP327" s="13"/>
      <c r="IQ327" s="13"/>
      <c r="IR327" s="13"/>
      <c r="IS327" s="13"/>
      <c r="IT327" s="13"/>
      <c r="IU327" s="13"/>
      <c r="IV327" s="13"/>
      <c r="IW327" s="13"/>
      <c r="IX327" s="13"/>
      <c r="IY327" s="13"/>
      <c r="IZ327" s="13"/>
      <c r="JA327" s="13"/>
      <c r="JB327" s="13"/>
      <c r="JC327" s="13"/>
      <c r="JD327" s="13"/>
      <c r="JE327" s="13"/>
      <c r="JF327" s="13"/>
      <c r="JG327" s="13"/>
      <c r="JH327" s="13"/>
      <c r="JI327" s="13"/>
      <c r="JJ327" s="13"/>
      <c r="JK327" s="13"/>
    </row>
    <row r="328" spans="21:271" x14ac:dyDescent="0.2">
      <c r="U328" s="13"/>
      <c r="V328" s="13"/>
      <c r="W328" s="13"/>
      <c r="X328" s="13"/>
      <c r="Y328" s="13"/>
      <c r="Z328" s="13"/>
      <c r="AA328" s="13"/>
      <c r="AB328" s="13"/>
      <c r="AC328" s="13"/>
      <c r="AD328" s="13"/>
      <c r="AE328" s="13"/>
      <c r="AF328" s="13"/>
      <c r="AG328" s="13"/>
      <c r="AH328" s="13"/>
      <c r="AI328" s="13"/>
      <c r="AJ328" s="13"/>
      <c r="AK328" s="13"/>
      <c r="AL328" s="13"/>
      <c r="AM328" s="13"/>
      <c r="AN328" s="13"/>
      <c r="AO328" s="13"/>
      <c r="AP328" s="13"/>
      <c r="AQ328" s="13"/>
      <c r="AR328" s="13"/>
      <c r="AS328" s="13"/>
      <c r="AT328" s="13"/>
      <c r="AU328" s="13"/>
      <c r="AV328" s="13"/>
      <c r="AW328" s="13"/>
      <c r="AX328" s="13"/>
      <c r="AY328" s="13"/>
      <c r="AZ328" s="13"/>
      <c r="BA328" s="13"/>
      <c r="BB328" s="13"/>
      <c r="BC328" s="13"/>
      <c r="BD328" s="13"/>
      <c r="BE328" s="13"/>
      <c r="BF328" s="13"/>
      <c r="BG328" s="13"/>
      <c r="BH328" s="13"/>
      <c r="BI328" s="13"/>
      <c r="BJ328" s="13"/>
      <c r="BK328" s="13"/>
      <c r="BL328" s="13"/>
      <c r="BM328" s="13"/>
      <c r="BN328" s="13"/>
      <c r="BO328" s="13"/>
      <c r="BP328" s="13"/>
      <c r="BQ328" s="13"/>
      <c r="BR328" s="13"/>
      <c r="BS328" s="13"/>
      <c r="BT328" s="13"/>
      <c r="BU328" s="13"/>
      <c r="BV328" s="13"/>
      <c r="BW328" s="13"/>
      <c r="BX328" s="13"/>
      <c r="BY328" s="13"/>
      <c r="BZ328" s="13"/>
      <c r="CA328" s="13"/>
      <c r="CB328" s="13"/>
      <c r="CC328" s="13"/>
      <c r="CD328" s="13"/>
      <c r="CE328" s="13"/>
      <c r="CF328" s="13"/>
      <c r="CG328" s="13"/>
      <c r="CH328" s="13"/>
      <c r="CI328" s="13"/>
      <c r="CJ328" s="13"/>
      <c r="CK328" s="13"/>
      <c r="CL328" s="13"/>
      <c r="CM328" s="13"/>
      <c r="CN328" s="13"/>
      <c r="CO328" s="13"/>
      <c r="CP328" s="13"/>
      <c r="CQ328" s="13"/>
      <c r="CR328" s="13"/>
      <c r="CS328" s="13"/>
      <c r="CT328" s="13"/>
      <c r="CU328" s="13"/>
      <c r="CV328" s="13"/>
      <c r="CW328" s="13"/>
      <c r="CX328" s="13"/>
      <c r="CY328" s="13"/>
      <c r="CZ328" s="13"/>
      <c r="DA328" s="13"/>
      <c r="DB328" s="13"/>
      <c r="DC328" s="13"/>
      <c r="DD328" s="13"/>
      <c r="DE328" s="13"/>
      <c r="DF328" s="13"/>
      <c r="DG328" s="13"/>
      <c r="DH328" s="13"/>
      <c r="DI328" s="13"/>
      <c r="DJ328" s="13"/>
      <c r="DK328" s="13"/>
      <c r="DL328" s="13"/>
      <c r="DM328" s="13"/>
      <c r="DN328" s="13"/>
      <c r="DO328" s="13"/>
      <c r="DP328" s="13"/>
      <c r="DQ328" s="13"/>
      <c r="DR328" s="13"/>
      <c r="DS328" s="13"/>
      <c r="DT328" s="13"/>
      <c r="DU328" s="13"/>
      <c r="DV328" s="13"/>
      <c r="DW328" s="13"/>
      <c r="DX328" s="13"/>
      <c r="DY328" s="13"/>
      <c r="DZ328" s="13"/>
      <c r="EA328" s="13"/>
      <c r="EB328" s="13"/>
      <c r="EC328" s="13"/>
      <c r="ED328" s="13"/>
      <c r="EE328" s="13"/>
      <c r="EF328" s="13"/>
      <c r="EG328" s="13"/>
      <c r="EH328" s="13"/>
      <c r="EI328" s="13"/>
      <c r="EJ328" s="13"/>
      <c r="EK328" s="13"/>
      <c r="EL328" s="13"/>
      <c r="EM328" s="13"/>
      <c r="EN328" s="13"/>
      <c r="EO328" s="13"/>
      <c r="EP328" s="13"/>
      <c r="EQ328" s="13"/>
      <c r="ER328" s="13"/>
      <c r="ES328" s="13"/>
      <c r="ET328" s="13"/>
      <c r="EU328" s="13"/>
      <c r="EV328" s="13"/>
      <c r="EW328" s="13"/>
      <c r="EX328" s="13"/>
      <c r="EY328" s="13"/>
      <c r="EZ328" s="13"/>
      <c r="FA328" s="13"/>
      <c r="FB328" s="13"/>
      <c r="FC328" s="13"/>
      <c r="FD328" s="13"/>
      <c r="FE328" s="13"/>
      <c r="FF328" s="13"/>
      <c r="FG328" s="13"/>
      <c r="FH328" s="13"/>
      <c r="FI328" s="13"/>
      <c r="FJ328" s="13"/>
      <c r="FK328" s="13"/>
      <c r="FL328" s="13"/>
      <c r="FM328" s="13"/>
      <c r="FN328" s="13"/>
      <c r="FO328" s="13"/>
      <c r="FP328" s="13"/>
      <c r="FQ328" s="13"/>
      <c r="FR328" s="13"/>
      <c r="FS328" s="13"/>
      <c r="FT328" s="13"/>
      <c r="FU328" s="13"/>
      <c r="FV328" s="13"/>
      <c r="FW328" s="13"/>
      <c r="FX328" s="13"/>
      <c r="FY328" s="13"/>
      <c r="FZ328" s="13"/>
      <c r="GA328" s="13"/>
      <c r="GB328" s="13"/>
      <c r="GC328" s="13"/>
      <c r="GD328" s="13"/>
      <c r="GE328" s="13"/>
      <c r="GF328" s="13"/>
      <c r="GG328" s="13"/>
      <c r="GH328" s="13"/>
      <c r="GI328" s="13"/>
      <c r="GJ328" s="13"/>
      <c r="GK328" s="13"/>
      <c r="GL328" s="13"/>
      <c r="GM328" s="13"/>
      <c r="GN328" s="13"/>
      <c r="GO328" s="13"/>
      <c r="GP328" s="13"/>
      <c r="GQ328" s="13"/>
      <c r="GR328" s="13"/>
      <c r="GS328" s="13"/>
      <c r="GT328" s="13"/>
      <c r="GU328" s="13"/>
      <c r="GV328" s="13"/>
      <c r="GW328" s="13"/>
      <c r="GX328" s="13"/>
      <c r="GY328" s="13"/>
      <c r="GZ328" s="13"/>
      <c r="HA328" s="13"/>
      <c r="HB328" s="13"/>
      <c r="HC328" s="13"/>
      <c r="HD328" s="13"/>
      <c r="HE328" s="13"/>
      <c r="HF328" s="13"/>
      <c r="HG328" s="13"/>
      <c r="HH328" s="13"/>
      <c r="HI328" s="13"/>
      <c r="HJ328" s="13"/>
      <c r="HK328" s="13"/>
      <c r="HL328" s="13"/>
      <c r="HM328" s="13"/>
      <c r="HN328" s="13"/>
      <c r="HO328" s="13"/>
      <c r="HP328" s="13"/>
      <c r="HQ328" s="13"/>
      <c r="HR328" s="13"/>
      <c r="HS328" s="13"/>
      <c r="HT328" s="13"/>
      <c r="HU328" s="13"/>
      <c r="HV328" s="13"/>
      <c r="HW328" s="13"/>
      <c r="HX328" s="13"/>
      <c r="HY328" s="13"/>
      <c r="HZ328" s="13"/>
      <c r="IA328" s="13"/>
      <c r="IB328" s="13"/>
      <c r="IC328" s="13"/>
      <c r="ID328" s="13"/>
      <c r="IE328" s="13"/>
      <c r="IF328" s="13"/>
      <c r="IG328" s="13"/>
      <c r="IH328" s="13"/>
      <c r="II328" s="13"/>
      <c r="IJ328" s="13"/>
      <c r="IK328" s="13"/>
      <c r="IL328" s="13"/>
      <c r="IM328" s="13"/>
      <c r="IN328" s="13"/>
      <c r="IO328" s="13"/>
      <c r="IP328" s="13"/>
      <c r="IQ328" s="13"/>
      <c r="IR328" s="13"/>
      <c r="IS328" s="13"/>
      <c r="IT328" s="13"/>
      <c r="IU328" s="13"/>
      <c r="IV328" s="13"/>
      <c r="IW328" s="13"/>
      <c r="IX328" s="13"/>
      <c r="IY328" s="13"/>
      <c r="IZ328" s="13"/>
      <c r="JA328" s="13"/>
      <c r="JB328" s="13"/>
      <c r="JC328" s="13"/>
      <c r="JD328" s="13"/>
      <c r="JE328" s="13"/>
      <c r="JF328" s="13"/>
      <c r="JG328" s="13"/>
      <c r="JH328" s="13"/>
      <c r="JI328" s="13"/>
      <c r="JJ328" s="13"/>
      <c r="JK328" s="13"/>
    </row>
    <row r="329" spans="21:271" x14ac:dyDescent="0.2">
      <c r="U329" s="13"/>
      <c r="V329" s="13"/>
      <c r="W329" s="13"/>
      <c r="X329" s="13"/>
      <c r="Y329" s="13"/>
      <c r="Z329" s="13"/>
      <c r="AA329" s="13"/>
      <c r="AB329" s="13"/>
      <c r="AC329" s="13"/>
      <c r="AD329" s="13"/>
      <c r="AE329" s="13"/>
      <c r="AF329" s="13"/>
      <c r="AG329" s="13"/>
      <c r="AH329" s="13"/>
      <c r="AI329" s="13"/>
      <c r="AJ329" s="13"/>
      <c r="AK329" s="13"/>
      <c r="AL329" s="13"/>
      <c r="AM329" s="13"/>
      <c r="AN329" s="13"/>
      <c r="AO329" s="13"/>
      <c r="AP329" s="13"/>
      <c r="AQ329" s="13"/>
      <c r="AR329" s="13"/>
      <c r="AS329" s="13"/>
      <c r="AT329" s="13"/>
      <c r="AU329" s="13"/>
      <c r="AV329" s="13"/>
      <c r="AW329" s="13"/>
      <c r="AX329" s="13"/>
      <c r="AY329" s="13"/>
      <c r="AZ329" s="13"/>
      <c r="BA329" s="13"/>
      <c r="BB329" s="13"/>
      <c r="BC329" s="13"/>
      <c r="BD329" s="13"/>
      <c r="BE329" s="13"/>
      <c r="BF329" s="13"/>
      <c r="BG329" s="13"/>
      <c r="BH329" s="13"/>
      <c r="BI329" s="13"/>
      <c r="BJ329" s="13"/>
      <c r="BK329" s="13"/>
      <c r="BL329" s="13"/>
      <c r="BM329" s="13"/>
      <c r="BN329" s="13"/>
      <c r="BO329" s="13"/>
      <c r="BP329" s="13"/>
      <c r="BQ329" s="13"/>
      <c r="BR329" s="13"/>
      <c r="BS329" s="13"/>
      <c r="BT329" s="13"/>
      <c r="BU329" s="13"/>
      <c r="BV329" s="13"/>
      <c r="BW329" s="13"/>
      <c r="BX329" s="13"/>
      <c r="BY329" s="13"/>
      <c r="BZ329" s="13"/>
      <c r="CA329" s="13"/>
      <c r="CB329" s="13"/>
      <c r="CC329" s="13"/>
      <c r="CD329" s="13"/>
      <c r="CE329" s="13"/>
      <c r="CF329" s="13"/>
      <c r="CG329" s="13"/>
      <c r="CH329" s="13"/>
      <c r="CI329" s="13"/>
      <c r="CJ329" s="13"/>
      <c r="CK329" s="13"/>
      <c r="CL329" s="13"/>
      <c r="CM329" s="13"/>
      <c r="CN329" s="13"/>
      <c r="CO329" s="13"/>
      <c r="CP329" s="13"/>
      <c r="CQ329" s="13"/>
      <c r="CR329" s="13"/>
      <c r="CS329" s="13"/>
      <c r="CT329" s="13"/>
      <c r="CU329" s="13"/>
      <c r="CV329" s="13"/>
      <c r="CW329" s="13"/>
      <c r="CX329" s="13"/>
      <c r="CY329" s="13"/>
      <c r="CZ329" s="13"/>
      <c r="DA329" s="13"/>
      <c r="DB329" s="13"/>
      <c r="DC329" s="13"/>
      <c r="DD329" s="13"/>
      <c r="DE329" s="13"/>
      <c r="DF329" s="13"/>
      <c r="DG329" s="13"/>
      <c r="DH329" s="13"/>
      <c r="DI329" s="13"/>
      <c r="DJ329" s="13"/>
      <c r="DK329" s="13"/>
      <c r="DL329" s="13"/>
      <c r="DM329" s="13"/>
      <c r="DN329" s="13"/>
      <c r="DO329" s="13"/>
      <c r="DP329" s="13"/>
      <c r="DQ329" s="13"/>
      <c r="DR329" s="13"/>
      <c r="DS329" s="13"/>
      <c r="DT329" s="13"/>
      <c r="DU329" s="13"/>
      <c r="DV329" s="13"/>
      <c r="DW329" s="13"/>
      <c r="DX329" s="13"/>
      <c r="DY329" s="13"/>
      <c r="DZ329" s="13"/>
      <c r="EA329" s="13"/>
      <c r="EB329" s="13"/>
      <c r="EC329" s="13"/>
      <c r="ED329" s="13"/>
      <c r="EE329" s="13"/>
      <c r="EF329" s="13"/>
      <c r="EG329" s="13"/>
      <c r="EH329" s="13"/>
      <c r="EI329" s="13"/>
      <c r="EJ329" s="13"/>
      <c r="EK329" s="13"/>
      <c r="EL329" s="13"/>
      <c r="EM329" s="13"/>
      <c r="EN329" s="13"/>
      <c r="EO329" s="13"/>
      <c r="EP329" s="13"/>
      <c r="EQ329" s="13"/>
      <c r="ER329" s="13"/>
      <c r="ES329" s="13"/>
      <c r="ET329" s="13"/>
      <c r="EU329" s="13"/>
      <c r="EV329" s="13"/>
      <c r="EW329" s="13"/>
      <c r="EX329" s="13"/>
      <c r="EY329" s="13"/>
      <c r="EZ329" s="13"/>
      <c r="FA329" s="13"/>
      <c r="FB329" s="13"/>
      <c r="FC329" s="13"/>
      <c r="FD329" s="13"/>
      <c r="FE329" s="13"/>
      <c r="FF329" s="13"/>
      <c r="FG329" s="13"/>
      <c r="FH329" s="13"/>
      <c r="FI329" s="13"/>
      <c r="FJ329" s="13"/>
      <c r="FK329" s="13"/>
      <c r="FL329" s="13"/>
      <c r="FM329" s="13"/>
      <c r="FN329" s="13"/>
      <c r="FO329" s="13"/>
      <c r="FP329" s="13"/>
      <c r="FQ329" s="13"/>
      <c r="FR329" s="13"/>
      <c r="FS329" s="13"/>
      <c r="FT329" s="13"/>
      <c r="FU329" s="13"/>
      <c r="FV329" s="13"/>
      <c r="FW329" s="13"/>
      <c r="FX329" s="13"/>
      <c r="FY329" s="13"/>
      <c r="FZ329" s="13"/>
      <c r="GA329" s="13"/>
      <c r="GB329" s="13"/>
      <c r="GC329" s="13"/>
      <c r="GD329" s="13"/>
      <c r="GE329" s="13"/>
      <c r="GF329" s="13"/>
      <c r="GG329" s="13"/>
      <c r="GH329" s="13"/>
      <c r="GI329" s="13"/>
      <c r="GJ329" s="13"/>
      <c r="GK329" s="13"/>
      <c r="GL329" s="13"/>
      <c r="GM329" s="13"/>
      <c r="GN329" s="13"/>
      <c r="GO329" s="13"/>
      <c r="GP329" s="13"/>
      <c r="GQ329" s="13"/>
      <c r="GR329" s="13"/>
      <c r="GS329" s="13"/>
      <c r="GT329" s="13"/>
      <c r="GU329" s="13"/>
      <c r="GV329" s="13"/>
      <c r="GW329" s="13"/>
      <c r="GX329" s="13"/>
      <c r="GY329" s="13"/>
      <c r="GZ329" s="13"/>
      <c r="HA329" s="13"/>
      <c r="HB329" s="13"/>
      <c r="HC329" s="13"/>
      <c r="HD329" s="13"/>
      <c r="HE329" s="13"/>
      <c r="HF329" s="13"/>
      <c r="HG329" s="13"/>
      <c r="HH329" s="13"/>
      <c r="HI329" s="13"/>
      <c r="HJ329" s="13"/>
      <c r="HK329" s="13"/>
      <c r="HL329" s="13"/>
      <c r="HM329" s="13"/>
      <c r="HN329" s="13"/>
      <c r="HO329" s="13"/>
      <c r="HP329" s="13"/>
      <c r="HQ329" s="13"/>
      <c r="HR329" s="13"/>
      <c r="HS329" s="13"/>
      <c r="HT329" s="13"/>
      <c r="HU329" s="13"/>
      <c r="HV329" s="13"/>
      <c r="HW329" s="13"/>
      <c r="HX329" s="13"/>
      <c r="HY329" s="13"/>
      <c r="HZ329" s="13"/>
      <c r="IA329" s="13"/>
      <c r="IB329" s="13"/>
      <c r="IC329" s="13"/>
      <c r="ID329" s="13"/>
      <c r="IE329" s="13"/>
      <c r="IF329" s="13"/>
      <c r="IG329" s="13"/>
      <c r="IH329" s="13"/>
      <c r="II329" s="13"/>
      <c r="IJ329" s="13"/>
      <c r="IK329" s="13"/>
      <c r="IL329" s="13"/>
      <c r="IM329" s="13"/>
      <c r="IN329" s="13"/>
      <c r="IO329" s="13"/>
      <c r="IP329" s="13"/>
      <c r="IQ329" s="13"/>
      <c r="IR329" s="13"/>
      <c r="IS329" s="13"/>
      <c r="IT329" s="13"/>
      <c r="IU329" s="13"/>
      <c r="IV329" s="13"/>
      <c r="IW329" s="13"/>
      <c r="IX329" s="13"/>
      <c r="IY329" s="13"/>
      <c r="IZ329" s="13"/>
      <c r="JA329" s="13"/>
      <c r="JB329" s="13"/>
      <c r="JC329" s="13"/>
      <c r="JD329" s="13"/>
      <c r="JE329" s="13"/>
      <c r="JF329" s="13"/>
      <c r="JG329" s="13"/>
      <c r="JH329" s="13"/>
      <c r="JI329" s="13"/>
      <c r="JJ329" s="13"/>
      <c r="JK329" s="13"/>
    </row>
    <row r="330" spans="21:271" x14ac:dyDescent="0.2">
      <c r="U330" s="13"/>
      <c r="V330" s="13"/>
      <c r="W330" s="13"/>
      <c r="X330" s="13"/>
      <c r="Y330" s="13"/>
      <c r="Z330" s="13"/>
      <c r="AA330" s="13"/>
      <c r="AB330" s="13"/>
      <c r="AC330" s="13"/>
      <c r="AD330" s="13"/>
      <c r="AE330" s="13"/>
      <c r="AF330" s="13"/>
      <c r="AG330" s="13"/>
      <c r="AH330" s="13"/>
      <c r="AI330" s="13"/>
      <c r="AJ330" s="13"/>
      <c r="AK330" s="13"/>
      <c r="AL330" s="13"/>
      <c r="AM330" s="13"/>
      <c r="AN330" s="13"/>
      <c r="AO330" s="13"/>
      <c r="AP330" s="13"/>
      <c r="AQ330" s="13"/>
      <c r="AR330" s="13"/>
      <c r="AS330" s="13"/>
      <c r="AT330" s="13"/>
      <c r="AU330" s="13"/>
      <c r="AV330" s="13"/>
      <c r="AW330" s="13"/>
      <c r="AX330" s="13"/>
      <c r="AY330" s="13"/>
      <c r="AZ330" s="13"/>
      <c r="BA330" s="13"/>
      <c r="BB330" s="13"/>
      <c r="BC330" s="13"/>
      <c r="BD330" s="13"/>
      <c r="BE330" s="13"/>
      <c r="BF330" s="13"/>
      <c r="BG330" s="13"/>
      <c r="BH330" s="13"/>
      <c r="BI330" s="13"/>
      <c r="BJ330" s="13"/>
      <c r="BK330" s="13"/>
      <c r="BL330" s="13"/>
      <c r="BM330" s="13"/>
      <c r="BN330" s="13"/>
      <c r="BO330" s="13"/>
      <c r="BP330" s="13"/>
      <c r="BQ330" s="13"/>
      <c r="BR330" s="13"/>
      <c r="BS330" s="13"/>
      <c r="BT330" s="13"/>
      <c r="BU330" s="13"/>
      <c r="BV330" s="13"/>
      <c r="BW330" s="13"/>
      <c r="BX330" s="13"/>
      <c r="BY330" s="13"/>
      <c r="BZ330" s="13"/>
      <c r="CA330" s="13"/>
      <c r="CB330" s="13"/>
      <c r="CC330" s="13"/>
      <c r="CD330" s="13"/>
      <c r="CE330" s="13"/>
      <c r="CF330" s="13"/>
      <c r="CG330" s="13"/>
      <c r="CH330" s="13"/>
      <c r="CI330" s="13"/>
      <c r="CJ330" s="13"/>
      <c r="CK330" s="13"/>
      <c r="CL330" s="13"/>
      <c r="CM330" s="13"/>
      <c r="CN330" s="13"/>
      <c r="CO330" s="13"/>
      <c r="CP330" s="13"/>
      <c r="CQ330" s="13"/>
      <c r="CR330" s="13"/>
      <c r="CS330" s="13"/>
      <c r="CT330" s="13"/>
      <c r="CU330" s="13"/>
      <c r="CV330" s="13"/>
      <c r="CW330" s="13"/>
      <c r="CX330" s="13"/>
      <c r="CY330" s="13"/>
      <c r="CZ330" s="13"/>
      <c r="DA330" s="13"/>
      <c r="DB330" s="13"/>
      <c r="DC330" s="13"/>
      <c r="DD330" s="13"/>
      <c r="DE330" s="13"/>
      <c r="DF330" s="13"/>
      <c r="DG330" s="13"/>
      <c r="DH330" s="13"/>
      <c r="DI330" s="13"/>
      <c r="DJ330" s="13"/>
      <c r="DK330" s="13"/>
      <c r="DL330" s="13"/>
      <c r="DM330" s="13"/>
      <c r="DN330" s="13"/>
      <c r="DO330" s="13"/>
      <c r="DP330" s="13"/>
      <c r="DQ330" s="13"/>
      <c r="DR330" s="13"/>
      <c r="DS330" s="13"/>
      <c r="DT330" s="13"/>
      <c r="DU330" s="13"/>
      <c r="DV330" s="13"/>
      <c r="DW330" s="13"/>
      <c r="DX330" s="13"/>
      <c r="DY330" s="13"/>
      <c r="DZ330" s="13"/>
      <c r="EA330" s="13"/>
      <c r="EB330" s="13"/>
      <c r="EC330" s="13"/>
      <c r="ED330" s="13"/>
      <c r="EE330" s="13"/>
      <c r="EF330" s="13"/>
      <c r="EG330" s="13"/>
      <c r="EH330" s="13"/>
      <c r="EI330" s="13"/>
      <c r="EJ330" s="13"/>
      <c r="EK330" s="13"/>
      <c r="EL330" s="13"/>
      <c r="EM330" s="13"/>
      <c r="EN330" s="13"/>
      <c r="EO330" s="13"/>
      <c r="EP330" s="13"/>
      <c r="EQ330" s="13"/>
      <c r="ER330" s="13"/>
      <c r="ES330" s="13"/>
      <c r="ET330" s="13"/>
      <c r="EU330" s="13"/>
      <c r="EV330" s="13"/>
      <c r="EW330" s="13"/>
      <c r="EX330" s="13"/>
      <c r="EY330" s="13"/>
      <c r="EZ330" s="13"/>
      <c r="FA330" s="13"/>
      <c r="FB330" s="13"/>
      <c r="FC330" s="13"/>
      <c r="FD330" s="13"/>
      <c r="FE330" s="13"/>
      <c r="FF330" s="13"/>
      <c r="FG330" s="13"/>
      <c r="FH330" s="13"/>
      <c r="FI330" s="13"/>
      <c r="FJ330" s="13"/>
      <c r="FK330" s="13"/>
      <c r="FL330" s="13"/>
      <c r="FM330" s="13"/>
      <c r="FN330" s="13"/>
      <c r="FO330" s="13"/>
      <c r="FP330" s="13"/>
      <c r="FQ330" s="13"/>
      <c r="FR330" s="13"/>
      <c r="FS330" s="13"/>
      <c r="FT330" s="13"/>
      <c r="FU330" s="13"/>
      <c r="FV330" s="13"/>
      <c r="FW330" s="13"/>
      <c r="FX330" s="13"/>
      <c r="FY330" s="13"/>
      <c r="FZ330" s="13"/>
      <c r="GA330" s="13"/>
      <c r="GB330" s="13"/>
      <c r="GC330" s="13"/>
      <c r="GD330" s="13"/>
      <c r="GE330" s="13"/>
      <c r="GF330" s="13"/>
      <c r="GG330" s="13"/>
      <c r="GH330" s="13"/>
      <c r="GI330" s="13"/>
      <c r="GJ330" s="13"/>
      <c r="GK330" s="13"/>
      <c r="GL330" s="13"/>
      <c r="GM330" s="13"/>
      <c r="GN330" s="13"/>
      <c r="GO330" s="13"/>
      <c r="GP330" s="13"/>
      <c r="GQ330" s="13"/>
      <c r="GR330" s="13"/>
      <c r="GS330" s="13"/>
      <c r="GT330" s="13"/>
      <c r="GU330" s="13"/>
      <c r="GV330" s="13"/>
      <c r="GW330" s="13"/>
      <c r="GX330" s="13"/>
      <c r="GY330" s="13"/>
      <c r="GZ330" s="13"/>
      <c r="HA330" s="13"/>
      <c r="HB330" s="13"/>
      <c r="HC330" s="13"/>
      <c r="HD330" s="13"/>
      <c r="HE330" s="13"/>
      <c r="HF330" s="13"/>
      <c r="HG330" s="13"/>
      <c r="HH330" s="13"/>
      <c r="HI330" s="13"/>
      <c r="HJ330" s="13"/>
      <c r="HK330" s="13"/>
      <c r="HL330" s="13"/>
      <c r="HM330" s="13"/>
      <c r="HN330" s="13"/>
      <c r="HO330" s="13"/>
      <c r="HP330" s="13"/>
      <c r="HQ330" s="13"/>
      <c r="HR330" s="13"/>
      <c r="HS330" s="13"/>
      <c r="HT330" s="13"/>
      <c r="HU330" s="13"/>
      <c r="HV330" s="13"/>
      <c r="HW330" s="13"/>
      <c r="HX330" s="13"/>
      <c r="HY330" s="13"/>
      <c r="HZ330" s="13"/>
      <c r="IA330" s="13"/>
      <c r="IB330" s="13"/>
      <c r="IC330" s="13"/>
      <c r="ID330" s="13"/>
      <c r="IE330" s="13"/>
      <c r="IF330" s="13"/>
      <c r="IG330" s="13"/>
      <c r="IH330" s="13"/>
      <c r="II330" s="13"/>
      <c r="IJ330" s="13"/>
      <c r="IK330" s="13"/>
      <c r="IL330" s="13"/>
      <c r="IM330" s="13"/>
      <c r="IN330" s="13"/>
      <c r="IO330" s="13"/>
      <c r="IP330" s="13"/>
      <c r="IQ330" s="13"/>
      <c r="IR330" s="13"/>
      <c r="IS330" s="13"/>
      <c r="IT330" s="13"/>
      <c r="IU330" s="13"/>
      <c r="IV330" s="13"/>
      <c r="IW330" s="13"/>
      <c r="IX330" s="13"/>
      <c r="IY330" s="13"/>
      <c r="IZ330" s="13"/>
      <c r="JA330" s="13"/>
      <c r="JB330" s="13"/>
      <c r="JC330" s="13"/>
      <c r="JD330" s="13"/>
      <c r="JE330" s="13"/>
      <c r="JF330" s="13"/>
      <c r="JG330" s="13"/>
      <c r="JH330" s="13"/>
      <c r="JI330" s="13"/>
      <c r="JJ330" s="13"/>
      <c r="JK330" s="13"/>
    </row>
    <row r="331" spans="21:271" x14ac:dyDescent="0.2">
      <c r="U331" s="13"/>
      <c r="V331" s="13"/>
      <c r="W331" s="13"/>
      <c r="X331" s="13"/>
      <c r="Y331" s="13"/>
      <c r="Z331" s="13"/>
      <c r="AA331" s="13"/>
      <c r="AB331" s="13"/>
      <c r="AC331" s="13"/>
      <c r="AD331" s="13"/>
      <c r="AE331" s="13"/>
      <c r="AF331" s="13"/>
      <c r="AG331" s="13"/>
      <c r="AH331" s="13"/>
      <c r="AI331" s="13"/>
      <c r="AJ331" s="13"/>
      <c r="AK331" s="13"/>
      <c r="AL331" s="13"/>
      <c r="AM331" s="13"/>
      <c r="AN331" s="13"/>
      <c r="AO331" s="13"/>
      <c r="AP331" s="13"/>
      <c r="AQ331" s="13"/>
      <c r="AR331" s="13"/>
      <c r="AS331" s="13"/>
      <c r="AT331" s="13"/>
      <c r="AU331" s="13"/>
      <c r="AV331" s="13"/>
      <c r="AW331" s="13"/>
      <c r="AX331" s="13"/>
      <c r="AY331" s="13"/>
      <c r="AZ331" s="13"/>
      <c r="BA331" s="13"/>
      <c r="BB331" s="13"/>
      <c r="BC331" s="13"/>
      <c r="BD331" s="13"/>
      <c r="BE331" s="13"/>
      <c r="BF331" s="13"/>
      <c r="BG331" s="13"/>
      <c r="BH331" s="13"/>
      <c r="BI331" s="13"/>
      <c r="BJ331" s="13"/>
      <c r="BK331" s="13"/>
      <c r="BL331" s="13"/>
      <c r="BM331" s="13"/>
      <c r="BN331" s="13"/>
      <c r="BO331" s="13"/>
      <c r="BP331" s="13"/>
      <c r="BQ331" s="13"/>
      <c r="BR331" s="13"/>
      <c r="BS331" s="13"/>
      <c r="BT331" s="13"/>
      <c r="BU331" s="13"/>
      <c r="BV331" s="13"/>
      <c r="BW331" s="13"/>
      <c r="BX331" s="13"/>
      <c r="BY331" s="13"/>
      <c r="BZ331" s="13"/>
      <c r="CA331" s="13"/>
      <c r="CB331" s="13"/>
      <c r="CC331" s="13"/>
      <c r="CD331" s="13"/>
      <c r="CE331" s="13"/>
      <c r="CF331" s="13"/>
      <c r="CG331" s="13"/>
      <c r="CH331" s="13"/>
      <c r="CI331" s="13"/>
      <c r="CJ331" s="13"/>
      <c r="CK331" s="13"/>
      <c r="CL331" s="13"/>
      <c r="CM331" s="13"/>
      <c r="CN331" s="13"/>
      <c r="CO331" s="13"/>
      <c r="CP331" s="13"/>
      <c r="CQ331" s="13"/>
      <c r="CR331" s="13"/>
      <c r="CS331" s="13"/>
      <c r="CT331" s="13"/>
      <c r="CU331" s="13"/>
      <c r="CV331" s="13"/>
      <c r="CW331" s="13"/>
      <c r="CX331" s="13"/>
      <c r="CY331" s="13"/>
      <c r="CZ331" s="13"/>
      <c r="DA331" s="13"/>
      <c r="DB331" s="13"/>
      <c r="DC331" s="13"/>
      <c r="DD331" s="13"/>
      <c r="DE331" s="13"/>
      <c r="DF331" s="13"/>
      <c r="DG331" s="13"/>
      <c r="DH331" s="13"/>
      <c r="DI331" s="13"/>
      <c r="DJ331" s="13"/>
      <c r="DK331" s="13"/>
      <c r="DL331" s="13"/>
      <c r="DM331" s="13"/>
      <c r="DN331" s="13"/>
      <c r="DO331" s="13"/>
      <c r="DP331" s="13"/>
      <c r="DQ331" s="13"/>
      <c r="DR331" s="13"/>
      <c r="DS331" s="13"/>
      <c r="DT331" s="13"/>
      <c r="DU331" s="13"/>
      <c r="DV331" s="13"/>
      <c r="DW331" s="13"/>
      <c r="DX331" s="13"/>
      <c r="DY331" s="13"/>
      <c r="DZ331" s="13"/>
      <c r="EA331" s="13"/>
      <c r="EB331" s="13"/>
      <c r="EC331" s="13"/>
      <c r="ED331" s="13"/>
      <c r="EE331" s="13"/>
      <c r="EF331" s="13"/>
      <c r="EG331" s="13"/>
      <c r="EH331" s="13"/>
      <c r="EI331" s="13"/>
      <c r="EJ331" s="13"/>
      <c r="EK331" s="13"/>
      <c r="EL331" s="13"/>
      <c r="EM331" s="13"/>
      <c r="EN331" s="13"/>
      <c r="EO331" s="13"/>
      <c r="EP331" s="13"/>
      <c r="EQ331" s="13"/>
      <c r="ER331" s="13"/>
      <c r="ES331" s="13"/>
      <c r="ET331" s="13"/>
      <c r="EU331" s="13"/>
      <c r="EV331" s="13"/>
      <c r="EW331" s="13"/>
      <c r="EX331" s="13"/>
      <c r="EY331" s="13"/>
      <c r="EZ331" s="13"/>
      <c r="FA331" s="13"/>
      <c r="FB331" s="13"/>
      <c r="FC331" s="13"/>
      <c r="FD331" s="13"/>
      <c r="FE331" s="13"/>
      <c r="FF331" s="13"/>
      <c r="FG331" s="13"/>
      <c r="FH331" s="13"/>
      <c r="FI331" s="13"/>
      <c r="FJ331" s="13"/>
      <c r="FK331" s="13"/>
      <c r="FL331" s="13"/>
      <c r="FM331" s="13"/>
      <c r="FN331" s="13"/>
      <c r="FO331" s="13"/>
      <c r="FP331" s="13"/>
      <c r="FQ331" s="13"/>
      <c r="FR331" s="13"/>
      <c r="FS331" s="13"/>
      <c r="FT331" s="13"/>
      <c r="FU331" s="13"/>
      <c r="FV331" s="13"/>
      <c r="FW331" s="13"/>
      <c r="FX331" s="13"/>
      <c r="FY331" s="13"/>
      <c r="FZ331" s="13"/>
      <c r="GA331" s="13"/>
      <c r="GB331" s="13"/>
      <c r="GC331" s="13"/>
      <c r="GD331" s="13"/>
      <c r="GE331" s="13"/>
      <c r="GF331" s="13"/>
      <c r="GG331" s="13"/>
      <c r="GH331" s="13"/>
      <c r="GI331" s="13"/>
      <c r="GJ331" s="13"/>
      <c r="GK331" s="13"/>
      <c r="GL331" s="13"/>
      <c r="GM331" s="13"/>
      <c r="GN331" s="13"/>
      <c r="GO331" s="13"/>
      <c r="GP331" s="13"/>
      <c r="GQ331" s="13"/>
      <c r="GR331" s="13"/>
      <c r="GS331" s="13"/>
      <c r="GT331" s="13"/>
      <c r="GU331" s="13"/>
      <c r="GV331" s="13"/>
      <c r="GW331" s="13"/>
      <c r="GX331" s="13"/>
      <c r="GY331" s="13"/>
      <c r="GZ331" s="13"/>
      <c r="HA331" s="13"/>
      <c r="HB331" s="13"/>
      <c r="HC331" s="13"/>
      <c r="HD331" s="13"/>
      <c r="HE331" s="13"/>
      <c r="HF331" s="13"/>
      <c r="HG331" s="13"/>
      <c r="HH331" s="13"/>
      <c r="HI331" s="13"/>
      <c r="HJ331" s="13"/>
      <c r="HK331" s="13"/>
      <c r="HL331" s="13"/>
      <c r="HM331" s="13"/>
      <c r="HN331" s="13"/>
      <c r="HO331" s="13"/>
      <c r="HP331" s="13"/>
      <c r="HQ331" s="13"/>
      <c r="HR331" s="13"/>
      <c r="HS331" s="13"/>
      <c r="HT331" s="13"/>
      <c r="HU331" s="13"/>
      <c r="HV331" s="13"/>
      <c r="HW331" s="13"/>
      <c r="HX331" s="13"/>
      <c r="HY331" s="13"/>
      <c r="HZ331" s="13"/>
      <c r="IA331" s="13"/>
      <c r="IB331" s="13"/>
      <c r="IC331" s="13"/>
      <c r="ID331" s="13"/>
      <c r="IE331" s="13"/>
      <c r="IF331" s="13"/>
      <c r="IG331" s="13"/>
      <c r="IH331" s="13"/>
      <c r="II331" s="13"/>
      <c r="IJ331" s="13"/>
      <c r="IK331" s="13"/>
      <c r="IL331" s="13"/>
      <c r="IM331" s="13"/>
      <c r="IN331" s="13"/>
      <c r="IO331" s="13"/>
      <c r="IP331" s="13"/>
      <c r="IQ331" s="13"/>
      <c r="IR331" s="13"/>
      <c r="IS331" s="13"/>
      <c r="IT331" s="13"/>
      <c r="IU331" s="13"/>
      <c r="IV331" s="13"/>
      <c r="IW331" s="13"/>
      <c r="IX331" s="13"/>
      <c r="IY331" s="13"/>
      <c r="IZ331" s="13"/>
      <c r="JA331" s="13"/>
      <c r="JB331" s="13"/>
      <c r="JC331" s="13"/>
      <c r="JD331" s="13"/>
      <c r="JE331" s="13"/>
      <c r="JF331" s="13"/>
      <c r="JG331" s="13"/>
      <c r="JH331" s="13"/>
      <c r="JI331" s="13"/>
      <c r="JJ331" s="13"/>
      <c r="JK331" s="13"/>
    </row>
    <row r="332" spans="21:271" x14ac:dyDescent="0.2">
      <c r="U332" s="13"/>
      <c r="V332" s="13"/>
      <c r="W332" s="13"/>
      <c r="X332" s="13"/>
      <c r="Y332" s="13"/>
      <c r="Z332" s="13"/>
      <c r="AA332" s="13"/>
      <c r="AB332" s="13"/>
      <c r="AC332" s="13"/>
      <c r="AD332" s="13"/>
      <c r="AE332" s="13"/>
      <c r="AF332" s="13"/>
      <c r="AG332" s="13"/>
      <c r="AH332" s="13"/>
      <c r="AI332" s="13"/>
      <c r="AJ332" s="13"/>
      <c r="AK332" s="13"/>
      <c r="AL332" s="13"/>
      <c r="AM332" s="13"/>
      <c r="AN332" s="13"/>
      <c r="AO332" s="13"/>
      <c r="AP332" s="13"/>
      <c r="AQ332" s="13"/>
      <c r="AR332" s="13"/>
      <c r="AS332" s="13"/>
      <c r="AT332" s="13"/>
      <c r="AU332" s="13"/>
      <c r="AV332" s="13"/>
      <c r="AW332" s="13"/>
      <c r="AX332" s="13"/>
      <c r="AY332" s="13"/>
      <c r="AZ332" s="13"/>
      <c r="BA332" s="13"/>
      <c r="BB332" s="13"/>
      <c r="BC332" s="13"/>
      <c r="BD332" s="13"/>
      <c r="BE332" s="13"/>
      <c r="BF332" s="13"/>
      <c r="BG332" s="13"/>
      <c r="BH332" s="13"/>
      <c r="BI332" s="13"/>
      <c r="BJ332" s="13"/>
      <c r="BK332" s="13"/>
      <c r="BL332" s="13"/>
      <c r="BM332" s="13"/>
      <c r="BN332" s="13"/>
      <c r="BO332" s="13"/>
      <c r="BP332" s="13"/>
      <c r="BQ332" s="13"/>
      <c r="BR332" s="13"/>
      <c r="BS332" s="13"/>
      <c r="BT332" s="13"/>
      <c r="BU332" s="13"/>
      <c r="BV332" s="13"/>
      <c r="BW332" s="13"/>
      <c r="BX332" s="13"/>
      <c r="BY332" s="13"/>
      <c r="BZ332" s="13"/>
      <c r="CA332" s="13"/>
      <c r="CB332" s="13"/>
      <c r="CC332" s="13"/>
      <c r="CD332" s="13"/>
      <c r="CE332" s="13"/>
      <c r="CF332" s="13"/>
      <c r="CG332" s="13"/>
      <c r="CH332" s="13"/>
      <c r="CI332" s="13"/>
      <c r="CJ332" s="13"/>
      <c r="CK332" s="13"/>
      <c r="CL332" s="13"/>
      <c r="CM332" s="13"/>
      <c r="CN332" s="13"/>
      <c r="CO332" s="13"/>
      <c r="CP332" s="13"/>
      <c r="CQ332" s="13"/>
      <c r="CR332" s="13"/>
      <c r="CS332" s="13"/>
      <c r="CT332" s="13"/>
      <c r="CU332" s="13"/>
      <c r="CV332" s="13"/>
      <c r="CW332" s="13"/>
      <c r="CX332" s="13"/>
      <c r="CY332" s="13"/>
      <c r="CZ332" s="13"/>
      <c r="DA332" s="13"/>
      <c r="DB332" s="13"/>
      <c r="DC332" s="13"/>
      <c r="DD332" s="13"/>
      <c r="DE332" s="13"/>
      <c r="DF332" s="13"/>
      <c r="DG332" s="13"/>
      <c r="DH332" s="13"/>
      <c r="DI332" s="13"/>
      <c r="DJ332" s="13"/>
      <c r="DK332" s="13"/>
      <c r="DL332" s="13"/>
      <c r="DM332" s="13"/>
      <c r="DN332" s="13"/>
      <c r="DO332" s="13"/>
      <c r="DP332" s="13"/>
      <c r="DQ332" s="13"/>
      <c r="DR332" s="13"/>
      <c r="DS332" s="13"/>
      <c r="DT332" s="13"/>
      <c r="DU332" s="13"/>
      <c r="DV332" s="13"/>
      <c r="DW332" s="13"/>
      <c r="DX332" s="13"/>
      <c r="DY332" s="13"/>
      <c r="DZ332" s="13"/>
      <c r="EA332" s="13"/>
      <c r="EB332" s="13"/>
      <c r="EC332" s="13"/>
      <c r="ED332" s="13"/>
      <c r="EE332" s="13"/>
      <c r="EF332" s="13"/>
      <c r="EG332" s="13"/>
      <c r="EH332" s="13"/>
      <c r="EI332" s="13"/>
      <c r="EJ332" s="13"/>
      <c r="EK332" s="13"/>
      <c r="EL332" s="13"/>
      <c r="EM332" s="13"/>
      <c r="EN332" s="13"/>
      <c r="EO332" s="13"/>
      <c r="EP332" s="13"/>
      <c r="EQ332" s="13"/>
      <c r="ER332" s="13"/>
      <c r="ES332" s="13"/>
      <c r="ET332" s="13"/>
      <c r="EU332" s="13"/>
      <c r="EV332" s="13"/>
      <c r="EW332" s="13"/>
      <c r="EX332" s="13"/>
      <c r="EY332" s="13"/>
      <c r="EZ332" s="13"/>
      <c r="FA332" s="13"/>
      <c r="FB332" s="13"/>
      <c r="FC332" s="13"/>
      <c r="FD332" s="13"/>
      <c r="FE332" s="13"/>
      <c r="FF332" s="13"/>
      <c r="FG332" s="13"/>
      <c r="FH332" s="13"/>
      <c r="FI332" s="13"/>
      <c r="FJ332" s="13"/>
      <c r="FK332" s="13"/>
      <c r="FL332" s="13"/>
      <c r="FM332" s="13"/>
      <c r="FN332" s="13"/>
      <c r="FO332" s="13"/>
      <c r="FP332" s="13"/>
      <c r="FQ332" s="13"/>
      <c r="FR332" s="13"/>
      <c r="FS332" s="13"/>
      <c r="FT332" s="13"/>
      <c r="FU332" s="13"/>
      <c r="FV332" s="13"/>
      <c r="FW332" s="13"/>
      <c r="FX332" s="13"/>
      <c r="FY332" s="13"/>
      <c r="FZ332" s="13"/>
      <c r="GA332" s="13"/>
      <c r="GB332" s="13"/>
      <c r="GC332" s="13"/>
      <c r="GD332" s="13"/>
      <c r="GE332" s="13"/>
      <c r="GF332" s="13"/>
      <c r="GG332" s="13"/>
      <c r="GH332" s="13"/>
      <c r="GI332" s="13"/>
      <c r="GJ332" s="13"/>
      <c r="GK332" s="13"/>
      <c r="GL332" s="13"/>
      <c r="GM332" s="13"/>
      <c r="GN332" s="13"/>
      <c r="GO332" s="13"/>
      <c r="GP332" s="13"/>
      <c r="GQ332" s="13"/>
      <c r="GR332" s="13"/>
      <c r="GS332" s="13"/>
      <c r="GT332" s="13"/>
      <c r="GU332" s="13"/>
      <c r="GV332" s="13"/>
      <c r="GW332" s="13"/>
      <c r="GX332" s="13"/>
      <c r="GY332" s="13"/>
      <c r="GZ332" s="13"/>
      <c r="HA332" s="13"/>
      <c r="HB332" s="13"/>
      <c r="HC332" s="13"/>
      <c r="HD332" s="13"/>
      <c r="HE332" s="13"/>
      <c r="HF332" s="13"/>
      <c r="HG332" s="13"/>
      <c r="HH332" s="13"/>
      <c r="HI332" s="13"/>
      <c r="HJ332" s="13"/>
      <c r="HK332" s="13"/>
      <c r="HL332" s="13"/>
      <c r="HM332" s="13"/>
      <c r="HN332" s="13"/>
      <c r="HO332" s="13"/>
      <c r="HP332" s="13"/>
      <c r="HQ332" s="13"/>
      <c r="HR332" s="13"/>
      <c r="HS332" s="13"/>
      <c r="HT332" s="13"/>
      <c r="HU332" s="13"/>
      <c r="HV332" s="13"/>
      <c r="HW332" s="13"/>
      <c r="HX332" s="13"/>
      <c r="HY332" s="13"/>
      <c r="HZ332" s="13"/>
      <c r="IA332" s="13"/>
      <c r="IB332" s="13"/>
      <c r="IC332" s="13"/>
      <c r="ID332" s="13"/>
      <c r="IE332" s="13"/>
      <c r="IF332" s="13"/>
      <c r="IG332" s="13"/>
      <c r="IH332" s="13"/>
      <c r="II332" s="13"/>
      <c r="IJ332" s="13"/>
      <c r="IK332" s="13"/>
      <c r="IL332" s="13"/>
      <c r="IM332" s="13"/>
      <c r="IN332" s="13"/>
      <c r="IO332" s="13"/>
      <c r="IP332" s="13"/>
      <c r="IQ332" s="13"/>
      <c r="IR332" s="13"/>
      <c r="IS332" s="13"/>
      <c r="IT332" s="13"/>
      <c r="IU332" s="13"/>
      <c r="IV332" s="13"/>
      <c r="IW332" s="13"/>
      <c r="IX332" s="13"/>
      <c r="IY332" s="13"/>
      <c r="IZ332" s="13"/>
      <c r="JA332" s="13"/>
      <c r="JB332" s="13"/>
      <c r="JC332" s="13"/>
      <c r="JD332" s="13"/>
      <c r="JE332" s="13"/>
      <c r="JF332" s="13"/>
      <c r="JG332" s="13"/>
      <c r="JH332" s="13"/>
      <c r="JI332" s="13"/>
      <c r="JJ332" s="13"/>
      <c r="JK332" s="13"/>
    </row>
    <row r="333" spans="21:271" x14ac:dyDescent="0.2">
      <c r="U333" s="13"/>
      <c r="V333" s="13"/>
      <c r="W333" s="13"/>
      <c r="X333" s="13"/>
      <c r="Y333" s="13"/>
      <c r="Z333" s="13"/>
      <c r="AA333" s="13"/>
      <c r="AB333" s="13"/>
      <c r="AC333" s="13"/>
      <c r="AD333" s="13"/>
      <c r="AE333" s="13"/>
      <c r="AF333" s="13"/>
      <c r="AG333" s="13"/>
      <c r="AH333" s="13"/>
      <c r="AI333" s="13"/>
      <c r="AJ333" s="13"/>
      <c r="AK333" s="13"/>
      <c r="AL333" s="13"/>
      <c r="AM333" s="13"/>
      <c r="AN333" s="13"/>
      <c r="AO333" s="13"/>
      <c r="AP333" s="13"/>
      <c r="AQ333" s="13"/>
      <c r="AR333" s="13"/>
      <c r="AS333" s="13"/>
      <c r="AT333" s="13"/>
      <c r="AU333" s="13"/>
      <c r="AV333" s="13"/>
      <c r="AW333" s="13"/>
      <c r="AX333" s="13"/>
      <c r="AY333" s="13"/>
      <c r="AZ333" s="13"/>
      <c r="BA333" s="13"/>
      <c r="BB333" s="13"/>
      <c r="BC333" s="13"/>
      <c r="BD333" s="13"/>
      <c r="BE333" s="13"/>
      <c r="BF333" s="13"/>
      <c r="BG333" s="13"/>
      <c r="BH333" s="13"/>
      <c r="BI333" s="13"/>
      <c r="BJ333" s="13"/>
      <c r="BK333" s="13"/>
      <c r="BL333" s="13"/>
      <c r="BM333" s="13"/>
      <c r="BN333" s="13"/>
      <c r="BO333" s="13"/>
      <c r="BP333" s="13"/>
      <c r="BQ333" s="13"/>
      <c r="BR333" s="13"/>
      <c r="BS333" s="13"/>
      <c r="BT333" s="13"/>
      <c r="BU333" s="13"/>
      <c r="BV333" s="13"/>
      <c r="BW333" s="13"/>
      <c r="BX333" s="13"/>
      <c r="BY333" s="13"/>
      <c r="BZ333" s="13"/>
      <c r="CA333" s="13"/>
      <c r="CB333" s="13"/>
      <c r="CC333" s="13"/>
      <c r="CD333" s="13"/>
      <c r="CE333" s="13"/>
      <c r="CF333" s="13"/>
      <c r="CG333" s="13"/>
      <c r="CH333" s="13"/>
      <c r="CI333" s="13"/>
      <c r="CJ333" s="13"/>
      <c r="CK333" s="13"/>
      <c r="CL333" s="13"/>
      <c r="CM333" s="13"/>
      <c r="CN333" s="13"/>
      <c r="CO333" s="13"/>
      <c r="CP333" s="13"/>
      <c r="CQ333" s="13"/>
      <c r="CR333" s="13"/>
      <c r="CS333" s="13"/>
      <c r="CT333" s="13"/>
      <c r="CU333" s="13"/>
      <c r="CV333" s="13"/>
      <c r="CW333" s="13"/>
      <c r="CX333" s="13"/>
      <c r="CY333" s="13"/>
      <c r="CZ333" s="13"/>
      <c r="DA333" s="13"/>
      <c r="DB333" s="13"/>
      <c r="DC333" s="13"/>
      <c r="DD333" s="13"/>
      <c r="DE333" s="13"/>
      <c r="DF333" s="13"/>
      <c r="DG333" s="13"/>
      <c r="DH333" s="13"/>
      <c r="DI333" s="13"/>
      <c r="DJ333" s="13"/>
      <c r="DK333" s="13"/>
      <c r="DL333" s="13"/>
      <c r="DM333" s="13"/>
      <c r="DN333" s="13"/>
      <c r="DO333" s="13"/>
      <c r="DP333" s="13"/>
      <c r="DQ333" s="13"/>
      <c r="DR333" s="13"/>
      <c r="DS333" s="13"/>
      <c r="DT333" s="13"/>
      <c r="DU333" s="13"/>
      <c r="DV333" s="13"/>
      <c r="DW333" s="13"/>
      <c r="DX333" s="13"/>
      <c r="DY333" s="13"/>
      <c r="DZ333" s="13"/>
      <c r="EA333" s="13"/>
      <c r="EB333" s="13"/>
      <c r="EC333" s="13"/>
      <c r="ED333" s="13"/>
      <c r="EE333" s="13"/>
      <c r="EF333" s="13"/>
      <c r="EG333" s="13"/>
      <c r="EH333" s="13"/>
      <c r="EI333" s="13"/>
      <c r="EJ333" s="13"/>
      <c r="EK333" s="13"/>
      <c r="EL333" s="13"/>
      <c r="EM333" s="13"/>
      <c r="EN333" s="13"/>
      <c r="EO333" s="13"/>
      <c r="EP333" s="13"/>
      <c r="EQ333" s="13"/>
      <c r="ER333" s="13"/>
      <c r="ES333" s="13"/>
      <c r="ET333" s="13"/>
      <c r="EU333" s="13"/>
      <c r="EV333" s="13"/>
      <c r="EW333" s="13"/>
      <c r="EX333" s="13"/>
      <c r="EY333" s="13"/>
      <c r="EZ333" s="13"/>
      <c r="FA333" s="13"/>
      <c r="FB333" s="13"/>
      <c r="FC333" s="13"/>
      <c r="FD333" s="13"/>
      <c r="FE333" s="13"/>
      <c r="FF333" s="13"/>
      <c r="FG333" s="13"/>
      <c r="FH333" s="13"/>
      <c r="FI333" s="13"/>
      <c r="FJ333" s="13"/>
      <c r="FK333" s="13"/>
      <c r="FL333" s="13"/>
      <c r="FM333" s="13"/>
      <c r="FN333" s="13"/>
      <c r="FO333" s="13"/>
      <c r="FP333" s="13"/>
      <c r="FQ333" s="13"/>
      <c r="FR333" s="13"/>
      <c r="FS333" s="13"/>
      <c r="FT333" s="13"/>
      <c r="FU333" s="13"/>
      <c r="FV333" s="13"/>
      <c r="FW333" s="13"/>
      <c r="FX333" s="13"/>
      <c r="FY333" s="13"/>
      <c r="FZ333" s="13"/>
      <c r="GA333" s="13"/>
      <c r="GB333" s="13"/>
      <c r="GC333" s="13"/>
      <c r="GD333" s="13"/>
      <c r="GE333" s="13"/>
      <c r="GF333" s="13"/>
      <c r="GG333" s="13"/>
      <c r="GH333" s="13"/>
      <c r="GI333" s="13"/>
      <c r="GJ333" s="13"/>
      <c r="GK333" s="13"/>
      <c r="GL333" s="13"/>
      <c r="GM333" s="13"/>
      <c r="GN333" s="13"/>
      <c r="GO333" s="13"/>
      <c r="GP333" s="13"/>
      <c r="GQ333" s="13"/>
      <c r="GR333" s="13"/>
      <c r="GS333" s="13"/>
      <c r="GT333" s="13"/>
      <c r="GU333" s="13"/>
      <c r="GV333" s="13"/>
      <c r="GW333" s="13"/>
      <c r="GX333" s="13"/>
      <c r="GY333" s="13"/>
      <c r="GZ333" s="13"/>
      <c r="HA333" s="13"/>
      <c r="HB333" s="13"/>
      <c r="HC333" s="13"/>
      <c r="HD333" s="13"/>
      <c r="HE333" s="13"/>
      <c r="HF333" s="13"/>
      <c r="HG333" s="13"/>
      <c r="HH333" s="13"/>
      <c r="HI333" s="13"/>
      <c r="HJ333" s="13"/>
      <c r="HK333" s="13"/>
      <c r="HL333" s="13"/>
      <c r="HM333" s="13"/>
      <c r="HN333" s="13"/>
      <c r="HO333" s="13"/>
      <c r="HP333" s="13"/>
      <c r="HQ333" s="13"/>
      <c r="HR333" s="13"/>
      <c r="HS333" s="13"/>
      <c r="HT333" s="13"/>
      <c r="HU333" s="13"/>
      <c r="HV333" s="13"/>
      <c r="HW333" s="13"/>
      <c r="HX333" s="13"/>
      <c r="HY333" s="13"/>
      <c r="HZ333" s="13"/>
      <c r="IA333" s="13"/>
      <c r="IB333" s="13"/>
      <c r="IC333" s="13"/>
      <c r="ID333" s="13"/>
      <c r="IE333" s="13"/>
      <c r="IF333" s="13"/>
      <c r="IG333" s="13"/>
      <c r="IH333" s="13"/>
      <c r="II333" s="13"/>
      <c r="IJ333" s="13"/>
      <c r="IK333" s="13"/>
      <c r="IL333" s="13"/>
      <c r="IM333" s="13"/>
      <c r="IN333" s="13"/>
      <c r="IO333" s="13"/>
      <c r="IP333" s="13"/>
      <c r="IQ333" s="13"/>
      <c r="IR333" s="13"/>
      <c r="IS333" s="13"/>
      <c r="IT333" s="13"/>
      <c r="IU333" s="13"/>
      <c r="IV333" s="13"/>
      <c r="IW333" s="13"/>
      <c r="IX333" s="13"/>
      <c r="IY333" s="13"/>
      <c r="IZ333" s="13"/>
      <c r="JA333" s="13"/>
      <c r="JB333" s="13"/>
      <c r="JC333" s="13"/>
      <c r="JD333" s="13"/>
      <c r="JE333" s="13"/>
      <c r="JF333" s="13"/>
      <c r="JG333" s="13"/>
      <c r="JH333" s="13"/>
      <c r="JI333" s="13"/>
      <c r="JJ333" s="13"/>
      <c r="JK333" s="13"/>
    </row>
    <row r="334" spans="21:271" x14ac:dyDescent="0.2">
      <c r="U334" s="13"/>
      <c r="V334" s="13"/>
      <c r="W334" s="13"/>
      <c r="X334" s="13"/>
      <c r="Y334" s="13"/>
      <c r="Z334" s="13"/>
      <c r="AA334" s="13"/>
      <c r="AB334" s="13"/>
      <c r="AC334" s="13"/>
      <c r="AD334" s="13"/>
      <c r="AE334" s="13"/>
      <c r="AF334" s="13"/>
      <c r="AG334" s="13"/>
      <c r="AH334" s="13"/>
      <c r="AI334" s="13"/>
      <c r="AJ334" s="13"/>
      <c r="AK334" s="13"/>
      <c r="AL334" s="13"/>
      <c r="AM334" s="13"/>
      <c r="AN334" s="13"/>
      <c r="AO334" s="13"/>
      <c r="AP334" s="13"/>
      <c r="AQ334" s="13"/>
      <c r="AR334" s="13"/>
      <c r="AS334" s="13"/>
      <c r="AT334" s="13"/>
      <c r="AU334" s="13"/>
      <c r="AV334" s="13"/>
      <c r="AW334" s="13"/>
      <c r="AX334" s="13"/>
      <c r="AY334" s="13"/>
      <c r="AZ334" s="13"/>
      <c r="BA334" s="13"/>
      <c r="BB334" s="13"/>
      <c r="BC334" s="13"/>
      <c r="BD334" s="13"/>
      <c r="BE334" s="13"/>
      <c r="BF334" s="13"/>
      <c r="BG334" s="13"/>
      <c r="BH334" s="13"/>
      <c r="BI334" s="13"/>
      <c r="BJ334" s="13"/>
      <c r="BK334" s="13"/>
      <c r="BL334" s="13"/>
      <c r="BM334" s="13"/>
      <c r="BN334" s="13"/>
      <c r="BO334" s="13"/>
      <c r="BP334" s="13"/>
      <c r="BQ334" s="13"/>
      <c r="BR334" s="13"/>
      <c r="BS334" s="13"/>
      <c r="BT334" s="13"/>
      <c r="BU334" s="13"/>
      <c r="BV334" s="13"/>
      <c r="BW334" s="13"/>
      <c r="BX334" s="13"/>
      <c r="BY334" s="13"/>
      <c r="BZ334" s="13"/>
      <c r="CA334" s="13"/>
      <c r="CB334" s="13"/>
      <c r="CC334" s="13"/>
      <c r="CD334" s="13"/>
      <c r="CE334" s="13"/>
      <c r="CF334" s="13"/>
      <c r="CG334" s="13"/>
      <c r="CH334" s="13"/>
      <c r="CI334" s="13"/>
      <c r="CJ334" s="13"/>
      <c r="CK334" s="13"/>
      <c r="CL334" s="13"/>
      <c r="CM334" s="13"/>
      <c r="CN334" s="13"/>
      <c r="CO334" s="13"/>
      <c r="CP334" s="13"/>
      <c r="CQ334" s="13"/>
      <c r="CR334" s="13"/>
      <c r="CS334" s="13"/>
      <c r="CT334" s="13"/>
      <c r="CU334" s="13"/>
      <c r="CV334" s="13"/>
      <c r="CW334" s="13"/>
      <c r="CX334" s="13"/>
      <c r="CY334" s="13"/>
      <c r="CZ334" s="13"/>
      <c r="DA334" s="13"/>
      <c r="DB334" s="13"/>
      <c r="DC334" s="13"/>
      <c r="DD334" s="13"/>
      <c r="DE334" s="13"/>
      <c r="DF334" s="13"/>
      <c r="DG334" s="13"/>
      <c r="DH334" s="13"/>
      <c r="DI334" s="13"/>
      <c r="DJ334" s="13"/>
      <c r="DK334" s="13"/>
      <c r="DL334" s="13"/>
      <c r="DM334" s="13"/>
      <c r="DN334" s="13"/>
      <c r="DO334" s="13"/>
      <c r="DP334" s="13"/>
      <c r="DQ334" s="13"/>
      <c r="DR334" s="13"/>
      <c r="DS334" s="13"/>
      <c r="DT334" s="13"/>
      <c r="DU334" s="13"/>
      <c r="DV334" s="13"/>
      <c r="DW334" s="13"/>
      <c r="DX334" s="13"/>
      <c r="DY334" s="13"/>
      <c r="DZ334" s="13"/>
      <c r="EA334" s="13"/>
      <c r="EB334" s="13"/>
      <c r="EC334" s="13"/>
      <c r="ED334" s="13"/>
      <c r="EE334" s="13"/>
      <c r="EF334" s="13"/>
      <c r="EG334" s="13"/>
      <c r="EH334" s="13"/>
      <c r="EI334" s="13"/>
      <c r="EJ334" s="13"/>
      <c r="EK334" s="13"/>
      <c r="EL334" s="13"/>
      <c r="EM334" s="13"/>
      <c r="EN334" s="13"/>
      <c r="EO334" s="13"/>
      <c r="EP334" s="13"/>
      <c r="EQ334" s="13"/>
      <c r="ER334" s="13"/>
      <c r="ES334" s="13"/>
      <c r="ET334" s="13"/>
      <c r="EU334" s="13"/>
      <c r="EV334" s="13"/>
      <c r="EW334" s="13"/>
      <c r="EX334" s="13"/>
      <c r="EY334" s="13"/>
      <c r="EZ334" s="13"/>
      <c r="FA334" s="13"/>
      <c r="FB334" s="13"/>
      <c r="FC334" s="13"/>
      <c r="FD334" s="13"/>
      <c r="FE334" s="13"/>
      <c r="FF334" s="13"/>
      <c r="FG334" s="13"/>
      <c r="FH334" s="13"/>
      <c r="FI334" s="13"/>
      <c r="FJ334" s="13"/>
      <c r="FK334" s="13"/>
      <c r="FL334" s="13"/>
      <c r="FM334" s="13"/>
      <c r="FN334" s="13"/>
      <c r="FO334" s="13"/>
      <c r="FP334" s="13"/>
      <c r="FQ334" s="13"/>
      <c r="FR334" s="13"/>
      <c r="FS334" s="13"/>
      <c r="FT334" s="13"/>
      <c r="FU334" s="13"/>
      <c r="FV334" s="13"/>
      <c r="FW334" s="13"/>
      <c r="FX334" s="13"/>
      <c r="FY334" s="13"/>
      <c r="FZ334" s="13"/>
      <c r="GA334" s="13"/>
      <c r="GB334" s="13"/>
      <c r="GC334" s="13"/>
      <c r="GD334" s="13"/>
      <c r="GE334" s="13"/>
      <c r="GF334" s="13"/>
      <c r="GG334" s="13"/>
      <c r="GH334" s="13"/>
      <c r="GI334" s="13"/>
      <c r="GJ334" s="13"/>
      <c r="GK334" s="13"/>
      <c r="GL334" s="13"/>
      <c r="GM334" s="13"/>
      <c r="GN334" s="13"/>
      <c r="GO334" s="13"/>
      <c r="GP334" s="13"/>
      <c r="GQ334" s="13"/>
      <c r="GR334" s="13"/>
      <c r="GS334" s="13"/>
      <c r="GT334" s="13"/>
      <c r="GU334" s="13"/>
      <c r="GV334" s="13"/>
      <c r="GW334" s="13"/>
      <c r="GX334" s="13"/>
      <c r="GY334" s="13"/>
      <c r="GZ334" s="13"/>
      <c r="HA334" s="13"/>
      <c r="HB334" s="13"/>
      <c r="HC334" s="13"/>
      <c r="HD334" s="13"/>
      <c r="HE334" s="13"/>
      <c r="HF334" s="13"/>
      <c r="HG334" s="13"/>
      <c r="HH334" s="13"/>
      <c r="HI334" s="13"/>
      <c r="HJ334" s="13"/>
      <c r="HK334" s="13"/>
      <c r="HL334" s="13"/>
      <c r="HM334" s="13"/>
      <c r="HN334" s="13"/>
      <c r="HO334" s="13"/>
      <c r="HP334" s="13"/>
      <c r="HQ334" s="13"/>
      <c r="HR334" s="13"/>
      <c r="HS334" s="13"/>
      <c r="HT334" s="13"/>
      <c r="HU334" s="13"/>
      <c r="HV334" s="13"/>
      <c r="HW334" s="13"/>
      <c r="HX334" s="13"/>
      <c r="HY334" s="13"/>
      <c r="HZ334" s="13"/>
      <c r="IA334" s="13"/>
      <c r="IB334" s="13"/>
      <c r="IC334" s="13"/>
      <c r="ID334" s="13"/>
      <c r="IE334" s="13"/>
      <c r="IF334" s="13"/>
      <c r="IG334" s="13"/>
      <c r="IH334" s="13"/>
      <c r="II334" s="13"/>
      <c r="IJ334" s="13"/>
      <c r="IK334" s="13"/>
      <c r="IL334" s="13"/>
      <c r="IM334" s="13"/>
      <c r="IN334" s="13"/>
      <c r="IO334" s="13"/>
      <c r="IP334" s="13"/>
      <c r="IQ334" s="13"/>
      <c r="IR334" s="13"/>
      <c r="IS334" s="13"/>
      <c r="IT334" s="13"/>
      <c r="IU334" s="13"/>
      <c r="IV334" s="13"/>
      <c r="IW334" s="13"/>
      <c r="IX334" s="13"/>
      <c r="IY334" s="13"/>
      <c r="IZ334" s="13"/>
      <c r="JA334" s="13"/>
      <c r="JB334" s="13"/>
      <c r="JC334" s="13"/>
      <c r="JD334" s="13"/>
      <c r="JE334" s="13"/>
      <c r="JF334" s="13"/>
      <c r="JG334" s="13"/>
      <c r="JH334" s="13"/>
      <c r="JI334" s="13"/>
      <c r="JJ334" s="13"/>
      <c r="JK334" s="13"/>
    </row>
    <row r="335" spans="21:271" x14ac:dyDescent="0.2">
      <c r="U335" s="13"/>
      <c r="V335" s="13"/>
      <c r="W335" s="13"/>
      <c r="X335" s="13"/>
      <c r="Y335" s="13"/>
      <c r="Z335" s="13"/>
      <c r="AA335" s="13"/>
      <c r="AB335" s="13"/>
      <c r="AC335" s="13"/>
      <c r="AD335" s="13"/>
      <c r="AE335" s="13"/>
      <c r="AF335" s="13"/>
      <c r="AG335" s="13"/>
      <c r="AH335" s="13"/>
      <c r="AI335" s="13"/>
      <c r="AJ335" s="13"/>
      <c r="AK335" s="13"/>
      <c r="AL335" s="13"/>
      <c r="AM335" s="13"/>
      <c r="AN335" s="13"/>
      <c r="AO335" s="13"/>
      <c r="AP335" s="13"/>
      <c r="AQ335" s="13"/>
      <c r="AR335" s="13"/>
      <c r="AS335" s="13"/>
      <c r="AT335" s="13"/>
      <c r="AU335" s="13"/>
      <c r="AV335" s="13"/>
      <c r="AW335" s="13"/>
      <c r="AX335" s="13"/>
      <c r="AY335" s="13"/>
      <c r="AZ335" s="13"/>
      <c r="BA335" s="13"/>
      <c r="BB335" s="13"/>
      <c r="BC335" s="13"/>
      <c r="BD335" s="13"/>
      <c r="BE335" s="13"/>
      <c r="BF335" s="13"/>
      <c r="BG335" s="13"/>
      <c r="BH335" s="13"/>
      <c r="BI335" s="13"/>
      <c r="BJ335" s="13"/>
      <c r="BK335" s="13"/>
      <c r="BL335" s="13"/>
      <c r="BM335" s="13"/>
      <c r="BN335" s="13"/>
      <c r="BO335" s="13"/>
      <c r="BP335" s="13"/>
      <c r="BQ335" s="13"/>
      <c r="BR335" s="13"/>
      <c r="BS335" s="13"/>
      <c r="BT335" s="13"/>
      <c r="BU335" s="13"/>
      <c r="BV335" s="13"/>
      <c r="BW335" s="13"/>
      <c r="BX335" s="13"/>
      <c r="BY335" s="13"/>
      <c r="BZ335" s="13"/>
      <c r="CA335" s="13"/>
      <c r="CB335" s="13"/>
      <c r="CC335" s="13"/>
      <c r="CD335" s="13"/>
      <c r="CE335" s="13"/>
      <c r="CF335" s="13"/>
      <c r="CG335" s="13"/>
      <c r="CH335" s="13"/>
      <c r="CI335" s="13"/>
      <c r="CJ335" s="13"/>
      <c r="CK335" s="13"/>
      <c r="CL335" s="13"/>
      <c r="CM335" s="13"/>
      <c r="CN335" s="13"/>
      <c r="CO335" s="13"/>
      <c r="CP335" s="13"/>
      <c r="CQ335" s="13"/>
      <c r="CR335" s="13"/>
      <c r="CS335" s="13"/>
      <c r="CT335" s="13"/>
      <c r="CU335" s="13"/>
      <c r="CV335" s="13"/>
      <c r="CW335" s="13"/>
      <c r="CX335" s="13"/>
      <c r="CY335" s="13"/>
      <c r="CZ335" s="13"/>
      <c r="DA335" s="13"/>
      <c r="DB335" s="13"/>
      <c r="DC335" s="13"/>
      <c r="DD335" s="13"/>
      <c r="DE335" s="13"/>
      <c r="DF335" s="13"/>
      <c r="DG335" s="13"/>
      <c r="DH335" s="13"/>
      <c r="DI335" s="13"/>
      <c r="DJ335" s="13"/>
      <c r="DK335" s="13"/>
      <c r="DL335" s="13"/>
      <c r="DM335" s="13"/>
      <c r="DN335" s="13"/>
      <c r="DO335" s="13"/>
      <c r="DP335" s="13"/>
      <c r="DQ335" s="13"/>
      <c r="DR335" s="13"/>
      <c r="DS335" s="13"/>
      <c r="DT335" s="13"/>
      <c r="DU335" s="13"/>
      <c r="DV335" s="13"/>
      <c r="DW335" s="13"/>
      <c r="DX335" s="13"/>
      <c r="DY335" s="13"/>
      <c r="DZ335" s="13"/>
      <c r="EA335" s="13"/>
      <c r="EB335" s="13"/>
      <c r="EC335" s="13"/>
      <c r="ED335" s="13"/>
      <c r="EE335" s="13"/>
      <c r="EF335" s="13"/>
      <c r="EG335" s="13"/>
      <c r="EH335" s="13"/>
      <c r="EI335" s="13"/>
      <c r="EJ335" s="13"/>
      <c r="EK335" s="13"/>
      <c r="EL335" s="13"/>
      <c r="EM335" s="13"/>
      <c r="EN335" s="13"/>
      <c r="EO335" s="13"/>
      <c r="EP335" s="13"/>
      <c r="EQ335" s="13"/>
      <c r="ER335" s="13"/>
      <c r="ES335" s="13"/>
      <c r="ET335" s="13"/>
      <c r="EU335" s="13"/>
      <c r="EV335" s="13"/>
      <c r="EW335" s="13"/>
      <c r="EX335" s="13"/>
      <c r="EY335" s="13"/>
      <c r="EZ335" s="13"/>
      <c r="FA335" s="13"/>
      <c r="FB335" s="13"/>
      <c r="FC335" s="13"/>
      <c r="FD335" s="13"/>
      <c r="FE335" s="13"/>
      <c r="FF335" s="13"/>
      <c r="FG335" s="13"/>
      <c r="FH335" s="13"/>
      <c r="FI335" s="13"/>
      <c r="FJ335" s="13"/>
      <c r="FK335" s="13"/>
      <c r="FL335" s="13"/>
      <c r="FM335" s="13"/>
      <c r="FN335" s="13"/>
      <c r="FO335" s="13"/>
      <c r="FP335" s="13"/>
      <c r="FQ335" s="13"/>
      <c r="FR335" s="13"/>
      <c r="FS335" s="13"/>
      <c r="FT335" s="13"/>
      <c r="FU335" s="13"/>
      <c r="FV335" s="13"/>
      <c r="FW335" s="13"/>
      <c r="FX335" s="13"/>
      <c r="FY335" s="13"/>
      <c r="FZ335" s="13"/>
      <c r="GA335" s="13"/>
      <c r="GB335" s="13"/>
      <c r="GC335" s="13"/>
      <c r="GD335" s="13"/>
      <c r="GE335" s="13"/>
      <c r="GF335" s="13"/>
      <c r="GG335" s="13"/>
      <c r="GH335" s="13"/>
      <c r="GI335" s="13"/>
      <c r="GJ335" s="13"/>
      <c r="GK335" s="13"/>
      <c r="GL335" s="13"/>
      <c r="GM335" s="13"/>
      <c r="GN335" s="13"/>
      <c r="GO335" s="13"/>
      <c r="GP335" s="13"/>
      <c r="GQ335" s="13"/>
      <c r="GR335" s="13"/>
      <c r="GS335" s="13"/>
      <c r="GT335" s="13"/>
      <c r="GU335" s="13"/>
      <c r="GV335" s="13"/>
      <c r="GW335" s="13"/>
      <c r="GX335" s="13"/>
      <c r="GY335" s="13"/>
      <c r="GZ335" s="13"/>
      <c r="HA335" s="13"/>
      <c r="HB335" s="13"/>
      <c r="HC335" s="13"/>
      <c r="HD335" s="13"/>
      <c r="HE335" s="13"/>
      <c r="HF335" s="13"/>
      <c r="HG335" s="13"/>
      <c r="HH335" s="13"/>
      <c r="HI335" s="13"/>
      <c r="HJ335" s="13"/>
      <c r="HK335" s="13"/>
      <c r="HL335" s="13"/>
      <c r="HM335" s="13"/>
      <c r="HN335" s="13"/>
      <c r="HO335" s="13"/>
      <c r="HP335" s="13"/>
      <c r="HQ335" s="13"/>
      <c r="HR335" s="13"/>
      <c r="HS335" s="13"/>
      <c r="HT335" s="13"/>
      <c r="HU335" s="13"/>
      <c r="HV335" s="13"/>
      <c r="HW335" s="13"/>
      <c r="HX335" s="13"/>
      <c r="HY335" s="13"/>
      <c r="HZ335" s="13"/>
      <c r="IA335" s="13"/>
      <c r="IB335" s="13"/>
      <c r="IC335" s="13"/>
      <c r="ID335" s="13"/>
      <c r="IE335" s="13"/>
      <c r="IF335" s="13"/>
      <c r="IG335" s="13"/>
      <c r="IH335" s="13"/>
      <c r="II335" s="13"/>
      <c r="IJ335" s="13"/>
      <c r="IK335" s="13"/>
      <c r="IL335" s="13"/>
      <c r="IM335" s="13"/>
      <c r="IN335" s="13"/>
      <c r="IO335" s="13"/>
      <c r="IP335" s="13"/>
      <c r="IQ335" s="13"/>
      <c r="IR335" s="13"/>
      <c r="IS335" s="13"/>
      <c r="IT335" s="13"/>
      <c r="IU335" s="13"/>
      <c r="IV335" s="13"/>
      <c r="IW335" s="13"/>
      <c r="IX335" s="13"/>
      <c r="IY335" s="13"/>
      <c r="IZ335" s="13"/>
      <c r="JA335" s="13"/>
      <c r="JB335" s="13"/>
      <c r="JC335" s="13"/>
      <c r="JD335" s="13"/>
      <c r="JE335" s="13"/>
      <c r="JF335" s="13"/>
      <c r="JG335" s="13"/>
      <c r="JH335" s="13"/>
      <c r="JI335" s="13"/>
      <c r="JJ335" s="13"/>
      <c r="JK335" s="13"/>
    </row>
    <row r="336" spans="21:271" x14ac:dyDescent="0.2">
      <c r="U336" s="13"/>
      <c r="V336" s="13"/>
      <c r="W336" s="13"/>
      <c r="X336" s="13"/>
      <c r="Y336" s="13"/>
      <c r="Z336" s="13"/>
      <c r="AA336" s="13"/>
      <c r="AB336" s="13"/>
      <c r="AC336" s="13"/>
      <c r="AD336" s="13"/>
      <c r="AE336" s="13"/>
      <c r="AF336" s="13"/>
      <c r="AG336" s="13"/>
      <c r="AH336" s="13"/>
      <c r="AI336" s="13"/>
      <c r="AJ336" s="13"/>
      <c r="AK336" s="13"/>
      <c r="AL336" s="13"/>
      <c r="AM336" s="13"/>
      <c r="AN336" s="13"/>
      <c r="AO336" s="13"/>
      <c r="AP336" s="13"/>
      <c r="AQ336" s="13"/>
      <c r="AR336" s="13"/>
      <c r="AS336" s="13"/>
      <c r="AT336" s="13"/>
      <c r="AU336" s="13"/>
      <c r="AV336" s="13"/>
      <c r="AW336" s="13"/>
      <c r="AX336" s="13"/>
      <c r="AY336" s="13"/>
      <c r="AZ336" s="13"/>
      <c r="BA336" s="13"/>
      <c r="BB336" s="13"/>
      <c r="BC336" s="13"/>
      <c r="BD336" s="13"/>
      <c r="BE336" s="13"/>
      <c r="BF336" s="13"/>
      <c r="BG336" s="13"/>
      <c r="BH336" s="13"/>
      <c r="BI336" s="13"/>
      <c r="BJ336" s="13"/>
      <c r="BK336" s="13"/>
      <c r="BL336" s="13"/>
      <c r="BM336" s="13"/>
      <c r="BN336" s="13"/>
      <c r="BO336" s="13"/>
      <c r="BP336" s="13"/>
      <c r="BQ336" s="13"/>
      <c r="BR336" s="13"/>
      <c r="BS336" s="13"/>
      <c r="BT336" s="13"/>
      <c r="BU336" s="13"/>
      <c r="BV336" s="13"/>
      <c r="BW336" s="13"/>
      <c r="BX336" s="13"/>
      <c r="BY336" s="13"/>
      <c r="BZ336" s="13"/>
      <c r="CA336" s="13"/>
      <c r="CB336" s="13"/>
      <c r="CC336" s="13"/>
      <c r="CD336" s="13"/>
      <c r="CE336" s="13"/>
      <c r="CF336" s="13"/>
      <c r="CG336" s="13"/>
      <c r="CH336" s="13"/>
      <c r="CI336" s="13"/>
      <c r="CJ336" s="13"/>
      <c r="CK336" s="13"/>
      <c r="CL336" s="13"/>
      <c r="CM336" s="13"/>
      <c r="CN336" s="13"/>
      <c r="CO336" s="13"/>
      <c r="CP336" s="13"/>
      <c r="CQ336" s="13"/>
      <c r="CR336" s="13"/>
      <c r="CS336" s="13"/>
      <c r="CT336" s="13"/>
      <c r="CU336" s="13"/>
      <c r="CV336" s="13"/>
      <c r="CW336" s="13"/>
      <c r="CX336" s="13"/>
      <c r="CY336" s="13"/>
      <c r="CZ336" s="13"/>
      <c r="DA336" s="13"/>
      <c r="DB336" s="13"/>
      <c r="DC336" s="13"/>
      <c r="DD336" s="13"/>
      <c r="DE336" s="13"/>
      <c r="DF336" s="13"/>
      <c r="DG336" s="13"/>
      <c r="DH336" s="13"/>
      <c r="DI336" s="13"/>
      <c r="DJ336" s="13"/>
      <c r="DK336" s="13"/>
      <c r="DL336" s="13"/>
      <c r="DM336" s="13"/>
      <c r="DN336" s="13"/>
      <c r="DO336" s="13"/>
      <c r="DP336" s="13"/>
      <c r="DQ336" s="13"/>
      <c r="DR336" s="13"/>
      <c r="DS336" s="13"/>
      <c r="DT336" s="13"/>
      <c r="DU336" s="13"/>
      <c r="DV336" s="13"/>
      <c r="DW336" s="13"/>
      <c r="DX336" s="13"/>
      <c r="DY336" s="13"/>
      <c r="DZ336" s="13"/>
      <c r="EA336" s="13"/>
      <c r="EB336" s="13"/>
      <c r="EC336" s="13"/>
      <c r="ED336" s="13"/>
      <c r="EE336" s="13"/>
      <c r="EF336" s="13"/>
      <c r="EG336" s="13"/>
      <c r="EH336" s="13"/>
      <c r="EI336" s="13"/>
      <c r="EJ336" s="13"/>
      <c r="EK336" s="13"/>
      <c r="EL336" s="13"/>
      <c r="EM336" s="13"/>
      <c r="EN336" s="13"/>
      <c r="EO336" s="13"/>
      <c r="EP336" s="13"/>
      <c r="EQ336" s="13"/>
      <c r="ER336" s="13"/>
      <c r="ES336" s="13"/>
      <c r="ET336" s="13"/>
      <c r="EU336" s="13"/>
      <c r="EV336" s="13"/>
      <c r="EW336" s="13"/>
      <c r="EX336" s="13"/>
      <c r="EY336" s="13"/>
      <c r="EZ336" s="13"/>
      <c r="FA336" s="13"/>
      <c r="FB336" s="13"/>
      <c r="FC336" s="13"/>
      <c r="FD336" s="13"/>
      <c r="FE336" s="13"/>
      <c r="FF336" s="13"/>
      <c r="FG336" s="13"/>
      <c r="FH336" s="13"/>
      <c r="FI336" s="13"/>
      <c r="FJ336" s="13"/>
      <c r="FK336" s="13"/>
      <c r="FL336" s="13"/>
      <c r="FM336" s="13"/>
      <c r="FN336" s="13"/>
      <c r="FO336" s="13"/>
      <c r="FP336" s="13"/>
      <c r="FQ336" s="13"/>
      <c r="FR336" s="13"/>
      <c r="FS336" s="13"/>
      <c r="FT336" s="13"/>
      <c r="FU336" s="13"/>
      <c r="FV336" s="13"/>
      <c r="FW336" s="13"/>
      <c r="FX336" s="13"/>
      <c r="FY336" s="13"/>
      <c r="FZ336" s="13"/>
      <c r="GA336" s="13"/>
      <c r="GB336" s="13"/>
      <c r="GC336" s="13"/>
      <c r="GD336" s="13"/>
      <c r="GE336" s="13"/>
      <c r="GF336" s="13"/>
      <c r="GG336" s="13"/>
      <c r="GH336" s="13"/>
      <c r="GI336" s="13"/>
      <c r="GJ336" s="13"/>
      <c r="GK336" s="13"/>
      <c r="GL336" s="13"/>
      <c r="GM336" s="13"/>
      <c r="GN336" s="13"/>
      <c r="GO336" s="13"/>
      <c r="GP336" s="13"/>
      <c r="GQ336" s="13"/>
      <c r="GR336" s="13"/>
      <c r="GS336" s="13"/>
      <c r="GT336" s="13"/>
      <c r="GU336" s="13"/>
      <c r="GV336" s="13"/>
      <c r="GW336" s="13"/>
      <c r="GX336" s="13"/>
      <c r="GY336" s="13"/>
      <c r="GZ336" s="13"/>
      <c r="HA336" s="13"/>
      <c r="HB336" s="13"/>
      <c r="HC336" s="13"/>
      <c r="HD336" s="13"/>
      <c r="HE336" s="13"/>
      <c r="HF336" s="13"/>
      <c r="HG336" s="13"/>
      <c r="HH336" s="13"/>
      <c r="HI336" s="13"/>
      <c r="HJ336" s="13"/>
      <c r="HK336" s="13"/>
      <c r="HL336" s="13"/>
      <c r="HM336" s="13"/>
      <c r="HN336" s="13"/>
      <c r="HO336" s="13"/>
      <c r="HP336" s="13"/>
      <c r="HQ336" s="13"/>
      <c r="HR336" s="13"/>
      <c r="HS336" s="13"/>
      <c r="HT336" s="13"/>
      <c r="HU336" s="13"/>
      <c r="HV336" s="13"/>
      <c r="HW336" s="13"/>
      <c r="HX336" s="13"/>
      <c r="HY336" s="13"/>
      <c r="HZ336" s="13"/>
      <c r="IA336" s="13"/>
      <c r="IB336" s="13"/>
      <c r="IC336" s="13"/>
      <c r="ID336" s="13"/>
      <c r="IE336" s="13"/>
      <c r="IF336" s="13"/>
      <c r="IG336" s="13"/>
      <c r="IH336" s="13"/>
      <c r="II336" s="13"/>
      <c r="IJ336" s="13"/>
      <c r="IK336" s="13"/>
      <c r="IL336" s="13"/>
      <c r="IM336" s="13"/>
      <c r="IN336" s="13"/>
      <c r="IO336" s="13"/>
      <c r="IP336" s="13"/>
      <c r="IQ336" s="13"/>
      <c r="IR336" s="13"/>
      <c r="IS336" s="13"/>
      <c r="IT336" s="13"/>
      <c r="IU336" s="13"/>
      <c r="IV336" s="13"/>
      <c r="IW336" s="13"/>
      <c r="IX336" s="13"/>
      <c r="IY336" s="13"/>
      <c r="IZ336" s="13"/>
      <c r="JA336" s="13"/>
      <c r="JB336" s="13"/>
      <c r="JC336" s="13"/>
      <c r="JD336" s="13"/>
      <c r="JE336" s="13"/>
      <c r="JF336" s="13"/>
      <c r="JG336" s="13"/>
      <c r="JH336" s="13"/>
      <c r="JI336" s="13"/>
      <c r="JJ336" s="13"/>
      <c r="JK336" s="13"/>
    </row>
    <row r="337" spans="21:271" x14ac:dyDescent="0.2">
      <c r="U337" s="13"/>
      <c r="V337" s="13"/>
      <c r="W337" s="13"/>
      <c r="X337" s="13"/>
      <c r="Y337" s="13"/>
      <c r="Z337" s="13"/>
      <c r="AA337" s="13"/>
      <c r="AB337" s="13"/>
      <c r="AC337" s="13"/>
      <c r="AD337" s="13"/>
      <c r="AE337" s="13"/>
      <c r="AF337" s="13"/>
      <c r="AG337" s="13"/>
      <c r="AH337" s="13"/>
      <c r="AI337" s="13"/>
      <c r="AJ337" s="13"/>
      <c r="AK337" s="13"/>
      <c r="AL337" s="13"/>
      <c r="AM337" s="13"/>
      <c r="AN337" s="13"/>
      <c r="AO337" s="13"/>
      <c r="AP337" s="13"/>
      <c r="AQ337" s="13"/>
      <c r="AR337" s="13"/>
      <c r="AS337" s="13"/>
      <c r="AT337" s="13"/>
      <c r="AU337" s="13"/>
      <c r="AV337" s="13"/>
      <c r="AW337" s="13"/>
      <c r="AX337" s="13"/>
      <c r="AY337" s="13"/>
      <c r="AZ337" s="13"/>
      <c r="BA337" s="13"/>
      <c r="BB337" s="13"/>
      <c r="BC337" s="13"/>
      <c r="BD337" s="13"/>
      <c r="BE337" s="13"/>
      <c r="BF337" s="13"/>
      <c r="BG337" s="13"/>
      <c r="BH337" s="13"/>
      <c r="BI337" s="13"/>
      <c r="BJ337" s="13"/>
      <c r="BK337" s="13"/>
      <c r="BL337" s="13"/>
      <c r="BM337" s="13"/>
      <c r="BN337" s="13"/>
      <c r="BO337" s="13"/>
      <c r="BP337" s="13"/>
      <c r="BQ337" s="13"/>
      <c r="BR337" s="13"/>
      <c r="BS337" s="13"/>
      <c r="BT337" s="13"/>
      <c r="BU337" s="13"/>
      <c r="BV337" s="13"/>
      <c r="BW337" s="13"/>
      <c r="BX337" s="13"/>
      <c r="BY337" s="13"/>
      <c r="BZ337" s="13"/>
      <c r="CA337" s="13"/>
      <c r="CB337" s="13"/>
      <c r="CC337" s="13"/>
      <c r="CD337" s="13"/>
      <c r="CE337" s="13"/>
      <c r="CF337" s="13"/>
      <c r="CG337" s="13"/>
      <c r="CH337" s="13"/>
      <c r="CI337" s="13"/>
      <c r="CJ337" s="13"/>
      <c r="CK337" s="13"/>
      <c r="CL337" s="13"/>
      <c r="CM337" s="13"/>
      <c r="CN337" s="13"/>
      <c r="CO337" s="13"/>
      <c r="CP337" s="13"/>
      <c r="CQ337" s="13"/>
      <c r="CR337" s="13"/>
      <c r="CS337" s="13"/>
      <c r="CT337" s="13"/>
      <c r="CU337" s="13"/>
      <c r="CV337" s="13"/>
      <c r="CW337" s="13"/>
      <c r="CX337" s="13"/>
      <c r="CY337" s="13"/>
      <c r="CZ337" s="13"/>
      <c r="DA337" s="13"/>
      <c r="DB337" s="13"/>
      <c r="DC337" s="13"/>
      <c r="DD337" s="13"/>
      <c r="DE337" s="13"/>
      <c r="DF337" s="13"/>
      <c r="DG337" s="13"/>
      <c r="DH337" s="13"/>
      <c r="DI337" s="13"/>
      <c r="DJ337" s="13"/>
      <c r="DK337" s="13"/>
      <c r="DL337" s="13"/>
      <c r="DM337" s="13"/>
      <c r="DN337" s="13"/>
      <c r="DO337" s="13"/>
      <c r="DP337" s="13"/>
      <c r="DQ337" s="13"/>
      <c r="DR337" s="13"/>
      <c r="DS337" s="13"/>
      <c r="DT337" s="13"/>
      <c r="DU337" s="13"/>
      <c r="DV337" s="13"/>
      <c r="DW337" s="13"/>
      <c r="DX337" s="13"/>
      <c r="DY337" s="13"/>
      <c r="DZ337" s="13"/>
      <c r="EA337" s="13"/>
      <c r="EB337" s="13"/>
      <c r="EC337" s="13"/>
      <c r="ED337" s="13"/>
      <c r="EE337" s="13"/>
      <c r="EF337" s="13"/>
      <c r="EG337" s="13"/>
      <c r="EH337" s="13"/>
      <c r="EI337" s="13"/>
      <c r="EJ337" s="13"/>
      <c r="EK337" s="13"/>
      <c r="EL337" s="13"/>
      <c r="EM337" s="13"/>
      <c r="EN337" s="13"/>
      <c r="EO337" s="13"/>
      <c r="EP337" s="13"/>
      <c r="EQ337" s="13"/>
      <c r="ER337" s="13"/>
      <c r="ES337" s="13"/>
      <c r="ET337" s="13"/>
      <c r="EU337" s="13"/>
      <c r="EV337" s="13"/>
      <c r="EW337" s="13"/>
      <c r="EX337" s="13"/>
      <c r="EY337" s="13"/>
      <c r="EZ337" s="13"/>
      <c r="FA337" s="13"/>
      <c r="FB337" s="13"/>
      <c r="FC337" s="13"/>
      <c r="FD337" s="13"/>
      <c r="FE337" s="13"/>
      <c r="FF337" s="13"/>
      <c r="FG337" s="13"/>
      <c r="FH337" s="13"/>
      <c r="FI337" s="13"/>
      <c r="FJ337" s="13"/>
      <c r="FK337" s="13"/>
      <c r="FL337" s="13"/>
      <c r="FM337" s="13"/>
      <c r="FN337" s="13"/>
      <c r="FO337" s="13"/>
      <c r="FP337" s="13"/>
      <c r="FQ337" s="13"/>
      <c r="FR337" s="13"/>
      <c r="FS337" s="13"/>
      <c r="FT337" s="13"/>
      <c r="FU337" s="13"/>
      <c r="FV337" s="13"/>
      <c r="FW337" s="13"/>
      <c r="FX337" s="13"/>
      <c r="FY337" s="13"/>
      <c r="FZ337" s="13"/>
      <c r="GA337" s="13"/>
      <c r="GB337" s="13"/>
      <c r="GC337" s="13"/>
      <c r="GD337" s="13"/>
      <c r="GE337" s="13"/>
      <c r="GF337" s="13"/>
      <c r="GG337" s="13"/>
      <c r="GH337" s="13"/>
      <c r="GI337" s="13"/>
      <c r="GJ337" s="13"/>
      <c r="GK337" s="13"/>
      <c r="GL337" s="13"/>
      <c r="GM337" s="13"/>
      <c r="GN337" s="13"/>
      <c r="GO337" s="13"/>
      <c r="GP337" s="13"/>
      <c r="GQ337" s="13"/>
      <c r="GR337" s="13"/>
      <c r="GS337" s="13"/>
      <c r="GT337" s="13"/>
      <c r="GU337" s="13"/>
      <c r="GV337" s="13"/>
      <c r="GW337" s="13"/>
      <c r="GX337" s="13"/>
      <c r="GY337" s="13"/>
      <c r="GZ337" s="13"/>
      <c r="HA337" s="13"/>
      <c r="HB337" s="13"/>
      <c r="HC337" s="13"/>
      <c r="HD337" s="13"/>
      <c r="HE337" s="13"/>
      <c r="HF337" s="13"/>
      <c r="HG337" s="13"/>
      <c r="HH337" s="13"/>
      <c r="HI337" s="13"/>
      <c r="HJ337" s="13"/>
      <c r="HK337" s="13"/>
      <c r="HL337" s="13"/>
      <c r="HM337" s="13"/>
      <c r="HN337" s="13"/>
      <c r="HO337" s="13"/>
      <c r="HP337" s="13"/>
      <c r="HQ337" s="13"/>
      <c r="HR337" s="13"/>
      <c r="HS337" s="13"/>
      <c r="HT337" s="13"/>
      <c r="HU337" s="13"/>
      <c r="HV337" s="13"/>
      <c r="HW337" s="13"/>
      <c r="HX337" s="13"/>
      <c r="HY337" s="13"/>
      <c r="HZ337" s="13"/>
      <c r="IA337" s="13"/>
      <c r="IB337" s="13"/>
      <c r="IC337" s="13"/>
      <c r="ID337" s="13"/>
      <c r="IE337" s="13"/>
      <c r="IF337" s="13"/>
      <c r="IG337" s="13"/>
      <c r="IH337" s="13"/>
      <c r="II337" s="13"/>
      <c r="IJ337" s="13"/>
      <c r="IK337" s="13"/>
      <c r="IL337" s="13"/>
      <c r="IM337" s="13"/>
      <c r="IN337" s="13"/>
      <c r="IO337" s="13"/>
      <c r="IP337" s="13"/>
      <c r="IQ337" s="13"/>
      <c r="IR337" s="13"/>
      <c r="IS337" s="13"/>
      <c r="IT337" s="13"/>
      <c r="IU337" s="13"/>
      <c r="IV337" s="13"/>
      <c r="IW337" s="13"/>
      <c r="IX337" s="13"/>
      <c r="IY337" s="13"/>
      <c r="IZ337" s="13"/>
      <c r="JA337" s="13"/>
      <c r="JB337" s="13"/>
      <c r="JC337" s="13"/>
      <c r="JD337" s="13"/>
      <c r="JE337" s="13"/>
      <c r="JF337" s="13"/>
      <c r="JG337" s="13"/>
      <c r="JH337" s="13"/>
      <c r="JI337" s="13"/>
      <c r="JJ337" s="13"/>
      <c r="JK337" s="13"/>
    </row>
    <row r="338" spans="21:271" x14ac:dyDescent="0.2">
      <c r="U338" s="13"/>
      <c r="V338" s="13"/>
      <c r="W338" s="13"/>
      <c r="X338" s="13"/>
      <c r="Y338" s="13"/>
      <c r="Z338" s="13"/>
      <c r="AA338" s="13"/>
      <c r="AB338" s="13"/>
      <c r="AC338" s="13"/>
      <c r="AD338" s="13"/>
      <c r="AE338" s="13"/>
      <c r="AF338" s="13"/>
      <c r="AG338" s="13"/>
      <c r="AH338" s="13"/>
      <c r="AI338" s="13"/>
      <c r="AJ338" s="13"/>
      <c r="AK338" s="13"/>
      <c r="AL338" s="13"/>
      <c r="AM338" s="13"/>
      <c r="AN338" s="13"/>
      <c r="AO338" s="13"/>
      <c r="AP338" s="13"/>
      <c r="AQ338" s="13"/>
      <c r="AR338" s="13"/>
      <c r="AS338" s="13"/>
      <c r="AT338" s="13"/>
      <c r="AU338" s="13"/>
      <c r="AV338" s="13"/>
      <c r="AW338" s="13"/>
      <c r="AX338" s="13"/>
      <c r="AY338" s="13"/>
      <c r="AZ338" s="13"/>
      <c r="BA338" s="13"/>
      <c r="BB338" s="13"/>
      <c r="BC338" s="13"/>
      <c r="BD338" s="13"/>
      <c r="BE338" s="13"/>
      <c r="BF338" s="13"/>
      <c r="BG338" s="13"/>
      <c r="BH338" s="13"/>
      <c r="BI338" s="13"/>
      <c r="BJ338" s="13"/>
      <c r="BK338" s="13"/>
      <c r="BL338" s="13"/>
      <c r="BM338" s="13"/>
      <c r="BN338" s="13"/>
      <c r="BO338" s="13"/>
      <c r="BP338" s="13"/>
      <c r="BQ338" s="13"/>
      <c r="BR338" s="13"/>
      <c r="BS338" s="13"/>
      <c r="BT338" s="13"/>
      <c r="BU338" s="13"/>
      <c r="BV338" s="13"/>
      <c r="BW338" s="13"/>
      <c r="BX338" s="13"/>
      <c r="BY338" s="13"/>
      <c r="BZ338" s="13"/>
      <c r="CA338" s="13"/>
      <c r="CB338" s="13"/>
      <c r="CC338" s="13"/>
      <c r="CD338" s="13"/>
      <c r="CE338" s="13"/>
      <c r="CF338" s="13"/>
      <c r="CG338" s="13"/>
      <c r="CH338" s="13"/>
      <c r="CI338" s="13"/>
      <c r="CJ338" s="13"/>
      <c r="CK338" s="13"/>
      <c r="CL338" s="13"/>
      <c r="CM338" s="13"/>
      <c r="CN338" s="13"/>
      <c r="CO338" s="13"/>
      <c r="CP338" s="13"/>
      <c r="CQ338" s="13"/>
      <c r="CR338" s="13"/>
      <c r="CS338" s="13"/>
      <c r="CT338" s="13"/>
      <c r="CU338" s="13"/>
      <c r="CV338" s="13"/>
      <c r="CW338" s="13"/>
      <c r="CX338" s="13"/>
      <c r="CY338" s="13"/>
      <c r="CZ338" s="13"/>
      <c r="DA338" s="13"/>
      <c r="DB338" s="13"/>
      <c r="DC338" s="13"/>
      <c r="DD338" s="13"/>
      <c r="DE338" s="13"/>
      <c r="DF338" s="13"/>
      <c r="DG338" s="13"/>
      <c r="DH338" s="13"/>
      <c r="DI338" s="13"/>
      <c r="DJ338" s="13"/>
      <c r="DK338" s="13"/>
      <c r="DL338" s="13"/>
      <c r="DM338" s="13"/>
      <c r="DN338" s="13"/>
      <c r="DO338" s="13"/>
      <c r="DP338" s="13"/>
      <c r="DQ338" s="13"/>
      <c r="DR338" s="13"/>
      <c r="DS338" s="13"/>
      <c r="DT338" s="13"/>
      <c r="DU338" s="13"/>
      <c r="DV338" s="13"/>
      <c r="DW338" s="13"/>
      <c r="DX338" s="13"/>
      <c r="DY338" s="13"/>
      <c r="DZ338" s="13"/>
      <c r="EA338" s="13"/>
      <c r="EB338" s="13"/>
      <c r="EC338" s="13"/>
      <c r="ED338" s="13"/>
      <c r="EE338" s="13"/>
      <c r="EF338" s="13"/>
      <c r="EG338" s="13"/>
      <c r="EH338" s="13"/>
      <c r="EI338" s="13"/>
      <c r="EJ338" s="13"/>
      <c r="EK338" s="13"/>
      <c r="EL338" s="13"/>
      <c r="EM338" s="13"/>
      <c r="EN338" s="13"/>
      <c r="EO338" s="13"/>
      <c r="EP338" s="13"/>
      <c r="EQ338" s="13"/>
      <c r="ER338" s="13"/>
      <c r="ES338" s="13"/>
      <c r="ET338" s="13"/>
      <c r="EU338" s="13"/>
      <c r="EV338" s="13"/>
      <c r="EW338" s="13"/>
      <c r="EX338" s="13"/>
      <c r="EY338" s="13"/>
      <c r="EZ338" s="13"/>
      <c r="FA338" s="13"/>
      <c r="FB338" s="13"/>
      <c r="FC338" s="13"/>
      <c r="FD338" s="13"/>
      <c r="FE338" s="13"/>
      <c r="FF338" s="13"/>
      <c r="FG338" s="13"/>
      <c r="FH338" s="13"/>
      <c r="FI338" s="13"/>
      <c r="FJ338" s="13"/>
      <c r="FK338" s="13"/>
      <c r="FL338" s="13"/>
      <c r="FM338" s="13"/>
      <c r="FN338" s="13"/>
      <c r="FO338" s="13"/>
      <c r="FP338" s="13"/>
      <c r="FQ338" s="13"/>
      <c r="FR338" s="13"/>
      <c r="FS338" s="13"/>
      <c r="FT338" s="13"/>
      <c r="FU338" s="13"/>
      <c r="FV338" s="13"/>
      <c r="FW338" s="13"/>
      <c r="FX338" s="13"/>
      <c r="FY338" s="13"/>
      <c r="FZ338" s="13"/>
      <c r="GA338" s="13"/>
      <c r="GB338" s="13"/>
      <c r="GC338" s="13"/>
      <c r="GD338" s="13"/>
      <c r="GE338" s="13"/>
      <c r="GF338" s="13"/>
      <c r="GG338" s="13"/>
      <c r="GH338" s="13"/>
      <c r="GI338" s="13"/>
      <c r="GJ338" s="13"/>
      <c r="GK338" s="13"/>
      <c r="GL338" s="13"/>
      <c r="GM338" s="13"/>
      <c r="GN338" s="13"/>
      <c r="GO338" s="13"/>
      <c r="GP338" s="13"/>
      <c r="GQ338" s="13"/>
      <c r="GR338" s="13"/>
      <c r="GS338" s="13"/>
      <c r="GT338" s="13"/>
      <c r="GU338" s="13"/>
      <c r="GV338" s="13"/>
      <c r="GW338" s="13"/>
      <c r="GX338" s="13"/>
      <c r="GY338" s="13"/>
      <c r="GZ338" s="13"/>
      <c r="HA338" s="13"/>
      <c r="HB338" s="13"/>
      <c r="HC338" s="13"/>
      <c r="HD338" s="13"/>
      <c r="HE338" s="13"/>
      <c r="HF338" s="13"/>
      <c r="HG338" s="13"/>
      <c r="HH338" s="13"/>
      <c r="HI338" s="13"/>
      <c r="HJ338" s="13"/>
      <c r="HK338" s="13"/>
      <c r="HL338" s="13"/>
      <c r="HM338" s="13"/>
      <c r="HN338" s="13"/>
      <c r="HO338" s="13"/>
      <c r="HP338" s="13"/>
      <c r="HQ338" s="13"/>
      <c r="HR338" s="13"/>
      <c r="HS338" s="13"/>
      <c r="HT338" s="13"/>
      <c r="HU338" s="13"/>
      <c r="HV338" s="13"/>
      <c r="HW338" s="13"/>
      <c r="HX338" s="13"/>
      <c r="HY338" s="13"/>
      <c r="HZ338" s="13"/>
      <c r="IA338" s="13"/>
      <c r="IB338" s="13"/>
      <c r="IC338" s="13"/>
      <c r="ID338" s="13"/>
      <c r="IE338" s="13"/>
      <c r="IF338" s="13"/>
      <c r="IG338" s="13"/>
      <c r="IH338" s="13"/>
      <c r="II338" s="13"/>
      <c r="IJ338" s="13"/>
      <c r="IK338" s="13"/>
      <c r="IL338" s="13"/>
      <c r="IM338" s="13"/>
      <c r="IN338" s="13"/>
      <c r="IO338" s="13"/>
      <c r="IP338" s="13"/>
      <c r="IQ338" s="13"/>
      <c r="IR338" s="13"/>
      <c r="IS338" s="13"/>
      <c r="IT338" s="13"/>
      <c r="IU338" s="13"/>
      <c r="IV338" s="13"/>
      <c r="IW338" s="13"/>
      <c r="IX338" s="13"/>
      <c r="IY338" s="13"/>
      <c r="IZ338" s="13"/>
      <c r="JA338" s="13"/>
      <c r="JB338" s="13"/>
      <c r="JC338" s="13"/>
      <c r="JD338" s="13"/>
      <c r="JE338" s="13"/>
      <c r="JF338" s="13"/>
      <c r="JG338" s="13"/>
      <c r="JH338" s="13"/>
      <c r="JI338" s="13"/>
      <c r="JJ338" s="13"/>
      <c r="JK338" s="13"/>
    </row>
    <row r="339" spans="21:271" x14ac:dyDescent="0.2">
      <c r="U339" s="13"/>
      <c r="V339" s="13"/>
      <c r="W339" s="13"/>
      <c r="X339" s="13"/>
      <c r="Y339" s="13"/>
      <c r="Z339" s="13"/>
      <c r="AA339" s="13"/>
      <c r="AB339" s="13"/>
      <c r="AC339" s="13"/>
      <c r="AD339" s="13"/>
      <c r="AE339" s="13"/>
      <c r="AF339" s="13"/>
      <c r="AG339" s="13"/>
      <c r="AH339" s="13"/>
      <c r="AI339" s="13"/>
      <c r="AJ339" s="13"/>
      <c r="AK339" s="13"/>
      <c r="AL339" s="13"/>
      <c r="AM339" s="13"/>
      <c r="AN339" s="13"/>
      <c r="AO339" s="13"/>
      <c r="AP339" s="13"/>
      <c r="AQ339" s="13"/>
      <c r="AR339" s="13"/>
      <c r="AS339" s="13"/>
      <c r="AT339" s="13"/>
      <c r="AU339" s="13"/>
      <c r="AV339" s="13"/>
      <c r="AW339" s="13"/>
      <c r="AX339" s="13"/>
      <c r="AY339" s="13"/>
      <c r="AZ339" s="13"/>
      <c r="BA339" s="13"/>
      <c r="BB339" s="13"/>
      <c r="BC339" s="13"/>
      <c r="BD339" s="13"/>
      <c r="BE339" s="13"/>
      <c r="BF339" s="13"/>
      <c r="BG339" s="13"/>
      <c r="BH339" s="13"/>
      <c r="BI339" s="13"/>
      <c r="BJ339" s="13"/>
      <c r="BK339" s="13"/>
      <c r="BL339" s="13"/>
      <c r="BM339" s="13"/>
      <c r="BN339" s="13"/>
      <c r="BO339" s="13"/>
      <c r="BP339" s="13"/>
      <c r="BQ339" s="13"/>
      <c r="BR339" s="13"/>
      <c r="BS339" s="13"/>
      <c r="BT339" s="13"/>
      <c r="BU339" s="13"/>
      <c r="BV339" s="13"/>
      <c r="BW339" s="13"/>
      <c r="BX339" s="13"/>
      <c r="BY339" s="13"/>
      <c r="BZ339" s="13"/>
      <c r="CA339" s="13"/>
      <c r="CB339" s="13"/>
      <c r="CC339" s="13"/>
      <c r="CD339" s="13"/>
      <c r="CE339" s="13"/>
      <c r="CF339" s="13"/>
      <c r="CG339" s="13"/>
      <c r="CH339" s="13"/>
      <c r="CI339" s="13"/>
      <c r="CJ339" s="13"/>
      <c r="CK339" s="13"/>
      <c r="CL339" s="13"/>
      <c r="CM339" s="13"/>
      <c r="CN339" s="13"/>
      <c r="CO339" s="13"/>
      <c r="CP339" s="13"/>
      <c r="CQ339" s="13"/>
      <c r="CR339" s="13"/>
      <c r="CS339" s="13"/>
      <c r="CT339" s="13"/>
      <c r="CU339" s="13"/>
      <c r="CV339" s="13"/>
      <c r="CW339" s="13"/>
      <c r="CX339" s="13"/>
      <c r="CY339" s="13"/>
      <c r="CZ339" s="13"/>
      <c r="DA339" s="13"/>
      <c r="DB339" s="13"/>
      <c r="DC339" s="13"/>
      <c r="DD339" s="13"/>
      <c r="DE339" s="13"/>
      <c r="DF339" s="13"/>
      <c r="DG339" s="13"/>
      <c r="DH339" s="13"/>
      <c r="DI339" s="13"/>
      <c r="DJ339" s="13"/>
      <c r="DK339" s="13"/>
      <c r="DL339" s="13"/>
      <c r="DM339" s="13"/>
      <c r="DN339" s="13"/>
      <c r="DO339" s="13"/>
      <c r="DP339" s="13"/>
      <c r="DQ339" s="13"/>
      <c r="DR339" s="13"/>
      <c r="DS339" s="13"/>
      <c r="DT339" s="13"/>
      <c r="DU339" s="13"/>
      <c r="DV339" s="13"/>
      <c r="DW339" s="13"/>
      <c r="DX339" s="13"/>
      <c r="DY339" s="13"/>
      <c r="DZ339" s="13"/>
      <c r="EA339" s="13"/>
      <c r="EB339" s="13"/>
      <c r="EC339" s="13"/>
      <c r="ED339" s="13"/>
      <c r="EE339" s="13"/>
      <c r="EF339" s="13"/>
      <c r="EG339" s="13"/>
      <c r="EH339" s="13"/>
      <c r="EI339" s="13"/>
      <c r="EJ339" s="13"/>
      <c r="EK339" s="13"/>
      <c r="EL339" s="13"/>
      <c r="EM339" s="13"/>
      <c r="EN339" s="13"/>
      <c r="EO339" s="13"/>
      <c r="EP339" s="13"/>
      <c r="EQ339" s="13"/>
      <c r="ER339" s="13"/>
      <c r="ES339" s="13"/>
      <c r="ET339" s="13"/>
      <c r="EU339" s="13"/>
      <c r="EV339" s="13"/>
      <c r="EW339" s="13"/>
      <c r="EX339" s="13"/>
      <c r="EY339" s="13"/>
      <c r="EZ339" s="13"/>
      <c r="FA339" s="13"/>
      <c r="FB339" s="13"/>
      <c r="FC339" s="13"/>
      <c r="FD339" s="13"/>
      <c r="FE339" s="13"/>
      <c r="FF339" s="13"/>
      <c r="FG339" s="13"/>
      <c r="FH339" s="13"/>
      <c r="FI339" s="13"/>
      <c r="FJ339" s="13"/>
      <c r="FK339" s="13"/>
      <c r="FL339" s="13"/>
      <c r="FM339" s="13"/>
      <c r="FN339" s="13"/>
      <c r="FO339" s="13"/>
      <c r="FP339" s="13"/>
      <c r="FQ339" s="13"/>
      <c r="FR339" s="13"/>
      <c r="FS339" s="13"/>
      <c r="FT339" s="13"/>
      <c r="FU339" s="13"/>
      <c r="FV339" s="13"/>
      <c r="FW339" s="13"/>
      <c r="FX339" s="13"/>
      <c r="FY339" s="13"/>
      <c r="FZ339" s="13"/>
      <c r="GA339" s="13"/>
      <c r="GB339" s="13"/>
      <c r="GC339" s="13"/>
      <c r="GD339" s="13"/>
      <c r="GE339" s="13"/>
      <c r="GF339" s="13"/>
      <c r="GG339" s="13"/>
      <c r="GH339" s="13"/>
      <c r="GI339" s="13"/>
      <c r="GJ339" s="13"/>
      <c r="GK339" s="13"/>
      <c r="GL339" s="13"/>
      <c r="GM339" s="13"/>
      <c r="GN339" s="13"/>
      <c r="GO339" s="13"/>
      <c r="GP339" s="13"/>
      <c r="GQ339" s="13"/>
      <c r="GR339" s="13"/>
      <c r="GS339" s="13"/>
      <c r="GT339" s="13"/>
      <c r="GU339" s="13"/>
      <c r="GV339" s="13"/>
      <c r="GW339" s="13"/>
      <c r="GX339" s="13"/>
      <c r="GY339" s="13"/>
      <c r="GZ339" s="13"/>
      <c r="HA339" s="13"/>
      <c r="HB339" s="13"/>
      <c r="HC339" s="13"/>
      <c r="HD339" s="13"/>
      <c r="HE339" s="13"/>
      <c r="HF339" s="13"/>
      <c r="HG339" s="13"/>
      <c r="HH339" s="13"/>
      <c r="HI339" s="13"/>
      <c r="HJ339" s="13"/>
      <c r="HK339" s="13"/>
      <c r="HL339" s="13"/>
      <c r="HM339" s="13"/>
      <c r="HN339" s="13"/>
      <c r="HO339" s="13"/>
      <c r="HP339" s="13"/>
      <c r="HQ339" s="13"/>
      <c r="HR339" s="13"/>
      <c r="HS339" s="13"/>
      <c r="HT339" s="13"/>
      <c r="HU339" s="13"/>
      <c r="HV339" s="13"/>
      <c r="HW339" s="13"/>
      <c r="HX339" s="13"/>
      <c r="HY339" s="13"/>
      <c r="HZ339" s="13"/>
      <c r="IA339" s="13"/>
      <c r="IB339" s="13"/>
      <c r="IC339" s="13"/>
      <c r="ID339" s="13"/>
      <c r="IE339" s="13"/>
      <c r="IF339" s="13"/>
      <c r="IG339" s="13"/>
      <c r="IH339" s="13"/>
      <c r="II339" s="13"/>
      <c r="IJ339" s="13"/>
      <c r="IK339" s="13"/>
      <c r="IL339" s="13"/>
      <c r="IM339" s="13"/>
      <c r="IN339" s="13"/>
      <c r="IO339" s="13"/>
      <c r="IP339" s="13"/>
      <c r="IQ339" s="13"/>
      <c r="IR339" s="13"/>
      <c r="IS339" s="13"/>
      <c r="IT339" s="13"/>
      <c r="IU339" s="13"/>
      <c r="IV339" s="13"/>
      <c r="IW339" s="13"/>
      <c r="IX339" s="13"/>
      <c r="IY339" s="13"/>
      <c r="IZ339" s="13"/>
      <c r="JA339" s="13"/>
      <c r="JB339" s="13"/>
      <c r="JC339" s="13"/>
      <c r="JD339" s="13"/>
      <c r="JE339" s="13"/>
      <c r="JF339" s="13"/>
      <c r="JG339" s="13"/>
      <c r="JH339" s="13"/>
      <c r="JI339" s="13"/>
      <c r="JJ339" s="13"/>
      <c r="JK339" s="13"/>
    </row>
    <row r="340" spans="21:271" x14ac:dyDescent="0.2">
      <c r="U340" s="13"/>
      <c r="V340" s="13"/>
      <c r="W340" s="13"/>
      <c r="X340" s="13"/>
      <c r="Y340" s="13"/>
      <c r="Z340" s="13"/>
      <c r="AA340" s="13"/>
      <c r="AB340" s="13"/>
      <c r="AC340" s="13"/>
      <c r="AD340" s="13"/>
      <c r="AE340" s="13"/>
      <c r="AF340" s="13"/>
      <c r="AG340" s="13"/>
      <c r="AH340" s="13"/>
      <c r="AI340" s="13"/>
      <c r="AJ340" s="13"/>
      <c r="AK340" s="13"/>
      <c r="AL340" s="13"/>
      <c r="AM340" s="13"/>
      <c r="AN340" s="13"/>
      <c r="AO340" s="13"/>
      <c r="AP340" s="13"/>
      <c r="AQ340" s="13"/>
      <c r="AR340" s="13"/>
      <c r="AS340" s="13"/>
      <c r="AT340" s="13"/>
      <c r="AU340" s="13"/>
      <c r="AV340" s="13"/>
      <c r="AW340" s="13"/>
      <c r="AX340" s="13"/>
      <c r="AY340" s="13"/>
      <c r="AZ340" s="13"/>
      <c r="BA340" s="13"/>
      <c r="BB340" s="13"/>
      <c r="BC340" s="13"/>
      <c r="BD340" s="13"/>
      <c r="BE340" s="13"/>
      <c r="BF340" s="13"/>
      <c r="BG340" s="13"/>
      <c r="BH340" s="13"/>
      <c r="BI340" s="13"/>
      <c r="BJ340" s="13"/>
      <c r="BK340" s="13"/>
      <c r="BL340" s="13"/>
      <c r="BM340" s="13"/>
      <c r="BN340" s="13"/>
      <c r="BO340" s="13"/>
      <c r="BP340" s="13"/>
      <c r="BQ340" s="13"/>
      <c r="BR340" s="13"/>
      <c r="BS340" s="13"/>
      <c r="BT340" s="13"/>
      <c r="BU340" s="13"/>
      <c r="BV340" s="13"/>
      <c r="BW340" s="13"/>
      <c r="BX340" s="13"/>
      <c r="BY340" s="13"/>
      <c r="BZ340" s="13"/>
      <c r="CA340" s="13"/>
      <c r="CB340" s="13"/>
      <c r="CC340" s="13"/>
      <c r="CD340" s="13"/>
      <c r="CE340" s="13"/>
      <c r="CF340" s="13"/>
      <c r="CG340" s="13"/>
      <c r="CH340" s="13"/>
      <c r="CI340" s="13"/>
      <c r="CJ340" s="13"/>
      <c r="CK340" s="13"/>
      <c r="CL340" s="13"/>
      <c r="CM340" s="13"/>
      <c r="CN340" s="13"/>
      <c r="CO340" s="13"/>
      <c r="CP340" s="13"/>
      <c r="CQ340" s="13"/>
      <c r="CR340" s="13"/>
      <c r="CS340" s="13"/>
      <c r="CT340" s="13"/>
      <c r="CU340" s="13"/>
      <c r="CV340" s="13"/>
      <c r="CW340" s="13"/>
      <c r="CX340" s="13"/>
      <c r="CY340" s="13"/>
      <c r="CZ340" s="13"/>
      <c r="DA340" s="13"/>
      <c r="DB340" s="13"/>
      <c r="DC340" s="13"/>
      <c r="DD340" s="13"/>
      <c r="DE340" s="13"/>
      <c r="DF340" s="13"/>
      <c r="DG340" s="13"/>
      <c r="DH340" s="13"/>
      <c r="DI340" s="13"/>
      <c r="DJ340" s="13"/>
      <c r="DK340" s="13"/>
      <c r="DL340" s="13"/>
      <c r="DM340" s="13"/>
      <c r="DN340" s="13"/>
      <c r="DO340" s="13"/>
      <c r="DP340" s="13"/>
      <c r="DQ340" s="13"/>
      <c r="DR340" s="13"/>
      <c r="DS340" s="13"/>
      <c r="DT340" s="13"/>
      <c r="DU340" s="13"/>
      <c r="DV340" s="13"/>
      <c r="DW340" s="13"/>
      <c r="DX340" s="13"/>
      <c r="DY340" s="13"/>
      <c r="DZ340" s="13"/>
      <c r="EA340" s="13"/>
      <c r="EB340" s="13"/>
      <c r="EC340" s="13"/>
      <c r="ED340" s="13"/>
      <c r="EE340" s="13"/>
      <c r="EF340" s="13"/>
      <c r="EG340" s="13"/>
      <c r="EH340" s="13"/>
      <c r="EI340" s="13"/>
      <c r="EJ340" s="13"/>
      <c r="EK340" s="13"/>
      <c r="EL340" s="13"/>
      <c r="EM340" s="13"/>
      <c r="EN340" s="13"/>
      <c r="EO340" s="13"/>
      <c r="EP340" s="13"/>
      <c r="EQ340" s="13"/>
      <c r="ER340" s="13"/>
      <c r="ES340" s="13"/>
      <c r="ET340" s="13"/>
      <c r="EU340" s="13"/>
      <c r="EV340" s="13"/>
      <c r="EW340" s="13"/>
      <c r="EX340" s="13"/>
      <c r="EY340" s="13"/>
      <c r="EZ340" s="13"/>
      <c r="FA340" s="13"/>
      <c r="FB340" s="13"/>
      <c r="FC340" s="13"/>
      <c r="FD340" s="13"/>
      <c r="FE340" s="13"/>
      <c r="FF340" s="13"/>
      <c r="FG340" s="13"/>
      <c r="FH340" s="13"/>
      <c r="FI340" s="13"/>
      <c r="FJ340" s="13"/>
      <c r="FK340" s="13"/>
      <c r="FL340" s="13"/>
      <c r="FM340" s="13"/>
      <c r="FN340" s="13"/>
      <c r="FO340" s="13"/>
      <c r="FP340" s="13"/>
      <c r="FQ340" s="13"/>
      <c r="FR340" s="13"/>
      <c r="FS340" s="13"/>
      <c r="FT340" s="13"/>
      <c r="FU340" s="13"/>
      <c r="FV340" s="13"/>
      <c r="FW340" s="13"/>
      <c r="FX340" s="13"/>
      <c r="FY340" s="13"/>
      <c r="FZ340" s="13"/>
      <c r="GA340" s="13"/>
      <c r="GB340" s="13"/>
      <c r="GC340" s="13"/>
      <c r="GD340" s="13"/>
      <c r="GE340" s="13"/>
      <c r="GF340" s="13"/>
      <c r="GG340" s="13"/>
      <c r="GH340" s="13"/>
      <c r="GI340" s="13"/>
      <c r="GJ340" s="13"/>
      <c r="GK340" s="13"/>
      <c r="GL340" s="13"/>
      <c r="GM340" s="13"/>
      <c r="GN340" s="13"/>
      <c r="GO340" s="13"/>
      <c r="GP340" s="13"/>
      <c r="GQ340" s="13"/>
      <c r="GR340" s="13"/>
      <c r="GS340" s="13"/>
      <c r="GT340" s="13"/>
      <c r="GU340" s="13"/>
      <c r="GV340" s="13"/>
      <c r="GW340" s="13"/>
      <c r="GX340" s="13"/>
      <c r="GY340" s="13"/>
      <c r="GZ340" s="13"/>
      <c r="HA340" s="13"/>
      <c r="HB340" s="13"/>
      <c r="HC340" s="13"/>
      <c r="HD340" s="13"/>
      <c r="HE340" s="13"/>
      <c r="HF340" s="13"/>
      <c r="HG340" s="13"/>
      <c r="HH340" s="13"/>
      <c r="HI340" s="13"/>
      <c r="HJ340" s="13"/>
      <c r="HK340" s="13"/>
      <c r="HL340" s="13"/>
      <c r="HM340" s="13"/>
      <c r="HN340" s="13"/>
      <c r="HO340" s="13"/>
      <c r="HP340" s="13"/>
      <c r="HQ340" s="13"/>
      <c r="HR340" s="13"/>
      <c r="HS340" s="13"/>
      <c r="HT340" s="13"/>
      <c r="HU340" s="13"/>
      <c r="HV340" s="13"/>
      <c r="HW340" s="13"/>
      <c r="HX340" s="13"/>
      <c r="HY340" s="13"/>
      <c r="HZ340" s="13"/>
      <c r="IA340" s="13"/>
      <c r="IB340" s="13"/>
      <c r="IC340" s="13"/>
      <c r="ID340" s="13"/>
      <c r="IE340" s="13"/>
      <c r="IF340" s="13"/>
      <c r="IG340" s="13"/>
      <c r="IH340" s="13"/>
      <c r="II340" s="13"/>
      <c r="IJ340" s="13"/>
      <c r="IK340" s="13"/>
      <c r="IL340" s="13"/>
      <c r="IM340" s="13"/>
      <c r="IN340" s="13"/>
      <c r="IO340" s="13"/>
      <c r="IP340" s="13"/>
      <c r="IQ340" s="13"/>
      <c r="IR340" s="13"/>
      <c r="IS340" s="13"/>
      <c r="IT340" s="13"/>
      <c r="IU340" s="13"/>
      <c r="IV340" s="13"/>
      <c r="IW340" s="13"/>
      <c r="IX340" s="13"/>
      <c r="IY340" s="13"/>
      <c r="IZ340" s="13"/>
      <c r="JA340" s="13"/>
      <c r="JB340" s="13"/>
      <c r="JC340" s="13"/>
      <c r="JD340" s="13"/>
      <c r="JE340" s="13"/>
      <c r="JF340" s="13"/>
      <c r="JG340" s="13"/>
      <c r="JH340" s="13"/>
      <c r="JI340" s="13"/>
      <c r="JJ340" s="13"/>
      <c r="JK340" s="13"/>
    </row>
    <row r="341" spans="21:271" x14ac:dyDescent="0.2">
      <c r="U341" s="13"/>
      <c r="V341" s="13"/>
      <c r="W341" s="13"/>
      <c r="X341" s="13"/>
      <c r="Y341" s="13"/>
      <c r="Z341" s="13"/>
      <c r="AA341" s="13"/>
      <c r="AB341" s="13"/>
      <c r="AC341" s="13"/>
      <c r="AD341" s="13"/>
      <c r="AE341" s="13"/>
      <c r="AF341" s="13"/>
      <c r="AG341" s="13"/>
      <c r="AH341" s="13"/>
      <c r="AI341" s="13"/>
      <c r="AJ341" s="13"/>
      <c r="AK341" s="13"/>
      <c r="AL341" s="13"/>
      <c r="AM341" s="13"/>
      <c r="AN341" s="13"/>
      <c r="AO341" s="13"/>
      <c r="AP341" s="13"/>
      <c r="AQ341" s="13"/>
      <c r="AR341" s="13"/>
      <c r="AS341" s="13"/>
      <c r="AT341" s="13"/>
      <c r="AU341" s="13"/>
      <c r="AV341" s="13"/>
      <c r="AW341" s="13"/>
      <c r="AX341" s="13"/>
      <c r="AY341" s="13"/>
      <c r="AZ341" s="13"/>
      <c r="BA341" s="13"/>
      <c r="BB341" s="13"/>
      <c r="BC341" s="13"/>
      <c r="BD341" s="13"/>
      <c r="BE341" s="13"/>
      <c r="BF341" s="13"/>
      <c r="BG341" s="13"/>
      <c r="BH341" s="13"/>
      <c r="BI341" s="13"/>
      <c r="BJ341" s="13"/>
      <c r="BK341" s="13"/>
      <c r="BL341" s="13"/>
      <c r="BM341" s="13"/>
      <c r="BN341" s="13"/>
      <c r="BO341" s="13"/>
      <c r="BP341" s="13"/>
      <c r="BQ341" s="13"/>
      <c r="BR341" s="13"/>
      <c r="BS341" s="13"/>
      <c r="BT341" s="13"/>
      <c r="BU341" s="13"/>
      <c r="BV341" s="13"/>
      <c r="BW341" s="13"/>
      <c r="BX341" s="13"/>
      <c r="BY341" s="13"/>
      <c r="BZ341" s="13"/>
      <c r="CA341" s="13"/>
      <c r="CB341" s="13"/>
      <c r="CC341" s="13"/>
      <c r="CD341" s="13"/>
      <c r="CE341" s="13"/>
      <c r="CF341" s="13"/>
      <c r="CG341" s="13"/>
      <c r="CH341" s="13"/>
      <c r="CI341" s="13"/>
      <c r="CJ341" s="13"/>
      <c r="CK341" s="13"/>
      <c r="CL341" s="13"/>
      <c r="CM341" s="13"/>
      <c r="CN341" s="13"/>
      <c r="CO341" s="13"/>
      <c r="CP341" s="13"/>
      <c r="CQ341" s="13"/>
      <c r="CR341" s="13"/>
      <c r="CS341" s="13"/>
      <c r="CT341" s="13"/>
      <c r="CU341" s="13"/>
      <c r="CV341" s="13"/>
      <c r="CW341" s="13"/>
      <c r="CX341" s="13"/>
      <c r="CY341" s="13"/>
      <c r="CZ341" s="13"/>
      <c r="DA341" s="13"/>
      <c r="DB341" s="13"/>
      <c r="DC341" s="13"/>
      <c r="DD341" s="13"/>
      <c r="DE341" s="13"/>
      <c r="DF341" s="13"/>
      <c r="DG341" s="13"/>
      <c r="DH341" s="13"/>
      <c r="DI341" s="13"/>
      <c r="DJ341" s="13"/>
      <c r="DK341" s="13"/>
      <c r="DL341" s="13"/>
      <c r="DM341" s="13"/>
      <c r="DN341" s="13"/>
      <c r="DO341" s="13"/>
      <c r="DP341" s="13"/>
      <c r="DQ341" s="13"/>
      <c r="DR341" s="13"/>
      <c r="DS341" s="13"/>
      <c r="DT341" s="13"/>
      <c r="DU341" s="13"/>
      <c r="DV341" s="13"/>
      <c r="DW341" s="13"/>
      <c r="DX341" s="13"/>
      <c r="DY341" s="13"/>
      <c r="DZ341" s="13"/>
      <c r="EA341" s="13"/>
      <c r="EB341" s="13"/>
      <c r="EC341" s="13"/>
      <c r="ED341" s="13"/>
      <c r="EE341" s="13"/>
      <c r="EF341" s="13"/>
      <c r="EG341" s="13"/>
      <c r="EH341" s="13"/>
      <c r="EI341" s="13"/>
      <c r="EJ341" s="13"/>
      <c r="EK341" s="13"/>
      <c r="EL341" s="13"/>
      <c r="EM341" s="13"/>
      <c r="EN341" s="13"/>
      <c r="EO341" s="13"/>
      <c r="EP341" s="13"/>
      <c r="EQ341" s="13"/>
      <c r="ER341" s="13"/>
      <c r="ES341" s="13"/>
      <c r="ET341" s="13"/>
      <c r="EU341" s="13"/>
      <c r="EV341" s="13"/>
      <c r="EW341" s="13"/>
      <c r="EX341" s="13"/>
      <c r="EY341" s="13"/>
      <c r="EZ341" s="13"/>
      <c r="FA341" s="13"/>
      <c r="FB341" s="13"/>
      <c r="FC341" s="13"/>
      <c r="FD341" s="13"/>
      <c r="FE341" s="13"/>
      <c r="FF341" s="13"/>
      <c r="FG341" s="13"/>
      <c r="FH341" s="13"/>
      <c r="FI341" s="13"/>
      <c r="FJ341" s="13"/>
      <c r="FK341" s="13"/>
      <c r="FL341" s="13"/>
      <c r="FM341" s="13"/>
      <c r="FN341" s="13"/>
      <c r="FO341" s="13"/>
      <c r="FP341" s="13"/>
      <c r="FQ341" s="13"/>
      <c r="FR341" s="13"/>
      <c r="FS341" s="13"/>
      <c r="FT341" s="13"/>
      <c r="FU341" s="13"/>
      <c r="FV341" s="13"/>
      <c r="FW341" s="13"/>
      <c r="FX341" s="13"/>
      <c r="FY341" s="13"/>
      <c r="FZ341" s="13"/>
      <c r="GA341" s="13"/>
      <c r="GB341" s="13"/>
      <c r="GC341" s="13"/>
      <c r="GD341" s="13"/>
      <c r="GE341" s="13"/>
      <c r="GF341" s="13"/>
      <c r="GG341" s="13"/>
      <c r="GH341" s="13"/>
      <c r="GI341" s="13"/>
      <c r="GJ341" s="13"/>
      <c r="GK341" s="13"/>
      <c r="GL341" s="13"/>
      <c r="GM341" s="13"/>
      <c r="GN341" s="13"/>
      <c r="GO341" s="13"/>
      <c r="GP341" s="13"/>
      <c r="GQ341" s="13"/>
      <c r="GR341" s="13"/>
      <c r="GS341" s="13"/>
      <c r="GT341" s="13"/>
      <c r="GU341" s="13"/>
      <c r="GV341" s="13"/>
      <c r="GW341" s="13"/>
      <c r="GX341" s="13"/>
      <c r="GY341" s="13"/>
      <c r="GZ341" s="13"/>
      <c r="HA341" s="13"/>
      <c r="HB341" s="13"/>
      <c r="HC341" s="13"/>
      <c r="HD341" s="13"/>
      <c r="HE341" s="13"/>
      <c r="HF341" s="13"/>
      <c r="HG341" s="13"/>
      <c r="HH341" s="13"/>
      <c r="HI341" s="13"/>
      <c r="HJ341" s="13"/>
      <c r="HK341" s="13"/>
      <c r="HL341" s="13"/>
      <c r="HM341" s="13"/>
      <c r="HN341" s="13"/>
      <c r="HO341" s="13"/>
      <c r="HP341" s="13"/>
      <c r="HQ341" s="13"/>
      <c r="HR341" s="13"/>
      <c r="HS341" s="13"/>
      <c r="HT341" s="13"/>
      <c r="HU341" s="13"/>
      <c r="HV341" s="13"/>
      <c r="HW341" s="13"/>
      <c r="HX341" s="13"/>
      <c r="HY341" s="13"/>
      <c r="HZ341" s="13"/>
      <c r="IA341" s="13"/>
      <c r="IB341" s="13"/>
      <c r="IC341" s="13"/>
      <c r="ID341" s="13"/>
      <c r="IE341" s="13"/>
      <c r="IF341" s="13"/>
      <c r="IG341" s="13"/>
      <c r="IH341" s="13"/>
      <c r="II341" s="13"/>
      <c r="IJ341" s="13"/>
      <c r="IK341" s="13"/>
      <c r="IL341" s="13"/>
      <c r="IM341" s="13"/>
      <c r="IN341" s="13"/>
      <c r="IO341" s="13"/>
      <c r="IP341" s="13"/>
      <c r="IQ341" s="13"/>
      <c r="IR341" s="13"/>
      <c r="IS341" s="13"/>
      <c r="IT341" s="13"/>
      <c r="IU341" s="13"/>
      <c r="IV341" s="13"/>
      <c r="IW341" s="13"/>
      <c r="IX341" s="13"/>
      <c r="IY341" s="13"/>
      <c r="IZ341" s="13"/>
      <c r="JA341" s="13"/>
      <c r="JB341" s="13"/>
      <c r="JC341" s="13"/>
      <c r="JD341" s="13"/>
      <c r="JE341" s="13"/>
      <c r="JF341" s="13"/>
      <c r="JG341" s="13"/>
      <c r="JH341" s="13"/>
      <c r="JI341" s="13"/>
      <c r="JJ341" s="13"/>
      <c r="JK341" s="13"/>
    </row>
    <row r="342" spans="21:271" x14ac:dyDescent="0.2">
      <c r="U342" s="13"/>
      <c r="V342" s="13"/>
      <c r="W342" s="13"/>
      <c r="X342" s="13"/>
      <c r="Y342" s="13"/>
      <c r="Z342" s="13"/>
      <c r="AA342" s="13"/>
      <c r="AB342" s="13"/>
      <c r="AC342" s="13"/>
      <c r="AD342" s="13"/>
      <c r="AE342" s="13"/>
      <c r="AF342" s="13"/>
      <c r="AG342" s="13"/>
      <c r="AH342" s="13"/>
      <c r="AI342" s="13"/>
      <c r="AJ342" s="13"/>
      <c r="AK342" s="13"/>
      <c r="AL342" s="13"/>
      <c r="AM342" s="13"/>
      <c r="AN342" s="13"/>
      <c r="AO342" s="13"/>
      <c r="AP342" s="13"/>
      <c r="AQ342" s="13"/>
      <c r="AR342" s="13"/>
      <c r="AS342" s="13"/>
      <c r="AT342" s="13"/>
      <c r="AU342" s="13"/>
      <c r="AV342" s="13"/>
      <c r="AW342" s="13"/>
      <c r="AX342" s="13"/>
      <c r="AY342" s="13"/>
      <c r="AZ342" s="13"/>
      <c r="BA342" s="13"/>
      <c r="BB342" s="13"/>
      <c r="BC342" s="13"/>
      <c r="BD342" s="13"/>
      <c r="BE342" s="13"/>
      <c r="BF342" s="13"/>
      <c r="BG342" s="13"/>
      <c r="BH342" s="13"/>
      <c r="BI342" s="13"/>
      <c r="BJ342" s="13"/>
      <c r="BK342" s="13"/>
      <c r="BL342" s="13"/>
      <c r="BM342" s="13"/>
      <c r="BN342" s="13"/>
      <c r="BO342" s="13"/>
      <c r="BP342" s="13"/>
      <c r="BQ342" s="13"/>
      <c r="BR342" s="13"/>
      <c r="BS342" s="13"/>
      <c r="BT342" s="13"/>
      <c r="BU342" s="13"/>
      <c r="BV342" s="13"/>
      <c r="BW342" s="13"/>
      <c r="BX342" s="13"/>
      <c r="BY342" s="13"/>
      <c r="BZ342" s="13"/>
      <c r="CA342" s="13"/>
      <c r="CB342" s="13"/>
      <c r="CC342" s="13"/>
      <c r="CD342" s="13"/>
      <c r="CE342" s="13"/>
      <c r="CF342" s="13"/>
      <c r="CG342" s="13"/>
      <c r="CH342" s="13"/>
      <c r="CI342" s="13"/>
      <c r="CJ342" s="13"/>
      <c r="CK342" s="13"/>
      <c r="CL342" s="13"/>
      <c r="CM342" s="13"/>
      <c r="CN342" s="13"/>
      <c r="CO342" s="13"/>
      <c r="CP342" s="13"/>
      <c r="CQ342" s="13"/>
      <c r="CR342" s="13"/>
      <c r="CS342" s="13"/>
      <c r="CT342" s="13"/>
      <c r="CU342" s="13"/>
      <c r="CV342" s="13"/>
      <c r="CW342" s="13"/>
      <c r="CX342" s="13"/>
      <c r="CY342" s="13"/>
      <c r="CZ342" s="13"/>
      <c r="DA342" s="13"/>
      <c r="DB342" s="13"/>
      <c r="DC342" s="13"/>
      <c r="DD342" s="13"/>
      <c r="DE342" s="13"/>
      <c r="DF342" s="13"/>
      <c r="DG342" s="13"/>
      <c r="DH342" s="13"/>
      <c r="DI342" s="13"/>
      <c r="DJ342" s="13"/>
      <c r="DK342" s="13"/>
      <c r="DL342" s="13"/>
      <c r="DM342" s="13"/>
      <c r="DN342" s="13"/>
      <c r="DO342" s="13"/>
      <c r="DP342" s="13"/>
      <c r="DQ342" s="13"/>
      <c r="DR342" s="13"/>
      <c r="DS342" s="13"/>
      <c r="DT342" s="13"/>
      <c r="DU342" s="13"/>
      <c r="DV342" s="13"/>
      <c r="DW342" s="13"/>
      <c r="DX342" s="13"/>
      <c r="DY342" s="13"/>
      <c r="DZ342" s="13"/>
      <c r="EA342" s="13"/>
      <c r="EB342" s="13"/>
      <c r="EC342" s="13"/>
      <c r="ED342" s="13"/>
      <c r="EE342" s="13"/>
      <c r="EF342" s="13"/>
      <c r="EG342" s="13"/>
      <c r="EH342" s="13"/>
      <c r="EI342" s="13"/>
      <c r="EJ342" s="13"/>
      <c r="EK342" s="13"/>
      <c r="EL342" s="13"/>
      <c r="EM342" s="13"/>
      <c r="EN342" s="13"/>
      <c r="EO342" s="13"/>
      <c r="EP342" s="13"/>
      <c r="EQ342" s="13"/>
      <c r="ER342" s="13"/>
      <c r="ES342" s="13"/>
      <c r="ET342" s="13"/>
      <c r="EU342" s="13"/>
      <c r="EV342" s="13"/>
      <c r="EW342" s="13"/>
      <c r="EX342" s="13"/>
      <c r="EY342" s="13"/>
      <c r="EZ342" s="13"/>
      <c r="FA342" s="13"/>
      <c r="FB342" s="13"/>
      <c r="FC342" s="13"/>
      <c r="FD342" s="13"/>
      <c r="FE342" s="13"/>
      <c r="FF342" s="13"/>
      <c r="FG342" s="13"/>
      <c r="FH342" s="13"/>
      <c r="FI342" s="13"/>
      <c r="FJ342" s="13"/>
      <c r="FK342" s="13"/>
      <c r="FL342" s="13"/>
      <c r="FM342" s="13"/>
      <c r="FN342" s="13"/>
      <c r="FO342" s="13"/>
      <c r="FP342" s="13"/>
      <c r="FQ342" s="13"/>
      <c r="FR342" s="13"/>
      <c r="FS342" s="13"/>
      <c r="FT342" s="13"/>
      <c r="FU342" s="13"/>
      <c r="FV342" s="13"/>
      <c r="FW342" s="13"/>
      <c r="FX342" s="13"/>
      <c r="FY342" s="13"/>
      <c r="FZ342" s="13"/>
      <c r="GA342" s="13"/>
      <c r="GB342" s="13"/>
      <c r="GC342" s="13"/>
      <c r="GD342" s="13"/>
      <c r="GE342" s="13"/>
      <c r="GF342" s="13"/>
      <c r="GG342" s="13"/>
      <c r="GH342" s="13"/>
      <c r="GI342" s="13"/>
      <c r="GJ342" s="13"/>
      <c r="GK342" s="13"/>
      <c r="GL342" s="13"/>
      <c r="GM342" s="13"/>
      <c r="GN342" s="13"/>
      <c r="GO342" s="13"/>
      <c r="GP342" s="13"/>
      <c r="GQ342" s="13"/>
      <c r="GR342" s="13"/>
      <c r="GS342" s="13"/>
      <c r="GT342" s="13"/>
      <c r="GU342" s="13"/>
      <c r="GV342" s="13"/>
      <c r="GW342" s="13"/>
      <c r="GX342" s="13"/>
      <c r="GY342" s="13"/>
      <c r="GZ342" s="13"/>
      <c r="HA342" s="13"/>
      <c r="HB342" s="13"/>
      <c r="HC342" s="13"/>
      <c r="HD342" s="13"/>
      <c r="HE342" s="13"/>
      <c r="HF342" s="13"/>
      <c r="HG342" s="13"/>
      <c r="HH342" s="13"/>
      <c r="HI342" s="13"/>
      <c r="HJ342" s="13"/>
      <c r="HK342" s="13"/>
      <c r="HL342" s="13"/>
      <c r="HM342" s="13"/>
      <c r="HN342" s="13"/>
      <c r="HO342" s="13"/>
      <c r="HP342" s="13"/>
      <c r="HQ342" s="13"/>
      <c r="HR342" s="13"/>
      <c r="HS342" s="13"/>
      <c r="HT342" s="13"/>
      <c r="HU342" s="13"/>
      <c r="HV342" s="13"/>
      <c r="HW342" s="13"/>
      <c r="HX342" s="13"/>
      <c r="HY342" s="13"/>
      <c r="HZ342" s="13"/>
      <c r="IA342" s="13"/>
      <c r="IB342" s="13"/>
      <c r="IC342" s="13"/>
      <c r="ID342" s="13"/>
      <c r="IE342" s="13"/>
      <c r="IF342" s="13"/>
      <c r="IG342" s="13"/>
      <c r="IH342" s="13"/>
      <c r="II342" s="13"/>
      <c r="IJ342" s="13"/>
      <c r="IK342" s="13"/>
      <c r="IL342" s="13"/>
      <c r="IM342" s="13"/>
      <c r="IN342" s="13"/>
      <c r="IO342" s="13"/>
      <c r="IP342" s="13"/>
      <c r="IQ342" s="13"/>
      <c r="IR342" s="13"/>
      <c r="IS342" s="13"/>
      <c r="IT342" s="13"/>
      <c r="IU342" s="13"/>
      <c r="IV342" s="13"/>
      <c r="IW342" s="13"/>
      <c r="IX342" s="13"/>
      <c r="IY342" s="13"/>
      <c r="IZ342" s="13"/>
      <c r="JA342" s="13"/>
      <c r="JB342" s="13"/>
      <c r="JC342" s="13"/>
      <c r="JD342" s="13"/>
      <c r="JE342" s="13"/>
      <c r="JF342" s="13"/>
      <c r="JG342" s="13"/>
      <c r="JH342" s="13"/>
      <c r="JI342" s="13"/>
      <c r="JJ342" s="13"/>
      <c r="JK342" s="13"/>
    </row>
    <row r="343" spans="21:271" x14ac:dyDescent="0.2">
      <c r="U343" s="13"/>
      <c r="V343" s="13"/>
      <c r="W343" s="13"/>
      <c r="X343" s="13"/>
      <c r="Y343" s="13"/>
      <c r="Z343" s="13"/>
      <c r="AA343" s="13"/>
      <c r="AB343" s="13"/>
      <c r="AC343" s="13"/>
      <c r="AD343" s="13"/>
      <c r="AE343" s="13"/>
      <c r="AF343" s="13"/>
      <c r="AG343" s="13"/>
      <c r="AH343" s="13"/>
      <c r="AI343" s="13"/>
      <c r="AJ343" s="13"/>
      <c r="AK343" s="13"/>
      <c r="AL343" s="13"/>
      <c r="AM343" s="13"/>
      <c r="AN343" s="13"/>
      <c r="AO343" s="13"/>
      <c r="AP343" s="13"/>
      <c r="AQ343" s="13"/>
      <c r="AR343" s="13"/>
      <c r="AS343" s="13"/>
      <c r="AT343" s="13"/>
      <c r="AU343" s="13"/>
      <c r="AV343" s="13"/>
      <c r="AW343" s="13"/>
      <c r="AX343" s="13"/>
      <c r="AY343" s="13"/>
      <c r="AZ343" s="13"/>
      <c r="BA343" s="13"/>
      <c r="BB343" s="13"/>
      <c r="BC343" s="13"/>
      <c r="BD343" s="13"/>
      <c r="BE343" s="13"/>
      <c r="BF343" s="13"/>
      <c r="BG343" s="13"/>
      <c r="BH343" s="13"/>
      <c r="BI343" s="13"/>
      <c r="BJ343" s="13"/>
      <c r="BK343" s="13"/>
      <c r="BL343" s="13"/>
      <c r="BM343" s="13"/>
      <c r="BN343" s="13"/>
      <c r="BO343" s="13"/>
      <c r="BP343" s="13"/>
      <c r="BQ343" s="13"/>
      <c r="BR343" s="13"/>
      <c r="BS343" s="13"/>
      <c r="BT343" s="13"/>
      <c r="BU343" s="13"/>
      <c r="BV343" s="13"/>
      <c r="BW343" s="13"/>
      <c r="BX343" s="13"/>
      <c r="BY343" s="13"/>
      <c r="BZ343" s="13"/>
      <c r="CA343" s="13"/>
      <c r="CB343" s="13"/>
      <c r="CC343" s="13"/>
      <c r="CD343" s="13"/>
      <c r="CE343" s="13"/>
      <c r="CF343" s="13"/>
      <c r="CG343" s="13"/>
      <c r="CH343" s="13"/>
      <c r="CI343" s="13"/>
      <c r="CJ343" s="13"/>
      <c r="CK343" s="13"/>
      <c r="CL343" s="13"/>
      <c r="CM343" s="13"/>
      <c r="CN343" s="13"/>
      <c r="CO343" s="13"/>
      <c r="CP343" s="13"/>
      <c r="CQ343" s="13"/>
      <c r="CR343" s="13"/>
      <c r="CS343" s="13"/>
      <c r="CT343" s="13"/>
      <c r="CU343" s="13"/>
      <c r="CV343" s="13"/>
      <c r="CW343" s="13"/>
      <c r="CX343" s="13"/>
      <c r="CY343" s="13"/>
      <c r="CZ343" s="13"/>
      <c r="DA343" s="13"/>
      <c r="DB343" s="13"/>
      <c r="DC343" s="13"/>
      <c r="DD343" s="13"/>
      <c r="DE343" s="13"/>
      <c r="DF343" s="13"/>
      <c r="DG343" s="13"/>
      <c r="DH343" s="13"/>
      <c r="DI343" s="13"/>
      <c r="DJ343" s="13"/>
      <c r="DK343" s="13"/>
      <c r="DL343" s="13"/>
      <c r="DM343" s="13"/>
      <c r="DN343" s="13"/>
      <c r="DO343" s="13"/>
      <c r="DP343" s="13"/>
      <c r="DQ343" s="13"/>
      <c r="DR343" s="13"/>
      <c r="DS343" s="13"/>
      <c r="DT343" s="13"/>
      <c r="DU343" s="13"/>
      <c r="DV343" s="13"/>
      <c r="DW343" s="13"/>
      <c r="DX343" s="13"/>
      <c r="DY343" s="13"/>
      <c r="DZ343" s="13"/>
      <c r="EA343" s="13"/>
      <c r="EB343" s="13"/>
      <c r="EC343" s="13"/>
      <c r="ED343" s="13"/>
      <c r="EE343" s="13"/>
      <c r="EF343" s="13"/>
      <c r="EG343" s="13"/>
      <c r="EH343" s="13"/>
      <c r="EI343" s="13"/>
      <c r="EJ343" s="13"/>
      <c r="EK343" s="13"/>
      <c r="EL343" s="13"/>
      <c r="EM343" s="13"/>
      <c r="EN343" s="13"/>
      <c r="EO343" s="13"/>
      <c r="EP343" s="13"/>
      <c r="EQ343" s="13"/>
      <c r="ER343" s="13"/>
      <c r="ES343" s="13"/>
      <c r="ET343" s="13"/>
      <c r="EU343" s="13"/>
      <c r="EV343" s="13"/>
      <c r="EW343" s="13"/>
      <c r="EX343" s="13"/>
      <c r="EY343" s="13"/>
      <c r="EZ343" s="13"/>
      <c r="FA343" s="13"/>
      <c r="FB343" s="13"/>
      <c r="FC343" s="13"/>
      <c r="FD343" s="13"/>
      <c r="FE343" s="13"/>
      <c r="FF343" s="13"/>
      <c r="FG343" s="13"/>
      <c r="FH343" s="13"/>
      <c r="FI343" s="13"/>
      <c r="FJ343" s="13"/>
      <c r="FK343" s="13"/>
      <c r="FL343" s="13"/>
      <c r="FM343" s="13"/>
      <c r="FN343" s="13"/>
      <c r="FO343" s="13"/>
      <c r="FP343" s="13"/>
      <c r="FQ343" s="13"/>
      <c r="FR343" s="13"/>
      <c r="FS343" s="13"/>
      <c r="FT343" s="13"/>
      <c r="FU343" s="13"/>
      <c r="FV343" s="13"/>
      <c r="FW343" s="13"/>
      <c r="FX343" s="13"/>
      <c r="FY343" s="13"/>
      <c r="FZ343" s="13"/>
      <c r="GA343" s="13"/>
      <c r="GB343" s="13"/>
      <c r="GC343" s="13"/>
      <c r="GD343" s="13"/>
      <c r="GE343" s="13"/>
      <c r="GF343" s="13"/>
      <c r="GG343" s="13"/>
      <c r="GH343" s="13"/>
      <c r="GI343" s="13"/>
      <c r="GJ343" s="13"/>
      <c r="GK343" s="13"/>
      <c r="GL343" s="13"/>
      <c r="GM343" s="13"/>
      <c r="GN343" s="13"/>
      <c r="GO343" s="13"/>
      <c r="GP343" s="13"/>
      <c r="GQ343" s="13"/>
      <c r="GR343" s="13"/>
      <c r="GS343" s="13"/>
      <c r="GT343" s="13"/>
      <c r="GU343" s="13"/>
      <c r="GV343" s="13"/>
      <c r="GW343" s="13"/>
      <c r="GX343" s="13"/>
      <c r="GY343" s="13"/>
      <c r="GZ343" s="13"/>
      <c r="HA343" s="13"/>
      <c r="HB343" s="13"/>
      <c r="HC343" s="13"/>
      <c r="HD343" s="13"/>
      <c r="HE343" s="13"/>
      <c r="HF343" s="13"/>
      <c r="HG343" s="13"/>
      <c r="HH343" s="13"/>
      <c r="HI343" s="13"/>
      <c r="HJ343" s="13"/>
      <c r="HK343" s="13"/>
      <c r="HL343" s="13"/>
      <c r="HM343" s="13"/>
      <c r="HN343" s="13"/>
      <c r="HO343" s="13"/>
      <c r="HP343" s="13"/>
      <c r="HQ343" s="13"/>
      <c r="HR343" s="13"/>
      <c r="HS343" s="13"/>
      <c r="HT343" s="13"/>
      <c r="HU343" s="13"/>
      <c r="HV343" s="13"/>
      <c r="HW343" s="13"/>
      <c r="HX343" s="13"/>
      <c r="HY343" s="13"/>
      <c r="HZ343" s="13"/>
      <c r="IA343" s="13"/>
      <c r="IB343" s="13"/>
      <c r="IC343" s="13"/>
      <c r="ID343" s="13"/>
      <c r="IE343" s="13"/>
      <c r="IF343" s="13"/>
      <c r="IG343" s="13"/>
      <c r="IH343" s="13"/>
      <c r="II343" s="13"/>
      <c r="IJ343" s="13"/>
      <c r="IK343" s="13"/>
      <c r="IL343" s="13"/>
      <c r="IM343" s="13"/>
      <c r="IN343" s="13"/>
      <c r="IO343" s="13"/>
      <c r="IP343" s="13"/>
      <c r="IQ343" s="13"/>
      <c r="IR343" s="13"/>
      <c r="IS343" s="13"/>
      <c r="IT343" s="13"/>
      <c r="IU343" s="13"/>
      <c r="IV343" s="13"/>
      <c r="IW343" s="13"/>
      <c r="IX343" s="13"/>
      <c r="IY343" s="13"/>
      <c r="IZ343" s="13"/>
      <c r="JA343" s="13"/>
      <c r="JB343" s="13"/>
      <c r="JC343" s="13"/>
      <c r="JD343" s="13"/>
      <c r="JE343" s="13"/>
      <c r="JF343" s="13"/>
      <c r="JG343" s="13"/>
      <c r="JH343" s="13"/>
      <c r="JI343" s="13"/>
      <c r="JJ343" s="13"/>
      <c r="JK343" s="13"/>
    </row>
    <row r="344" spans="21:271" x14ac:dyDescent="0.2">
      <c r="U344" s="13"/>
      <c r="V344" s="13"/>
      <c r="W344" s="13"/>
      <c r="X344" s="13"/>
      <c r="Y344" s="13"/>
      <c r="Z344" s="13"/>
      <c r="AA344" s="13"/>
      <c r="AB344" s="13"/>
      <c r="AC344" s="13"/>
      <c r="AD344" s="13"/>
      <c r="AE344" s="13"/>
      <c r="AF344" s="13"/>
      <c r="AG344" s="13"/>
      <c r="AH344" s="13"/>
      <c r="AI344" s="13"/>
      <c r="AJ344" s="13"/>
      <c r="AK344" s="13"/>
      <c r="AL344" s="13"/>
      <c r="AM344" s="13"/>
      <c r="AN344" s="13"/>
      <c r="AO344" s="13"/>
      <c r="AP344" s="13"/>
      <c r="AQ344" s="13"/>
      <c r="AR344" s="13"/>
      <c r="AS344" s="13"/>
      <c r="AT344" s="13"/>
      <c r="AU344" s="13"/>
      <c r="AV344" s="13"/>
      <c r="AW344" s="13"/>
      <c r="AX344" s="13"/>
      <c r="AY344" s="13"/>
      <c r="AZ344" s="13"/>
      <c r="BA344" s="13"/>
      <c r="BB344" s="13"/>
      <c r="BC344" s="13"/>
      <c r="BD344" s="13"/>
      <c r="BE344" s="13"/>
      <c r="BF344" s="13"/>
      <c r="BG344" s="13"/>
      <c r="BH344" s="13"/>
      <c r="BI344" s="13"/>
      <c r="BJ344" s="13"/>
      <c r="BK344" s="13"/>
      <c r="BL344" s="13"/>
      <c r="BM344" s="13"/>
      <c r="BN344" s="13"/>
      <c r="BO344" s="13"/>
      <c r="BP344" s="13"/>
      <c r="BQ344" s="13"/>
      <c r="BR344" s="13"/>
      <c r="BS344" s="13"/>
      <c r="BT344" s="13"/>
      <c r="BU344" s="13"/>
      <c r="BV344" s="13"/>
      <c r="BW344" s="13"/>
      <c r="BX344" s="13"/>
      <c r="BY344" s="13"/>
      <c r="BZ344" s="13"/>
      <c r="CA344" s="13"/>
      <c r="CB344" s="13"/>
      <c r="CC344" s="13"/>
      <c r="CD344" s="13"/>
      <c r="CE344" s="13"/>
      <c r="CF344" s="13"/>
      <c r="CG344" s="13"/>
      <c r="CH344" s="13"/>
      <c r="CI344" s="13"/>
      <c r="CJ344" s="13"/>
      <c r="CK344" s="13"/>
      <c r="CL344" s="13"/>
      <c r="CM344" s="13"/>
      <c r="CN344" s="13"/>
      <c r="CO344" s="13"/>
      <c r="CP344" s="13"/>
      <c r="CQ344" s="13"/>
      <c r="CR344" s="13"/>
      <c r="CS344" s="13"/>
      <c r="CT344" s="13"/>
      <c r="CU344" s="13"/>
      <c r="CV344" s="13"/>
      <c r="CW344" s="13"/>
      <c r="CX344" s="13"/>
      <c r="CY344" s="13"/>
      <c r="CZ344" s="13"/>
      <c r="DA344" s="13"/>
      <c r="DB344" s="13"/>
      <c r="DC344" s="13"/>
      <c r="DD344" s="13"/>
      <c r="DE344" s="13"/>
      <c r="DF344" s="13"/>
      <c r="DG344" s="13"/>
      <c r="DH344" s="13"/>
      <c r="DI344" s="13"/>
      <c r="DJ344" s="13"/>
      <c r="DK344" s="13"/>
      <c r="DL344" s="13"/>
      <c r="DM344" s="13"/>
      <c r="DN344" s="13"/>
      <c r="DO344" s="13"/>
      <c r="DP344" s="13"/>
      <c r="DQ344" s="13"/>
      <c r="DR344" s="13"/>
      <c r="DS344" s="13"/>
      <c r="DT344" s="13"/>
      <c r="DU344" s="13"/>
      <c r="DV344" s="13"/>
      <c r="DW344" s="13"/>
      <c r="DX344" s="13"/>
      <c r="DY344" s="13"/>
      <c r="DZ344" s="13"/>
      <c r="EA344" s="13"/>
      <c r="EB344" s="13"/>
      <c r="EC344" s="13"/>
      <c r="ED344" s="13"/>
      <c r="EE344" s="13"/>
      <c r="EF344" s="13"/>
      <c r="EG344" s="13"/>
      <c r="EH344" s="13"/>
      <c r="EI344" s="13"/>
      <c r="EJ344" s="13"/>
      <c r="EK344" s="13"/>
      <c r="EL344" s="13"/>
      <c r="EM344" s="13"/>
      <c r="EN344" s="13"/>
      <c r="EO344" s="13"/>
      <c r="EP344" s="13"/>
      <c r="EQ344" s="13"/>
      <c r="ER344" s="13"/>
      <c r="ES344" s="13"/>
      <c r="ET344" s="13"/>
      <c r="EU344" s="13"/>
      <c r="EV344" s="13"/>
      <c r="EW344" s="13"/>
      <c r="EX344" s="13"/>
      <c r="EY344" s="13"/>
      <c r="EZ344" s="13"/>
      <c r="FA344" s="13"/>
      <c r="FB344" s="13"/>
      <c r="FC344" s="13"/>
      <c r="FD344" s="13"/>
      <c r="FE344" s="13"/>
      <c r="FF344" s="13"/>
      <c r="FG344" s="13"/>
      <c r="FH344" s="13"/>
      <c r="FI344" s="13"/>
      <c r="FJ344" s="13"/>
      <c r="FK344" s="13"/>
      <c r="FL344" s="13"/>
      <c r="FM344" s="13"/>
      <c r="FN344" s="13"/>
      <c r="FO344" s="13"/>
      <c r="FP344" s="13"/>
      <c r="FQ344" s="13"/>
      <c r="FR344" s="13"/>
      <c r="FS344" s="13"/>
      <c r="FT344" s="13"/>
      <c r="FU344" s="13"/>
      <c r="FV344" s="13"/>
      <c r="FW344" s="13"/>
      <c r="FX344" s="13"/>
      <c r="FY344" s="13"/>
      <c r="FZ344" s="13"/>
      <c r="GA344" s="13"/>
      <c r="GB344" s="13"/>
      <c r="GC344" s="13"/>
      <c r="GD344" s="13"/>
      <c r="GE344" s="13"/>
      <c r="GF344" s="13"/>
      <c r="GG344" s="13"/>
      <c r="GH344" s="13"/>
      <c r="GI344" s="13"/>
      <c r="GJ344" s="13"/>
      <c r="GK344" s="13"/>
      <c r="GL344" s="13"/>
      <c r="GM344" s="13"/>
      <c r="GN344" s="13"/>
      <c r="GO344" s="13"/>
      <c r="GP344" s="13"/>
      <c r="GQ344" s="13"/>
      <c r="GR344" s="13"/>
      <c r="GS344" s="13"/>
      <c r="GT344" s="13"/>
      <c r="GU344" s="13"/>
      <c r="GV344" s="13"/>
      <c r="GW344" s="13"/>
      <c r="GX344" s="13"/>
      <c r="GY344" s="13"/>
      <c r="GZ344" s="13"/>
      <c r="HA344" s="13"/>
      <c r="HB344" s="13"/>
      <c r="HC344" s="13"/>
      <c r="HD344" s="13"/>
      <c r="HE344" s="13"/>
      <c r="HF344" s="13"/>
      <c r="HG344" s="13"/>
      <c r="HH344" s="13"/>
      <c r="HI344" s="13"/>
      <c r="HJ344" s="13"/>
      <c r="HK344" s="13"/>
      <c r="HL344" s="13"/>
      <c r="HM344" s="13"/>
      <c r="HN344" s="13"/>
      <c r="HO344" s="13"/>
      <c r="HP344" s="13"/>
      <c r="HQ344" s="13"/>
      <c r="HR344" s="13"/>
      <c r="HS344" s="13"/>
      <c r="HT344" s="13"/>
      <c r="HU344" s="13"/>
      <c r="HV344" s="13"/>
      <c r="HW344" s="13"/>
      <c r="HX344" s="13"/>
      <c r="HY344" s="13"/>
      <c r="HZ344" s="13"/>
      <c r="IA344" s="13"/>
      <c r="IB344" s="13"/>
      <c r="IC344" s="13"/>
      <c r="ID344" s="13"/>
      <c r="IE344" s="13"/>
      <c r="IF344" s="13"/>
      <c r="IG344" s="13"/>
      <c r="IH344" s="13"/>
      <c r="II344" s="13"/>
      <c r="IJ344" s="13"/>
      <c r="IK344" s="13"/>
      <c r="IL344" s="13"/>
      <c r="IM344" s="13"/>
      <c r="IN344" s="13"/>
      <c r="IO344" s="13"/>
      <c r="IP344" s="13"/>
      <c r="IQ344" s="13"/>
      <c r="IR344" s="13"/>
      <c r="IS344" s="13"/>
      <c r="IT344" s="13"/>
      <c r="IU344" s="13"/>
      <c r="IV344" s="13"/>
      <c r="IW344" s="13"/>
      <c r="IX344" s="13"/>
      <c r="IY344" s="13"/>
      <c r="IZ344" s="13"/>
      <c r="JA344" s="13"/>
      <c r="JB344" s="13"/>
      <c r="JC344" s="13"/>
      <c r="JD344" s="13"/>
      <c r="JE344" s="13"/>
      <c r="JF344" s="13"/>
      <c r="JG344" s="13"/>
      <c r="JH344" s="13"/>
      <c r="JI344" s="13"/>
      <c r="JJ344" s="13"/>
      <c r="JK344" s="13"/>
    </row>
    <row r="345" spans="21:271" x14ac:dyDescent="0.2">
      <c r="U345" s="13"/>
      <c r="V345" s="13"/>
      <c r="W345" s="13"/>
      <c r="X345" s="13"/>
      <c r="Y345" s="13"/>
      <c r="Z345" s="13"/>
      <c r="AA345" s="13"/>
      <c r="AB345" s="13"/>
      <c r="AC345" s="13"/>
      <c r="AD345" s="13"/>
      <c r="AE345" s="13"/>
      <c r="AF345" s="13"/>
      <c r="AG345" s="13"/>
      <c r="AH345" s="13"/>
      <c r="AI345" s="13"/>
      <c r="AJ345" s="13"/>
      <c r="AK345" s="13"/>
      <c r="AL345" s="13"/>
      <c r="AM345" s="13"/>
      <c r="AN345" s="13"/>
      <c r="AO345" s="13"/>
      <c r="AP345" s="13"/>
      <c r="AQ345" s="13"/>
      <c r="AR345" s="13"/>
      <c r="AS345" s="13"/>
      <c r="AT345" s="13"/>
      <c r="AU345" s="13"/>
      <c r="AV345" s="13"/>
      <c r="AW345" s="13"/>
      <c r="AX345" s="13"/>
      <c r="AY345" s="13"/>
      <c r="AZ345" s="13"/>
      <c r="BA345" s="13"/>
      <c r="BB345" s="13"/>
      <c r="BC345" s="13"/>
      <c r="BD345" s="13"/>
      <c r="BE345" s="13"/>
      <c r="BF345" s="13"/>
      <c r="BG345" s="13"/>
      <c r="BH345" s="13"/>
      <c r="BI345" s="13"/>
      <c r="BJ345" s="13"/>
      <c r="BK345" s="13"/>
      <c r="BL345" s="13"/>
      <c r="BM345" s="13"/>
      <c r="BN345" s="13"/>
      <c r="BO345" s="13"/>
      <c r="BP345" s="13"/>
      <c r="BQ345" s="13"/>
      <c r="BR345" s="13"/>
      <c r="BS345" s="13"/>
      <c r="BT345" s="13"/>
      <c r="BU345" s="13"/>
      <c r="BV345" s="13"/>
      <c r="BW345" s="13"/>
      <c r="BX345" s="13"/>
      <c r="BY345" s="13"/>
      <c r="BZ345" s="13"/>
      <c r="CA345" s="13"/>
      <c r="CB345" s="13"/>
      <c r="CC345" s="13"/>
      <c r="CD345" s="13"/>
      <c r="CE345" s="13"/>
      <c r="CF345" s="13"/>
      <c r="CG345" s="13"/>
      <c r="CH345" s="13"/>
      <c r="CI345" s="13"/>
      <c r="CJ345" s="13"/>
      <c r="CK345" s="13"/>
      <c r="CL345" s="13"/>
      <c r="CM345" s="13"/>
      <c r="CN345" s="13"/>
      <c r="CO345" s="13"/>
      <c r="CP345" s="13"/>
      <c r="CQ345" s="13"/>
      <c r="CR345" s="13"/>
      <c r="CS345" s="13"/>
      <c r="CT345" s="13"/>
      <c r="CU345" s="13"/>
      <c r="CV345" s="13"/>
      <c r="CW345" s="13"/>
      <c r="CX345" s="13"/>
      <c r="CY345" s="13"/>
      <c r="CZ345" s="13"/>
      <c r="DA345" s="13"/>
      <c r="DB345" s="13"/>
      <c r="DC345" s="13"/>
      <c r="DD345" s="13"/>
      <c r="DE345" s="13"/>
      <c r="DF345" s="13"/>
      <c r="DG345" s="13"/>
      <c r="DH345" s="13"/>
      <c r="DI345" s="13"/>
      <c r="DJ345" s="13"/>
      <c r="DK345" s="13"/>
      <c r="DL345" s="13"/>
      <c r="DM345" s="13"/>
      <c r="DN345" s="13"/>
      <c r="DO345" s="13"/>
      <c r="DP345" s="13"/>
      <c r="DQ345" s="13"/>
      <c r="DR345" s="13"/>
      <c r="DS345" s="13"/>
      <c r="DT345" s="13"/>
      <c r="DU345" s="13"/>
      <c r="DV345" s="13"/>
      <c r="DW345" s="13"/>
      <c r="DX345" s="13"/>
      <c r="DY345" s="13"/>
      <c r="DZ345" s="13"/>
      <c r="EA345" s="13"/>
      <c r="EB345" s="13"/>
      <c r="EC345" s="13"/>
      <c r="ED345" s="13"/>
      <c r="EE345" s="13"/>
      <c r="EF345" s="13"/>
      <c r="EG345" s="13"/>
      <c r="EH345" s="13"/>
      <c r="EI345" s="13"/>
      <c r="EJ345" s="13"/>
      <c r="EK345" s="13"/>
      <c r="EL345" s="13"/>
      <c r="EM345" s="13"/>
      <c r="EN345" s="13"/>
      <c r="EO345" s="13"/>
      <c r="EP345" s="13"/>
      <c r="EQ345" s="13"/>
      <c r="ER345" s="13"/>
      <c r="ES345" s="13"/>
      <c r="ET345" s="13"/>
      <c r="EU345" s="13"/>
      <c r="EV345" s="13"/>
      <c r="EW345" s="13"/>
      <c r="EX345" s="13"/>
      <c r="EY345" s="13"/>
      <c r="EZ345" s="13"/>
      <c r="FA345" s="13"/>
      <c r="FB345" s="13"/>
      <c r="FC345" s="13"/>
      <c r="FD345" s="13"/>
      <c r="FE345" s="13"/>
      <c r="FF345" s="13"/>
      <c r="FG345" s="13"/>
      <c r="FH345" s="13"/>
      <c r="FI345" s="13"/>
      <c r="FJ345" s="13"/>
      <c r="FK345" s="13"/>
      <c r="FL345" s="13"/>
      <c r="FM345" s="13"/>
      <c r="FN345" s="13"/>
      <c r="FO345" s="13"/>
      <c r="FP345" s="13"/>
      <c r="FQ345" s="13"/>
      <c r="FR345" s="13"/>
      <c r="FS345" s="13"/>
      <c r="FT345" s="13"/>
      <c r="FU345" s="13"/>
      <c r="FV345" s="13"/>
      <c r="FW345" s="13"/>
      <c r="FX345" s="13"/>
      <c r="FY345" s="13"/>
      <c r="FZ345" s="13"/>
      <c r="GA345" s="13"/>
      <c r="GB345" s="13"/>
      <c r="GC345" s="13"/>
      <c r="GD345" s="13"/>
      <c r="GE345" s="13"/>
      <c r="GF345" s="13"/>
      <c r="GG345" s="13"/>
      <c r="GH345" s="13"/>
      <c r="GI345" s="13"/>
      <c r="GJ345" s="13"/>
      <c r="GK345" s="13"/>
      <c r="GL345" s="13"/>
      <c r="GM345" s="13"/>
      <c r="GN345" s="13"/>
      <c r="GO345" s="13"/>
      <c r="GP345" s="13"/>
      <c r="GQ345" s="13"/>
      <c r="GR345" s="13"/>
      <c r="GS345" s="13"/>
      <c r="GT345" s="13"/>
      <c r="GU345" s="13"/>
      <c r="GV345" s="13"/>
      <c r="GW345" s="13"/>
      <c r="GX345" s="13"/>
      <c r="GY345" s="13"/>
      <c r="GZ345" s="13"/>
      <c r="HA345" s="13"/>
      <c r="HB345" s="13"/>
      <c r="HC345" s="13"/>
      <c r="HD345" s="13"/>
      <c r="HE345" s="13"/>
      <c r="HF345" s="13"/>
      <c r="HG345" s="13"/>
      <c r="HH345" s="13"/>
      <c r="HI345" s="13"/>
      <c r="HJ345" s="13"/>
      <c r="HK345" s="13"/>
      <c r="HL345" s="13"/>
      <c r="HM345" s="13"/>
      <c r="HN345" s="13"/>
      <c r="HO345" s="13"/>
      <c r="HP345" s="13"/>
      <c r="HQ345" s="13"/>
      <c r="HR345" s="13"/>
      <c r="HS345" s="13"/>
      <c r="HT345" s="13"/>
      <c r="HU345" s="13"/>
      <c r="HV345" s="13"/>
      <c r="HW345" s="13"/>
      <c r="HX345" s="13"/>
      <c r="HY345" s="13"/>
      <c r="HZ345" s="13"/>
      <c r="IA345" s="13"/>
      <c r="IB345" s="13"/>
      <c r="IC345" s="13"/>
      <c r="ID345" s="13"/>
      <c r="IE345" s="13"/>
      <c r="IF345" s="13"/>
      <c r="IG345" s="13"/>
      <c r="IH345" s="13"/>
      <c r="II345" s="13"/>
      <c r="IJ345" s="13"/>
      <c r="IK345" s="13"/>
      <c r="IL345" s="13"/>
      <c r="IM345" s="13"/>
      <c r="IN345" s="13"/>
      <c r="IO345" s="13"/>
      <c r="IP345" s="13"/>
      <c r="IQ345" s="13"/>
      <c r="IR345" s="13"/>
      <c r="IS345" s="13"/>
      <c r="IT345" s="13"/>
      <c r="IU345" s="13"/>
      <c r="IV345" s="13"/>
      <c r="IW345" s="13"/>
      <c r="IX345" s="13"/>
      <c r="IY345" s="13"/>
      <c r="IZ345" s="13"/>
      <c r="JA345" s="13"/>
      <c r="JB345" s="13"/>
      <c r="JC345" s="13"/>
      <c r="JD345" s="13"/>
      <c r="JE345" s="13"/>
      <c r="JF345" s="13"/>
      <c r="JG345" s="13"/>
      <c r="JH345" s="13"/>
      <c r="JI345" s="13"/>
      <c r="JJ345" s="13"/>
      <c r="JK345" s="13"/>
    </row>
    <row r="346" spans="21:271" x14ac:dyDescent="0.2">
      <c r="U346" s="13"/>
      <c r="V346" s="13"/>
      <c r="W346" s="13"/>
      <c r="X346" s="13"/>
      <c r="Y346" s="13"/>
      <c r="Z346" s="13"/>
      <c r="AA346" s="13"/>
      <c r="AB346" s="13"/>
      <c r="AC346" s="13"/>
      <c r="AD346" s="13"/>
      <c r="AE346" s="13"/>
      <c r="AF346" s="13"/>
      <c r="AG346" s="13"/>
      <c r="AH346" s="13"/>
      <c r="AI346" s="13"/>
      <c r="AJ346" s="13"/>
      <c r="AK346" s="13"/>
      <c r="AL346" s="13"/>
      <c r="AM346" s="13"/>
      <c r="AN346" s="13"/>
      <c r="AO346" s="13"/>
      <c r="AP346" s="13"/>
      <c r="AQ346" s="13"/>
      <c r="AR346" s="13"/>
      <c r="AS346" s="13"/>
      <c r="AT346" s="13"/>
      <c r="AU346" s="13"/>
      <c r="AV346" s="13"/>
      <c r="AW346" s="13"/>
      <c r="AX346" s="13"/>
      <c r="AY346" s="13"/>
      <c r="AZ346" s="13"/>
      <c r="BA346" s="13"/>
      <c r="BB346" s="13"/>
      <c r="BC346" s="13"/>
      <c r="BD346" s="13"/>
      <c r="BE346" s="13"/>
      <c r="BF346" s="13"/>
      <c r="BG346" s="13"/>
      <c r="BH346" s="13"/>
      <c r="BI346" s="13"/>
      <c r="BJ346" s="13"/>
      <c r="BK346" s="13"/>
      <c r="BL346" s="13"/>
      <c r="BM346" s="13"/>
      <c r="BN346" s="13"/>
      <c r="BO346" s="13"/>
      <c r="BP346" s="13"/>
      <c r="BQ346" s="13"/>
      <c r="BR346" s="13"/>
      <c r="BS346" s="13"/>
      <c r="BT346" s="13"/>
      <c r="BU346" s="13"/>
      <c r="BV346" s="13"/>
      <c r="BW346" s="13"/>
      <c r="BX346" s="13"/>
      <c r="BY346" s="13"/>
      <c r="BZ346" s="13"/>
      <c r="CA346" s="13"/>
      <c r="CB346" s="13"/>
      <c r="CC346" s="13"/>
      <c r="CD346" s="13"/>
      <c r="CE346" s="13"/>
      <c r="CF346" s="13"/>
      <c r="CG346" s="13"/>
      <c r="CH346" s="13"/>
      <c r="CI346" s="13"/>
      <c r="CJ346" s="13"/>
      <c r="CK346" s="13"/>
      <c r="CL346" s="13"/>
      <c r="CM346" s="13"/>
      <c r="CN346" s="13"/>
      <c r="CO346" s="13"/>
      <c r="CP346" s="13"/>
      <c r="CQ346" s="13"/>
      <c r="CR346" s="13"/>
      <c r="CS346" s="13"/>
      <c r="CT346" s="13"/>
      <c r="CU346" s="13"/>
      <c r="CV346" s="13"/>
      <c r="CW346" s="13"/>
      <c r="CX346" s="13"/>
      <c r="CY346" s="13"/>
      <c r="CZ346" s="13"/>
      <c r="DA346" s="13"/>
      <c r="DB346" s="13"/>
      <c r="DC346" s="13"/>
      <c r="DD346" s="13"/>
      <c r="DE346" s="13"/>
      <c r="DF346" s="13"/>
      <c r="DG346" s="13"/>
      <c r="DH346" s="13"/>
      <c r="DI346" s="13"/>
      <c r="DJ346" s="13"/>
      <c r="DK346" s="13"/>
      <c r="DL346" s="13"/>
      <c r="DM346" s="13"/>
      <c r="DN346" s="13"/>
      <c r="DO346" s="13"/>
      <c r="DP346" s="13"/>
      <c r="DQ346" s="13"/>
      <c r="DR346" s="13"/>
      <c r="DS346" s="13"/>
      <c r="DT346" s="13"/>
      <c r="DU346" s="13"/>
      <c r="DV346" s="13"/>
      <c r="DW346" s="13"/>
      <c r="DX346" s="13"/>
      <c r="DY346" s="13"/>
      <c r="DZ346" s="13"/>
      <c r="EA346" s="13"/>
      <c r="EB346" s="13"/>
      <c r="EC346" s="13"/>
      <c r="ED346" s="13"/>
      <c r="EE346" s="13"/>
      <c r="EF346" s="13"/>
      <c r="EG346" s="13"/>
      <c r="EH346" s="13"/>
      <c r="EI346" s="13"/>
      <c r="EJ346" s="13"/>
      <c r="EK346" s="13"/>
      <c r="EL346" s="13"/>
      <c r="EM346" s="13"/>
      <c r="EN346" s="13"/>
      <c r="EO346" s="13"/>
      <c r="EP346" s="13"/>
      <c r="EQ346" s="13"/>
      <c r="ER346" s="13"/>
      <c r="ES346" s="13"/>
      <c r="ET346" s="13"/>
      <c r="EU346" s="13"/>
      <c r="EV346" s="13"/>
      <c r="EW346" s="13"/>
      <c r="EX346" s="13"/>
      <c r="EY346" s="13"/>
      <c r="EZ346" s="13"/>
      <c r="FA346" s="13"/>
      <c r="FB346" s="13"/>
      <c r="FC346" s="13"/>
      <c r="FD346" s="13"/>
      <c r="FE346" s="13"/>
      <c r="FF346" s="13"/>
      <c r="FG346" s="13"/>
      <c r="FH346" s="13"/>
      <c r="FI346" s="13"/>
      <c r="FJ346" s="13"/>
      <c r="FK346" s="13"/>
      <c r="FL346" s="13"/>
      <c r="FM346" s="13"/>
      <c r="FN346" s="13"/>
      <c r="FO346" s="13"/>
      <c r="FP346" s="13"/>
      <c r="FQ346" s="13"/>
      <c r="FR346" s="13"/>
      <c r="FS346" s="13"/>
      <c r="FT346" s="13"/>
      <c r="FU346" s="13"/>
      <c r="FV346" s="13"/>
      <c r="FW346" s="13"/>
      <c r="FX346" s="13"/>
      <c r="FY346" s="13"/>
      <c r="FZ346" s="13"/>
      <c r="GA346" s="13"/>
      <c r="GB346" s="13"/>
      <c r="GC346" s="13"/>
      <c r="GD346" s="13"/>
      <c r="GE346" s="13"/>
      <c r="GF346" s="13"/>
      <c r="GG346" s="13"/>
      <c r="GH346" s="13"/>
      <c r="GI346" s="13"/>
      <c r="GJ346" s="13"/>
      <c r="GK346" s="13"/>
      <c r="GL346" s="13"/>
      <c r="GM346" s="13"/>
      <c r="GN346" s="13"/>
      <c r="GO346" s="13"/>
      <c r="GP346" s="13"/>
      <c r="GQ346" s="13"/>
      <c r="GR346" s="13"/>
      <c r="GS346" s="13"/>
      <c r="GT346" s="13"/>
      <c r="GU346" s="13"/>
      <c r="GV346" s="13"/>
      <c r="GW346" s="13"/>
      <c r="GX346" s="13"/>
      <c r="GY346" s="13"/>
      <c r="GZ346" s="13"/>
      <c r="HA346" s="13"/>
      <c r="HB346" s="13"/>
      <c r="HC346" s="13"/>
      <c r="HD346" s="13"/>
      <c r="HE346" s="13"/>
      <c r="HF346" s="13"/>
      <c r="HG346" s="13"/>
      <c r="HH346" s="13"/>
      <c r="HI346" s="13"/>
      <c r="HJ346" s="13"/>
      <c r="HK346" s="13"/>
      <c r="HL346" s="13"/>
      <c r="HM346" s="13"/>
      <c r="HN346" s="13"/>
      <c r="HO346" s="13"/>
      <c r="HP346" s="13"/>
      <c r="HQ346" s="13"/>
      <c r="HR346" s="13"/>
      <c r="HS346" s="13"/>
      <c r="HT346" s="13"/>
      <c r="HU346" s="13"/>
      <c r="HV346" s="13"/>
      <c r="HW346" s="13"/>
      <c r="HX346" s="13"/>
      <c r="HY346" s="13"/>
      <c r="HZ346" s="13"/>
      <c r="IA346" s="13"/>
      <c r="IB346" s="13"/>
      <c r="IC346" s="13"/>
      <c r="ID346" s="13"/>
      <c r="IE346" s="13"/>
      <c r="IF346" s="13"/>
      <c r="IG346" s="13"/>
      <c r="IH346" s="13"/>
      <c r="II346" s="13"/>
      <c r="IJ346" s="13"/>
      <c r="IK346" s="13"/>
      <c r="IL346" s="13"/>
      <c r="IM346" s="13"/>
      <c r="IN346" s="13"/>
      <c r="IO346" s="13"/>
      <c r="IP346" s="13"/>
      <c r="IQ346" s="13"/>
      <c r="IR346" s="13"/>
      <c r="IS346" s="13"/>
      <c r="IT346" s="13"/>
      <c r="IU346" s="13"/>
      <c r="IV346" s="13"/>
      <c r="IW346" s="13"/>
      <c r="IX346" s="13"/>
      <c r="IY346" s="13"/>
      <c r="IZ346" s="13"/>
      <c r="JA346" s="13"/>
      <c r="JB346" s="13"/>
      <c r="JC346" s="13"/>
      <c r="JD346" s="13"/>
      <c r="JE346" s="13"/>
      <c r="JF346" s="13"/>
      <c r="JG346" s="13"/>
      <c r="JH346" s="13"/>
      <c r="JI346" s="13"/>
      <c r="JJ346" s="13"/>
      <c r="JK346" s="13"/>
    </row>
    <row r="347" spans="21:271" x14ac:dyDescent="0.2">
      <c r="U347" s="13"/>
      <c r="V347" s="13"/>
      <c r="W347" s="13"/>
      <c r="X347" s="13"/>
      <c r="Y347" s="13"/>
      <c r="Z347" s="13"/>
      <c r="AA347" s="13"/>
      <c r="AB347" s="13"/>
      <c r="AC347" s="13"/>
      <c r="AD347" s="13"/>
      <c r="AE347" s="13"/>
      <c r="AF347" s="13"/>
      <c r="AG347" s="13"/>
      <c r="AH347" s="13"/>
      <c r="AI347" s="13"/>
      <c r="AJ347" s="13"/>
      <c r="AK347" s="13"/>
      <c r="AL347" s="13"/>
      <c r="AM347" s="13"/>
      <c r="AN347" s="13"/>
      <c r="AO347" s="13"/>
      <c r="AP347" s="13"/>
      <c r="AQ347" s="13"/>
      <c r="AR347" s="13"/>
      <c r="AS347" s="13"/>
      <c r="AT347" s="13"/>
      <c r="AU347" s="13"/>
      <c r="AV347" s="13"/>
      <c r="AW347" s="13"/>
      <c r="AX347" s="13"/>
      <c r="AY347" s="13"/>
      <c r="AZ347" s="13"/>
      <c r="BA347" s="13"/>
      <c r="BB347" s="13"/>
      <c r="BC347" s="13"/>
      <c r="BD347" s="13"/>
      <c r="BE347" s="13"/>
      <c r="BF347" s="13"/>
      <c r="BG347" s="13"/>
      <c r="BH347" s="13"/>
      <c r="BI347" s="13"/>
      <c r="BJ347" s="13"/>
      <c r="BK347" s="13"/>
      <c r="BL347" s="13"/>
      <c r="BM347" s="13"/>
      <c r="BN347" s="13"/>
      <c r="BO347" s="13"/>
      <c r="BP347" s="13"/>
      <c r="BQ347" s="13"/>
      <c r="BR347" s="13"/>
      <c r="BS347" s="13"/>
      <c r="BT347" s="13"/>
      <c r="BU347" s="13"/>
      <c r="BV347" s="13"/>
      <c r="BW347" s="13"/>
      <c r="BX347" s="13"/>
      <c r="BY347" s="13"/>
      <c r="BZ347" s="13"/>
      <c r="CA347" s="13"/>
      <c r="CB347" s="13"/>
      <c r="CC347" s="13"/>
      <c r="CD347" s="13"/>
      <c r="CE347" s="13"/>
      <c r="CF347" s="13"/>
      <c r="CG347" s="13"/>
      <c r="CH347" s="13"/>
      <c r="CI347" s="13"/>
      <c r="CJ347" s="13"/>
      <c r="CK347" s="13"/>
      <c r="CL347" s="13"/>
      <c r="CM347" s="13"/>
      <c r="CN347" s="13"/>
      <c r="CO347" s="13"/>
      <c r="CP347" s="13"/>
      <c r="CQ347" s="13"/>
      <c r="CR347" s="13"/>
      <c r="CS347" s="13"/>
      <c r="CT347" s="13"/>
      <c r="CU347" s="13"/>
      <c r="CV347" s="13"/>
      <c r="CW347" s="13"/>
      <c r="CX347" s="13"/>
      <c r="CY347" s="13"/>
      <c r="CZ347" s="13"/>
      <c r="DA347" s="13"/>
      <c r="DB347" s="13"/>
      <c r="DC347" s="13"/>
      <c r="DD347" s="13"/>
      <c r="DE347" s="13"/>
      <c r="DF347" s="13"/>
      <c r="DG347" s="13"/>
      <c r="DH347" s="13"/>
      <c r="DI347" s="13"/>
      <c r="DJ347" s="13"/>
      <c r="DK347" s="13"/>
      <c r="DL347" s="13"/>
      <c r="DM347" s="13"/>
      <c r="DN347" s="13"/>
      <c r="DO347" s="13"/>
      <c r="DP347" s="13"/>
      <c r="DQ347" s="13"/>
      <c r="DR347" s="13"/>
      <c r="DS347" s="13"/>
      <c r="DT347" s="13"/>
      <c r="DU347" s="13"/>
      <c r="DV347" s="13"/>
      <c r="DW347" s="13"/>
      <c r="DX347" s="13"/>
      <c r="DY347" s="13"/>
      <c r="DZ347" s="13"/>
      <c r="EA347" s="13"/>
      <c r="EB347" s="13"/>
      <c r="EC347" s="13"/>
      <c r="ED347" s="13"/>
      <c r="EE347" s="13"/>
      <c r="EF347" s="13"/>
      <c r="EG347" s="13"/>
      <c r="EH347" s="13"/>
      <c r="EI347" s="13"/>
      <c r="EJ347" s="13"/>
      <c r="EK347" s="13"/>
      <c r="EL347" s="13"/>
      <c r="EM347" s="13"/>
      <c r="EN347" s="13"/>
      <c r="EO347" s="13"/>
      <c r="EP347" s="13"/>
      <c r="EQ347" s="13"/>
      <c r="ER347" s="13"/>
      <c r="ES347" s="13"/>
      <c r="ET347" s="13"/>
      <c r="EU347" s="13"/>
      <c r="EV347" s="13"/>
      <c r="EW347" s="13"/>
      <c r="EX347" s="13"/>
      <c r="EY347" s="13"/>
      <c r="EZ347" s="13"/>
      <c r="FA347" s="13"/>
      <c r="FB347" s="13"/>
      <c r="FC347" s="13"/>
      <c r="FD347" s="13"/>
      <c r="FE347" s="13"/>
      <c r="FF347" s="13"/>
      <c r="FG347" s="13"/>
      <c r="FH347" s="13"/>
      <c r="FI347" s="13"/>
      <c r="FJ347" s="13"/>
      <c r="FK347" s="13"/>
      <c r="FL347" s="13"/>
      <c r="FM347" s="13"/>
      <c r="FN347" s="13"/>
      <c r="FO347" s="13"/>
      <c r="FP347" s="13"/>
      <c r="FQ347" s="13"/>
      <c r="FR347" s="13"/>
      <c r="FS347" s="13"/>
      <c r="FT347" s="13"/>
      <c r="FU347" s="13"/>
      <c r="FV347" s="13"/>
      <c r="FW347" s="13"/>
      <c r="FX347" s="13"/>
      <c r="FY347" s="13"/>
      <c r="FZ347" s="13"/>
      <c r="GA347" s="13"/>
      <c r="GB347" s="13"/>
      <c r="GC347" s="13"/>
      <c r="GD347" s="13"/>
      <c r="GE347" s="13"/>
      <c r="GF347" s="13"/>
      <c r="GG347" s="13"/>
      <c r="GH347" s="13"/>
      <c r="GI347" s="13"/>
      <c r="GJ347" s="13"/>
      <c r="GK347" s="13"/>
      <c r="GL347" s="13"/>
      <c r="GM347" s="13"/>
      <c r="GN347" s="13"/>
      <c r="GO347" s="13"/>
      <c r="GP347" s="13"/>
      <c r="GQ347" s="13"/>
      <c r="GR347" s="13"/>
      <c r="GS347" s="13"/>
      <c r="GT347" s="13"/>
      <c r="GU347" s="13"/>
      <c r="GV347" s="13"/>
      <c r="GW347" s="13"/>
      <c r="GX347" s="13"/>
      <c r="GY347" s="13"/>
      <c r="GZ347" s="13"/>
      <c r="HA347" s="13"/>
      <c r="HB347" s="13"/>
      <c r="HC347" s="13"/>
      <c r="HD347" s="13"/>
      <c r="HE347" s="13"/>
      <c r="HF347" s="13"/>
      <c r="HG347" s="13"/>
      <c r="HH347" s="13"/>
      <c r="HI347" s="13"/>
      <c r="HJ347" s="13"/>
      <c r="HK347" s="13"/>
      <c r="HL347" s="13"/>
      <c r="HM347" s="13"/>
      <c r="HN347" s="13"/>
      <c r="HO347" s="13"/>
      <c r="HP347" s="13"/>
      <c r="HQ347" s="13"/>
      <c r="HR347" s="13"/>
      <c r="HS347" s="13"/>
      <c r="HT347" s="13"/>
      <c r="HU347" s="13"/>
      <c r="HV347" s="13"/>
      <c r="HW347" s="13"/>
      <c r="HX347" s="13"/>
      <c r="HY347" s="13"/>
      <c r="HZ347" s="13"/>
      <c r="IA347" s="13"/>
      <c r="IB347" s="13"/>
      <c r="IC347" s="13"/>
      <c r="ID347" s="13"/>
      <c r="IE347" s="13"/>
      <c r="IF347" s="13"/>
      <c r="IG347" s="13"/>
      <c r="IH347" s="13"/>
      <c r="II347" s="13"/>
      <c r="IJ347" s="13"/>
      <c r="IK347" s="13"/>
      <c r="IL347" s="13"/>
      <c r="IM347" s="13"/>
      <c r="IN347" s="13"/>
      <c r="IO347" s="13"/>
      <c r="IP347" s="13"/>
      <c r="IQ347" s="13"/>
      <c r="IR347" s="13"/>
      <c r="IS347" s="13"/>
      <c r="IT347" s="13"/>
      <c r="IU347" s="13"/>
      <c r="IV347" s="13"/>
      <c r="IW347" s="13"/>
      <c r="IX347" s="13"/>
      <c r="IY347" s="13"/>
      <c r="IZ347" s="13"/>
      <c r="JA347" s="13"/>
      <c r="JB347" s="13"/>
      <c r="JC347" s="13"/>
      <c r="JD347" s="13"/>
      <c r="JE347" s="13"/>
      <c r="JF347" s="13"/>
      <c r="JG347" s="13"/>
      <c r="JH347" s="13"/>
      <c r="JI347" s="13"/>
      <c r="JJ347" s="13"/>
      <c r="JK347" s="13"/>
    </row>
    <row r="348" spans="21:271" x14ac:dyDescent="0.2">
      <c r="U348" s="13"/>
      <c r="V348" s="13"/>
      <c r="W348" s="13"/>
      <c r="X348" s="13"/>
      <c r="Y348" s="13"/>
      <c r="Z348" s="13"/>
      <c r="AA348" s="13"/>
      <c r="AB348" s="13"/>
      <c r="AC348" s="13"/>
      <c r="AD348" s="13"/>
      <c r="AE348" s="13"/>
      <c r="AF348" s="13"/>
      <c r="AG348" s="13"/>
      <c r="AH348" s="13"/>
      <c r="AI348" s="13"/>
      <c r="AJ348" s="13"/>
      <c r="AK348" s="13"/>
      <c r="AL348" s="13"/>
      <c r="AM348" s="13"/>
      <c r="AN348" s="13"/>
      <c r="AO348" s="13"/>
      <c r="AP348" s="13"/>
      <c r="AQ348" s="13"/>
      <c r="AR348" s="13"/>
      <c r="AS348" s="13"/>
      <c r="AT348" s="13"/>
      <c r="AU348" s="13"/>
      <c r="AV348" s="13"/>
      <c r="AW348" s="13"/>
      <c r="AX348" s="13"/>
      <c r="AY348" s="13"/>
      <c r="AZ348" s="13"/>
      <c r="BA348" s="13"/>
      <c r="BB348" s="13"/>
      <c r="BC348" s="13"/>
      <c r="BD348" s="13"/>
      <c r="BE348" s="13"/>
      <c r="BF348" s="13"/>
      <c r="BG348" s="13"/>
      <c r="BH348" s="13"/>
      <c r="BI348" s="13"/>
      <c r="BJ348" s="13"/>
      <c r="BK348" s="13"/>
      <c r="BL348" s="13"/>
      <c r="BM348" s="13"/>
      <c r="BN348" s="13"/>
      <c r="BO348" s="13"/>
      <c r="BP348" s="13"/>
      <c r="BQ348" s="13"/>
      <c r="BR348" s="13"/>
      <c r="BS348" s="13"/>
      <c r="BT348" s="13"/>
      <c r="BU348" s="13"/>
      <c r="BV348" s="13"/>
      <c r="BW348" s="13"/>
      <c r="BX348" s="13"/>
      <c r="BY348" s="13"/>
      <c r="BZ348" s="13"/>
      <c r="CA348" s="13"/>
      <c r="CB348" s="13"/>
      <c r="CC348" s="13"/>
      <c r="CD348" s="13"/>
      <c r="CE348" s="13"/>
      <c r="CF348" s="13"/>
      <c r="CG348" s="13"/>
      <c r="CH348" s="13"/>
      <c r="CI348" s="13"/>
      <c r="CJ348" s="13"/>
      <c r="CK348" s="13"/>
      <c r="CL348" s="13"/>
      <c r="CM348" s="13"/>
      <c r="CN348" s="13"/>
      <c r="CO348" s="13"/>
      <c r="CP348" s="13"/>
      <c r="CQ348" s="13"/>
      <c r="CR348" s="13"/>
      <c r="CS348" s="13"/>
      <c r="CT348" s="13"/>
      <c r="CU348" s="13"/>
      <c r="CV348" s="13"/>
      <c r="CW348" s="13"/>
      <c r="CX348" s="13"/>
      <c r="CY348" s="13"/>
      <c r="CZ348" s="13"/>
      <c r="DA348" s="13"/>
      <c r="DB348" s="13"/>
      <c r="DC348" s="13"/>
      <c r="DD348" s="13"/>
      <c r="DE348" s="13"/>
      <c r="DF348" s="13"/>
      <c r="DG348" s="13"/>
      <c r="DH348" s="13"/>
      <c r="DI348" s="13"/>
      <c r="DJ348" s="13"/>
      <c r="DK348" s="13"/>
      <c r="DL348" s="13"/>
      <c r="DM348" s="13"/>
      <c r="DN348" s="13"/>
      <c r="DO348" s="13"/>
      <c r="DP348" s="13"/>
      <c r="DQ348" s="13"/>
      <c r="DR348" s="13"/>
      <c r="DS348" s="13"/>
      <c r="DT348" s="13"/>
      <c r="DU348" s="13"/>
      <c r="DV348" s="13"/>
      <c r="DW348" s="13"/>
      <c r="DX348" s="13"/>
      <c r="DY348" s="13"/>
      <c r="DZ348" s="13"/>
      <c r="EA348" s="13"/>
      <c r="EB348" s="13"/>
      <c r="EC348" s="13"/>
      <c r="ED348" s="13"/>
      <c r="EE348" s="13"/>
      <c r="EF348" s="13"/>
      <c r="EG348" s="13"/>
      <c r="EH348" s="13"/>
      <c r="EI348" s="13"/>
      <c r="EJ348" s="13"/>
      <c r="EK348" s="13"/>
      <c r="EL348" s="13"/>
      <c r="EM348" s="13"/>
      <c r="EN348" s="13"/>
      <c r="EO348" s="13"/>
      <c r="EP348" s="13"/>
      <c r="EQ348" s="13"/>
      <c r="ER348" s="13"/>
      <c r="ES348" s="13"/>
      <c r="ET348" s="13"/>
      <c r="EU348" s="13"/>
      <c r="EV348" s="13"/>
      <c r="EW348" s="13"/>
      <c r="EX348" s="13"/>
      <c r="EY348" s="13"/>
      <c r="EZ348" s="13"/>
      <c r="FA348" s="13"/>
      <c r="FB348" s="13"/>
      <c r="FC348" s="13"/>
      <c r="FD348" s="13"/>
      <c r="FE348" s="13"/>
      <c r="FF348" s="13"/>
      <c r="FG348" s="13"/>
      <c r="FH348" s="13"/>
      <c r="FI348" s="13"/>
      <c r="FJ348" s="13"/>
      <c r="FK348" s="13"/>
      <c r="FL348" s="13"/>
      <c r="FM348" s="13"/>
      <c r="FN348" s="13"/>
      <c r="FO348" s="13"/>
      <c r="FP348" s="13"/>
      <c r="FQ348" s="13"/>
      <c r="FR348" s="13"/>
      <c r="FS348" s="13"/>
      <c r="FT348" s="13"/>
      <c r="FU348" s="13"/>
      <c r="FV348" s="13"/>
      <c r="FW348" s="13"/>
      <c r="FX348" s="13"/>
      <c r="FY348" s="13"/>
      <c r="FZ348" s="13"/>
      <c r="GA348" s="13"/>
      <c r="GB348" s="13"/>
      <c r="GC348" s="13"/>
      <c r="GD348" s="13"/>
      <c r="GE348" s="13"/>
      <c r="GF348" s="13"/>
      <c r="GG348" s="13"/>
      <c r="GH348" s="13"/>
      <c r="GI348" s="13"/>
      <c r="GJ348" s="13"/>
      <c r="GK348" s="13"/>
      <c r="GL348" s="13"/>
      <c r="GM348" s="13"/>
      <c r="GN348" s="13"/>
      <c r="GO348" s="13"/>
      <c r="GP348" s="13"/>
      <c r="GQ348" s="13"/>
      <c r="GR348" s="13"/>
      <c r="GS348" s="13"/>
      <c r="GT348" s="13"/>
      <c r="GU348" s="13"/>
      <c r="GV348" s="13"/>
      <c r="GW348" s="13"/>
      <c r="GX348" s="13"/>
      <c r="GY348" s="13"/>
      <c r="GZ348" s="13"/>
      <c r="HA348" s="13"/>
      <c r="HB348" s="13"/>
      <c r="HC348" s="13"/>
      <c r="HD348" s="13"/>
      <c r="HE348" s="13"/>
      <c r="HF348" s="13"/>
      <c r="HG348" s="13"/>
      <c r="HH348" s="13"/>
      <c r="HI348" s="13"/>
      <c r="HJ348" s="13"/>
      <c r="HK348" s="13"/>
      <c r="HL348" s="13"/>
      <c r="HM348" s="13"/>
      <c r="HN348" s="13"/>
      <c r="HO348" s="13"/>
      <c r="HP348" s="13"/>
      <c r="HQ348" s="13"/>
      <c r="HR348" s="13"/>
      <c r="HS348" s="13"/>
      <c r="HT348" s="13"/>
      <c r="HU348" s="13"/>
      <c r="HV348" s="13"/>
      <c r="HW348" s="13"/>
      <c r="HX348" s="13"/>
      <c r="HY348" s="13"/>
      <c r="HZ348" s="13"/>
      <c r="IA348" s="13"/>
      <c r="IB348" s="13"/>
      <c r="IC348" s="13"/>
      <c r="ID348" s="13"/>
      <c r="IE348" s="13"/>
      <c r="IF348" s="13"/>
      <c r="IG348" s="13"/>
      <c r="IH348" s="13"/>
      <c r="II348" s="13"/>
      <c r="IJ348" s="13"/>
      <c r="IK348" s="13"/>
      <c r="IL348" s="13"/>
      <c r="IM348" s="13"/>
      <c r="IN348" s="13"/>
      <c r="IO348" s="13"/>
      <c r="IP348" s="13"/>
      <c r="IQ348" s="13"/>
      <c r="IR348" s="13"/>
      <c r="IS348" s="13"/>
      <c r="IT348" s="13"/>
      <c r="IU348" s="13"/>
      <c r="IV348" s="13"/>
      <c r="IW348" s="13"/>
      <c r="IX348" s="13"/>
      <c r="IY348" s="13"/>
      <c r="IZ348" s="13"/>
      <c r="JA348" s="13"/>
      <c r="JB348" s="13"/>
      <c r="JC348" s="13"/>
      <c r="JD348" s="13"/>
      <c r="JE348" s="13"/>
      <c r="JF348" s="13"/>
      <c r="JG348" s="13"/>
      <c r="JH348" s="13"/>
      <c r="JI348" s="13"/>
      <c r="JJ348" s="13"/>
      <c r="JK348" s="13"/>
    </row>
    <row r="349" spans="21:271" x14ac:dyDescent="0.2">
      <c r="U349" s="13"/>
      <c r="V349" s="13"/>
      <c r="W349" s="13"/>
      <c r="X349" s="13"/>
      <c r="Y349" s="13"/>
      <c r="Z349" s="13"/>
      <c r="AA349" s="13"/>
      <c r="AB349" s="13"/>
      <c r="AC349" s="13"/>
      <c r="AD349" s="13"/>
      <c r="AE349" s="13"/>
      <c r="AF349" s="13"/>
      <c r="AG349" s="13"/>
      <c r="AH349" s="13"/>
      <c r="AI349" s="13"/>
      <c r="AJ349" s="13"/>
      <c r="AK349" s="13"/>
      <c r="AL349" s="13"/>
      <c r="AM349" s="13"/>
      <c r="AN349" s="13"/>
      <c r="AO349" s="13"/>
      <c r="AP349" s="13"/>
      <c r="AQ349" s="13"/>
      <c r="AR349" s="13"/>
      <c r="AS349" s="13"/>
      <c r="AT349" s="13"/>
      <c r="AU349" s="13"/>
      <c r="AV349" s="13"/>
      <c r="AW349" s="13"/>
      <c r="AX349" s="13"/>
      <c r="AY349" s="13"/>
      <c r="AZ349" s="13"/>
      <c r="BA349" s="13"/>
      <c r="BB349" s="13"/>
      <c r="BC349" s="13"/>
      <c r="BD349" s="13"/>
      <c r="BE349" s="13"/>
      <c r="BF349" s="13"/>
      <c r="BG349" s="13"/>
      <c r="BH349" s="13"/>
      <c r="BI349" s="13"/>
      <c r="BJ349" s="13"/>
      <c r="BK349" s="13"/>
      <c r="BL349" s="13"/>
      <c r="BM349" s="13"/>
      <c r="BN349" s="13"/>
      <c r="BO349" s="13"/>
      <c r="BP349" s="13"/>
      <c r="BQ349" s="13"/>
      <c r="BR349" s="13"/>
      <c r="BS349" s="13"/>
      <c r="BT349" s="13"/>
      <c r="BU349" s="13"/>
      <c r="BV349" s="13"/>
      <c r="BW349" s="13"/>
      <c r="BX349" s="13"/>
      <c r="BY349" s="13"/>
      <c r="BZ349" s="13"/>
      <c r="CA349" s="13"/>
      <c r="CB349" s="13"/>
      <c r="CC349" s="13"/>
      <c r="CD349" s="13"/>
      <c r="CE349" s="13"/>
      <c r="CF349" s="13"/>
      <c r="CG349" s="13"/>
      <c r="CH349" s="13"/>
      <c r="CI349" s="13"/>
      <c r="CJ349" s="13"/>
      <c r="CK349" s="13"/>
      <c r="CL349" s="13"/>
      <c r="CM349" s="13"/>
      <c r="CN349" s="13"/>
      <c r="CO349" s="13"/>
      <c r="CP349" s="13"/>
      <c r="CQ349" s="13"/>
      <c r="CR349" s="13"/>
      <c r="CS349" s="13"/>
      <c r="CT349" s="13"/>
      <c r="CU349" s="13"/>
      <c r="CV349" s="13"/>
      <c r="CW349" s="13"/>
      <c r="CX349" s="13"/>
      <c r="CY349" s="13"/>
      <c r="CZ349" s="13"/>
      <c r="DA349" s="13"/>
      <c r="DB349" s="13"/>
      <c r="DC349" s="13"/>
      <c r="DD349" s="13"/>
      <c r="DE349" s="13"/>
      <c r="DF349" s="13"/>
      <c r="DG349" s="13"/>
      <c r="DH349" s="13"/>
      <c r="DI349" s="13"/>
      <c r="DJ349" s="13"/>
      <c r="DK349" s="13"/>
      <c r="DL349" s="13"/>
      <c r="DM349" s="13"/>
      <c r="DN349" s="13"/>
      <c r="DO349" s="13"/>
      <c r="DP349" s="13"/>
      <c r="DQ349" s="13"/>
      <c r="DR349" s="13"/>
      <c r="DS349" s="13"/>
      <c r="DT349" s="13"/>
      <c r="DU349" s="13"/>
      <c r="DV349" s="13"/>
      <c r="DW349" s="13"/>
      <c r="DX349" s="13"/>
      <c r="DY349" s="13"/>
      <c r="DZ349" s="13"/>
      <c r="EA349" s="13"/>
      <c r="EB349" s="13"/>
      <c r="EC349" s="13"/>
      <c r="ED349" s="13"/>
      <c r="EE349" s="13"/>
      <c r="EF349" s="13"/>
      <c r="EG349" s="13"/>
      <c r="EH349" s="13"/>
      <c r="EI349" s="13"/>
      <c r="EJ349" s="13"/>
      <c r="EK349" s="13"/>
      <c r="EL349" s="13"/>
      <c r="EM349" s="13"/>
      <c r="EN349" s="13"/>
      <c r="EO349" s="13"/>
      <c r="EP349" s="13"/>
      <c r="EQ349" s="13"/>
      <c r="ER349" s="13"/>
      <c r="ES349" s="13"/>
      <c r="ET349" s="13"/>
      <c r="EU349" s="13"/>
      <c r="EV349" s="13"/>
      <c r="EW349" s="13"/>
      <c r="EX349" s="13"/>
      <c r="EY349" s="13"/>
      <c r="EZ349" s="13"/>
      <c r="FA349" s="13"/>
      <c r="FB349" s="13"/>
      <c r="FC349" s="13"/>
      <c r="FD349" s="13"/>
      <c r="FE349" s="13"/>
      <c r="FF349" s="13"/>
      <c r="FG349" s="13"/>
      <c r="FH349" s="13"/>
      <c r="FI349" s="13"/>
      <c r="FJ349" s="13"/>
      <c r="FK349" s="13"/>
      <c r="FL349" s="13"/>
      <c r="FM349" s="13"/>
      <c r="FN349" s="13"/>
      <c r="FO349" s="13"/>
      <c r="FP349" s="13"/>
      <c r="FQ349" s="13"/>
      <c r="FR349" s="13"/>
      <c r="FS349" s="13"/>
      <c r="FT349" s="13"/>
      <c r="FU349" s="13"/>
      <c r="FV349" s="13"/>
      <c r="FW349" s="13"/>
      <c r="FX349" s="13"/>
      <c r="FY349" s="13"/>
      <c r="FZ349" s="13"/>
      <c r="GA349" s="13"/>
      <c r="GB349" s="13"/>
      <c r="GC349" s="13"/>
      <c r="GD349" s="13"/>
      <c r="GE349" s="13"/>
      <c r="GF349" s="13"/>
      <c r="GG349" s="13"/>
      <c r="GH349" s="13"/>
      <c r="GI349" s="13"/>
      <c r="GJ349" s="13"/>
      <c r="GK349" s="13"/>
      <c r="GL349" s="13"/>
      <c r="GM349" s="13"/>
      <c r="GN349" s="13"/>
      <c r="GO349" s="13"/>
      <c r="GP349" s="13"/>
      <c r="GQ349" s="13"/>
      <c r="GR349" s="13"/>
      <c r="GS349" s="13"/>
      <c r="GT349" s="13"/>
      <c r="GU349" s="13"/>
      <c r="GV349" s="13"/>
      <c r="GW349" s="13"/>
      <c r="GX349" s="13"/>
      <c r="GY349" s="13"/>
      <c r="GZ349" s="13"/>
      <c r="HA349" s="13"/>
      <c r="HB349" s="13"/>
      <c r="HC349" s="13"/>
      <c r="HD349" s="13"/>
      <c r="HE349" s="13"/>
      <c r="HF349" s="13"/>
      <c r="HG349" s="13"/>
      <c r="HH349" s="13"/>
      <c r="HI349" s="13"/>
      <c r="HJ349" s="13"/>
      <c r="HK349" s="13"/>
      <c r="HL349" s="13"/>
      <c r="HM349" s="13"/>
      <c r="HN349" s="13"/>
      <c r="HO349" s="13"/>
      <c r="HP349" s="13"/>
      <c r="HQ349" s="13"/>
      <c r="HR349" s="13"/>
      <c r="HS349" s="13"/>
      <c r="HT349" s="13"/>
      <c r="HU349" s="13"/>
      <c r="HV349" s="13"/>
      <c r="HW349" s="13"/>
      <c r="HX349" s="13"/>
      <c r="HY349" s="13"/>
      <c r="HZ349" s="13"/>
      <c r="IA349" s="13"/>
      <c r="IB349" s="13"/>
      <c r="IC349" s="13"/>
      <c r="ID349" s="13"/>
      <c r="IE349" s="13"/>
      <c r="IF349" s="13"/>
      <c r="IG349" s="13"/>
      <c r="IH349" s="13"/>
      <c r="II349" s="13"/>
      <c r="IJ349" s="13"/>
      <c r="IK349" s="13"/>
      <c r="IL349" s="13"/>
      <c r="IM349" s="13"/>
      <c r="IN349" s="13"/>
      <c r="IO349" s="13"/>
      <c r="IP349" s="13"/>
      <c r="IQ349" s="13"/>
      <c r="IR349" s="13"/>
      <c r="IS349" s="13"/>
      <c r="IT349" s="13"/>
      <c r="IU349" s="13"/>
      <c r="IV349" s="13"/>
      <c r="IW349" s="13"/>
      <c r="IX349" s="13"/>
      <c r="IY349" s="13"/>
      <c r="IZ349" s="13"/>
      <c r="JA349" s="13"/>
      <c r="JB349" s="13"/>
      <c r="JC349" s="13"/>
      <c r="JD349" s="13"/>
      <c r="JE349" s="13"/>
      <c r="JF349" s="13"/>
      <c r="JG349" s="13"/>
      <c r="JH349" s="13"/>
      <c r="JI349" s="13"/>
      <c r="JJ349" s="13"/>
      <c r="JK349" s="13"/>
    </row>
    <row r="350" spans="21:271" x14ac:dyDescent="0.2">
      <c r="U350" s="13"/>
      <c r="V350" s="13"/>
      <c r="W350" s="13"/>
      <c r="X350" s="13"/>
      <c r="Y350" s="13"/>
      <c r="Z350" s="13"/>
      <c r="AA350" s="13"/>
      <c r="AB350" s="13"/>
      <c r="AC350" s="13"/>
      <c r="AD350" s="13"/>
      <c r="AE350" s="13"/>
      <c r="AF350" s="13"/>
      <c r="AG350" s="13"/>
      <c r="AH350" s="13"/>
      <c r="AI350" s="13"/>
      <c r="AJ350" s="13"/>
      <c r="AK350" s="13"/>
      <c r="AL350" s="13"/>
      <c r="AM350" s="13"/>
      <c r="AN350" s="13"/>
      <c r="AO350" s="13"/>
      <c r="AP350" s="13"/>
      <c r="AQ350" s="13"/>
      <c r="AR350" s="13"/>
      <c r="AS350" s="13"/>
      <c r="AT350" s="13"/>
      <c r="AU350" s="13"/>
      <c r="AV350" s="13"/>
      <c r="AW350" s="13"/>
      <c r="AX350" s="13"/>
      <c r="AY350" s="13"/>
      <c r="AZ350" s="13"/>
      <c r="BA350" s="13"/>
      <c r="BB350" s="13"/>
      <c r="BC350" s="13"/>
      <c r="BD350" s="13"/>
      <c r="BE350" s="13"/>
      <c r="BF350" s="13"/>
      <c r="BG350" s="13"/>
      <c r="BH350" s="13"/>
      <c r="BI350" s="13"/>
      <c r="BJ350" s="13"/>
      <c r="BK350" s="13"/>
      <c r="BL350" s="13"/>
      <c r="BM350" s="13"/>
      <c r="BN350" s="13"/>
      <c r="BO350" s="13"/>
      <c r="BP350" s="13"/>
      <c r="BQ350" s="13"/>
      <c r="BR350" s="13"/>
      <c r="BS350" s="13"/>
      <c r="BT350" s="13"/>
      <c r="BU350" s="13"/>
      <c r="BV350" s="13"/>
      <c r="BW350" s="13"/>
      <c r="BX350" s="13"/>
      <c r="BY350" s="13"/>
      <c r="BZ350" s="13"/>
      <c r="CA350" s="13"/>
      <c r="CB350" s="13"/>
      <c r="CC350" s="13"/>
      <c r="CD350" s="13"/>
      <c r="CE350" s="13"/>
      <c r="CF350" s="13"/>
      <c r="CG350" s="13"/>
      <c r="CH350" s="13"/>
      <c r="CI350" s="13"/>
      <c r="CJ350" s="13"/>
      <c r="CK350" s="13"/>
      <c r="CL350" s="13"/>
      <c r="CM350" s="13"/>
      <c r="CN350" s="13"/>
      <c r="CO350" s="13"/>
      <c r="CP350" s="13"/>
      <c r="CQ350" s="13"/>
      <c r="CR350" s="13"/>
      <c r="CS350" s="13"/>
      <c r="CT350" s="13"/>
      <c r="CU350" s="13"/>
      <c r="CV350" s="13"/>
      <c r="CW350" s="13"/>
      <c r="CX350" s="13"/>
      <c r="CY350" s="13"/>
      <c r="CZ350" s="13"/>
      <c r="DA350" s="13"/>
      <c r="DB350" s="13"/>
      <c r="DC350" s="13"/>
      <c r="DD350" s="13"/>
      <c r="DE350" s="13"/>
      <c r="DF350" s="13"/>
      <c r="DG350" s="13"/>
      <c r="DH350" s="13"/>
      <c r="DI350" s="13"/>
      <c r="DJ350" s="13"/>
      <c r="DK350" s="13"/>
      <c r="DL350" s="13"/>
      <c r="DM350" s="13"/>
      <c r="DN350" s="13"/>
      <c r="DO350" s="13"/>
      <c r="DP350" s="13"/>
      <c r="DQ350" s="13"/>
      <c r="DR350" s="13"/>
      <c r="DS350" s="13"/>
      <c r="DT350" s="13"/>
      <c r="DU350" s="13"/>
      <c r="DV350" s="13"/>
      <c r="DW350" s="13"/>
      <c r="DX350" s="13"/>
      <c r="DY350" s="13"/>
      <c r="DZ350" s="13"/>
      <c r="EA350" s="13"/>
      <c r="EB350" s="13"/>
      <c r="EC350" s="13"/>
      <c r="ED350" s="13"/>
      <c r="EE350" s="13"/>
      <c r="EF350" s="13"/>
      <c r="EG350" s="13"/>
      <c r="EH350" s="13"/>
      <c r="EI350" s="13"/>
      <c r="EJ350" s="13"/>
      <c r="EK350" s="13"/>
      <c r="EL350" s="13"/>
      <c r="EM350" s="13"/>
      <c r="EN350" s="13"/>
      <c r="EO350" s="13"/>
      <c r="EP350" s="13"/>
      <c r="EQ350" s="13"/>
      <c r="ER350" s="13"/>
      <c r="ES350" s="13"/>
      <c r="ET350" s="13"/>
      <c r="EU350" s="13"/>
      <c r="EV350" s="13"/>
      <c r="EW350" s="13"/>
      <c r="EX350" s="13"/>
      <c r="EY350" s="13"/>
      <c r="EZ350" s="13"/>
      <c r="FA350" s="13"/>
      <c r="FB350" s="13"/>
      <c r="FC350" s="13"/>
      <c r="FD350" s="13"/>
      <c r="FE350" s="13"/>
      <c r="FF350" s="13"/>
      <c r="FG350" s="13"/>
      <c r="FH350" s="13"/>
      <c r="FI350" s="13"/>
      <c r="FJ350" s="13"/>
      <c r="FK350" s="13"/>
      <c r="FL350" s="13"/>
      <c r="FM350" s="13"/>
      <c r="FN350" s="13"/>
      <c r="FO350" s="13"/>
      <c r="FP350" s="13"/>
      <c r="FQ350" s="13"/>
      <c r="FR350" s="13"/>
      <c r="FS350" s="13"/>
      <c r="FT350" s="13"/>
      <c r="FU350" s="13"/>
      <c r="FV350" s="13"/>
      <c r="FW350" s="13"/>
      <c r="FX350" s="13"/>
      <c r="FY350" s="13"/>
      <c r="FZ350" s="13"/>
      <c r="GA350" s="13"/>
      <c r="GB350" s="13"/>
      <c r="GC350" s="13"/>
      <c r="GD350" s="13"/>
      <c r="GE350" s="13"/>
      <c r="GF350" s="13"/>
      <c r="GG350" s="13"/>
      <c r="GH350" s="13"/>
      <c r="GI350" s="13"/>
      <c r="GJ350" s="13"/>
      <c r="GK350" s="13"/>
      <c r="GL350" s="13"/>
      <c r="GM350" s="13"/>
      <c r="GN350" s="13"/>
      <c r="GO350" s="13"/>
      <c r="GP350" s="13"/>
      <c r="GQ350" s="13"/>
      <c r="GR350" s="13"/>
      <c r="GS350" s="13"/>
      <c r="GT350" s="13"/>
      <c r="GU350" s="13"/>
      <c r="GV350" s="13"/>
      <c r="GW350" s="13"/>
      <c r="GX350" s="13"/>
      <c r="GY350" s="13"/>
      <c r="GZ350" s="13"/>
      <c r="HA350" s="13"/>
      <c r="HB350" s="13"/>
      <c r="HC350" s="13"/>
      <c r="HD350" s="13"/>
      <c r="HE350" s="13"/>
      <c r="HF350" s="13"/>
      <c r="HG350" s="13"/>
      <c r="HH350" s="13"/>
      <c r="HI350" s="13"/>
      <c r="HJ350" s="13"/>
      <c r="HK350" s="13"/>
      <c r="HL350" s="13"/>
      <c r="HM350" s="13"/>
      <c r="HN350" s="13"/>
      <c r="HO350" s="13"/>
      <c r="HP350" s="13"/>
      <c r="HQ350" s="13"/>
      <c r="HR350" s="13"/>
      <c r="HS350" s="13"/>
      <c r="HT350" s="13"/>
      <c r="HU350" s="13"/>
      <c r="HV350" s="13"/>
      <c r="HW350" s="13"/>
      <c r="HX350" s="13"/>
      <c r="HY350" s="13"/>
      <c r="HZ350" s="13"/>
      <c r="IA350" s="13"/>
      <c r="IB350" s="13"/>
      <c r="IC350" s="13"/>
      <c r="ID350" s="13"/>
      <c r="IE350" s="13"/>
      <c r="IF350" s="13"/>
      <c r="IG350" s="13"/>
      <c r="IH350" s="13"/>
      <c r="II350" s="13"/>
      <c r="IJ350" s="13"/>
      <c r="IK350" s="13"/>
      <c r="IL350" s="13"/>
      <c r="IM350" s="13"/>
      <c r="IN350" s="13"/>
      <c r="IO350" s="13"/>
      <c r="IP350" s="13"/>
      <c r="IQ350" s="13"/>
      <c r="IR350" s="13"/>
      <c r="IS350" s="13"/>
      <c r="IT350" s="13"/>
      <c r="IU350" s="13"/>
      <c r="IV350" s="13"/>
      <c r="IW350" s="13"/>
      <c r="IX350" s="13"/>
      <c r="IY350" s="13"/>
      <c r="IZ350" s="13"/>
      <c r="JA350" s="13"/>
      <c r="JB350" s="13"/>
      <c r="JC350" s="13"/>
      <c r="JD350" s="13"/>
      <c r="JE350" s="13"/>
      <c r="JF350" s="13"/>
      <c r="JG350" s="13"/>
      <c r="JH350" s="13"/>
      <c r="JI350" s="13"/>
      <c r="JJ350" s="13"/>
      <c r="JK350" s="13"/>
    </row>
    <row r="351" spans="21:271" x14ac:dyDescent="0.2">
      <c r="U351" s="13"/>
      <c r="V351" s="13"/>
      <c r="W351" s="13"/>
      <c r="X351" s="13"/>
      <c r="Y351" s="13"/>
      <c r="Z351" s="13"/>
      <c r="AA351" s="13"/>
      <c r="AB351" s="13"/>
      <c r="AC351" s="13"/>
      <c r="AD351" s="13"/>
      <c r="AE351" s="13"/>
      <c r="AF351" s="13"/>
      <c r="AG351" s="13"/>
      <c r="AH351" s="13"/>
      <c r="AI351" s="13"/>
      <c r="AJ351" s="13"/>
      <c r="AK351" s="13"/>
      <c r="AL351" s="13"/>
      <c r="AM351" s="13"/>
      <c r="AN351" s="13"/>
      <c r="AO351" s="13"/>
      <c r="AP351" s="13"/>
      <c r="AQ351" s="13"/>
      <c r="AR351" s="13"/>
      <c r="AS351" s="13"/>
      <c r="AT351" s="13"/>
      <c r="AU351" s="13"/>
      <c r="AV351" s="13"/>
      <c r="AW351" s="13"/>
      <c r="AX351" s="13"/>
      <c r="AY351" s="13"/>
      <c r="AZ351" s="13"/>
      <c r="BA351" s="13"/>
      <c r="BB351" s="13"/>
      <c r="BC351" s="13"/>
      <c r="BD351" s="13"/>
      <c r="BE351" s="13"/>
      <c r="BF351" s="13"/>
      <c r="BG351" s="13"/>
      <c r="BH351" s="13"/>
      <c r="BI351" s="13"/>
      <c r="BJ351" s="13"/>
      <c r="BK351" s="13"/>
      <c r="BL351" s="13"/>
      <c r="BM351" s="13"/>
      <c r="BN351" s="13"/>
      <c r="BO351" s="13"/>
      <c r="BP351" s="13"/>
      <c r="BQ351" s="13"/>
      <c r="BR351" s="13"/>
      <c r="BS351" s="13"/>
      <c r="BT351" s="13"/>
      <c r="BU351" s="13"/>
      <c r="BV351" s="13"/>
      <c r="BW351" s="13"/>
      <c r="BX351" s="13"/>
      <c r="BY351" s="13"/>
      <c r="BZ351" s="13"/>
      <c r="CA351" s="13"/>
      <c r="CB351" s="13"/>
      <c r="CC351" s="13"/>
      <c r="CD351" s="13"/>
      <c r="CE351" s="13"/>
      <c r="CF351" s="13"/>
      <c r="CG351" s="13"/>
      <c r="CH351" s="13"/>
      <c r="CI351" s="13"/>
      <c r="CJ351" s="13"/>
      <c r="CK351" s="13"/>
      <c r="CL351" s="13"/>
      <c r="CM351" s="13"/>
      <c r="CN351" s="13"/>
      <c r="CO351" s="13"/>
      <c r="CP351" s="13"/>
      <c r="CQ351" s="13"/>
      <c r="CR351" s="13"/>
      <c r="CS351" s="13"/>
      <c r="CT351" s="13"/>
      <c r="CU351" s="13"/>
      <c r="CV351" s="13"/>
      <c r="CW351" s="13"/>
      <c r="CX351" s="13"/>
      <c r="CY351" s="13"/>
      <c r="CZ351" s="13"/>
      <c r="DA351" s="13"/>
      <c r="DB351" s="13"/>
      <c r="DC351" s="13"/>
      <c r="DD351" s="13"/>
      <c r="DE351" s="13"/>
      <c r="DF351" s="13"/>
      <c r="DG351" s="13"/>
      <c r="DH351" s="13"/>
      <c r="DI351" s="13"/>
      <c r="DJ351" s="13"/>
      <c r="DK351" s="13"/>
      <c r="DL351" s="13"/>
      <c r="DM351" s="13"/>
      <c r="DN351" s="13"/>
      <c r="DO351" s="13"/>
      <c r="DP351" s="13"/>
      <c r="DQ351" s="13"/>
      <c r="DR351" s="13"/>
      <c r="DS351" s="13"/>
      <c r="DT351" s="13"/>
      <c r="DU351" s="13"/>
      <c r="DV351" s="13"/>
      <c r="DW351" s="13"/>
      <c r="DX351" s="13"/>
      <c r="DY351" s="13"/>
      <c r="DZ351" s="13"/>
      <c r="EA351" s="13"/>
      <c r="EB351" s="13"/>
      <c r="EC351" s="13"/>
      <c r="ED351" s="13"/>
      <c r="EE351" s="13"/>
      <c r="EF351" s="13"/>
      <c r="EG351" s="13"/>
      <c r="EH351" s="13"/>
      <c r="EI351" s="13"/>
      <c r="EJ351" s="13"/>
      <c r="EK351" s="13"/>
      <c r="EL351" s="13"/>
      <c r="EM351" s="13"/>
      <c r="EN351" s="13"/>
      <c r="EO351" s="13"/>
      <c r="EP351" s="13"/>
      <c r="EQ351" s="13"/>
      <c r="ER351" s="13"/>
      <c r="ES351" s="13"/>
      <c r="ET351" s="13"/>
      <c r="EU351" s="13"/>
      <c r="EV351" s="13"/>
      <c r="EW351" s="13"/>
      <c r="EX351" s="13"/>
      <c r="EY351" s="13"/>
      <c r="EZ351" s="13"/>
      <c r="FA351" s="13"/>
      <c r="FB351" s="13"/>
      <c r="FC351" s="13"/>
      <c r="FD351" s="13"/>
      <c r="FE351" s="13"/>
      <c r="FF351" s="13"/>
      <c r="FG351" s="13"/>
      <c r="FH351" s="13"/>
      <c r="FI351" s="13"/>
      <c r="FJ351" s="13"/>
      <c r="FK351" s="13"/>
      <c r="FL351" s="13"/>
      <c r="FM351" s="13"/>
      <c r="FN351" s="13"/>
      <c r="FO351" s="13"/>
      <c r="FP351" s="13"/>
      <c r="FQ351" s="13"/>
      <c r="FR351" s="13"/>
      <c r="FS351" s="13"/>
      <c r="FT351" s="13"/>
      <c r="FU351" s="13"/>
      <c r="FV351" s="13"/>
      <c r="FW351" s="13"/>
      <c r="FX351" s="13"/>
      <c r="FY351" s="13"/>
      <c r="FZ351" s="13"/>
      <c r="GA351" s="13"/>
      <c r="GB351" s="13"/>
      <c r="GC351" s="13"/>
      <c r="GD351" s="13"/>
      <c r="GE351" s="13"/>
      <c r="GF351" s="13"/>
      <c r="GG351" s="13"/>
      <c r="GH351" s="13"/>
      <c r="GI351" s="13"/>
      <c r="GJ351" s="13"/>
      <c r="GK351" s="13"/>
      <c r="GL351" s="13"/>
      <c r="GM351" s="13"/>
      <c r="GN351" s="13"/>
      <c r="GO351" s="13"/>
      <c r="GP351" s="13"/>
      <c r="GQ351" s="13"/>
      <c r="GR351" s="13"/>
      <c r="GS351" s="13"/>
      <c r="GT351" s="13"/>
      <c r="GU351" s="13"/>
      <c r="GV351" s="13"/>
      <c r="GW351" s="13"/>
      <c r="GX351" s="13"/>
      <c r="GY351" s="13"/>
      <c r="GZ351" s="13"/>
      <c r="HA351" s="13"/>
      <c r="HB351" s="13"/>
      <c r="HC351" s="13"/>
      <c r="HD351" s="13"/>
      <c r="HE351" s="13"/>
      <c r="HF351" s="13"/>
      <c r="HG351" s="13"/>
      <c r="HH351" s="13"/>
      <c r="HI351" s="13"/>
      <c r="HJ351" s="13"/>
      <c r="HK351" s="13"/>
      <c r="HL351" s="13"/>
      <c r="HM351" s="13"/>
      <c r="HN351" s="13"/>
      <c r="HO351" s="13"/>
      <c r="HP351" s="13"/>
      <c r="HQ351" s="13"/>
      <c r="HR351" s="13"/>
      <c r="HS351" s="13"/>
      <c r="HT351" s="13"/>
      <c r="HU351" s="13"/>
      <c r="HV351" s="13"/>
      <c r="HW351" s="13"/>
      <c r="HX351" s="13"/>
      <c r="HY351" s="13"/>
      <c r="HZ351" s="13"/>
      <c r="IA351" s="13"/>
      <c r="IB351" s="13"/>
      <c r="IC351" s="13"/>
      <c r="ID351" s="13"/>
      <c r="IE351" s="13"/>
      <c r="IF351" s="13"/>
      <c r="IG351" s="13"/>
      <c r="IH351" s="13"/>
      <c r="II351" s="13"/>
      <c r="IJ351" s="13"/>
      <c r="IK351" s="13"/>
      <c r="IL351" s="13"/>
      <c r="IM351" s="13"/>
      <c r="IN351" s="13"/>
      <c r="IO351" s="13"/>
      <c r="IP351" s="13"/>
      <c r="IQ351" s="13"/>
      <c r="IR351" s="13"/>
      <c r="IS351" s="13"/>
      <c r="IT351" s="13"/>
      <c r="IU351" s="13"/>
      <c r="IV351" s="13"/>
      <c r="IW351" s="13"/>
      <c r="IX351" s="13"/>
      <c r="IY351" s="13"/>
      <c r="IZ351" s="13"/>
      <c r="JA351" s="13"/>
      <c r="JB351" s="13"/>
      <c r="JC351" s="13"/>
      <c r="JD351" s="13"/>
      <c r="JE351" s="13"/>
      <c r="JF351" s="13"/>
      <c r="JG351" s="13"/>
      <c r="JH351" s="13"/>
      <c r="JI351" s="13"/>
      <c r="JJ351" s="13"/>
      <c r="JK351" s="13"/>
    </row>
    <row r="352" spans="21:271" x14ac:dyDescent="0.2">
      <c r="U352" s="13"/>
      <c r="V352" s="13"/>
      <c r="W352" s="13"/>
      <c r="X352" s="13"/>
      <c r="Y352" s="13"/>
      <c r="Z352" s="13"/>
      <c r="AA352" s="13"/>
      <c r="AB352" s="13"/>
      <c r="AC352" s="13"/>
      <c r="AD352" s="13"/>
      <c r="AE352" s="13"/>
      <c r="AF352" s="13"/>
      <c r="AG352" s="13"/>
      <c r="AH352" s="13"/>
      <c r="AI352" s="13"/>
      <c r="AJ352" s="13"/>
      <c r="AK352" s="13"/>
      <c r="AL352" s="13"/>
      <c r="AM352" s="13"/>
      <c r="AN352" s="13"/>
      <c r="AO352" s="13"/>
      <c r="AP352" s="13"/>
      <c r="AQ352" s="13"/>
      <c r="AR352" s="13"/>
      <c r="AS352" s="13"/>
      <c r="AT352" s="13"/>
      <c r="AU352" s="13"/>
      <c r="AV352" s="13"/>
      <c r="AW352" s="13"/>
      <c r="AX352" s="13"/>
      <c r="AY352" s="13"/>
      <c r="AZ352" s="13"/>
      <c r="BA352" s="13"/>
      <c r="BB352" s="13"/>
      <c r="BC352" s="13"/>
      <c r="BD352" s="13"/>
      <c r="BE352" s="13"/>
      <c r="BF352" s="13"/>
      <c r="BG352" s="13"/>
      <c r="BH352" s="13"/>
      <c r="BI352" s="13"/>
      <c r="BJ352" s="13"/>
      <c r="BK352" s="13"/>
      <c r="BL352" s="13"/>
      <c r="BM352" s="13"/>
      <c r="BN352" s="13"/>
      <c r="BO352" s="13"/>
      <c r="BP352" s="13"/>
      <c r="BQ352" s="13"/>
      <c r="BR352" s="13"/>
      <c r="BS352" s="13"/>
      <c r="BT352" s="13"/>
      <c r="BU352" s="13"/>
      <c r="BV352" s="13"/>
      <c r="BW352" s="13"/>
      <c r="BX352" s="13"/>
      <c r="BY352" s="13"/>
      <c r="BZ352" s="13"/>
      <c r="CA352" s="13"/>
      <c r="CB352" s="13"/>
      <c r="CC352" s="13"/>
      <c r="CD352" s="13"/>
      <c r="CE352" s="13"/>
      <c r="CF352" s="13"/>
      <c r="CG352" s="13"/>
      <c r="CH352" s="13"/>
      <c r="CI352" s="13"/>
      <c r="CJ352" s="13"/>
      <c r="CK352" s="13"/>
      <c r="CL352" s="13"/>
      <c r="CM352" s="13"/>
      <c r="CN352" s="13"/>
      <c r="CO352" s="13"/>
      <c r="CP352" s="13"/>
      <c r="CQ352" s="13"/>
      <c r="CR352" s="13"/>
      <c r="CS352" s="13"/>
      <c r="CT352" s="13"/>
      <c r="CU352" s="13"/>
      <c r="CV352" s="13"/>
      <c r="CW352" s="13"/>
      <c r="CX352" s="13"/>
      <c r="CY352" s="13"/>
      <c r="CZ352" s="13"/>
      <c r="DA352" s="13"/>
      <c r="DB352" s="13"/>
      <c r="DC352" s="13"/>
      <c r="DD352" s="13"/>
      <c r="DE352" s="13"/>
      <c r="DF352" s="13"/>
      <c r="DG352" s="13"/>
      <c r="DH352" s="13"/>
      <c r="DI352" s="13"/>
      <c r="DJ352" s="13"/>
      <c r="DK352" s="13"/>
      <c r="DL352" s="13"/>
      <c r="DM352" s="13"/>
      <c r="DN352" s="13"/>
      <c r="DO352" s="13"/>
      <c r="DP352" s="13"/>
      <c r="DQ352" s="13"/>
      <c r="DR352" s="13"/>
      <c r="DS352" s="13"/>
      <c r="DT352" s="13"/>
      <c r="DU352" s="13"/>
      <c r="DV352" s="13"/>
      <c r="DW352" s="13"/>
      <c r="DX352" s="13"/>
      <c r="DY352" s="13"/>
      <c r="DZ352" s="13"/>
      <c r="EA352" s="13"/>
      <c r="EB352" s="13"/>
      <c r="EC352" s="13"/>
      <c r="ED352" s="13"/>
      <c r="EE352" s="13"/>
      <c r="EF352" s="13"/>
      <c r="EG352" s="13"/>
      <c r="EH352" s="13"/>
      <c r="EI352" s="13"/>
      <c r="EJ352" s="13"/>
      <c r="EK352" s="13"/>
      <c r="EL352" s="13"/>
      <c r="EM352" s="13"/>
      <c r="EN352" s="13"/>
      <c r="EO352" s="13"/>
      <c r="EP352" s="13"/>
      <c r="EQ352" s="13"/>
      <c r="ER352" s="13"/>
      <c r="ES352" s="13"/>
      <c r="ET352" s="13"/>
      <c r="EU352" s="13"/>
      <c r="EV352" s="13"/>
      <c r="EW352" s="13"/>
      <c r="EX352" s="13"/>
      <c r="EY352" s="13"/>
      <c r="EZ352" s="13"/>
      <c r="FA352" s="13"/>
      <c r="FB352" s="13"/>
      <c r="FC352" s="13"/>
      <c r="FD352" s="13"/>
      <c r="FE352" s="13"/>
      <c r="FF352" s="13"/>
      <c r="FG352" s="13"/>
      <c r="FH352" s="13"/>
      <c r="FI352" s="13"/>
      <c r="FJ352" s="13"/>
      <c r="FK352" s="13"/>
      <c r="FL352" s="13"/>
      <c r="FM352" s="13"/>
      <c r="FN352" s="13"/>
      <c r="FO352" s="13"/>
      <c r="FP352" s="13"/>
      <c r="FQ352" s="13"/>
      <c r="FR352" s="13"/>
      <c r="FS352" s="13"/>
      <c r="FT352" s="13"/>
      <c r="FU352" s="13"/>
      <c r="FV352" s="13"/>
      <c r="FW352" s="13"/>
      <c r="FX352" s="13"/>
      <c r="FY352" s="13"/>
      <c r="FZ352" s="13"/>
      <c r="GA352" s="13"/>
      <c r="GB352" s="13"/>
      <c r="GC352" s="13"/>
      <c r="GD352" s="13"/>
      <c r="GE352" s="13"/>
      <c r="GF352" s="13"/>
      <c r="GG352" s="13"/>
      <c r="GH352" s="13"/>
      <c r="GI352" s="13"/>
      <c r="GJ352" s="13"/>
      <c r="GK352" s="13"/>
      <c r="GL352" s="13"/>
      <c r="GM352" s="13"/>
      <c r="GN352" s="13"/>
      <c r="GO352" s="13"/>
      <c r="GP352" s="13"/>
      <c r="GQ352" s="13"/>
      <c r="GR352" s="13"/>
      <c r="GS352" s="13"/>
      <c r="GT352" s="13"/>
      <c r="GU352" s="13"/>
      <c r="GV352" s="13"/>
      <c r="GW352" s="13"/>
      <c r="GX352" s="13"/>
      <c r="GY352" s="13"/>
      <c r="GZ352" s="13"/>
      <c r="HA352" s="13"/>
      <c r="HB352" s="13"/>
      <c r="HC352" s="13"/>
      <c r="HD352" s="13"/>
      <c r="HE352" s="13"/>
      <c r="HF352" s="13"/>
      <c r="HG352" s="13"/>
      <c r="HH352" s="13"/>
      <c r="HI352" s="13"/>
      <c r="HJ352" s="13"/>
      <c r="HK352" s="13"/>
      <c r="HL352" s="13"/>
      <c r="HM352" s="13"/>
      <c r="HN352" s="13"/>
      <c r="HO352" s="13"/>
      <c r="HP352" s="13"/>
      <c r="HQ352" s="13"/>
      <c r="HR352" s="13"/>
      <c r="HS352" s="13"/>
      <c r="HT352" s="13"/>
      <c r="HU352" s="13"/>
      <c r="HV352" s="13"/>
      <c r="HW352" s="13"/>
      <c r="HX352" s="13"/>
      <c r="HY352" s="13"/>
      <c r="HZ352" s="13"/>
      <c r="IA352" s="13"/>
      <c r="IB352" s="13"/>
      <c r="IC352" s="13"/>
      <c r="ID352" s="13"/>
      <c r="IE352" s="13"/>
      <c r="IF352" s="13"/>
      <c r="IG352" s="13"/>
      <c r="IH352" s="13"/>
      <c r="II352" s="13"/>
      <c r="IJ352" s="13"/>
      <c r="IK352" s="13"/>
      <c r="IL352" s="13"/>
      <c r="IM352" s="13"/>
      <c r="IN352" s="13"/>
      <c r="IO352" s="13"/>
      <c r="IP352" s="13"/>
      <c r="IQ352" s="13"/>
      <c r="IR352" s="13"/>
      <c r="IS352" s="13"/>
      <c r="IT352" s="13"/>
      <c r="IU352" s="13"/>
      <c r="IV352" s="13"/>
      <c r="IW352" s="13"/>
      <c r="IX352" s="13"/>
      <c r="IY352" s="13"/>
      <c r="IZ352" s="13"/>
      <c r="JA352" s="13"/>
      <c r="JB352" s="13"/>
      <c r="JC352" s="13"/>
      <c r="JD352" s="13"/>
      <c r="JE352" s="13"/>
      <c r="JF352" s="13"/>
      <c r="JG352" s="13"/>
      <c r="JH352" s="13"/>
      <c r="JI352" s="13"/>
      <c r="JJ352" s="13"/>
      <c r="JK352" s="13"/>
    </row>
    <row r="353" spans="21:271" x14ac:dyDescent="0.2">
      <c r="U353" s="13"/>
      <c r="V353" s="13"/>
      <c r="W353" s="13"/>
      <c r="X353" s="13"/>
      <c r="Y353" s="13"/>
      <c r="Z353" s="13"/>
      <c r="AA353" s="13"/>
      <c r="AB353" s="13"/>
      <c r="AC353" s="13"/>
      <c r="AD353" s="13"/>
      <c r="AE353" s="13"/>
      <c r="AF353" s="13"/>
      <c r="AG353" s="13"/>
      <c r="AH353" s="13"/>
      <c r="AI353" s="13"/>
      <c r="AJ353" s="13"/>
      <c r="AK353" s="13"/>
      <c r="AL353" s="13"/>
      <c r="AM353" s="13"/>
      <c r="AN353" s="13"/>
      <c r="AO353" s="13"/>
      <c r="AP353" s="13"/>
      <c r="AQ353" s="13"/>
      <c r="AR353" s="13"/>
      <c r="AS353" s="13"/>
      <c r="AT353" s="13"/>
      <c r="AU353" s="13"/>
      <c r="AV353" s="13"/>
      <c r="AW353" s="13"/>
      <c r="AX353" s="13"/>
      <c r="AY353" s="13"/>
      <c r="AZ353" s="13"/>
      <c r="BA353" s="13"/>
      <c r="BB353" s="13"/>
      <c r="BC353" s="13"/>
      <c r="BD353" s="13"/>
      <c r="BE353" s="13"/>
      <c r="BF353" s="13"/>
      <c r="BG353" s="13"/>
      <c r="BH353" s="13"/>
      <c r="BI353" s="13"/>
      <c r="BJ353" s="13"/>
      <c r="BK353" s="13"/>
      <c r="BL353" s="13"/>
      <c r="BM353" s="13"/>
      <c r="BN353" s="13"/>
      <c r="BO353" s="13"/>
      <c r="BP353" s="13"/>
      <c r="BQ353" s="13"/>
      <c r="BR353" s="13"/>
      <c r="BS353" s="13"/>
      <c r="BT353" s="13"/>
      <c r="BU353" s="13"/>
      <c r="BV353" s="13"/>
      <c r="BW353" s="13"/>
      <c r="BX353" s="13"/>
      <c r="BY353" s="13"/>
      <c r="BZ353" s="13"/>
      <c r="CA353" s="13"/>
      <c r="CB353" s="13"/>
      <c r="CC353" s="13"/>
      <c r="CD353" s="13"/>
      <c r="CE353" s="13"/>
      <c r="CF353" s="13"/>
      <c r="CG353" s="13"/>
      <c r="CH353" s="13"/>
      <c r="CI353" s="13"/>
      <c r="CJ353" s="13"/>
      <c r="CK353" s="13"/>
      <c r="CL353" s="13"/>
      <c r="CM353" s="13"/>
      <c r="CN353" s="13"/>
      <c r="CO353" s="13"/>
      <c r="CP353" s="13"/>
      <c r="CQ353" s="13"/>
      <c r="CR353" s="13"/>
      <c r="CS353" s="13"/>
      <c r="CT353" s="13"/>
      <c r="CU353" s="13"/>
      <c r="CV353" s="13"/>
      <c r="CW353" s="13"/>
      <c r="CX353" s="13"/>
      <c r="CY353" s="13"/>
      <c r="CZ353" s="13"/>
      <c r="DA353" s="13"/>
      <c r="DB353" s="13"/>
      <c r="DC353" s="13"/>
      <c r="DD353" s="13"/>
      <c r="DE353" s="13"/>
      <c r="DF353" s="13"/>
      <c r="DG353" s="13"/>
      <c r="DH353" s="13"/>
      <c r="DI353" s="13"/>
      <c r="DJ353" s="13"/>
      <c r="DK353" s="13"/>
      <c r="DL353" s="13"/>
      <c r="DM353" s="13"/>
      <c r="DN353" s="13"/>
      <c r="DO353" s="13"/>
      <c r="DP353" s="13"/>
      <c r="DQ353" s="13"/>
      <c r="DR353" s="13"/>
      <c r="DS353" s="13"/>
      <c r="DT353" s="13"/>
      <c r="DU353" s="13"/>
      <c r="DV353" s="13"/>
      <c r="DW353" s="13"/>
      <c r="DX353" s="13"/>
      <c r="DY353" s="13"/>
      <c r="DZ353" s="13"/>
      <c r="EA353" s="13"/>
      <c r="EB353" s="13"/>
      <c r="EC353" s="13"/>
      <c r="ED353" s="13"/>
      <c r="EE353" s="13"/>
      <c r="EF353" s="13"/>
      <c r="EG353" s="13"/>
      <c r="EH353" s="13"/>
      <c r="EI353" s="13"/>
      <c r="EJ353" s="13"/>
      <c r="EK353" s="13"/>
      <c r="EL353" s="13"/>
      <c r="EM353" s="13"/>
      <c r="EN353" s="13"/>
      <c r="EO353" s="13"/>
      <c r="EP353" s="13"/>
      <c r="EQ353" s="13"/>
      <c r="ER353" s="13"/>
      <c r="ES353" s="13"/>
      <c r="ET353" s="13"/>
      <c r="EU353" s="13"/>
      <c r="EV353" s="13"/>
      <c r="EW353" s="13"/>
      <c r="EX353" s="13"/>
      <c r="EY353" s="13"/>
      <c r="EZ353" s="13"/>
      <c r="FA353" s="13"/>
      <c r="FB353" s="13"/>
      <c r="FC353" s="13"/>
      <c r="FD353" s="13"/>
      <c r="FE353" s="13"/>
      <c r="FF353" s="13"/>
      <c r="FG353" s="13"/>
      <c r="FH353" s="13"/>
      <c r="FI353" s="13"/>
      <c r="FJ353" s="13"/>
      <c r="FK353" s="13"/>
      <c r="FL353" s="13"/>
      <c r="FM353" s="13"/>
      <c r="FN353" s="13"/>
      <c r="FO353" s="13"/>
      <c r="FP353" s="13"/>
      <c r="FQ353" s="13"/>
      <c r="FR353" s="13"/>
      <c r="FS353" s="13"/>
      <c r="FT353" s="13"/>
      <c r="FU353" s="13"/>
      <c r="FV353" s="13"/>
      <c r="FW353" s="13"/>
      <c r="FX353" s="13"/>
      <c r="FY353" s="13"/>
      <c r="FZ353" s="13"/>
      <c r="GA353" s="13"/>
      <c r="GB353" s="13"/>
      <c r="GC353" s="13"/>
      <c r="GD353" s="13"/>
      <c r="GE353" s="13"/>
      <c r="GF353" s="13"/>
      <c r="GG353" s="13"/>
      <c r="GH353" s="13"/>
      <c r="GI353" s="13"/>
      <c r="GJ353" s="13"/>
      <c r="GK353" s="13"/>
      <c r="GL353" s="13"/>
      <c r="GM353" s="13"/>
      <c r="GN353" s="13"/>
      <c r="GO353" s="13"/>
      <c r="GP353" s="13"/>
      <c r="GQ353" s="13"/>
      <c r="GR353" s="13"/>
      <c r="GS353" s="13"/>
      <c r="GT353" s="13"/>
      <c r="GU353" s="13"/>
      <c r="GV353" s="13"/>
      <c r="GW353" s="13"/>
      <c r="GX353" s="13"/>
      <c r="GY353" s="13"/>
      <c r="GZ353" s="13"/>
      <c r="HA353" s="13"/>
      <c r="HB353" s="13"/>
      <c r="HC353" s="13"/>
      <c r="HD353" s="13"/>
      <c r="HE353" s="13"/>
      <c r="HF353" s="13"/>
      <c r="HG353" s="13"/>
      <c r="HH353" s="13"/>
      <c r="HI353" s="13"/>
      <c r="HJ353" s="13"/>
      <c r="HK353" s="13"/>
      <c r="HL353" s="13"/>
      <c r="HM353" s="13"/>
      <c r="HN353" s="13"/>
      <c r="HO353" s="13"/>
      <c r="HP353" s="13"/>
      <c r="HQ353" s="13"/>
      <c r="HR353" s="13"/>
      <c r="HS353" s="13"/>
      <c r="HT353" s="13"/>
      <c r="HU353" s="13"/>
      <c r="HV353" s="13"/>
      <c r="HW353" s="13"/>
      <c r="HX353" s="13"/>
      <c r="HY353" s="13"/>
      <c r="HZ353" s="13"/>
      <c r="IA353" s="13"/>
      <c r="IB353" s="13"/>
      <c r="IC353" s="13"/>
      <c r="ID353" s="13"/>
      <c r="IE353" s="13"/>
      <c r="IF353" s="13"/>
      <c r="IG353" s="13"/>
      <c r="IH353" s="13"/>
      <c r="II353" s="13"/>
      <c r="IJ353" s="13"/>
      <c r="IK353" s="13"/>
      <c r="IL353" s="13"/>
      <c r="IM353" s="13"/>
      <c r="IN353" s="13"/>
      <c r="IO353" s="13"/>
      <c r="IP353" s="13"/>
      <c r="IQ353" s="13"/>
      <c r="IR353" s="13"/>
      <c r="IS353" s="13"/>
      <c r="IT353" s="13"/>
      <c r="IU353" s="13"/>
      <c r="IV353" s="13"/>
      <c r="IW353" s="13"/>
      <c r="IX353" s="13"/>
      <c r="IY353" s="13"/>
      <c r="IZ353" s="13"/>
      <c r="JA353" s="13"/>
      <c r="JB353" s="13"/>
      <c r="JC353" s="13"/>
      <c r="JD353" s="13"/>
      <c r="JE353" s="13"/>
      <c r="JF353" s="13"/>
      <c r="JG353" s="13"/>
      <c r="JH353" s="13"/>
      <c r="JI353" s="13"/>
      <c r="JJ353" s="13"/>
      <c r="JK353" s="13"/>
    </row>
    <row r="354" spans="21:271" x14ac:dyDescent="0.2">
      <c r="U354" s="13"/>
      <c r="V354" s="13"/>
      <c r="W354" s="13"/>
      <c r="X354" s="13"/>
      <c r="Y354" s="13"/>
      <c r="Z354" s="13"/>
      <c r="AA354" s="13"/>
      <c r="AB354" s="13"/>
      <c r="AC354" s="13"/>
      <c r="AD354" s="13"/>
      <c r="AE354" s="13"/>
      <c r="AF354" s="13"/>
      <c r="AG354" s="13"/>
      <c r="AH354" s="13"/>
      <c r="AI354" s="13"/>
      <c r="AJ354" s="13"/>
      <c r="AK354" s="13"/>
      <c r="AL354" s="13"/>
      <c r="AM354" s="13"/>
      <c r="AN354" s="13"/>
      <c r="AO354" s="13"/>
      <c r="AP354" s="13"/>
      <c r="AQ354" s="13"/>
      <c r="AR354" s="13"/>
      <c r="AS354" s="13"/>
      <c r="AT354" s="13"/>
      <c r="AU354" s="13"/>
      <c r="AV354" s="13"/>
      <c r="AW354" s="13"/>
      <c r="AX354" s="13"/>
      <c r="AY354" s="13"/>
      <c r="AZ354" s="13"/>
      <c r="BA354" s="13"/>
      <c r="BB354" s="13"/>
      <c r="BC354" s="13"/>
      <c r="BD354" s="13"/>
      <c r="BE354" s="13"/>
      <c r="BF354" s="13"/>
      <c r="BG354" s="13"/>
      <c r="BH354" s="13"/>
      <c r="BI354" s="13"/>
      <c r="BJ354" s="13"/>
      <c r="BK354" s="13"/>
      <c r="BL354" s="13"/>
      <c r="BM354" s="13"/>
      <c r="BN354" s="13"/>
      <c r="BO354" s="13"/>
      <c r="BP354" s="13"/>
      <c r="BQ354" s="13"/>
      <c r="BR354" s="13"/>
      <c r="BS354" s="13"/>
      <c r="BT354" s="13"/>
      <c r="BU354" s="13"/>
      <c r="BV354" s="13"/>
      <c r="BW354" s="13"/>
      <c r="BX354" s="13"/>
      <c r="BY354" s="13"/>
      <c r="BZ354" s="13"/>
      <c r="CA354" s="13"/>
      <c r="CB354" s="13"/>
      <c r="CC354" s="13"/>
      <c r="CD354" s="13"/>
      <c r="CE354" s="13"/>
      <c r="CF354" s="13"/>
      <c r="CG354" s="13"/>
      <c r="CH354" s="13"/>
      <c r="CI354" s="13"/>
      <c r="CJ354" s="13"/>
      <c r="CK354" s="13"/>
      <c r="CL354" s="13"/>
      <c r="CM354" s="13"/>
      <c r="CN354" s="13"/>
      <c r="CO354" s="13"/>
      <c r="CP354" s="13"/>
      <c r="CQ354" s="13"/>
      <c r="CR354" s="13"/>
      <c r="CS354" s="13"/>
      <c r="CT354" s="13"/>
      <c r="CU354" s="13"/>
      <c r="CV354" s="13"/>
      <c r="CW354" s="13"/>
      <c r="CX354" s="13"/>
      <c r="CY354" s="13"/>
      <c r="CZ354" s="13"/>
      <c r="DA354" s="13"/>
      <c r="DB354" s="13"/>
      <c r="DC354" s="13"/>
      <c r="DD354" s="13"/>
      <c r="DE354" s="13"/>
      <c r="DF354" s="13"/>
      <c r="DG354" s="13"/>
      <c r="DH354" s="13"/>
      <c r="DI354" s="13"/>
      <c r="DJ354" s="13"/>
      <c r="DK354" s="13"/>
      <c r="DL354" s="13"/>
      <c r="DM354" s="13"/>
      <c r="DN354" s="13"/>
      <c r="DO354" s="13"/>
      <c r="DP354" s="13"/>
      <c r="DQ354" s="13"/>
      <c r="DR354" s="13"/>
      <c r="DS354" s="13"/>
      <c r="DT354" s="13"/>
      <c r="DU354" s="13"/>
      <c r="DV354" s="13"/>
      <c r="DW354" s="13"/>
      <c r="DX354" s="13"/>
      <c r="DY354" s="13"/>
      <c r="DZ354" s="13"/>
      <c r="EA354" s="13"/>
      <c r="EB354" s="13"/>
      <c r="EC354" s="13"/>
      <c r="ED354" s="13"/>
      <c r="EE354" s="13"/>
      <c r="EF354" s="13"/>
      <c r="EG354" s="13"/>
      <c r="EH354" s="13"/>
      <c r="EI354" s="13"/>
      <c r="EJ354" s="13"/>
      <c r="EK354" s="13"/>
      <c r="EL354" s="13"/>
      <c r="EM354" s="13"/>
      <c r="EN354" s="13"/>
      <c r="EO354" s="13"/>
      <c r="EP354" s="13"/>
      <c r="EQ354" s="13"/>
      <c r="ER354" s="13"/>
      <c r="ES354" s="13"/>
      <c r="ET354" s="13"/>
      <c r="EU354" s="13"/>
      <c r="EV354" s="13"/>
      <c r="EW354" s="13"/>
      <c r="EX354" s="13"/>
      <c r="EY354" s="13"/>
      <c r="EZ354" s="13"/>
      <c r="FA354" s="13"/>
      <c r="FB354" s="13"/>
      <c r="FC354" s="13"/>
      <c r="FD354" s="13"/>
      <c r="FE354" s="13"/>
      <c r="FF354" s="13"/>
      <c r="FG354" s="13"/>
      <c r="FH354" s="13"/>
      <c r="FI354" s="13"/>
      <c r="FJ354" s="13"/>
      <c r="FK354" s="13"/>
      <c r="FL354" s="13"/>
      <c r="FM354" s="13"/>
      <c r="FN354" s="13"/>
      <c r="FO354" s="13"/>
      <c r="FP354" s="13"/>
      <c r="FQ354" s="13"/>
      <c r="FR354" s="13"/>
      <c r="FS354" s="13"/>
      <c r="FT354" s="13"/>
      <c r="FU354" s="13"/>
      <c r="FV354" s="13"/>
      <c r="FW354" s="13"/>
      <c r="FX354" s="13"/>
      <c r="FY354" s="13"/>
      <c r="FZ354" s="13"/>
      <c r="GA354" s="13"/>
      <c r="GB354" s="13"/>
      <c r="GC354" s="13"/>
      <c r="GD354" s="13"/>
      <c r="GE354" s="13"/>
      <c r="GF354" s="13"/>
      <c r="GG354" s="13"/>
      <c r="GH354" s="13"/>
      <c r="GI354" s="13"/>
      <c r="GJ354" s="13"/>
      <c r="GK354" s="13"/>
      <c r="GL354" s="13"/>
      <c r="GM354" s="13"/>
      <c r="GN354" s="13"/>
      <c r="GO354" s="13"/>
      <c r="GP354" s="13"/>
      <c r="GQ354" s="13"/>
      <c r="GR354" s="13"/>
      <c r="GS354" s="13"/>
      <c r="GT354" s="13"/>
      <c r="GU354" s="13"/>
      <c r="GV354" s="13"/>
      <c r="GW354" s="13"/>
      <c r="GX354" s="13"/>
      <c r="GY354" s="13"/>
      <c r="GZ354" s="13"/>
      <c r="HA354" s="13"/>
      <c r="HB354" s="13"/>
      <c r="HC354" s="13"/>
      <c r="HD354" s="13"/>
      <c r="HE354" s="13"/>
      <c r="HF354" s="13"/>
      <c r="HG354" s="13"/>
      <c r="HH354" s="13"/>
      <c r="HI354" s="13"/>
      <c r="HJ354" s="13"/>
      <c r="HK354" s="13"/>
      <c r="HL354" s="13"/>
      <c r="HM354" s="13"/>
      <c r="HN354" s="13"/>
      <c r="HO354" s="13"/>
      <c r="HP354" s="13"/>
      <c r="HQ354" s="13"/>
      <c r="HR354" s="13"/>
      <c r="HS354" s="13"/>
      <c r="HT354" s="13"/>
      <c r="HU354" s="13"/>
      <c r="HV354" s="13"/>
      <c r="HW354" s="13"/>
      <c r="HX354" s="13"/>
      <c r="HY354" s="13"/>
      <c r="HZ354" s="13"/>
      <c r="IA354" s="13"/>
      <c r="IB354" s="13"/>
      <c r="IC354" s="13"/>
      <c r="ID354" s="13"/>
      <c r="IE354" s="13"/>
      <c r="IF354" s="13"/>
      <c r="IG354" s="13"/>
      <c r="IH354" s="13"/>
      <c r="II354" s="13"/>
      <c r="IJ354" s="13"/>
      <c r="IK354" s="13"/>
      <c r="IL354" s="13"/>
      <c r="IM354" s="13"/>
      <c r="IN354" s="13"/>
      <c r="IO354" s="13"/>
      <c r="IP354" s="13"/>
      <c r="IQ354" s="13"/>
      <c r="IR354" s="13"/>
      <c r="IS354" s="13"/>
      <c r="IT354" s="13"/>
      <c r="IU354" s="13"/>
      <c r="IV354" s="13"/>
      <c r="IW354" s="13"/>
      <c r="IX354" s="13"/>
      <c r="IY354" s="13"/>
      <c r="IZ354" s="13"/>
      <c r="JA354" s="13"/>
      <c r="JB354" s="13"/>
      <c r="JC354" s="13"/>
      <c r="JD354" s="13"/>
      <c r="JE354" s="13"/>
      <c r="JF354" s="13"/>
      <c r="JG354" s="13"/>
      <c r="JH354" s="13"/>
      <c r="JI354" s="13"/>
      <c r="JJ354" s="13"/>
      <c r="JK354" s="13"/>
    </row>
    <row r="355" spans="21:271" x14ac:dyDescent="0.2">
      <c r="U355" s="13"/>
      <c r="V355" s="13"/>
      <c r="W355" s="13"/>
      <c r="X355" s="13"/>
      <c r="Y355" s="13"/>
      <c r="Z355" s="13"/>
      <c r="AA355" s="13"/>
      <c r="AB355" s="13"/>
      <c r="AC355" s="13"/>
      <c r="AD355" s="13"/>
      <c r="AE355" s="13"/>
      <c r="AF355" s="13"/>
      <c r="AG355" s="13"/>
      <c r="AH355" s="13"/>
      <c r="AI355" s="13"/>
      <c r="AJ355" s="13"/>
      <c r="AK355" s="13"/>
      <c r="AL355" s="13"/>
      <c r="AM355" s="13"/>
      <c r="AN355" s="13"/>
      <c r="AO355" s="13"/>
      <c r="AP355" s="13"/>
      <c r="AQ355" s="13"/>
      <c r="AR355" s="13"/>
      <c r="AS355" s="13"/>
      <c r="AT355" s="13"/>
      <c r="AU355" s="13"/>
      <c r="AV355" s="13"/>
      <c r="AW355" s="13"/>
      <c r="AX355" s="13"/>
      <c r="AY355" s="13"/>
      <c r="AZ355" s="13"/>
      <c r="BA355" s="13"/>
      <c r="BB355" s="13"/>
      <c r="BC355" s="13"/>
      <c r="BD355" s="13"/>
      <c r="BE355" s="13"/>
      <c r="BF355" s="13"/>
      <c r="BG355" s="13"/>
      <c r="BH355" s="13"/>
      <c r="BI355" s="13"/>
      <c r="BJ355" s="13"/>
      <c r="BK355" s="13"/>
      <c r="BL355" s="13"/>
      <c r="BM355" s="13"/>
      <c r="BN355" s="13"/>
      <c r="BO355" s="13"/>
      <c r="BP355" s="13"/>
      <c r="BQ355" s="13"/>
      <c r="BR355" s="13"/>
      <c r="BS355" s="13"/>
      <c r="BT355" s="13"/>
      <c r="BU355" s="13"/>
      <c r="BV355" s="13"/>
      <c r="BW355" s="13"/>
      <c r="BX355" s="13"/>
      <c r="BY355" s="13"/>
      <c r="BZ355" s="13"/>
      <c r="CA355" s="13"/>
      <c r="CB355" s="13"/>
      <c r="CC355" s="13"/>
      <c r="CD355" s="13"/>
      <c r="CE355" s="13"/>
      <c r="CF355" s="13"/>
      <c r="CG355" s="13"/>
      <c r="CH355" s="13"/>
      <c r="CI355" s="13"/>
      <c r="CJ355" s="13"/>
      <c r="CK355" s="13"/>
      <c r="CL355" s="13"/>
      <c r="CM355" s="13"/>
      <c r="CN355" s="13"/>
      <c r="CO355" s="13"/>
      <c r="CP355" s="13"/>
      <c r="CQ355" s="13"/>
      <c r="CR355" s="13"/>
      <c r="CS355" s="13"/>
      <c r="CT355" s="13"/>
      <c r="CU355" s="13"/>
      <c r="CV355" s="13"/>
      <c r="CW355" s="13"/>
      <c r="CX355" s="13"/>
      <c r="CY355" s="13"/>
      <c r="CZ355" s="13"/>
      <c r="DA355" s="13"/>
      <c r="DB355" s="13"/>
      <c r="DC355" s="13"/>
      <c r="DD355" s="13"/>
      <c r="DE355" s="13"/>
      <c r="DF355" s="13"/>
      <c r="DG355" s="13"/>
      <c r="DH355" s="13"/>
      <c r="DI355" s="13"/>
      <c r="DJ355" s="13"/>
      <c r="DK355" s="13"/>
      <c r="DL355" s="13"/>
      <c r="DM355" s="13"/>
      <c r="DN355" s="13"/>
      <c r="DO355" s="13"/>
      <c r="DP355" s="13"/>
      <c r="DQ355" s="13"/>
      <c r="DR355" s="13"/>
      <c r="DS355" s="13"/>
      <c r="DT355" s="13"/>
      <c r="DU355" s="13"/>
      <c r="DV355" s="13"/>
      <c r="DW355" s="13"/>
      <c r="DX355" s="13"/>
      <c r="DY355" s="13"/>
      <c r="DZ355" s="13"/>
      <c r="EA355" s="13"/>
      <c r="EB355" s="13"/>
      <c r="EC355" s="13"/>
      <c r="ED355" s="13"/>
      <c r="EE355" s="13"/>
      <c r="EF355" s="13"/>
      <c r="EG355" s="13"/>
      <c r="EH355" s="13"/>
      <c r="EI355" s="13"/>
      <c r="EJ355" s="13"/>
      <c r="EK355" s="13"/>
      <c r="EL355" s="13"/>
      <c r="EM355" s="13"/>
      <c r="EN355" s="13"/>
      <c r="EO355" s="13"/>
      <c r="EP355" s="13"/>
      <c r="EQ355" s="13"/>
      <c r="ER355" s="13"/>
      <c r="ES355" s="13"/>
      <c r="ET355" s="13"/>
      <c r="EU355" s="13"/>
      <c r="EV355" s="13"/>
      <c r="EW355" s="13"/>
      <c r="EX355" s="13"/>
      <c r="EY355" s="13"/>
      <c r="EZ355" s="13"/>
      <c r="FA355" s="13"/>
      <c r="FB355" s="13"/>
      <c r="FC355" s="13"/>
      <c r="FD355" s="13"/>
      <c r="FE355" s="13"/>
      <c r="FF355" s="13"/>
      <c r="FG355" s="13"/>
      <c r="FH355" s="13"/>
      <c r="FI355" s="13"/>
      <c r="FJ355" s="13"/>
      <c r="FK355" s="13"/>
      <c r="FL355" s="13"/>
      <c r="FM355" s="13"/>
      <c r="FN355" s="13"/>
      <c r="FO355" s="13"/>
      <c r="FP355" s="13"/>
      <c r="FQ355" s="13"/>
      <c r="FR355" s="13"/>
      <c r="FS355" s="13"/>
      <c r="FT355" s="13"/>
      <c r="FU355" s="13"/>
      <c r="FV355" s="13"/>
      <c r="FW355" s="13"/>
      <c r="FX355" s="13"/>
      <c r="FY355" s="13"/>
      <c r="FZ355" s="13"/>
      <c r="GA355" s="13"/>
      <c r="GB355" s="13"/>
      <c r="GC355" s="13"/>
      <c r="GD355" s="13"/>
      <c r="GE355" s="13"/>
      <c r="GF355" s="13"/>
      <c r="GG355" s="13"/>
      <c r="GH355" s="13"/>
      <c r="GI355" s="13"/>
      <c r="GJ355" s="13"/>
      <c r="GK355" s="13"/>
      <c r="GL355" s="13"/>
      <c r="GM355" s="13"/>
      <c r="GN355" s="13"/>
      <c r="GO355" s="13"/>
      <c r="GP355" s="13"/>
      <c r="GQ355" s="13"/>
      <c r="GR355" s="13"/>
      <c r="GS355" s="13"/>
      <c r="GT355" s="13"/>
      <c r="GU355" s="13"/>
      <c r="GV355" s="13"/>
      <c r="GW355" s="13"/>
      <c r="GX355" s="13"/>
      <c r="GY355" s="13"/>
      <c r="GZ355" s="13"/>
      <c r="HA355" s="13"/>
      <c r="HB355" s="13"/>
      <c r="HC355" s="13"/>
      <c r="HD355" s="13"/>
      <c r="HE355" s="13"/>
      <c r="HF355" s="13"/>
      <c r="HG355" s="13"/>
      <c r="HH355" s="13"/>
      <c r="HI355" s="13"/>
      <c r="HJ355" s="13"/>
      <c r="HK355" s="13"/>
      <c r="HL355" s="13"/>
      <c r="HM355" s="13"/>
      <c r="HN355" s="13"/>
      <c r="HO355" s="13"/>
      <c r="HP355" s="13"/>
      <c r="HQ355" s="13"/>
      <c r="HR355" s="13"/>
      <c r="HS355" s="13"/>
      <c r="HT355" s="13"/>
      <c r="HU355" s="13"/>
      <c r="HV355" s="13"/>
      <c r="HW355" s="13"/>
      <c r="HX355" s="13"/>
      <c r="HY355" s="13"/>
      <c r="HZ355" s="13"/>
      <c r="IA355" s="13"/>
      <c r="IB355" s="13"/>
      <c r="IC355" s="13"/>
      <c r="ID355" s="13"/>
      <c r="IE355" s="13"/>
      <c r="IF355" s="13"/>
      <c r="IG355" s="13"/>
      <c r="IH355" s="13"/>
      <c r="II355" s="13"/>
      <c r="IJ355" s="13"/>
      <c r="IK355" s="13"/>
      <c r="IL355" s="13"/>
      <c r="IM355" s="13"/>
      <c r="IN355" s="13"/>
      <c r="IO355" s="13"/>
      <c r="IP355" s="13"/>
      <c r="IQ355" s="13"/>
      <c r="IR355" s="13"/>
      <c r="IS355" s="13"/>
      <c r="IT355" s="13"/>
      <c r="IU355" s="13"/>
      <c r="IV355" s="13"/>
      <c r="IW355" s="13"/>
      <c r="IX355" s="13"/>
      <c r="IY355" s="13"/>
      <c r="IZ355" s="13"/>
      <c r="JA355" s="13"/>
      <c r="JB355" s="13"/>
      <c r="JC355" s="13"/>
      <c r="JD355" s="13"/>
      <c r="JE355" s="13"/>
      <c r="JF355" s="13"/>
      <c r="JG355" s="13"/>
      <c r="JH355" s="13"/>
      <c r="JI355" s="13"/>
      <c r="JJ355" s="13"/>
      <c r="JK355" s="13"/>
    </row>
    <row r="356" spans="21:271" x14ac:dyDescent="0.2">
      <c r="U356" s="13"/>
      <c r="V356" s="13"/>
      <c r="W356" s="13"/>
      <c r="X356" s="13"/>
      <c r="Y356" s="13"/>
      <c r="Z356" s="13"/>
      <c r="AA356" s="13"/>
      <c r="AB356" s="13"/>
      <c r="AC356" s="13"/>
      <c r="AD356" s="13"/>
      <c r="AE356" s="13"/>
      <c r="AF356" s="13"/>
      <c r="AG356" s="13"/>
      <c r="AH356" s="13"/>
      <c r="AI356" s="13"/>
      <c r="AJ356" s="13"/>
      <c r="AK356" s="13"/>
      <c r="AL356" s="13"/>
      <c r="AM356" s="13"/>
      <c r="AN356" s="13"/>
      <c r="AO356" s="13"/>
      <c r="AP356" s="13"/>
      <c r="AQ356" s="13"/>
      <c r="AR356" s="13"/>
      <c r="AS356" s="13"/>
      <c r="AT356" s="13"/>
      <c r="AU356" s="13"/>
      <c r="AV356" s="13"/>
      <c r="AW356" s="13"/>
      <c r="AX356" s="13"/>
      <c r="AY356" s="13"/>
      <c r="AZ356" s="13"/>
      <c r="BA356" s="13"/>
      <c r="BB356" s="13"/>
      <c r="BC356" s="13"/>
      <c r="BD356" s="13"/>
      <c r="BE356" s="13"/>
      <c r="BF356" s="13"/>
      <c r="BG356" s="13"/>
      <c r="BH356" s="13"/>
      <c r="BI356" s="13"/>
      <c r="BJ356" s="13"/>
      <c r="BK356" s="13"/>
      <c r="BL356" s="13"/>
      <c r="BM356" s="13"/>
      <c r="BN356" s="13"/>
      <c r="BO356" s="13"/>
      <c r="BP356" s="13"/>
      <c r="BQ356" s="13"/>
      <c r="BR356" s="13"/>
      <c r="BS356" s="13"/>
      <c r="BT356" s="13"/>
      <c r="BU356" s="13"/>
      <c r="BV356" s="13"/>
      <c r="BW356" s="13"/>
      <c r="BX356" s="13"/>
      <c r="BY356" s="13"/>
      <c r="BZ356" s="13"/>
      <c r="CA356" s="13"/>
      <c r="CB356" s="13"/>
      <c r="CC356" s="13"/>
      <c r="CD356" s="13"/>
      <c r="CE356" s="13"/>
      <c r="CF356" s="13"/>
      <c r="CG356" s="13"/>
      <c r="CH356" s="13"/>
      <c r="CI356" s="13"/>
      <c r="CJ356" s="13"/>
      <c r="CK356" s="13"/>
      <c r="CL356" s="13"/>
      <c r="CM356" s="13"/>
      <c r="CN356" s="13"/>
      <c r="CO356" s="13"/>
      <c r="CP356" s="13"/>
      <c r="CQ356" s="13"/>
      <c r="CR356" s="13"/>
      <c r="CS356" s="13"/>
      <c r="CT356" s="13"/>
      <c r="CU356" s="13"/>
      <c r="CV356" s="13"/>
      <c r="CW356" s="13"/>
      <c r="CX356" s="13"/>
      <c r="CY356" s="13"/>
      <c r="CZ356" s="13"/>
      <c r="DA356" s="13"/>
      <c r="DB356" s="13"/>
      <c r="DC356" s="13"/>
      <c r="DD356" s="13"/>
      <c r="DE356" s="13"/>
      <c r="DF356" s="13"/>
      <c r="DG356" s="13"/>
      <c r="DH356" s="13"/>
      <c r="DI356" s="13"/>
      <c r="DJ356" s="13"/>
      <c r="DK356" s="13"/>
      <c r="DL356" s="13"/>
      <c r="DM356" s="13"/>
      <c r="DN356" s="13"/>
      <c r="DO356" s="13"/>
      <c r="DP356" s="13"/>
      <c r="DQ356" s="13"/>
      <c r="DR356" s="13"/>
      <c r="DS356" s="13"/>
      <c r="DT356" s="13"/>
      <c r="DU356" s="13"/>
      <c r="DV356" s="13"/>
      <c r="DW356" s="13"/>
      <c r="DX356" s="13"/>
      <c r="DY356" s="13"/>
      <c r="DZ356" s="13"/>
      <c r="EA356" s="13"/>
      <c r="EB356" s="13"/>
      <c r="EC356" s="13"/>
      <c r="ED356" s="13"/>
      <c r="EE356" s="13"/>
      <c r="EF356" s="13"/>
      <c r="EG356" s="13"/>
      <c r="EH356" s="13"/>
      <c r="EI356" s="13"/>
      <c r="EJ356" s="13"/>
      <c r="EK356" s="13"/>
      <c r="EL356" s="13"/>
      <c r="EM356" s="13"/>
      <c r="EN356" s="13"/>
      <c r="EO356" s="13"/>
      <c r="EP356" s="13"/>
      <c r="EQ356" s="13"/>
      <c r="ER356" s="13"/>
      <c r="ES356" s="13"/>
      <c r="ET356" s="13"/>
      <c r="EU356" s="13"/>
      <c r="EV356" s="13"/>
      <c r="EW356" s="13"/>
      <c r="EX356" s="13"/>
      <c r="EY356" s="13"/>
      <c r="EZ356" s="13"/>
      <c r="FA356" s="13"/>
      <c r="FB356" s="13"/>
      <c r="FC356" s="13"/>
      <c r="FD356" s="13"/>
      <c r="FE356" s="13"/>
      <c r="FF356" s="13"/>
      <c r="FG356" s="13"/>
      <c r="FH356" s="13"/>
      <c r="FI356" s="13"/>
      <c r="FJ356" s="13"/>
      <c r="FK356" s="13"/>
      <c r="FL356" s="13"/>
      <c r="FM356" s="13"/>
      <c r="FN356" s="13"/>
      <c r="FO356" s="13"/>
      <c r="FP356" s="13"/>
      <c r="FQ356" s="13"/>
      <c r="FR356" s="13"/>
      <c r="FS356" s="13"/>
      <c r="FT356" s="13"/>
      <c r="FU356" s="13"/>
      <c r="FV356" s="13"/>
      <c r="FW356" s="13"/>
      <c r="FX356" s="13"/>
      <c r="FY356" s="13"/>
      <c r="FZ356" s="13"/>
      <c r="GA356" s="13"/>
      <c r="GB356" s="13"/>
      <c r="GC356" s="13"/>
      <c r="GD356" s="13"/>
      <c r="GE356" s="13"/>
      <c r="GF356" s="13"/>
      <c r="GG356" s="13"/>
      <c r="GH356" s="13"/>
      <c r="GI356" s="13"/>
      <c r="GJ356" s="13"/>
      <c r="GK356" s="13"/>
      <c r="GL356" s="13"/>
      <c r="GM356" s="13"/>
      <c r="GN356" s="13"/>
      <c r="GO356" s="13"/>
      <c r="GP356" s="13"/>
      <c r="GQ356" s="13"/>
      <c r="GR356" s="13"/>
      <c r="GS356" s="13"/>
      <c r="GT356" s="13"/>
      <c r="GU356" s="13"/>
      <c r="GV356" s="13"/>
      <c r="GW356" s="13"/>
      <c r="GX356" s="13"/>
      <c r="GY356" s="13"/>
      <c r="GZ356" s="13"/>
      <c r="HA356" s="13"/>
      <c r="HB356" s="13"/>
      <c r="HC356" s="13"/>
      <c r="HD356" s="13"/>
      <c r="HE356" s="13"/>
      <c r="HF356" s="13"/>
      <c r="HG356" s="13"/>
      <c r="HH356" s="13"/>
      <c r="HI356" s="13"/>
      <c r="HJ356" s="13"/>
      <c r="HK356" s="13"/>
      <c r="HL356" s="13"/>
      <c r="HM356" s="13"/>
      <c r="HN356" s="13"/>
      <c r="HO356" s="13"/>
      <c r="HP356" s="13"/>
      <c r="HQ356" s="13"/>
      <c r="HR356" s="13"/>
      <c r="HS356" s="13"/>
      <c r="HT356" s="13"/>
      <c r="HU356" s="13"/>
      <c r="HV356" s="13"/>
      <c r="HW356" s="13"/>
      <c r="HX356" s="13"/>
      <c r="HY356" s="13"/>
      <c r="HZ356" s="13"/>
      <c r="IA356" s="13"/>
      <c r="IB356" s="13"/>
      <c r="IC356" s="13"/>
      <c r="ID356" s="13"/>
      <c r="IE356" s="13"/>
      <c r="IF356" s="13"/>
      <c r="IG356" s="13"/>
      <c r="IH356" s="13"/>
      <c r="II356" s="13"/>
      <c r="IJ356" s="13"/>
      <c r="IK356" s="13"/>
      <c r="IL356" s="13"/>
      <c r="IM356" s="13"/>
      <c r="IN356" s="13"/>
      <c r="IO356" s="13"/>
      <c r="IP356" s="13"/>
      <c r="IQ356" s="13"/>
      <c r="IR356" s="13"/>
      <c r="IS356" s="13"/>
      <c r="IT356" s="13"/>
      <c r="IU356" s="13"/>
      <c r="IV356" s="13"/>
      <c r="IW356" s="13"/>
      <c r="IX356" s="13"/>
      <c r="IY356" s="13"/>
      <c r="IZ356" s="13"/>
      <c r="JA356" s="13"/>
      <c r="JB356" s="13"/>
      <c r="JC356" s="13"/>
      <c r="JD356" s="13"/>
      <c r="JE356" s="13"/>
      <c r="JF356" s="13"/>
      <c r="JG356" s="13"/>
      <c r="JH356" s="13"/>
      <c r="JI356" s="13"/>
      <c r="JJ356" s="13"/>
      <c r="JK356" s="13"/>
    </row>
    <row r="357" spans="21:271" x14ac:dyDescent="0.2">
      <c r="U357" s="13"/>
      <c r="V357" s="13"/>
      <c r="W357" s="13"/>
      <c r="X357" s="13"/>
      <c r="Y357" s="13"/>
      <c r="Z357" s="13"/>
      <c r="AA357" s="13"/>
      <c r="AB357" s="13"/>
      <c r="AC357" s="13"/>
      <c r="AD357" s="13"/>
      <c r="AE357" s="13"/>
      <c r="AF357" s="13"/>
      <c r="AG357" s="13"/>
      <c r="AH357" s="13"/>
      <c r="AI357" s="13"/>
      <c r="AJ357" s="13"/>
      <c r="AK357" s="13"/>
      <c r="AL357" s="13"/>
      <c r="AM357" s="13"/>
      <c r="AN357" s="13"/>
      <c r="AO357" s="13"/>
      <c r="AP357" s="13"/>
      <c r="AQ357" s="13"/>
      <c r="AR357" s="13"/>
      <c r="AS357" s="13"/>
      <c r="AT357" s="13"/>
      <c r="AU357" s="13"/>
      <c r="AV357" s="13"/>
      <c r="AW357" s="13"/>
      <c r="AX357" s="13"/>
      <c r="AY357" s="13"/>
      <c r="AZ357" s="13"/>
      <c r="BA357" s="13"/>
      <c r="BB357" s="13"/>
      <c r="BC357" s="13"/>
      <c r="BD357" s="13"/>
      <c r="BE357" s="13"/>
      <c r="BF357" s="13"/>
      <c r="BG357" s="13"/>
      <c r="BH357" s="13"/>
      <c r="BI357" s="13"/>
      <c r="BJ357" s="13"/>
      <c r="BK357" s="13"/>
      <c r="BL357" s="13"/>
      <c r="BM357" s="13"/>
      <c r="BN357" s="13"/>
      <c r="BO357" s="13"/>
      <c r="BP357" s="13"/>
      <c r="BQ357" s="13"/>
      <c r="BR357" s="13"/>
      <c r="BS357" s="13"/>
      <c r="BT357" s="13"/>
      <c r="BU357" s="13"/>
      <c r="BV357" s="13"/>
      <c r="BW357" s="13"/>
      <c r="BX357" s="13"/>
      <c r="BY357" s="13"/>
      <c r="BZ357" s="13"/>
      <c r="CA357" s="13"/>
      <c r="CB357" s="13"/>
      <c r="CC357" s="13"/>
      <c r="CD357" s="13"/>
      <c r="CE357" s="13"/>
      <c r="CF357" s="13"/>
      <c r="CG357" s="13"/>
      <c r="CH357" s="13"/>
      <c r="CI357" s="13"/>
      <c r="CJ357" s="13"/>
      <c r="CK357" s="13"/>
      <c r="CL357" s="13"/>
      <c r="CM357" s="13"/>
      <c r="CN357" s="13"/>
      <c r="CO357" s="13"/>
      <c r="CP357" s="13"/>
      <c r="CQ357" s="13"/>
      <c r="CR357" s="13"/>
      <c r="CS357" s="13"/>
      <c r="CT357" s="13"/>
      <c r="CU357" s="13"/>
      <c r="CV357" s="13"/>
      <c r="CW357" s="13"/>
      <c r="CX357" s="13"/>
      <c r="CY357" s="13"/>
      <c r="CZ357" s="13"/>
      <c r="DA357" s="13"/>
      <c r="DB357" s="13"/>
      <c r="DC357" s="13"/>
      <c r="DD357" s="13"/>
      <c r="DE357" s="13"/>
      <c r="DF357" s="13"/>
      <c r="DG357" s="13"/>
      <c r="DH357" s="13"/>
      <c r="DI357" s="13"/>
      <c r="DJ357" s="13"/>
      <c r="DK357" s="13"/>
      <c r="DL357" s="13"/>
      <c r="DM357" s="13"/>
      <c r="DN357" s="13"/>
      <c r="DO357" s="13"/>
      <c r="DP357" s="13"/>
      <c r="DQ357" s="13"/>
      <c r="DR357" s="13"/>
      <c r="DS357" s="13"/>
      <c r="DT357" s="13"/>
      <c r="DU357" s="13"/>
      <c r="DV357" s="13"/>
      <c r="DW357" s="13"/>
      <c r="DX357" s="13"/>
      <c r="DY357" s="13"/>
      <c r="DZ357" s="13"/>
      <c r="EA357" s="13"/>
      <c r="EB357" s="13"/>
      <c r="EC357" s="13"/>
      <c r="ED357" s="13"/>
      <c r="EE357" s="13"/>
      <c r="EF357" s="13"/>
      <c r="EG357" s="13"/>
      <c r="EH357" s="13"/>
      <c r="EI357" s="13"/>
      <c r="EJ357" s="13"/>
      <c r="EK357" s="13"/>
      <c r="EL357" s="13"/>
      <c r="EM357" s="13"/>
      <c r="EN357" s="13"/>
      <c r="EO357" s="13"/>
      <c r="EP357" s="13"/>
      <c r="EQ357" s="13"/>
      <c r="ER357" s="13"/>
      <c r="ES357" s="13"/>
      <c r="ET357" s="13"/>
      <c r="EU357" s="13"/>
      <c r="EV357" s="13"/>
      <c r="EW357" s="13"/>
      <c r="EX357" s="13"/>
      <c r="EY357" s="13"/>
      <c r="EZ357" s="13"/>
      <c r="FA357" s="13"/>
      <c r="FB357" s="13"/>
      <c r="FC357" s="13"/>
      <c r="FD357" s="13"/>
      <c r="FE357" s="13"/>
      <c r="FF357" s="13"/>
      <c r="FG357" s="13"/>
      <c r="FH357" s="13"/>
      <c r="FI357" s="13"/>
      <c r="FJ357" s="13"/>
      <c r="FK357" s="13"/>
      <c r="FL357" s="13"/>
      <c r="FM357" s="13"/>
      <c r="FN357" s="13"/>
      <c r="FO357" s="13"/>
      <c r="FP357" s="13"/>
      <c r="FQ357" s="13"/>
      <c r="FR357" s="13"/>
      <c r="FS357" s="13"/>
      <c r="FT357" s="13"/>
      <c r="FU357" s="13"/>
      <c r="FV357" s="13"/>
      <c r="FW357" s="13"/>
      <c r="FX357" s="13"/>
      <c r="FY357" s="13"/>
      <c r="FZ357" s="13"/>
      <c r="GA357" s="13"/>
      <c r="GB357" s="13"/>
      <c r="GC357" s="13"/>
      <c r="GD357" s="13"/>
      <c r="GE357" s="13"/>
      <c r="GF357" s="13"/>
      <c r="GG357" s="13"/>
      <c r="GH357" s="13"/>
      <c r="GI357" s="13"/>
      <c r="GJ357" s="13"/>
      <c r="GK357" s="13"/>
      <c r="GL357" s="13"/>
      <c r="GM357" s="13"/>
      <c r="GN357" s="13"/>
      <c r="GO357" s="13"/>
      <c r="GP357" s="13"/>
      <c r="GQ357" s="13"/>
      <c r="GR357" s="13"/>
      <c r="GS357" s="13"/>
      <c r="GT357" s="13"/>
      <c r="GU357" s="13"/>
      <c r="GV357" s="13"/>
      <c r="GW357" s="13"/>
      <c r="GX357" s="13"/>
      <c r="GY357" s="13"/>
      <c r="GZ357" s="13"/>
      <c r="HA357" s="13"/>
      <c r="HB357" s="13"/>
      <c r="HC357" s="13"/>
      <c r="HD357" s="13"/>
      <c r="HE357" s="13"/>
      <c r="HF357" s="13"/>
      <c r="HG357" s="13"/>
      <c r="HH357" s="13"/>
      <c r="HI357" s="13"/>
      <c r="HJ357" s="13"/>
      <c r="HK357" s="13"/>
      <c r="HL357" s="13"/>
      <c r="HM357" s="13"/>
      <c r="HN357" s="13"/>
      <c r="HO357" s="13"/>
      <c r="HP357" s="13"/>
      <c r="HQ357" s="13"/>
      <c r="HR357" s="13"/>
      <c r="HS357" s="13"/>
      <c r="HT357" s="13"/>
      <c r="HU357" s="13"/>
      <c r="HV357" s="13"/>
      <c r="HW357" s="13"/>
      <c r="HX357" s="13"/>
      <c r="HY357" s="13"/>
      <c r="HZ357" s="13"/>
      <c r="IA357" s="13"/>
      <c r="IB357" s="13"/>
      <c r="IC357" s="13"/>
      <c r="ID357" s="13"/>
      <c r="IE357" s="13"/>
      <c r="IF357" s="13"/>
      <c r="IG357" s="13"/>
      <c r="IH357" s="13"/>
      <c r="II357" s="13"/>
      <c r="IJ357" s="13"/>
      <c r="IK357" s="13"/>
      <c r="IL357" s="13"/>
      <c r="IM357" s="13"/>
      <c r="IN357" s="13"/>
      <c r="IO357" s="13"/>
      <c r="IP357" s="13"/>
      <c r="IQ357" s="13"/>
      <c r="IR357" s="13"/>
      <c r="IS357" s="13"/>
      <c r="IT357" s="13"/>
      <c r="IU357" s="13"/>
      <c r="IV357" s="13"/>
      <c r="IW357" s="13"/>
      <c r="IX357" s="13"/>
      <c r="IY357" s="13"/>
      <c r="IZ357" s="13"/>
      <c r="JA357" s="13"/>
      <c r="JB357" s="13"/>
      <c r="JC357" s="13"/>
      <c r="JD357" s="13"/>
      <c r="JE357" s="13"/>
      <c r="JF357" s="13"/>
      <c r="JG357" s="13"/>
      <c r="JH357" s="13"/>
      <c r="JI357" s="13"/>
      <c r="JJ357" s="13"/>
      <c r="JK357" s="13"/>
    </row>
    <row r="358" spans="21:271" x14ac:dyDescent="0.2">
      <c r="U358" s="13"/>
      <c r="V358" s="13"/>
      <c r="W358" s="13"/>
      <c r="X358" s="13"/>
      <c r="Y358" s="13"/>
      <c r="Z358" s="13"/>
      <c r="AA358" s="13"/>
      <c r="AB358" s="13"/>
      <c r="AC358" s="13"/>
      <c r="AD358" s="13"/>
      <c r="AE358" s="13"/>
      <c r="AF358" s="13"/>
      <c r="AG358" s="13"/>
      <c r="AH358" s="13"/>
      <c r="AI358" s="13"/>
      <c r="AJ358" s="13"/>
      <c r="AK358" s="13"/>
      <c r="AL358" s="13"/>
      <c r="AM358" s="13"/>
      <c r="AN358" s="13"/>
      <c r="AO358" s="13"/>
      <c r="AP358" s="13"/>
      <c r="AQ358" s="13"/>
      <c r="AR358" s="13"/>
      <c r="AS358" s="13"/>
      <c r="AT358" s="13"/>
      <c r="AU358" s="13"/>
      <c r="AV358" s="13"/>
      <c r="AW358" s="13"/>
      <c r="AX358" s="13"/>
      <c r="AY358" s="13"/>
      <c r="AZ358" s="13"/>
      <c r="BA358" s="13"/>
      <c r="BB358" s="13"/>
      <c r="BC358" s="13"/>
      <c r="BD358" s="13"/>
      <c r="BE358" s="13"/>
      <c r="BF358" s="13"/>
      <c r="BG358" s="13"/>
      <c r="BH358" s="13"/>
      <c r="BI358" s="13"/>
      <c r="BJ358" s="13"/>
      <c r="BK358" s="13"/>
      <c r="BL358" s="13"/>
      <c r="BM358" s="13"/>
      <c r="BN358" s="13"/>
      <c r="BO358" s="13"/>
      <c r="BP358" s="13"/>
      <c r="BQ358" s="13"/>
      <c r="BR358" s="13"/>
      <c r="BS358" s="13"/>
      <c r="BT358" s="13"/>
      <c r="BU358" s="13"/>
      <c r="BV358" s="13"/>
      <c r="BW358" s="13"/>
      <c r="BX358" s="13"/>
      <c r="BY358" s="13"/>
      <c r="BZ358" s="13"/>
      <c r="CA358" s="13"/>
      <c r="CB358" s="13"/>
      <c r="CC358" s="13"/>
      <c r="CD358" s="13"/>
      <c r="CE358" s="13"/>
      <c r="CF358" s="13"/>
      <c r="CG358" s="13"/>
      <c r="CH358" s="13"/>
      <c r="CI358" s="13"/>
      <c r="CJ358" s="13"/>
      <c r="CK358" s="13"/>
      <c r="CL358" s="13"/>
      <c r="CM358" s="13"/>
      <c r="CN358" s="13"/>
      <c r="CO358" s="13"/>
      <c r="CP358" s="13"/>
      <c r="CQ358" s="13"/>
      <c r="CR358" s="13"/>
      <c r="CS358" s="13"/>
      <c r="CT358" s="13"/>
      <c r="CU358" s="13"/>
      <c r="CV358" s="13"/>
      <c r="CW358" s="13"/>
      <c r="CX358" s="13"/>
      <c r="CY358" s="13"/>
      <c r="CZ358" s="13"/>
      <c r="DA358" s="13"/>
      <c r="DB358" s="13"/>
      <c r="DC358" s="13"/>
      <c r="DD358" s="13"/>
      <c r="DE358" s="13"/>
      <c r="DF358" s="13"/>
      <c r="DG358" s="13"/>
      <c r="DH358" s="13"/>
      <c r="DI358" s="13"/>
      <c r="DJ358" s="13"/>
      <c r="DK358" s="13"/>
      <c r="DL358" s="13"/>
      <c r="DM358" s="13"/>
      <c r="DN358" s="13"/>
      <c r="DO358" s="13"/>
      <c r="DP358" s="13"/>
      <c r="DQ358" s="13"/>
      <c r="DR358" s="13"/>
      <c r="DS358" s="13"/>
      <c r="DT358" s="13"/>
      <c r="DU358" s="13"/>
      <c r="DV358" s="13"/>
      <c r="DW358" s="13"/>
      <c r="DX358" s="13"/>
      <c r="DY358" s="13"/>
      <c r="DZ358" s="13"/>
      <c r="EA358" s="13"/>
      <c r="EB358" s="13"/>
      <c r="EC358" s="13"/>
      <c r="ED358" s="13"/>
      <c r="EE358" s="13"/>
      <c r="EF358" s="13"/>
      <c r="EG358" s="13"/>
      <c r="EH358" s="13"/>
      <c r="EI358" s="13"/>
      <c r="EJ358" s="13"/>
      <c r="EK358" s="13"/>
      <c r="EL358" s="13"/>
      <c r="EM358" s="13"/>
      <c r="EN358" s="13"/>
      <c r="EO358" s="13"/>
      <c r="EP358" s="13"/>
      <c r="EQ358" s="13"/>
      <c r="ER358" s="13"/>
      <c r="ES358" s="13"/>
      <c r="ET358" s="13"/>
      <c r="EU358" s="13"/>
      <c r="EV358" s="13"/>
      <c r="EW358" s="13"/>
      <c r="EX358" s="13"/>
      <c r="EY358" s="13"/>
      <c r="EZ358" s="13"/>
      <c r="FA358" s="13"/>
      <c r="FB358" s="13"/>
      <c r="FC358" s="13"/>
      <c r="FD358" s="13"/>
      <c r="FE358" s="13"/>
      <c r="FF358" s="13"/>
      <c r="FG358" s="13"/>
      <c r="FH358" s="13"/>
      <c r="FI358" s="13"/>
      <c r="FJ358" s="13"/>
      <c r="FK358" s="13"/>
      <c r="FL358" s="13"/>
      <c r="FM358" s="13"/>
      <c r="FN358" s="13"/>
      <c r="FO358" s="13"/>
      <c r="FP358" s="13"/>
      <c r="FQ358" s="13"/>
      <c r="FR358" s="13"/>
      <c r="FS358" s="13"/>
      <c r="FT358" s="13"/>
      <c r="FU358" s="13"/>
      <c r="FV358" s="13"/>
      <c r="FW358" s="13"/>
      <c r="FX358" s="13"/>
      <c r="FY358" s="13"/>
      <c r="FZ358" s="13"/>
      <c r="GA358" s="13"/>
      <c r="GB358" s="13"/>
      <c r="GC358" s="13"/>
      <c r="GD358" s="13"/>
      <c r="GE358" s="13"/>
      <c r="GF358" s="13"/>
      <c r="GG358" s="13"/>
      <c r="GH358" s="13"/>
      <c r="GI358" s="13"/>
      <c r="GJ358" s="13"/>
      <c r="GK358" s="13"/>
      <c r="GL358" s="13"/>
      <c r="GM358" s="13"/>
      <c r="GN358" s="13"/>
      <c r="GO358" s="13"/>
      <c r="GP358" s="13"/>
      <c r="GQ358" s="13"/>
      <c r="GR358" s="13"/>
      <c r="GS358" s="13"/>
      <c r="GT358" s="13"/>
      <c r="GU358" s="13"/>
      <c r="GV358" s="13"/>
      <c r="GW358" s="13"/>
      <c r="GX358" s="13"/>
      <c r="GY358" s="13"/>
      <c r="GZ358" s="13"/>
      <c r="HA358" s="13"/>
      <c r="HB358" s="13"/>
      <c r="HC358" s="13"/>
      <c r="HD358" s="13"/>
      <c r="HE358" s="13"/>
      <c r="HF358" s="13"/>
      <c r="HG358" s="13"/>
      <c r="HH358" s="13"/>
      <c r="HI358" s="13"/>
      <c r="HJ358" s="13"/>
      <c r="HK358" s="13"/>
      <c r="HL358" s="13"/>
      <c r="HM358" s="13"/>
      <c r="HN358" s="13"/>
      <c r="HO358" s="13"/>
      <c r="HP358" s="13"/>
      <c r="HQ358" s="13"/>
      <c r="HR358" s="13"/>
      <c r="HS358" s="13"/>
      <c r="HT358" s="13"/>
      <c r="HU358" s="13"/>
      <c r="HV358" s="13"/>
      <c r="HW358" s="13"/>
      <c r="HX358" s="13"/>
      <c r="HY358" s="13"/>
      <c r="HZ358" s="13"/>
      <c r="IA358" s="13"/>
      <c r="IB358" s="13"/>
      <c r="IC358" s="13"/>
      <c r="ID358" s="13"/>
      <c r="IE358" s="13"/>
      <c r="IF358" s="13"/>
      <c r="IG358" s="13"/>
      <c r="IH358" s="13"/>
      <c r="II358" s="13"/>
      <c r="IJ358" s="13"/>
      <c r="IK358" s="13"/>
      <c r="IL358" s="13"/>
      <c r="IM358" s="13"/>
      <c r="IN358" s="13"/>
      <c r="IO358" s="13"/>
      <c r="IP358" s="13"/>
      <c r="IQ358" s="13"/>
      <c r="IR358" s="13"/>
      <c r="IS358" s="13"/>
      <c r="IT358" s="13"/>
      <c r="IU358" s="13"/>
      <c r="IV358" s="13"/>
      <c r="IW358" s="13"/>
      <c r="IX358" s="13"/>
      <c r="IY358" s="13"/>
      <c r="IZ358" s="13"/>
      <c r="JA358" s="13"/>
      <c r="JB358" s="13"/>
      <c r="JC358" s="13"/>
      <c r="JD358" s="13"/>
      <c r="JE358" s="13"/>
      <c r="JF358" s="13"/>
      <c r="JG358" s="13"/>
      <c r="JH358" s="13"/>
      <c r="JI358" s="13"/>
      <c r="JJ358" s="13"/>
      <c r="JK358" s="13"/>
    </row>
    <row r="359" spans="21:271" x14ac:dyDescent="0.2">
      <c r="U359" s="13"/>
      <c r="V359" s="13"/>
      <c r="W359" s="13"/>
      <c r="X359" s="13"/>
      <c r="Y359" s="13"/>
      <c r="Z359" s="13"/>
      <c r="AA359" s="13"/>
      <c r="AB359" s="13"/>
      <c r="AC359" s="13"/>
      <c r="AD359" s="13"/>
      <c r="AE359" s="13"/>
      <c r="AF359" s="13"/>
      <c r="AG359" s="13"/>
      <c r="AH359" s="13"/>
      <c r="AI359" s="13"/>
      <c r="AJ359" s="13"/>
      <c r="AK359" s="13"/>
      <c r="AL359" s="13"/>
      <c r="AM359" s="13"/>
      <c r="AN359" s="13"/>
      <c r="AO359" s="13"/>
      <c r="AP359" s="13"/>
      <c r="AQ359" s="13"/>
      <c r="AR359" s="13"/>
      <c r="AS359" s="13"/>
      <c r="AT359" s="13"/>
      <c r="AU359" s="13"/>
      <c r="AV359" s="13"/>
      <c r="AW359" s="13"/>
      <c r="AX359" s="13"/>
      <c r="AY359" s="13"/>
      <c r="AZ359" s="13"/>
      <c r="BA359" s="13"/>
      <c r="BB359" s="13"/>
      <c r="BC359" s="13"/>
      <c r="BD359" s="13"/>
      <c r="BE359" s="13"/>
      <c r="BF359" s="13"/>
      <c r="BG359" s="13"/>
      <c r="BH359" s="13"/>
      <c r="BI359" s="13"/>
      <c r="BJ359" s="13"/>
      <c r="BK359" s="13"/>
      <c r="BL359" s="13"/>
      <c r="BM359" s="13"/>
      <c r="BN359" s="13"/>
      <c r="BO359" s="13"/>
      <c r="BP359" s="13"/>
      <c r="BQ359" s="13"/>
      <c r="BR359" s="13"/>
      <c r="BS359" s="13"/>
      <c r="BT359" s="13"/>
      <c r="BU359" s="13"/>
      <c r="BV359" s="13"/>
      <c r="BW359" s="13"/>
      <c r="BX359" s="13"/>
      <c r="BY359" s="13"/>
      <c r="BZ359" s="13"/>
      <c r="CA359" s="13"/>
      <c r="CB359" s="13"/>
      <c r="CC359" s="13"/>
      <c r="CD359" s="13"/>
      <c r="CE359" s="13"/>
      <c r="CF359" s="13"/>
      <c r="CG359" s="13"/>
      <c r="CH359" s="13"/>
      <c r="CI359" s="13"/>
      <c r="CJ359" s="13"/>
      <c r="CK359" s="13"/>
      <c r="CL359" s="13"/>
      <c r="CM359" s="13"/>
      <c r="CN359" s="13"/>
      <c r="CO359" s="13"/>
      <c r="CP359" s="13"/>
      <c r="CQ359" s="13"/>
      <c r="CR359" s="13"/>
      <c r="CS359" s="13"/>
      <c r="CT359" s="13"/>
      <c r="CU359" s="13"/>
      <c r="CV359" s="13"/>
      <c r="CW359" s="13"/>
      <c r="CX359" s="13"/>
      <c r="CY359" s="13"/>
      <c r="CZ359" s="13"/>
      <c r="DA359" s="13"/>
      <c r="DB359" s="13"/>
      <c r="DC359" s="13"/>
      <c r="DD359" s="13"/>
      <c r="DE359" s="13"/>
      <c r="DF359" s="13"/>
      <c r="DG359" s="13"/>
      <c r="DH359" s="13"/>
      <c r="DI359" s="13"/>
      <c r="DJ359" s="13"/>
      <c r="DK359" s="13"/>
      <c r="DL359" s="13"/>
      <c r="DM359" s="13"/>
      <c r="DN359" s="13"/>
      <c r="DO359" s="13"/>
      <c r="DP359" s="13"/>
      <c r="DQ359" s="13"/>
      <c r="DR359" s="13"/>
      <c r="DS359" s="13"/>
      <c r="DT359" s="13"/>
      <c r="DU359" s="13"/>
      <c r="DV359" s="13"/>
      <c r="DW359" s="13"/>
      <c r="DX359" s="13"/>
      <c r="DY359" s="13"/>
      <c r="DZ359" s="13"/>
      <c r="EA359" s="13"/>
      <c r="EB359" s="13"/>
      <c r="EC359" s="13"/>
      <c r="ED359" s="13"/>
      <c r="EE359" s="13"/>
      <c r="EF359" s="13"/>
      <c r="EG359" s="13"/>
      <c r="EH359" s="13"/>
      <c r="EI359" s="13"/>
      <c r="EJ359" s="13"/>
      <c r="EK359" s="13"/>
      <c r="EL359" s="13"/>
      <c r="EM359" s="13"/>
      <c r="EN359" s="13"/>
      <c r="EO359" s="13"/>
      <c r="EP359" s="13"/>
      <c r="EQ359" s="13"/>
      <c r="ER359" s="13"/>
      <c r="ES359" s="13"/>
      <c r="ET359" s="13"/>
      <c r="EU359" s="13"/>
      <c r="EV359" s="13"/>
      <c r="EW359" s="13"/>
      <c r="EX359" s="13"/>
      <c r="EY359" s="13"/>
      <c r="EZ359" s="13"/>
      <c r="FA359" s="13"/>
      <c r="FB359" s="13"/>
      <c r="FC359" s="13"/>
      <c r="FD359" s="13"/>
      <c r="FE359" s="13"/>
      <c r="FF359" s="13"/>
      <c r="FG359" s="13"/>
      <c r="FH359" s="13"/>
      <c r="FI359" s="13"/>
      <c r="FJ359" s="13"/>
      <c r="FK359" s="13"/>
      <c r="FL359" s="13"/>
      <c r="FM359" s="13"/>
      <c r="FN359" s="13"/>
      <c r="FO359" s="13"/>
      <c r="FP359" s="13"/>
      <c r="FQ359" s="13"/>
      <c r="FR359" s="13"/>
      <c r="FS359" s="13"/>
      <c r="FT359" s="13"/>
      <c r="FU359" s="13"/>
      <c r="FV359" s="13"/>
      <c r="FW359" s="13"/>
      <c r="FX359" s="13"/>
      <c r="FY359" s="13"/>
      <c r="FZ359" s="13"/>
      <c r="GA359" s="13"/>
      <c r="GB359" s="13"/>
      <c r="GC359" s="13"/>
      <c r="GD359" s="13"/>
      <c r="GE359" s="13"/>
      <c r="GF359" s="13"/>
      <c r="GG359" s="13"/>
      <c r="GH359" s="13"/>
      <c r="GI359" s="13"/>
      <c r="GJ359" s="13"/>
      <c r="GK359" s="13"/>
      <c r="GL359" s="13"/>
      <c r="GM359" s="13"/>
      <c r="GN359" s="13"/>
      <c r="GO359" s="13"/>
      <c r="GP359" s="13"/>
      <c r="GQ359" s="13"/>
      <c r="GR359" s="13"/>
      <c r="GS359" s="13"/>
      <c r="GT359" s="13"/>
      <c r="GU359" s="13"/>
      <c r="GV359" s="13"/>
      <c r="GW359" s="13"/>
      <c r="GX359" s="13"/>
      <c r="GY359" s="13"/>
      <c r="GZ359" s="13"/>
      <c r="HA359" s="13"/>
      <c r="HB359" s="13"/>
      <c r="HC359" s="13"/>
      <c r="HD359" s="13"/>
      <c r="HE359" s="13"/>
      <c r="HF359" s="13"/>
      <c r="HG359" s="13"/>
      <c r="HH359" s="13"/>
      <c r="HI359" s="13"/>
      <c r="HJ359" s="13"/>
      <c r="HK359" s="13"/>
      <c r="HL359" s="13"/>
      <c r="HM359" s="13"/>
      <c r="HN359" s="13"/>
      <c r="HO359" s="13"/>
      <c r="HP359" s="13"/>
      <c r="HQ359" s="13"/>
      <c r="HR359" s="13"/>
      <c r="HS359" s="13"/>
      <c r="HT359" s="13"/>
      <c r="HU359" s="13"/>
      <c r="HV359" s="13"/>
      <c r="HW359" s="13"/>
      <c r="HX359" s="13"/>
      <c r="HY359" s="13"/>
      <c r="HZ359" s="13"/>
      <c r="IA359" s="13"/>
      <c r="IB359" s="13"/>
      <c r="IC359" s="13"/>
      <c r="ID359" s="13"/>
      <c r="IE359" s="13"/>
      <c r="IF359" s="13"/>
      <c r="IG359" s="13"/>
      <c r="IH359" s="13"/>
      <c r="II359" s="13"/>
      <c r="IJ359" s="13"/>
      <c r="IK359" s="13"/>
      <c r="IL359" s="13"/>
      <c r="IM359" s="13"/>
      <c r="IN359" s="13"/>
      <c r="IO359" s="13"/>
      <c r="IP359" s="13"/>
      <c r="IQ359" s="13"/>
      <c r="IR359" s="13"/>
      <c r="IS359" s="13"/>
      <c r="IT359" s="13"/>
      <c r="IU359" s="13"/>
      <c r="IV359" s="13"/>
      <c r="IW359" s="13"/>
      <c r="IX359" s="13"/>
      <c r="IY359" s="13"/>
      <c r="IZ359" s="13"/>
      <c r="JA359" s="13"/>
      <c r="JB359" s="13"/>
      <c r="JC359" s="13"/>
      <c r="JD359" s="13"/>
      <c r="JE359" s="13"/>
      <c r="JF359" s="13"/>
      <c r="JG359" s="13"/>
      <c r="JH359" s="13"/>
      <c r="JI359" s="13"/>
      <c r="JJ359" s="13"/>
      <c r="JK359" s="13"/>
    </row>
    <row r="360" spans="21:271" x14ac:dyDescent="0.2">
      <c r="U360" s="13"/>
      <c r="V360" s="13"/>
      <c r="W360" s="13"/>
      <c r="X360" s="13"/>
      <c r="Y360" s="13"/>
      <c r="Z360" s="13"/>
      <c r="AA360" s="13"/>
      <c r="AB360" s="13"/>
      <c r="AC360" s="13"/>
      <c r="AD360" s="13"/>
      <c r="AE360" s="13"/>
      <c r="AF360" s="13"/>
      <c r="AG360" s="13"/>
      <c r="AH360" s="13"/>
      <c r="AI360" s="13"/>
      <c r="AJ360" s="13"/>
      <c r="AK360" s="13"/>
      <c r="AL360" s="13"/>
      <c r="AM360" s="13"/>
      <c r="AN360" s="13"/>
      <c r="AO360" s="13"/>
      <c r="AP360" s="13"/>
      <c r="AQ360" s="13"/>
      <c r="AR360" s="13"/>
      <c r="AS360" s="13"/>
      <c r="AT360" s="13"/>
      <c r="AU360" s="13"/>
      <c r="AV360" s="13"/>
      <c r="AW360" s="13"/>
      <c r="AX360" s="13"/>
      <c r="AY360" s="13"/>
      <c r="AZ360" s="13"/>
      <c r="BA360" s="13"/>
      <c r="BB360" s="13"/>
      <c r="BC360" s="13"/>
      <c r="BD360" s="13"/>
      <c r="BE360" s="13"/>
      <c r="BF360" s="13"/>
      <c r="BG360" s="13"/>
      <c r="BH360" s="13"/>
      <c r="BI360" s="13"/>
      <c r="BJ360" s="13"/>
      <c r="BK360" s="13"/>
      <c r="BL360" s="13"/>
      <c r="BM360" s="13"/>
      <c r="BN360" s="13"/>
      <c r="BO360" s="13"/>
      <c r="BP360" s="13"/>
      <c r="BQ360" s="13"/>
      <c r="BR360" s="13"/>
      <c r="BS360" s="13"/>
      <c r="BT360" s="13"/>
      <c r="BU360" s="13"/>
      <c r="BV360" s="13"/>
      <c r="BW360" s="13"/>
      <c r="BX360" s="13"/>
      <c r="BY360" s="13"/>
      <c r="BZ360" s="13"/>
      <c r="CA360" s="13"/>
      <c r="CB360" s="13"/>
      <c r="CC360" s="13"/>
      <c r="CD360" s="13"/>
      <c r="CE360" s="13"/>
      <c r="CF360" s="13"/>
      <c r="CG360" s="13"/>
      <c r="CH360" s="13"/>
      <c r="CI360" s="13"/>
      <c r="CJ360" s="13"/>
      <c r="CK360" s="13"/>
      <c r="CL360" s="13"/>
      <c r="CM360" s="13"/>
      <c r="CN360" s="13"/>
      <c r="CO360" s="13"/>
      <c r="CP360" s="13"/>
      <c r="CQ360" s="13"/>
      <c r="CR360" s="13"/>
      <c r="CS360" s="13"/>
      <c r="CT360" s="13"/>
      <c r="CU360" s="13"/>
      <c r="CV360" s="13"/>
      <c r="CW360" s="13"/>
      <c r="CX360" s="13"/>
      <c r="CY360" s="13"/>
      <c r="CZ360" s="13"/>
      <c r="DA360" s="13"/>
      <c r="DB360" s="13"/>
      <c r="DC360" s="13"/>
      <c r="DD360" s="13"/>
      <c r="DE360" s="13"/>
      <c r="DF360" s="13"/>
      <c r="DG360" s="13"/>
      <c r="DH360" s="13"/>
      <c r="DI360" s="13"/>
      <c r="DJ360" s="13"/>
      <c r="DK360" s="13"/>
      <c r="DL360" s="13"/>
      <c r="DM360" s="13"/>
      <c r="DN360" s="13"/>
      <c r="DO360" s="13"/>
      <c r="DP360" s="13"/>
      <c r="DQ360" s="13"/>
      <c r="DR360" s="13"/>
      <c r="DS360" s="13"/>
      <c r="DT360" s="13"/>
      <c r="DU360" s="13"/>
      <c r="DV360" s="13"/>
      <c r="DW360" s="13"/>
      <c r="DX360" s="13"/>
      <c r="DY360" s="13"/>
      <c r="DZ360" s="13"/>
      <c r="EA360" s="13"/>
      <c r="EB360" s="13"/>
      <c r="EC360" s="13"/>
      <c r="ED360" s="13"/>
      <c r="EE360" s="13"/>
      <c r="EF360" s="13"/>
      <c r="EG360" s="13"/>
      <c r="EH360" s="13"/>
      <c r="EI360" s="13"/>
      <c r="EJ360" s="13"/>
      <c r="EK360" s="13"/>
      <c r="EL360" s="13"/>
      <c r="EM360" s="13"/>
      <c r="EN360" s="13"/>
      <c r="EO360" s="13"/>
      <c r="EP360" s="13"/>
      <c r="EQ360" s="13"/>
      <c r="ER360" s="13"/>
      <c r="ES360" s="13"/>
      <c r="ET360" s="13"/>
      <c r="EU360" s="13"/>
      <c r="EV360" s="13"/>
      <c r="EW360" s="13"/>
      <c r="EX360" s="13"/>
      <c r="EY360" s="13"/>
      <c r="EZ360" s="13"/>
      <c r="FA360" s="13"/>
      <c r="FB360" s="13"/>
      <c r="FC360" s="13"/>
      <c r="FD360" s="13"/>
      <c r="FE360" s="13"/>
      <c r="FF360" s="13"/>
      <c r="FG360" s="13"/>
      <c r="FH360" s="13"/>
      <c r="FI360" s="13"/>
      <c r="FJ360" s="13"/>
      <c r="FK360" s="13"/>
      <c r="FL360" s="13"/>
      <c r="FM360" s="13"/>
      <c r="FN360" s="13"/>
      <c r="FO360" s="13"/>
      <c r="FP360" s="13"/>
      <c r="FQ360" s="13"/>
      <c r="FR360" s="13"/>
      <c r="FS360" s="13"/>
      <c r="FT360" s="13"/>
      <c r="FU360" s="13"/>
      <c r="FV360" s="13"/>
      <c r="FW360" s="13"/>
      <c r="FX360" s="13"/>
      <c r="FY360" s="13"/>
      <c r="FZ360" s="13"/>
      <c r="GA360" s="13"/>
      <c r="GB360" s="13"/>
      <c r="GC360" s="13"/>
      <c r="GD360" s="13"/>
      <c r="GE360" s="13"/>
      <c r="GF360" s="13"/>
      <c r="GG360" s="13"/>
      <c r="GH360" s="13"/>
      <c r="GI360" s="13"/>
      <c r="GJ360" s="13"/>
      <c r="GK360" s="13"/>
      <c r="GL360" s="13"/>
      <c r="GM360" s="13"/>
      <c r="GN360" s="13"/>
      <c r="GO360" s="13"/>
      <c r="GP360" s="13"/>
      <c r="GQ360" s="13"/>
      <c r="GR360" s="13"/>
      <c r="GS360" s="13"/>
      <c r="GT360" s="13"/>
      <c r="GU360" s="13"/>
      <c r="GV360" s="13"/>
      <c r="GW360" s="13"/>
      <c r="GX360" s="13"/>
      <c r="GY360" s="13"/>
      <c r="GZ360" s="13"/>
      <c r="HA360" s="13"/>
      <c r="HB360" s="13"/>
      <c r="HC360" s="13"/>
      <c r="HD360" s="13"/>
      <c r="HE360" s="13"/>
      <c r="HF360" s="13"/>
      <c r="HG360" s="13"/>
      <c r="HH360" s="13"/>
      <c r="HI360" s="13"/>
      <c r="HJ360" s="13"/>
      <c r="HK360" s="13"/>
      <c r="HL360" s="13"/>
      <c r="HM360" s="13"/>
      <c r="HN360" s="13"/>
      <c r="HO360" s="13"/>
      <c r="HP360" s="13"/>
      <c r="HQ360" s="13"/>
      <c r="HR360" s="13"/>
      <c r="HS360" s="13"/>
      <c r="HT360" s="13"/>
      <c r="HU360" s="13"/>
      <c r="HV360" s="13"/>
      <c r="HW360" s="13"/>
      <c r="HX360" s="13"/>
      <c r="HY360" s="13"/>
      <c r="HZ360" s="13"/>
      <c r="IA360" s="13"/>
      <c r="IB360" s="13"/>
      <c r="IC360" s="13"/>
      <c r="ID360" s="13"/>
      <c r="IE360" s="13"/>
      <c r="IF360" s="13"/>
      <c r="IG360" s="13"/>
      <c r="IH360" s="13"/>
      <c r="II360" s="13"/>
      <c r="IJ360" s="13"/>
      <c r="IK360" s="13"/>
      <c r="IL360" s="13"/>
      <c r="IM360" s="13"/>
      <c r="IN360" s="13"/>
      <c r="IO360" s="13"/>
      <c r="IP360" s="13"/>
      <c r="IQ360" s="13"/>
      <c r="IR360" s="13"/>
      <c r="IS360" s="13"/>
      <c r="IT360" s="13"/>
      <c r="IU360" s="13"/>
      <c r="IV360" s="13"/>
      <c r="IW360" s="13"/>
      <c r="IX360" s="13"/>
      <c r="IY360" s="13"/>
      <c r="IZ360" s="13"/>
      <c r="JA360" s="13"/>
      <c r="JB360" s="13"/>
      <c r="JC360" s="13"/>
      <c r="JD360" s="13"/>
      <c r="JE360" s="13"/>
      <c r="JF360" s="13"/>
      <c r="JG360" s="13"/>
      <c r="JH360" s="13"/>
      <c r="JI360" s="13"/>
      <c r="JJ360" s="13"/>
      <c r="JK360" s="13"/>
    </row>
    <row r="361" spans="21:271" x14ac:dyDescent="0.2">
      <c r="U361" s="13"/>
      <c r="V361" s="13"/>
      <c r="W361" s="13"/>
      <c r="X361" s="13"/>
      <c r="Y361" s="13"/>
      <c r="Z361" s="13"/>
      <c r="AA361" s="13"/>
      <c r="AB361" s="13"/>
      <c r="AC361" s="13"/>
      <c r="AD361" s="13"/>
      <c r="AE361" s="13"/>
      <c r="AF361" s="13"/>
      <c r="AG361" s="13"/>
      <c r="AH361" s="13"/>
      <c r="AI361" s="13"/>
      <c r="AJ361" s="13"/>
      <c r="AK361" s="13"/>
      <c r="AL361" s="13"/>
      <c r="AM361" s="13"/>
      <c r="AN361" s="13"/>
      <c r="AO361" s="13"/>
      <c r="AP361" s="13"/>
      <c r="AQ361" s="13"/>
      <c r="AR361" s="13"/>
      <c r="AS361" s="13"/>
      <c r="AT361" s="13"/>
      <c r="AU361" s="13"/>
      <c r="AV361" s="13"/>
      <c r="AW361" s="13"/>
      <c r="AX361" s="13"/>
      <c r="AY361" s="13"/>
      <c r="AZ361" s="13"/>
      <c r="BA361" s="13"/>
      <c r="BB361" s="13"/>
      <c r="BC361" s="13"/>
      <c r="BD361" s="13"/>
      <c r="BE361" s="13"/>
      <c r="BF361" s="13"/>
      <c r="BG361" s="13"/>
      <c r="BH361" s="13"/>
      <c r="BI361" s="13"/>
      <c r="BJ361" s="13"/>
      <c r="BK361" s="13"/>
      <c r="BL361" s="13"/>
      <c r="BM361" s="13"/>
      <c r="BN361" s="13"/>
      <c r="BO361" s="13"/>
      <c r="BP361" s="13"/>
      <c r="BQ361" s="13"/>
      <c r="BR361" s="13"/>
      <c r="BS361" s="13"/>
      <c r="BT361" s="13"/>
      <c r="BU361" s="13"/>
      <c r="BV361" s="13"/>
      <c r="BW361" s="13"/>
      <c r="BX361" s="13"/>
      <c r="BY361" s="13"/>
      <c r="BZ361" s="13"/>
      <c r="CA361" s="13"/>
      <c r="CB361" s="13"/>
      <c r="CC361" s="13"/>
      <c r="CD361" s="13"/>
      <c r="CE361" s="13"/>
      <c r="CF361" s="13"/>
      <c r="CG361" s="13"/>
      <c r="CH361" s="13"/>
      <c r="CI361" s="13"/>
      <c r="CJ361" s="13"/>
      <c r="CK361" s="13"/>
      <c r="CL361" s="13"/>
      <c r="CM361" s="13"/>
      <c r="CN361" s="13"/>
      <c r="CO361" s="13"/>
      <c r="CP361" s="13"/>
      <c r="CQ361" s="13"/>
      <c r="CR361" s="13"/>
      <c r="CS361" s="13"/>
      <c r="CT361" s="13"/>
      <c r="CU361" s="13"/>
      <c r="CV361" s="13"/>
      <c r="CW361" s="13"/>
      <c r="CX361" s="13"/>
      <c r="CY361" s="13"/>
      <c r="CZ361" s="13"/>
      <c r="DA361" s="13"/>
      <c r="DB361" s="13"/>
      <c r="DC361" s="13"/>
      <c r="DD361" s="13"/>
      <c r="DE361" s="13"/>
      <c r="DF361" s="13"/>
      <c r="DG361" s="13"/>
      <c r="DH361" s="13"/>
      <c r="DI361" s="13"/>
      <c r="DJ361" s="13"/>
      <c r="DK361" s="13"/>
      <c r="DL361" s="13"/>
      <c r="DM361" s="13"/>
      <c r="DN361" s="13"/>
      <c r="DO361" s="13"/>
      <c r="DP361" s="13"/>
      <c r="DQ361" s="13"/>
      <c r="DR361" s="13"/>
      <c r="DS361" s="13"/>
      <c r="DT361" s="13"/>
      <c r="DU361" s="13"/>
      <c r="DV361" s="13"/>
      <c r="DW361" s="13"/>
      <c r="DX361" s="13"/>
      <c r="DY361" s="13"/>
      <c r="DZ361" s="13"/>
      <c r="EA361" s="13"/>
      <c r="EB361" s="13"/>
      <c r="EC361" s="13"/>
      <c r="ED361" s="13"/>
      <c r="EE361" s="13"/>
      <c r="EF361" s="13"/>
      <c r="EG361" s="13"/>
      <c r="EH361" s="13"/>
      <c r="EI361" s="13"/>
      <c r="EJ361" s="13"/>
      <c r="EK361" s="13"/>
      <c r="EL361" s="13"/>
      <c r="EM361" s="13"/>
      <c r="EN361" s="13"/>
      <c r="EO361" s="13"/>
      <c r="EP361" s="13"/>
      <c r="EQ361" s="13"/>
      <c r="ER361" s="13"/>
      <c r="ES361" s="13"/>
      <c r="ET361" s="13"/>
      <c r="EU361" s="13"/>
      <c r="EV361" s="13"/>
      <c r="EW361" s="13"/>
      <c r="EX361" s="13"/>
      <c r="EY361" s="13"/>
      <c r="EZ361" s="13"/>
      <c r="FA361" s="13"/>
      <c r="FB361" s="13"/>
      <c r="FC361" s="13"/>
      <c r="FD361" s="13"/>
      <c r="FE361" s="13"/>
      <c r="FF361" s="13"/>
      <c r="FG361" s="13"/>
      <c r="FH361" s="13"/>
      <c r="FI361" s="13"/>
      <c r="FJ361" s="13"/>
      <c r="FK361" s="13"/>
      <c r="FL361" s="13"/>
      <c r="FM361" s="13"/>
      <c r="FN361" s="13"/>
      <c r="FO361" s="13"/>
      <c r="FP361" s="13"/>
      <c r="FQ361" s="13"/>
      <c r="FR361" s="13"/>
      <c r="FS361" s="13"/>
      <c r="FT361" s="13"/>
      <c r="FU361" s="13"/>
      <c r="FV361" s="13"/>
      <c r="FW361" s="13"/>
      <c r="FX361" s="13"/>
      <c r="FY361" s="13"/>
      <c r="FZ361" s="13"/>
      <c r="GA361" s="13"/>
      <c r="GB361" s="13"/>
      <c r="GC361" s="13"/>
      <c r="GD361" s="13"/>
      <c r="GE361" s="13"/>
      <c r="GF361" s="13"/>
      <c r="GG361" s="13"/>
      <c r="GH361" s="13"/>
      <c r="GI361" s="13"/>
      <c r="GJ361" s="13"/>
      <c r="GK361" s="13"/>
      <c r="GL361" s="13"/>
      <c r="GM361" s="13"/>
      <c r="GN361" s="13"/>
      <c r="GO361" s="13"/>
      <c r="GP361" s="13"/>
      <c r="GQ361" s="13"/>
      <c r="GR361" s="13"/>
      <c r="GS361" s="13"/>
      <c r="GT361" s="13"/>
      <c r="GU361" s="13"/>
      <c r="GV361" s="13"/>
      <c r="GW361" s="13"/>
      <c r="GX361" s="13"/>
      <c r="GY361" s="13"/>
      <c r="GZ361" s="13"/>
      <c r="HA361" s="13"/>
      <c r="HB361" s="13"/>
      <c r="HC361" s="13"/>
      <c r="HD361" s="13"/>
      <c r="HE361" s="13"/>
      <c r="HF361" s="13"/>
      <c r="HG361" s="13"/>
      <c r="HH361" s="13"/>
      <c r="HI361" s="13"/>
      <c r="HJ361" s="13"/>
      <c r="HK361" s="13"/>
      <c r="HL361" s="13"/>
      <c r="HM361" s="13"/>
      <c r="HN361" s="13"/>
      <c r="HO361" s="13"/>
      <c r="HP361" s="13"/>
      <c r="HQ361" s="13"/>
      <c r="HR361" s="13"/>
      <c r="HS361" s="13"/>
      <c r="HT361" s="13"/>
      <c r="HU361" s="13"/>
      <c r="HV361" s="13"/>
      <c r="HW361" s="13"/>
      <c r="HX361" s="13"/>
      <c r="HY361" s="13"/>
      <c r="HZ361" s="13"/>
      <c r="IA361" s="13"/>
      <c r="IB361" s="13"/>
      <c r="IC361" s="13"/>
      <c r="ID361" s="13"/>
      <c r="IE361" s="13"/>
      <c r="IF361" s="13"/>
      <c r="IG361" s="13"/>
      <c r="IH361" s="13"/>
      <c r="II361" s="13"/>
      <c r="IJ361" s="13"/>
      <c r="IK361" s="13"/>
      <c r="IL361" s="13"/>
      <c r="IM361" s="13"/>
      <c r="IN361" s="13"/>
      <c r="IO361" s="13"/>
      <c r="IP361" s="13"/>
      <c r="IQ361" s="13"/>
      <c r="IR361" s="13"/>
      <c r="IS361" s="13"/>
      <c r="IT361" s="13"/>
      <c r="IU361" s="13"/>
      <c r="IV361" s="13"/>
      <c r="IW361" s="13"/>
      <c r="IX361" s="13"/>
      <c r="IY361" s="13"/>
      <c r="IZ361" s="13"/>
      <c r="JA361" s="13"/>
      <c r="JB361" s="13"/>
      <c r="JC361" s="13"/>
      <c r="JD361" s="13"/>
      <c r="JE361" s="13"/>
      <c r="JF361" s="13"/>
      <c r="JG361" s="13"/>
      <c r="JH361" s="13"/>
      <c r="JI361" s="13"/>
      <c r="JJ361" s="13"/>
      <c r="JK361" s="13"/>
    </row>
    <row r="362" spans="21:271" x14ac:dyDescent="0.2">
      <c r="U362" s="13"/>
      <c r="V362" s="13"/>
      <c r="W362" s="13"/>
      <c r="X362" s="13"/>
      <c r="Y362" s="13"/>
      <c r="Z362" s="13"/>
      <c r="AA362" s="13"/>
      <c r="AB362" s="13"/>
      <c r="AC362" s="13"/>
      <c r="AD362" s="13"/>
      <c r="AE362" s="13"/>
      <c r="AF362" s="13"/>
      <c r="AG362" s="13"/>
      <c r="AH362" s="13"/>
      <c r="AI362" s="13"/>
      <c r="AJ362" s="13"/>
      <c r="AK362" s="13"/>
      <c r="AL362" s="13"/>
      <c r="AM362" s="13"/>
      <c r="AN362" s="13"/>
      <c r="AO362" s="13"/>
      <c r="AP362" s="13"/>
      <c r="AQ362" s="13"/>
      <c r="AR362" s="13"/>
      <c r="AS362" s="13"/>
      <c r="AT362" s="13"/>
      <c r="AU362" s="13"/>
      <c r="AV362" s="13"/>
      <c r="AW362" s="13"/>
      <c r="AX362" s="13"/>
      <c r="AY362" s="13"/>
      <c r="AZ362" s="13"/>
      <c r="BA362" s="13"/>
      <c r="BB362" s="13"/>
      <c r="BC362" s="13"/>
      <c r="BD362" s="13"/>
      <c r="BE362" s="13"/>
      <c r="BF362" s="13"/>
      <c r="BG362" s="13"/>
      <c r="BH362" s="13"/>
      <c r="BI362" s="13"/>
      <c r="BJ362" s="13"/>
      <c r="BK362" s="13"/>
      <c r="BL362" s="13"/>
      <c r="BM362" s="13"/>
      <c r="BN362" s="13"/>
      <c r="BO362" s="13"/>
      <c r="BP362" s="13"/>
      <c r="BQ362" s="13"/>
      <c r="BR362" s="13"/>
      <c r="BS362" s="13"/>
      <c r="BT362" s="13"/>
      <c r="BU362" s="13"/>
      <c r="BV362" s="13"/>
      <c r="BW362" s="13"/>
      <c r="BX362" s="13"/>
      <c r="BY362" s="13"/>
      <c r="BZ362" s="13"/>
      <c r="CA362" s="13"/>
      <c r="CB362" s="13"/>
      <c r="CC362" s="13"/>
      <c r="CD362" s="13"/>
      <c r="CE362" s="13"/>
      <c r="CF362" s="13"/>
      <c r="CG362" s="13"/>
      <c r="CH362" s="13"/>
      <c r="CI362" s="13"/>
      <c r="CJ362" s="13"/>
      <c r="CK362" s="13"/>
      <c r="CL362" s="13"/>
      <c r="CM362" s="13"/>
      <c r="CN362" s="13"/>
      <c r="CO362" s="13"/>
      <c r="CP362" s="13"/>
      <c r="CQ362" s="13"/>
      <c r="CR362" s="13"/>
      <c r="CS362" s="13"/>
      <c r="CT362" s="13"/>
      <c r="CU362" s="13"/>
      <c r="CV362" s="13"/>
      <c r="CW362" s="13"/>
      <c r="CX362" s="13"/>
      <c r="CY362" s="13"/>
      <c r="CZ362" s="13"/>
      <c r="DA362" s="13"/>
      <c r="DB362" s="13"/>
      <c r="DC362" s="13"/>
      <c r="DD362" s="13"/>
      <c r="DE362" s="13"/>
      <c r="DF362" s="13"/>
      <c r="DG362" s="13"/>
      <c r="DH362" s="13"/>
      <c r="DI362" s="13"/>
      <c r="DJ362" s="13"/>
      <c r="DK362" s="13"/>
      <c r="DL362" s="13"/>
      <c r="DM362" s="13"/>
      <c r="DN362" s="13"/>
      <c r="DO362" s="13"/>
      <c r="DP362" s="13"/>
      <c r="DQ362" s="13"/>
      <c r="DR362" s="13"/>
      <c r="DS362" s="13"/>
      <c r="DT362" s="13"/>
      <c r="DU362" s="13"/>
      <c r="DV362" s="13"/>
      <c r="DW362" s="13"/>
      <c r="DX362" s="13"/>
      <c r="DY362" s="13"/>
      <c r="DZ362" s="13"/>
      <c r="EA362" s="13"/>
      <c r="EB362" s="13"/>
      <c r="EC362" s="13"/>
      <c r="ED362" s="13"/>
      <c r="EE362" s="13"/>
      <c r="EF362" s="13"/>
      <c r="EG362" s="13"/>
      <c r="EH362" s="13"/>
      <c r="EI362" s="13"/>
      <c r="EJ362" s="13"/>
      <c r="EK362" s="13"/>
      <c r="EL362" s="13"/>
      <c r="EM362" s="13"/>
      <c r="EN362" s="13"/>
      <c r="EO362" s="13"/>
      <c r="EP362" s="13"/>
      <c r="EQ362" s="13"/>
      <c r="ER362" s="13"/>
      <c r="ES362" s="13"/>
      <c r="ET362" s="13"/>
      <c r="EU362" s="13"/>
      <c r="EV362" s="13"/>
      <c r="EW362" s="13"/>
      <c r="EX362" s="13"/>
      <c r="EY362" s="13"/>
      <c r="EZ362" s="13"/>
      <c r="FA362" s="13"/>
      <c r="FB362" s="13"/>
      <c r="FC362" s="13"/>
      <c r="FD362" s="13"/>
      <c r="FE362" s="13"/>
      <c r="FF362" s="13"/>
      <c r="FG362" s="13"/>
      <c r="FH362" s="13"/>
      <c r="FI362" s="13"/>
      <c r="FJ362" s="13"/>
      <c r="FK362" s="13"/>
      <c r="FL362" s="13"/>
      <c r="FM362" s="13"/>
      <c r="FN362" s="13"/>
      <c r="FO362" s="13"/>
      <c r="FP362" s="13"/>
      <c r="FQ362" s="13"/>
      <c r="FR362" s="13"/>
      <c r="FS362" s="13"/>
      <c r="FT362" s="13"/>
      <c r="FU362" s="13"/>
      <c r="FV362" s="13"/>
      <c r="FW362" s="13"/>
      <c r="FX362" s="13"/>
      <c r="FY362" s="13"/>
      <c r="FZ362" s="13"/>
      <c r="GA362" s="13"/>
      <c r="GB362" s="13"/>
      <c r="GC362" s="13"/>
      <c r="GD362" s="13"/>
      <c r="GE362" s="13"/>
      <c r="GF362" s="13"/>
      <c r="GG362" s="13"/>
      <c r="GH362" s="13"/>
      <c r="GI362" s="13"/>
      <c r="GJ362" s="13"/>
      <c r="GK362" s="13"/>
      <c r="GL362" s="13"/>
      <c r="GM362" s="13"/>
      <c r="GN362" s="13"/>
      <c r="GO362" s="13"/>
      <c r="GP362" s="13"/>
      <c r="GQ362" s="13"/>
      <c r="GR362" s="13"/>
      <c r="GS362" s="13"/>
      <c r="GT362" s="13"/>
      <c r="GU362" s="13"/>
      <c r="GV362" s="13"/>
      <c r="GW362" s="13"/>
      <c r="GX362" s="13"/>
      <c r="GY362" s="13"/>
      <c r="GZ362" s="13"/>
      <c r="HA362" s="13"/>
      <c r="HB362" s="13"/>
      <c r="HC362" s="13"/>
      <c r="HD362" s="13"/>
      <c r="HE362" s="13"/>
      <c r="HF362" s="13"/>
      <c r="HG362" s="13"/>
      <c r="HH362" s="13"/>
      <c r="HI362" s="13"/>
      <c r="HJ362" s="13"/>
      <c r="HK362" s="13"/>
      <c r="HL362" s="13"/>
      <c r="HM362" s="13"/>
      <c r="HN362" s="13"/>
      <c r="HO362" s="13"/>
      <c r="HP362" s="13"/>
      <c r="HQ362" s="13"/>
      <c r="HR362" s="13"/>
      <c r="HS362" s="13"/>
      <c r="HT362" s="13"/>
      <c r="HU362" s="13"/>
      <c r="HV362" s="13"/>
      <c r="HW362" s="13"/>
      <c r="HX362" s="13"/>
      <c r="HY362" s="13"/>
      <c r="HZ362" s="13"/>
      <c r="IA362" s="13"/>
      <c r="IB362" s="13"/>
      <c r="IC362" s="13"/>
      <c r="ID362" s="13"/>
      <c r="IE362" s="13"/>
      <c r="IF362" s="13"/>
      <c r="IG362" s="13"/>
      <c r="IH362" s="13"/>
      <c r="II362" s="13"/>
      <c r="IJ362" s="13"/>
      <c r="IK362" s="13"/>
      <c r="IL362" s="13"/>
      <c r="IM362" s="13"/>
      <c r="IN362" s="13"/>
      <c r="IO362" s="13"/>
      <c r="IP362" s="13"/>
      <c r="IQ362" s="13"/>
      <c r="IR362" s="13"/>
      <c r="IS362" s="13"/>
      <c r="IT362" s="13"/>
      <c r="IU362" s="13"/>
      <c r="IV362" s="13"/>
      <c r="IW362" s="13"/>
      <c r="IX362" s="13"/>
      <c r="IY362" s="13"/>
      <c r="IZ362" s="13"/>
      <c r="JA362" s="13"/>
      <c r="JB362" s="13"/>
      <c r="JC362" s="13"/>
      <c r="JD362" s="13"/>
      <c r="JE362" s="13"/>
      <c r="JF362" s="13"/>
      <c r="JG362" s="13"/>
      <c r="JH362" s="13"/>
      <c r="JI362" s="13"/>
      <c r="JJ362" s="13"/>
      <c r="JK362" s="13"/>
    </row>
    <row r="363" spans="21:271" x14ac:dyDescent="0.2">
      <c r="U363" s="13"/>
      <c r="V363" s="13"/>
      <c r="W363" s="13"/>
      <c r="X363" s="13"/>
      <c r="Y363" s="13"/>
      <c r="Z363" s="13"/>
      <c r="AA363" s="13"/>
      <c r="AB363" s="13"/>
      <c r="AC363" s="13"/>
      <c r="AD363" s="13"/>
      <c r="AE363" s="13"/>
      <c r="AF363" s="13"/>
      <c r="AG363" s="13"/>
      <c r="AH363" s="13"/>
      <c r="AI363" s="13"/>
      <c r="AJ363" s="13"/>
      <c r="AK363" s="13"/>
      <c r="AL363" s="13"/>
      <c r="AM363" s="13"/>
      <c r="AN363" s="13"/>
      <c r="AO363" s="13"/>
      <c r="AP363" s="13"/>
      <c r="AQ363" s="13"/>
      <c r="AR363" s="13"/>
      <c r="AS363" s="13"/>
      <c r="AT363" s="13"/>
      <c r="AU363" s="13"/>
      <c r="AV363" s="13"/>
      <c r="AW363" s="13"/>
      <c r="AX363" s="13"/>
      <c r="AY363" s="13"/>
      <c r="AZ363" s="13"/>
      <c r="BA363" s="13"/>
      <c r="BB363" s="13"/>
      <c r="BC363" s="13"/>
      <c r="BD363" s="13"/>
      <c r="BE363" s="13"/>
      <c r="BF363" s="13"/>
      <c r="BG363" s="13"/>
      <c r="BH363" s="13"/>
      <c r="BI363" s="13"/>
      <c r="BJ363" s="13"/>
      <c r="BK363" s="13"/>
      <c r="BL363" s="13"/>
      <c r="BM363" s="13"/>
      <c r="BN363" s="13"/>
      <c r="BO363" s="13"/>
      <c r="BP363" s="13"/>
      <c r="BQ363" s="13"/>
      <c r="BR363" s="13"/>
      <c r="BS363" s="13"/>
      <c r="BT363" s="13"/>
      <c r="BU363" s="13"/>
      <c r="BV363" s="13"/>
      <c r="BW363" s="13"/>
      <c r="BX363" s="13"/>
      <c r="BY363" s="13"/>
      <c r="BZ363" s="13"/>
      <c r="CA363" s="13"/>
      <c r="CB363" s="13"/>
      <c r="CC363" s="13"/>
      <c r="CD363" s="13"/>
      <c r="CE363" s="13"/>
      <c r="CF363" s="13"/>
      <c r="CG363" s="13"/>
      <c r="CH363" s="13"/>
      <c r="CI363" s="13"/>
      <c r="CJ363" s="13"/>
      <c r="CK363" s="13"/>
      <c r="CL363" s="13"/>
      <c r="CM363" s="13"/>
      <c r="CN363" s="13"/>
      <c r="CO363" s="13"/>
      <c r="CP363" s="13"/>
      <c r="CQ363" s="13"/>
      <c r="CR363" s="13"/>
      <c r="CS363" s="13"/>
      <c r="CT363" s="13"/>
      <c r="CU363" s="13"/>
      <c r="CV363" s="13"/>
      <c r="CW363" s="13"/>
      <c r="CX363" s="13"/>
      <c r="CY363" s="13"/>
      <c r="CZ363" s="13"/>
      <c r="DA363" s="13"/>
      <c r="DB363" s="13"/>
      <c r="DC363" s="13"/>
      <c r="DD363" s="13"/>
      <c r="DE363" s="13"/>
      <c r="DF363" s="13"/>
      <c r="DG363" s="13"/>
      <c r="DH363" s="13"/>
      <c r="DI363" s="13"/>
      <c r="DJ363" s="13"/>
      <c r="DK363" s="13"/>
      <c r="DL363" s="13"/>
      <c r="DM363" s="13"/>
      <c r="DN363" s="13"/>
      <c r="DO363" s="13"/>
      <c r="DP363" s="13"/>
      <c r="DQ363" s="13"/>
      <c r="DR363" s="13"/>
      <c r="DS363" s="13"/>
      <c r="DT363" s="13"/>
      <c r="DU363" s="13"/>
      <c r="DV363" s="13"/>
      <c r="DW363" s="13"/>
      <c r="DX363" s="13"/>
      <c r="DY363" s="13"/>
      <c r="DZ363" s="13"/>
      <c r="EA363" s="13"/>
      <c r="EB363" s="13"/>
      <c r="EC363" s="13"/>
      <c r="ED363" s="13"/>
      <c r="EE363" s="13"/>
      <c r="EF363" s="13"/>
      <c r="EG363" s="13"/>
      <c r="EH363" s="13"/>
      <c r="EI363" s="13"/>
      <c r="EJ363" s="13"/>
      <c r="EK363" s="13"/>
      <c r="EL363" s="13"/>
      <c r="EM363" s="13"/>
      <c r="EN363" s="13"/>
      <c r="EO363" s="13"/>
      <c r="EP363" s="13"/>
      <c r="EQ363" s="13"/>
      <c r="ER363" s="13"/>
      <c r="ES363" s="13"/>
      <c r="ET363" s="13"/>
      <c r="EU363" s="13"/>
      <c r="EV363" s="13"/>
      <c r="EW363" s="13"/>
      <c r="EX363" s="13"/>
      <c r="EY363" s="13"/>
      <c r="EZ363" s="13"/>
      <c r="FA363" s="13"/>
      <c r="FB363" s="13"/>
      <c r="FC363" s="13"/>
      <c r="FD363" s="13"/>
      <c r="FE363" s="13"/>
      <c r="FF363" s="13"/>
      <c r="FG363" s="13"/>
      <c r="FH363" s="13"/>
      <c r="FI363" s="13"/>
      <c r="FJ363" s="13"/>
      <c r="FK363" s="13"/>
      <c r="FL363" s="13"/>
      <c r="FM363" s="13"/>
      <c r="FN363" s="13"/>
      <c r="FO363" s="13"/>
      <c r="FP363" s="13"/>
      <c r="FQ363" s="13"/>
      <c r="FR363" s="13"/>
      <c r="FS363" s="13"/>
      <c r="FT363" s="13"/>
      <c r="FU363" s="13"/>
      <c r="FV363" s="13"/>
      <c r="FW363" s="13"/>
      <c r="FX363" s="13"/>
      <c r="FY363" s="13"/>
      <c r="FZ363" s="13"/>
      <c r="GA363" s="13"/>
      <c r="GB363" s="13"/>
      <c r="GC363" s="13"/>
      <c r="GD363" s="13"/>
      <c r="GE363" s="13"/>
      <c r="GF363" s="13"/>
      <c r="GG363" s="13"/>
      <c r="GH363" s="13"/>
      <c r="GI363" s="13"/>
      <c r="GJ363" s="13"/>
      <c r="GK363" s="13"/>
      <c r="GL363" s="13"/>
      <c r="GM363" s="13"/>
      <c r="GN363" s="13"/>
      <c r="GO363" s="13"/>
      <c r="GP363" s="13"/>
      <c r="GQ363" s="13"/>
      <c r="GR363" s="13"/>
      <c r="GS363" s="13"/>
      <c r="GT363" s="13"/>
      <c r="GU363" s="13"/>
      <c r="GV363" s="13"/>
      <c r="GW363" s="13"/>
      <c r="GX363" s="13"/>
      <c r="GY363" s="13"/>
      <c r="GZ363" s="13"/>
      <c r="HA363" s="13"/>
      <c r="HB363" s="13"/>
      <c r="HC363" s="13"/>
      <c r="HD363" s="13"/>
      <c r="HE363" s="13"/>
      <c r="HF363" s="13"/>
      <c r="HG363" s="13"/>
      <c r="HH363" s="13"/>
      <c r="HI363" s="13"/>
      <c r="HJ363" s="13"/>
      <c r="HK363" s="13"/>
      <c r="HL363" s="13"/>
      <c r="HM363" s="13"/>
      <c r="HN363" s="13"/>
      <c r="HO363" s="13"/>
      <c r="HP363" s="13"/>
      <c r="HQ363" s="13"/>
      <c r="HR363" s="13"/>
      <c r="HS363" s="13"/>
      <c r="HT363" s="13"/>
      <c r="HU363" s="13"/>
      <c r="HV363" s="13"/>
      <c r="HW363" s="13"/>
      <c r="HX363" s="13"/>
      <c r="HY363" s="13"/>
      <c r="HZ363" s="13"/>
      <c r="IA363" s="13"/>
      <c r="IB363" s="13"/>
      <c r="IC363" s="13"/>
      <c r="ID363" s="13"/>
      <c r="IE363" s="13"/>
      <c r="IF363" s="13"/>
      <c r="IG363" s="13"/>
      <c r="IH363" s="13"/>
      <c r="II363" s="13"/>
      <c r="IJ363" s="13"/>
      <c r="IK363" s="13"/>
      <c r="IL363" s="13"/>
      <c r="IM363" s="13"/>
      <c r="IN363" s="13"/>
      <c r="IO363" s="13"/>
      <c r="IP363" s="13"/>
      <c r="IQ363" s="13"/>
      <c r="IR363" s="13"/>
      <c r="IS363" s="13"/>
      <c r="IT363" s="13"/>
      <c r="IU363" s="13"/>
      <c r="IV363" s="13"/>
      <c r="IW363" s="13"/>
      <c r="IX363" s="13"/>
      <c r="IY363" s="13"/>
      <c r="IZ363" s="13"/>
      <c r="JA363" s="13"/>
      <c r="JB363" s="13"/>
      <c r="JC363" s="13"/>
      <c r="JD363" s="13"/>
      <c r="JE363" s="13"/>
      <c r="JF363" s="13"/>
      <c r="JG363" s="13"/>
      <c r="JH363" s="13"/>
      <c r="JI363" s="13"/>
      <c r="JJ363" s="13"/>
      <c r="JK363" s="13"/>
    </row>
    <row r="364" spans="21:271" x14ac:dyDescent="0.2">
      <c r="U364" s="13"/>
      <c r="V364" s="13"/>
      <c r="W364" s="13"/>
      <c r="X364" s="13"/>
      <c r="Y364" s="13"/>
      <c r="Z364" s="13"/>
      <c r="AA364" s="13"/>
      <c r="AB364" s="13"/>
      <c r="AC364" s="13"/>
      <c r="AD364" s="13"/>
      <c r="AE364" s="13"/>
      <c r="AF364" s="13"/>
      <c r="AG364" s="13"/>
      <c r="AH364" s="13"/>
      <c r="AI364" s="13"/>
      <c r="AJ364" s="13"/>
      <c r="AK364" s="13"/>
      <c r="AL364" s="13"/>
      <c r="AM364" s="13"/>
      <c r="AN364" s="13"/>
      <c r="AO364" s="13"/>
      <c r="AP364" s="13"/>
      <c r="AQ364" s="13"/>
      <c r="AR364" s="13"/>
      <c r="AS364" s="13"/>
      <c r="AT364" s="13"/>
      <c r="AU364" s="13"/>
      <c r="AV364" s="13"/>
      <c r="AW364" s="13"/>
      <c r="AX364" s="13"/>
      <c r="AY364" s="13"/>
      <c r="AZ364" s="13"/>
      <c r="BA364" s="13"/>
      <c r="BB364" s="13"/>
      <c r="BC364" s="13"/>
      <c r="BD364" s="13"/>
      <c r="BE364" s="13"/>
      <c r="BF364" s="13"/>
      <c r="BG364" s="13"/>
      <c r="BH364" s="13"/>
      <c r="BI364" s="13"/>
      <c r="BJ364" s="13"/>
      <c r="BK364" s="13"/>
      <c r="BL364" s="13"/>
      <c r="BM364" s="13"/>
      <c r="BN364" s="13"/>
      <c r="BO364" s="13"/>
      <c r="BP364" s="13"/>
      <c r="BQ364" s="13"/>
      <c r="BR364" s="13"/>
      <c r="BS364" s="13"/>
      <c r="BT364" s="13"/>
      <c r="BU364" s="13"/>
      <c r="BV364" s="13"/>
      <c r="BW364" s="13"/>
      <c r="BX364" s="13"/>
      <c r="BY364" s="13"/>
      <c r="BZ364" s="13"/>
      <c r="CA364" s="13"/>
      <c r="CB364" s="13"/>
      <c r="CC364" s="13"/>
      <c r="CD364" s="13"/>
      <c r="CE364" s="13"/>
      <c r="CF364" s="13"/>
      <c r="CG364" s="13"/>
      <c r="CH364" s="13"/>
      <c r="CI364" s="13"/>
      <c r="CJ364" s="13"/>
      <c r="CK364" s="13"/>
      <c r="CL364" s="13"/>
      <c r="CM364" s="13"/>
      <c r="CN364" s="13"/>
      <c r="CO364" s="13"/>
      <c r="CP364" s="13"/>
      <c r="CQ364" s="13"/>
      <c r="CR364" s="13"/>
      <c r="CS364" s="13"/>
      <c r="CT364" s="13"/>
      <c r="CU364" s="13"/>
      <c r="CV364" s="13"/>
      <c r="CW364" s="13"/>
      <c r="CX364" s="13"/>
      <c r="CY364" s="13"/>
      <c r="CZ364" s="13"/>
      <c r="DA364" s="13"/>
      <c r="DB364" s="13"/>
      <c r="DC364" s="13"/>
      <c r="DD364" s="13"/>
      <c r="DE364" s="13"/>
      <c r="DF364" s="13"/>
      <c r="DG364" s="13"/>
      <c r="DH364" s="13"/>
      <c r="DI364" s="13"/>
      <c r="DJ364" s="13"/>
      <c r="DK364" s="13"/>
      <c r="DL364" s="13"/>
      <c r="DM364" s="13"/>
      <c r="DN364" s="13"/>
      <c r="DO364" s="13"/>
      <c r="DP364" s="13"/>
      <c r="DQ364" s="13"/>
      <c r="DR364" s="13"/>
      <c r="DS364" s="13"/>
      <c r="DT364" s="13"/>
      <c r="DU364" s="13"/>
      <c r="DV364" s="13"/>
      <c r="DW364" s="13"/>
      <c r="DX364" s="13"/>
      <c r="DY364" s="13"/>
      <c r="DZ364" s="13"/>
      <c r="EA364" s="13"/>
      <c r="EB364" s="13"/>
      <c r="EC364" s="13"/>
      <c r="ED364" s="13"/>
      <c r="EE364" s="13"/>
      <c r="EF364" s="13"/>
      <c r="EG364" s="13"/>
      <c r="EH364" s="13"/>
      <c r="EI364" s="13"/>
      <c r="EJ364" s="13"/>
      <c r="EK364" s="13"/>
      <c r="EL364" s="13"/>
      <c r="EM364" s="13"/>
      <c r="EN364" s="13"/>
      <c r="EO364" s="13"/>
      <c r="EP364" s="13"/>
      <c r="EQ364" s="13"/>
      <c r="ER364" s="13"/>
      <c r="ES364" s="13"/>
      <c r="ET364" s="13"/>
      <c r="EU364" s="13"/>
      <c r="EV364" s="13"/>
      <c r="EW364" s="13"/>
      <c r="EX364" s="13"/>
      <c r="EY364" s="13"/>
      <c r="EZ364" s="13"/>
      <c r="FA364" s="13"/>
      <c r="FB364" s="13"/>
      <c r="FC364" s="13"/>
      <c r="FD364" s="13"/>
      <c r="FE364" s="13"/>
      <c r="FF364" s="13"/>
      <c r="FG364" s="13"/>
      <c r="FH364" s="13"/>
      <c r="FI364" s="13"/>
      <c r="FJ364" s="13"/>
      <c r="FK364" s="13"/>
      <c r="FL364" s="13"/>
      <c r="FM364" s="13"/>
      <c r="FN364" s="13"/>
      <c r="FO364" s="13"/>
      <c r="FP364" s="13"/>
      <c r="FQ364" s="13"/>
      <c r="FR364" s="13"/>
      <c r="FS364" s="13"/>
      <c r="FT364" s="13"/>
      <c r="FU364" s="13"/>
      <c r="FV364" s="13"/>
      <c r="FW364" s="13"/>
      <c r="FX364" s="13"/>
      <c r="FY364" s="13"/>
      <c r="FZ364" s="13"/>
      <c r="GA364" s="13"/>
      <c r="GB364" s="13"/>
      <c r="GC364" s="13"/>
      <c r="GD364" s="13"/>
      <c r="GE364" s="13"/>
      <c r="GF364" s="13"/>
      <c r="GG364" s="13"/>
      <c r="GH364" s="13"/>
      <c r="GI364" s="13"/>
      <c r="GJ364" s="13"/>
      <c r="GK364" s="13"/>
      <c r="GL364" s="13"/>
      <c r="GM364" s="13"/>
      <c r="GN364" s="13"/>
      <c r="GO364" s="13"/>
      <c r="GP364" s="13"/>
      <c r="GQ364" s="13"/>
      <c r="GR364" s="13"/>
      <c r="GS364" s="13"/>
      <c r="GT364" s="13"/>
      <c r="GU364" s="13"/>
      <c r="GV364" s="13"/>
      <c r="GW364" s="13"/>
      <c r="GX364" s="13"/>
      <c r="GY364" s="13"/>
      <c r="GZ364" s="13"/>
      <c r="HA364" s="13"/>
      <c r="HB364" s="13"/>
      <c r="HC364" s="13"/>
      <c r="HD364" s="13"/>
      <c r="HE364" s="13"/>
      <c r="HF364" s="13"/>
      <c r="HG364" s="13"/>
      <c r="HH364" s="13"/>
      <c r="HI364" s="13"/>
      <c r="HJ364" s="13"/>
      <c r="HK364" s="13"/>
      <c r="HL364" s="13"/>
      <c r="HM364" s="13"/>
      <c r="HN364" s="13"/>
      <c r="HO364" s="13"/>
      <c r="HP364" s="13"/>
      <c r="HQ364" s="13"/>
      <c r="HR364" s="13"/>
      <c r="HS364" s="13"/>
      <c r="HT364" s="13"/>
      <c r="HU364" s="13"/>
      <c r="HV364" s="13"/>
      <c r="HW364" s="13"/>
      <c r="HX364" s="13"/>
      <c r="HY364" s="13"/>
      <c r="HZ364" s="13"/>
      <c r="IA364" s="13"/>
      <c r="IB364" s="13"/>
      <c r="IC364" s="13"/>
      <c r="ID364" s="13"/>
      <c r="IE364" s="13"/>
      <c r="IF364" s="13"/>
      <c r="IG364" s="13"/>
      <c r="IH364" s="13"/>
      <c r="II364" s="13"/>
      <c r="IJ364" s="13"/>
      <c r="IK364" s="13"/>
      <c r="IL364" s="13"/>
      <c r="IM364" s="13"/>
      <c r="IN364" s="13"/>
      <c r="IO364" s="13"/>
      <c r="IP364" s="13"/>
      <c r="IQ364" s="13"/>
      <c r="IR364" s="13"/>
      <c r="IS364" s="13"/>
      <c r="IT364" s="13"/>
      <c r="IU364" s="13"/>
      <c r="IV364" s="13"/>
      <c r="IW364" s="13"/>
      <c r="IX364" s="13"/>
      <c r="IY364" s="13"/>
      <c r="IZ364" s="13"/>
      <c r="JA364" s="13"/>
      <c r="JB364" s="13"/>
      <c r="JC364" s="13"/>
      <c r="JD364" s="13"/>
      <c r="JE364" s="13"/>
      <c r="JF364" s="13"/>
      <c r="JG364" s="13"/>
      <c r="JH364" s="13"/>
      <c r="JI364" s="13"/>
      <c r="JJ364" s="13"/>
      <c r="JK364" s="13"/>
    </row>
    <row r="365" spans="21:271" x14ac:dyDescent="0.2">
      <c r="U365" s="13"/>
      <c r="V365" s="13"/>
      <c r="W365" s="13"/>
      <c r="X365" s="13"/>
      <c r="Y365" s="13"/>
      <c r="Z365" s="13"/>
      <c r="AA365" s="13"/>
      <c r="AB365" s="13"/>
      <c r="AC365" s="13"/>
      <c r="AD365" s="13"/>
      <c r="AE365" s="13"/>
      <c r="AF365" s="13"/>
      <c r="AG365" s="13"/>
      <c r="AH365" s="13"/>
      <c r="AI365" s="13"/>
      <c r="AJ365" s="13"/>
      <c r="AK365" s="13"/>
      <c r="AL365" s="13"/>
      <c r="AM365" s="13"/>
      <c r="AN365" s="13"/>
      <c r="AO365" s="13"/>
      <c r="AP365" s="13"/>
      <c r="AQ365" s="13"/>
      <c r="AR365" s="13"/>
      <c r="AS365" s="13"/>
      <c r="AT365" s="13"/>
      <c r="AU365" s="13"/>
      <c r="AV365" s="13"/>
      <c r="AW365" s="13"/>
      <c r="AX365" s="13"/>
      <c r="AY365" s="13"/>
      <c r="AZ365" s="13"/>
      <c r="BA365" s="13"/>
      <c r="BB365" s="13"/>
      <c r="BC365" s="13"/>
      <c r="BD365" s="13"/>
      <c r="BE365" s="13"/>
      <c r="BF365" s="13"/>
      <c r="BG365" s="13"/>
      <c r="BH365" s="13"/>
      <c r="BI365" s="13"/>
      <c r="BJ365" s="13"/>
      <c r="BK365" s="13"/>
      <c r="BL365" s="13"/>
      <c r="BM365" s="13"/>
      <c r="BN365" s="13"/>
      <c r="BO365" s="13"/>
      <c r="BP365" s="13"/>
      <c r="BQ365" s="13"/>
      <c r="BR365" s="13"/>
      <c r="BS365" s="13"/>
      <c r="BT365" s="13"/>
      <c r="BU365" s="13"/>
      <c r="BV365" s="13"/>
      <c r="BW365" s="13"/>
      <c r="BX365" s="13"/>
      <c r="BY365" s="13"/>
      <c r="BZ365" s="13"/>
      <c r="CA365" s="13"/>
      <c r="CB365" s="13"/>
      <c r="CC365" s="13"/>
      <c r="CD365" s="13"/>
      <c r="CE365" s="13"/>
      <c r="CF365" s="13"/>
      <c r="CG365" s="13"/>
      <c r="CH365" s="13"/>
      <c r="CI365" s="13"/>
      <c r="CJ365" s="13"/>
      <c r="CK365" s="13"/>
      <c r="CL365" s="13"/>
      <c r="CM365" s="13"/>
      <c r="CN365" s="13"/>
      <c r="CO365" s="13"/>
      <c r="CP365" s="13"/>
      <c r="CQ365" s="13"/>
      <c r="CR365" s="13"/>
      <c r="CS365" s="13"/>
      <c r="CT365" s="13"/>
      <c r="CU365" s="13"/>
      <c r="CV365" s="13"/>
      <c r="CW365" s="13"/>
      <c r="CX365" s="13"/>
      <c r="CY365" s="13"/>
      <c r="CZ365" s="13"/>
      <c r="DA365" s="13"/>
      <c r="DB365" s="13"/>
      <c r="DC365" s="13"/>
      <c r="DD365" s="13"/>
      <c r="DE365" s="13"/>
      <c r="DF365" s="13"/>
      <c r="DG365" s="13"/>
      <c r="DH365" s="13"/>
      <c r="DI365" s="13"/>
      <c r="DJ365" s="13"/>
      <c r="DK365" s="13"/>
      <c r="DL365" s="13"/>
      <c r="DM365" s="13"/>
      <c r="DN365" s="13"/>
      <c r="DO365" s="13"/>
      <c r="DP365" s="13"/>
      <c r="DQ365" s="13"/>
      <c r="DR365" s="13"/>
      <c r="DS365" s="13"/>
      <c r="DT365" s="13"/>
      <c r="DU365" s="13"/>
      <c r="DV365" s="13"/>
      <c r="DW365" s="13"/>
      <c r="DX365" s="13"/>
      <c r="DY365" s="13"/>
      <c r="DZ365" s="13"/>
      <c r="EA365" s="13"/>
      <c r="EB365" s="13"/>
      <c r="EC365" s="13"/>
      <c r="ED365" s="13"/>
      <c r="EE365" s="13"/>
      <c r="EF365" s="13"/>
      <c r="EG365" s="13"/>
      <c r="EH365" s="13"/>
      <c r="EI365" s="13"/>
      <c r="EJ365" s="13"/>
      <c r="EK365" s="13"/>
      <c r="EL365" s="13"/>
      <c r="EM365" s="13"/>
      <c r="EN365" s="13"/>
      <c r="EO365" s="13"/>
      <c r="EP365" s="13"/>
      <c r="EQ365" s="13"/>
      <c r="ER365" s="13"/>
      <c r="ES365" s="13"/>
      <c r="ET365" s="13"/>
      <c r="EU365" s="13"/>
      <c r="EV365" s="13"/>
      <c r="EW365" s="13"/>
      <c r="EX365" s="13"/>
      <c r="EY365" s="13"/>
      <c r="EZ365" s="13"/>
      <c r="FA365" s="13"/>
      <c r="FB365" s="13"/>
      <c r="FC365" s="13"/>
      <c r="FD365" s="13"/>
      <c r="FE365" s="13"/>
      <c r="FF365" s="13"/>
      <c r="FG365" s="13"/>
      <c r="FH365" s="13"/>
      <c r="FI365" s="13"/>
      <c r="FJ365" s="13"/>
      <c r="FK365" s="13"/>
      <c r="FL365" s="13"/>
      <c r="FM365" s="13"/>
      <c r="FN365" s="13"/>
      <c r="FO365" s="13"/>
      <c r="FP365" s="13"/>
      <c r="FQ365" s="13"/>
      <c r="FR365" s="13"/>
      <c r="FS365" s="13"/>
      <c r="FT365" s="13"/>
      <c r="FU365" s="13"/>
      <c r="FV365" s="13"/>
      <c r="FW365" s="13"/>
      <c r="FX365" s="13"/>
      <c r="FY365" s="13"/>
      <c r="FZ365" s="13"/>
      <c r="GA365" s="13"/>
      <c r="GB365" s="13"/>
      <c r="GC365" s="13"/>
      <c r="GD365" s="13"/>
      <c r="GE365" s="13"/>
      <c r="GF365" s="13"/>
      <c r="GG365" s="13"/>
      <c r="GH365" s="13"/>
      <c r="GI365" s="13"/>
      <c r="GJ365" s="13"/>
      <c r="GK365" s="13"/>
      <c r="GL365" s="13"/>
      <c r="GM365" s="13"/>
      <c r="GN365" s="13"/>
      <c r="GO365" s="13"/>
      <c r="GP365" s="13"/>
      <c r="GQ365" s="13"/>
      <c r="GR365" s="13"/>
      <c r="GS365" s="13"/>
      <c r="GT365" s="13"/>
      <c r="GU365" s="13"/>
      <c r="GV365" s="13"/>
      <c r="GW365" s="13"/>
      <c r="GX365" s="13"/>
      <c r="GY365" s="13"/>
      <c r="GZ365" s="13"/>
      <c r="HA365" s="13"/>
      <c r="HB365" s="13"/>
      <c r="HC365" s="13"/>
      <c r="HD365" s="13"/>
      <c r="HE365" s="13"/>
      <c r="HF365" s="13"/>
      <c r="HG365" s="13"/>
      <c r="HH365" s="13"/>
      <c r="HI365" s="13"/>
      <c r="HJ365" s="13"/>
      <c r="HK365" s="13"/>
      <c r="HL365" s="13"/>
      <c r="HM365" s="13"/>
      <c r="HN365" s="13"/>
      <c r="HO365" s="13"/>
      <c r="HP365" s="13"/>
      <c r="HQ365" s="13"/>
      <c r="HR365" s="13"/>
      <c r="HS365" s="13"/>
      <c r="HT365" s="13"/>
      <c r="HU365" s="13"/>
      <c r="HV365" s="13"/>
      <c r="HW365" s="13"/>
      <c r="HX365" s="13"/>
      <c r="HY365" s="13"/>
      <c r="HZ365" s="13"/>
      <c r="IA365" s="13"/>
      <c r="IB365" s="13"/>
      <c r="IC365" s="13"/>
      <c r="ID365" s="13"/>
      <c r="IE365" s="13"/>
      <c r="IF365" s="13"/>
      <c r="IG365" s="13"/>
      <c r="IH365" s="13"/>
      <c r="II365" s="13"/>
      <c r="IJ365" s="13"/>
      <c r="IK365" s="13"/>
      <c r="IL365" s="13"/>
      <c r="IM365" s="13"/>
      <c r="IN365" s="13"/>
      <c r="IO365" s="13"/>
      <c r="IP365" s="13"/>
      <c r="IQ365" s="13"/>
      <c r="IR365" s="13"/>
      <c r="IS365" s="13"/>
      <c r="IT365" s="13"/>
      <c r="IU365" s="13"/>
      <c r="IV365" s="13"/>
      <c r="IW365" s="13"/>
      <c r="IX365" s="13"/>
      <c r="IY365" s="13"/>
      <c r="IZ365" s="13"/>
      <c r="JA365" s="13"/>
      <c r="JB365" s="13"/>
      <c r="JC365" s="13"/>
      <c r="JD365" s="13"/>
      <c r="JE365" s="13"/>
      <c r="JF365" s="13"/>
      <c r="JG365" s="13"/>
      <c r="JH365" s="13"/>
      <c r="JI365" s="13"/>
      <c r="JJ365" s="13"/>
      <c r="JK365" s="13"/>
    </row>
    <row r="366" spans="21:271" x14ac:dyDescent="0.2">
      <c r="U366" s="13"/>
      <c r="V366" s="13"/>
      <c r="W366" s="13"/>
      <c r="X366" s="13"/>
      <c r="Y366" s="13"/>
      <c r="Z366" s="13"/>
      <c r="AA366" s="13"/>
      <c r="AB366" s="13"/>
      <c r="AC366" s="13"/>
      <c r="AD366" s="13"/>
      <c r="AE366" s="13"/>
      <c r="AF366" s="13"/>
      <c r="AG366" s="13"/>
      <c r="AH366" s="13"/>
      <c r="AI366" s="13"/>
      <c r="AJ366" s="13"/>
      <c r="AK366" s="13"/>
      <c r="AL366" s="13"/>
      <c r="AM366" s="13"/>
      <c r="AN366" s="13"/>
      <c r="AO366" s="13"/>
      <c r="AP366" s="13"/>
      <c r="AQ366" s="13"/>
      <c r="AR366" s="13"/>
      <c r="AS366" s="13"/>
      <c r="AT366" s="13"/>
      <c r="AU366" s="13"/>
      <c r="AV366" s="13"/>
      <c r="AW366" s="13"/>
      <c r="AX366" s="13"/>
      <c r="AY366" s="13"/>
      <c r="AZ366" s="13"/>
      <c r="BA366" s="13"/>
      <c r="BB366" s="13"/>
      <c r="BC366" s="13"/>
      <c r="BD366" s="13"/>
      <c r="BE366" s="13"/>
      <c r="BF366" s="13"/>
      <c r="BG366" s="13"/>
      <c r="BH366" s="13"/>
      <c r="BI366" s="13"/>
      <c r="BJ366" s="13"/>
      <c r="BK366" s="13"/>
      <c r="BL366" s="13"/>
      <c r="BM366" s="13"/>
      <c r="BN366" s="13"/>
      <c r="BO366" s="13"/>
      <c r="BP366" s="13"/>
      <c r="BQ366" s="13"/>
      <c r="BR366" s="13"/>
      <c r="BS366" s="13"/>
      <c r="BT366" s="13"/>
      <c r="BU366" s="13"/>
      <c r="BV366" s="13"/>
      <c r="BW366" s="13"/>
      <c r="BX366" s="13"/>
      <c r="BY366" s="13"/>
      <c r="BZ366" s="13"/>
      <c r="CA366" s="13"/>
      <c r="CB366" s="13"/>
      <c r="CC366" s="13"/>
      <c r="CD366" s="13"/>
      <c r="CE366" s="13"/>
      <c r="CF366" s="13"/>
      <c r="CG366" s="13"/>
      <c r="CH366" s="13"/>
      <c r="CI366" s="13"/>
      <c r="CJ366" s="13"/>
      <c r="CK366" s="13"/>
      <c r="CL366" s="13"/>
      <c r="CM366" s="13"/>
      <c r="CN366" s="13"/>
      <c r="CO366" s="13"/>
      <c r="CP366" s="13"/>
      <c r="CQ366" s="13"/>
      <c r="CR366" s="13"/>
      <c r="CS366" s="13"/>
      <c r="CT366" s="13"/>
      <c r="CU366" s="13"/>
      <c r="CV366" s="13"/>
      <c r="CW366" s="13"/>
      <c r="CX366" s="13"/>
      <c r="CY366" s="13"/>
      <c r="CZ366" s="13"/>
      <c r="DA366" s="13"/>
      <c r="DB366" s="13"/>
      <c r="DC366" s="13"/>
      <c r="DD366" s="13"/>
      <c r="DE366" s="13"/>
      <c r="DF366" s="13"/>
      <c r="DG366" s="13"/>
      <c r="DH366" s="13"/>
      <c r="DI366" s="13"/>
      <c r="DJ366" s="13"/>
      <c r="DK366" s="13"/>
      <c r="DL366" s="13"/>
      <c r="DM366" s="13"/>
      <c r="DN366" s="13"/>
      <c r="DO366" s="13"/>
      <c r="DP366" s="13"/>
      <c r="DQ366" s="13"/>
      <c r="DR366" s="13"/>
      <c r="DS366" s="13"/>
      <c r="DT366" s="13"/>
      <c r="DU366" s="13"/>
      <c r="DV366" s="13"/>
      <c r="DW366" s="13"/>
      <c r="DX366" s="13"/>
      <c r="DY366" s="13"/>
      <c r="DZ366" s="13"/>
      <c r="EA366" s="13"/>
      <c r="EB366" s="13"/>
      <c r="EC366" s="13"/>
      <c r="ED366" s="13"/>
      <c r="EE366" s="13"/>
      <c r="EF366" s="13"/>
      <c r="EG366" s="13"/>
      <c r="EH366" s="13"/>
      <c r="EI366" s="13"/>
      <c r="EJ366" s="13"/>
      <c r="EK366" s="13"/>
      <c r="EL366" s="13"/>
      <c r="EM366" s="13"/>
      <c r="EN366" s="13"/>
      <c r="EO366" s="13"/>
      <c r="EP366" s="13"/>
      <c r="EQ366" s="13"/>
      <c r="ER366" s="13"/>
      <c r="ES366" s="13"/>
      <c r="ET366" s="13"/>
      <c r="EU366" s="13"/>
      <c r="EV366" s="13"/>
      <c r="EW366" s="13"/>
      <c r="EX366" s="13"/>
      <c r="EY366" s="13"/>
      <c r="EZ366" s="13"/>
      <c r="FA366" s="13"/>
      <c r="FB366" s="13"/>
      <c r="FC366" s="13"/>
      <c r="FD366" s="13"/>
      <c r="FE366" s="13"/>
      <c r="FF366" s="13"/>
      <c r="FG366" s="13"/>
      <c r="FH366" s="13"/>
      <c r="FI366" s="13"/>
      <c r="FJ366" s="13"/>
      <c r="FK366" s="13"/>
      <c r="FL366" s="13"/>
      <c r="FM366" s="13"/>
      <c r="FN366" s="13"/>
      <c r="FO366" s="13"/>
      <c r="FP366" s="13"/>
      <c r="FQ366" s="13"/>
      <c r="FR366" s="13"/>
      <c r="FS366" s="13"/>
      <c r="FT366" s="13"/>
      <c r="FU366" s="13"/>
      <c r="FV366" s="13"/>
      <c r="FW366" s="13"/>
      <c r="FX366" s="13"/>
      <c r="FY366" s="13"/>
      <c r="FZ366" s="13"/>
      <c r="GA366" s="13"/>
      <c r="GB366" s="13"/>
      <c r="GC366" s="13"/>
      <c r="GD366" s="13"/>
      <c r="GE366" s="13"/>
      <c r="GF366" s="13"/>
      <c r="GG366" s="13"/>
      <c r="GH366" s="13"/>
      <c r="GI366" s="13"/>
      <c r="GJ366" s="13"/>
      <c r="GK366" s="13"/>
      <c r="GL366" s="13"/>
      <c r="GM366" s="13"/>
      <c r="GN366" s="13"/>
      <c r="GO366" s="13"/>
      <c r="GP366" s="13"/>
      <c r="GQ366" s="13"/>
      <c r="GR366" s="13"/>
      <c r="GS366" s="13"/>
      <c r="GT366" s="13"/>
      <c r="GU366" s="13"/>
      <c r="GV366" s="13"/>
      <c r="GW366" s="13"/>
      <c r="GX366" s="13"/>
      <c r="GY366" s="13"/>
      <c r="GZ366" s="13"/>
      <c r="HA366" s="13"/>
      <c r="HB366" s="13"/>
      <c r="HC366" s="13"/>
      <c r="HD366" s="13"/>
      <c r="HE366" s="13"/>
      <c r="HF366" s="13"/>
      <c r="HG366" s="13"/>
      <c r="HH366" s="13"/>
      <c r="HI366" s="13"/>
      <c r="HJ366" s="13"/>
      <c r="HK366" s="13"/>
      <c r="HL366" s="13"/>
      <c r="HM366" s="13"/>
      <c r="HN366" s="13"/>
      <c r="HO366" s="13"/>
      <c r="HP366" s="13"/>
      <c r="HQ366" s="13"/>
      <c r="HR366" s="13"/>
      <c r="HS366" s="13"/>
      <c r="HT366" s="13"/>
      <c r="HU366" s="13"/>
      <c r="HV366" s="13"/>
      <c r="HW366" s="13"/>
      <c r="HX366" s="13"/>
      <c r="HY366" s="13"/>
      <c r="HZ366" s="13"/>
      <c r="IA366" s="13"/>
      <c r="IB366" s="13"/>
      <c r="IC366" s="13"/>
      <c r="ID366" s="13"/>
      <c r="IE366" s="13"/>
      <c r="IF366" s="13"/>
      <c r="IG366" s="13"/>
      <c r="IH366" s="13"/>
      <c r="II366" s="13"/>
      <c r="IJ366" s="13"/>
      <c r="IK366" s="13"/>
      <c r="IL366" s="13"/>
      <c r="IM366" s="13"/>
      <c r="IN366" s="13"/>
      <c r="IO366" s="13"/>
      <c r="IP366" s="13"/>
      <c r="IQ366" s="13"/>
      <c r="IR366" s="13"/>
      <c r="IS366" s="13"/>
      <c r="IT366" s="13"/>
      <c r="IU366" s="13"/>
      <c r="IV366" s="13"/>
      <c r="IW366" s="13"/>
      <c r="IX366" s="13"/>
      <c r="IY366" s="13"/>
      <c r="IZ366" s="13"/>
      <c r="JA366" s="13"/>
      <c r="JB366" s="13"/>
      <c r="JC366" s="13"/>
      <c r="JD366" s="13"/>
      <c r="JE366" s="13"/>
      <c r="JF366" s="13"/>
      <c r="JG366" s="13"/>
      <c r="JH366" s="13"/>
      <c r="JI366" s="13"/>
      <c r="JJ366" s="13"/>
      <c r="JK366" s="13"/>
    </row>
    <row r="367" spans="21:271" x14ac:dyDescent="0.2">
      <c r="U367" s="13"/>
      <c r="V367" s="13"/>
      <c r="W367" s="13"/>
      <c r="X367" s="13"/>
      <c r="Y367" s="13"/>
      <c r="Z367" s="13"/>
      <c r="AA367" s="13"/>
      <c r="AB367" s="13"/>
      <c r="AC367" s="13"/>
      <c r="AD367" s="13"/>
      <c r="AE367" s="13"/>
      <c r="AF367" s="13"/>
      <c r="AG367" s="13"/>
      <c r="AH367" s="13"/>
      <c r="AI367" s="13"/>
      <c r="AJ367" s="13"/>
      <c r="AK367" s="13"/>
      <c r="AL367" s="13"/>
      <c r="AM367" s="13"/>
      <c r="AN367" s="13"/>
      <c r="AO367" s="13"/>
      <c r="AP367" s="13"/>
      <c r="AQ367" s="13"/>
      <c r="AR367" s="13"/>
      <c r="AS367" s="13"/>
      <c r="AT367" s="13"/>
      <c r="AU367" s="13"/>
      <c r="AV367" s="13"/>
      <c r="AW367" s="13"/>
      <c r="AX367" s="13"/>
      <c r="AY367" s="13"/>
      <c r="AZ367" s="13"/>
      <c r="BA367" s="13"/>
      <c r="BB367" s="13"/>
      <c r="BC367" s="13"/>
      <c r="BD367" s="13"/>
      <c r="BE367" s="13"/>
      <c r="BF367" s="13"/>
      <c r="BG367" s="13"/>
      <c r="BH367" s="13"/>
      <c r="BI367" s="13"/>
      <c r="BJ367" s="13"/>
      <c r="BK367" s="13"/>
      <c r="BL367" s="13"/>
      <c r="BM367" s="13"/>
      <c r="BN367" s="13"/>
      <c r="BO367" s="13"/>
      <c r="BP367" s="13"/>
      <c r="BQ367" s="13"/>
      <c r="BR367" s="13"/>
      <c r="BS367" s="13"/>
      <c r="BT367" s="13"/>
      <c r="BU367" s="13"/>
      <c r="BV367" s="13"/>
      <c r="BW367" s="13"/>
      <c r="BX367" s="13"/>
      <c r="BY367" s="13"/>
      <c r="BZ367" s="13"/>
      <c r="CA367" s="13"/>
      <c r="CB367" s="13"/>
      <c r="CC367" s="13"/>
      <c r="CD367" s="13"/>
      <c r="CE367" s="13"/>
      <c r="CF367" s="13"/>
      <c r="CG367" s="13"/>
      <c r="CH367" s="13"/>
      <c r="CI367" s="13"/>
      <c r="CJ367" s="13"/>
      <c r="CK367" s="13"/>
      <c r="CL367" s="13"/>
      <c r="CM367" s="13"/>
      <c r="CN367" s="13"/>
      <c r="CO367" s="13"/>
      <c r="CP367" s="13"/>
      <c r="CQ367" s="13"/>
      <c r="CR367" s="13"/>
      <c r="CS367" s="13"/>
      <c r="CT367" s="13"/>
      <c r="CU367" s="13"/>
      <c r="CV367" s="13"/>
      <c r="CW367" s="13"/>
      <c r="CX367" s="13"/>
      <c r="CY367" s="13"/>
      <c r="CZ367" s="13"/>
      <c r="DA367" s="13"/>
      <c r="DB367" s="13"/>
      <c r="DC367" s="13"/>
      <c r="DD367" s="13"/>
      <c r="DE367" s="13"/>
      <c r="DF367" s="13"/>
      <c r="DG367" s="13"/>
      <c r="DH367" s="13"/>
      <c r="DI367" s="13"/>
      <c r="DJ367" s="13"/>
      <c r="DK367" s="13"/>
      <c r="DL367" s="13"/>
      <c r="DM367" s="13"/>
      <c r="DN367" s="13"/>
      <c r="DO367" s="13"/>
      <c r="DP367" s="13"/>
      <c r="DQ367" s="13"/>
      <c r="DR367" s="13"/>
      <c r="DS367" s="13"/>
      <c r="DT367" s="13"/>
      <c r="DU367" s="13"/>
      <c r="DV367" s="13"/>
      <c r="DW367" s="13"/>
      <c r="DX367" s="13"/>
      <c r="DY367" s="13"/>
      <c r="DZ367" s="13"/>
      <c r="EA367" s="13"/>
      <c r="EB367" s="13"/>
      <c r="EC367" s="13"/>
      <c r="ED367" s="13"/>
      <c r="EE367" s="13"/>
      <c r="EF367" s="13"/>
      <c r="EG367" s="13"/>
      <c r="EH367" s="13"/>
      <c r="EI367" s="13"/>
      <c r="EJ367" s="13"/>
      <c r="EK367" s="13"/>
      <c r="EL367" s="13"/>
      <c r="EM367" s="13"/>
      <c r="EN367" s="13"/>
      <c r="EO367" s="13"/>
      <c r="EP367" s="13"/>
      <c r="EQ367" s="13"/>
      <c r="ER367" s="13"/>
      <c r="ES367" s="13"/>
      <c r="ET367" s="13"/>
      <c r="EU367" s="13"/>
      <c r="EV367" s="13"/>
      <c r="EW367" s="13"/>
      <c r="EX367" s="13"/>
      <c r="EY367" s="13"/>
      <c r="EZ367" s="13"/>
      <c r="FA367" s="13"/>
      <c r="FB367" s="13"/>
      <c r="FC367" s="13"/>
      <c r="FD367" s="13"/>
      <c r="FE367" s="13"/>
      <c r="FF367" s="13"/>
      <c r="FG367" s="13"/>
      <c r="FH367" s="13"/>
      <c r="FI367" s="13"/>
      <c r="FJ367" s="13"/>
      <c r="FK367" s="13"/>
      <c r="FL367" s="13"/>
      <c r="FM367" s="13"/>
      <c r="FN367" s="13"/>
      <c r="FO367" s="13"/>
      <c r="FP367" s="13"/>
      <c r="FQ367" s="13"/>
      <c r="FR367" s="13"/>
      <c r="FS367" s="13"/>
      <c r="FT367" s="13"/>
      <c r="FU367" s="13"/>
      <c r="FV367" s="13"/>
      <c r="FW367" s="13"/>
      <c r="FX367" s="13"/>
      <c r="FY367" s="13"/>
      <c r="FZ367" s="13"/>
      <c r="GA367" s="13"/>
      <c r="GB367" s="13"/>
      <c r="GC367" s="13"/>
      <c r="GD367" s="13"/>
      <c r="GE367" s="13"/>
      <c r="GF367" s="13"/>
      <c r="GG367" s="13"/>
      <c r="GH367" s="13"/>
      <c r="GI367" s="13"/>
      <c r="GJ367" s="13"/>
      <c r="GK367" s="13"/>
      <c r="GL367" s="13"/>
      <c r="GM367" s="13"/>
      <c r="GN367" s="13"/>
      <c r="GO367" s="13"/>
      <c r="GP367" s="13"/>
      <c r="GQ367" s="13"/>
      <c r="GR367" s="13"/>
      <c r="GS367" s="13"/>
      <c r="GT367" s="13"/>
      <c r="GU367" s="13"/>
      <c r="GV367" s="13"/>
      <c r="GW367" s="13"/>
      <c r="GX367" s="13"/>
      <c r="GY367" s="13"/>
      <c r="GZ367" s="13"/>
      <c r="HA367" s="13"/>
      <c r="HB367" s="13"/>
      <c r="HC367" s="13"/>
      <c r="HD367" s="13"/>
      <c r="HE367" s="13"/>
      <c r="HF367" s="13"/>
      <c r="HG367" s="13"/>
      <c r="HH367" s="13"/>
      <c r="HI367" s="13"/>
      <c r="HJ367" s="13"/>
      <c r="HK367" s="13"/>
      <c r="HL367" s="13"/>
      <c r="HM367" s="13"/>
      <c r="HN367" s="13"/>
      <c r="HO367" s="13"/>
      <c r="HP367" s="13"/>
      <c r="HQ367" s="13"/>
      <c r="HR367" s="13"/>
      <c r="HS367" s="13"/>
      <c r="HT367" s="13"/>
      <c r="HU367" s="13"/>
      <c r="HV367" s="13"/>
      <c r="HW367" s="13"/>
      <c r="HX367" s="13"/>
      <c r="HY367" s="13"/>
      <c r="HZ367" s="13"/>
      <c r="IA367" s="13"/>
      <c r="IB367" s="13"/>
      <c r="IC367" s="13"/>
      <c r="ID367" s="13"/>
      <c r="IE367" s="13"/>
      <c r="IF367" s="13"/>
      <c r="IG367" s="13"/>
      <c r="IH367" s="13"/>
      <c r="II367" s="13"/>
      <c r="IJ367" s="13"/>
      <c r="IK367" s="13"/>
      <c r="IL367" s="13"/>
      <c r="IM367" s="13"/>
      <c r="IN367" s="13"/>
      <c r="IO367" s="13"/>
      <c r="IP367" s="13"/>
      <c r="IQ367" s="13"/>
      <c r="IR367" s="13"/>
      <c r="IS367" s="13"/>
      <c r="IT367" s="13"/>
      <c r="IU367" s="13"/>
      <c r="IV367" s="13"/>
      <c r="IW367" s="13"/>
      <c r="IX367" s="13"/>
      <c r="IY367" s="13"/>
      <c r="IZ367" s="13"/>
      <c r="JA367" s="13"/>
      <c r="JB367" s="13"/>
      <c r="JC367" s="13"/>
      <c r="JD367" s="13"/>
      <c r="JE367" s="13"/>
      <c r="JF367" s="13"/>
      <c r="JG367" s="13"/>
      <c r="JH367" s="13"/>
      <c r="JI367" s="13"/>
      <c r="JJ367" s="13"/>
      <c r="JK367" s="13"/>
    </row>
    <row r="368" spans="21:271" x14ac:dyDescent="0.2">
      <c r="U368" s="13"/>
      <c r="V368" s="13"/>
      <c r="W368" s="13"/>
      <c r="X368" s="13"/>
      <c r="Y368" s="13"/>
      <c r="Z368" s="13"/>
      <c r="AA368" s="13"/>
      <c r="AB368" s="13"/>
      <c r="AC368" s="13"/>
      <c r="AD368" s="13"/>
      <c r="AE368" s="13"/>
      <c r="AF368" s="13"/>
      <c r="AG368" s="13"/>
      <c r="AH368" s="13"/>
      <c r="AI368" s="13"/>
      <c r="AJ368" s="13"/>
      <c r="AK368" s="13"/>
      <c r="AL368" s="13"/>
      <c r="AM368" s="13"/>
      <c r="AN368" s="13"/>
      <c r="AO368" s="13"/>
      <c r="AP368" s="13"/>
      <c r="AQ368" s="13"/>
      <c r="AR368" s="13"/>
      <c r="AS368" s="13"/>
      <c r="AT368" s="13"/>
      <c r="AU368" s="13"/>
      <c r="AV368" s="13"/>
      <c r="AW368" s="13"/>
      <c r="AX368" s="13"/>
      <c r="AY368" s="13"/>
      <c r="AZ368" s="13"/>
      <c r="BA368" s="13"/>
      <c r="BB368" s="13"/>
      <c r="BC368" s="13"/>
      <c r="BD368" s="13"/>
      <c r="BE368" s="13"/>
      <c r="BF368" s="13"/>
      <c r="BG368" s="13"/>
      <c r="BH368" s="13"/>
      <c r="BI368" s="13"/>
      <c r="BJ368" s="13"/>
      <c r="BK368" s="13"/>
      <c r="BL368" s="13"/>
      <c r="BM368" s="13"/>
      <c r="BN368" s="13"/>
      <c r="BO368" s="13"/>
      <c r="BP368" s="13"/>
      <c r="BQ368" s="13"/>
      <c r="BR368" s="13"/>
      <c r="BS368" s="13"/>
      <c r="BT368" s="13"/>
      <c r="BU368" s="13"/>
      <c r="BV368" s="13"/>
      <c r="BW368" s="13"/>
      <c r="BX368" s="13"/>
      <c r="BY368" s="13"/>
      <c r="BZ368" s="13"/>
      <c r="CA368" s="13"/>
      <c r="CB368" s="13"/>
      <c r="CC368" s="13"/>
      <c r="CD368" s="13"/>
      <c r="CE368" s="13"/>
      <c r="CF368" s="13"/>
      <c r="CG368" s="13"/>
      <c r="CH368" s="13"/>
      <c r="CI368" s="13"/>
      <c r="CJ368" s="13"/>
      <c r="CK368" s="13"/>
      <c r="CL368" s="13"/>
      <c r="CM368" s="13"/>
      <c r="CN368" s="13"/>
      <c r="CO368" s="13"/>
      <c r="CP368" s="13"/>
      <c r="CQ368" s="13"/>
      <c r="CR368" s="13"/>
      <c r="CS368" s="13"/>
      <c r="CT368" s="13"/>
      <c r="CU368" s="13"/>
      <c r="CV368" s="13"/>
      <c r="CW368" s="13"/>
      <c r="CX368" s="13"/>
      <c r="CY368" s="13"/>
      <c r="CZ368" s="13"/>
      <c r="DA368" s="13"/>
      <c r="DB368" s="13"/>
      <c r="DC368" s="13"/>
      <c r="DD368" s="13"/>
      <c r="DE368" s="13"/>
      <c r="DF368" s="13"/>
      <c r="DG368" s="13"/>
      <c r="DH368" s="13"/>
      <c r="DI368" s="13"/>
      <c r="DJ368" s="13"/>
      <c r="DK368" s="13"/>
      <c r="DL368" s="13"/>
      <c r="DM368" s="13"/>
      <c r="DN368" s="13"/>
      <c r="DO368" s="13"/>
      <c r="DP368" s="13"/>
      <c r="DQ368" s="13"/>
      <c r="DR368" s="13"/>
      <c r="DS368" s="13"/>
      <c r="DT368" s="13"/>
      <c r="DU368" s="13"/>
      <c r="DV368" s="13"/>
      <c r="DW368" s="13"/>
      <c r="DX368" s="13"/>
      <c r="DY368" s="13"/>
      <c r="DZ368" s="13"/>
      <c r="EA368" s="13"/>
      <c r="EB368" s="13"/>
      <c r="EC368" s="13"/>
      <c r="ED368" s="13"/>
      <c r="EE368" s="13"/>
      <c r="EF368" s="13"/>
      <c r="EG368" s="13"/>
      <c r="EH368" s="13"/>
      <c r="EI368" s="13"/>
      <c r="EJ368" s="13"/>
      <c r="EK368" s="13"/>
      <c r="EL368" s="13"/>
      <c r="EM368" s="13"/>
      <c r="EN368" s="13"/>
      <c r="EO368" s="13"/>
      <c r="EP368" s="13"/>
      <c r="EQ368" s="13"/>
      <c r="ER368" s="13"/>
      <c r="ES368" s="13"/>
      <c r="ET368" s="13"/>
      <c r="EU368" s="13"/>
      <c r="EV368" s="13"/>
      <c r="EW368" s="13"/>
      <c r="EX368" s="13"/>
      <c r="EY368" s="13"/>
      <c r="EZ368" s="13"/>
      <c r="FA368" s="13"/>
      <c r="FB368" s="13"/>
      <c r="FC368" s="13"/>
      <c r="FD368" s="13"/>
      <c r="FE368" s="13"/>
      <c r="FF368" s="13"/>
      <c r="FG368" s="13"/>
      <c r="FH368" s="13"/>
      <c r="FI368" s="13"/>
      <c r="FJ368" s="13"/>
      <c r="FK368" s="13"/>
      <c r="FL368" s="13"/>
      <c r="FM368" s="13"/>
      <c r="FN368" s="13"/>
      <c r="FO368" s="13"/>
      <c r="FP368" s="13"/>
      <c r="FQ368" s="13"/>
      <c r="FR368" s="13"/>
      <c r="FS368" s="13"/>
      <c r="FT368" s="13"/>
      <c r="FU368" s="13"/>
      <c r="FV368" s="13"/>
      <c r="FW368" s="13"/>
      <c r="FX368" s="13"/>
      <c r="FY368" s="13"/>
      <c r="FZ368" s="13"/>
      <c r="GA368" s="13"/>
      <c r="GB368" s="13"/>
      <c r="GC368" s="13"/>
      <c r="GD368" s="13"/>
      <c r="GE368" s="13"/>
      <c r="GF368" s="13"/>
      <c r="GG368" s="13"/>
      <c r="GH368" s="13"/>
      <c r="GI368" s="13"/>
      <c r="GJ368" s="13"/>
      <c r="GK368" s="13"/>
      <c r="GL368" s="13"/>
      <c r="GM368" s="13"/>
      <c r="GN368" s="13"/>
      <c r="GO368" s="13"/>
      <c r="GP368" s="13"/>
      <c r="GQ368" s="13"/>
      <c r="GR368" s="13"/>
      <c r="GS368" s="13"/>
      <c r="GT368" s="13"/>
      <c r="GU368" s="13"/>
      <c r="GV368" s="13"/>
      <c r="GW368" s="13"/>
      <c r="GX368" s="13"/>
      <c r="GY368" s="13"/>
      <c r="GZ368" s="13"/>
      <c r="HA368" s="13"/>
      <c r="HB368" s="13"/>
      <c r="HC368" s="13"/>
      <c r="HD368" s="13"/>
      <c r="HE368" s="13"/>
      <c r="HF368" s="13"/>
      <c r="HG368" s="13"/>
      <c r="HH368" s="13"/>
      <c r="HI368" s="13"/>
      <c r="HJ368" s="13"/>
      <c r="HK368" s="13"/>
      <c r="HL368" s="13"/>
      <c r="HM368" s="13"/>
      <c r="HN368" s="13"/>
      <c r="HO368" s="13"/>
      <c r="HP368" s="13"/>
      <c r="HQ368" s="13"/>
      <c r="HR368" s="13"/>
      <c r="HS368" s="13"/>
      <c r="HT368" s="13"/>
      <c r="HU368" s="13"/>
      <c r="HV368" s="13"/>
      <c r="HW368" s="13"/>
      <c r="HX368" s="13"/>
      <c r="HY368" s="13"/>
      <c r="HZ368" s="13"/>
      <c r="IA368" s="13"/>
      <c r="IB368" s="13"/>
      <c r="IC368" s="13"/>
      <c r="ID368" s="13"/>
      <c r="IE368" s="13"/>
      <c r="IF368" s="13"/>
      <c r="IG368" s="13"/>
      <c r="IH368" s="13"/>
      <c r="II368" s="13"/>
      <c r="IJ368" s="13"/>
      <c r="IK368" s="13"/>
      <c r="IL368" s="13"/>
      <c r="IM368" s="13"/>
      <c r="IN368" s="13"/>
      <c r="IO368" s="13"/>
      <c r="IP368" s="13"/>
      <c r="IQ368" s="13"/>
      <c r="IR368" s="13"/>
      <c r="IS368" s="13"/>
      <c r="IT368" s="13"/>
      <c r="IU368" s="13"/>
      <c r="IV368" s="13"/>
      <c r="IW368" s="13"/>
      <c r="IX368" s="13"/>
      <c r="IY368" s="13"/>
      <c r="IZ368" s="13"/>
      <c r="JA368" s="13"/>
      <c r="JB368" s="13"/>
      <c r="JC368" s="13"/>
      <c r="JD368" s="13"/>
      <c r="JE368" s="13"/>
      <c r="JF368" s="13"/>
      <c r="JG368" s="13"/>
      <c r="JH368" s="13"/>
      <c r="JI368" s="13"/>
      <c r="JJ368" s="13"/>
      <c r="JK368" s="13"/>
    </row>
    <row r="369" spans="21:271" x14ac:dyDescent="0.2">
      <c r="U369" s="13"/>
      <c r="V369" s="13"/>
      <c r="W369" s="13"/>
      <c r="X369" s="13"/>
      <c r="Y369" s="13"/>
      <c r="Z369" s="13"/>
      <c r="AA369" s="13"/>
      <c r="AB369" s="13"/>
      <c r="AC369" s="13"/>
      <c r="AD369" s="13"/>
      <c r="AE369" s="13"/>
      <c r="AF369" s="13"/>
      <c r="AG369" s="13"/>
      <c r="AH369" s="13"/>
      <c r="AI369" s="13"/>
      <c r="AJ369" s="13"/>
      <c r="AK369" s="13"/>
      <c r="AL369" s="13"/>
      <c r="AM369" s="13"/>
      <c r="AN369" s="13"/>
      <c r="AO369" s="13"/>
      <c r="AP369" s="13"/>
      <c r="AQ369" s="13"/>
      <c r="AR369" s="13"/>
      <c r="AS369" s="13"/>
      <c r="AT369" s="13"/>
      <c r="AU369" s="13"/>
      <c r="AV369" s="13"/>
      <c r="AW369" s="13"/>
      <c r="AX369" s="13"/>
      <c r="AY369" s="13"/>
      <c r="AZ369" s="13"/>
      <c r="BA369" s="13"/>
      <c r="BB369" s="13"/>
      <c r="BC369" s="13"/>
      <c r="BD369" s="13"/>
      <c r="BE369" s="13"/>
      <c r="BF369" s="13"/>
      <c r="BG369" s="13"/>
      <c r="BH369" s="13"/>
      <c r="BI369" s="13"/>
      <c r="BJ369" s="13"/>
      <c r="BK369" s="13"/>
      <c r="BL369" s="13"/>
      <c r="BM369" s="13"/>
      <c r="BN369" s="13"/>
      <c r="BO369" s="13"/>
      <c r="BP369" s="13"/>
      <c r="BQ369" s="13"/>
      <c r="BR369" s="13"/>
      <c r="BS369" s="13"/>
      <c r="BT369" s="13"/>
      <c r="BU369" s="13"/>
      <c r="BV369" s="13"/>
      <c r="BW369" s="13"/>
      <c r="BX369" s="13"/>
      <c r="BY369" s="13"/>
      <c r="BZ369" s="13"/>
      <c r="CA369" s="13"/>
      <c r="CB369" s="13"/>
      <c r="CC369" s="13"/>
      <c r="CD369" s="13"/>
      <c r="CE369" s="13"/>
      <c r="CF369" s="13"/>
      <c r="CG369" s="13"/>
      <c r="CH369" s="13"/>
      <c r="CI369" s="13"/>
      <c r="CJ369" s="13"/>
      <c r="CK369" s="13"/>
      <c r="CL369" s="13"/>
      <c r="CM369" s="13"/>
      <c r="CN369" s="13"/>
      <c r="CO369" s="13"/>
      <c r="CP369" s="13"/>
      <c r="CQ369" s="13"/>
      <c r="CR369" s="13"/>
      <c r="CS369" s="13"/>
      <c r="CT369" s="13"/>
      <c r="CU369" s="13"/>
      <c r="CV369" s="13"/>
      <c r="CW369" s="13"/>
      <c r="CX369" s="13"/>
      <c r="CY369" s="13"/>
      <c r="CZ369" s="13"/>
      <c r="DA369" s="13"/>
      <c r="DB369" s="13"/>
      <c r="DC369" s="13"/>
      <c r="DD369" s="13"/>
      <c r="DE369" s="13"/>
      <c r="DF369" s="13"/>
      <c r="DG369" s="13"/>
      <c r="DH369" s="13"/>
      <c r="DI369" s="13"/>
      <c r="DJ369" s="13"/>
      <c r="DK369" s="13"/>
      <c r="DL369" s="13"/>
      <c r="DM369" s="13"/>
      <c r="DN369" s="13"/>
      <c r="DO369" s="13"/>
      <c r="DP369" s="13"/>
      <c r="DQ369" s="13"/>
      <c r="DR369" s="13"/>
      <c r="DS369" s="13"/>
      <c r="DT369" s="13"/>
      <c r="DU369" s="13"/>
      <c r="DV369" s="13"/>
      <c r="DW369" s="13"/>
      <c r="DX369" s="13"/>
      <c r="DY369" s="13"/>
      <c r="DZ369" s="13"/>
      <c r="EA369" s="13"/>
      <c r="EB369" s="13"/>
      <c r="EC369" s="13"/>
      <c r="ED369" s="13"/>
      <c r="EE369" s="13"/>
      <c r="EF369" s="13"/>
      <c r="EG369" s="13"/>
      <c r="EH369" s="13"/>
      <c r="EI369" s="13"/>
      <c r="EJ369" s="13"/>
      <c r="EK369" s="13"/>
      <c r="EL369" s="13"/>
      <c r="EM369" s="13"/>
      <c r="EN369" s="13"/>
      <c r="EO369" s="13"/>
      <c r="EP369" s="13"/>
      <c r="EQ369" s="13"/>
      <c r="ER369" s="13"/>
      <c r="ES369" s="13"/>
      <c r="ET369" s="13"/>
      <c r="EU369" s="13"/>
      <c r="EV369" s="13"/>
      <c r="EW369" s="13"/>
      <c r="EX369" s="13"/>
      <c r="EY369" s="13"/>
      <c r="EZ369" s="13"/>
      <c r="FA369" s="13"/>
      <c r="FB369" s="13"/>
      <c r="FC369" s="13"/>
      <c r="FD369" s="13"/>
      <c r="FE369" s="13"/>
      <c r="FF369" s="13"/>
      <c r="FG369" s="13"/>
      <c r="FH369" s="13"/>
      <c r="FI369" s="13"/>
      <c r="FJ369" s="13"/>
      <c r="FK369" s="13"/>
      <c r="FL369" s="13"/>
      <c r="FM369" s="13"/>
      <c r="FN369" s="13"/>
      <c r="FO369" s="13"/>
      <c r="FP369" s="13"/>
      <c r="FQ369" s="13"/>
      <c r="FR369" s="13"/>
      <c r="FS369" s="13"/>
      <c r="FT369" s="13"/>
      <c r="FU369" s="13"/>
      <c r="FV369" s="13"/>
      <c r="FW369" s="13"/>
      <c r="FX369" s="13"/>
      <c r="FY369" s="13"/>
      <c r="FZ369" s="13"/>
      <c r="GA369" s="13"/>
      <c r="GB369" s="13"/>
      <c r="GC369" s="13"/>
      <c r="GD369" s="13"/>
      <c r="GE369" s="13"/>
      <c r="GF369" s="13"/>
      <c r="GG369" s="13"/>
      <c r="GH369" s="13"/>
      <c r="GI369" s="13"/>
      <c r="GJ369" s="13"/>
      <c r="GK369" s="13"/>
      <c r="GL369" s="13"/>
      <c r="GM369" s="13"/>
      <c r="GN369" s="13"/>
      <c r="GO369" s="13"/>
      <c r="GP369" s="13"/>
      <c r="GQ369" s="13"/>
      <c r="GR369" s="13"/>
      <c r="GS369" s="13"/>
      <c r="GT369" s="13"/>
      <c r="GU369" s="13"/>
      <c r="GV369" s="13"/>
      <c r="GW369" s="13"/>
      <c r="GX369" s="13"/>
      <c r="GY369" s="13"/>
      <c r="GZ369" s="13"/>
      <c r="HA369" s="13"/>
      <c r="HB369" s="13"/>
      <c r="HC369" s="13"/>
      <c r="HD369" s="13"/>
      <c r="HE369" s="13"/>
      <c r="HF369" s="13"/>
      <c r="HG369" s="13"/>
      <c r="HH369" s="13"/>
      <c r="HI369" s="13"/>
      <c r="HJ369" s="13"/>
      <c r="HK369" s="13"/>
      <c r="HL369" s="13"/>
      <c r="HM369" s="13"/>
      <c r="HN369" s="13"/>
      <c r="HO369" s="13"/>
      <c r="HP369" s="13"/>
      <c r="HQ369" s="13"/>
      <c r="HR369" s="13"/>
      <c r="HS369" s="13"/>
      <c r="HT369" s="13"/>
      <c r="HU369" s="13"/>
      <c r="HV369" s="13"/>
      <c r="HW369" s="13"/>
      <c r="HX369" s="13"/>
      <c r="HY369" s="13"/>
      <c r="HZ369" s="13"/>
      <c r="IA369" s="13"/>
      <c r="IB369" s="13"/>
      <c r="IC369" s="13"/>
      <c r="ID369" s="13"/>
      <c r="IE369" s="13"/>
      <c r="IF369" s="13"/>
      <c r="IG369" s="13"/>
      <c r="IH369" s="13"/>
      <c r="II369" s="13"/>
      <c r="IJ369" s="13"/>
      <c r="IK369" s="13"/>
      <c r="IL369" s="13"/>
      <c r="IM369" s="13"/>
      <c r="IN369" s="13"/>
      <c r="IO369" s="13"/>
      <c r="IP369" s="13"/>
      <c r="IQ369" s="13"/>
      <c r="IR369" s="13"/>
      <c r="IS369" s="13"/>
      <c r="IT369" s="13"/>
      <c r="IU369" s="13"/>
      <c r="IV369" s="13"/>
      <c r="IW369" s="13"/>
      <c r="IX369" s="13"/>
      <c r="IY369" s="13"/>
      <c r="IZ369" s="13"/>
      <c r="JA369" s="13"/>
      <c r="JB369" s="13"/>
      <c r="JC369" s="13"/>
      <c r="JD369" s="13"/>
      <c r="JE369" s="13"/>
      <c r="JF369" s="13"/>
      <c r="JG369" s="13"/>
      <c r="JH369" s="13"/>
      <c r="JI369" s="13"/>
      <c r="JJ369" s="13"/>
      <c r="JK369" s="13"/>
    </row>
    <row r="370" spans="21:271" x14ac:dyDescent="0.2">
      <c r="U370" s="13"/>
      <c r="V370" s="13"/>
      <c r="W370" s="13"/>
      <c r="X370" s="13"/>
      <c r="Y370" s="13"/>
      <c r="Z370" s="13"/>
      <c r="AA370" s="13"/>
      <c r="AB370" s="13"/>
      <c r="AC370" s="13"/>
      <c r="AD370" s="13"/>
      <c r="AE370" s="13"/>
      <c r="AF370" s="13"/>
      <c r="AG370" s="13"/>
      <c r="AH370" s="13"/>
      <c r="AI370" s="13"/>
      <c r="AJ370" s="13"/>
      <c r="AK370" s="13"/>
      <c r="AL370" s="13"/>
      <c r="AM370" s="13"/>
      <c r="AN370" s="13"/>
      <c r="AO370" s="13"/>
      <c r="AP370" s="13"/>
      <c r="AQ370" s="13"/>
      <c r="AR370" s="13"/>
      <c r="AS370" s="13"/>
      <c r="AT370" s="13"/>
      <c r="AU370" s="13"/>
      <c r="AV370" s="13"/>
      <c r="AW370" s="13"/>
      <c r="AX370" s="13"/>
      <c r="AY370" s="13"/>
      <c r="AZ370" s="13"/>
      <c r="BA370" s="13"/>
      <c r="BB370" s="13"/>
      <c r="BC370" s="13"/>
      <c r="BD370" s="13"/>
      <c r="BE370" s="13"/>
      <c r="BF370" s="13"/>
      <c r="BG370" s="13"/>
      <c r="BH370" s="13"/>
      <c r="BI370" s="13"/>
      <c r="BJ370" s="13"/>
      <c r="BK370" s="13"/>
      <c r="BL370" s="13"/>
      <c r="BM370" s="13"/>
      <c r="BN370" s="13"/>
      <c r="BO370" s="13"/>
      <c r="BP370" s="13"/>
      <c r="BQ370" s="13"/>
      <c r="BR370" s="13"/>
      <c r="BS370" s="13"/>
      <c r="BT370" s="13"/>
      <c r="BU370" s="13"/>
      <c r="BV370" s="13"/>
      <c r="BW370" s="13"/>
      <c r="BX370" s="13"/>
      <c r="BY370" s="13"/>
      <c r="BZ370" s="13"/>
      <c r="CA370" s="13"/>
      <c r="CB370" s="13"/>
      <c r="CC370" s="13"/>
      <c r="CD370" s="13"/>
      <c r="CE370" s="13"/>
      <c r="CF370" s="13"/>
      <c r="CG370" s="13"/>
      <c r="CH370" s="13"/>
      <c r="CI370" s="13"/>
      <c r="CJ370" s="13"/>
      <c r="CK370" s="13"/>
      <c r="CL370" s="13"/>
      <c r="CM370" s="13"/>
      <c r="CN370" s="13"/>
      <c r="CO370" s="13"/>
      <c r="CP370" s="13"/>
      <c r="CQ370" s="13"/>
      <c r="CR370" s="13"/>
      <c r="CS370" s="13"/>
      <c r="CT370" s="13"/>
      <c r="CU370" s="13"/>
      <c r="CV370" s="13"/>
      <c r="CW370" s="13"/>
      <c r="CX370" s="13"/>
      <c r="CY370" s="13"/>
      <c r="CZ370" s="13"/>
      <c r="DA370" s="13"/>
      <c r="DB370" s="13"/>
      <c r="DC370" s="13"/>
      <c r="DD370" s="13"/>
      <c r="DE370" s="13"/>
      <c r="DF370" s="13"/>
      <c r="DG370" s="13"/>
      <c r="DH370" s="13"/>
      <c r="DI370" s="13"/>
      <c r="DJ370" s="13"/>
      <c r="DK370" s="13"/>
      <c r="DL370" s="13"/>
      <c r="DM370" s="13"/>
      <c r="DN370" s="13"/>
      <c r="DO370" s="13"/>
      <c r="DP370" s="13"/>
      <c r="DQ370" s="13"/>
      <c r="DR370" s="13"/>
      <c r="DS370" s="13"/>
      <c r="DT370" s="13"/>
      <c r="DU370" s="13"/>
      <c r="DV370" s="13"/>
      <c r="DW370" s="13"/>
      <c r="DX370" s="13"/>
      <c r="DY370" s="13"/>
      <c r="DZ370" s="13"/>
      <c r="EA370" s="13"/>
      <c r="EB370" s="13"/>
      <c r="EC370" s="13"/>
      <c r="ED370" s="13"/>
      <c r="EE370" s="13"/>
      <c r="EF370" s="13"/>
      <c r="EG370" s="13"/>
      <c r="EH370" s="13"/>
      <c r="EI370" s="13"/>
      <c r="EJ370" s="13"/>
      <c r="EK370" s="13"/>
      <c r="EL370" s="13"/>
      <c r="EM370" s="13"/>
      <c r="EN370" s="13"/>
      <c r="EO370" s="13"/>
      <c r="EP370" s="13"/>
      <c r="EQ370" s="13"/>
      <c r="ER370" s="13"/>
      <c r="ES370" s="13"/>
      <c r="ET370" s="13"/>
      <c r="EU370" s="13"/>
      <c r="EV370" s="13"/>
      <c r="EW370" s="13"/>
      <c r="EX370" s="13"/>
      <c r="EY370" s="13"/>
      <c r="EZ370" s="13"/>
      <c r="FA370" s="13"/>
      <c r="FB370" s="13"/>
      <c r="FC370" s="13"/>
      <c r="FD370" s="13"/>
      <c r="FE370" s="13"/>
      <c r="FF370" s="13"/>
      <c r="FG370" s="13"/>
      <c r="FH370" s="13"/>
      <c r="FI370" s="13"/>
      <c r="FJ370" s="13"/>
      <c r="FK370" s="13"/>
      <c r="FL370" s="13"/>
      <c r="FM370" s="13"/>
      <c r="FN370" s="13"/>
      <c r="FO370" s="13"/>
      <c r="FP370" s="13"/>
      <c r="FQ370" s="13"/>
      <c r="FR370" s="13"/>
      <c r="FS370" s="13"/>
      <c r="FT370" s="13"/>
      <c r="FU370" s="13"/>
      <c r="FV370" s="13"/>
      <c r="FW370" s="13"/>
      <c r="FX370" s="13"/>
      <c r="FY370" s="13"/>
      <c r="FZ370" s="13"/>
      <c r="GA370" s="13"/>
      <c r="GB370" s="13"/>
      <c r="GC370" s="13"/>
      <c r="GD370" s="13"/>
      <c r="GE370" s="13"/>
      <c r="GF370" s="13"/>
      <c r="GG370" s="13"/>
      <c r="GH370" s="13"/>
      <c r="GI370" s="13"/>
      <c r="GJ370" s="13"/>
      <c r="GK370" s="13"/>
      <c r="GL370" s="13"/>
      <c r="GM370" s="13"/>
      <c r="GN370" s="13"/>
      <c r="GO370" s="13"/>
      <c r="GP370" s="13"/>
      <c r="GQ370" s="13"/>
      <c r="GR370" s="13"/>
      <c r="GS370" s="13"/>
      <c r="GT370" s="13"/>
      <c r="GU370" s="13"/>
      <c r="GV370" s="13"/>
      <c r="GW370" s="13"/>
      <c r="GX370" s="13"/>
      <c r="GY370" s="13"/>
      <c r="GZ370" s="13"/>
      <c r="HA370" s="13"/>
      <c r="HB370" s="13"/>
      <c r="HC370" s="13"/>
      <c r="HD370" s="13"/>
      <c r="HE370" s="13"/>
      <c r="HF370" s="13"/>
      <c r="HG370" s="13"/>
      <c r="HH370" s="13"/>
      <c r="HI370" s="13"/>
      <c r="HJ370" s="13"/>
      <c r="HK370" s="13"/>
      <c r="HL370" s="13"/>
      <c r="HM370" s="13"/>
      <c r="HN370" s="13"/>
      <c r="HO370" s="13"/>
      <c r="HP370" s="13"/>
      <c r="HQ370" s="13"/>
      <c r="HR370" s="13"/>
      <c r="HS370" s="13"/>
      <c r="HT370" s="13"/>
      <c r="HU370" s="13"/>
      <c r="HV370" s="13"/>
      <c r="HW370" s="13"/>
      <c r="HX370" s="13"/>
      <c r="HY370" s="13"/>
      <c r="HZ370" s="13"/>
      <c r="IA370" s="13"/>
      <c r="IB370" s="13"/>
      <c r="IC370" s="13"/>
      <c r="ID370" s="13"/>
      <c r="IE370" s="13"/>
      <c r="IF370" s="13"/>
      <c r="IG370" s="13"/>
      <c r="IH370" s="13"/>
      <c r="II370" s="13"/>
      <c r="IJ370" s="13"/>
      <c r="IK370" s="13"/>
      <c r="IL370" s="13"/>
      <c r="IM370" s="13"/>
      <c r="IN370" s="13"/>
      <c r="IO370" s="13"/>
      <c r="IP370" s="13"/>
      <c r="IQ370" s="13"/>
      <c r="IR370" s="13"/>
      <c r="IS370" s="13"/>
      <c r="IT370" s="13"/>
      <c r="IU370" s="13"/>
      <c r="IV370" s="13"/>
      <c r="IW370" s="13"/>
      <c r="IX370" s="13"/>
      <c r="IY370" s="13"/>
      <c r="IZ370" s="13"/>
      <c r="JA370" s="13"/>
      <c r="JB370" s="13"/>
      <c r="JC370" s="13"/>
      <c r="JD370" s="13"/>
      <c r="JE370" s="13"/>
      <c r="JF370" s="13"/>
      <c r="JG370" s="13"/>
      <c r="JH370" s="13"/>
      <c r="JI370" s="13"/>
      <c r="JJ370" s="13"/>
      <c r="JK370" s="13"/>
    </row>
    <row r="371" spans="21:271" x14ac:dyDescent="0.2">
      <c r="U371" s="13"/>
      <c r="V371" s="13"/>
      <c r="W371" s="13"/>
      <c r="X371" s="13"/>
      <c r="Y371" s="13"/>
      <c r="Z371" s="13"/>
      <c r="AA371" s="13"/>
      <c r="AB371" s="13"/>
      <c r="AC371" s="13"/>
      <c r="AD371" s="13"/>
      <c r="AE371" s="13"/>
      <c r="AF371" s="13"/>
      <c r="AG371" s="13"/>
      <c r="AH371" s="13"/>
      <c r="AI371" s="13"/>
      <c r="AJ371" s="13"/>
      <c r="AK371" s="13"/>
      <c r="AL371" s="13"/>
      <c r="AM371" s="13"/>
      <c r="AN371" s="13"/>
      <c r="AO371" s="13"/>
      <c r="AP371" s="13"/>
      <c r="AQ371" s="13"/>
      <c r="AR371" s="13"/>
      <c r="AS371" s="13"/>
      <c r="AT371" s="13"/>
      <c r="AU371" s="13"/>
      <c r="AV371" s="13"/>
      <c r="AW371" s="13"/>
      <c r="AX371" s="13"/>
      <c r="AY371" s="13"/>
      <c r="AZ371" s="13"/>
      <c r="BA371" s="13"/>
      <c r="BB371" s="13"/>
      <c r="BC371" s="13"/>
      <c r="BD371" s="13"/>
      <c r="BE371" s="13"/>
      <c r="BF371" s="13"/>
      <c r="BG371" s="13"/>
      <c r="BH371" s="13"/>
      <c r="BI371" s="13"/>
      <c r="BJ371" s="13"/>
      <c r="BK371" s="13"/>
      <c r="BL371" s="13"/>
      <c r="BM371" s="13"/>
      <c r="BN371" s="13"/>
      <c r="BO371" s="13"/>
      <c r="BP371" s="13"/>
      <c r="BQ371" s="13"/>
      <c r="BR371" s="13"/>
      <c r="BS371" s="13"/>
      <c r="BT371" s="13"/>
      <c r="BU371" s="13"/>
      <c r="BV371" s="13"/>
      <c r="BW371" s="13"/>
      <c r="BX371" s="13"/>
      <c r="BY371" s="13"/>
      <c r="BZ371" s="13"/>
      <c r="CA371" s="13"/>
      <c r="CB371" s="13"/>
      <c r="CC371" s="13"/>
      <c r="CD371" s="13"/>
      <c r="CE371" s="13"/>
      <c r="CF371" s="13"/>
      <c r="CG371" s="13"/>
      <c r="CH371" s="13"/>
      <c r="CI371" s="13"/>
      <c r="CJ371" s="13"/>
      <c r="CK371" s="13"/>
      <c r="CL371" s="13"/>
      <c r="CM371" s="13"/>
      <c r="CN371" s="13"/>
      <c r="CO371" s="13"/>
      <c r="CP371" s="13"/>
      <c r="CQ371" s="13"/>
      <c r="CR371" s="13"/>
      <c r="CS371" s="13"/>
      <c r="CT371" s="13"/>
      <c r="CU371" s="13"/>
      <c r="CV371" s="13"/>
      <c r="CW371" s="13"/>
      <c r="CX371" s="13"/>
      <c r="CY371" s="13"/>
      <c r="CZ371" s="13"/>
      <c r="DA371" s="13"/>
      <c r="DB371" s="13"/>
      <c r="DC371" s="13"/>
      <c r="DD371" s="13"/>
      <c r="DE371" s="13"/>
      <c r="DF371" s="13"/>
      <c r="DG371" s="13"/>
      <c r="DH371" s="13"/>
      <c r="DI371" s="13"/>
      <c r="DJ371" s="13"/>
      <c r="DK371" s="13"/>
      <c r="DL371" s="13"/>
      <c r="DM371" s="13"/>
      <c r="DN371" s="13"/>
      <c r="DO371" s="13"/>
      <c r="DP371" s="13"/>
      <c r="DQ371" s="13"/>
      <c r="DR371" s="13"/>
      <c r="DS371" s="13"/>
      <c r="DT371" s="13"/>
      <c r="DU371" s="13"/>
      <c r="DV371" s="13"/>
      <c r="DW371" s="13"/>
      <c r="DX371" s="13"/>
      <c r="DY371" s="13"/>
      <c r="DZ371" s="13"/>
      <c r="EA371" s="13"/>
      <c r="EB371" s="13"/>
      <c r="EC371" s="13"/>
      <c r="ED371" s="13"/>
      <c r="EE371" s="13"/>
      <c r="EF371" s="13"/>
      <c r="EG371" s="13"/>
      <c r="EH371" s="13"/>
      <c r="EI371" s="13"/>
      <c r="EJ371" s="13"/>
      <c r="EK371" s="13"/>
      <c r="EL371" s="13"/>
      <c r="EM371" s="13"/>
      <c r="EN371" s="13"/>
      <c r="EO371" s="13"/>
      <c r="EP371" s="13"/>
      <c r="EQ371" s="13"/>
      <c r="ER371" s="13"/>
      <c r="ES371" s="13"/>
      <c r="ET371" s="13"/>
      <c r="EU371" s="13"/>
      <c r="EV371" s="13"/>
      <c r="EW371" s="13"/>
      <c r="EX371" s="13"/>
      <c r="EY371" s="13"/>
      <c r="EZ371" s="13"/>
      <c r="FA371" s="13"/>
      <c r="FB371" s="13"/>
      <c r="FC371" s="13"/>
      <c r="FD371" s="13"/>
      <c r="FE371" s="13"/>
      <c r="FF371" s="13"/>
      <c r="FG371" s="13"/>
      <c r="FH371" s="13"/>
      <c r="FI371" s="13"/>
      <c r="FJ371" s="13"/>
      <c r="FK371" s="13"/>
      <c r="FL371" s="13"/>
      <c r="FM371" s="13"/>
      <c r="FN371" s="13"/>
      <c r="FO371" s="13"/>
      <c r="FP371" s="13"/>
      <c r="FQ371" s="13"/>
      <c r="FR371" s="13"/>
      <c r="FS371" s="13"/>
      <c r="FT371" s="13"/>
      <c r="FU371" s="13"/>
      <c r="FV371" s="13"/>
      <c r="FW371" s="13"/>
      <c r="FX371" s="13"/>
      <c r="FY371" s="13"/>
      <c r="FZ371" s="13"/>
      <c r="GA371" s="13"/>
      <c r="GB371" s="13"/>
      <c r="GC371" s="13"/>
      <c r="GD371" s="13"/>
      <c r="GE371" s="13"/>
      <c r="GF371" s="13"/>
      <c r="GG371" s="13"/>
      <c r="GH371" s="13"/>
      <c r="GI371" s="13"/>
      <c r="GJ371" s="13"/>
      <c r="GK371" s="13"/>
      <c r="GL371" s="13"/>
      <c r="GM371" s="13"/>
      <c r="GN371" s="13"/>
      <c r="GO371" s="13"/>
      <c r="GP371" s="13"/>
      <c r="GQ371" s="13"/>
      <c r="GR371" s="13"/>
      <c r="GS371" s="13"/>
      <c r="GT371" s="13"/>
      <c r="GU371" s="13"/>
      <c r="GV371" s="13"/>
      <c r="GW371" s="13"/>
      <c r="GX371" s="13"/>
      <c r="GY371" s="13"/>
      <c r="GZ371" s="13"/>
      <c r="HA371" s="13"/>
      <c r="HB371" s="13"/>
      <c r="HC371" s="13"/>
      <c r="HD371" s="13"/>
      <c r="HE371" s="13"/>
      <c r="HF371" s="13"/>
      <c r="HG371" s="13"/>
      <c r="HH371" s="13"/>
      <c r="HI371" s="13"/>
      <c r="HJ371" s="13"/>
      <c r="HK371" s="13"/>
      <c r="HL371" s="13"/>
      <c r="HM371" s="13"/>
      <c r="HN371" s="13"/>
      <c r="HO371" s="13"/>
      <c r="HP371" s="13"/>
      <c r="HQ371" s="13"/>
      <c r="HR371" s="13"/>
      <c r="HS371" s="13"/>
      <c r="HT371" s="13"/>
      <c r="HU371" s="13"/>
      <c r="HV371" s="13"/>
      <c r="HW371" s="13"/>
      <c r="HX371" s="13"/>
      <c r="HY371" s="13"/>
      <c r="HZ371" s="13"/>
      <c r="IA371" s="13"/>
      <c r="IB371" s="13"/>
      <c r="IC371" s="13"/>
      <c r="ID371" s="13"/>
      <c r="IE371" s="13"/>
      <c r="IF371" s="13"/>
      <c r="IG371" s="13"/>
      <c r="IH371" s="13"/>
      <c r="II371" s="13"/>
      <c r="IJ371" s="13"/>
      <c r="IK371" s="13"/>
      <c r="IL371" s="13"/>
      <c r="IM371" s="13"/>
      <c r="IN371" s="13"/>
      <c r="IO371" s="13"/>
      <c r="IP371" s="13"/>
      <c r="IQ371" s="13"/>
      <c r="IR371" s="13"/>
      <c r="IS371" s="13"/>
      <c r="IT371" s="13"/>
      <c r="IU371" s="13"/>
      <c r="IV371" s="13"/>
      <c r="IW371" s="13"/>
      <c r="IX371" s="13"/>
      <c r="IY371" s="13"/>
      <c r="IZ371" s="13"/>
      <c r="JA371" s="13"/>
      <c r="JB371" s="13"/>
      <c r="JC371" s="13"/>
      <c r="JD371" s="13"/>
      <c r="JE371" s="13"/>
      <c r="JF371" s="13"/>
      <c r="JG371" s="13"/>
      <c r="JH371" s="13"/>
      <c r="JI371" s="13"/>
      <c r="JJ371" s="13"/>
      <c r="JK371" s="13"/>
    </row>
    <row r="372" spans="21:271" x14ac:dyDescent="0.2">
      <c r="U372" s="13"/>
      <c r="V372" s="13"/>
      <c r="W372" s="13"/>
      <c r="X372" s="13"/>
      <c r="Y372" s="13"/>
      <c r="Z372" s="13"/>
      <c r="AA372" s="13"/>
      <c r="AB372" s="13"/>
      <c r="AC372" s="13"/>
      <c r="AD372" s="13"/>
      <c r="AE372" s="13"/>
      <c r="AF372" s="13"/>
      <c r="AG372" s="13"/>
      <c r="AH372" s="13"/>
      <c r="AI372" s="13"/>
      <c r="AJ372" s="13"/>
      <c r="AK372" s="13"/>
      <c r="AL372" s="13"/>
      <c r="AM372" s="13"/>
      <c r="AN372" s="13"/>
      <c r="AO372" s="13"/>
      <c r="AP372" s="13"/>
      <c r="AQ372" s="13"/>
      <c r="AR372" s="13"/>
      <c r="AS372" s="13"/>
      <c r="AT372" s="13"/>
      <c r="AU372" s="13"/>
      <c r="AV372" s="13"/>
      <c r="AW372" s="13"/>
      <c r="AX372" s="13"/>
      <c r="AY372" s="13"/>
      <c r="AZ372" s="13"/>
      <c r="BA372" s="13"/>
      <c r="BB372" s="13"/>
      <c r="BC372" s="13"/>
      <c r="BD372" s="13"/>
      <c r="BE372" s="13"/>
      <c r="BF372" s="13"/>
      <c r="BG372" s="13"/>
      <c r="BH372" s="13"/>
      <c r="BI372" s="13"/>
      <c r="BJ372" s="13"/>
      <c r="BK372" s="13"/>
      <c r="BL372" s="13"/>
      <c r="BM372" s="13"/>
      <c r="BN372" s="13"/>
      <c r="BO372" s="13"/>
      <c r="BP372" s="13"/>
      <c r="BQ372" s="13"/>
      <c r="BR372" s="13"/>
      <c r="BS372" s="13"/>
      <c r="BT372" s="13"/>
      <c r="BU372" s="13"/>
      <c r="BV372" s="13"/>
      <c r="BW372" s="13"/>
      <c r="BX372" s="13"/>
      <c r="BY372" s="13"/>
      <c r="BZ372" s="13"/>
      <c r="CA372" s="13"/>
      <c r="CB372" s="13"/>
      <c r="CC372" s="13"/>
      <c r="CD372" s="13"/>
      <c r="CE372" s="13"/>
      <c r="CF372" s="13"/>
      <c r="CG372" s="13"/>
      <c r="CH372" s="13"/>
      <c r="CI372" s="13"/>
      <c r="CJ372" s="13"/>
      <c r="CK372" s="13"/>
      <c r="CL372" s="13"/>
      <c r="CM372" s="13"/>
      <c r="CN372" s="13"/>
      <c r="CO372" s="13"/>
      <c r="CP372" s="13"/>
      <c r="CQ372" s="13"/>
      <c r="CR372" s="13"/>
      <c r="CS372" s="13"/>
      <c r="CT372" s="13"/>
      <c r="CU372" s="13"/>
      <c r="CV372" s="13"/>
      <c r="CW372" s="13"/>
      <c r="CX372" s="13"/>
      <c r="CY372" s="13"/>
      <c r="CZ372" s="13"/>
      <c r="DA372" s="13"/>
      <c r="DB372" s="13"/>
      <c r="DC372" s="13"/>
      <c r="DD372" s="13"/>
      <c r="DE372" s="13"/>
      <c r="DF372" s="13"/>
      <c r="DG372" s="13"/>
      <c r="DH372" s="13"/>
      <c r="DI372" s="13"/>
      <c r="DJ372" s="13"/>
      <c r="DK372" s="13"/>
      <c r="DL372" s="13"/>
      <c r="DM372" s="13"/>
      <c r="DN372" s="13"/>
      <c r="DO372" s="13"/>
      <c r="DP372" s="13"/>
      <c r="DQ372" s="13"/>
      <c r="DR372" s="13"/>
      <c r="DS372" s="13"/>
      <c r="DT372" s="13"/>
      <c r="DU372" s="13"/>
      <c r="DV372" s="13"/>
      <c r="DW372" s="13"/>
      <c r="DX372" s="13"/>
      <c r="DY372" s="13"/>
      <c r="DZ372" s="13"/>
      <c r="EA372" s="13"/>
      <c r="EB372" s="13"/>
      <c r="EC372" s="13"/>
      <c r="ED372" s="13"/>
      <c r="EE372" s="13"/>
      <c r="EF372" s="13"/>
      <c r="EG372" s="13"/>
      <c r="EH372" s="13"/>
      <c r="EI372" s="13"/>
      <c r="EJ372" s="13"/>
      <c r="EK372" s="13"/>
      <c r="EL372" s="13"/>
      <c r="EM372" s="13"/>
      <c r="EN372" s="13"/>
      <c r="EO372" s="13"/>
      <c r="EP372" s="13"/>
      <c r="EQ372" s="13"/>
      <c r="ER372" s="13"/>
      <c r="ES372" s="13"/>
      <c r="ET372" s="13"/>
      <c r="EU372" s="13"/>
      <c r="EV372" s="13"/>
      <c r="EW372" s="13"/>
      <c r="EX372" s="13"/>
      <c r="EY372" s="13"/>
      <c r="EZ372" s="13"/>
      <c r="FA372" s="13"/>
      <c r="FB372" s="13"/>
      <c r="FC372" s="13"/>
      <c r="FD372" s="13"/>
      <c r="FE372" s="13"/>
      <c r="FF372" s="13"/>
      <c r="FG372" s="13"/>
      <c r="FH372" s="13"/>
      <c r="FI372" s="13"/>
      <c r="FJ372" s="13"/>
      <c r="FK372" s="13"/>
      <c r="FL372" s="13"/>
      <c r="FM372" s="13"/>
      <c r="FN372" s="13"/>
      <c r="FO372" s="13"/>
      <c r="FP372" s="13"/>
      <c r="FQ372" s="13"/>
      <c r="FR372" s="13"/>
      <c r="FS372" s="13"/>
      <c r="FT372" s="13"/>
      <c r="FU372" s="13"/>
      <c r="FV372" s="13"/>
      <c r="FW372" s="13"/>
      <c r="FX372" s="13"/>
      <c r="FY372" s="13"/>
      <c r="FZ372" s="13"/>
      <c r="GA372" s="13"/>
      <c r="GB372" s="13"/>
      <c r="GC372" s="13"/>
      <c r="GD372" s="13"/>
      <c r="GE372" s="13"/>
      <c r="GF372" s="13"/>
      <c r="GG372" s="13"/>
      <c r="GH372" s="13"/>
      <c r="GI372" s="13"/>
      <c r="GJ372" s="13"/>
      <c r="GK372" s="13"/>
      <c r="GL372" s="13"/>
      <c r="GM372" s="13"/>
      <c r="GN372" s="13"/>
      <c r="GO372" s="13"/>
      <c r="GP372" s="13"/>
      <c r="GQ372" s="13"/>
      <c r="GR372" s="13"/>
      <c r="GS372" s="13"/>
      <c r="GT372" s="13"/>
      <c r="GU372" s="13"/>
      <c r="GV372" s="13"/>
      <c r="GW372" s="13"/>
      <c r="GX372" s="13"/>
      <c r="GY372" s="13"/>
      <c r="GZ372" s="13"/>
      <c r="HA372" s="13"/>
      <c r="HB372" s="13"/>
      <c r="HC372" s="13"/>
      <c r="HD372" s="13"/>
      <c r="HE372" s="13"/>
      <c r="HF372" s="13"/>
      <c r="HG372" s="13"/>
      <c r="HH372" s="13"/>
      <c r="HI372" s="13"/>
      <c r="HJ372" s="13"/>
      <c r="HK372" s="13"/>
      <c r="HL372" s="13"/>
      <c r="HM372" s="13"/>
      <c r="HN372" s="13"/>
      <c r="HO372" s="13"/>
      <c r="HP372" s="13"/>
      <c r="HQ372" s="13"/>
      <c r="HR372" s="13"/>
      <c r="HS372" s="13"/>
      <c r="HT372" s="13"/>
      <c r="HU372" s="13"/>
      <c r="HV372" s="13"/>
      <c r="HW372" s="13"/>
      <c r="HX372" s="13"/>
      <c r="HY372" s="13"/>
      <c r="HZ372" s="13"/>
      <c r="IA372" s="13"/>
      <c r="IB372" s="13"/>
      <c r="IC372" s="13"/>
      <c r="ID372" s="13"/>
      <c r="IE372" s="13"/>
      <c r="IF372" s="13"/>
      <c r="IG372" s="13"/>
      <c r="IH372" s="13"/>
      <c r="II372" s="13"/>
      <c r="IJ372" s="13"/>
      <c r="IK372" s="13"/>
      <c r="IL372" s="13"/>
      <c r="IM372" s="13"/>
      <c r="IN372" s="13"/>
      <c r="IO372" s="13"/>
      <c r="IP372" s="13"/>
      <c r="IQ372" s="13"/>
      <c r="IR372" s="13"/>
      <c r="IS372" s="13"/>
      <c r="IT372" s="13"/>
      <c r="IU372" s="13"/>
      <c r="IV372" s="13"/>
      <c r="IW372" s="13"/>
      <c r="IX372" s="13"/>
      <c r="IY372" s="13"/>
      <c r="IZ372" s="13"/>
      <c r="JA372" s="13"/>
      <c r="JB372" s="13"/>
      <c r="JC372" s="13"/>
      <c r="JD372" s="13"/>
      <c r="JE372" s="13"/>
      <c r="JF372" s="13"/>
      <c r="JG372" s="13"/>
      <c r="JH372" s="13"/>
      <c r="JI372" s="13"/>
      <c r="JJ372" s="13"/>
      <c r="JK372" s="13"/>
    </row>
    <row r="373" spans="21:271" x14ac:dyDescent="0.2">
      <c r="U373" s="13"/>
      <c r="V373" s="13"/>
      <c r="W373" s="13"/>
      <c r="X373" s="13"/>
      <c r="Y373" s="13"/>
      <c r="Z373" s="13"/>
      <c r="AA373" s="13"/>
      <c r="AB373" s="13"/>
      <c r="AC373" s="13"/>
      <c r="AD373" s="13"/>
      <c r="AE373" s="13"/>
      <c r="AF373" s="13"/>
      <c r="AG373" s="13"/>
      <c r="AH373" s="13"/>
      <c r="AI373" s="13"/>
      <c r="AJ373" s="13"/>
      <c r="AK373" s="13"/>
      <c r="AL373" s="13"/>
      <c r="AM373" s="13"/>
      <c r="AN373" s="13"/>
      <c r="AO373" s="13"/>
      <c r="AP373" s="13"/>
      <c r="AQ373" s="13"/>
      <c r="AR373" s="13"/>
      <c r="AS373" s="13"/>
      <c r="AT373" s="13"/>
      <c r="AU373" s="13"/>
      <c r="AV373" s="13"/>
      <c r="AW373" s="13"/>
      <c r="AX373" s="13"/>
      <c r="AY373" s="13"/>
      <c r="AZ373" s="13"/>
      <c r="BA373" s="13"/>
      <c r="BB373" s="13"/>
      <c r="BC373" s="13"/>
      <c r="BD373" s="13"/>
      <c r="BE373" s="13"/>
      <c r="BF373" s="13"/>
      <c r="BG373" s="13"/>
      <c r="BH373" s="13"/>
      <c r="BI373" s="13"/>
      <c r="BJ373" s="13"/>
      <c r="BK373" s="13"/>
      <c r="BL373" s="13"/>
      <c r="BM373" s="13"/>
      <c r="BN373" s="13"/>
      <c r="BO373" s="13"/>
      <c r="BP373" s="13"/>
      <c r="BQ373" s="13"/>
      <c r="BR373" s="13"/>
      <c r="BS373" s="13"/>
      <c r="BT373" s="13"/>
      <c r="BU373" s="13"/>
      <c r="BV373" s="13"/>
      <c r="BW373" s="13"/>
      <c r="BX373" s="13"/>
      <c r="BY373" s="13"/>
      <c r="BZ373" s="13"/>
      <c r="CA373" s="13"/>
      <c r="CB373" s="13"/>
      <c r="CC373" s="13"/>
      <c r="CD373" s="13"/>
      <c r="CE373" s="13"/>
      <c r="CF373" s="13"/>
      <c r="CG373" s="13"/>
      <c r="CH373" s="13"/>
      <c r="CI373" s="13"/>
      <c r="CJ373" s="13"/>
      <c r="CK373" s="13"/>
      <c r="CL373" s="13"/>
      <c r="CM373" s="13"/>
      <c r="CN373" s="13"/>
      <c r="CO373" s="13"/>
      <c r="CP373" s="13"/>
      <c r="CQ373" s="13"/>
      <c r="CR373" s="13"/>
      <c r="CS373" s="13"/>
      <c r="CT373" s="13"/>
      <c r="CU373" s="13"/>
      <c r="CV373" s="13"/>
      <c r="CW373" s="13"/>
      <c r="CX373" s="13"/>
      <c r="CY373" s="13"/>
      <c r="CZ373" s="13"/>
      <c r="DA373" s="13"/>
      <c r="DB373" s="13"/>
      <c r="DC373" s="13"/>
      <c r="DD373" s="13"/>
      <c r="DE373" s="13"/>
      <c r="DF373" s="13"/>
      <c r="DG373" s="13"/>
      <c r="DH373" s="13"/>
      <c r="DI373" s="13"/>
      <c r="DJ373" s="13"/>
      <c r="DK373" s="13"/>
      <c r="DL373" s="13"/>
      <c r="DM373" s="13"/>
      <c r="DN373" s="13"/>
      <c r="DO373" s="13"/>
      <c r="DP373" s="13"/>
      <c r="DQ373" s="13"/>
      <c r="DR373" s="13"/>
      <c r="DS373" s="13"/>
      <c r="DT373" s="13"/>
      <c r="DU373" s="13"/>
      <c r="DV373" s="13"/>
      <c r="DW373" s="13"/>
      <c r="DX373" s="13"/>
      <c r="DY373" s="13"/>
      <c r="DZ373" s="13"/>
      <c r="EA373" s="13"/>
      <c r="EB373" s="13"/>
      <c r="EC373" s="13"/>
      <c r="ED373" s="13"/>
      <c r="EE373" s="13"/>
      <c r="EF373" s="13"/>
      <c r="EG373" s="13"/>
      <c r="EH373" s="13"/>
      <c r="EI373" s="13"/>
      <c r="EJ373" s="13"/>
      <c r="EK373" s="13"/>
      <c r="EL373" s="13"/>
      <c r="EM373" s="13"/>
      <c r="EN373" s="13"/>
      <c r="EO373" s="13"/>
      <c r="EP373" s="13"/>
      <c r="EQ373" s="13"/>
      <c r="ER373" s="13"/>
      <c r="ES373" s="13"/>
      <c r="ET373" s="13"/>
      <c r="EU373" s="13"/>
      <c r="EV373" s="13"/>
      <c r="EW373" s="13"/>
      <c r="EX373" s="13"/>
      <c r="EY373" s="13"/>
      <c r="EZ373" s="13"/>
      <c r="FA373" s="13"/>
      <c r="FB373" s="13"/>
      <c r="FC373" s="13"/>
      <c r="FD373" s="13"/>
      <c r="FE373" s="13"/>
      <c r="FF373" s="13"/>
      <c r="FG373" s="13"/>
      <c r="FH373" s="13"/>
      <c r="FI373" s="13"/>
      <c r="FJ373" s="13"/>
      <c r="FK373" s="13"/>
      <c r="FL373" s="13"/>
      <c r="FM373" s="13"/>
      <c r="FN373" s="13"/>
      <c r="FO373" s="13"/>
      <c r="FP373" s="13"/>
      <c r="FQ373" s="13"/>
      <c r="FR373" s="13"/>
      <c r="FS373" s="13"/>
      <c r="FT373" s="13"/>
      <c r="FU373" s="13"/>
      <c r="FV373" s="13"/>
      <c r="FW373" s="13"/>
      <c r="FX373" s="13"/>
      <c r="FY373" s="13"/>
      <c r="FZ373" s="13"/>
      <c r="GA373" s="13"/>
      <c r="GB373" s="13"/>
      <c r="GC373" s="13"/>
      <c r="GD373" s="13"/>
      <c r="GE373" s="13"/>
      <c r="GF373" s="13"/>
      <c r="GG373" s="13"/>
      <c r="GH373" s="13"/>
      <c r="GI373" s="13"/>
      <c r="GJ373" s="13"/>
      <c r="GK373" s="13"/>
      <c r="GL373" s="13"/>
      <c r="GM373" s="13"/>
      <c r="GN373" s="13"/>
      <c r="GO373" s="13"/>
      <c r="GP373" s="13"/>
      <c r="GQ373" s="13"/>
      <c r="GR373" s="13"/>
      <c r="GS373" s="13"/>
      <c r="GT373" s="13"/>
      <c r="GU373" s="13"/>
      <c r="GV373" s="13"/>
      <c r="GW373" s="13"/>
      <c r="GX373" s="13"/>
      <c r="GY373" s="13"/>
      <c r="GZ373" s="13"/>
      <c r="HA373" s="13"/>
      <c r="HB373" s="13"/>
      <c r="HC373" s="13"/>
      <c r="HD373" s="13"/>
      <c r="HE373" s="13"/>
      <c r="HF373" s="13"/>
      <c r="HG373" s="13"/>
      <c r="HH373" s="13"/>
      <c r="HI373" s="13"/>
      <c r="HJ373" s="13"/>
      <c r="HK373" s="13"/>
      <c r="HL373" s="13"/>
      <c r="HM373" s="13"/>
      <c r="HN373" s="13"/>
      <c r="HO373" s="13"/>
      <c r="HP373" s="13"/>
      <c r="HQ373" s="13"/>
      <c r="HR373" s="13"/>
      <c r="HS373" s="13"/>
      <c r="HT373" s="13"/>
      <c r="HU373" s="13"/>
      <c r="HV373" s="13"/>
      <c r="HW373" s="13"/>
      <c r="HX373" s="13"/>
      <c r="HY373" s="13"/>
      <c r="HZ373" s="13"/>
      <c r="IA373" s="13"/>
      <c r="IB373" s="13"/>
      <c r="IC373" s="13"/>
      <c r="ID373" s="13"/>
      <c r="IE373" s="13"/>
      <c r="IF373" s="13"/>
      <c r="IG373" s="13"/>
      <c r="IH373" s="13"/>
      <c r="II373" s="13"/>
      <c r="IJ373" s="13"/>
      <c r="IK373" s="13"/>
      <c r="IL373" s="13"/>
      <c r="IM373" s="13"/>
      <c r="IN373" s="13"/>
      <c r="IO373" s="13"/>
      <c r="IP373" s="13"/>
      <c r="IQ373" s="13"/>
      <c r="IR373" s="13"/>
      <c r="IS373" s="13"/>
      <c r="IT373" s="13"/>
      <c r="IU373" s="13"/>
      <c r="IV373" s="13"/>
      <c r="IW373" s="13"/>
      <c r="IX373" s="13"/>
      <c r="IY373" s="13"/>
      <c r="IZ373" s="13"/>
      <c r="JA373" s="13"/>
      <c r="JB373" s="13"/>
      <c r="JC373" s="13"/>
      <c r="JD373" s="13"/>
      <c r="JE373" s="13"/>
      <c r="JF373" s="13"/>
      <c r="JG373" s="13"/>
      <c r="JH373" s="13"/>
      <c r="JI373" s="13"/>
      <c r="JJ373" s="13"/>
      <c r="JK373" s="13"/>
    </row>
    <row r="374" spans="21:271" x14ac:dyDescent="0.2">
      <c r="U374" s="13"/>
      <c r="V374" s="13"/>
      <c r="W374" s="13"/>
      <c r="X374" s="13"/>
      <c r="Y374" s="13"/>
      <c r="Z374" s="13"/>
      <c r="AA374" s="13"/>
      <c r="AB374" s="13"/>
      <c r="AC374" s="13"/>
      <c r="AD374" s="13"/>
      <c r="AE374" s="13"/>
      <c r="AF374" s="13"/>
      <c r="AG374" s="13"/>
      <c r="AH374" s="13"/>
      <c r="AI374" s="13"/>
      <c r="AJ374" s="13"/>
      <c r="AK374" s="13"/>
      <c r="AL374" s="13"/>
      <c r="AM374" s="13"/>
      <c r="AN374" s="13"/>
      <c r="AO374" s="13"/>
      <c r="AP374" s="13"/>
      <c r="AQ374" s="13"/>
      <c r="AR374" s="13"/>
      <c r="AS374" s="13"/>
      <c r="AT374" s="13"/>
      <c r="AU374" s="13"/>
      <c r="AV374" s="13"/>
      <c r="AW374" s="13"/>
      <c r="AX374" s="13"/>
      <c r="AY374" s="13"/>
      <c r="AZ374" s="13"/>
      <c r="BA374" s="13"/>
      <c r="BB374" s="13"/>
      <c r="BC374" s="13"/>
      <c r="BD374" s="13"/>
      <c r="BE374" s="13"/>
      <c r="BF374" s="13"/>
      <c r="BG374" s="13"/>
      <c r="BH374" s="13"/>
      <c r="BI374" s="13"/>
      <c r="BJ374" s="13"/>
      <c r="BK374" s="13"/>
      <c r="BL374" s="13"/>
      <c r="BM374" s="13"/>
      <c r="BN374" s="13"/>
      <c r="BO374" s="13"/>
      <c r="BP374" s="13"/>
      <c r="BQ374" s="13"/>
      <c r="BR374" s="13"/>
      <c r="BS374" s="13"/>
      <c r="BT374" s="13"/>
      <c r="BU374" s="13"/>
      <c r="BV374" s="13"/>
      <c r="BW374" s="13"/>
      <c r="BX374" s="13"/>
      <c r="BY374" s="13"/>
      <c r="BZ374" s="13"/>
      <c r="CA374" s="13"/>
      <c r="CB374" s="13"/>
      <c r="CC374" s="13"/>
      <c r="CD374" s="13"/>
      <c r="CE374" s="13"/>
      <c r="CF374" s="13"/>
      <c r="CG374" s="13"/>
      <c r="CH374" s="13"/>
      <c r="CI374" s="13"/>
      <c r="CJ374" s="13"/>
      <c r="CK374" s="13"/>
      <c r="CL374" s="13"/>
      <c r="CM374" s="13"/>
      <c r="CN374" s="13"/>
      <c r="CO374" s="13"/>
      <c r="CP374" s="13"/>
      <c r="CQ374" s="13"/>
      <c r="CR374" s="13"/>
      <c r="CS374" s="13"/>
      <c r="CT374" s="13"/>
      <c r="CU374" s="13"/>
      <c r="CV374" s="13"/>
      <c r="CW374" s="13"/>
      <c r="CX374" s="13"/>
      <c r="CY374" s="13"/>
      <c r="CZ374" s="13"/>
      <c r="DA374" s="13"/>
      <c r="DB374" s="13"/>
      <c r="DC374" s="13"/>
      <c r="DD374" s="13"/>
      <c r="DE374" s="13"/>
      <c r="DF374" s="13"/>
      <c r="DG374" s="13"/>
      <c r="DH374" s="13"/>
      <c r="DI374" s="13"/>
      <c r="DJ374" s="13"/>
      <c r="DK374" s="13"/>
      <c r="DL374" s="13"/>
      <c r="DM374" s="13"/>
      <c r="DN374" s="13"/>
      <c r="DO374" s="13"/>
      <c r="DP374" s="13"/>
      <c r="DQ374" s="13"/>
      <c r="DR374" s="13"/>
      <c r="DS374" s="13"/>
      <c r="DT374" s="13"/>
      <c r="DU374" s="13"/>
      <c r="DV374" s="13"/>
      <c r="DW374" s="13"/>
      <c r="DX374" s="13"/>
      <c r="DY374" s="13"/>
      <c r="DZ374" s="13"/>
      <c r="EA374" s="13"/>
      <c r="EB374" s="13"/>
      <c r="EC374" s="13"/>
      <c r="ED374" s="13"/>
      <c r="EE374" s="13"/>
      <c r="EF374" s="13"/>
      <c r="EG374" s="13"/>
      <c r="EH374" s="13"/>
      <c r="EI374" s="13"/>
      <c r="EJ374" s="13"/>
      <c r="EK374" s="13"/>
      <c r="EL374" s="13"/>
      <c r="EM374" s="13"/>
      <c r="EN374" s="13"/>
      <c r="EO374" s="13"/>
      <c r="EP374" s="13"/>
      <c r="EQ374" s="13"/>
      <c r="ER374" s="13"/>
      <c r="ES374" s="13"/>
      <c r="ET374" s="13"/>
      <c r="EU374" s="13"/>
      <c r="EV374" s="13"/>
      <c r="EW374" s="13"/>
      <c r="EX374" s="13"/>
      <c r="EY374" s="13"/>
      <c r="EZ374" s="13"/>
      <c r="FA374" s="13"/>
      <c r="FB374" s="13"/>
      <c r="FC374" s="13"/>
      <c r="FD374" s="13"/>
      <c r="FE374" s="13"/>
      <c r="FF374" s="13"/>
      <c r="FG374" s="13"/>
      <c r="FH374" s="13"/>
      <c r="FI374" s="13"/>
      <c r="FJ374" s="13"/>
      <c r="FK374" s="13"/>
      <c r="FL374" s="13"/>
      <c r="FM374" s="13"/>
      <c r="FN374" s="13"/>
      <c r="FO374" s="13"/>
      <c r="FP374" s="13"/>
      <c r="FQ374" s="13"/>
      <c r="FR374" s="13"/>
      <c r="FS374" s="13"/>
      <c r="FT374" s="13"/>
      <c r="FU374" s="13"/>
      <c r="FV374" s="13"/>
      <c r="FW374" s="13"/>
      <c r="FX374" s="13"/>
      <c r="FY374" s="13"/>
      <c r="FZ374" s="13"/>
      <c r="GA374" s="13"/>
      <c r="GB374" s="13"/>
      <c r="GC374" s="13"/>
      <c r="GD374" s="13"/>
      <c r="GE374" s="13"/>
      <c r="GF374" s="13"/>
      <c r="GG374" s="13"/>
      <c r="GH374" s="13"/>
      <c r="GI374" s="13"/>
      <c r="GJ374" s="13"/>
      <c r="GK374" s="13"/>
      <c r="GL374" s="13"/>
      <c r="GM374" s="13"/>
      <c r="GN374" s="13"/>
      <c r="GO374" s="13"/>
      <c r="GP374" s="13"/>
      <c r="GQ374" s="13"/>
      <c r="GR374" s="13"/>
      <c r="GS374" s="13"/>
      <c r="GT374" s="13"/>
      <c r="GU374" s="13"/>
      <c r="GV374" s="13"/>
      <c r="GW374" s="13"/>
      <c r="GX374" s="13"/>
      <c r="GY374" s="13"/>
      <c r="GZ374" s="13"/>
      <c r="HA374" s="13"/>
      <c r="HB374" s="13"/>
      <c r="HC374" s="13"/>
      <c r="HD374" s="13"/>
      <c r="HE374" s="13"/>
      <c r="HF374" s="13"/>
      <c r="HG374" s="13"/>
      <c r="HH374" s="13"/>
      <c r="HI374" s="13"/>
      <c r="HJ374" s="13"/>
      <c r="HK374" s="13"/>
      <c r="HL374" s="13"/>
      <c r="HM374" s="13"/>
      <c r="HN374" s="13"/>
      <c r="HO374" s="13"/>
      <c r="HP374" s="13"/>
      <c r="HQ374" s="13"/>
      <c r="HR374" s="13"/>
      <c r="HS374" s="13"/>
      <c r="HT374" s="13"/>
      <c r="HU374" s="13"/>
      <c r="HV374" s="13"/>
      <c r="HW374" s="13"/>
      <c r="HX374" s="13"/>
      <c r="HY374" s="13"/>
      <c r="HZ374" s="13"/>
      <c r="IA374" s="13"/>
      <c r="IB374" s="13"/>
      <c r="IC374" s="13"/>
      <c r="ID374" s="13"/>
      <c r="IE374" s="13"/>
      <c r="IF374" s="13"/>
      <c r="IG374" s="13"/>
      <c r="IH374" s="13"/>
      <c r="II374" s="13"/>
      <c r="IJ374" s="13"/>
      <c r="IK374" s="13"/>
      <c r="IL374" s="13"/>
      <c r="IM374" s="13"/>
      <c r="IN374" s="13"/>
      <c r="IO374" s="13"/>
      <c r="IP374" s="13"/>
      <c r="IQ374" s="13"/>
      <c r="IR374" s="13"/>
      <c r="IS374" s="13"/>
      <c r="IT374" s="13"/>
      <c r="IU374" s="13"/>
      <c r="IV374" s="13"/>
      <c r="IW374" s="13"/>
      <c r="IX374" s="13"/>
      <c r="IY374" s="13"/>
      <c r="IZ374" s="13"/>
      <c r="JA374" s="13"/>
      <c r="JB374" s="13"/>
      <c r="JC374" s="13"/>
      <c r="JD374" s="13"/>
      <c r="JE374" s="13"/>
      <c r="JF374" s="13"/>
      <c r="JG374" s="13"/>
      <c r="JH374" s="13"/>
      <c r="JI374" s="13"/>
      <c r="JJ374" s="13"/>
      <c r="JK374" s="13"/>
    </row>
    <row r="375" spans="21:271" x14ac:dyDescent="0.2">
      <c r="U375" s="13"/>
      <c r="V375" s="13"/>
      <c r="W375" s="13"/>
      <c r="X375" s="13"/>
      <c r="Y375" s="13"/>
      <c r="Z375" s="13"/>
      <c r="AA375" s="13"/>
      <c r="AB375" s="13"/>
      <c r="AC375" s="13"/>
      <c r="AD375" s="13"/>
      <c r="AE375" s="13"/>
      <c r="AF375" s="13"/>
      <c r="AG375" s="13"/>
      <c r="AH375" s="13"/>
      <c r="AI375" s="13"/>
      <c r="AJ375" s="13"/>
      <c r="AK375" s="13"/>
      <c r="AL375" s="13"/>
      <c r="AM375" s="13"/>
      <c r="AN375" s="13"/>
      <c r="AO375" s="13"/>
      <c r="AP375" s="13"/>
      <c r="AQ375" s="13"/>
      <c r="AR375" s="13"/>
      <c r="AS375" s="13"/>
      <c r="AT375" s="13"/>
      <c r="AU375" s="13"/>
      <c r="AV375" s="13"/>
      <c r="AW375" s="13"/>
      <c r="AX375" s="13"/>
      <c r="AY375" s="13"/>
      <c r="AZ375" s="13"/>
      <c r="BA375" s="13"/>
      <c r="BB375" s="13"/>
      <c r="BC375" s="13"/>
      <c r="BD375" s="13"/>
      <c r="BE375" s="13"/>
      <c r="BF375" s="13"/>
      <c r="BG375" s="13"/>
      <c r="BH375" s="13"/>
      <c r="BI375" s="13"/>
      <c r="BJ375" s="13"/>
      <c r="BK375" s="13"/>
      <c r="BL375" s="13"/>
      <c r="BM375" s="13"/>
      <c r="BN375" s="13"/>
      <c r="BO375" s="13"/>
      <c r="BP375" s="13"/>
      <c r="BQ375" s="13"/>
      <c r="BR375" s="13"/>
      <c r="BS375" s="13"/>
      <c r="BT375" s="13"/>
      <c r="BU375" s="13"/>
      <c r="BV375" s="13"/>
      <c r="BW375" s="13"/>
      <c r="BX375" s="13"/>
      <c r="BY375" s="13"/>
      <c r="BZ375" s="13"/>
      <c r="CA375" s="13"/>
      <c r="CB375" s="13"/>
      <c r="CC375" s="13"/>
      <c r="CD375" s="13"/>
      <c r="CE375" s="13"/>
      <c r="CF375" s="13"/>
      <c r="CG375" s="13"/>
      <c r="CH375" s="13"/>
      <c r="CI375" s="13"/>
      <c r="CJ375" s="13"/>
      <c r="CK375" s="13"/>
      <c r="CL375" s="13"/>
      <c r="CM375" s="13"/>
      <c r="CN375" s="13"/>
      <c r="CO375" s="13"/>
      <c r="CP375" s="13"/>
      <c r="CQ375" s="13"/>
      <c r="CR375" s="13"/>
      <c r="CS375" s="13"/>
      <c r="CT375" s="13"/>
      <c r="CU375" s="13"/>
      <c r="CV375" s="13"/>
      <c r="CW375" s="13"/>
      <c r="CX375" s="13"/>
      <c r="CY375" s="13"/>
      <c r="CZ375" s="13"/>
      <c r="DA375" s="13"/>
      <c r="DB375" s="13"/>
      <c r="DC375" s="13"/>
      <c r="DD375" s="13"/>
      <c r="DE375" s="13"/>
      <c r="DF375" s="13"/>
      <c r="DG375" s="13"/>
      <c r="DH375" s="13"/>
      <c r="DI375" s="13"/>
      <c r="DJ375" s="13"/>
      <c r="DK375" s="13"/>
      <c r="DL375" s="13"/>
      <c r="DM375" s="13"/>
      <c r="DN375" s="13"/>
      <c r="DO375" s="13"/>
      <c r="DP375" s="13"/>
      <c r="DQ375" s="13"/>
      <c r="DR375" s="13"/>
      <c r="DS375" s="13"/>
      <c r="DT375" s="13"/>
      <c r="DU375" s="13"/>
      <c r="DV375" s="13"/>
      <c r="DW375" s="13"/>
      <c r="DX375" s="13"/>
      <c r="DY375" s="13"/>
      <c r="DZ375" s="13"/>
      <c r="EA375" s="13"/>
      <c r="EB375" s="13"/>
      <c r="EC375" s="13"/>
      <c r="ED375" s="13"/>
      <c r="EE375" s="13"/>
      <c r="EF375" s="13"/>
      <c r="EG375" s="13"/>
      <c r="EH375" s="13"/>
      <c r="EI375" s="13"/>
      <c r="EJ375" s="13"/>
      <c r="EK375" s="13"/>
      <c r="EL375" s="13"/>
      <c r="EM375" s="13"/>
      <c r="EN375" s="13"/>
      <c r="EO375" s="13"/>
      <c r="EP375" s="13"/>
      <c r="EQ375" s="13"/>
      <c r="ER375" s="13"/>
      <c r="ES375" s="13"/>
      <c r="ET375" s="13"/>
      <c r="EU375" s="13"/>
      <c r="EV375" s="13"/>
      <c r="EW375" s="13"/>
      <c r="EX375" s="13"/>
      <c r="EY375" s="13"/>
      <c r="EZ375" s="13"/>
      <c r="FA375" s="13"/>
      <c r="FB375" s="13"/>
      <c r="FC375" s="13"/>
      <c r="FD375" s="13"/>
      <c r="FE375" s="13"/>
      <c r="FF375" s="13"/>
      <c r="FG375" s="13"/>
      <c r="FH375" s="13"/>
      <c r="FI375" s="13"/>
      <c r="FJ375" s="13"/>
      <c r="FK375" s="13"/>
      <c r="FL375" s="13"/>
      <c r="FM375" s="13"/>
      <c r="FN375" s="13"/>
      <c r="FO375" s="13"/>
      <c r="FP375" s="13"/>
      <c r="FQ375" s="13"/>
      <c r="FR375" s="13"/>
      <c r="FS375" s="13"/>
      <c r="FT375" s="13"/>
      <c r="FU375" s="13"/>
      <c r="FV375" s="13"/>
      <c r="FW375" s="13"/>
      <c r="FX375" s="13"/>
      <c r="FY375" s="13"/>
      <c r="FZ375" s="13"/>
      <c r="GA375" s="13"/>
      <c r="GB375" s="13"/>
      <c r="GC375" s="13"/>
      <c r="GD375" s="13"/>
      <c r="GE375" s="13"/>
      <c r="GF375" s="13"/>
      <c r="GG375" s="13"/>
      <c r="GH375" s="13"/>
      <c r="GI375" s="13"/>
      <c r="GJ375" s="13"/>
      <c r="GK375" s="13"/>
      <c r="GL375" s="13"/>
      <c r="GM375" s="13"/>
      <c r="GN375" s="13"/>
      <c r="GO375" s="13"/>
      <c r="GP375" s="13"/>
      <c r="GQ375" s="13"/>
      <c r="GR375" s="13"/>
      <c r="GS375" s="13"/>
      <c r="GT375" s="13"/>
      <c r="GU375" s="13"/>
      <c r="GV375" s="13"/>
      <c r="GW375" s="13"/>
      <c r="GX375" s="13"/>
      <c r="GY375" s="13"/>
      <c r="GZ375" s="13"/>
      <c r="HA375" s="13"/>
      <c r="HB375" s="13"/>
      <c r="HC375" s="13"/>
      <c r="HD375" s="13"/>
      <c r="HE375" s="13"/>
      <c r="HF375" s="13"/>
      <c r="HG375" s="13"/>
      <c r="HH375" s="13"/>
      <c r="HI375" s="13"/>
      <c r="HJ375" s="13"/>
      <c r="HK375" s="13"/>
      <c r="HL375" s="13"/>
      <c r="HM375" s="13"/>
      <c r="HN375" s="13"/>
      <c r="HO375" s="13"/>
      <c r="HP375" s="13"/>
      <c r="HQ375" s="13"/>
      <c r="HR375" s="13"/>
      <c r="HS375" s="13"/>
      <c r="HT375" s="13"/>
      <c r="HU375" s="13"/>
      <c r="HV375" s="13"/>
      <c r="HW375" s="13"/>
      <c r="HX375" s="13"/>
      <c r="HY375" s="13"/>
      <c r="HZ375" s="13"/>
      <c r="IA375" s="13"/>
      <c r="IB375" s="13"/>
      <c r="IC375" s="13"/>
      <c r="ID375" s="13"/>
      <c r="IE375" s="13"/>
      <c r="IF375" s="13"/>
      <c r="IG375" s="13"/>
      <c r="IH375" s="13"/>
      <c r="II375" s="13"/>
      <c r="IJ375" s="13"/>
      <c r="IK375" s="13"/>
      <c r="IL375" s="13"/>
      <c r="IM375" s="13"/>
      <c r="IN375" s="13"/>
      <c r="IO375" s="13"/>
      <c r="IP375" s="13"/>
      <c r="IQ375" s="13"/>
      <c r="IR375" s="13"/>
      <c r="IS375" s="13"/>
      <c r="IT375" s="13"/>
      <c r="IU375" s="13"/>
      <c r="IV375" s="13"/>
      <c r="IW375" s="13"/>
      <c r="IX375" s="13"/>
      <c r="IY375" s="13"/>
      <c r="IZ375" s="13"/>
      <c r="JA375" s="13"/>
      <c r="JB375" s="13"/>
      <c r="JC375" s="13"/>
      <c r="JD375" s="13"/>
      <c r="JE375" s="13"/>
      <c r="JF375" s="13"/>
      <c r="JG375" s="13"/>
      <c r="JH375" s="13"/>
      <c r="JI375" s="13"/>
      <c r="JJ375" s="13"/>
      <c r="JK375" s="13"/>
    </row>
    <row r="376" spans="21:271" x14ac:dyDescent="0.2">
      <c r="U376" s="13"/>
      <c r="V376" s="13"/>
      <c r="W376" s="13"/>
      <c r="X376" s="13"/>
      <c r="Y376" s="13"/>
      <c r="Z376" s="13"/>
      <c r="AA376" s="13"/>
      <c r="AB376" s="13"/>
      <c r="AC376" s="13"/>
      <c r="AD376" s="13"/>
      <c r="AE376" s="13"/>
      <c r="AF376" s="13"/>
      <c r="AG376" s="13"/>
      <c r="AH376" s="13"/>
      <c r="AI376" s="13"/>
      <c r="AJ376" s="13"/>
      <c r="AK376" s="13"/>
      <c r="AL376" s="13"/>
      <c r="AM376" s="13"/>
      <c r="AN376" s="13"/>
      <c r="AO376" s="13"/>
      <c r="AP376" s="13"/>
      <c r="AQ376" s="13"/>
      <c r="AR376" s="13"/>
      <c r="AS376" s="13"/>
      <c r="AT376" s="13"/>
      <c r="AU376" s="13"/>
      <c r="AV376" s="13"/>
      <c r="AW376" s="13"/>
      <c r="AX376" s="13"/>
      <c r="AY376" s="13"/>
      <c r="AZ376" s="13"/>
      <c r="BA376" s="13"/>
      <c r="BB376" s="13"/>
      <c r="BC376" s="13"/>
      <c r="BD376" s="13"/>
      <c r="BE376" s="13"/>
      <c r="BF376" s="13"/>
      <c r="BG376" s="13"/>
      <c r="BH376" s="13"/>
      <c r="BI376" s="13"/>
      <c r="BJ376" s="13"/>
      <c r="BK376" s="13"/>
      <c r="BL376" s="13"/>
      <c r="BM376" s="13"/>
      <c r="BN376" s="13"/>
      <c r="BO376" s="13"/>
      <c r="BP376" s="13"/>
      <c r="BQ376" s="13"/>
      <c r="BR376" s="13"/>
      <c r="BS376" s="13"/>
      <c r="BT376" s="13"/>
      <c r="BU376" s="13"/>
      <c r="BV376" s="13"/>
      <c r="BW376" s="13"/>
      <c r="BX376" s="13"/>
      <c r="BY376" s="13"/>
      <c r="BZ376" s="13"/>
      <c r="CA376" s="13"/>
      <c r="CB376" s="13"/>
      <c r="CC376" s="13"/>
      <c r="CD376" s="13"/>
      <c r="CE376" s="13"/>
      <c r="CF376" s="13"/>
      <c r="CG376" s="13"/>
      <c r="CH376" s="13"/>
      <c r="CI376" s="13"/>
      <c r="CJ376" s="13"/>
      <c r="CK376" s="13"/>
      <c r="CL376" s="13"/>
      <c r="CM376" s="13"/>
      <c r="CN376" s="13"/>
      <c r="CO376" s="13"/>
      <c r="CP376" s="13"/>
      <c r="CQ376" s="13"/>
      <c r="CR376" s="13"/>
      <c r="CS376" s="13"/>
      <c r="CT376" s="13"/>
      <c r="CU376" s="13"/>
      <c r="CV376" s="13"/>
      <c r="CW376" s="13"/>
      <c r="CX376" s="13"/>
      <c r="CY376" s="13"/>
      <c r="CZ376" s="13"/>
      <c r="DA376" s="13"/>
      <c r="DB376" s="13"/>
      <c r="DC376" s="13"/>
      <c r="DD376" s="13"/>
      <c r="DE376" s="13"/>
      <c r="DF376" s="13"/>
      <c r="DG376" s="13"/>
      <c r="DH376" s="13"/>
      <c r="DI376" s="13"/>
      <c r="DJ376" s="13"/>
      <c r="DK376" s="13"/>
      <c r="DL376" s="13"/>
      <c r="DM376" s="13"/>
      <c r="DN376" s="13"/>
      <c r="DO376" s="13"/>
      <c r="DP376" s="13"/>
      <c r="DQ376" s="13"/>
      <c r="DR376" s="13"/>
      <c r="DS376" s="13"/>
      <c r="DT376" s="13"/>
      <c r="DU376" s="13"/>
      <c r="DV376" s="13"/>
      <c r="DW376" s="13"/>
      <c r="DX376" s="13"/>
      <c r="DY376" s="13"/>
      <c r="DZ376" s="13"/>
      <c r="EA376" s="13"/>
      <c r="EB376" s="13"/>
      <c r="EC376" s="13"/>
      <c r="ED376" s="13"/>
      <c r="EE376" s="13"/>
      <c r="EF376" s="13"/>
      <c r="EG376" s="13"/>
      <c r="EH376" s="13"/>
      <c r="EI376" s="13"/>
      <c r="EJ376" s="13"/>
      <c r="EK376" s="13"/>
      <c r="EL376" s="13"/>
      <c r="EM376" s="13"/>
      <c r="EN376" s="13"/>
      <c r="EO376" s="13"/>
      <c r="EP376" s="13"/>
      <c r="EQ376" s="13"/>
      <c r="ER376" s="13"/>
      <c r="ES376" s="13"/>
      <c r="ET376" s="13"/>
      <c r="EU376" s="13"/>
      <c r="EV376" s="13"/>
      <c r="EW376" s="13"/>
      <c r="EX376" s="13"/>
      <c r="EY376" s="13"/>
      <c r="EZ376" s="13"/>
      <c r="FA376" s="13"/>
      <c r="FB376" s="13"/>
      <c r="FC376" s="13"/>
      <c r="FD376" s="13"/>
      <c r="FE376" s="13"/>
      <c r="FF376" s="13"/>
      <c r="FG376" s="13"/>
      <c r="FH376" s="13"/>
      <c r="FI376" s="13"/>
      <c r="FJ376" s="13"/>
      <c r="FK376" s="13"/>
      <c r="FL376" s="13"/>
      <c r="FM376" s="13"/>
      <c r="FN376" s="13"/>
      <c r="FO376" s="13"/>
      <c r="FP376" s="13"/>
      <c r="FQ376" s="13"/>
      <c r="FR376" s="13"/>
      <c r="FS376" s="13"/>
      <c r="FT376" s="13"/>
      <c r="FU376" s="13"/>
      <c r="FV376" s="13"/>
      <c r="FW376" s="13"/>
      <c r="FX376" s="13"/>
      <c r="FY376" s="13"/>
      <c r="FZ376" s="13"/>
      <c r="GA376" s="13"/>
      <c r="GB376" s="13"/>
      <c r="GC376" s="13"/>
      <c r="GD376" s="13"/>
      <c r="GE376" s="13"/>
      <c r="GF376" s="13"/>
      <c r="GG376" s="13"/>
      <c r="GH376" s="13"/>
      <c r="GI376" s="13"/>
      <c r="GJ376" s="13"/>
      <c r="GK376" s="13"/>
      <c r="GL376" s="13"/>
      <c r="GM376" s="13"/>
      <c r="GN376" s="13"/>
      <c r="GO376" s="13"/>
      <c r="GP376" s="13"/>
      <c r="GQ376" s="13"/>
      <c r="GR376" s="13"/>
      <c r="GS376" s="13"/>
      <c r="GT376" s="13"/>
      <c r="GU376" s="13"/>
      <c r="GV376" s="13"/>
      <c r="GW376" s="13"/>
      <c r="GX376" s="13"/>
      <c r="GY376" s="13"/>
      <c r="GZ376" s="13"/>
      <c r="HA376" s="13"/>
      <c r="HB376" s="13"/>
      <c r="HC376" s="13"/>
      <c r="HD376" s="13"/>
      <c r="HE376" s="13"/>
      <c r="HF376" s="13"/>
      <c r="HG376" s="13"/>
      <c r="HH376" s="13"/>
      <c r="HI376" s="13"/>
      <c r="HJ376" s="13"/>
      <c r="HK376" s="13"/>
      <c r="HL376" s="13"/>
      <c r="HM376" s="13"/>
      <c r="HN376" s="13"/>
      <c r="HO376" s="13"/>
      <c r="HP376" s="13"/>
      <c r="HQ376" s="13"/>
      <c r="HR376" s="13"/>
      <c r="HS376" s="13"/>
      <c r="HT376" s="13"/>
      <c r="HU376" s="13"/>
      <c r="HV376" s="13"/>
      <c r="HW376" s="13"/>
      <c r="HX376" s="13"/>
      <c r="HY376" s="13"/>
      <c r="HZ376" s="13"/>
      <c r="IA376" s="13"/>
      <c r="IB376" s="13"/>
      <c r="IC376" s="13"/>
      <c r="ID376" s="13"/>
      <c r="IE376" s="13"/>
      <c r="IF376" s="13"/>
      <c r="IG376" s="13"/>
      <c r="IH376" s="13"/>
      <c r="II376" s="13"/>
      <c r="IJ376" s="13"/>
      <c r="IK376" s="13"/>
      <c r="IL376" s="13"/>
      <c r="IM376" s="13"/>
      <c r="IN376" s="13"/>
      <c r="IO376" s="13"/>
      <c r="IP376" s="13"/>
      <c r="IQ376" s="13"/>
      <c r="IR376" s="13"/>
      <c r="IS376" s="13"/>
      <c r="IT376" s="13"/>
      <c r="IU376" s="13"/>
      <c r="IV376" s="13"/>
      <c r="IW376" s="13"/>
      <c r="IX376" s="13"/>
      <c r="IY376" s="13"/>
      <c r="IZ376" s="13"/>
      <c r="JA376" s="13"/>
      <c r="JB376" s="13"/>
      <c r="JC376" s="13"/>
      <c r="JD376" s="13"/>
      <c r="JE376" s="13"/>
      <c r="JF376" s="13"/>
      <c r="JG376" s="13"/>
      <c r="JH376" s="13"/>
      <c r="JI376" s="13"/>
      <c r="JJ376" s="13"/>
      <c r="JK376" s="13"/>
    </row>
    <row r="377" spans="21:271" x14ac:dyDescent="0.2">
      <c r="U377" s="13"/>
      <c r="V377" s="13"/>
      <c r="W377" s="13"/>
      <c r="X377" s="13"/>
      <c r="Y377" s="13"/>
      <c r="Z377" s="13"/>
      <c r="AA377" s="13"/>
      <c r="AB377" s="13"/>
      <c r="AC377" s="13"/>
      <c r="AD377" s="13"/>
      <c r="AE377" s="13"/>
      <c r="AF377" s="13"/>
      <c r="AG377" s="13"/>
      <c r="AH377" s="13"/>
      <c r="AI377" s="13"/>
      <c r="AJ377" s="13"/>
      <c r="AK377" s="13"/>
      <c r="AL377" s="13"/>
      <c r="AM377" s="13"/>
      <c r="AN377" s="13"/>
      <c r="AO377" s="13"/>
      <c r="AP377" s="13"/>
      <c r="AQ377" s="13"/>
      <c r="AR377" s="13"/>
      <c r="AS377" s="13"/>
      <c r="AT377" s="13"/>
      <c r="AU377" s="13"/>
      <c r="AV377" s="13"/>
      <c r="AW377" s="13"/>
      <c r="AX377" s="13"/>
      <c r="AY377" s="13"/>
      <c r="AZ377" s="13"/>
      <c r="BA377" s="13"/>
      <c r="BB377" s="13"/>
      <c r="BC377" s="13"/>
      <c r="BD377" s="13"/>
      <c r="BE377" s="13"/>
      <c r="BF377" s="13"/>
      <c r="BG377" s="13"/>
      <c r="BH377" s="13"/>
      <c r="BI377" s="13"/>
      <c r="BJ377" s="13"/>
      <c r="BK377" s="13"/>
      <c r="BL377" s="13"/>
      <c r="BM377" s="13"/>
      <c r="BN377" s="13"/>
      <c r="BO377" s="13"/>
      <c r="BP377" s="13"/>
      <c r="BQ377" s="13"/>
      <c r="BR377" s="13"/>
      <c r="BS377" s="13"/>
      <c r="BT377" s="13"/>
      <c r="BU377" s="13"/>
      <c r="BV377" s="13"/>
      <c r="BW377" s="13"/>
      <c r="BX377" s="13"/>
      <c r="BY377" s="13"/>
      <c r="BZ377" s="13"/>
      <c r="CA377" s="13"/>
      <c r="CB377" s="13"/>
      <c r="CC377" s="13"/>
      <c r="CD377" s="13"/>
      <c r="CE377" s="13"/>
      <c r="CF377" s="13"/>
      <c r="CG377" s="13"/>
      <c r="CH377" s="13"/>
      <c r="CI377" s="13"/>
      <c r="CJ377" s="13"/>
      <c r="CK377" s="13"/>
      <c r="CL377" s="13"/>
      <c r="CM377" s="13"/>
      <c r="CN377" s="13"/>
      <c r="CO377" s="13"/>
      <c r="CP377" s="13"/>
      <c r="CQ377" s="13"/>
      <c r="CR377" s="13"/>
      <c r="CS377" s="13"/>
      <c r="CT377" s="13"/>
      <c r="CU377" s="13"/>
      <c r="CV377" s="13"/>
      <c r="CW377" s="13"/>
      <c r="CX377" s="13"/>
      <c r="CY377" s="13"/>
      <c r="CZ377" s="13"/>
      <c r="DA377" s="13"/>
      <c r="DB377" s="13"/>
      <c r="DC377" s="13"/>
      <c r="DD377" s="13"/>
      <c r="DE377" s="13"/>
      <c r="DF377" s="13"/>
      <c r="DG377" s="13"/>
      <c r="DH377" s="13"/>
      <c r="DI377" s="13"/>
      <c r="DJ377" s="13"/>
      <c r="DK377" s="13"/>
      <c r="DL377" s="13"/>
      <c r="DM377" s="13"/>
      <c r="DN377" s="13"/>
      <c r="DO377" s="13"/>
      <c r="DP377" s="13"/>
      <c r="DQ377" s="13"/>
      <c r="DR377" s="13"/>
      <c r="DS377" s="13"/>
      <c r="DT377" s="13"/>
      <c r="DU377" s="13"/>
      <c r="DV377" s="13"/>
      <c r="DW377" s="13"/>
      <c r="DX377" s="13"/>
      <c r="DY377" s="13"/>
      <c r="DZ377" s="13"/>
      <c r="EA377" s="13"/>
      <c r="EB377" s="13"/>
      <c r="EC377" s="13"/>
      <c r="ED377" s="13"/>
      <c r="EE377" s="13"/>
      <c r="EF377" s="13"/>
      <c r="EG377" s="13"/>
      <c r="EH377" s="13"/>
      <c r="EI377" s="13"/>
      <c r="EJ377" s="13"/>
      <c r="EK377" s="13"/>
      <c r="EL377" s="13"/>
      <c r="EM377" s="13"/>
      <c r="EN377" s="13"/>
      <c r="EO377" s="13"/>
      <c r="EP377" s="13"/>
      <c r="EQ377" s="13"/>
      <c r="ER377" s="13"/>
      <c r="ES377" s="13"/>
      <c r="ET377" s="13"/>
      <c r="EU377" s="13"/>
      <c r="EV377" s="13"/>
      <c r="EW377" s="13"/>
      <c r="EX377" s="13"/>
      <c r="EY377" s="13"/>
      <c r="EZ377" s="13"/>
      <c r="FA377" s="13"/>
      <c r="FB377" s="13"/>
      <c r="FC377" s="13"/>
      <c r="FD377" s="13"/>
      <c r="FE377" s="13"/>
      <c r="FF377" s="13"/>
      <c r="FG377" s="13"/>
      <c r="FH377" s="13"/>
      <c r="FI377" s="13"/>
      <c r="FJ377" s="13"/>
      <c r="FK377" s="13"/>
      <c r="FL377" s="13"/>
      <c r="FM377" s="13"/>
      <c r="FN377" s="13"/>
      <c r="FO377" s="13"/>
      <c r="FP377" s="13"/>
      <c r="FQ377" s="13"/>
      <c r="FR377" s="13"/>
      <c r="FS377" s="13"/>
      <c r="FT377" s="13"/>
      <c r="FU377" s="13"/>
      <c r="FV377" s="13"/>
      <c r="FW377" s="13"/>
      <c r="FX377" s="13"/>
      <c r="FY377" s="13"/>
      <c r="FZ377" s="13"/>
      <c r="GA377" s="13"/>
      <c r="GB377" s="13"/>
      <c r="GC377" s="13"/>
      <c r="GD377" s="13"/>
      <c r="GE377" s="13"/>
      <c r="GF377" s="13"/>
      <c r="GG377" s="13"/>
      <c r="GH377" s="13"/>
      <c r="GI377" s="13"/>
      <c r="GJ377" s="13"/>
      <c r="GK377" s="13"/>
      <c r="GL377" s="13"/>
      <c r="GM377" s="13"/>
      <c r="GN377" s="13"/>
      <c r="GO377" s="13"/>
      <c r="GP377" s="13"/>
      <c r="GQ377" s="13"/>
      <c r="GR377" s="13"/>
      <c r="GS377" s="13"/>
      <c r="GT377" s="13"/>
      <c r="GU377" s="13"/>
      <c r="GV377" s="13"/>
      <c r="GW377" s="13"/>
      <c r="GX377" s="13"/>
      <c r="GY377" s="13"/>
      <c r="GZ377" s="13"/>
      <c r="HA377" s="13"/>
      <c r="HB377" s="13"/>
      <c r="HC377" s="13"/>
      <c r="HD377" s="13"/>
      <c r="HE377" s="13"/>
      <c r="HF377" s="13"/>
      <c r="HG377" s="13"/>
      <c r="HH377" s="13"/>
      <c r="HI377" s="13"/>
      <c r="HJ377" s="13"/>
      <c r="HK377" s="13"/>
      <c r="HL377" s="13"/>
      <c r="HM377" s="13"/>
      <c r="HN377" s="13"/>
      <c r="HO377" s="13"/>
      <c r="HP377" s="13"/>
      <c r="HQ377" s="13"/>
      <c r="HR377" s="13"/>
      <c r="HS377" s="13"/>
      <c r="HT377" s="13"/>
      <c r="HU377" s="13"/>
      <c r="HV377" s="13"/>
      <c r="HW377" s="13"/>
      <c r="HX377" s="13"/>
      <c r="HY377" s="13"/>
      <c r="HZ377" s="13"/>
      <c r="IA377" s="13"/>
      <c r="IB377" s="13"/>
      <c r="IC377" s="13"/>
      <c r="ID377" s="13"/>
      <c r="IE377" s="13"/>
      <c r="IF377" s="13"/>
      <c r="IG377" s="13"/>
      <c r="IH377" s="13"/>
      <c r="II377" s="13"/>
      <c r="IJ377" s="13"/>
      <c r="IK377" s="13"/>
      <c r="IL377" s="13"/>
      <c r="IM377" s="13"/>
      <c r="IN377" s="13"/>
      <c r="IO377" s="13"/>
      <c r="IP377" s="13"/>
      <c r="IQ377" s="13"/>
      <c r="IR377" s="13"/>
      <c r="IS377" s="13"/>
      <c r="IT377" s="13"/>
      <c r="IU377" s="13"/>
      <c r="IV377" s="13"/>
      <c r="IW377" s="13"/>
      <c r="IX377" s="13"/>
      <c r="IY377" s="13"/>
      <c r="IZ377" s="13"/>
      <c r="JA377" s="13"/>
      <c r="JB377" s="13"/>
      <c r="JC377" s="13"/>
      <c r="JD377" s="13"/>
      <c r="JE377" s="13"/>
      <c r="JF377" s="13"/>
      <c r="JG377" s="13"/>
      <c r="JH377" s="13"/>
      <c r="JI377" s="13"/>
      <c r="JJ377" s="13"/>
      <c r="JK377" s="13"/>
    </row>
    <row r="378" spans="21:271" x14ac:dyDescent="0.2">
      <c r="U378" s="13"/>
      <c r="V378" s="13"/>
      <c r="W378" s="13"/>
      <c r="X378" s="13"/>
      <c r="Y378" s="13"/>
      <c r="Z378" s="13"/>
      <c r="AA378" s="13"/>
      <c r="AB378" s="13"/>
      <c r="AC378" s="13"/>
      <c r="AD378" s="13"/>
      <c r="AE378" s="13"/>
      <c r="AF378" s="13"/>
      <c r="AG378" s="13"/>
      <c r="AH378" s="13"/>
      <c r="AI378" s="13"/>
      <c r="AJ378" s="13"/>
      <c r="AK378" s="13"/>
      <c r="AL378" s="13"/>
      <c r="AM378" s="13"/>
      <c r="AN378" s="13"/>
      <c r="AO378" s="13"/>
      <c r="AP378" s="13"/>
      <c r="AQ378" s="13"/>
      <c r="AR378" s="13"/>
      <c r="AS378" s="13"/>
      <c r="AT378" s="13"/>
      <c r="AU378" s="13"/>
      <c r="AV378" s="13"/>
      <c r="AW378" s="13"/>
      <c r="AX378" s="13"/>
      <c r="AY378" s="13"/>
      <c r="AZ378" s="13"/>
      <c r="BA378" s="13"/>
      <c r="BB378" s="13"/>
      <c r="BC378" s="13"/>
      <c r="BD378" s="13"/>
      <c r="BE378" s="13"/>
      <c r="BF378" s="13"/>
      <c r="BG378" s="13"/>
      <c r="BH378" s="13"/>
      <c r="BI378" s="13"/>
      <c r="BJ378" s="13"/>
      <c r="BK378" s="13"/>
      <c r="BL378" s="13"/>
      <c r="BM378" s="13"/>
      <c r="BN378" s="13"/>
      <c r="BO378" s="13"/>
      <c r="BP378" s="13"/>
      <c r="BQ378" s="13"/>
      <c r="BR378" s="13"/>
      <c r="BS378" s="13"/>
      <c r="BT378" s="13"/>
      <c r="BU378" s="13"/>
      <c r="BV378" s="13"/>
      <c r="BW378" s="13"/>
      <c r="BX378" s="13"/>
      <c r="BY378" s="13"/>
      <c r="BZ378" s="13"/>
      <c r="CA378" s="13"/>
      <c r="CB378" s="13"/>
      <c r="CC378" s="13"/>
      <c r="CD378" s="13"/>
      <c r="CE378" s="13"/>
      <c r="CF378" s="13"/>
      <c r="CG378" s="13"/>
      <c r="CH378" s="13"/>
      <c r="CI378" s="13"/>
      <c r="CJ378" s="13"/>
      <c r="CK378" s="13"/>
      <c r="CL378" s="13"/>
      <c r="CM378" s="13"/>
      <c r="CN378" s="13"/>
      <c r="CO378" s="13"/>
      <c r="CP378" s="13"/>
      <c r="CQ378" s="13"/>
      <c r="CR378" s="13"/>
      <c r="CS378" s="13"/>
      <c r="CT378" s="13"/>
      <c r="CU378" s="13"/>
      <c r="CV378" s="13"/>
      <c r="CW378" s="13"/>
      <c r="CX378" s="13"/>
      <c r="CY378" s="13"/>
      <c r="CZ378" s="13"/>
      <c r="DA378" s="13"/>
      <c r="DB378" s="13"/>
      <c r="DC378" s="13"/>
      <c r="DD378" s="13"/>
      <c r="DE378" s="13"/>
      <c r="DF378" s="13"/>
      <c r="DG378" s="13"/>
      <c r="DH378" s="13"/>
      <c r="DI378" s="13"/>
      <c r="DJ378" s="13"/>
      <c r="DK378" s="13"/>
      <c r="DL378" s="13"/>
      <c r="DM378" s="13"/>
      <c r="DN378" s="13"/>
      <c r="DO378" s="13"/>
      <c r="DP378" s="13"/>
      <c r="DQ378" s="13"/>
      <c r="DR378" s="13"/>
      <c r="DS378" s="13"/>
      <c r="DT378" s="13"/>
      <c r="DU378" s="13"/>
      <c r="DV378" s="13"/>
      <c r="DW378" s="13"/>
      <c r="DX378" s="13"/>
      <c r="DY378" s="13"/>
      <c r="DZ378" s="13"/>
      <c r="EA378" s="13"/>
      <c r="EB378" s="13"/>
      <c r="EC378" s="13"/>
      <c r="ED378" s="13"/>
      <c r="EE378" s="13"/>
      <c r="EF378" s="13"/>
      <c r="EG378" s="13"/>
      <c r="EH378" s="13"/>
      <c r="EI378" s="13"/>
      <c r="EJ378" s="13"/>
      <c r="EK378" s="13"/>
      <c r="EL378" s="13"/>
      <c r="EM378" s="13"/>
      <c r="EN378" s="13"/>
      <c r="EO378" s="13"/>
      <c r="EP378" s="13"/>
      <c r="EQ378" s="13"/>
      <c r="ER378" s="13"/>
      <c r="ES378" s="13"/>
      <c r="ET378" s="13"/>
      <c r="EU378" s="13"/>
      <c r="EV378" s="13"/>
      <c r="EW378" s="13"/>
      <c r="EX378" s="13"/>
      <c r="EY378" s="13"/>
      <c r="EZ378" s="13"/>
      <c r="FA378" s="13"/>
      <c r="FB378" s="13"/>
      <c r="FC378" s="13"/>
      <c r="FD378" s="13"/>
      <c r="FE378" s="13"/>
      <c r="FF378" s="13"/>
      <c r="FG378" s="13"/>
      <c r="FH378" s="13"/>
      <c r="FI378" s="13"/>
      <c r="FJ378" s="13"/>
      <c r="FK378" s="13"/>
      <c r="FL378" s="13"/>
      <c r="FM378" s="13"/>
      <c r="FN378" s="13"/>
      <c r="FO378" s="13"/>
      <c r="FP378" s="13"/>
      <c r="FQ378" s="13"/>
      <c r="FR378" s="13"/>
      <c r="FS378" s="13"/>
      <c r="FT378" s="13"/>
      <c r="FU378" s="13"/>
      <c r="FV378" s="13"/>
      <c r="FW378" s="13"/>
      <c r="FX378" s="13"/>
      <c r="FY378" s="13"/>
      <c r="FZ378" s="13"/>
      <c r="GA378" s="13"/>
      <c r="GB378" s="13"/>
      <c r="GC378" s="13"/>
      <c r="GD378" s="13"/>
      <c r="GE378" s="13"/>
      <c r="GF378" s="13"/>
      <c r="GG378" s="13"/>
      <c r="GH378" s="13"/>
      <c r="GI378" s="13"/>
      <c r="GJ378" s="13"/>
      <c r="GK378" s="13"/>
      <c r="GL378" s="13"/>
      <c r="GM378" s="13"/>
      <c r="GN378" s="13"/>
      <c r="GO378" s="13"/>
      <c r="GP378" s="13"/>
      <c r="GQ378" s="13"/>
      <c r="GR378" s="13"/>
      <c r="GS378" s="13"/>
      <c r="GT378" s="13"/>
      <c r="GU378" s="13"/>
      <c r="GV378" s="13"/>
      <c r="GW378" s="13"/>
      <c r="GX378" s="13"/>
      <c r="GY378" s="13"/>
      <c r="GZ378" s="13"/>
      <c r="HA378" s="13"/>
      <c r="HB378" s="13"/>
      <c r="HC378" s="13"/>
      <c r="HD378" s="13"/>
      <c r="HE378" s="13"/>
      <c r="HF378" s="13"/>
      <c r="HG378" s="13"/>
      <c r="HH378" s="13"/>
      <c r="HI378" s="13"/>
      <c r="HJ378" s="13"/>
      <c r="HK378" s="13"/>
      <c r="HL378" s="13"/>
      <c r="HM378" s="13"/>
      <c r="HN378" s="13"/>
      <c r="HO378" s="13"/>
      <c r="HP378" s="13"/>
      <c r="HQ378" s="13"/>
      <c r="HR378" s="13"/>
      <c r="HS378" s="13"/>
      <c r="HT378" s="13"/>
      <c r="HU378" s="13"/>
      <c r="HV378" s="13"/>
      <c r="HW378" s="13"/>
      <c r="HX378" s="13"/>
      <c r="HY378" s="13"/>
      <c r="HZ378" s="13"/>
      <c r="IA378" s="13"/>
      <c r="IB378" s="13"/>
      <c r="IC378" s="13"/>
      <c r="ID378" s="13"/>
      <c r="IE378" s="13"/>
      <c r="IF378" s="13"/>
      <c r="IG378" s="13"/>
      <c r="IH378" s="13"/>
      <c r="II378" s="13"/>
      <c r="IJ378" s="13"/>
      <c r="IK378" s="13"/>
      <c r="IL378" s="13"/>
      <c r="IM378" s="13"/>
      <c r="IN378" s="13"/>
      <c r="IO378" s="13"/>
      <c r="IP378" s="13"/>
      <c r="IQ378" s="13"/>
      <c r="IR378" s="13"/>
      <c r="IS378" s="13"/>
      <c r="IT378" s="13"/>
      <c r="IU378" s="13"/>
      <c r="IV378" s="13"/>
      <c r="IW378" s="13"/>
      <c r="IX378" s="13"/>
      <c r="IY378" s="13"/>
      <c r="IZ378" s="13"/>
      <c r="JA378" s="13"/>
      <c r="JB378" s="13"/>
      <c r="JC378" s="13"/>
      <c r="JD378" s="13"/>
      <c r="JE378" s="13"/>
      <c r="JF378" s="13"/>
      <c r="JG378" s="13"/>
      <c r="JH378" s="13"/>
      <c r="JI378" s="13"/>
      <c r="JJ378" s="13"/>
      <c r="JK378" s="13"/>
    </row>
    <row r="379" spans="21:271" x14ac:dyDescent="0.2">
      <c r="U379" s="13"/>
      <c r="V379" s="13"/>
      <c r="W379" s="13"/>
      <c r="X379" s="13"/>
      <c r="Y379" s="13"/>
      <c r="Z379" s="13"/>
      <c r="AA379" s="13"/>
      <c r="AB379" s="13"/>
      <c r="AC379" s="13"/>
      <c r="AD379" s="13"/>
      <c r="AE379" s="13"/>
      <c r="AF379" s="13"/>
      <c r="AG379" s="13"/>
      <c r="AH379" s="13"/>
      <c r="AI379" s="13"/>
      <c r="AJ379" s="13"/>
      <c r="AK379" s="13"/>
      <c r="AL379" s="13"/>
      <c r="AM379" s="13"/>
      <c r="AN379" s="13"/>
      <c r="AO379" s="13"/>
      <c r="AP379" s="13"/>
      <c r="AQ379" s="13"/>
      <c r="AR379" s="13"/>
      <c r="AS379" s="13"/>
      <c r="AT379" s="13"/>
      <c r="AU379" s="13"/>
      <c r="AV379" s="13"/>
      <c r="AW379" s="13"/>
      <c r="AX379" s="13"/>
      <c r="AY379" s="13"/>
      <c r="AZ379" s="13"/>
      <c r="BA379" s="13"/>
      <c r="BB379" s="13"/>
      <c r="BC379" s="13"/>
      <c r="BD379" s="13"/>
      <c r="BE379" s="13"/>
      <c r="BF379" s="13"/>
      <c r="BG379" s="13"/>
      <c r="BH379" s="13"/>
      <c r="BI379" s="13"/>
      <c r="BJ379" s="13"/>
      <c r="BK379" s="13"/>
      <c r="BL379" s="13"/>
      <c r="BM379" s="13"/>
      <c r="BN379" s="13"/>
      <c r="BO379" s="13"/>
      <c r="BP379" s="13"/>
      <c r="BQ379" s="13"/>
      <c r="BR379" s="13"/>
      <c r="BS379" s="13"/>
      <c r="BT379" s="13"/>
      <c r="BU379" s="13"/>
      <c r="BV379" s="13"/>
      <c r="BW379" s="13"/>
      <c r="BX379" s="13"/>
      <c r="BY379" s="13"/>
      <c r="BZ379" s="13"/>
      <c r="CA379" s="13"/>
      <c r="CB379" s="13"/>
      <c r="CC379" s="13"/>
      <c r="CD379" s="13"/>
      <c r="CE379" s="13"/>
      <c r="CF379" s="13"/>
      <c r="CG379" s="13"/>
      <c r="CH379" s="13"/>
      <c r="CI379" s="13"/>
      <c r="CJ379" s="13"/>
      <c r="CK379" s="13"/>
      <c r="CL379" s="13"/>
      <c r="CM379" s="13"/>
      <c r="CN379" s="13"/>
      <c r="CO379" s="13"/>
      <c r="CP379" s="13"/>
      <c r="CQ379" s="13"/>
      <c r="CR379" s="13"/>
      <c r="CS379" s="13"/>
      <c r="CT379" s="13"/>
      <c r="CU379" s="13"/>
      <c r="CV379" s="13"/>
      <c r="CW379" s="13"/>
      <c r="CX379" s="13"/>
      <c r="CY379" s="13"/>
      <c r="CZ379" s="13"/>
      <c r="DA379" s="13"/>
      <c r="DB379" s="13"/>
      <c r="DC379" s="13"/>
      <c r="DD379" s="13"/>
      <c r="DE379" s="13"/>
      <c r="DF379" s="13"/>
      <c r="DG379" s="13"/>
      <c r="DH379" s="13"/>
      <c r="DI379" s="13"/>
      <c r="DJ379" s="13"/>
      <c r="DK379" s="13"/>
      <c r="DL379" s="13"/>
      <c r="DM379" s="13"/>
      <c r="DN379" s="13"/>
      <c r="DO379" s="13"/>
      <c r="DP379" s="13"/>
      <c r="DQ379" s="13"/>
      <c r="DR379" s="13"/>
      <c r="DS379" s="13"/>
      <c r="DT379" s="13"/>
      <c r="DU379" s="13"/>
      <c r="DV379" s="13"/>
      <c r="DW379" s="13"/>
      <c r="DX379" s="13"/>
      <c r="DY379" s="13"/>
      <c r="DZ379" s="13"/>
      <c r="EA379" s="13"/>
      <c r="EB379" s="13"/>
      <c r="EC379" s="13"/>
      <c r="ED379" s="13"/>
      <c r="EE379" s="13"/>
      <c r="EF379" s="13"/>
      <c r="EG379" s="13"/>
      <c r="EH379" s="13"/>
      <c r="EI379" s="13"/>
      <c r="EJ379" s="13"/>
      <c r="EK379" s="13"/>
      <c r="EL379" s="13"/>
      <c r="EM379" s="13"/>
      <c r="EN379" s="13"/>
      <c r="EO379" s="13"/>
      <c r="EP379" s="13"/>
      <c r="EQ379" s="13"/>
      <c r="ER379" s="13"/>
      <c r="ES379" s="13"/>
      <c r="ET379" s="13"/>
      <c r="EU379" s="13"/>
      <c r="EV379" s="13"/>
      <c r="EW379" s="13"/>
      <c r="EX379" s="13"/>
      <c r="EY379" s="13"/>
      <c r="EZ379" s="13"/>
      <c r="FA379" s="13"/>
      <c r="FB379" s="13"/>
      <c r="FC379" s="13"/>
      <c r="FD379" s="13"/>
      <c r="FE379" s="13"/>
      <c r="FF379" s="13"/>
      <c r="FG379" s="13"/>
      <c r="FH379" s="13"/>
      <c r="FI379" s="13"/>
      <c r="FJ379" s="13"/>
      <c r="FK379" s="13"/>
      <c r="FL379" s="13"/>
      <c r="FM379" s="13"/>
      <c r="FN379" s="13"/>
      <c r="FO379" s="13"/>
      <c r="FP379" s="13"/>
      <c r="FQ379" s="13"/>
      <c r="FR379" s="13"/>
      <c r="FS379" s="13"/>
      <c r="FT379" s="13"/>
      <c r="FU379" s="13"/>
      <c r="FV379" s="13"/>
      <c r="FW379" s="13"/>
      <c r="FX379" s="13"/>
      <c r="FY379" s="13"/>
      <c r="FZ379" s="13"/>
      <c r="GA379" s="13"/>
      <c r="GB379" s="13"/>
      <c r="GC379" s="13"/>
      <c r="GD379" s="13"/>
      <c r="GE379" s="13"/>
      <c r="GF379" s="13"/>
      <c r="GG379" s="13"/>
      <c r="GH379" s="13"/>
      <c r="GI379" s="13"/>
      <c r="GJ379" s="13"/>
      <c r="GK379" s="13"/>
      <c r="GL379" s="13"/>
      <c r="GM379" s="13"/>
      <c r="GN379" s="13"/>
      <c r="GO379" s="13"/>
      <c r="GP379" s="13"/>
      <c r="GQ379" s="13"/>
      <c r="GR379" s="13"/>
      <c r="GS379" s="13"/>
      <c r="GT379" s="13"/>
      <c r="GU379" s="13"/>
      <c r="GV379" s="13"/>
      <c r="GW379" s="13"/>
      <c r="GX379" s="13"/>
      <c r="GY379" s="13"/>
      <c r="GZ379" s="13"/>
      <c r="HA379" s="13"/>
      <c r="HB379" s="13"/>
      <c r="HC379" s="13"/>
      <c r="HD379" s="13"/>
      <c r="HE379" s="13"/>
      <c r="HF379" s="13"/>
      <c r="HG379" s="13"/>
      <c r="HH379" s="13"/>
      <c r="HI379" s="13"/>
      <c r="HJ379" s="13"/>
      <c r="HK379" s="13"/>
      <c r="HL379" s="13"/>
      <c r="HM379" s="13"/>
      <c r="HN379" s="13"/>
      <c r="HO379" s="13"/>
      <c r="HP379" s="13"/>
      <c r="HQ379" s="13"/>
      <c r="HR379" s="13"/>
      <c r="HS379" s="13"/>
      <c r="HT379" s="13"/>
      <c r="HU379" s="13"/>
      <c r="HV379" s="13"/>
      <c r="HW379" s="13"/>
      <c r="HX379" s="13"/>
      <c r="HY379" s="13"/>
      <c r="HZ379" s="13"/>
      <c r="IA379" s="13"/>
      <c r="IB379" s="13"/>
      <c r="IC379" s="13"/>
      <c r="ID379" s="13"/>
      <c r="IE379" s="13"/>
      <c r="IF379" s="13"/>
      <c r="IG379" s="13"/>
      <c r="IH379" s="13"/>
      <c r="II379" s="13"/>
      <c r="IJ379" s="13"/>
      <c r="IK379" s="13"/>
      <c r="IL379" s="13"/>
      <c r="IM379" s="13"/>
      <c r="IN379" s="13"/>
      <c r="IO379" s="13"/>
      <c r="IP379" s="13"/>
      <c r="IQ379" s="13"/>
      <c r="IR379" s="13"/>
      <c r="IS379" s="13"/>
      <c r="IT379" s="13"/>
      <c r="IU379" s="13"/>
      <c r="IV379" s="13"/>
      <c r="IW379" s="13"/>
      <c r="IX379" s="13"/>
      <c r="IY379" s="13"/>
      <c r="IZ379" s="13"/>
      <c r="JA379" s="13"/>
      <c r="JB379" s="13"/>
      <c r="JC379" s="13"/>
      <c r="JD379" s="13"/>
      <c r="JE379" s="13"/>
      <c r="JF379" s="13"/>
      <c r="JG379" s="13"/>
      <c r="JH379" s="13"/>
      <c r="JI379" s="13"/>
      <c r="JJ379" s="13"/>
      <c r="JK379" s="13"/>
    </row>
    <row r="380" spans="21:271" x14ac:dyDescent="0.2">
      <c r="U380" s="13"/>
      <c r="V380" s="13"/>
      <c r="W380" s="13"/>
      <c r="X380" s="13"/>
      <c r="Y380" s="13"/>
      <c r="Z380" s="13"/>
      <c r="AA380" s="13"/>
      <c r="AB380" s="13"/>
      <c r="AC380" s="13"/>
      <c r="AD380" s="13"/>
      <c r="AE380" s="13"/>
      <c r="AF380" s="13"/>
      <c r="AG380" s="13"/>
      <c r="AH380" s="13"/>
      <c r="AI380" s="13"/>
      <c r="AJ380" s="13"/>
      <c r="AK380" s="13"/>
      <c r="AL380" s="13"/>
      <c r="AM380" s="13"/>
      <c r="AN380" s="13"/>
      <c r="AO380" s="13"/>
      <c r="AP380" s="13"/>
      <c r="AQ380" s="13"/>
      <c r="AR380" s="13"/>
      <c r="AS380" s="13"/>
      <c r="AT380" s="13"/>
      <c r="AU380" s="13"/>
      <c r="AV380" s="13"/>
      <c r="AW380" s="13"/>
      <c r="AX380" s="13"/>
      <c r="AY380" s="13"/>
      <c r="AZ380" s="13"/>
      <c r="BA380" s="13"/>
      <c r="BB380" s="13"/>
      <c r="BC380" s="13"/>
      <c r="BD380" s="13"/>
      <c r="BE380" s="13"/>
      <c r="BF380" s="13"/>
      <c r="BG380" s="13"/>
      <c r="BH380" s="13"/>
      <c r="BI380" s="13"/>
      <c r="BJ380" s="13"/>
      <c r="BK380" s="13"/>
      <c r="BL380" s="13"/>
      <c r="BM380" s="13"/>
      <c r="BN380" s="13"/>
      <c r="BO380" s="13"/>
      <c r="BP380" s="13"/>
      <c r="BQ380" s="13"/>
      <c r="BR380" s="13"/>
      <c r="BS380" s="13"/>
      <c r="BT380" s="13"/>
      <c r="BU380" s="13"/>
      <c r="BV380" s="13"/>
      <c r="BW380" s="13"/>
      <c r="BX380" s="13"/>
      <c r="BY380" s="13"/>
      <c r="BZ380" s="13"/>
      <c r="CA380" s="13"/>
      <c r="CB380" s="13"/>
      <c r="CC380" s="13"/>
      <c r="CD380" s="13"/>
      <c r="CE380" s="13"/>
      <c r="CF380" s="13"/>
      <c r="CG380" s="13"/>
      <c r="CH380" s="13"/>
      <c r="CI380" s="13"/>
      <c r="CJ380" s="13"/>
      <c r="CK380" s="13"/>
      <c r="CL380" s="13"/>
      <c r="CM380" s="13"/>
      <c r="CN380" s="13"/>
      <c r="CO380" s="13"/>
      <c r="CP380" s="13"/>
      <c r="CQ380" s="13"/>
      <c r="CR380" s="13"/>
      <c r="CS380" s="13"/>
      <c r="CT380" s="13"/>
      <c r="CU380" s="13"/>
      <c r="CV380" s="13"/>
      <c r="CW380" s="13"/>
      <c r="CX380" s="13"/>
      <c r="CY380" s="13"/>
      <c r="CZ380" s="13"/>
      <c r="DA380" s="13"/>
      <c r="DB380" s="13"/>
      <c r="DC380" s="13"/>
      <c r="DD380" s="13"/>
      <c r="DE380" s="13"/>
      <c r="DF380" s="13"/>
      <c r="DG380" s="13"/>
      <c r="DH380" s="13"/>
      <c r="DI380" s="13"/>
      <c r="DJ380" s="13"/>
      <c r="DK380" s="13"/>
      <c r="DL380" s="13"/>
      <c r="DM380" s="13"/>
      <c r="DN380" s="13"/>
      <c r="DO380" s="13"/>
      <c r="DP380" s="13"/>
      <c r="DQ380" s="13"/>
      <c r="DR380" s="13"/>
      <c r="DS380" s="13"/>
      <c r="DT380" s="13"/>
      <c r="DU380" s="13"/>
      <c r="DV380" s="13"/>
      <c r="DW380" s="13"/>
      <c r="DX380" s="13"/>
      <c r="DY380" s="13"/>
      <c r="DZ380" s="13"/>
      <c r="EA380" s="13"/>
      <c r="EB380" s="13"/>
      <c r="EC380" s="13"/>
      <c r="ED380" s="13"/>
      <c r="EE380" s="13"/>
      <c r="EF380" s="13"/>
      <c r="EG380" s="13"/>
      <c r="EH380" s="13"/>
      <c r="EI380" s="13"/>
      <c r="EJ380" s="13"/>
      <c r="EK380" s="13"/>
      <c r="EL380" s="13"/>
      <c r="EM380" s="13"/>
      <c r="EN380" s="13"/>
      <c r="EO380" s="13"/>
      <c r="EP380" s="13"/>
      <c r="EQ380" s="13"/>
      <c r="ER380" s="13"/>
      <c r="ES380" s="13"/>
      <c r="ET380" s="13"/>
      <c r="EU380" s="13"/>
      <c r="EV380" s="13"/>
      <c r="EW380" s="13"/>
      <c r="EX380" s="13"/>
      <c r="EY380" s="13"/>
      <c r="EZ380" s="13"/>
      <c r="FA380" s="13"/>
      <c r="FB380" s="13"/>
      <c r="FC380" s="13"/>
      <c r="FD380" s="13"/>
      <c r="FE380" s="13"/>
      <c r="FF380" s="13"/>
      <c r="FG380" s="13"/>
      <c r="FH380" s="13"/>
      <c r="FI380" s="13"/>
      <c r="FJ380" s="13"/>
      <c r="FK380" s="13"/>
      <c r="FL380" s="13"/>
      <c r="FM380" s="13"/>
      <c r="FN380" s="13"/>
      <c r="FO380" s="13"/>
      <c r="FP380" s="13"/>
      <c r="FQ380" s="13"/>
      <c r="FR380" s="13"/>
      <c r="FS380" s="13"/>
      <c r="FT380" s="13"/>
      <c r="FU380" s="13"/>
      <c r="FV380" s="13"/>
      <c r="FW380" s="13"/>
      <c r="FX380" s="13"/>
      <c r="FY380" s="13"/>
      <c r="FZ380" s="13"/>
      <c r="GA380" s="13"/>
      <c r="GB380" s="13"/>
      <c r="GC380" s="13"/>
      <c r="GD380" s="13"/>
      <c r="GE380" s="13"/>
      <c r="GF380" s="13"/>
      <c r="GG380" s="13"/>
      <c r="GH380" s="13"/>
      <c r="GI380" s="13"/>
      <c r="GJ380" s="13"/>
      <c r="GK380" s="13"/>
      <c r="GL380" s="13"/>
      <c r="GM380" s="13"/>
      <c r="GN380" s="13"/>
      <c r="GO380" s="13"/>
      <c r="GP380" s="13"/>
      <c r="GQ380" s="13"/>
      <c r="GR380" s="13"/>
      <c r="GS380" s="13"/>
      <c r="GT380" s="13"/>
      <c r="GU380" s="13"/>
      <c r="GV380" s="13"/>
      <c r="GW380" s="13"/>
      <c r="GX380" s="13"/>
      <c r="GY380" s="13"/>
      <c r="GZ380" s="13"/>
      <c r="HA380" s="13"/>
      <c r="HB380" s="13"/>
      <c r="HC380" s="13"/>
      <c r="HD380" s="13"/>
      <c r="HE380" s="13"/>
      <c r="HF380" s="13"/>
      <c r="HG380" s="13"/>
      <c r="HH380" s="13"/>
      <c r="HI380" s="13"/>
      <c r="HJ380" s="13"/>
      <c r="HK380" s="13"/>
      <c r="HL380" s="13"/>
      <c r="HM380" s="13"/>
      <c r="HN380" s="13"/>
      <c r="HO380" s="13"/>
      <c r="HP380" s="13"/>
      <c r="HQ380" s="13"/>
      <c r="HR380" s="13"/>
      <c r="HS380" s="13"/>
      <c r="HT380" s="13"/>
      <c r="HU380" s="13"/>
      <c r="HV380" s="13"/>
      <c r="HW380" s="13"/>
      <c r="HX380" s="13"/>
      <c r="HY380" s="13"/>
      <c r="HZ380" s="13"/>
      <c r="IA380" s="13"/>
      <c r="IB380" s="13"/>
      <c r="IC380" s="13"/>
      <c r="ID380" s="13"/>
      <c r="IE380" s="13"/>
      <c r="IF380" s="13"/>
      <c r="IG380" s="13"/>
      <c r="IH380" s="13"/>
      <c r="II380" s="13"/>
      <c r="IJ380" s="13"/>
      <c r="IK380" s="13"/>
      <c r="IL380" s="13"/>
      <c r="IM380" s="13"/>
      <c r="IN380" s="13"/>
      <c r="IO380" s="13"/>
      <c r="IP380" s="13"/>
      <c r="IQ380" s="13"/>
      <c r="IR380" s="13"/>
      <c r="IS380" s="13"/>
      <c r="IT380" s="13"/>
      <c r="IU380" s="13"/>
      <c r="IV380" s="13"/>
      <c r="IW380" s="13"/>
      <c r="IX380" s="13"/>
      <c r="IY380" s="13"/>
      <c r="IZ380" s="13"/>
      <c r="JA380" s="13"/>
      <c r="JB380" s="13"/>
      <c r="JC380" s="13"/>
      <c r="JD380" s="13"/>
      <c r="JE380" s="13"/>
      <c r="JF380" s="13"/>
      <c r="JG380" s="13"/>
      <c r="JH380" s="13"/>
      <c r="JI380" s="13"/>
      <c r="JJ380" s="13"/>
      <c r="JK380" s="13"/>
    </row>
    <row r="381" spans="21:271" x14ac:dyDescent="0.2">
      <c r="U381" s="13"/>
      <c r="V381" s="13"/>
      <c r="W381" s="13"/>
      <c r="X381" s="13"/>
      <c r="Y381" s="13"/>
      <c r="Z381" s="13"/>
      <c r="AA381" s="13"/>
      <c r="AB381" s="13"/>
      <c r="AC381" s="13"/>
      <c r="AD381" s="13"/>
      <c r="AE381" s="13"/>
      <c r="AF381" s="13"/>
      <c r="AG381" s="13"/>
      <c r="AH381" s="13"/>
      <c r="AI381" s="13"/>
      <c r="AJ381" s="13"/>
      <c r="AK381" s="13"/>
      <c r="AL381" s="13"/>
      <c r="AM381" s="13"/>
      <c r="AN381" s="13"/>
      <c r="AO381" s="13"/>
      <c r="AP381" s="13"/>
      <c r="AQ381" s="13"/>
      <c r="AR381" s="13"/>
      <c r="AS381" s="13"/>
      <c r="AT381" s="13"/>
      <c r="AU381" s="13"/>
      <c r="AV381" s="13"/>
      <c r="AW381" s="13"/>
      <c r="AX381" s="13"/>
      <c r="AY381" s="13"/>
      <c r="AZ381" s="13"/>
      <c r="BA381" s="13"/>
      <c r="BB381" s="13"/>
      <c r="BC381" s="13"/>
      <c r="BD381" s="13"/>
      <c r="BE381" s="13"/>
      <c r="BF381" s="13"/>
      <c r="BG381" s="13"/>
      <c r="BH381" s="13"/>
      <c r="BI381" s="13"/>
      <c r="BJ381" s="13"/>
      <c r="BK381" s="13"/>
      <c r="BL381" s="13"/>
      <c r="BM381" s="13"/>
      <c r="BN381" s="13"/>
      <c r="BO381" s="13"/>
      <c r="BP381" s="13"/>
      <c r="BQ381" s="13"/>
      <c r="BR381" s="13"/>
      <c r="BS381" s="13"/>
      <c r="BT381" s="13"/>
      <c r="BU381" s="13"/>
      <c r="BV381" s="13"/>
      <c r="BW381" s="13"/>
      <c r="BX381" s="13"/>
      <c r="BY381" s="13"/>
      <c r="BZ381" s="13"/>
      <c r="CA381" s="13"/>
      <c r="CB381" s="13"/>
      <c r="CC381" s="13"/>
      <c r="CD381" s="13"/>
      <c r="CE381" s="13"/>
      <c r="CF381" s="13"/>
      <c r="CG381" s="13"/>
      <c r="CH381" s="13"/>
      <c r="CI381" s="13"/>
      <c r="CJ381" s="13"/>
      <c r="CK381" s="13"/>
      <c r="CL381" s="13"/>
      <c r="CM381" s="13"/>
      <c r="CN381" s="13"/>
      <c r="CO381" s="13"/>
      <c r="CP381" s="13"/>
      <c r="CQ381" s="13"/>
      <c r="CR381" s="13"/>
      <c r="CS381" s="13"/>
      <c r="CT381" s="13"/>
      <c r="CU381" s="13"/>
      <c r="CV381" s="13"/>
      <c r="CW381" s="13"/>
      <c r="CX381" s="13"/>
      <c r="CY381" s="13"/>
      <c r="CZ381" s="13"/>
      <c r="DA381" s="13"/>
      <c r="DB381" s="13"/>
      <c r="DC381" s="13"/>
      <c r="DD381" s="13"/>
      <c r="DE381" s="13"/>
      <c r="DF381" s="13"/>
      <c r="DG381" s="13"/>
      <c r="DH381" s="13"/>
      <c r="DI381" s="13"/>
      <c r="DJ381" s="13"/>
      <c r="DK381" s="13"/>
      <c r="DL381" s="13"/>
      <c r="DM381" s="13"/>
      <c r="DN381" s="13"/>
      <c r="DO381" s="13"/>
      <c r="DP381" s="13"/>
      <c r="DQ381" s="13"/>
      <c r="DR381" s="13"/>
      <c r="DS381" s="13"/>
      <c r="DT381" s="13"/>
      <c r="DU381" s="13"/>
      <c r="DV381" s="13"/>
      <c r="DW381" s="13"/>
      <c r="DX381" s="13"/>
      <c r="DY381" s="13"/>
      <c r="DZ381" s="13"/>
      <c r="EA381" s="13"/>
      <c r="EB381" s="13"/>
      <c r="EC381" s="13"/>
      <c r="ED381" s="13"/>
      <c r="EE381" s="13"/>
      <c r="EF381" s="13"/>
      <c r="EG381" s="13"/>
      <c r="EH381" s="13"/>
      <c r="EI381" s="13"/>
      <c r="EJ381" s="13"/>
      <c r="EK381" s="13"/>
      <c r="EL381" s="13"/>
      <c r="EM381" s="13"/>
      <c r="EN381" s="13"/>
      <c r="EO381" s="13"/>
      <c r="EP381" s="13"/>
      <c r="EQ381" s="13"/>
      <c r="ER381" s="13"/>
      <c r="ES381" s="13"/>
      <c r="ET381" s="13"/>
      <c r="EU381" s="13"/>
      <c r="EV381" s="13"/>
      <c r="EW381" s="13"/>
      <c r="EX381" s="13"/>
      <c r="EY381" s="13"/>
      <c r="EZ381" s="13"/>
      <c r="FA381" s="13"/>
      <c r="FB381" s="13"/>
      <c r="FC381" s="13"/>
      <c r="FD381" s="13"/>
      <c r="FE381" s="13"/>
      <c r="FF381" s="13"/>
      <c r="FG381" s="13"/>
      <c r="FH381" s="13"/>
      <c r="FI381" s="13"/>
      <c r="FJ381" s="13"/>
      <c r="FK381" s="13"/>
      <c r="FL381" s="13"/>
      <c r="FM381" s="13"/>
      <c r="FN381" s="13"/>
      <c r="FO381" s="13"/>
      <c r="FP381" s="13"/>
      <c r="FQ381" s="13"/>
      <c r="FR381" s="13"/>
      <c r="FS381" s="13"/>
      <c r="FT381" s="13"/>
      <c r="FU381" s="13"/>
      <c r="FV381" s="13"/>
      <c r="FW381" s="13"/>
      <c r="FX381" s="13"/>
      <c r="FY381" s="13"/>
      <c r="FZ381" s="13"/>
      <c r="GA381" s="13"/>
      <c r="GB381" s="13"/>
      <c r="GC381" s="13"/>
      <c r="GD381" s="13"/>
      <c r="GE381" s="13"/>
      <c r="GF381" s="13"/>
      <c r="GG381" s="13"/>
      <c r="GH381" s="13"/>
      <c r="GI381" s="13"/>
      <c r="GJ381" s="13"/>
      <c r="GK381" s="13"/>
      <c r="GL381" s="13"/>
      <c r="GM381" s="13"/>
      <c r="GN381" s="13"/>
      <c r="GO381" s="13"/>
      <c r="GP381" s="13"/>
      <c r="GQ381" s="13"/>
      <c r="GR381" s="13"/>
      <c r="GS381" s="13"/>
      <c r="GT381" s="13"/>
      <c r="GU381" s="13"/>
      <c r="GV381" s="13"/>
      <c r="GW381" s="13"/>
      <c r="GX381" s="13"/>
      <c r="GY381" s="13"/>
      <c r="GZ381" s="13"/>
      <c r="HA381" s="13"/>
      <c r="HB381" s="13"/>
      <c r="HC381" s="13"/>
      <c r="HD381" s="13"/>
      <c r="HE381" s="13"/>
      <c r="HF381" s="13"/>
      <c r="HG381" s="13"/>
      <c r="HH381" s="13"/>
      <c r="HI381" s="13"/>
      <c r="HJ381" s="13"/>
      <c r="HK381" s="13"/>
      <c r="HL381" s="13"/>
      <c r="HM381" s="13"/>
      <c r="HN381" s="13"/>
      <c r="HO381" s="13"/>
      <c r="HP381" s="13"/>
      <c r="HQ381" s="13"/>
      <c r="HR381" s="13"/>
      <c r="HS381" s="13"/>
      <c r="HT381" s="13"/>
      <c r="HU381" s="13"/>
      <c r="HV381" s="13"/>
      <c r="HW381" s="13"/>
      <c r="HX381" s="13"/>
      <c r="HY381" s="13"/>
      <c r="HZ381" s="13"/>
      <c r="IA381" s="13"/>
      <c r="IB381" s="13"/>
      <c r="IC381" s="13"/>
      <c r="ID381" s="13"/>
      <c r="IE381" s="13"/>
      <c r="IF381" s="13"/>
      <c r="IG381" s="13"/>
      <c r="IH381" s="13"/>
      <c r="II381" s="13"/>
      <c r="IJ381" s="13"/>
      <c r="IK381" s="13"/>
      <c r="IL381" s="13"/>
      <c r="IM381" s="13"/>
      <c r="IN381" s="13"/>
      <c r="IO381" s="13"/>
      <c r="IP381" s="13"/>
      <c r="IQ381" s="13"/>
      <c r="IR381" s="13"/>
      <c r="IS381" s="13"/>
      <c r="IT381" s="13"/>
      <c r="IU381" s="13"/>
      <c r="IV381" s="13"/>
      <c r="IW381" s="13"/>
      <c r="IX381" s="13"/>
      <c r="IY381" s="13"/>
      <c r="IZ381" s="13"/>
      <c r="JA381" s="13"/>
      <c r="JB381" s="13"/>
      <c r="JC381" s="13"/>
      <c r="JD381" s="13"/>
      <c r="JE381" s="13"/>
      <c r="JF381" s="13"/>
      <c r="JG381" s="13"/>
      <c r="JH381" s="13"/>
      <c r="JI381" s="13"/>
      <c r="JJ381" s="13"/>
      <c r="JK381" s="13"/>
    </row>
    <row r="382" spans="21:271" x14ac:dyDescent="0.2">
      <c r="U382" s="13"/>
      <c r="V382" s="13"/>
      <c r="W382" s="13"/>
      <c r="X382" s="13"/>
      <c r="Y382" s="13"/>
      <c r="Z382" s="13"/>
      <c r="AA382" s="13"/>
      <c r="AB382" s="13"/>
      <c r="AC382" s="13"/>
      <c r="AD382" s="13"/>
      <c r="AE382" s="13"/>
      <c r="AF382" s="13"/>
      <c r="AG382" s="13"/>
      <c r="AH382" s="13"/>
      <c r="AI382" s="13"/>
      <c r="AJ382" s="13"/>
      <c r="AK382" s="13"/>
      <c r="AL382" s="13"/>
      <c r="AM382" s="13"/>
      <c r="AN382" s="13"/>
      <c r="AO382" s="13"/>
      <c r="AP382" s="13"/>
      <c r="AQ382" s="13"/>
      <c r="AR382" s="13"/>
      <c r="AS382" s="13"/>
      <c r="AT382" s="13"/>
      <c r="AU382" s="13"/>
      <c r="AV382" s="13"/>
      <c r="AW382" s="13"/>
      <c r="AX382" s="13"/>
      <c r="AY382" s="13"/>
      <c r="AZ382" s="13"/>
      <c r="BA382" s="13"/>
      <c r="BB382" s="13"/>
      <c r="BC382" s="13"/>
      <c r="BD382" s="13"/>
      <c r="BE382" s="13"/>
      <c r="BF382" s="13"/>
      <c r="BG382" s="13"/>
      <c r="BH382" s="13"/>
      <c r="BI382" s="13"/>
      <c r="BJ382" s="13"/>
      <c r="BK382" s="13"/>
      <c r="BL382" s="13"/>
      <c r="BM382" s="13"/>
      <c r="BN382" s="13"/>
      <c r="BO382" s="13"/>
      <c r="BP382" s="13"/>
      <c r="BQ382" s="13"/>
      <c r="BR382" s="13"/>
      <c r="BS382" s="13"/>
      <c r="BT382" s="13"/>
      <c r="BU382" s="13"/>
      <c r="BV382" s="13"/>
      <c r="BW382" s="13"/>
      <c r="BX382" s="13"/>
      <c r="BY382" s="13"/>
      <c r="BZ382" s="13"/>
      <c r="CA382" s="13"/>
      <c r="CB382" s="13"/>
      <c r="CC382" s="13"/>
      <c r="CD382" s="13"/>
      <c r="CE382" s="13"/>
      <c r="CF382" s="13"/>
      <c r="CG382" s="13"/>
      <c r="CH382" s="13"/>
      <c r="CI382" s="13"/>
      <c r="CJ382" s="13"/>
      <c r="CK382" s="13"/>
      <c r="CL382" s="13"/>
      <c r="CM382" s="13"/>
      <c r="CN382" s="13"/>
      <c r="CO382" s="13"/>
      <c r="CP382" s="13"/>
      <c r="CQ382" s="13"/>
      <c r="CR382" s="13"/>
      <c r="CS382" s="13"/>
      <c r="CT382" s="13"/>
      <c r="CU382" s="13"/>
      <c r="CV382" s="13"/>
      <c r="CW382" s="13"/>
      <c r="CX382" s="13"/>
      <c r="CY382" s="13"/>
      <c r="CZ382" s="13"/>
      <c r="DA382" s="13"/>
      <c r="DB382" s="13"/>
      <c r="DC382" s="13"/>
      <c r="DD382" s="13"/>
      <c r="DE382" s="13"/>
      <c r="DF382" s="13"/>
      <c r="DG382" s="13"/>
      <c r="DH382" s="13"/>
      <c r="DI382" s="13"/>
      <c r="DJ382" s="13"/>
      <c r="DK382" s="13"/>
      <c r="DL382" s="13"/>
      <c r="DM382" s="13"/>
      <c r="DN382" s="13"/>
      <c r="DO382" s="13"/>
      <c r="DP382" s="13"/>
      <c r="DQ382" s="13"/>
      <c r="DR382" s="13"/>
      <c r="DS382" s="13"/>
      <c r="DT382" s="13"/>
      <c r="DU382" s="13"/>
      <c r="DV382" s="13"/>
      <c r="DW382" s="13"/>
      <c r="DX382" s="13"/>
      <c r="DY382" s="13"/>
      <c r="DZ382" s="13"/>
      <c r="EA382" s="13"/>
      <c r="EB382" s="13"/>
      <c r="EC382" s="13"/>
      <c r="ED382" s="13"/>
      <c r="EE382" s="13"/>
      <c r="EF382" s="13"/>
      <c r="EG382" s="13"/>
      <c r="EH382" s="13"/>
      <c r="EI382" s="13"/>
      <c r="EJ382" s="13"/>
      <c r="EK382" s="13"/>
      <c r="EL382" s="13"/>
      <c r="EM382" s="13"/>
      <c r="EN382" s="13"/>
      <c r="EO382" s="13"/>
      <c r="EP382" s="13"/>
      <c r="EQ382" s="13"/>
      <c r="ER382" s="13"/>
      <c r="ES382" s="13"/>
      <c r="ET382" s="13"/>
      <c r="EU382" s="13"/>
      <c r="EV382" s="13"/>
      <c r="EW382" s="13"/>
      <c r="EX382" s="13"/>
      <c r="EY382" s="13"/>
      <c r="EZ382" s="13"/>
      <c r="FA382" s="13"/>
      <c r="FB382" s="13"/>
      <c r="FC382" s="13"/>
      <c r="FD382" s="13"/>
      <c r="FE382" s="13"/>
      <c r="FF382" s="13"/>
      <c r="FG382" s="13"/>
      <c r="FH382" s="13"/>
      <c r="FI382" s="13"/>
      <c r="FJ382" s="13"/>
      <c r="FK382" s="13"/>
      <c r="FL382" s="13"/>
      <c r="FM382" s="13"/>
      <c r="FN382" s="13"/>
      <c r="FO382" s="13"/>
      <c r="FP382" s="13"/>
      <c r="FQ382" s="13"/>
      <c r="FR382" s="13"/>
      <c r="FS382" s="13"/>
      <c r="FT382" s="13"/>
      <c r="FU382" s="13"/>
      <c r="FV382" s="13"/>
      <c r="FW382" s="13"/>
      <c r="FX382" s="13"/>
      <c r="FY382" s="13"/>
      <c r="FZ382" s="13"/>
      <c r="GA382" s="13"/>
      <c r="GB382" s="13"/>
      <c r="GC382" s="13"/>
      <c r="GD382" s="13"/>
      <c r="GE382" s="13"/>
      <c r="GF382" s="13"/>
      <c r="GG382" s="13"/>
      <c r="GH382" s="13"/>
      <c r="GI382" s="13"/>
      <c r="GJ382" s="13"/>
      <c r="GK382" s="13"/>
      <c r="GL382" s="13"/>
      <c r="GM382" s="13"/>
      <c r="GN382" s="13"/>
      <c r="GO382" s="13"/>
      <c r="GP382" s="13"/>
      <c r="GQ382" s="13"/>
      <c r="GR382" s="13"/>
      <c r="GS382" s="13"/>
      <c r="GT382" s="13"/>
      <c r="GU382" s="13"/>
      <c r="GV382" s="13"/>
      <c r="GW382" s="13"/>
      <c r="GX382" s="13"/>
      <c r="GY382" s="13"/>
      <c r="GZ382" s="13"/>
      <c r="HA382" s="13"/>
      <c r="HB382" s="13"/>
      <c r="HC382" s="13"/>
      <c r="HD382" s="13"/>
      <c r="HE382" s="13"/>
      <c r="HF382" s="13"/>
      <c r="HG382" s="13"/>
      <c r="HH382" s="13"/>
      <c r="HI382" s="13"/>
      <c r="HJ382" s="13"/>
      <c r="HK382" s="13"/>
      <c r="HL382" s="13"/>
      <c r="HM382" s="13"/>
      <c r="HN382" s="13"/>
      <c r="HO382" s="13"/>
      <c r="HP382" s="13"/>
      <c r="HQ382" s="13"/>
      <c r="HR382" s="13"/>
      <c r="HS382" s="13"/>
      <c r="HT382" s="13"/>
      <c r="HU382" s="13"/>
      <c r="HV382" s="13"/>
      <c r="HW382" s="13"/>
      <c r="HX382" s="13"/>
      <c r="HY382" s="13"/>
      <c r="HZ382" s="13"/>
      <c r="IA382" s="13"/>
      <c r="IB382" s="13"/>
      <c r="IC382" s="13"/>
      <c r="ID382" s="13"/>
      <c r="IE382" s="13"/>
      <c r="IF382" s="13"/>
      <c r="IG382" s="13"/>
      <c r="IH382" s="13"/>
      <c r="II382" s="13"/>
      <c r="IJ382" s="13"/>
      <c r="IK382" s="13"/>
      <c r="IL382" s="13"/>
      <c r="IM382" s="13"/>
      <c r="IN382" s="13"/>
      <c r="IO382" s="13"/>
      <c r="IP382" s="13"/>
      <c r="IQ382" s="13"/>
      <c r="IR382" s="13"/>
      <c r="IS382" s="13"/>
      <c r="IT382" s="13"/>
      <c r="IU382" s="13"/>
      <c r="IV382" s="13"/>
      <c r="IW382" s="13"/>
      <c r="IX382" s="13"/>
      <c r="IY382" s="13"/>
      <c r="IZ382" s="13"/>
      <c r="JA382" s="13"/>
      <c r="JB382" s="13"/>
      <c r="JC382" s="13"/>
      <c r="JD382" s="13"/>
      <c r="JE382" s="13"/>
      <c r="JF382" s="13"/>
      <c r="JG382" s="13"/>
      <c r="JH382" s="13"/>
      <c r="JI382" s="13"/>
      <c r="JJ382" s="13"/>
      <c r="JK382" s="13"/>
    </row>
    <row r="383" spans="21:271" x14ac:dyDescent="0.2">
      <c r="U383" s="13"/>
      <c r="V383" s="13"/>
      <c r="W383" s="13"/>
      <c r="X383" s="13"/>
      <c r="Y383" s="13"/>
      <c r="Z383" s="13"/>
      <c r="AA383" s="13"/>
      <c r="AB383" s="13"/>
      <c r="AC383" s="13"/>
      <c r="AD383" s="13"/>
      <c r="AE383" s="13"/>
      <c r="AF383" s="13"/>
      <c r="AG383" s="13"/>
      <c r="AH383" s="13"/>
      <c r="AI383" s="13"/>
      <c r="AJ383" s="13"/>
      <c r="AK383" s="13"/>
      <c r="AL383" s="13"/>
      <c r="AM383" s="13"/>
      <c r="AN383" s="13"/>
      <c r="AO383" s="13"/>
      <c r="AP383" s="13"/>
      <c r="AQ383" s="13"/>
      <c r="AR383" s="13"/>
      <c r="AS383" s="13"/>
      <c r="AT383" s="13"/>
      <c r="AU383" s="13"/>
      <c r="AV383" s="13"/>
      <c r="AW383" s="13"/>
      <c r="AX383" s="13"/>
      <c r="AY383" s="13"/>
      <c r="AZ383" s="13"/>
      <c r="BA383" s="13"/>
      <c r="BB383" s="13"/>
      <c r="BC383" s="13"/>
      <c r="BD383" s="13"/>
      <c r="BE383" s="13"/>
      <c r="BF383" s="13"/>
      <c r="BG383" s="13"/>
      <c r="BH383" s="13"/>
      <c r="BI383" s="13"/>
      <c r="BJ383" s="13"/>
      <c r="BK383" s="13"/>
      <c r="BL383" s="13"/>
      <c r="BM383" s="13"/>
      <c r="BN383" s="13"/>
      <c r="BO383" s="13"/>
      <c r="BP383" s="13"/>
      <c r="BQ383" s="13"/>
      <c r="BR383" s="13"/>
      <c r="BS383" s="13"/>
      <c r="BT383" s="13"/>
      <c r="BU383" s="13"/>
      <c r="BV383" s="13"/>
      <c r="BW383" s="13"/>
      <c r="BX383" s="13"/>
      <c r="BY383" s="13"/>
      <c r="BZ383" s="13"/>
      <c r="CA383" s="13"/>
      <c r="CB383" s="13"/>
      <c r="CC383" s="13"/>
      <c r="CD383" s="13"/>
      <c r="CE383" s="13"/>
      <c r="CF383" s="13"/>
      <c r="CG383" s="13"/>
      <c r="CH383" s="13"/>
      <c r="CI383" s="13"/>
      <c r="CJ383" s="13"/>
      <c r="CK383" s="13"/>
      <c r="CL383" s="13"/>
      <c r="CM383" s="13"/>
      <c r="CN383" s="13"/>
      <c r="CO383" s="13"/>
      <c r="CP383" s="13"/>
      <c r="CQ383" s="13"/>
      <c r="CR383" s="13"/>
      <c r="CS383" s="13"/>
      <c r="CT383" s="13"/>
      <c r="CU383" s="13"/>
      <c r="CV383" s="13"/>
      <c r="CW383" s="13"/>
      <c r="CX383" s="13"/>
      <c r="CY383" s="13"/>
      <c r="CZ383" s="13"/>
      <c r="DA383" s="13"/>
      <c r="DB383" s="13"/>
      <c r="DC383" s="13"/>
      <c r="DD383" s="13"/>
      <c r="DE383" s="13"/>
      <c r="DF383" s="13"/>
      <c r="DG383" s="13"/>
      <c r="DH383" s="13"/>
      <c r="DI383" s="13"/>
      <c r="DJ383" s="13"/>
      <c r="DK383" s="13"/>
      <c r="DL383" s="13"/>
      <c r="DM383" s="13"/>
      <c r="DN383" s="13"/>
      <c r="DO383" s="13"/>
      <c r="DP383" s="13"/>
      <c r="DQ383" s="13"/>
      <c r="DR383" s="13"/>
      <c r="DS383" s="13"/>
      <c r="DT383" s="13"/>
      <c r="DU383" s="13"/>
      <c r="DV383" s="13"/>
      <c r="DW383" s="13"/>
      <c r="DX383" s="13"/>
      <c r="DY383" s="13"/>
      <c r="DZ383" s="13"/>
      <c r="EA383" s="13"/>
      <c r="EB383" s="13"/>
      <c r="EC383" s="13"/>
      <c r="ED383" s="13"/>
      <c r="EE383" s="13"/>
      <c r="EF383" s="13"/>
      <c r="EG383" s="13"/>
      <c r="EH383" s="13"/>
      <c r="EI383" s="13"/>
      <c r="EJ383" s="13"/>
      <c r="EK383" s="13"/>
      <c r="EL383" s="13"/>
      <c r="EM383" s="13"/>
      <c r="EN383" s="13"/>
      <c r="EO383" s="13"/>
      <c r="EP383" s="13"/>
      <c r="EQ383" s="13"/>
      <c r="ER383" s="13"/>
      <c r="ES383" s="13"/>
      <c r="ET383" s="13"/>
      <c r="EU383" s="13"/>
      <c r="EV383" s="13"/>
      <c r="EW383" s="13"/>
      <c r="EX383" s="13"/>
      <c r="EY383" s="13"/>
      <c r="EZ383" s="13"/>
      <c r="FA383" s="13"/>
      <c r="FB383" s="13"/>
      <c r="FC383" s="13"/>
      <c r="FD383" s="13"/>
      <c r="FE383" s="13"/>
      <c r="FF383" s="13"/>
      <c r="FG383" s="13"/>
      <c r="FH383" s="13"/>
      <c r="FI383" s="13"/>
      <c r="FJ383" s="13"/>
      <c r="FK383" s="13"/>
      <c r="FL383" s="13"/>
      <c r="FM383" s="13"/>
      <c r="FN383" s="13"/>
      <c r="FO383" s="13"/>
      <c r="FP383" s="13"/>
      <c r="FQ383" s="13"/>
      <c r="FR383" s="13"/>
      <c r="FS383" s="13"/>
      <c r="FT383" s="13"/>
      <c r="FU383" s="13"/>
      <c r="FV383" s="13"/>
      <c r="FW383" s="13"/>
      <c r="FX383" s="13"/>
      <c r="FY383" s="13"/>
      <c r="FZ383" s="13"/>
      <c r="GA383" s="13"/>
      <c r="GB383" s="13"/>
      <c r="GC383" s="13"/>
      <c r="GD383" s="13"/>
      <c r="GE383" s="13"/>
      <c r="GF383" s="13"/>
      <c r="GG383" s="13"/>
      <c r="GH383" s="13"/>
      <c r="GI383" s="13"/>
      <c r="GJ383" s="13"/>
      <c r="GK383" s="13"/>
      <c r="GL383" s="13"/>
      <c r="GM383" s="13"/>
      <c r="GN383" s="13"/>
      <c r="GO383" s="13"/>
      <c r="GP383" s="13"/>
      <c r="GQ383" s="13"/>
      <c r="GR383" s="13"/>
      <c r="GS383" s="13"/>
      <c r="GT383" s="13"/>
      <c r="GU383" s="13"/>
      <c r="GV383" s="13"/>
      <c r="GW383" s="13"/>
      <c r="GX383" s="13"/>
      <c r="GY383" s="13"/>
      <c r="GZ383" s="13"/>
      <c r="HA383" s="13"/>
      <c r="HB383" s="13"/>
      <c r="HC383" s="13"/>
      <c r="HD383" s="13"/>
      <c r="HE383" s="13"/>
      <c r="HF383" s="13"/>
      <c r="HG383" s="13"/>
      <c r="HH383" s="13"/>
      <c r="HI383" s="13"/>
      <c r="HJ383" s="13"/>
      <c r="HK383" s="13"/>
      <c r="HL383" s="13"/>
      <c r="HM383" s="13"/>
      <c r="HN383" s="13"/>
      <c r="HO383" s="13"/>
      <c r="HP383" s="13"/>
      <c r="HQ383" s="13"/>
      <c r="HR383" s="13"/>
      <c r="HS383" s="13"/>
      <c r="HT383" s="13"/>
      <c r="HU383" s="13"/>
      <c r="HV383" s="13"/>
      <c r="HW383" s="13"/>
      <c r="HX383" s="13"/>
      <c r="HY383" s="13"/>
      <c r="HZ383" s="13"/>
      <c r="IA383" s="13"/>
      <c r="IB383" s="13"/>
      <c r="IC383" s="13"/>
      <c r="ID383" s="13"/>
      <c r="IE383" s="13"/>
      <c r="IF383" s="13"/>
      <c r="IG383" s="13"/>
      <c r="IH383" s="13"/>
      <c r="II383" s="13"/>
      <c r="IJ383" s="13"/>
      <c r="IK383" s="13"/>
      <c r="IL383" s="13"/>
      <c r="IM383" s="13"/>
      <c r="IN383" s="13"/>
      <c r="IO383" s="13"/>
      <c r="IP383" s="13"/>
      <c r="IQ383" s="13"/>
      <c r="IR383" s="13"/>
      <c r="IS383" s="13"/>
      <c r="IT383" s="13"/>
      <c r="IU383" s="13"/>
      <c r="IV383" s="13"/>
      <c r="IW383" s="13"/>
      <c r="IX383" s="13"/>
      <c r="IY383" s="13"/>
      <c r="IZ383" s="13"/>
      <c r="JA383" s="13"/>
      <c r="JB383" s="13"/>
      <c r="JC383" s="13"/>
      <c r="JD383" s="13"/>
      <c r="JE383" s="13"/>
      <c r="JF383" s="13"/>
      <c r="JG383" s="13"/>
      <c r="JH383" s="13"/>
      <c r="JI383" s="13"/>
      <c r="JJ383" s="13"/>
      <c r="JK383" s="13"/>
    </row>
    <row r="384" spans="21:271" x14ac:dyDescent="0.2">
      <c r="U384" s="13"/>
      <c r="V384" s="13"/>
      <c r="W384" s="13"/>
      <c r="X384" s="13"/>
      <c r="Y384" s="13"/>
      <c r="Z384" s="13"/>
      <c r="AA384" s="13"/>
      <c r="AB384" s="13"/>
      <c r="AC384" s="13"/>
      <c r="AD384" s="13"/>
      <c r="AE384" s="13"/>
      <c r="AF384" s="13"/>
      <c r="AG384" s="13"/>
      <c r="AH384" s="13"/>
      <c r="AI384" s="13"/>
      <c r="AJ384" s="13"/>
      <c r="AK384" s="13"/>
      <c r="AL384" s="13"/>
      <c r="AM384" s="13"/>
      <c r="AN384" s="13"/>
      <c r="AO384" s="13"/>
      <c r="AP384" s="13"/>
      <c r="AQ384" s="13"/>
      <c r="AR384" s="13"/>
      <c r="AS384" s="13"/>
      <c r="AT384" s="13"/>
      <c r="AU384" s="13"/>
      <c r="AV384" s="13"/>
      <c r="AW384" s="13"/>
      <c r="AX384" s="13"/>
      <c r="AY384" s="13"/>
      <c r="AZ384" s="13"/>
      <c r="BA384" s="13"/>
      <c r="BB384" s="13"/>
      <c r="BC384" s="13"/>
      <c r="BD384" s="13"/>
      <c r="BE384" s="13"/>
      <c r="BF384" s="13"/>
      <c r="BG384" s="13"/>
      <c r="BH384" s="13"/>
      <c r="BI384" s="13"/>
      <c r="BJ384" s="13"/>
      <c r="BK384" s="13"/>
      <c r="BL384" s="13"/>
      <c r="BM384" s="13"/>
      <c r="BN384" s="13"/>
      <c r="BO384" s="13"/>
      <c r="BP384" s="13"/>
      <c r="BQ384" s="13"/>
      <c r="BR384" s="13"/>
      <c r="BS384" s="13"/>
      <c r="BT384" s="13"/>
      <c r="BU384" s="13"/>
      <c r="BV384" s="13"/>
      <c r="BW384" s="13"/>
      <c r="BX384" s="13"/>
      <c r="BY384" s="13"/>
      <c r="BZ384" s="13"/>
      <c r="CA384" s="13"/>
      <c r="CB384" s="13"/>
      <c r="CC384" s="13"/>
      <c r="CD384" s="13"/>
      <c r="CE384" s="13"/>
      <c r="CF384" s="13"/>
      <c r="CG384" s="13"/>
      <c r="CH384" s="13"/>
      <c r="CI384" s="13"/>
      <c r="CJ384" s="13"/>
      <c r="CK384" s="13"/>
      <c r="CL384" s="13"/>
      <c r="CM384" s="13"/>
      <c r="CN384" s="13"/>
      <c r="CO384" s="13"/>
      <c r="CP384" s="13"/>
      <c r="CQ384" s="13"/>
      <c r="CR384" s="13"/>
      <c r="CS384" s="13"/>
      <c r="CT384" s="13"/>
      <c r="CU384" s="13"/>
      <c r="CV384" s="13"/>
      <c r="CW384" s="13"/>
      <c r="CX384" s="13"/>
      <c r="CY384" s="13"/>
      <c r="CZ384" s="13"/>
      <c r="DA384" s="13"/>
      <c r="DB384" s="13"/>
      <c r="DC384" s="13"/>
      <c r="DD384" s="13"/>
      <c r="DE384" s="13"/>
      <c r="DF384" s="13"/>
      <c r="DG384" s="13"/>
      <c r="DH384" s="13"/>
      <c r="DI384" s="13"/>
      <c r="DJ384" s="13"/>
      <c r="DK384" s="13"/>
      <c r="DL384" s="13"/>
      <c r="DM384" s="13"/>
      <c r="DN384" s="13"/>
      <c r="DO384" s="13"/>
      <c r="DP384" s="13"/>
      <c r="DQ384" s="13"/>
      <c r="DR384" s="13"/>
      <c r="DS384" s="13"/>
      <c r="DT384" s="13"/>
      <c r="DU384" s="13"/>
      <c r="DV384" s="13"/>
      <c r="DW384" s="13"/>
      <c r="DX384" s="13"/>
      <c r="DY384" s="13"/>
      <c r="DZ384" s="13"/>
      <c r="EA384" s="13"/>
      <c r="EB384" s="13"/>
      <c r="EC384" s="13"/>
      <c r="ED384" s="13"/>
      <c r="EE384" s="13"/>
      <c r="EF384" s="13"/>
      <c r="EG384" s="13"/>
      <c r="EH384" s="13"/>
      <c r="EI384" s="13"/>
      <c r="EJ384" s="13"/>
      <c r="EK384" s="13"/>
      <c r="EL384" s="13"/>
      <c r="EM384" s="13"/>
      <c r="EN384" s="13"/>
      <c r="EO384" s="13"/>
      <c r="EP384" s="13"/>
      <c r="EQ384" s="13"/>
      <c r="ER384" s="13"/>
      <c r="ES384" s="13"/>
      <c r="ET384" s="13"/>
      <c r="EU384" s="13"/>
      <c r="EV384" s="13"/>
      <c r="EW384" s="13"/>
      <c r="EX384" s="13"/>
      <c r="EY384" s="13"/>
      <c r="EZ384" s="13"/>
      <c r="FA384" s="13"/>
      <c r="FB384" s="13"/>
      <c r="FC384" s="13"/>
      <c r="FD384" s="13"/>
      <c r="FE384" s="13"/>
      <c r="FF384" s="13"/>
      <c r="FG384" s="13"/>
      <c r="FH384" s="13"/>
      <c r="FI384" s="13"/>
      <c r="FJ384" s="13"/>
      <c r="FK384" s="13"/>
      <c r="FL384" s="13"/>
      <c r="FM384" s="13"/>
      <c r="FN384" s="13"/>
      <c r="FO384" s="13"/>
      <c r="FP384" s="13"/>
      <c r="FQ384" s="13"/>
      <c r="FR384" s="13"/>
      <c r="FS384" s="13"/>
      <c r="FT384" s="13"/>
      <c r="FU384" s="13"/>
      <c r="FV384" s="13"/>
      <c r="FW384" s="13"/>
      <c r="FX384" s="13"/>
      <c r="FY384" s="13"/>
      <c r="FZ384" s="13"/>
      <c r="GA384" s="13"/>
      <c r="GB384" s="13"/>
      <c r="GC384" s="13"/>
      <c r="GD384" s="13"/>
      <c r="GE384" s="13"/>
      <c r="GF384" s="13"/>
      <c r="GG384" s="13"/>
      <c r="GH384" s="13"/>
      <c r="GI384" s="13"/>
      <c r="GJ384" s="13"/>
      <c r="GK384" s="13"/>
      <c r="GL384" s="13"/>
      <c r="GM384" s="13"/>
      <c r="GN384" s="13"/>
      <c r="GO384" s="13"/>
      <c r="GP384" s="13"/>
      <c r="GQ384" s="13"/>
      <c r="GR384" s="13"/>
      <c r="GS384" s="13"/>
      <c r="GT384" s="13"/>
      <c r="GU384" s="13"/>
      <c r="GV384" s="13"/>
      <c r="GW384" s="13"/>
      <c r="GX384" s="13"/>
      <c r="GY384" s="13"/>
      <c r="GZ384" s="13"/>
      <c r="HA384" s="13"/>
      <c r="HB384" s="13"/>
      <c r="HC384" s="13"/>
      <c r="HD384" s="13"/>
      <c r="HE384" s="13"/>
      <c r="HF384" s="13"/>
      <c r="HG384" s="13"/>
      <c r="HH384" s="13"/>
      <c r="HI384" s="13"/>
      <c r="HJ384" s="13"/>
      <c r="HK384" s="13"/>
      <c r="HL384" s="13"/>
      <c r="HM384" s="13"/>
      <c r="HN384" s="13"/>
      <c r="HO384" s="13"/>
      <c r="HP384" s="13"/>
      <c r="HQ384" s="13"/>
      <c r="HR384" s="13"/>
      <c r="HS384" s="13"/>
      <c r="HT384" s="13"/>
      <c r="HU384" s="13"/>
      <c r="HV384" s="13"/>
      <c r="HW384" s="13"/>
      <c r="HX384" s="13"/>
      <c r="HY384" s="13"/>
      <c r="HZ384" s="13"/>
      <c r="IA384" s="13"/>
      <c r="IB384" s="13"/>
      <c r="IC384" s="13"/>
      <c r="ID384" s="13"/>
      <c r="IE384" s="13"/>
      <c r="IF384" s="13"/>
      <c r="IG384" s="13"/>
      <c r="IH384" s="13"/>
      <c r="II384" s="13"/>
      <c r="IJ384" s="13"/>
      <c r="IK384" s="13"/>
      <c r="IL384" s="13"/>
      <c r="IM384" s="13"/>
      <c r="IN384" s="13"/>
      <c r="IO384" s="13"/>
      <c r="IP384" s="13"/>
      <c r="IQ384" s="13"/>
      <c r="IR384" s="13"/>
      <c r="IS384" s="13"/>
      <c r="IT384" s="13"/>
      <c r="IU384" s="13"/>
      <c r="IV384" s="13"/>
      <c r="IW384" s="13"/>
      <c r="IX384" s="13"/>
      <c r="IY384" s="13"/>
      <c r="IZ384" s="13"/>
      <c r="JA384" s="13"/>
      <c r="JB384" s="13"/>
      <c r="JC384" s="13"/>
      <c r="JD384" s="13"/>
      <c r="JE384" s="13"/>
      <c r="JF384" s="13"/>
      <c r="JG384" s="13"/>
      <c r="JH384" s="13"/>
      <c r="JI384" s="13"/>
      <c r="JJ384" s="13"/>
      <c r="JK384" s="13"/>
    </row>
    <row r="385" spans="21:271" x14ac:dyDescent="0.2">
      <c r="U385" s="13"/>
      <c r="V385" s="13"/>
      <c r="W385" s="13"/>
      <c r="X385" s="13"/>
      <c r="Y385" s="13"/>
      <c r="Z385" s="13"/>
      <c r="AA385" s="13"/>
      <c r="AB385" s="13"/>
      <c r="AC385" s="13"/>
      <c r="AD385" s="13"/>
      <c r="AE385" s="13"/>
      <c r="AF385" s="13"/>
      <c r="AG385" s="13"/>
      <c r="AH385" s="13"/>
      <c r="AI385" s="13"/>
      <c r="AJ385" s="13"/>
      <c r="AK385" s="13"/>
      <c r="AL385" s="13"/>
      <c r="AM385" s="13"/>
      <c r="AN385" s="13"/>
      <c r="AO385" s="13"/>
      <c r="AP385" s="13"/>
      <c r="AQ385" s="13"/>
      <c r="AR385" s="13"/>
      <c r="AS385" s="13"/>
      <c r="AT385" s="13"/>
      <c r="AU385" s="13"/>
      <c r="AV385" s="13"/>
      <c r="AW385" s="13"/>
      <c r="AX385" s="13"/>
      <c r="AY385" s="13"/>
      <c r="AZ385" s="13"/>
      <c r="BA385" s="13"/>
      <c r="BB385" s="13"/>
      <c r="BC385" s="13"/>
      <c r="BD385" s="13"/>
      <c r="BE385" s="13"/>
      <c r="BF385" s="13"/>
      <c r="BG385" s="13"/>
      <c r="BH385" s="13"/>
      <c r="BI385" s="13"/>
      <c r="BJ385" s="13"/>
      <c r="BK385" s="13"/>
      <c r="BL385" s="13"/>
      <c r="BM385" s="13"/>
      <c r="BN385" s="13"/>
      <c r="BO385" s="13"/>
      <c r="BP385" s="13"/>
      <c r="BQ385" s="13"/>
      <c r="BR385" s="13"/>
      <c r="BS385" s="13"/>
      <c r="BT385" s="13"/>
      <c r="BU385" s="13"/>
      <c r="BV385" s="13"/>
      <c r="BW385" s="13"/>
      <c r="BX385" s="13"/>
      <c r="BY385" s="13"/>
      <c r="BZ385" s="13"/>
      <c r="CA385" s="13"/>
      <c r="CB385" s="13"/>
      <c r="CC385" s="13"/>
      <c r="CD385" s="13"/>
      <c r="CE385" s="13"/>
      <c r="CF385" s="13"/>
      <c r="CG385" s="13"/>
      <c r="CH385" s="13"/>
      <c r="CI385" s="13"/>
      <c r="CJ385" s="13"/>
      <c r="CK385" s="13"/>
      <c r="CL385" s="13"/>
      <c r="CM385" s="13"/>
      <c r="CN385" s="13"/>
      <c r="CO385" s="13"/>
      <c r="CP385" s="13"/>
      <c r="CQ385" s="13"/>
      <c r="CR385" s="13"/>
      <c r="CS385" s="13"/>
      <c r="CT385" s="13"/>
      <c r="CU385" s="13"/>
      <c r="CV385" s="13"/>
      <c r="CW385" s="13"/>
      <c r="CX385" s="13"/>
      <c r="CY385" s="13"/>
      <c r="CZ385" s="13"/>
      <c r="DA385" s="13"/>
      <c r="DB385" s="13"/>
      <c r="DC385" s="13"/>
      <c r="DD385" s="13"/>
      <c r="DE385" s="13"/>
      <c r="DF385" s="13"/>
      <c r="DG385" s="13"/>
      <c r="DH385" s="13"/>
      <c r="DI385" s="13"/>
      <c r="DJ385" s="13"/>
      <c r="DK385" s="13"/>
      <c r="DL385" s="13"/>
      <c r="DM385" s="13"/>
      <c r="DN385" s="13"/>
      <c r="DO385" s="13"/>
      <c r="DP385" s="13"/>
      <c r="DQ385" s="13"/>
      <c r="DR385" s="13"/>
      <c r="DS385" s="13"/>
      <c r="DT385" s="13"/>
      <c r="DU385" s="13"/>
      <c r="DV385" s="13"/>
      <c r="DW385" s="13"/>
      <c r="DX385" s="13"/>
      <c r="DY385" s="13"/>
      <c r="DZ385" s="13"/>
      <c r="EA385" s="13"/>
      <c r="EB385" s="13"/>
      <c r="EC385" s="13"/>
      <c r="ED385" s="13"/>
      <c r="EE385" s="13"/>
      <c r="EF385" s="13"/>
      <c r="EG385" s="13"/>
      <c r="EH385" s="13"/>
      <c r="EI385" s="13"/>
      <c r="EJ385" s="13"/>
      <c r="EK385" s="13"/>
      <c r="EL385" s="13"/>
      <c r="EM385" s="13"/>
      <c r="EN385" s="13"/>
      <c r="EO385" s="13"/>
      <c r="EP385" s="13"/>
      <c r="EQ385" s="13"/>
      <c r="ER385" s="13"/>
      <c r="ES385" s="13"/>
      <c r="ET385" s="13"/>
      <c r="EU385" s="13"/>
      <c r="EV385" s="13"/>
      <c r="EW385" s="13"/>
      <c r="EX385" s="13"/>
      <c r="EY385" s="13"/>
      <c r="EZ385" s="13"/>
      <c r="FA385" s="13"/>
      <c r="FB385" s="13"/>
      <c r="FC385" s="13"/>
      <c r="FD385" s="13"/>
      <c r="FE385" s="13"/>
      <c r="FF385" s="13"/>
      <c r="FG385" s="13"/>
      <c r="FH385" s="13"/>
      <c r="FI385" s="13"/>
      <c r="FJ385" s="13"/>
      <c r="FK385" s="13"/>
      <c r="FL385" s="13"/>
      <c r="FM385" s="13"/>
      <c r="FN385" s="13"/>
      <c r="FO385" s="13"/>
      <c r="FP385" s="13"/>
      <c r="FQ385" s="13"/>
      <c r="FR385" s="13"/>
      <c r="FS385" s="13"/>
      <c r="FT385" s="13"/>
      <c r="FU385" s="13"/>
      <c r="FV385" s="13"/>
      <c r="FW385" s="13"/>
      <c r="FX385" s="13"/>
      <c r="FY385" s="13"/>
      <c r="FZ385" s="13"/>
      <c r="GA385" s="13"/>
      <c r="GB385" s="13"/>
      <c r="GC385" s="13"/>
      <c r="GD385" s="13"/>
      <c r="GE385" s="13"/>
      <c r="GF385" s="13"/>
      <c r="GG385" s="13"/>
      <c r="GH385" s="13"/>
      <c r="GI385" s="13"/>
      <c r="GJ385" s="13"/>
      <c r="GK385" s="13"/>
      <c r="GL385" s="13"/>
      <c r="GM385" s="13"/>
      <c r="GN385" s="13"/>
      <c r="GO385" s="13"/>
      <c r="GP385" s="13"/>
      <c r="GQ385" s="13"/>
      <c r="GR385" s="13"/>
      <c r="GS385" s="13"/>
      <c r="GT385" s="13"/>
      <c r="GU385" s="13"/>
      <c r="GV385" s="13"/>
      <c r="GW385" s="13"/>
      <c r="GX385" s="13"/>
      <c r="GY385" s="13"/>
      <c r="GZ385" s="13"/>
      <c r="HA385" s="13"/>
      <c r="HB385" s="13"/>
      <c r="HC385" s="13"/>
      <c r="HD385" s="13"/>
      <c r="HE385" s="13"/>
      <c r="HF385" s="13"/>
      <c r="HG385" s="13"/>
      <c r="HH385" s="13"/>
      <c r="HI385" s="13"/>
      <c r="HJ385" s="13"/>
      <c r="HK385" s="13"/>
      <c r="HL385" s="13"/>
      <c r="HM385" s="13"/>
      <c r="HN385" s="13"/>
      <c r="HO385" s="13"/>
      <c r="HP385" s="13"/>
      <c r="HQ385" s="13"/>
      <c r="HR385" s="13"/>
      <c r="HS385" s="13"/>
      <c r="HT385" s="13"/>
      <c r="HU385" s="13"/>
      <c r="HV385" s="13"/>
      <c r="HW385" s="13"/>
      <c r="HX385" s="13"/>
      <c r="HY385" s="13"/>
      <c r="HZ385" s="13"/>
      <c r="IA385" s="13"/>
      <c r="IB385" s="13"/>
      <c r="IC385" s="13"/>
      <c r="ID385" s="13"/>
      <c r="IE385" s="13"/>
      <c r="IF385" s="13"/>
      <c r="IG385" s="13"/>
      <c r="IH385" s="13"/>
      <c r="II385" s="13"/>
      <c r="IJ385" s="13"/>
      <c r="IK385" s="13"/>
      <c r="IL385" s="13"/>
      <c r="IM385" s="13"/>
      <c r="IN385" s="13"/>
      <c r="IO385" s="13"/>
      <c r="IP385" s="13"/>
      <c r="IQ385" s="13"/>
      <c r="IR385" s="13"/>
      <c r="IS385" s="13"/>
      <c r="IT385" s="13"/>
      <c r="IU385" s="13"/>
      <c r="IV385" s="13"/>
      <c r="IW385" s="13"/>
      <c r="IX385" s="13"/>
      <c r="IY385" s="13"/>
      <c r="IZ385" s="13"/>
      <c r="JA385" s="13"/>
      <c r="JB385" s="13"/>
      <c r="JC385" s="13"/>
      <c r="JD385" s="13"/>
      <c r="JE385" s="13"/>
      <c r="JF385" s="13"/>
      <c r="JG385" s="13"/>
      <c r="JH385" s="13"/>
      <c r="JI385" s="13"/>
      <c r="JJ385" s="13"/>
      <c r="JK385" s="13"/>
    </row>
    <row r="386" spans="21:271" x14ac:dyDescent="0.2">
      <c r="U386" s="13"/>
      <c r="V386" s="13"/>
      <c r="W386" s="13"/>
      <c r="X386" s="13"/>
      <c r="Y386" s="13"/>
      <c r="Z386" s="13"/>
      <c r="AA386" s="13"/>
      <c r="AB386" s="13"/>
      <c r="AC386" s="13"/>
      <c r="AD386" s="13"/>
      <c r="AE386" s="13"/>
      <c r="AF386" s="13"/>
      <c r="AG386" s="13"/>
      <c r="AH386" s="13"/>
      <c r="AI386" s="13"/>
      <c r="AJ386" s="13"/>
      <c r="AK386" s="13"/>
      <c r="AL386" s="13"/>
      <c r="AM386" s="13"/>
      <c r="AN386" s="13"/>
      <c r="AO386" s="13"/>
      <c r="AP386" s="13"/>
      <c r="AQ386" s="13"/>
      <c r="AR386" s="13"/>
      <c r="AS386" s="13"/>
      <c r="AT386" s="13"/>
      <c r="AU386" s="13"/>
      <c r="AV386" s="13"/>
      <c r="AW386" s="13"/>
      <c r="AX386" s="13"/>
      <c r="AY386" s="13"/>
      <c r="AZ386" s="13"/>
      <c r="BA386" s="13"/>
      <c r="BB386" s="13"/>
      <c r="BC386" s="13"/>
      <c r="BD386" s="13"/>
      <c r="BE386" s="13"/>
      <c r="BF386" s="13"/>
      <c r="BG386" s="13"/>
      <c r="BH386" s="13"/>
      <c r="BI386" s="13"/>
      <c r="BJ386" s="13"/>
      <c r="BK386" s="13"/>
      <c r="BL386" s="13"/>
      <c r="BM386" s="13"/>
      <c r="BN386" s="13"/>
      <c r="BO386" s="13"/>
      <c r="BP386" s="13"/>
      <c r="BQ386" s="13"/>
      <c r="BR386" s="13"/>
      <c r="BS386" s="13"/>
      <c r="BT386" s="13"/>
      <c r="BU386" s="13"/>
      <c r="BV386" s="13"/>
      <c r="BW386" s="13"/>
      <c r="BX386" s="13"/>
      <c r="BY386" s="13"/>
      <c r="BZ386" s="13"/>
      <c r="CA386" s="13"/>
      <c r="CB386" s="13"/>
      <c r="CC386" s="13"/>
      <c r="CD386" s="13"/>
      <c r="CE386" s="13"/>
      <c r="CF386" s="13"/>
      <c r="CG386" s="13"/>
      <c r="CH386" s="13"/>
      <c r="CI386" s="13"/>
      <c r="CJ386" s="13"/>
      <c r="CK386" s="13"/>
      <c r="CL386" s="13"/>
      <c r="CM386" s="13"/>
      <c r="CN386" s="13"/>
      <c r="CO386" s="13"/>
      <c r="CP386" s="13"/>
      <c r="CQ386" s="13"/>
      <c r="CR386" s="13"/>
      <c r="CS386" s="13"/>
      <c r="CT386" s="13"/>
      <c r="CU386" s="13"/>
      <c r="CV386" s="13"/>
      <c r="CW386" s="13"/>
      <c r="CX386" s="13"/>
      <c r="CY386" s="13"/>
      <c r="CZ386" s="13"/>
      <c r="DA386" s="13"/>
      <c r="DB386" s="13"/>
      <c r="DC386" s="13"/>
      <c r="DD386" s="13"/>
      <c r="DE386" s="13"/>
      <c r="DF386" s="13"/>
      <c r="DG386" s="13"/>
      <c r="DH386" s="13"/>
      <c r="DI386" s="13"/>
      <c r="DJ386" s="13"/>
      <c r="DK386" s="13"/>
      <c r="DL386" s="13"/>
      <c r="DM386" s="13"/>
      <c r="DN386" s="13"/>
      <c r="DO386" s="13"/>
      <c r="DP386" s="13"/>
      <c r="DQ386" s="13"/>
      <c r="DR386" s="13"/>
      <c r="DS386" s="13"/>
      <c r="DT386" s="13"/>
      <c r="DU386" s="13"/>
      <c r="DV386" s="13"/>
      <c r="DW386" s="13"/>
      <c r="DX386" s="13"/>
      <c r="DY386" s="13"/>
      <c r="DZ386" s="13"/>
      <c r="EA386" s="13"/>
      <c r="EB386" s="13"/>
      <c r="EC386" s="13"/>
      <c r="ED386" s="13"/>
      <c r="EE386" s="13"/>
      <c r="EF386" s="13"/>
      <c r="EG386" s="13"/>
      <c r="EH386" s="13"/>
      <c r="EI386" s="13"/>
      <c r="EJ386" s="13"/>
      <c r="EK386" s="13"/>
      <c r="EL386" s="13"/>
      <c r="EM386" s="13"/>
      <c r="EN386" s="13"/>
      <c r="EO386" s="13"/>
      <c r="EP386" s="13"/>
      <c r="EQ386" s="13"/>
      <c r="ER386" s="13"/>
      <c r="ES386" s="13"/>
      <c r="ET386" s="13"/>
      <c r="EU386" s="13"/>
      <c r="EV386" s="13"/>
      <c r="EW386" s="13"/>
      <c r="EX386" s="13"/>
      <c r="EY386" s="13"/>
      <c r="EZ386" s="13"/>
      <c r="FA386" s="13"/>
      <c r="FB386" s="13"/>
      <c r="FC386" s="13"/>
      <c r="FD386" s="13"/>
      <c r="FE386" s="13"/>
      <c r="FF386" s="13"/>
      <c r="FG386" s="13"/>
      <c r="FH386" s="13"/>
      <c r="FI386" s="13"/>
      <c r="FJ386" s="13"/>
      <c r="FK386" s="13"/>
      <c r="FL386" s="13"/>
      <c r="FM386" s="13"/>
      <c r="FN386" s="13"/>
      <c r="FO386" s="13"/>
      <c r="FP386" s="13"/>
      <c r="FQ386" s="13"/>
      <c r="FR386" s="13"/>
      <c r="FS386" s="13"/>
      <c r="FT386" s="13"/>
      <c r="FU386" s="13"/>
      <c r="FV386" s="13"/>
      <c r="FW386" s="13"/>
      <c r="FX386" s="13"/>
      <c r="FY386" s="13"/>
      <c r="FZ386" s="13"/>
      <c r="GA386" s="13"/>
      <c r="GB386" s="13"/>
      <c r="GC386" s="13"/>
      <c r="GD386" s="13"/>
      <c r="GE386" s="13"/>
      <c r="GF386" s="13"/>
      <c r="GG386" s="13"/>
      <c r="GH386" s="13"/>
      <c r="GI386" s="13"/>
      <c r="GJ386" s="13"/>
      <c r="GK386" s="13"/>
      <c r="GL386" s="13"/>
      <c r="GM386" s="13"/>
      <c r="GN386" s="13"/>
      <c r="GO386" s="13"/>
      <c r="GP386" s="13"/>
      <c r="GQ386" s="13"/>
      <c r="GR386" s="13"/>
      <c r="GS386" s="13"/>
      <c r="GT386" s="13"/>
      <c r="GU386" s="13"/>
      <c r="GV386" s="13"/>
      <c r="GW386" s="13"/>
      <c r="GX386" s="13"/>
      <c r="GY386" s="13"/>
      <c r="GZ386" s="13"/>
      <c r="HA386" s="13"/>
      <c r="HB386" s="13"/>
      <c r="HC386" s="13"/>
      <c r="HD386" s="13"/>
      <c r="HE386" s="13"/>
      <c r="HF386" s="13"/>
      <c r="HG386" s="13"/>
      <c r="HH386" s="13"/>
      <c r="HI386" s="13"/>
      <c r="HJ386" s="13"/>
      <c r="HK386" s="13"/>
      <c r="HL386" s="13"/>
      <c r="HM386" s="13"/>
      <c r="HN386" s="13"/>
      <c r="HO386" s="13"/>
      <c r="HP386" s="13"/>
      <c r="HQ386" s="13"/>
      <c r="HR386" s="13"/>
      <c r="HS386" s="13"/>
      <c r="HT386" s="13"/>
      <c r="HU386" s="13"/>
      <c r="HV386" s="13"/>
      <c r="HW386" s="13"/>
      <c r="HX386" s="13"/>
      <c r="HY386" s="13"/>
      <c r="HZ386" s="13"/>
      <c r="IA386" s="13"/>
      <c r="IB386" s="13"/>
      <c r="IC386" s="13"/>
      <c r="ID386" s="13"/>
      <c r="IE386" s="13"/>
      <c r="IF386" s="13"/>
      <c r="IG386" s="13"/>
      <c r="IH386" s="13"/>
      <c r="II386" s="13"/>
      <c r="IJ386" s="13"/>
      <c r="IK386" s="13"/>
      <c r="IL386" s="13"/>
      <c r="IM386" s="13"/>
      <c r="IN386" s="13"/>
      <c r="IO386" s="13"/>
      <c r="IP386" s="13"/>
      <c r="IQ386" s="13"/>
      <c r="IR386" s="13"/>
      <c r="IS386" s="13"/>
      <c r="IT386" s="13"/>
      <c r="IU386" s="13"/>
      <c r="IV386" s="13"/>
      <c r="IW386" s="13"/>
      <c r="IX386" s="13"/>
      <c r="IY386" s="13"/>
      <c r="IZ386" s="13"/>
      <c r="JA386" s="13"/>
      <c r="JB386" s="13"/>
      <c r="JC386" s="13"/>
      <c r="JD386" s="13"/>
      <c r="JE386" s="13"/>
      <c r="JF386" s="13"/>
      <c r="JG386" s="13"/>
      <c r="JH386" s="13"/>
      <c r="JI386" s="13"/>
      <c r="JJ386" s="13"/>
      <c r="JK386" s="13"/>
    </row>
    <row r="387" spans="21:271" x14ac:dyDescent="0.2">
      <c r="U387" s="13"/>
      <c r="V387" s="13"/>
      <c r="W387" s="13"/>
      <c r="X387" s="13"/>
      <c r="Y387" s="13"/>
      <c r="Z387" s="13"/>
      <c r="AA387" s="13"/>
      <c r="AB387" s="13"/>
      <c r="AC387" s="13"/>
      <c r="AD387" s="13"/>
      <c r="AE387" s="13"/>
      <c r="AF387" s="13"/>
      <c r="AG387" s="13"/>
      <c r="AH387" s="13"/>
      <c r="AI387" s="13"/>
      <c r="AJ387" s="13"/>
      <c r="AK387" s="13"/>
      <c r="AL387" s="13"/>
      <c r="AM387" s="13"/>
      <c r="AN387" s="13"/>
      <c r="AO387" s="13"/>
      <c r="AP387" s="13"/>
      <c r="AQ387" s="13"/>
      <c r="AR387" s="13"/>
      <c r="AS387" s="13"/>
      <c r="AT387" s="13"/>
      <c r="AU387" s="13"/>
      <c r="AV387" s="13"/>
      <c r="AW387" s="13"/>
      <c r="AX387" s="13"/>
      <c r="AY387" s="13"/>
      <c r="AZ387" s="13"/>
      <c r="BA387" s="13"/>
      <c r="BB387" s="13"/>
      <c r="BC387" s="13"/>
      <c r="BD387" s="13"/>
      <c r="BE387" s="13"/>
      <c r="BF387" s="13"/>
      <c r="BG387" s="13"/>
      <c r="BH387" s="13"/>
      <c r="BI387" s="13"/>
      <c r="BJ387" s="13"/>
      <c r="BK387" s="13"/>
      <c r="BL387" s="13"/>
      <c r="BM387" s="13"/>
      <c r="BN387" s="13"/>
      <c r="BO387" s="13"/>
      <c r="BP387" s="13"/>
      <c r="BQ387" s="13"/>
      <c r="BR387" s="13"/>
      <c r="BS387" s="13"/>
      <c r="BT387" s="13"/>
      <c r="BU387" s="13"/>
      <c r="BV387" s="13"/>
      <c r="BW387" s="13"/>
      <c r="BX387" s="13"/>
      <c r="BY387" s="13"/>
      <c r="BZ387" s="13"/>
      <c r="CA387" s="13"/>
      <c r="CB387" s="13"/>
      <c r="CC387" s="13"/>
      <c r="CD387" s="13"/>
      <c r="CE387" s="13"/>
      <c r="CF387" s="13"/>
      <c r="CG387" s="13"/>
      <c r="CH387" s="13"/>
      <c r="CI387" s="13"/>
      <c r="CJ387" s="13"/>
      <c r="CK387" s="13"/>
      <c r="CL387" s="13"/>
      <c r="CM387" s="13"/>
      <c r="CN387" s="13"/>
      <c r="CO387" s="13"/>
      <c r="CP387" s="13"/>
      <c r="CQ387" s="13"/>
      <c r="CR387" s="13"/>
      <c r="CS387" s="13"/>
      <c r="CT387" s="13"/>
      <c r="CU387" s="13"/>
      <c r="CV387" s="13"/>
      <c r="CW387" s="13"/>
      <c r="CX387" s="13"/>
      <c r="CY387" s="13"/>
      <c r="CZ387" s="13"/>
      <c r="DA387" s="13"/>
      <c r="DB387" s="13"/>
      <c r="DC387" s="13"/>
      <c r="DD387" s="13"/>
      <c r="DE387" s="13"/>
      <c r="DF387" s="13"/>
      <c r="DG387" s="13"/>
      <c r="DH387" s="13"/>
      <c r="DI387" s="13"/>
      <c r="DJ387" s="13"/>
      <c r="DK387" s="13"/>
      <c r="DL387" s="13"/>
      <c r="DM387" s="13"/>
      <c r="DN387" s="13"/>
      <c r="DO387" s="13"/>
      <c r="DP387" s="13"/>
      <c r="DQ387" s="13"/>
      <c r="DR387" s="13"/>
      <c r="DS387" s="13"/>
      <c r="DT387" s="13"/>
      <c r="DU387" s="13"/>
      <c r="DV387" s="13"/>
      <c r="DW387" s="13"/>
      <c r="DX387" s="13"/>
      <c r="DY387" s="13"/>
      <c r="DZ387" s="13"/>
      <c r="EA387" s="13"/>
      <c r="EB387" s="13"/>
      <c r="EC387" s="13"/>
      <c r="ED387" s="13"/>
      <c r="EE387" s="13"/>
      <c r="EF387" s="13"/>
      <c r="EG387" s="13"/>
      <c r="EH387" s="13"/>
      <c r="EI387" s="13"/>
      <c r="EJ387" s="13"/>
      <c r="EK387" s="13"/>
      <c r="EL387" s="13"/>
      <c r="EM387" s="13"/>
      <c r="EN387" s="13"/>
      <c r="EO387" s="13"/>
      <c r="EP387" s="13"/>
      <c r="EQ387" s="13"/>
      <c r="ER387" s="13"/>
      <c r="ES387" s="13"/>
      <c r="ET387" s="13"/>
      <c r="EU387" s="13"/>
      <c r="EV387" s="13"/>
      <c r="EW387" s="13"/>
      <c r="EX387" s="13"/>
      <c r="EY387" s="13"/>
      <c r="EZ387" s="13"/>
      <c r="FA387" s="13"/>
      <c r="FB387" s="13"/>
      <c r="FC387" s="13"/>
      <c r="FD387" s="13"/>
      <c r="FE387" s="13"/>
      <c r="FF387" s="13"/>
      <c r="FG387" s="13"/>
      <c r="FH387" s="13"/>
      <c r="FI387" s="13"/>
      <c r="FJ387" s="13"/>
      <c r="FK387" s="13"/>
      <c r="FL387" s="13"/>
      <c r="FM387" s="13"/>
      <c r="FN387" s="13"/>
      <c r="FO387" s="13"/>
      <c r="FP387" s="13"/>
      <c r="FQ387" s="13"/>
      <c r="FR387" s="13"/>
      <c r="FS387" s="13"/>
      <c r="FT387" s="13"/>
      <c r="FU387" s="13"/>
      <c r="FV387" s="13"/>
      <c r="FW387" s="13"/>
      <c r="FX387" s="13"/>
      <c r="FY387" s="13"/>
      <c r="FZ387" s="13"/>
      <c r="GA387" s="13"/>
      <c r="GB387" s="13"/>
      <c r="GC387" s="13"/>
      <c r="GD387" s="13"/>
      <c r="GE387" s="13"/>
      <c r="GF387" s="13"/>
      <c r="GG387" s="13"/>
      <c r="GH387" s="13"/>
      <c r="GI387" s="13"/>
      <c r="GJ387" s="13"/>
      <c r="GK387" s="13"/>
      <c r="GL387" s="13"/>
      <c r="GM387" s="13"/>
      <c r="GN387" s="13"/>
      <c r="GO387" s="13"/>
      <c r="GP387" s="13"/>
      <c r="GQ387" s="13"/>
      <c r="GR387" s="13"/>
      <c r="GS387" s="13"/>
      <c r="GT387" s="13"/>
      <c r="GU387" s="13"/>
      <c r="GV387" s="13"/>
      <c r="GW387" s="13"/>
      <c r="GX387" s="13"/>
      <c r="GY387" s="13"/>
      <c r="GZ387" s="13"/>
      <c r="HA387" s="13"/>
      <c r="HB387" s="13"/>
      <c r="HC387" s="13"/>
      <c r="HD387" s="13"/>
      <c r="HE387" s="13"/>
      <c r="HF387" s="13"/>
      <c r="HG387" s="13"/>
      <c r="HH387" s="13"/>
      <c r="HI387" s="13"/>
      <c r="HJ387" s="13"/>
      <c r="HK387" s="13"/>
      <c r="HL387" s="13"/>
      <c r="HM387" s="13"/>
      <c r="HN387" s="13"/>
      <c r="HO387" s="13"/>
      <c r="HP387" s="13"/>
      <c r="HQ387" s="13"/>
      <c r="HR387" s="13"/>
      <c r="HS387" s="13"/>
      <c r="HT387" s="13"/>
      <c r="HU387" s="13"/>
      <c r="HV387" s="13"/>
      <c r="HW387" s="13"/>
      <c r="HX387" s="13"/>
      <c r="HY387" s="13"/>
      <c r="HZ387" s="13"/>
      <c r="IA387" s="13"/>
      <c r="IB387" s="13"/>
      <c r="IC387" s="13"/>
      <c r="ID387" s="13"/>
      <c r="IE387" s="13"/>
      <c r="IF387" s="13"/>
      <c r="IG387" s="13"/>
      <c r="IH387" s="13"/>
      <c r="II387" s="13"/>
      <c r="IJ387" s="13"/>
      <c r="IK387" s="13"/>
      <c r="IL387" s="13"/>
      <c r="IM387" s="13"/>
      <c r="IN387" s="13"/>
      <c r="IO387" s="13"/>
      <c r="IP387" s="13"/>
      <c r="IQ387" s="13"/>
      <c r="IR387" s="13"/>
      <c r="IS387" s="13"/>
      <c r="IT387" s="13"/>
      <c r="IU387" s="13"/>
      <c r="IV387" s="13"/>
      <c r="IW387" s="13"/>
      <c r="IX387" s="13"/>
      <c r="IY387" s="13"/>
      <c r="IZ387" s="13"/>
      <c r="JA387" s="13"/>
      <c r="JB387" s="13"/>
      <c r="JC387" s="13"/>
      <c r="JD387" s="13"/>
      <c r="JE387" s="13"/>
      <c r="JF387" s="13"/>
      <c r="JG387" s="13"/>
      <c r="JH387" s="13"/>
      <c r="JI387" s="13"/>
      <c r="JJ387" s="13"/>
      <c r="JK387" s="13"/>
    </row>
    <row r="388" spans="21:271" x14ac:dyDescent="0.2">
      <c r="U388" s="13"/>
      <c r="V388" s="13"/>
      <c r="W388" s="13"/>
      <c r="X388" s="13"/>
      <c r="Y388" s="13"/>
      <c r="Z388" s="13"/>
      <c r="AA388" s="13"/>
      <c r="AB388" s="13"/>
      <c r="AC388" s="13"/>
      <c r="AD388" s="13"/>
      <c r="AE388" s="13"/>
      <c r="AF388" s="13"/>
      <c r="AG388" s="13"/>
      <c r="AH388" s="13"/>
      <c r="AI388" s="13"/>
      <c r="AJ388" s="13"/>
      <c r="AK388" s="13"/>
      <c r="AL388" s="13"/>
      <c r="AM388" s="13"/>
      <c r="AN388" s="13"/>
      <c r="AO388" s="13"/>
      <c r="AP388" s="13"/>
      <c r="AQ388" s="13"/>
      <c r="AR388" s="13"/>
      <c r="AS388" s="13"/>
      <c r="AT388" s="13"/>
      <c r="AU388" s="13"/>
      <c r="AV388" s="13"/>
      <c r="AW388" s="13"/>
      <c r="AX388" s="13"/>
      <c r="AY388" s="13"/>
      <c r="AZ388" s="13"/>
      <c r="BA388" s="13"/>
      <c r="BB388" s="13"/>
      <c r="BC388" s="13"/>
      <c r="BD388" s="13"/>
      <c r="BE388" s="13"/>
      <c r="BF388" s="13"/>
      <c r="BG388" s="13"/>
      <c r="BH388" s="13"/>
      <c r="BI388" s="13"/>
      <c r="BJ388" s="13"/>
      <c r="BK388" s="13"/>
      <c r="BL388" s="13"/>
      <c r="BM388" s="13"/>
      <c r="BN388" s="13"/>
      <c r="BO388" s="13"/>
      <c r="BP388" s="13"/>
      <c r="BQ388" s="13"/>
      <c r="BR388" s="13"/>
      <c r="BS388" s="13"/>
      <c r="BT388" s="13"/>
      <c r="BU388" s="13"/>
      <c r="BV388" s="13"/>
      <c r="BW388" s="13"/>
      <c r="BX388" s="13"/>
      <c r="BY388" s="13"/>
      <c r="BZ388" s="13"/>
      <c r="CA388" s="13"/>
      <c r="CB388" s="13"/>
      <c r="CC388" s="13"/>
      <c r="CD388" s="13"/>
      <c r="CE388" s="13"/>
      <c r="CF388" s="13"/>
      <c r="CG388" s="13"/>
      <c r="CH388" s="13"/>
      <c r="CI388" s="13"/>
      <c r="CJ388" s="13"/>
      <c r="CK388" s="13"/>
      <c r="CL388" s="13"/>
      <c r="CM388" s="13"/>
      <c r="CN388" s="13"/>
      <c r="CO388" s="13"/>
      <c r="CP388" s="13"/>
      <c r="CQ388" s="13"/>
      <c r="CR388" s="13"/>
      <c r="CS388" s="13"/>
      <c r="CT388" s="13"/>
      <c r="CU388" s="13"/>
      <c r="CV388" s="13"/>
      <c r="CW388" s="13"/>
      <c r="CX388" s="13"/>
      <c r="CY388" s="13"/>
      <c r="CZ388" s="13"/>
      <c r="DA388" s="13"/>
      <c r="DB388" s="13"/>
      <c r="DC388" s="13"/>
      <c r="DD388" s="13"/>
      <c r="DE388" s="13"/>
      <c r="DF388" s="13"/>
      <c r="DG388" s="13"/>
      <c r="DH388" s="13"/>
      <c r="DI388" s="13"/>
      <c r="DJ388" s="13"/>
      <c r="DK388" s="13"/>
      <c r="DL388" s="13"/>
      <c r="DM388" s="13"/>
      <c r="DN388" s="13"/>
      <c r="DO388" s="13"/>
      <c r="DP388" s="13"/>
      <c r="DQ388" s="13"/>
      <c r="DR388" s="13"/>
      <c r="DS388" s="13"/>
      <c r="DT388" s="13"/>
      <c r="DU388" s="13"/>
      <c r="DV388" s="13"/>
      <c r="DW388" s="13"/>
      <c r="DX388" s="13"/>
      <c r="DY388" s="13"/>
      <c r="DZ388" s="13"/>
      <c r="EA388" s="13"/>
      <c r="EB388" s="13"/>
      <c r="EC388" s="13"/>
      <c r="ED388" s="13"/>
      <c r="EE388" s="13"/>
      <c r="EF388" s="13"/>
      <c r="EG388" s="13"/>
      <c r="EH388" s="13"/>
      <c r="EI388" s="13"/>
      <c r="EJ388" s="13"/>
      <c r="EK388" s="13"/>
      <c r="EL388" s="13"/>
      <c r="EM388" s="13"/>
      <c r="EN388" s="13"/>
      <c r="EO388" s="13"/>
      <c r="EP388" s="13"/>
      <c r="EQ388" s="13"/>
      <c r="ER388" s="13"/>
      <c r="ES388" s="13"/>
      <c r="ET388" s="13"/>
      <c r="EU388" s="13"/>
      <c r="EV388" s="13"/>
      <c r="EW388" s="13"/>
      <c r="EX388" s="13"/>
      <c r="EY388" s="13"/>
      <c r="EZ388" s="13"/>
      <c r="FA388" s="13"/>
      <c r="FB388" s="13"/>
      <c r="FC388" s="13"/>
      <c r="FD388" s="13"/>
      <c r="FE388" s="13"/>
      <c r="FF388" s="13"/>
      <c r="FG388" s="13"/>
      <c r="FH388" s="13"/>
      <c r="FI388" s="13"/>
      <c r="FJ388" s="13"/>
      <c r="FK388" s="13"/>
      <c r="FL388" s="13"/>
      <c r="FM388" s="13"/>
      <c r="FN388" s="13"/>
      <c r="FO388" s="13"/>
      <c r="FP388" s="13"/>
      <c r="FQ388" s="13"/>
      <c r="FR388" s="13"/>
      <c r="FS388" s="13"/>
      <c r="FT388" s="13"/>
      <c r="FU388" s="13"/>
      <c r="FV388" s="13"/>
      <c r="FW388" s="13"/>
      <c r="FX388" s="13"/>
      <c r="FY388" s="13"/>
      <c r="FZ388" s="13"/>
      <c r="GA388" s="13"/>
      <c r="GB388" s="13"/>
      <c r="GC388" s="13"/>
      <c r="GD388" s="13"/>
      <c r="GE388" s="13"/>
      <c r="GF388" s="13"/>
      <c r="GG388" s="13"/>
      <c r="GH388" s="13"/>
      <c r="GI388" s="13"/>
      <c r="GJ388" s="13"/>
      <c r="GK388" s="13"/>
      <c r="GL388" s="13"/>
      <c r="GM388" s="13"/>
      <c r="GN388" s="13"/>
      <c r="GO388" s="13"/>
      <c r="GP388" s="13"/>
      <c r="GQ388" s="13"/>
      <c r="GR388" s="13"/>
      <c r="GS388" s="13"/>
      <c r="GT388" s="13"/>
      <c r="GU388" s="13"/>
      <c r="GV388" s="13"/>
      <c r="GW388" s="13"/>
      <c r="GX388" s="13"/>
      <c r="GY388" s="13"/>
      <c r="GZ388" s="13"/>
      <c r="HA388" s="13"/>
      <c r="HB388" s="13"/>
      <c r="HC388" s="13"/>
      <c r="HD388" s="13"/>
      <c r="HE388" s="13"/>
      <c r="HF388" s="13"/>
      <c r="HG388" s="13"/>
      <c r="HH388" s="13"/>
      <c r="HI388" s="13"/>
      <c r="HJ388" s="13"/>
      <c r="HK388" s="13"/>
      <c r="HL388" s="13"/>
      <c r="HM388" s="13"/>
      <c r="HN388" s="13"/>
      <c r="HO388" s="13"/>
      <c r="HP388" s="13"/>
      <c r="HQ388" s="13"/>
      <c r="HR388" s="13"/>
      <c r="HS388" s="13"/>
      <c r="HT388" s="13"/>
      <c r="HU388" s="13"/>
      <c r="HV388" s="13"/>
      <c r="HW388" s="13"/>
      <c r="HX388" s="13"/>
      <c r="HY388" s="13"/>
      <c r="HZ388" s="13"/>
      <c r="IA388" s="13"/>
      <c r="IB388" s="13"/>
      <c r="IC388" s="13"/>
      <c r="ID388" s="13"/>
      <c r="IE388" s="13"/>
      <c r="IF388" s="13"/>
      <c r="IG388" s="13"/>
      <c r="IH388" s="13"/>
      <c r="II388" s="13"/>
      <c r="IJ388" s="13"/>
      <c r="IK388" s="13"/>
      <c r="IL388" s="13"/>
      <c r="IM388" s="13"/>
      <c r="IN388" s="13"/>
      <c r="IO388" s="13"/>
      <c r="IP388" s="13"/>
      <c r="IQ388" s="13"/>
      <c r="IR388" s="13"/>
      <c r="IS388" s="13"/>
      <c r="IT388" s="13"/>
      <c r="IU388" s="13"/>
      <c r="IV388" s="13"/>
      <c r="IW388" s="13"/>
      <c r="IX388" s="13"/>
      <c r="IY388" s="13"/>
      <c r="IZ388" s="13"/>
      <c r="JA388" s="13"/>
      <c r="JB388" s="13"/>
      <c r="JC388" s="13"/>
      <c r="JD388" s="13"/>
      <c r="JE388" s="13"/>
      <c r="JF388" s="13"/>
      <c r="JG388" s="13"/>
      <c r="JH388" s="13"/>
      <c r="JI388" s="13"/>
      <c r="JJ388" s="13"/>
      <c r="JK388" s="13"/>
    </row>
    <row r="389" spans="21:271" x14ac:dyDescent="0.2">
      <c r="U389" s="13"/>
      <c r="V389" s="13"/>
      <c r="W389" s="13"/>
      <c r="X389" s="13"/>
      <c r="Y389" s="13"/>
      <c r="Z389" s="13"/>
      <c r="AA389" s="13"/>
      <c r="AB389" s="13"/>
      <c r="AC389" s="13"/>
      <c r="AD389" s="13"/>
      <c r="AE389" s="13"/>
      <c r="AF389" s="13"/>
      <c r="AG389" s="13"/>
      <c r="AH389" s="13"/>
      <c r="AI389" s="13"/>
      <c r="AJ389" s="13"/>
      <c r="AK389" s="13"/>
      <c r="AL389" s="13"/>
      <c r="AM389" s="13"/>
      <c r="AN389" s="13"/>
      <c r="AO389" s="13"/>
      <c r="AP389" s="13"/>
      <c r="AQ389" s="13"/>
      <c r="AR389" s="13"/>
      <c r="AS389" s="13"/>
      <c r="AT389" s="13"/>
      <c r="AU389" s="13"/>
      <c r="AV389" s="13"/>
      <c r="AW389" s="13"/>
      <c r="AX389" s="13"/>
      <c r="AY389" s="13"/>
      <c r="AZ389" s="13"/>
      <c r="BA389" s="13"/>
      <c r="BB389" s="13"/>
      <c r="BC389" s="13"/>
      <c r="BD389" s="13"/>
      <c r="BE389" s="13"/>
      <c r="BF389" s="13"/>
      <c r="BG389" s="13"/>
      <c r="BH389" s="13"/>
      <c r="BI389" s="13"/>
      <c r="BJ389" s="13"/>
      <c r="BK389" s="13"/>
      <c r="BL389" s="13"/>
      <c r="BM389" s="13"/>
      <c r="BN389" s="13"/>
      <c r="BO389" s="13"/>
      <c r="BP389" s="13"/>
      <c r="BQ389" s="13"/>
      <c r="BR389" s="13"/>
      <c r="BS389" s="13"/>
      <c r="BT389" s="13"/>
      <c r="BU389" s="13"/>
      <c r="BV389" s="13"/>
      <c r="BW389" s="13"/>
      <c r="BX389" s="13"/>
      <c r="BY389" s="13"/>
      <c r="BZ389" s="13"/>
      <c r="CA389" s="13"/>
      <c r="CB389" s="13"/>
      <c r="CC389" s="13"/>
      <c r="CD389" s="13"/>
      <c r="CE389" s="13"/>
      <c r="CF389" s="13"/>
      <c r="CG389" s="13"/>
      <c r="CH389" s="13"/>
      <c r="CI389" s="13"/>
      <c r="CJ389" s="13"/>
      <c r="CK389" s="13"/>
      <c r="CL389" s="13"/>
      <c r="CM389" s="13"/>
      <c r="CN389" s="13"/>
      <c r="CO389" s="13"/>
      <c r="CP389" s="13"/>
      <c r="CQ389" s="13"/>
      <c r="CR389" s="13"/>
      <c r="CS389" s="13"/>
      <c r="CT389" s="13"/>
      <c r="CU389" s="13"/>
      <c r="CV389" s="13"/>
      <c r="CW389" s="13"/>
      <c r="CX389" s="13"/>
      <c r="CY389" s="13"/>
      <c r="CZ389" s="13"/>
      <c r="DA389" s="13"/>
      <c r="DB389" s="13"/>
      <c r="DC389" s="13"/>
      <c r="DD389" s="13"/>
      <c r="DE389" s="13"/>
      <c r="DF389" s="13"/>
      <c r="DG389" s="13"/>
      <c r="DH389" s="13"/>
      <c r="DI389" s="13"/>
      <c r="DJ389" s="13"/>
      <c r="DK389" s="13"/>
      <c r="DL389" s="13"/>
      <c r="DM389" s="13"/>
      <c r="DN389" s="13"/>
      <c r="DO389" s="13"/>
      <c r="DP389" s="13"/>
      <c r="DQ389" s="13"/>
      <c r="DR389" s="13"/>
      <c r="DS389" s="13"/>
      <c r="DT389" s="13"/>
      <c r="DU389" s="13"/>
      <c r="DV389" s="13"/>
      <c r="DW389" s="13"/>
      <c r="DX389" s="13"/>
      <c r="DY389" s="13"/>
      <c r="DZ389" s="13"/>
      <c r="EA389" s="13"/>
      <c r="EB389" s="13"/>
      <c r="EC389" s="13"/>
      <c r="ED389" s="13"/>
      <c r="EE389" s="13"/>
      <c r="EF389" s="13"/>
      <c r="EG389" s="13"/>
      <c r="EH389" s="13"/>
      <c r="EI389" s="13"/>
      <c r="EJ389" s="13"/>
      <c r="EK389" s="13"/>
      <c r="EL389" s="13"/>
      <c r="EM389" s="13"/>
      <c r="EN389" s="13"/>
      <c r="EO389" s="13"/>
      <c r="EP389" s="13"/>
      <c r="EQ389" s="13"/>
      <c r="ER389" s="13"/>
      <c r="ES389" s="13"/>
      <c r="ET389" s="13"/>
      <c r="EU389" s="13"/>
      <c r="EV389" s="13"/>
      <c r="EW389" s="13"/>
      <c r="EX389" s="13"/>
      <c r="EY389" s="13"/>
      <c r="EZ389" s="13"/>
      <c r="FA389" s="13"/>
      <c r="FB389" s="13"/>
      <c r="FC389" s="13"/>
      <c r="FD389" s="13"/>
      <c r="FE389" s="13"/>
      <c r="FF389" s="13"/>
      <c r="FG389" s="13"/>
      <c r="FH389" s="13"/>
      <c r="FI389" s="13"/>
      <c r="FJ389" s="13"/>
      <c r="FK389" s="13"/>
      <c r="FL389" s="13"/>
      <c r="FM389" s="13"/>
      <c r="FN389" s="13"/>
      <c r="FO389" s="13"/>
      <c r="FP389" s="13"/>
      <c r="FQ389" s="13"/>
      <c r="FR389" s="13"/>
      <c r="FS389" s="13"/>
      <c r="FT389" s="13"/>
      <c r="FU389" s="13"/>
      <c r="FV389" s="13"/>
      <c r="FW389" s="13"/>
      <c r="FX389" s="13"/>
      <c r="FY389" s="13"/>
      <c r="FZ389" s="13"/>
      <c r="GA389" s="13"/>
      <c r="GB389" s="13"/>
      <c r="GC389" s="13"/>
      <c r="GD389" s="13"/>
      <c r="GE389" s="13"/>
      <c r="GF389" s="13"/>
      <c r="GG389" s="13"/>
      <c r="GH389" s="13"/>
      <c r="GI389" s="13"/>
      <c r="GJ389" s="13"/>
      <c r="GK389" s="13"/>
      <c r="GL389" s="13"/>
      <c r="GM389" s="13"/>
      <c r="GN389" s="13"/>
      <c r="GO389" s="13"/>
      <c r="GP389" s="13"/>
      <c r="GQ389" s="13"/>
      <c r="GR389" s="13"/>
      <c r="GS389" s="13"/>
      <c r="GT389" s="13"/>
      <c r="GU389" s="13"/>
      <c r="GV389" s="13"/>
      <c r="GW389" s="13"/>
      <c r="GX389" s="13"/>
      <c r="GY389" s="13"/>
      <c r="GZ389" s="13"/>
      <c r="HA389" s="13"/>
      <c r="HB389" s="13"/>
      <c r="HC389" s="13"/>
      <c r="HD389" s="13"/>
      <c r="HE389" s="13"/>
      <c r="HF389" s="13"/>
      <c r="HG389" s="13"/>
      <c r="HH389" s="13"/>
      <c r="HI389" s="13"/>
      <c r="HJ389" s="13"/>
      <c r="HK389" s="13"/>
      <c r="HL389" s="13"/>
      <c r="HM389" s="13"/>
      <c r="HN389" s="13"/>
      <c r="HO389" s="13"/>
      <c r="HP389" s="13"/>
      <c r="HQ389" s="13"/>
      <c r="HR389" s="13"/>
      <c r="HS389" s="13"/>
      <c r="HT389" s="13"/>
      <c r="HU389" s="13"/>
      <c r="HV389" s="13"/>
      <c r="HW389" s="13"/>
      <c r="HX389" s="13"/>
      <c r="HY389" s="13"/>
      <c r="HZ389" s="13"/>
      <c r="IA389" s="13"/>
      <c r="IB389" s="13"/>
      <c r="IC389" s="13"/>
      <c r="ID389" s="13"/>
      <c r="IE389" s="13"/>
      <c r="IF389" s="13"/>
      <c r="IG389" s="13"/>
      <c r="IH389" s="13"/>
      <c r="II389" s="13"/>
      <c r="IJ389" s="13"/>
      <c r="IK389" s="13"/>
      <c r="IL389" s="13"/>
      <c r="IM389" s="13"/>
      <c r="IN389" s="13"/>
      <c r="IO389" s="13"/>
      <c r="IP389" s="13"/>
      <c r="IQ389" s="13"/>
      <c r="IR389" s="13"/>
      <c r="IS389" s="13"/>
      <c r="IT389" s="13"/>
      <c r="IU389" s="13"/>
      <c r="IV389" s="13"/>
      <c r="IW389" s="13"/>
      <c r="IX389" s="13"/>
      <c r="IY389" s="13"/>
      <c r="IZ389" s="13"/>
      <c r="JA389" s="13"/>
      <c r="JB389" s="13"/>
      <c r="JC389" s="13"/>
      <c r="JD389" s="13"/>
      <c r="JE389" s="13"/>
      <c r="JF389" s="13"/>
      <c r="JG389" s="13"/>
      <c r="JH389" s="13"/>
      <c r="JI389" s="13"/>
      <c r="JJ389" s="13"/>
      <c r="JK389" s="13"/>
    </row>
    <row r="390" spans="21:271" x14ac:dyDescent="0.2">
      <c r="U390" s="13"/>
      <c r="V390" s="13"/>
      <c r="W390" s="13"/>
      <c r="X390" s="13"/>
      <c r="Y390" s="13"/>
      <c r="Z390" s="13"/>
      <c r="AA390" s="13"/>
      <c r="AB390" s="13"/>
      <c r="AC390" s="13"/>
      <c r="AD390" s="13"/>
      <c r="AE390" s="13"/>
      <c r="AF390" s="13"/>
      <c r="AG390" s="13"/>
      <c r="AH390" s="13"/>
      <c r="AI390" s="13"/>
      <c r="AJ390" s="13"/>
      <c r="AK390" s="13"/>
      <c r="AL390" s="13"/>
      <c r="AM390" s="13"/>
      <c r="AN390" s="13"/>
      <c r="AO390" s="13"/>
      <c r="AP390" s="13"/>
      <c r="AQ390" s="13"/>
      <c r="AR390" s="13"/>
      <c r="AS390" s="13"/>
      <c r="AT390" s="13"/>
      <c r="AU390" s="13"/>
      <c r="AV390" s="13"/>
      <c r="AW390" s="13"/>
      <c r="AX390" s="13"/>
      <c r="AY390" s="13"/>
      <c r="AZ390" s="13"/>
      <c r="BA390" s="13"/>
      <c r="BB390" s="13"/>
      <c r="BC390" s="13"/>
      <c r="BD390" s="13"/>
      <c r="BE390" s="13"/>
      <c r="BF390" s="13"/>
      <c r="BG390" s="13"/>
      <c r="BH390" s="13"/>
      <c r="BI390" s="13"/>
      <c r="BJ390" s="13"/>
      <c r="BK390" s="13"/>
      <c r="BL390" s="13"/>
      <c r="BM390" s="13"/>
      <c r="BN390" s="13"/>
      <c r="BO390" s="13"/>
      <c r="BP390" s="13"/>
      <c r="BQ390" s="13"/>
      <c r="BR390" s="13"/>
      <c r="BS390" s="13"/>
      <c r="BT390" s="13"/>
      <c r="BU390" s="13"/>
      <c r="BV390" s="13"/>
      <c r="BW390" s="13"/>
      <c r="BX390" s="13"/>
      <c r="BY390" s="13"/>
      <c r="BZ390" s="13"/>
      <c r="CA390" s="13"/>
      <c r="CB390" s="13"/>
      <c r="CC390" s="13"/>
      <c r="CD390" s="13"/>
      <c r="CE390" s="13"/>
      <c r="CF390" s="13"/>
      <c r="CG390" s="13"/>
      <c r="CH390" s="13"/>
      <c r="CI390" s="13"/>
      <c r="CJ390" s="13"/>
      <c r="CK390" s="13"/>
      <c r="CL390" s="13"/>
      <c r="CM390" s="13"/>
      <c r="CN390" s="13"/>
      <c r="CO390" s="13"/>
      <c r="CP390" s="13"/>
      <c r="CQ390" s="13"/>
      <c r="CR390" s="13"/>
      <c r="CS390" s="13"/>
      <c r="CT390" s="13"/>
      <c r="CU390" s="13"/>
      <c r="CV390" s="13"/>
      <c r="CW390" s="13"/>
      <c r="CX390" s="13"/>
      <c r="CY390" s="13"/>
      <c r="CZ390" s="13"/>
      <c r="DA390" s="13"/>
      <c r="DB390" s="13"/>
      <c r="DC390" s="13"/>
      <c r="DD390" s="13"/>
      <c r="DE390" s="13"/>
      <c r="DF390" s="13"/>
      <c r="DG390" s="13"/>
      <c r="DH390" s="13"/>
      <c r="DI390" s="13"/>
      <c r="DJ390" s="13"/>
      <c r="DK390" s="13"/>
      <c r="DL390" s="13"/>
      <c r="DM390" s="13"/>
      <c r="DN390" s="13"/>
      <c r="DO390" s="13"/>
      <c r="DP390" s="13"/>
      <c r="DQ390" s="13"/>
      <c r="DR390" s="13"/>
      <c r="DS390" s="13"/>
      <c r="DT390" s="13"/>
      <c r="DU390" s="13"/>
      <c r="DV390" s="13"/>
      <c r="DW390" s="13"/>
      <c r="DX390" s="13"/>
      <c r="DY390" s="13"/>
      <c r="DZ390" s="13"/>
      <c r="EA390" s="13"/>
      <c r="EB390" s="13"/>
      <c r="EC390" s="13"/>
      <c r="ED390" s="13"/>
      <c r="EE390" s="13"/>
      <c r="EF390" s="13"/>
      <c r="EG390" s="13"/>
      <c r="EH390" s="13"/>
      <c r="EI390" s="13"/>
      <c r="EJ390" s="13"/>
      <c r="EK390" s="13"/>
      <c r="EL390" s="13"/>
      <c r="EM390" s="13"/>
      <c r="EN390" s="13"/>
      <c r="EO390" s="13"/>
      <c r="EP390" s="13"/>
      <c r="EQ390" s="13"/>
      <c r="ER390" s="13"/>
      <c r="ES390" s="13"/>
      <c r="ET390" s="13"/>
      <c r="EU390" s="13"/>
      <c r="EV390" s="13"/>
      <c r="EW390" s="13"/>
      <c r="EX390" s="13"/>
      <c r="EY390" s="13"/>
      <c r="EZ390" s="13"/>
      <c r="FA390" s="13"/>
      <c r="FB390" s="13"/>
      <c r="FC390" s="13"/>
      <c r="FD390" s="13"/>
      <c r="FE390" s="13"/>
      <c r="FF390" s="13"/>
      <c r="FG390" s="13"/>
      <c r="FH390" s="13"/>
      <c r="FI390" s="13"/>
      <c r="FJ390" s="13"/>
      <c r="FK390" s="13"/>
      <c r="FL390" s="13"/>
      <c r="FM390" s="13"/>
      <c r="FN390" s="13"/>
      <c r="FO390" s="13"/>
      <c r="FP390" s="13"/>
      <c r="FQ390" s="13"/>
      <c r="FR390" s="13"/>
      <c r="FS390" s="13"/>
      <c r="FT390" s="13"/>
      <c r="FU390" s="13"/>
      <c r="FV390" s="13"/>
      <c r="FW390" s="13"/>
      <c r="FX390" s="13"/>
      <c r="FY390" s="13"/>
      <c r="FZ390" s="13"/>
      <c r="GA390" s="13"/>
      <c r="GB390" s="13"/>
      <c r="GC390" s="13"/>
      <c r="GD390" s="13"/>
      <c r="GE390" s="13"/>
      <c r="GF390" s="13"/>
      <c r="GG390" s="13"/>
      <c r="GH390" s="13"/>
      <c r="GI390" s="13"/>
      <c r="GJ390" s="13"/>
      <c r="GK390" s="13"/>
      <c r="GL390" s="13"/>
      <c r="GM390" s="13"/>
      <c r="GN390" s="13"/>
      <c r="GO390" s="13"/>
      <c r="GP390" s="13"/>
      <c r="GQ390" s="13"/>
      <c r="GR390" s="13"/>
      <c r="GS390" s="13"/>
      <c r="GT390" s="13"/>
      <c r="GU390" s="13"/>
      <c r="GV390" s="13"/>
      <c r="GW390" s="13"/>
      <c r="GX390" s="13"/>
      <c r="GY390" s="13"/>
      <c r="GZ390" s="13"/>
      <c r="HA390" s="13"/>
      <c r="HB390" s="13"/>
      <c r="HC390" s="13"/>
      <c r="HD390" s="13"/>
      <c r="HE390" s="13"/>
      <c r="HF390" s="13"/>
      <c r="HG390" s="13"/>
      <c r="HH390" s="13"/>
      <c r="HI390" s="13"/>
      <c r="HJ390" s="13"/>
      <c r="HK390" s="13"/>
      <c r="HL390" s="13"/>
      <c r="HM390" s="13"/>
      <c r="HN390" s="13"/>
      <c r="HO390" s="13"/>
      <c r="HP390" s="13"/>
      <c r="HQ390" s="13"/>
      <c r="HR390" s="13"/>
      <c r="HS390" s="13"/>
      <c r="HT390" s="13"/>
      <c r="HU390" s="13"/>
      <c r="HV390" s="13"/>
      <c r="HW390" s="13"/>
      <c r="HX390" s="13"/>
      <c r="HY390" s="13"/>
      <c r="HZ390" s="13"/>
      <c r="IA390" s="13"/>
      <c r="IB390" s="13"/>
      <c r="IC390" s="13"/>
      <c r="ID390" s="13"/>
      <c r="IE390" s="13"/>
      <c r="IF390" s="13"/>
      <c r="IG390" s="13"/>
      <c r="IH390" s="13"/>
      <c r="II390" s="13"/>
      <c r="IJ390" s="13"/>
      <c r="IK390" s="13"/>
      <c r="IL390" s="13"/>
      <c r="IM390" s="13"/>
      <c r="IN390" s="13"/>
      <c r="IO390" s="13"/>
      <c r="IP390" s="13"/>
      <c r="IQ390" s="13"/>
      <c r="IR390" s="13"/>
      <c r="IS390" s="13"/>
      <c r="IT390" s="13"/>
      <c r="IU390" s="13"/>
      <c r="IV390" s="13"/>
      <c r="IW390" s="13"/>
      <c r="IX390" s="13"/>
      <c r="IY390" s="13"/>
      <c r="IZ390" s="13"/>
      <c r="JA390" s="13"/>
      <c r="JB390" s="13"/>
      <c r="JC390" s="13"/>
      <c r="JD390" s="13"/>
      <c r="JE390" s="13"/>
      <c r="JF390" s="13"/>
      <c r="JG390" s="13"/>
      <c r="JH390" s="13"/>
      <c r="JI390" s="13"/>
      <c r="JJ390" s="13"/>
      <c r="JK390" s="13"/>
    </row>
    <row r="391" spans="21:271" x14ac:dyDescent="0.2">
      <c r="U391" s="13"/>
      <c r="V391" s="13"/>
      <c r="W391" s="13"/>
      <c r="X391" s="13"/>
      <c r="Y391" s="13"/>
      <c r="Z391" s="13"/>
      <c r="AA391" s="13"/>
      <c r="AB391" s="13"/>
      <c r="AC391" s="13"/>
      <c r="AD391" s="13"/>
      <c r="AE391" s="13"/>
      <c r="AF391" s="13"/>
      <c r="AG391" s="13"/>
      <c r="AH391" s="13"/>
      <c r="AI391" s="13"/>
      <c r="AJ391" s="13"/>
      <c r="AK391" s="13"/>
      <c r="AL391" s="13"/>
      <c r="AM391" s="13"/>
      <c r="AN391" s="13"/>
      <c r="AO391" s="13"/>
      <c r="AP391" s="13"/>
      <c r="AQ391" s="13"/>
      <c r="AR391" s="13"/>
      <c r="AS391" s="13"/>
      <c r="AT391" s="13"/>
      <c r="AU391" s="13"/>
      <c r="AV391" s="13"/>
      <c r="AW391" s="13"/>
      <c r="AX391" s="13"/>
      <c r="AY391" s="13"/>
      <c r="AZ391" s="13"/>
      <c r="BA391" s="13"/>
      <c r="BB391" s="13"/>
      <c r="BC391" s="13"/>
      <c r="BD391" s="13"/>
      <c r="BE391" s="13"/>
      <c r="BF391" s="13"/>
      <c r="BG391" s="13"/>
      <c r="BH391" s="13"/>
      <c r="BI391" s="13"/>
      <c r="BJ391" s="13"/>
      <c r="BK391" s="13"/>
      <c r="BL391" s="13"/>
      <c r="BM391" s="13"/>
      <c r="BN391" s="13"/>
      <c r="BO391" s="13"/>
      <c r="BP391" s="13"/>
      <c r="BQ391" s="13"/>
      <c r="BR391" s="13"/>
      <c r="BS391" s="13"/>
      <c r="BT391" s="13"/>
      <c r="BU391" s="13"/>
      <c r="BV391" s="13"/>
      <c r="BW391" s="13"/>
      <c r="BX391" s="13"/>
      <c r="BY391" s="13"/>
      <c r="BZ391" s="13"/>
      <c r="CA391" s="13"/>
      <c r="CB391" s="13"/>
      <c r="CC391" s="13"/>
      <c r="CD391" s="13"/>
      <c r="CE391" s="13"/>
      <c r="CF391" s="13"/>
      <c r="CG391" s="13"/>
      <c r="CH391" s="13"/>
      <c r="CI391" s="13"/>
      <c r="CJ391" s="13"/>
      <c r="CK391" s="13"/>
      <c r="CL391" s="13"/>
      <c r="CM391" s="13"/>
      <c r="CN391" s="13"/>
      <c r="CO391" s="13"/>
      <c r="CP391" s="13"/>
      <c r="CQ391" s="13"/>
      <c r="CR391" s="13"/>
      <c r="CS391" s="13"/>
      <c r="CT391" s="13"/>
      <c r="CU391" s="13"/>
      <c r="CV391" s="13"/>
      <c r="CW391" s="13"/>
      <c r="CX391" s="13"/>
      <c r="CY391" s="13"/>
      <c r="CZ391" s="13"/>
      <c r="DA391" s="13"/>
      <c r="DB391" s="13"/>
      <c r="DC391" s="13"/>
      <c r="DD391" s="13"/>
      <c r="DE391" s="13"/>
      <c r="DF391" s="13"/>
      <c r="DG391" s="13"/>
      <c r="DH391" s="13"/>
      <c r="DI391" s="13"/>
      <c r="DJ391" s="13"/>
      <c r="DK391" s="13"/>
      <c r="DL391" s="13"/>
      <c r="DM391" s="13"/>
      <c r="DN391" s="13"/>
      <c r="DO391" s="13"/>
      <c r="DP391" s="13"/>
      <c r="DQ391" s="13"/>
      <c r="DR391" s="13"/>
      <c r="DS391" s="13"/>
      <c r="DT391" s="13"/>
      <c r="DU391" s="13"/>
      <c r="DV391" s="13"/>
      <c r="DW391" s="13"/>
      <c r="DX391" s="13"/>
      <c r="DY391" s="13"/>
      <c r="DZ391" s="13"/>
      <c r="EA391" s="13"/>
      <c r="EB391" s="13"/>
      <c r="EC391" s="13"/>
      <c r="ED391" s="13"/>
      <c r="EE391" s="13"/>
      <c r="EF391" s="13"/>
      <c r="EG391" s="13"/>
      <c r="EH391" s="13"/>
      <c r="EI391" s="13"/>
      <c r="EJ391" s="13"/>
      <c r="EK391" s="13"/>
      <c r="EL391" s="13"/>
      <c r="EM391" s="13"/>
      <c r="EN391" s="13"/>
      <c r="EO391" s="13"/>
      <c r="EP391" s="13"/>
      <c r="EQ391" s="13"/>
      <c r="ER391" s="13"/>
      <c r="ES391" s="13"/>
      <c r="ET391" s="13"/>
      <c r="EU391" s="13"/>
      <c r="EV391" s="13"/>
      <c r="EW391" s="13"/>
      <c r="EX391" s="13"/>
      <c r="EY391" s="13"/>
      <c r="EZ391" s="13"/>
      <c r="FA391" s="13"/>
      <c r="FB391" s="13"/>
      <c r="FC391" s="13"/>
      <c r="FD391" s="13"/>
      <c r="FE391" s="13"/>
      <c r="FF391" s="13"/>
      <c r="FG391" s="13"/>
      <c r="FH391" s="13"/>
      <c r="FI391" s="13"/>
      <c r="FJ391" s="13"/>
      <c r="FK391" s="13"/>
      <c r="FL391" s="13"/>
      <c r="FM391" s="13"/>
      <c r="FN391" s="13"/>
      <c r="FO391" s="13"/>
      <c r="FP391" s="13"/>
      <c r="FQ391" s="13"/>
      <c r="FR391" s="13"/>
      <c r="FS391" s="13"/>
      <c r="FT391" s="13"/>
      <c r="FU391" s="13"/>
      <c r="FV391" s="13"/>
      <c r="FW391" s="13"/>
      <c r="FX391" s="13"/>
      <c r="FY391" s="13"/>
      <c r="FZ391" s="13"/>
      <c r="GA391" s="13"/>
      <c r="GB391" s="13"/>
      <c r="GC391" s="13"/>
      <c r="GD391" s="13"/>
      <c r="GE391" s="13"/>
      <c r="GF391" s="13"/>
      <c r="GG391" s="13"/>
      <c r="GH391" s="13"/>
      <c r="GI391" s="13"/>
      <c r="GJ391" s="13"/>
      <c r="GK391" s="13"/>
      <c r="GL391" s="13"/>
      <c r="GM391" s="13"/>
      <c r="GN391" s="13"/>
      <c r="GO391" s="13"/>
      <c r="GP391" s="13"/>
      <c r="GQ391" s="13"/>
      <c r="GR391" s="13"/>
      <c r="GS391" s="13"/>
      <c r="GT391" s="13"/>
      <c r="GU391" s="13"/>
      <c r="GV391" s="13"/>
      <c r="GW391" s="13"/>
      <c r="GX391" s="13"/>
      <c r="GY391" s="13"/>
      <c r="GZ391" s="13"/>
      <c r="HA391" s="13"/>
      <c r="HB391" s="13"/>
      <c r="HC391" s="13"/>
      <c r="HD391" s="13"/>
      <c r="HE391" s="13"/>
      <c r="HF391" s="13"/>
      <c r="HG391" s="13"/>
      <c r="HH391" s="13"/>
      <c r="HI391" s="13"/>
      <c r="HJ391" s="13"/>
      <c r="HK391" s="13"/>
      <c r="HL391" s="13"/>
      <c r="HM391" s="13"/>
      <c r="HN391" s="13"/>
      <c r="HO391" s="13"/>
      <c r="HP391" s="13"/>
      <c r="HQ391" s="13"/>
      <c r="HR391" s="13"/>
      <c r="HS391" s="13"/>
      <c r="HT391" s="13"/>
      <c r="HU391" s="13"/>
      <c r="HV391" s="13"/>
      <c r="HW391" s="13"/>
      <c r="HX391" s="13"/>
      <c r="HY391" s="13"/>
      <c r="HZ391" s="13"/>
      <c r="IA391" s="13"/>
      <c r="IB391" s="13"/>
      <c r="IC391" s="13"/>
      <c r="ID391" s="13"/>
      <c r="IE391" s="13"/>
      <c r="IF391" s="13"/>
      <c r="IG391" s="13"/>
      <c r="IH391" s="13"/>
      <c r="II391" s="13"/>
      <c r="IJ391" s="13"/>
      <c r="IK391" s="13"/>
      <c r="IL391" s="13"/>
      <c r="IM391" s="13"/>
      <c r="IN391" s="13"/>
      <c r="IO391" s="13"/>
      <c r="IP391" s="13"/>
      <c r="IQ391" s="13"/>
      <c r="IR391" s="13"/>
      <c r="IS391" s="13"/>
      <c r="IT391" s="13"/>
      <c r="IU391" s="13"/>
      <c r="IV391" s="13"/>
      <c r="IW391" s="13"/>
      <c r="IX391" s="13"/>
      <c r="IY391" s="13"/>
      <c r="IZ391" s="13"/>
      <c r="JA391" s="13"/>
      <c r="JB391" s="13"/>
      <c r="JC391" s="13"/>
      <c r="JD391" s="13"/>
      <c r="JE391" s="13"/>
      <c r="JF391" s="13"/>
      <c r="JG391" s="13"/>
      <c r="JH391" s="13"/>
      <c r="JI391" s="13"/>
      <c r="JJ391" s="13"/>
      <c r="JK391" s="13"/>
    </row>
    <row r="392" spans="21:271" x14ac:dyDescent="0.2">
      <c r="U392" s="13"/>
      <c r="V392" s="13"/>
      <c r="W392" s="13"/>
      <c r="X392" s="13"/>
      <c r="Y392" s="13"/>
      <c r="Z392" s="13"/>
      <c r="AA392" s="13"/>
      <c r="AB392" s="13"/>
      <c r="AC392" s="13"/>
      <c r="AD392" s="13"/>
      <c r="AE392" s="13"/>
      <c r="AF392" s="13"/>
      <c r="AG392" s="13"/>
      <c r="AH392" s="13"/>
      <c r="AI392" s="13"/>
      <c r="AJ392" s="13"/>
      <c r="AK392" s="13"/>
      <c r="AL392" s="13"/>
      <c r="AM392" s="13"/>
      <c r="AN392" s="13"/>
      <c r="AO392" s="13"/>
      <c r="AP392" s="13"/>
      <c r="AQ392" s="13"/>
      <c r="AR392" s="13"/>
      <c r="AS392" s="13"/>
      <c r="AT392" s="13"/>
      <c r="AU392" s="13"/>
      <c r="AV392" s="13"/>
      <c r="AW392" s="13"/>
      <c r="AX392" s="13"/>
      <c r="AY392" s="13"/>
      <c r="AZ392" s="13"/>
      <c r="BA392" s="13"/>
      <c r="BB392" s="13"/>
      <c r="BC392" s="13"/>
      <c r="BD392" s="13"/>
      <c r="BE392" s="13"/>
      <c r="BF392" s="13"/>
      <c r="BG392" s="13"/>
      <c r="BH392" s="13"/>
      <c r="BI392" s="13"/>
      <c r="BJ392" s="13"/>
      <c r="BK392" s="13"/>
      <c r="BL392" s="13"/>
      <c r="BM392" s="13"/>
      <c r="BN392" s="13"/>
      <c r="BO392" s="13"/>
      <c r="BP392" s="13"/>
      <c r="BQ392" s="13"/>
      <c r="BR392" s="13"/>
      <c r="BS392" s="13"/>
      <c r="BT392" s="13"/>
      <c r="BU392" s="13"/>
      <c r="BV392" s="13"/>
      <c r="BW392" s="13"/>
      <c r="BX392" s="13"/>
      <c r="BY392" s="13"/>
      <c r="BZ392" s="13"/>
      <c r="CA392" s="13"/>
      <c r="CB392" s="13"/>
      <c r="CC392" s="13"/>
      <c r="CD392" s="13"/>
      <c r="CE392" s="13"/>
      <c r="CF392" s="13"/>
      <c r="CG392" s="13"/>
      <c r="CH392" s="13"/>
      <c r="CI392" s="13"/>
      <c r="CJ392" s="13"/>
      <c r="CK392" s="13"/>
      <c r="CL392" s="13"/>
      <c r="CM392" s="13"/>
      <c r="CN392" s="13"/>
      <c r="CO392" s="13"/>
      <c r="CP392" s="13"/>
      <c r="CQ392" s="13"/>
      <c r="CR392" s="13"/>
      <c r="CS392" s="13"/>
      <c r="CT392" s="13"/>
      <c r="CU392" s="13"/>
      <c r="CV392" s="13"/>
      <c r="CW392" s="13"/>
      <c r="CX392" s="13"/>
      <c r="CY392" s="13"/>
      <c r="CZ392" s="13"/>
      <c r="DA392" s="13"/>
      <c r="DB392" s="13"/>
      <c r="DC392" s="13"/>
      <c r="DD392" s="13"/>
      <c r="DE392" s="13"/>
      <c r="DF392" s="13"/>
      <c r="DG392" s="13"/>
      <c r="DH392" s="13"/>
      <c r="DI392" s="13"/>
      <c r="DJ392" s="13"/>
      <c r="DK392" s="13"/>
      <c r="DL392" s="13"/>
      <c r="DM392" s="13"/>
      <c r="DN392" s="13"/>
      <c r="DO392" s="13"/>
      <c r="DP392" s="13"/>
      <c r="DQ392" s="13"/>
      <c r="DR392" s="13"/>
      <c r="DS392" s="13"/>
      <c r="DT392" s="13"/>
      <c r="DU392" s="13"/>
      <c r="DV392" s="13"/>
      <c r="DW392" s="13"/>
      <c r="DX392" s="13"/>
      <c r="DY392" s="13"/>
      <c r="DZ392" s="13"/>
      <c r="EA392" s="13"/>
      <c r="EB392" s="13"/>
      <c r="EC392" s="13"/>
      <c r="ED392" s="13"/>
      <c r="EE392" s="13"/>
      <c r="EF392" s="13"/>
      <c r="EG392" s="13"/>
      <c r="EH392" s="13"/>
      <c r="EI392" s="13"/>
      <c r="EJ392" s="13"/>
      <c r="EK392" s="13"/>
      <c r="EL392" s="13"/>
      <c r="EM392" s="13"/>
      <c r="EN392" s="13"/>
      <c r="EO392" s="13"/>
      <c r="EP392" s="13"/>
      <c r="EQ392" s="13"/>
      <c r="ER392" s="13"/>
      <c r="ES392" s="13"/>
      <c r="ET392" s="13"/>
      <c r="EU392" s="13"/>
      <c r="EV392" s="13"/>
      <c r="EW392" s="13"/>
      <c r="EX392" s="13"/>
      <c r="EY392" s="13"/>
      <c r="EZ392" s="13"/>
      <c r="FA392" s="13"/>
      <c r="FB392" s="13"/>
      <c r="FC392" s="13"/>
      <c r="FD392" s="13"/>
      <c r="FE392" s="13"/>
      <c r="FF392" s="13"/>
      <c r="FG392" s="13"/>
      <c r="FH392" s="13"/>
      <c r="FI392" s="13"/>
      <c r="FJ392" s="13"/>
      <c r="FK392" s="13"/>
      <c r="FL392" s="13"/>
      <c r="FM392" s="13"/>
      <c r="FN392" s="13"/>
      <c r="FO392" s="13"/>
      <c r="FP392" s="13"/>
      <c r="FQ392" s="13"/>
      <c r="FR392" s="13"/>
      <c r="FS392" s="13"/>
      <c r="FT392" s="13"/>
      <c r="FU392" s="13"/>
      <c r="FV392" s="13"/>
      <c r="FW392" s="13"/>
      <c r="FX392" s="13"/>
      <c r="FY392" s="13"/>
      <c r="FZ392" s="13"/>
      <c r="GA392" s="13"/>
      <c r="GB392" s="13"/>
      <c r="GC392" s="13"/>
      <c r="GD392" s="13"/>
      <c r="GE392" s="13"/>
      <c r="GF392" s="13"/>
      <c r="GG392" s="13"/>
      <c r="GH392" s="13"/>
      <c r="GI392" s="13"/>
      <c r="GJ392" s="13"/>
      <c r="GK392" s="13"/>
      <c r="GL392" s="13"/>
      <c r="GM392" s="13"/>
      <c r="GN392" s="13"/>
      <c r="GO392" s="13"/>
      <c r="GP392" s="13"/>
      <c r="GQ392" s="13"/>
      <c r="GR392" s="13"/>
      <c r="GS392" s="13"/>
      <c r="GT392" s="13"/>
      <c r="GU392" s="13"/>
      <c r="GV392" s="13"/>
      <c r="GW392" s="13"/>
      <c r="GX392" s="13"/>
      <c r="GY392" s="13"/>
      <c r="GZ392" s="13"/>
      <c r="HA392" s="13"/>
      <c r="HB392" s="13"/>
      <c r="HC392" s="13"/>
      <c r="HD392" s="13"/>
      <c r="HE392" s="13"/>
      <c r="HF392" s="13"/>
      <c r="HG392" s="13"/>
      <c r="HH392" s="13"/>
      <c r="HI392" s="13"/>
      <c r="HJ392" s="13"/>
      <c r="HK392" s="13"/>
      <c r="HL392" s="13"/>
      <c r="HM392" s="13"/>
      <c r="HN392" s="13"/>
      <c r="HO392" s="13"/>
      <c r="HP392" s="13"/>
      <c r="HQ392" s="13"/>
      <c r="HR392" s="13"/>
      <c r="HS392" s="13"/>
      <c r="HT392" s="13"/>
      <c r="HU392" s="13"/>
      <c r="HV392" s="13"/>
      <c r="HW392" s="13"/>
      <c r="HX392" s="13"/>
      <c r="HY392" s="13"/>
      <c r="HZ392" s="13"/>
      <c r="IA392" s="13"/>
      <c r="IB392" s="13"/>
      <c r="IC392" s="13"/>
      <c r="ID392" s="13"/>
      <c r="IE392" s="13"/>
      <c r="IF392" s="13"/>
      <c r="IG392" s="13"/>
      <c r="IH392" s="13"/>
      <c r="II392" s="13"/>
      <c r="IJ392" s="13"/>
      <c r="IK392" s="13"/>
      <c r="IL392" s="13"/>
      <c r="IM392" s="13"/>
      <c r="IN392" s="13"/>
      <c r="IO392" s="13"/>
      <c r="IP392" s="13"/>
      <c r="IQ392" s="13"/>
      <c r="IR392" s="13"/>
      <c r="IS392" s="13"/>
      <c r="IT392" s="13"/>
      <c r="IU392" s="13"/>
      <c r="IV392" s="13"/>
      <c r="IW392" s="13"/>
      <c r="IX392" s="13"/>
      <c r="IY392" s="13"/>
      <c r="IZ392" s="13"/>
      <c r="JA392" s="13"/>
      <c r="JB392" s="13"/>
      <c r="JC392" s="13"/>
      <c r="JD392" s="13"/>
      <c r="JE392" s="13"/>
      <c r="JF392" s="13"/>
      <c r="JG392" s="13"/>
      <c r="JH392" s="13"/>
      <c r="JI392" s="13"/>
      <c r="JJ392" s="13"/>
      <c r="JK392" s="13"/>
    </row>
    <row r="393" spans="21:271" x14ac:dyDescent="0.2">
      <c r="U393" s="13"/>
      <c r="V393" s="13"/>
      <c r="W393" s="13"/>
      <c r="X393" s="13"/>
      <c r="Y393" s="13"/>
      <c r="Z393" s="13"/>
      <c r="AA393" s="13"/>
      <c r="AB393" s="13"/>
      <c r="AC393" s="13"/>
      <c r="AD393" s="13"/>
      <c r="AE393" s="13"/>
      <c r="AF393" s="13"/>
      <c r="AG393" s="13"/>
      <c r="AH393" s="13"/>
      <c r="AI393" s="13"/>
      <c r="AJ393" s="13"/>
      <c r="AK393" s="13"/>
      <c r="AL393" s="13"/>
      <c r="AM393" s="13"/>
      <c r="AN393" s="13"/>
      <c r="AO393" s="13"/>
      <c r="AP393" s="13"/>
      <c r="AQ393" s="13"/>
      <c r="AR393" s="13"/>
      <c r="AS393" s="13"/>
      <c r="AT393" s="13"/>
      <c r="AU393" s="13"/>
      <c r="AV393" s="13"/>
      <c r="AW393" s="13"/>
      <c r="AX393" s="13"/>
      <c r="AY393" s="13"/>
      <c r="AZ393" s="13"/>
      <c r="BA393" s="13"/>
      <c r="BB393" s="13"/>
      <c r="BC393" s="13"/>
      <c r="BD393" s="13"/>
      <c r="BE393" s="13"/>
      <c r="BF393" s="13"/>
      <c r="BG393" s="13"/>
      <c r="BH393" s="13"/>
      <c r="BI393" s="13"/>
      <c r="BJ393" s="13"/>
      <c r="BK393" s="13"/>
      <c r="BL393" s="13"/>
      <c r="BM393" s="13"/>
      <c r="BN393" s="13"/>
      <c r="BO393" s="13"/>
      <c r="BP393" s="13"/>
      <c r="BQ393" s="13"/>
      <c r="BR393" s="13"/>
      <c r="BS393" s="13"/>
      <c r="BT393" s="13"/>
      <c r="BU393" s="13"/>
      <c r="BV393" s="13"/>
      <c r="BW393" s="13"/>
      <c r="BX393" s="13"/>
      <c r="BY393" s="13"/>
      <c r="BZ393" s="13"/>
      <c r="CA393" s="13"/>
      <c r="CB393" s="13"/>
      <c r="CC393" s="13"/>
      <c r="CD393" s="13"/>
      <c r="CE393" s="13"/>
      <c r="CF393" s="13"/>
      <c r="CG393" s="13"/>
      <c r="CH393" s="13"/>
      <c r="CI393" s="13"/>
      <c r="CJ393" s="13"/>
      <c r="CK393" s="13"/>
      <c r="CL393" s="13"/>
      <c r="CM393" s="13"/>
      <c r="CN393" s="13"/>
      <c r="CO393" s="13"/>
      <c r="CP393" s="13"/>
      <c r="CQ393" s="13"/>
      <c r="CR393" s="13"/>
      <c r="CS393" s="13"/>
      <c r="CT393" s="13"/>
      <c r="CU393" s="13"/>
      <c r="CV393" s="13"/>
      <c r="CW393" s="13"/>
      <c r="CX393" s="13"/>
      <c r="CY393" s="13"/>
      <c r="CZ393" s="13"/>
      <c r="DA393" s="13"/>
      <c r="DB393" s="13"/>
      <c r="DC393" s="13"/>
      <c r="DD393" s="13"/>
      <c r="DE393" s="13"/>
      <c r="DF393" s="13"/>
      <c r="DG393" s="13"/>
      <c r="DH393" s="13"/>
      <c r="DI393" s="13"/>
      <c r="DJ393" s="13"/>
      <c r="DK393" s="13"/>
      <c r="DL393" s="13"/>
      <c r="DM393" s="13"/>
      <c r="DN393" s="13"/>
      <c r="DO393" s="13"/>
      <c r="DP393" s="13"/>
      <c r="DQ393" s="13"/>
      <c r="DR393" s="13"/>
      <c r="DS393" s="13"/>
      <c r="DT393" s="13"/>
      <c r="DU393" s="13"/>
      <c r="DV393" s="13"/>
      <c r="DW393" s="13"/>
      <c r="DX393" s="13"/>
      <c r="DY393" s="13"/>
      <c r="DZ393" s="13"/>
      <c r="EA393" s="13"/>
      <c r="EB393" s="13"/>
      <c r="EC393" s="13"/>
      <c r="ED393" s="13"/>
      <c r="EE393" s="13"/>
      <c r="EF393" s="13"/>
      <c r="EG393" s="13"/>
      <c r="EH393" s="13"/>
      <c r="EI393" s="13"/>
      <c r="EJ393" s="13"/>
      <c r="EK393" s="13"/>
      <c r="EL393" s="13"/>
      <c r="EM393" s="13"/>
      <c r="EN393" s="13"/>
      <c r="EO393" s="13"/>
      <c r="EP393" s="13"/>
      <c r="EQ393" s="13"/>
      <c r="ER393" s="13"/>
      <c r="ES393" s="13"/>
      <c r="ET393" s="13"/>
      <c r="EU393" s="13"/>
      <c r="EV393" s="13"/>
      <c r="EW393" s="13"/>
      <c r="EX393" s="13"/>
      <c r="EY393" s="13"/>
      <c r="EZ393" s="13"/>
      <c r="FA393" s="13"/>
      <c r="FB393" s="13"/>
      <c r="FC393" s="13"/>
      <c r="FD393" s="13"/>
      <c r="FE393" s="13"/>
      <c r="FF393" s="13"/>
      <c r="FG393" s="13"/>
      <c r="FH393" s="13"/>
      <c r="FI393" s="13"/>
      <c r="FJ393" s="13"/>
      <c r="FK393" s="13"/>
      <c r="FL393" s="13"/>
      <c r="FM393" s="13"/>
      <c r="FN393" s="13"/>
      <c r="FO393" s="13"/>
      <c r="FP393" s="13"/>
      <c r="FQ393" s="13"/>
      <c r="FR393" s="13"/>
      <c r="FS393" s="13"/>
      <c r="FT393" s="13"/>
      <c r="FU393" s="13"/>
      <c r="FV393" s="13"/>
      <c r="FW393" s="13"/>
      <c r="FX393" s="13"/>
      <c r="FY393" s="13"/>
      <c r="FZ393" s="13"/>
      <c r="GA393" s="13"/>
      <c r="GB393" s="13"/>
      <c r="GC393" s="13"/>
      <c r="GD393" s="13"/>
      <c r="GE393" s="13"/>
      <c r="GF393" s="13"/>
      <c r="GG393" s="13"/>
      <c r="GH393" s="13"/>
      <c r="GI393" s="13"/>
      <c r="GJ393" s="13"/>
      <c r="GK393" s="13"/>
      <c r="GL393" s="13"/>
      <c r="GM393" s="13"/>
      <c r="GN393" s="13"/>
      <c r="GO393" s="13"/>
      <c r="GP393" s="13"/>
      <c r="GQ393" s="13"/>
      <c r="GR393" s="13"/>
      <c r="GS393" s="13"/>
      <c r="GT393" s="13"/>
      <c r="GU393" s="13"/>
      <c r="GV393" s="13"/>
      <c r="GW393" s="13"/>
      <c r="GX393" s="13"/>
      <c r="GY393" s="13"/>
      <c r="GZ393" s="13"/>
      <c r="HA393" s="13"/>
      <c r="HB393" s="13"/>
      <c r="HC393" s="13"/>
      <c r="HD393" s="13"/>
      <c r="HE393" s="13"/>
      <c r="HF393" s="13"/>
      <c r="HG393" s="13"/>
      <c r="HH393" s="13"/>
      <c r="HI393" s="13"/>
      <c r="HJ393" s="13"/>
      <c r="HK393" s="13"/>
      <c r="HL393" s="13"/>
      <c r="HM393" s="13"/>
      <c r="HN393" s="13"/>
      <c r="HO393" s="13"/>
      <c r="HP393" s="13"/>
      <c r="HQ393" s="13"/>
      <c r="HR393" s="13"/>
      <c r="HS393" s="13"/>
      <c r="HT393" s="13"/>
      <c r="HU393" s="13"/>
      <c r="HV393" s="13"/>
      <c r="HW393" s="13"/>
      <c r="HX393" s="13"/>
      <c r="HY393" s="13"/>
      <c r="HZ393" s="13"/>
      <c r="IA393" s="13"/>
      <c r="IB393" s="13"/>
      <c r="IC393" s="13"/>
      <c r="ID393" s="13"/>
      <c r="IE393" s="13"/>
      <c r="IF393" s="13"/>
      <c r="IG393" s="13"/>
      <c r="IH393" s="13"/>
      <c r="II393" s="13"/>
      <c r="IJ393" s="13"/>
      <c r="IK393" s="13"/>
      <c r="IL393" s="13"/>
      <c r="IM393" s="13"/>
      <c r="IN393" s="13"/>
      <c r="IO393" s="13"/>
      <c r="IP393" s="13"/>
      <c r="IQ393" s="13"/>
      <c r="IR393" s="13"/>
      <c r="IS393" s="13"/>
      <c r="IT393" s="13"/>
      <c r="IU393" s="13"/>
      <c r="IV393" s="13"/>
      <c r="IW393" s="13"/>
      <c r="IX393" s="13"/>
      <c r="IY393" s="13"/>
      <c r="IZ393" s="13"/>
      <c r="JA393" s="13"/>
      <c r="JB393" s="13"/>
      <c r="JC393" s="13"/>
      <c r="JD393" s="13"/>
      <c r="JE393" s="13"/>
      <c r="JF393" s="13"/>
      <c r="JG393" s="13"/>
      <c r="JH393" s="13"/>
      <c r="JI393" s="13"/>
      <c r="JJ393" s="13"/>
      <c r="JK393" s="13"/>
    </row>
    <row r="394" spans="21:271" x14ac:dyDescent="0.2">
      <c r="U394" s="13"/>
      <c r="V394" s="13"/>
      <c r="W394" s="13"/>
      <c r="X394" s="13"/>
      <c r="Y394" s="13"/>
      <c r="Z394" s="13"/>
      <c r="AA394" s="13"/>
      <c r="AB394" s="13"/>
      <c r="AC394" s="13"/>
      <c r="AD394" s="13"/>
      <c r="AE394" s="13"/>
      <c r="AF394" s="13"/>
      <c r="AG394" s="13"/>
      <c r="AH394" s="13"/>
      <c r="AI394" s="13"/>
      <c r="AJ394" s="13"/>
      <c r="AK394" s="13"/>
      <c r="AL394" s="13"/>
      <c r="AM394" s="13"/>
      <c r="AN394" s="13"/>
      <c r="AO394" s="13"/>
      <c r="AP394" s="13"/>
      <c r="AQ394" s="13"/>
      <c r="AR394" s="13"/>
      <c r="AS394" s="13"/>
      <c r="AT394" s="13"/>
      <c r="AU394" s="13"/>
      <c r="AV394" s="13"/>
      <c r="AW394" s="13"/>
      <c r="AX394" s="13"/>
      <c r="AY394" s="13"/>
      <c r="AZ394" s="13"/>
      <c r="BA394" s="13"/>
      <c r="BB394" s="13"/>
      <c r="BC394" s="13"/>
      <c r="BD394" s="13"/>
      <c r="BE394" s="13"/>
      <c r="BF394" s="13"/>
      <c r="BG394" s="13"/>
      <c r="BH394" s="13"/>
      <c r="BI394" s="13"/>
      <c r="BJ394" s="13"/>
      <c r="BK394" s="13"/>
      <c r="BL394" s="13"/>
      <c r="BM394" s="13"/>
      <c r="BN394" s="13"/>
      <c r="BO394" s="13"/>
      <c r="BP394" s="13"/>
      <c r="BQ394" s="13"/>
      <c r="BR394" s="13"/>
      <c r="BS394" s="13"/>
      <c r="BT394" s="13"/>
      <c r="BU394" s="13"/>
      <c r="BV394" s="13"/>
      <c r="BW394" s="13"/>
      <c r="BX394" s="13"/>
      <c r="BY394" s="13"/>
      <c r="BZ394" s="13"/>
      <c r="CA394" s="13"/>
      <c r="CB394" s="13"/>
      <c r="CC394" s="13"/>
      <c r="CD394" s="13"/>
      <c r="CE394" s="13"/>
      <c r="CF394" s="13"/>
      <c r="CG394" s="13"/>
      <c r="CH394" s="13"/>
      <c r="CI394" s="13"/>
      <c r="CJ394" s="13"/>
      <c r="CK394" s="13"/>
      <c r="CL394" s="13"/>
      <c r="CM394" s="13"/>
      <c r="CN394" s="13"/>
      <c r="CO394" s="13"/>
      <c r="CP394" s="13"/>
      <c r="CQ394" s="13"/>
      <c r="CR394" s="13"/>
      <c r="CS394" s="13"/>
      <c r="CT394" s="13"/>
      <c r="CU394" s="13"/>
      <c r="CV394" s="13"/>
      <c r="CW394" s="13"/>
      <c r="CX394" s="13"/>
      <c r="CY394" s="13"/>
      <c r="CZ394" s="13"/>
      <c r="DA394" s="13"/>
      <c r="DB394" s="13"/>
      <c r="DC394" s="13"/>
      <c r="DD394" s="13"/>
      <c r="DE394" s="13"/>
      <c r="DF394" s="13"/>
      <c r="DG394" s="13"/>
      <c r="DH394" s="13"/>
      <c r="DI394" s="13"/>
      <c r="DJ394" s="13"/>
      <c r="DK394" s="13"/>
      <c r="DL394" s="13"/>
      <c r="DM394" s="13"/>
      <c r="DN394" s="13"/>
      <c r="DO394" s="13"/>
      <c r="DP394" s="13"/>
      <c r="DQ394" s="13"/>
      <c r="DR394" s="13"/>
      <c r="DS394" s="13"/>
      <c r="DT394" s="13"/>
      <c r="DU394" s="13"/>
      <c r="DV394" s="13"/>
      <c r="DW394" s="13"/>
      <c r="DX394" s="13"/>
      <c r="DY394" s="13"/>
      <c r="DZ394" s="13"/>
      <c r="EA394" s="13"/>
      <c r="EB394" s="13"/>
      <c r="EC394" s="13"/>
      <c r="ED394" s="13"/>
      <c r="EE394" s="13"/>
      <c r="EF394" s="13"/>
      <c r="EG394" s="13"/>
      <c r="EH394" s="13"/>
      <c r="EI394" s="13"/>
      <c r="EJ394" s="13"/>
      <c r="EK394" s="13"/>
      <c r="EL394" s="13"/>
      <c r="EM394" s="13"/>
      <c r="EN394" s="13"/>
      <c r="EO394" s="13"/>
      <c r="EP394" s="13"/>
      <c r="EQ394" s="13"/>
      <c r="ER394" s="13"/>
      <c r="ES394" s="13"/>
      <c r="ET394" s="13"/>
      <c r="EU394" s="13"/>
      <c r="EV394" s="13"/>
      <c r="EW394" s="13"/>
      <c r="EX394" s="13"/>
      <c r="EY394" s="13"/>
      <c r="EZ394" s="13"/>
      <c r="FA394" s="13"/>
      <c r="FB394" s="13"/>
      <c r="FC394" s="13"/>
      <c r="FD394" s="13"/>
      <c r="FE394" s="13"/>
      <c r="FF394" s="13"/>
      <c r="FG394" s="13"/>
      <c r="FH394" s="13"/>
      <c r="FI394" s="13"/>
      <c r="FJ394" s="13"/>
      <c r="FK394" s="13"/>
      <c r="FL394" s="13"/>
      <c r="FM394" s="13"/>
      <c r="FN394" s="13"/>
      <c r="FO394" s="13"/>
      <c r="FP394" s="13"/>
      <c r="FQ394" s="13"/>
      <c r="FR394" s="13"/>
      <c r="FS394" s="13"/>
      <c r="FT394" s="13"/>
      <c r="FU394" s="13"/>
      <c r="FV394" s="13"/>
      <c r="FW394" s="13"/>
      <c r="FX394" s="13"/>
      <c r="FY394" s="13"/>
      <c r="FZ394" s="13"/>
      <c r="GA394" s="13"/>
      <c r="GB394" s="13"/>
      <c r="GC394" s="13"/>
      <c r="GD394" s="13"/>
      <c r="GE394" s="13"/>
      <c r="GF394" s="13"/>
      <c r="GG394" s="13"/>
      <c r="GH394" s="13"/>
      <c r="GI394" s="13"/>
      <c r="GJ394" s="13"/>
      <c r="GK394" s="13"/>
      <c r="GL394" s="13"/>
      <c r="GM394" s="13"/>
      <c r="GN394" s="13"/>
      <c r="GO394" s="13"/>
      <c r="GP394" s="13"/>
      <c r="GQ394" s="13"/>
      <c r="GR394" s="13"/>
      <c r="GS394" s="13"/>
      <c r="GT394" s="13"/>
      <c r="GU394" s="13"/>
      <c r="GV394" s="13"/>
      <c r="GW394" s="13"/>
      <c r="GX394" s="13"/>
      <c r="GY394" s="13"/>
      <c r="GZ394" s="13"/>
      <c r="HA394" s="13"/>
      <c r="HB394" s="13"/>
      <c r="HC394" s="13"/>
      <c r="HD394" s="13"/>
      <c r="HE394" s="13"/>
      <c r="HF394" s="13"/>
      <c r="HG394" s="13"/>
      <c r="HH394" s="13"/>
      <c r="HI394" s="13"/>
      <c r="HJ394" s="13"/>
      <c r="HK394" s="13"/>
      <c r="HL394" s="13"/>
      <c r="HM394" s="13"/>
      <c r="HN394" s="13"/>
      <c r="HO394" s="13"/>
      <c r="HP394" s="13"/>
      <c r="HQ394" s="13"/>
      <c r="HR394" s="13"/>
      <c r="HS394" s="13"/>
      <c r="HT394" s="13"/>
      <c r="HU394" s="13"/>
      <c r="HV394" s="13"/>
      <c r="HW394" s="13"/>
      <c r="HX394" s="13"/>
      <c r="HY394" s="13"/>
      <c r="HZ394" s="13"/>
      <c r="IA394" s="13"/>
      <c r="IB394" s="13"/>
      <c r="IC394" s="13"/>
      <c r="ID394" s="13"/>
      <c r="IE394" s="13"/>
      <c r="IF394" s="13"/>
      <c r="IG394" s="13"/>
      <c r="IH394" s="13"/>
      <c r="II394" s="13"/>
      <c r="IJ394" s="13"/>
      <c r="IK394" s="13"/>
      <c r="IL394" s="13"/>
      <c r="IM394" s="13"/>
      <c r="IN394" s="13"/>
      <c r="IO394" s="13"/>
      <c r="IP394" s="13"/>
      <c r="IQ394" s="13"/>
      <c r="IR394" s="13"/>
      <c r="IS394" s="13"/>
      <c r="IT394" s="13"/>
      <c r="IU394" s="13"/>
      <c r="IV394" s="13"/>
      <c r="IW394" s="13"/>
      <c r="IX394" s="13"/>
      <c r="IY394" s="13"/>
      <c r="IZ394" s="13"/>
      <c r="JA394" s="13"/>
      <c r="JB394" s="13"/>
      <c r="JC394" s="13"/>
      <c r="JD394" s="13"/>
      <c r="JE394" s="13"/>
      <c r="JF394" s="13"/>
      <c r="JG394" s="13"/>
      <c r="JH394" s="13"/>
      <c r="JI394" s="13"/>
      <c r="JJ394" s="13"/>
      <c r="JK394" s="13"/>
    </row>
    <row r="395" spans="21:271" x14ac:dyDescent="0.2">
      <c r="U395" s="13"/>
      <c r="V395" s="13"/>
      <c r="W395" s="13"/>
      <c r="X395" s="13"/>
      <c r="Y395" s="13"/>
      <c r="Z395" s="13"/>
      <c r="AA395" s="13"/>
      <c r="AB395" s="13"/>
      <c r="AC395" s="13"/>
      <c r="AD395" s="13"/>
      <c r="AE395" s="13"/>
      <c r="AF395" s="13"/>
      <c r="AG395" s="13"/>
      <c r="AH395" s="13"/>
      <c r="AI395" s="13"/>
      <c r="AJ395" s="13"/>
      <c r="AK395" s="13"/>
      <c r="AL395" s="13"/>
      <c r="AM395" s="13"/>
      <c r="AN395" s="13"/>
      <c r="AO395" s="13"/>
      <c r="AP395" s="13"/>
      <c r="AQ395" s="13"/>
      <c r="AR395" s="13"/>
      <c r="AS395" s="13"/>
      <c r="AT395" s="13"/>
      <c r="AU395" s="13"/>
      <c r="AV395" s="13"/>
      <c r="AW395" s="13"/>
      <c r="AX395" s="13"/>
      <c r="AY395" s="13"/>
      <c r="AZ395" s="13"/>
      <c r="BA395" s="13"/>
      <c r="BB395" s="13"/>
      <c r="BC395" s="13"/>
      <c r="BD395" s="13"/>
      <c r="BE395" s="13"/>
      <c r="BF395" s="13"/>
      <c r="BG395" s="13"/>
      <c r="BH395" s="13"/>
      <c r="BI395" s="13"/>
      <c r="BJ395" s="13"/>
      <c r="BK395" s="13"/>
      <c r="BL395" s="13"/>
      <c r="BM395" s="13"/>
      <c r="BN395" s="13"/>
      <c r="BO395" s="13"/>
      <c r="BP395" s="13"/>
      <c r="BQ395" s="13"/>
      <c r="BR395" s="13"/>
      <c r="BS395" s="13"/>
      <c r="BT395" s="13"/>
      <c r="BU395" s="13"/>
      <c r="BV395" s="13"/>
      <c r="BW395" s="13"/>
      <c r="BX395" s="13"/>
      <c r="BY395" s="13"/>
      <c r="BZ395" s="13"/>
      <c r="CA395" s="13"/>
      <c r="CB395" s="13"/>
      <c r="CC395" s="13"/>
      <c r="CD395" s="13"/>
      <c r="CE395" s="13"/>
      <c r="CF395" s="13"/>
      <c r="CG395" s="13"/>
      <c r="CH395" s="13"/>
      <c r="CI395" s="13"/>
      <c r="CJ395" s="13"/>
      <c r="CK395" s="13"/>
      <c r="CL395" s="13"/>
      <c r="CM395" s="13"/>
      <c r="CN395" s="13"/>
      <c r="CO395" s="13"/>
      <c r="CP395" s="13"/>
      <c r="CQ395" s="13"/>
      <c r="CR395" s="13"/>
      <c r="CS395" s="13"/>
      <c r="CT395" s="13"/>
      <c r="CU395" s="13"/>
      <c r="CV395" s="13"/>
      <c r="CW395" s="13"/>
      <c r="CX395" s="13"/>
      <c r="CY395" s="13"/>
      <c r="CZ395" s="13"/>
      <c r="DA395" s="13"/>
      <c r="DB395" s="13"/>
      <c r="DC395" s="13"/>
      <c r="DD395" s="13"/>
      <c r="DE395" s="13"/>
      <c r="DF395" s="13"/>
      <c r="DG395" s="13"/>
      <c r="DH395" s="13"/>
      <c r="DI395" s="13"/>
      <c r="DJ395" s="13"/>
      <c r="DK395" s="13"/>
      <c r="DL395" s="13"/>
      <c r="DM395" s="13"/>
      <c r="DN395" s="13"/>
      <c r="DO395" s="13"/>
      <c r="DP395" s="13"/>
      <c r="DQ395" s="13"/>
      <c r="DR395" s="13"/>
      <c r="DS395" s="13"/>
      <c r="DT395" s="13"/>
      <c r="DU395" s="13"/>
      <c r="DV395" s="13"/>
      <c r="DW395" s="13"/>
      <c r="DX395" s="13"/>
      <c r="DY395" s="13"/>
      <c r="DZ395" s="13"/>
      <c r="EA395" s="13"/>
      <c r="EB395" s="13"/>
      <c r="EC395" s="13"/>
      <c r="ED395" s="13"/>
      <c r="EE395" s="13"/>
      <c r="EF395" s="13"/>
      <c r="EG395" s="13"/>
      <c r="EH395" s="13"/>
      <c r="EI395" s="13"/>
      <c r="EJ395" s="13"/>
      <c r="EK395" s="13"/>
      <c r="EL395" s="13"/>
      <c r="EM395" s="13"/>
      <c r="EN395" s="13"/>
      <c r="EO395" s="13"/>
      <c r="EP395" s="13"/>
      <c r="EQ395" s="13"/>
      <c r="ER395" s="13"/>
      <c r="ES395" s="13"/>
      <c r="ET395" s="13"/>
      <c r="EU395" s="13"/>
      <c r="EV395" s="13"/>
      <c r="EW395" s="13"/>
      <c r="EX395" s="13"/>
      <c r="EY395" s="13"/>
      <c r="EZ395" s="13"/>
      <c r="FA395" s="13"/>
      <c r="FB395" s="13"/>
      <c r="FC395" s="13"/>
      <c r="FD395" s="13"/>
      <c r="FE395" s="13"/>
      <c r="FF395" s="13"/>
      <c r="FG395" s="13"/>
      <c r="FH395" s="13"/>
      <c r="FI395" s="13"/>
      <c r="FJ395" s="13"/>
      <c r="FK395" s="13"/>
      <c r="FL395" s="13"/>
      <c r="FM395" s="13"/>
      <c r="FN395" s="13"/>
      <c r="FO395" s="13"/>
      <c r="FP395" s="13"/>
      <c r="FQ395" s="13"/>
      <c r="FR395" s="13"/>
      <c r="FS395" s="13"/>
      <c r="FT395" s="13"/>
      <c r="FU395" s="13"/>
      <c r="FV395" s="13"/>
      <c r="FW395" s="13"/>
      <c r="FX395" s="13"/>
      <c r="FY395" s="13"/>
      <c r="FZ395" s="13"/>
      <c r="GA395" s="13"/>
      <c r="GB395" s="13"/>
      <c r="GC395" s="13"/>
      <c r="GD395" s="13"/>
      <c r="GE395" s="13"/>
      <c r="GF395" s="13"/>
      <c r="GG395" s="13"/>
      <c r="GH395" s="13"/>
      <c r="GI395" s="13"/>
      <c r="GJ395" s="13"/>
      <c r="GK395" s="13"/>
      <c r="GL395" s="13"/>
      <c r="GM395" s="13"/>
      <c r="GN395" s="13"/>
      <c r="GO395" s="13"/>
      <c r="GP395" s="13"/>
      <c r="GQ395" s="13"/>
      <c r="GR395" s="13"/>
      <c r="GS395" s="13"/>
      <c r="GT395" s="13"/>
      <c r="GU395" s="13"/>
      <c r="GV395" s="13"/>
      <c r="GW395" s="13"/>
      <c r="GX395" s="13"/>
      <c r="GY395" s="13"/>
      <c r="GZ395" s="13"/>
      <c r="HA395" s="13"/>
      <c r="HB395" s="13"/>
      <c r="HC395" s="13"/>
      <c r="HD395" s="13"/>
      <c r="HE395" s="13"/>
      <c r="HF395" s="13"/>
      <c r="HG395" s="13"/>
      <c r="HH395" s="13"/>
      <c r="HI395" s="13"/>
      <c r="HJ395" s="13"/>
      <c r="HK395" s="13"/>
      <c r="HL395" s="13"/>
      <c r="HM395" s="13"/>
      <c r="HN395" s="13"/>
      <c r="HO395" s="13"/>
      <c r="HP395" s="13"/>
      <c r="HQ395" s="13"/>
      <c r="HR395" s="13"/>
      <c r="HS395" s="13"/>
      <c r="HT395" s="13"/>
      <c r="HU395" s="13"/>
      <c r="HV395" s="13"/>
      <c r="HW395" s="13"/>
      <c r="HX395" s="13"/>
      <c r="HY395" s="13"/>
      <c r="HZ395" s="13"/>
      <c r="IA395" s="13"/>
      <c r="IB395" s="13"/>
      <c r="IC395" s="13"/>
      <c r="ID395" s="13"/>
      <c r="IE395" s="13"/>
      <c r="IF395" s="13"/>
      <c r="IG395" s="13"/>
      <c r="IH395" s="13"/>
      <c r="II395" s="13"/>
      <c r="IJ395" s="13"/>
      <c r="IK395" s="13"/>
      <c r="IL395" s="13"/>
      <c r="IM395" s="13"/>
      <c r="IN395" s="13"/>
      <c r="IO395" s="13"/>
      <c r="IP395" s="13"/>
      <c r="IQ395" s="13"/>
      <c r="IR395" s="13"/>
      <c r="IS395" s="13"/>
      <c r="IT395" s="13"/>
      <c r="IU395" s="13"/>
      <c r="IV395" s="13"/>
      <c r="IW395" s="13"/>
      <c r="IX395" s="13"/>
      <c r="IY395" s="13"/>
      <c r="IZ395" s="13"/>
      <c r="JA395" s="13"/>
      <c r="JB395" s="13"/>
      <c r="JC395" s="13"/>
      <c r="JD395" s="13"/>
      <c r="JE395" s="13"/>
      <c r="JF395" s="13"/>
      <c r="JG395" s="13"/>
      <c r="JH395" s="13"/>
      <c r="JI395" s="13"/>
      <c r="JJ395" s="13"/>
      <c r="JK395" s="13"/>
    </row>
    <row r="396" spans="21:271" x14ac:dyDescent="0.2">
      <c r="U396" s="13"/>
      <c r="V396" s="13"/>
      <c r="W396" s="13"/>
      <c r="X396" s="13"/>
      <c r="Y396" s="13"/>
      <c r="Z396" s="13"/>
      <c r="AA396" s="13"/>
      <c r="AB396" s="13"/>
      <c r="AC396" s="13"/>
      <c r="AD396" s="13"/>
      <c r="AE396" s="13"/>
      <c r="AF396" s="13"/>
      <c r="AG396" s="13"/>
      <c r="AH396" s="13"/>
      <c r="AI396" s="13"/>
      <c r="AJ396" s="13"/>
      <c r="AK396" s="13"/>
      <c r="AL396" s="13"/>
      <c r="AM396" s="13"/>
      <c r="AN396" s="13"/>
      <c r="AO396" s="13"/>
      <c r="AP396" s="13"/>
      <c r="AQ396" s="13"/>
      <c r="AR396" s="13"/>
      <c r="AS396" s="13"/>
      <c r="AT396" s="13"/>
      <c r="AU396" s="13"/>
      <c r="AV396" s="13"/>
      <c r="AW396" s="13"/>
      <c r="AX396" s="13"/>
      <c r="AY396" s="13"/>
      <c r="AZ396" s="13"/>
      <c r="BA396" s="13"/>
      <c r="BB396" s="13"/>
      <c r="BC396" s="13"/>
      <c r="BD396" s="13"/>
      <c r="BE396" s="13"/>
      <c r="BF396" s="13"/>
      <c r="BG396" s="13"/>
      <c r="BH396" s="13"/>
      <c r="BI396" s="13"/>
      <c r="BJ396" s="13"/>
      <c r="BK396" s="13"/>
      <c r="BL396" s="13"/>
      <c r="BM396" s="13"/>
      <c r="BN396" s="13"/>
      <c r="BO396" s="13"/>
      <c r="BP396" s="13"/>
      <c r="BQ396" s="13"/>
      <c r="BR396" s="13"/>
      <c r="BS396" s="13"/>
      <c r="BT396" s="13"/>
      <c r="BU396" s="13"/>
      <c r="BV396" s="13"/>
      <c r="BW396" s="13"/>
      <c r="BX396" s="13"/>
      <c r="BY396" s="13"/>
      <c r="BZ396" s="13"/>
      <c r="CA396" s="13"/>
      <c r="CB396" s="13"/>
      <c r="CC396" s="13"/>
      <c r="CD396" s="13"/>
      <c r="CE396" s="13"/>
      <c r="CF396" s="13"/>
      <c r="CG396" s="13"/>
      <c r="CH396" s="13"/>
      <c r="CI396" s="13"/>
      <c r="CJ396" s="13"/>
      <c r="CK396" s="13"/>
      <c r="CL396" s="13"/>
      <c r="CM396" s="13"/>
      <c r="CN396" s="13"/>
      <c r="CO396" s="13"/>
      <c r="CP396" s="13"/>
      <c r="CQ396" s="13"/>
      <c r="CR396" s="13"/>
      <c r="CS396" s="13"/>
      <c r="CT396" s="13"/>
      <c r="CU396" s="13"/>
      <c r="CV396" s="13"/>
      <c r="CW396" s="13"/>
      <c r="CX396" s="13"/>
      <c r="CY396" s="13"/>
      <c r="CZ396" s="13"/>
      <c r="DA396" s="13"/>
      <c r="DB396" s="13"/>
      <c r="DC396" s="13"/>
      <c r="DD396" s="13"/>
      <c r="DE396" s="13"/>
      <c r="DF396" s="13"/>
      <c r="DG396" s="13"/>
      <c r="DH396" s="13"/>
      <c r="DI396" s="13"/>
      <c r="DJ396" s="13"/>
      <c r="DK396" s="13"/>
      <c r="DL396" s="13"/>
      <c r="DM396" s="13"/>
      <c r="DN396" s="13"/>
      <c r="DO396" s="13"/>
      <c r="DP396" s="13"/>
      <c r="DQ396" s="13"/>
      <c r="DR396" s="13"/>
      <c r="DS396" s="13"/>
      <c r="DT396" s="13"/>
      <c r="DU396" s="13"/>
      <c r="DV396" s="13"/>
      <c r="DW396" s="13"/>
      <c r="DX396" s="13"/>
      <c r="DY396" s="13"/>
      <c r="DZ396" s="13"/>
      <c r="EA396" s="13"/>
      <c r="EB396" s="13"/>
      <c r="EC396" s="13"/>
      <c r="ED396" s="13"/>
      <c r="EE396" s="13"/>
      <c r="EF396" s="13"/>
      <c r="EG396" s="13"/>
      <c r="EH396" s="13"/>
      <c r="EI396" s="13"/>
      <c r="EJ396" s="13"/>
      <c r="EK396" s="13"/>
      <c r="EL396" s="13"/>
      <c r="EM396" s="13"/>
      <c r="EN396" s="13"/>
      <c r="EO396" s="13"/>
      <c r="EP396" s="13"/>
      <c r="EQ396" s="13"/>
      <c r="ER396" s="13"/>
      <c r="ES396" s="13"/>
      <c r="ET396" s="13"/>
      <c r="EU396" s="13"/>
      <c r="EV396" s="13"/>
      <c r="EW396" s="13"/>
      <c r="EX396" s="13"/>
      <c r="EY396" s="13"/>
      <c r="EZ396" s="13"/>
      <c r="FA396" s="13"/>
      <c r="FB396" s="13"/>
      <c r="FC396" s="13"/>
      <c r="FD396" s="13"/>
      <c r="FE396" s="13"/>
      <c r="FF396" s="13"/>
      <c r="FG396" s="13"/>
      <c r="FH396" s="13"/>
      <c r="FI396" s="13"/>
      <c r="FJ396" s="13"/>
      <c r="FK396" s="13"/>
      <c r="FL396" s="13"/>
      <c r="FM396" s="13"/>
      <c r="FN396" s="13"/>
      <c r="FO396" s="13"/>
      <c r="FP396" s="13"/>
      <c r="FQ396" s="13"/>
      <c r="FR396" s="13"/>
      <c r="FS396" s="13"/>
      <c r="FT396" s="13"/>
      <c r="FU396" s="13"/>
      <c r="FV396" s="13"/>
      <c r="FW396" s="13"/>
      <c r="FX396" s="13"/>
      <c r="FY396" s="13"/>
      <c r="FZ396" s="13"/>
      <c r="GA396" s="13"/>
      <c r="GB396" s="13"/>
      <c r="GC396" s="13"/>
      <c r="GD396" s="13"/>
      <c r="GE396" s="13"/>
      <c r="GF396" s="13"/>
      <c r="GG396" s="13"/>
      <c r="GH396" s="13"/>
      <c r="GI396" s="13"/>
      <c r="GJ396" s="13"/>
      <c r="GK396" s="13"/>
      <c r="GL396" s="13"/>
      <c r="GM396" s="13"/>
      <c r="GN396" s="13"/>
      <c r="GO396" s="13"/>
      <c r="GP396" s="13"/>
      <c r="GQ396" s="13"/>
      <c r="GR396" s="13"/>
      <c r="GS396" s="13"/>
      <c r="GT396" s="13"/>
      <c r="GU396" s="13"/>
      <c r="GV396" s="13"/>
      <c r="GW396" s="13"/>
      <c r="GX396" s="13"/>
      <c r="GY396" s="13"/>
      <c r="GZ396" s="13"/>
      <c r="HA396" s="13"/>
      <c r="HB396" s="13"/>
      <c r="HC396" s="13"/>
      <c r="HD396" s="13"/>
      <c r="HE396" s="13"/>
      <c r="HF396" s="13"/>
      <c r="HG396" s="13"/>
      <c r="HH396" s="13"/>
      <c r="HI396" s="13"/>
      <c r="HJ396" s="13"/>
      <c r="HK396" s="13"/>
      <c r="HL396" s="13"/>
      <c r="HM396" s="13"/>
      <c r="HN396" s="13"/>
      <c r="HO396" s="13"/>
      <c r="HP396" s="13"/>
      <c r="HQ396" s="13"/>
      <c r="HR396" s="13"/>
      <c r="HS396" s="13"/>
      <c r="HT396" s="13"/>
      <c r="HU396" s="13"/>
      <c r="HV396" s="13"/>
      <c r="HW396" s="13"/>
      <c r="HX396" s="13"/>
      <c r="HY396" s="13"/>
      <c r="HZ396" s="13"/>
      <c r="IA396" s="13"/>
      <c r="IB396" s="13"/>
      <c r="IC396" s="13"/>
      <c r="ID396" s="13"/>
      <c r="IE396" s="13"/>
      <c r="IF396" s="13"/>
      <c r="IG396" s="13"/>
      <c r="IH396" s="13"/>
      <c r="II396" s="13"/>
      <c r="IJ396" s="13"/>
      <c r="IK396" s="13"/>
      <c r="IL396" s="13"/>
      <c r="IM396" s="13"/>
      <c r="IN396" s="13"/>
      <c r="IO396" s="13"/>
      <c r="IP396" s="13"/>
      <c r="IQ396" s="13"/>
      <c r="IR396" s="13"/>
      <c r="IS396" s="13"/>
      <c r="IT396" s="13"/>
      <c r="IU396" s="13"/>
      <c r="IV396" s="13"/>
      <c r="IW396" s="13"/>
      <c r="IX396" s="13"/>
      <c r="IY396" s="13"/>
      <c r="IZ396" s="13"/>
      <c r="JA396" s="13"/>
      <c r="JB396" s="13"/>
      <c r="JC396" s="13"/>
      <c r="JD396" s="13"/>
      <c r="JE396" s="13"/>
      <c r="JF396" s="13"/>
      <c r="JG396" s="13"/>
      <c r="JH396" s="13"/>
      <c r="JI396" s="13"/>
      <c r="JJ396" s="13"/>
      <c r="JK396" s="13"/>
    </row>
    <row r="397" spans="21:271" x14ac:dyDescent="0.2">
      <c r="U397" s="13"/>
      <c r="V397" s="13"/>
      <c r="W397" s="13"/>
      <c r="X397" s="13"/>
      <c r="Y397" s="13"/>
      <c r="Z397" s="13"/>
      <c r="AA397" s="13"/>
      <c r="AB397" s="13"/>
      <c r="AC397" s="13"/>
      <c r="AD397" s="13"/>
      <c r="AE397" s="13"/>
      <c r="AF397" s="13"/>
      <c r="AG397" s="13"/>
      <c r="AH397" s="13"/>
      <c r="AI397" s="13"/>
      <c r="AJ397" s="13"/>
      <c r="AK397" s="13"/>
      <c r="AL397" s="13"/>
      <c r="AM397" s="13"/>
      <c r="AN397" s="13"/>
      <c r="AO397" s="13"/>
      <c r="AP397" s="13"/>
      <c r="AQ397" s="13"/>
      <c r="AR397" s="13"/>
      <c r="AS397" s="13"/>
      <c r="AT397" s="13"/>
      <c r="AU397" s="13"/>
      <c r="AV397" s="13"/>
      <c r="AW397" s="13"/>
      <c r="AX397" s="13"/>
      <c r="AY397" s="13"/>
      <c r="AZ397" s="13"/>
      <c r="BA397" s="13"/>
      <c r="BB397" s="13"/>
      <c r="BC397" s="13"/>
      <c r="BD397" s="13"/>
      <c r="BE397" s="13"/>
      <c r="BF397" s="13"/>
      <c r="BG397" s="13"/>
      <c r="BH397" s="13"/>
      <c r="BI397" s="13"/>
      <c r="BJ397" s="13"/>
      <c r="BK397" s="13"/>
      <c r="BL397" s="13"/>
      <c r="BM397" s="13"/>
      <c r="BN397" s="13"/>
      <c r="BO397" s="13"/>
      <c r="BP397" s="13"/>
      <c r="BQ397" s="13"/>
      <c r="BR397" s="13"/>
      <c r="BS397" s="13"/>
      <c r="BT397" s="13"/>
      <c r="BU397" s="13"/>
      <c r="BV397" s="13"/>
      <c r="BW397" s="13"/>
      <c r="BX397" s="13"/>
      <c r="BY397" s="13"/>
      <c r="BZ397" s="13"/>
      <c r="CA397" s="13"/>
      <c r="CB397" s="13"/>
      <c r="CC397" s="13"/>
      <c r="CD397" s="13"/>
      <c r="CE397" s="13"/>
      <c r="CF397" s="13"/>
      <c r="CG397" s="13"/>
      <c r="CH397" s="13"/>
      <c r="CI397" s="13"/>
      <c r="CJ397" s="13"/>
      <c r="CK397" s="13"/>
      <c r="CL397" s="13"/>
      <c r="CM397" s="13"/>
      <c r="CN397" s="13"/>
      <c r="CO397" s="13"/>
      <c r="CP397" s="13"/>
      <c r="CQ397" s="13"/>
      <c r="CR397" s="13"/>
      <c r="CS397" s="13"/>
      <c r="CT397" s="13"/>
      <c r="CU397" s="13"/>
      <c r="CV397" s="13"/>
      <c r="CW397" s="13"/>
      <c r="CX397" s="13"/>
      <c r="CY397" s="13"/>
      <c r="CZ397" s="13"/>
      <c r="DA397" s="13"/>
      <c r="DB397" s="13"/>
      <c r="DC397" s="13"/>
      <c r="DD397" s="13"/>
      <c r="DE397" s="13"/>
      <c r="DF397" s="13"/>
      <c r="DG397" s="13"/>
      <c r="DH397" s="13"/>
      <c r="DI397" s="13"/>
      <c r="DJ397" s="13"/>
      <c r="DK397" s="13"/>
      <c r="DL397" s="13"/>
      <c r="DM397" s="13"/>
      <c r="DN397" s="13"/>
      <c r="DO397" s="13"/>
      <c r="DP397" s="13"/>
      <c r="DQ397" s="13"/>
      <c r="DR397" s="13"/>
      <c r="DS397" s="13"/>
      <c r="DT397" s="13"/>
      <c r="DU397" s="13"/>
      <c r="DV397" s="13"/>
      <c r="DW397" s="13"/>
      <c r="DX397" s="13"/>
      <c r="DY397" s="13"/>
      <c r="DZ397" s="13"/>
      <c r="EA397" s="13"/>
      <c r="EB397" s="13"/>
      <c r="EC397" s="13"/>
      <c r="ED397" s="13"/>
      <c r="EE397" s="13"/>
      <c r="EF397" s="13"/>
      <c r="EG397" s="13"/>
      <c r="EH397" s="13"/>
      <c r="EI397" s="13"/>
      <c r="EJ397" s="13"/>
      <c r="EK397" s="13"/>
      <c r="EL397" s="13"/>
      <c r="EM397" s="13"/>
      <c r="EN397" s="13"/>
      <c r="EO397" s="13"/>
      <c r="EP397" s="13"/>
      <c r="EQ397" s="13"/>
      <c r="ER397" s="13"/>
      <c r="ES397" s="13"/>
      <c r="ET397" s="13"/>
      <c r="EU397" s="13"/>
      <c r="EV397" s="13"/>
      <c r="EW397" s="13"/>
      <c r="EX397" s="13"/>
      <c r="EY397" s="13"/>
      <c r="EZ397" s="13"/>
      <c r="FA397" s="13"/>
      <c r="FB397" s="13"/>
      <c r="FC397" s="13"/>
      <c r="FD397" s="13"/>
      <c r="FE397" s="13"/>
      <c r="FF397" s="13"/>
      <c r="FG397" s="13"/>
      <c r="FH397" s="13"/>
      <c r="FI397" s="13"/>
      <c r="FJ397" s="13"/>
      <c r="FK397" s="13"/>
      <c r="FL397" s="13"/>
      <c r="FM397" s="13"/>
      <c r="FN397" s="13"/>
      <c r="FO397" s="13"/>
      <c r="FP397" s="13"/>
      <c r="FQ397" s="13"/>
      <c r="FR397" s="13"/>
      <c r="FS397" s="13"/>
      <c r="FT397" s="13"/>
      <c r="FU397" s="13"/>
      <c r="FV397" s="13"/>
      <c r="FW397" s="13"/>
      <c r="FX397" s="13"/>
      <c r="FY397" s="13"/>
      <c r="FZ397" s="13"/>
      <c r="GA397" s="13"/>
      <c r="GB397" s="13"/>
      <c r="GC397" s="13"/>
      <c r="GD397" s="13"/>
      <c r="GE397" s="13"/>
      <c r="GF397" s="13"/>
      <c r="GG397" s="13"/>
      <c r="GH397" s="13"/>
      <c r="GI397" s="13"/>
      <c r="GJ397" s="13"/>
      <c r="GK397" s="13"/>
      <c r="GL397" s="13"/>
      <c r="GM397" s="13"/>
      <c r="GN397" s="13"/>
      <c r="GO397" s="13"/>
      <c r="GP397" s="13"/>
      <c r="GQ397" s="13"/>
      <c r="GR397" s="13"/>
      <c r="GS397" s="13"/>
      <c r="GT397" s="13"/>
      <c r="GU397" s="13"/>
      <c r="GV397" s="13"/>
      <c r="GW397" s="13"/>
      <c r="GX397" s="13"/>
      <c r="GY397" s="13"/>
      <c r="GZ397" s="13"/>
      <c r="HA397" s="13"/>
      <c r="HB397" s="13"/>
      <c r="HC397" s="13"/>
      <c r="HD397" s="13"/>
      <c r="HE397" s="13"/>
      <c r="HF397" s="13"/>
      <c r="HG397" s="13"/>
      <c r="HH397" s="13"/>
      <c r="HI397" s="13"/>
      <c r="HJ397" s="13"/>
      <c r="HK397" s="13"/>
      <c r="HL397" s="13"/>
      <c r="HM397" s="13"/>
      <c r="HN397" s="13"/>
      <c r="HO397" s="13"/>
      <c r="HP397" s="13"/>
      <c r="HQ397" s="13"/>
      <c r="HR397" s="13"/>
      <c r="HS397" s="13"/>
      <c r="HT397" s="13"/>
      <c r="HU397" s="13"/>
      <c r="HV397" s="13"/>
      <c r="HW397" s="13"/>
      <c r="HX397" s="13"/>
      <c r="HY397" s="13"/>
      <c r="HZ397" s="13"/>
      <c r="IA397" s="13"/>
      <c r="IB397" s="13"/>
      <c r="IC397" s="13"/>
      <c r="ID397" s="13"/>
      <c r="IE397" s="13"/>
      <c r="IF397" s="13"/>
      <c r="IG397" s="13"/>
      <c r="IH397" s="13"/>
      <c r="II397" s="13"/>
      <c r="IJ397" s="13"/>
      <c r="IK397" s="13"/>
      <c r="IL397" s="13"/>
      <c r="IM397" s="13"/>
      <c r="IN397" s="13"/>
      <c r="IO397" s="13"/>
      <c r="IP397" s="13"/>
      <c r="IQ397" s="13"/>
      <c r="IR397" s="13"/>
      <c r="IS397" s="13"/>
      <c r="IT397" s="13"/>
      <c r="IU397" s="13"/>
      <c r="IV397" s="13"/>
      <c r="IW397" s="13"/>
      <c r="IX397" s="13"/>
      <c r="IY397" s="13"/>
      <c r="IZ397" s="13"/>
      <c r="JA397" s="13"/>
      <c r="JB397" s="13"/>
      <c r="JC397" s="13"/>
      <c r="JD397" s="13"/>
      <c r="JE397" s="13"/>
      <c r="JF397" s="13"/>
      <c r="JG397" s="13"/>
      <c r="JH397" s="13"/>
      <c r="JI397" s="13"/>
      <c r="JJ397" s="13"/>
      <c r="JK397" s="13"/>
    </row>
    <row r="398" spans="21:271" x14ac:dyDescent="0.2">
      <c r="U398" s="13"/>
      <c r="V398" s="13"/>
      <c r="W398" s="13"/>
      <c r="X398" s="13"/>
      <c r="Y398" s="13"/>
      <c r="Z398" s="13"/>
      <c r="AA398" s="13"/>
      <c r="AB398" s="13"/>
      <c r="AC398" s="13"/>
      <c r="AD398" s="13"/>
      <c r="AE398" s="13"/>
      <c r="AF398" s="13"/>
      <c r="AG398" s="13"/>
      <c r="AH398" s="13"/>
      <c r="AI398" s="13"/>
      <c r="AJ398" s="13"/>
      <c r="AK398" s="13"/>
      <c r="AL398" s="13"/>
      <c r="AM398" s="13"/>
      <c r="AN398" s="13"/>
      <c r="AO398" s="13"/>
      <c r="AP398" s="13"/>
      <c r="AQ398" s="13"/>
      <c r="AR398" s="13"/>
      <c r="AS398" s="13"/>
      <c r="AT398" s="13"/>
      <c r="AU398" s="13"/>
      <c r="AV398" s="13"/>
      <c r="AW398" s="13"/>
      <c r="AX398" s="13"/>
      <c r="AY398" s="13"/>
      <c r="AZ398" s="13"/>
      <c r="BA398" s="13"/>
      <c r="BB398" s="13"/>
      <c r="BC398" s="13"/>
      <c r="BD398" s="13"/>
      <c r="BE398" s="13"/>
      <c r="BF398" s="13"/>
      <c r="BG398" s="13"/>
      <c r="BH398" s="13"/>
      <c r="BI398" s="13"/>
      <c r="BJ398" s="13"/>
      <c r="BK398" s="13"/>
      <c r="BL398" s="13"/>
      <c r="BM398" s="13"/>
      <c r="BN398" s="13"/>
      <c r="BO398" s="13"/>
      <c r="BP398" s="13"/>
      <c r="BQ398" s="13"/>
      <c r="BR398" s="13"/>
      <c r="BS398" s="13"/>
      <c r="BT398" s="13"/>
      <c r="BU398" s="13"/>
      <c r="BV398" s="13"/>
      <c r="BW398" s="13"/>
      <c r="BX398" s="13"/>
      <c r="BY398" s="13"/>
      <c r="BZ398" s="13"/>
      <c r="CA398" s="13"/>
      <c r="CB398" s="13"/>
      <c r="CC398" s="13"/>
      <c r="CD398" s="13"/>
      <c r="CE398" s="13"/>
      <c r="CF398" s="13"/>
      <c r="CG398" s="13"/>
      <c r="CH398" s="13"/>
      <c r="CI398" s="13"/>
      <c r="CJ398" s="13"/>
      <c r="CK398" s="13"/>
      <c r="CL398" s="13"/>
      <c r="CM398" s="13"/>
      <c r="CN398" s="13"/>
      <c r="CO398" s="13"/>
      <c r="CP398" s="13"/>
      <c r="CQ398" s="13"/>
      <c r="CR398" s="13"/>
      <c r="CS398" s="13"/>
      <c r="CT398" s="13"/>
      <c r="CU398" s="13"/>
      <c r="CV398" s="13"/>
      <c r="CW398" s="13"/>
      <c r="CX398" s="13"/>
      <c r="CY398" s="13"/>
      <c r="CZ398" s="13"/>
      <c r="DA398" s="13"/>
      <c r="DB398" s="13"/>
      <c r="DC398" s="13"/>
      <c r="DD398" s="13"/>
      <c r="DE398" s="13"/>
      <c r="DF398" s="13"/>
      <c r="DG398" s="13"/>
      <c r="DH398" s="13"/>
      <c r="DI398" s="13"/>
      <c r="DJ398" s="13"/>
      <c r="DK398" s="13"/>
      <c r="DL398" s="13"/>
      <c r="DM398" s="13"/>
      <c r="DN398" s="13"/>
      <c r="DO398" s="13"/>
      <c r="DP398" s="13"/>
      <c r="DQ398" s="13"/>
      <c r="DR398" s="13"/>
      <c r="DS398" s="13"/>
      <c r="DT398" s="13"/>
      <c r="DU398" s="13"/>
      <c r="DV398" s="13"/>
      <c r="DW398" s="13"/>
      <c r="DX398" s="13"/>
      <c r="DY398" s="13"/>
      <c r="DZ398" s="13"/>
      <c r="EA398" s="13"/>
      <c r="EB398" s="13"/>
      <c r="EC398" s="13"/>
      <c r="ED398" s="13"/>
      <c r="EE398" s="13"/>
      <c r="EF398" s="13"/>
      <c r="EG398" s="13"/>
      <c r="EH398" s="13"/>
      <c r="EI398" s="13"/>
      <c r="EJ398" s="13"/>
      <c r="EK398" s="13"/>
      <c r="EL398" s="13"/>
      <c r="EM398" s="13"/>
      <c r="EN398" s="13"/>
      <c r="EO398" s="13"/>
      <c r="EP398" s="13"/>
      <c r="EQ398" s="13"/>
      <c r="ER398" s="13"/>
      <c r="ES398" s="13"/>
      <c r="ET398" s="13"/>
      <c r="EU398" s="13"/>
      <c r="EV398" s="13"/>
      <c r="EW398" s="13"/>
      <c r="EX398" s="13"/>
      <c r="EY398" s="13"/>
      <c r="EZ398" s="13"/>
      <c r="FA398" s="13"/>
      <c r="FB398" s="13"/>
      <c r="FC398" s="13"/>
      <c r="FD398" s="13"/>
      <c r="FE398" s="13"/>
      <c r="FF398" s="13"/>
      <c r="FG398" s="13"/>
      <c r="FH398" s="13"/>
      <c r="FI398" s="13"/>
      <c r="FJ398" s="13"/>
      <c r="FK398" s="13"/>
      <c r="FL398" s="13"/>
      <c r="FM398" s="13"/>
      <c r="FN398" s="13"/>
      <c r="FO398" s="13"/>
      <c r="FP398" s="13"/>
      <c r="FQ398" s="13"/>
      <c r="FR398" s="13"/>
      <c r="FS398" s="13"/>
      <c r="FT398" s="13"/>
      <c r="FU398" s="13"/>
      <c r="FV398" s="13"/>
      <c r="FW398" s="13"/>
      <c r="FX398" s="13"/>
      <c r="FY398" s="13"/>
      <c r="FZ398" s="13"/>
      <c r="GA398" s="13"/>
      <c r="GB398" s="13"/>
      <c r="GC398" s="13"/>
      <c r="GD398" s="13"/>
      <c r="GE398" s="13"/>
      <c r="GF398" s="13"/>
      <c r="GG398" s="13"/>
      <c r="GH398" s="13"/>
      <c r="GI398" s="13"/>
      <c r="GJ398" s="13"/>
      <c r="GK398" s="13"/>
      <c r="GL398" s="13"/>
      <c r="GM398" s="13"/>
      <c r="GN398" s="13"/>
      <c r="GO398" s="13"/>
      <c r="GP398" s="13"/>
      <c r="GQ398" s="13"/>
      <c r="GR398" s="13"/>
      <c r="GS398" s="13"/>
      <c r="GT398" s="13"/>
      <c r="GU398" s="13"/>
      <c r="GV398" s="13"/>
      <c r="GW398" s="13"/>
      <c r="GX398" s="13"/>
      <c r="GY398" s="13"/>
      <c r="GZ398" s="13"/>
      <c r="HA398" s="13"/>
      <c r="HB398" s="13"/>
      <c r="HC398" s="13"/>
      <c r="HD398" s="13"/>
      <c r="HE398" s="13"/>
      <c r="HF398" s="13"/>
      <c r="HG398" s="13"/>
      <c r="HH398" s="13"/>
      <c r="HI398" s="13"/>
      <c r="HJ398" s="13"/>
      <c r="HK398" s="13"/>
      <c r="HL398" s="13"/>
      <c r="HM398" s="13"/>
      <c r="HN398" s="13"/>
      <c r="HO398" s="13"/>
      <c r="HP398" s="13"/>
      <c r="HQ398" s="13"/>
      <c r="HR398" s="13"/>
      <c r="HS398" s="13"/>
      <c r="HT398" s="13"/>
      <c r="HU398" s="13"/>
      <c r="HV398" s="13"/>
      <c r="HW398" s="13"/>
      <c r="HX398" s="13"/>
      <c r="HY398" s="13"/>
      <c r="HZ398" s="13"/>
      <c r="IA398" s="13"/>
      <c r="IB398" s="13"/>
      <c r="IC398" s="13"/>
      <c r="ID398" s="13"/>
      <c r="IE398" s="13"/>
      <c r="IF398" s="13"/>
      <c r="IG398" s="13"/>
      <c r="IH398" s="13"/>
      <c r="II398" s="13"/>
      <c r="IJ398" s="13"/>
      <c r="IK398" s="13"/>
      <c r="IL398" s="13"/>
      <c r="IM398" s="13"/>
      <c r="IN398" s="13"/>
      <c r="IO398" s="13"/>
      <c r="IP398" s="13"/>
      <c r="IQ398" s="13"/>
      <c r="IR398" s="13"/>
      <c r="IS398" s="13"/>
      <c r="IT398" s="13"/>
      <c r="IU398" s="13"/>
      <c r="IV398" s="13"/>
      <c r="IW398" s="13"/>
      <c r="IX398" s="13"/>
      <c r="IY398" s="13"/>
      <c r="IZ398" s="13"/>
      <c r="JA398" s="13"/>
      <c r="JB398" s="13"/>
      <c r="JC398" s="13"/>
      <c r="JD398" s="13"/>
      <c r="JE398" s="13"/>
      <c r="JF398" s="13"/>
      <c r="JG398" s="13"/>
      <c r="JH398" s="13"/>
      <c r="JI398" s="13"/>
      <c r="JJ398" s="13"/>
      <c r="JK398" s="13"/>
    </row>
    <row r="399" spans="21:271" x14ac:dyDescent="0.2">
      <c r="U399" s="13"/>
      <c r="V399" s="13"/>
      <c r="W399" s="13"/>
      <c r="X399" s="13"/>
      <c r="Y399" s="13"/>
      <c r="Z399" s="13"/>
      <c r="AA399" s="13"/>
      <c r="AB399" s="13"/>
      <c r="AC399" s="13"/>
      <c r="AD399" s="13"/>
      <c r="AE399" s="13"/>
      <c r="AF399" s="13"/>
      <c r="AG399" s="13"/>
      <c r="AH399" s="13"/>
      <c r="AI399" s="13"/>
      <c r="AJ399" s="13"/>
      <c r="AK399" s="13"/>
      <c r="AL399" s="13"/>
      <c r="AM399" s="13"/>
      <c r="AN399" s="13"/>
      <c r="AO399" s="13"/>
      <c r="AP399" s="13"/>
      <c r="AQ399" s="13"/>
      <c r="AR399" s="13"/>
      <c r="AS399" s="13"/>
      <c r="AT399" s="13"/>
      <c r="AU399" s="13"/>
      <c r="AV399" s="13"/>
      <c r="AW399" s="13"/>
      <c r="AX399" s="13"/>
      <c r="AY399" s="13"/>
      <c r="AZ399" s="13"/>
      <c r="BA399" s="13"/>
      <c r="BB399" s="13"/>
      <c r="BC399" s="13"/>
      <c r="BD399" s="13"/>
      <c r="BE399" s="13"/>
      <c r="BF399" s="13"/>
      <c r="BG399" s="13"/>
      <c r="BH399" s="13"/>
      <c r="BI399" s="13"/>
      <c r="BJ399" s="13"/>
      <c r="BK399" s="13"/>
      <c r="BL399" s="13"/>
      <c r="BM399" s="13"/>
      <c r="BN399" s="13"/>
      <c r="BO399" s="13"/>
      <c r="BP399" s="13"/>
      <c r="BQ399" s="13"/>
      <c r="BR399" s="13"/>
      <c r="BS399" s="13"/>
      <c r="BT399" s="13"/>
      <c r="BU399" s="13"/>
      <c r="BV399" s="13"/>
      <c r="BW399" s="13"/>
      <c r="BX399" s="13"/>
      <c r="BY399" s="13"/>
      <c r="BZ399" s="13"/>
      <c r="CA399" s="13"/>
      <c r="CB399" s="13"/>
      <c r="CC399" s="13"/>
      <c r="CD399" s="13"/>
      <c r="CE399" s="13"/>
      <c r="CF399" s="13"/>
      <c r="CG399" s="13"/>
      <c r="CH399" s="13"/>
      <c r="CI399" s="13"/>
      <c r="CJ399" s="13"/>
      <c r="CK399" s="13"/>
      <c r="CL399" s="13"/>
      <c r="CM399" s="13"/>
      <c r="CN399" s="13"/>
      <c r="CO399" s="13"/>
      <c r="CP399" s="13"/>
      <c r="CQ399" s="13"/>
      <c r="CR399" s="13"/>
      <c r="CS399" s="13"/>
      <c r="CT399" s="13"/>
      <c r="CU399" s="13"/>
      <c r="CV399" s="13"/>
      <c r="CW399" s="13"/>
      <c r="CX399" s="13"/>
      <c r="CY399" s="13"/>
      <c r="CZ399" s="13"/>
      <c r="DA399" s="13"/>
      <c r="DB399" s="13"/>
      <c r="DC399" s="13"/>
      <c r="DD399" s="13"/>
      <c r="DE399" s="13"/>
      <c r="DF399" s="13"/>
      <c r="DG399" s="13"/>
      <c r="DH399" s="13"/>
      <c r="DI399" s="13"/>
      <c r="DJ399" s="13"/>
      <c r="DK399" s="13"/>
      <c r="DL399" s="13"/>
      <c r="DM399" s="13"/>
      <c r="DN399" s="13"/>
      <c r="DO399" s="13"/>
      <c r="DP399" s="13"/>
      <c r="DQ399" s="13"/>
      <c r="DR399" s="13"/>
      <c r="DS399" s="13"/>
      <c r="DT399" s="13"/>
      <c r="DU399" s="13"/>
      <c r="DV399" s="13"/>
      <c r="DW399" s="13"/>
      <c r="DX399" s="13"/>
      <c r="DY399" s="13"/>
      <c r="DZ399" s="13"/>
      <c r="EA399" s="13"/>
      <c r="EB399" s="13"/>
      <c r="EC399" s="13"/>
      <c r="ED399" s="13"/>
      <c r="EE399" s="13"/>
      <c r="EF399" s="13"/>
      <c r="EG399" s="13"/>
      <c r="EH399" s="13"/>
      <c r="EI399" s="13"/>
      <c r="EJ399" s="13"/>
      <c r="EK399" s="13"/>
      <c r="EL399" s="13"/>
      <c r="EM399" s="13"/>
      <c r="EN399" s="13"/>
      <c r="EO399" s="13"/>
      <c r="EP399" s="13"/>
      <c r="EQ399" s="13"/>
      <c r="ER399" s="13"/>
      <c r="ES399" s="13"/>
      <c r="ET399" s="13"/>
      <c r="EU399" s="13"/>
      <c r="EV399" s="13"/>
      <c r="EW399" s="13"/>
      <c r="EX399" s="13"/>
      <c r="EY399" s="13"/>
      <c r="EZ399" s="13"/>
      <c r="FA399" s="13"/>
      <c r="FB399" s="13"/>
      <c r="FC399" s="13"/>
      <c r="FD399" s="13"/>
      <c r="FE399" s="13"/>
      <c r="FF399" s="13"/>
      <c r="FG399" s="13"/>
      <c r="FH399" s="13"/>
      <c r="FI399" s="13"/>
      <c r="FJ399" s="13"/>
      <c r="FK399" s="13"/>
      <c r="FL399" s="13"/>
      <c r="FM399" s="13"/>
      <c r="FN399" s="13"/>
      <c r="FO399" s="13"/>
      <c r="FP399" s="13"/>
      <c r="FQ399" s="13"/>
      <c r="FR399" s="13"/>
      <c r="FS399" s="13"/>
      <c r="FT399" s="13"/>
      <c r="FU399" s="13"/>
      <c r="FV399" s="13"/>
      <c r="FW399" s="13"/>
      <c r="FX399" s="13"/>
      <c r="FY399" s="13"/>
      <c r="FZ399" s="13"/>
      <c r="GA399" s="13"/>
      <c r="GB399" s="13"/>
      <c r="GC399" s="13"/>
      <c r="GD399" s="13"/>
      <c r="GE399" s="13"/>
      <c r="GF399" s="13"/>
      <c r="GG399" s="13"/>
      <c r="GH399" s="13"/>
      <c r="GI399" s="13"/>
      <c r="GJ399" s="13"/>
      <c r="GK399" s="13"/>
      <c r="GL399" s="13"/>
      <c r="GM399" s="13"/>
      <c r="GN399" s="13"/>
      <c r="GO399" s="13"/>
      <c r="GP399" s="13"/>
      <c r="GQ399" s="13"/>
      <c r="GR399" s="13"/>
      <c r="GS399" s="13"/>
      <c r="GT399" s="13"/>
      <c r="GU399" s="13"/>
      <c r="GV399" s="13"/>
      <c r="GW399" s="13"/>
      <c r="GX399" s="13"/>
      <c r="GY399" s="13"/>
      <c r="GZ399" s="13"/>
      <c r="HA399" s="13"/>
      <c r="HB399" s="13"/>
      <c r="HC399" s="13"/>
      <c r="HD399" s="13"/>
      <c r="HE399" s="13"/>
      <c r="HF399" s="13"/>
      <c r="HG399" s="13"/>
      <c r="HH399" s="13"/>
      <c r="HI399" s="13"/>
      <c r="HJ399" s="13"/>
      <c r="HK399" s="13"/>
      <c r="HL399" s="13"/>
      <c r="HM399" s="13"/>
      <c r="HN399" s="13"/>
      <c r="HO399" s="13"/>
      <c r="HP399" s="13"/>
      <c r="HQ399" s="13"/>
      <c r="HR399" s="13"/>
      <c r="HS399" s="13"/>
      <c r="HT399" s="13"/>
      <c r="HU399" s="13"/>
      <c r="HV399" s="13"/>
      <c r="HW399" s="13"/>
      <c r="HX399" s="13"/>
      <c r="HY399" s="13"/>
      <c r="HZ399" s="13"/>
      <c r="IA399" s="13"/>
      <c r="IB399" s="13"/>
      <c r="IC399" s="13"/>
      <c r="ID399" s="13"/>
      <c r="IE399" s="13"/>
      <c r="IF399" s="13"/>
      <c r="IG399" s="13"/>
      <c r="IH399" s="13"/>
      <c r="II399" s="13"/>
      <c r="IJ399" s="13"/>
      <c r="IK399" s="13"/>
      <c r="IL399" s="13"/>
      <c r="IM399" s="13"/>
      <c r="IN399" s="13"/>
      <c r="IO399" s="13"/>
      <c r="IP399" s="13"/>
      <c r="IQ399" s="13"/>
      <c r="IR399" s="13"/>
      <c r="IS399" s="13"/>
      <c r="IT399" s="13"/>
      <c r="IU399" s="13"/>
      <c r="IV399" s="13"/>
      <c r="IW399" s="13"/>
      <c r="IX399" s="13"/>
      <c r="IY399" s="13"/>
      <c r="IZ399" s="13"/>
      <c r="JA399" s="13"/>
      <c r="JB399" s="13"/>
      <c r="JC399" s="13"/>
      <c r="JD399" s="13"/>
      <c r="JE399" s="13"/>
      <c r="JF399" s="13"/>
      <c r="JG399" s="13"/>
      <c r="JH399" s="13"/>
      <c r="JI399" s="13"/>
      <c r="JJ399" s="13"/>
      <c r="JK399" s="13"/>
    </row>
    <row r="400" spans="21:271" x14ac:dyDescent="0.2">
      <c r="U400" s="13"/>
      <c r="V400" s="13"/>
      <c r="W400" s="13"/>
      <c r="X400" s="13"/>
      <c r="Y400" s="13"/>
      <c r="Z400" s="13"/>
      <c r="AA400" s="13"/>
      <c r="AB400" s="13"/>
      <c r="AC400" s="13"/>
      <c r="AD400" s="13"/>
      <c r="AE400" s="13"/>
      <c r="AF400" s="13"/>
      <c r="AG400" s="13"/>
      <c r="AH400" s="13"/>
      <c r="AI400" s="13"/>
      <c r="AJ400" s="13"/>
      <c r="AK400" s="13"/>
      <c r="AL400" s="13"/>
      <c r="AM400" s="13"/>
      <c r="AN400" s="13"/>
      <c r="AO400" s="13"/>
      <c r="AP400" s="13"/>
      <c r="AQ400" s="13"/>
      <c r="AR400" s="13"/>
      <c r="AS400" s="13"/>
      <c r="AT400" s="13"/>
      <c r="AU400" s="13"/>
      <c r="AV400" s="13"/>
      <c r="AW400" s="13"/>
      <c r="AX400" s="13"/>
      <c r="AY400" s="13"/>
      <c r="AZ400" s="13"/>
      <c r="BA400" s="13"/>
      <c r="BB400" s="13"/>
      <c r="BC400" s="13"/>
      <c r="BD400" s="13"/>
      <c r="BE400" s="13"/>
      <c r="BF400" s="13"/>
      <c r="BG400" s="13"/>
      <c r="BH400" s="13"/>
      <c r="BI400" s="13"/>
      <c r="BJ400" s="13"/>
      <c r="BK400" s="13"/>
      <c r="BL400" s="13"/>
      <c r="BM400" s="13"/>
      <c r="BN400" s="13"/>
      <c r="BO400" s="13"/>
      <c r="BP400" s="13"/>
      <c r="BQ400" s="13"/>
      <c r="BR400" s="13"/>
      <c r="BS400" s="13"/>
      <c r="BT400" s="13"/>
      <c r="BU400" s="13"/>
      <c r="BV400" s="13"/>
      <c r="BW400" s="13"/>
      <c r="BX400" s="13"/>
      <c r="BY400" s="13"/>
      <c r="BZ400" s="13"/>
      <c r="CA400" s="13"/>
      <c r="CB400" s="13"/>
      <c r="CC400" s="13"/>
      <c r="CD400" s="13"/>
      <c r="CE400" s="13"/>
      <c r="CF400" s="13"/>
      <c r="CG400" s="13"/>
      <c r="CH400" s="13"/>
      <c r="CI400" s="13"/>
      <c r="CJ400" s="13"/>
      <c r="CK400" s="13"/>
      <c r="CL400" s="13"/>
      <c r="CM400" s="13"/>
      <c r="CN400" s="13"/>
      <c r="CO400" s="13"/>
      <c r="CP400" s="13"/>
      <c r="CQ400" s="13"/>
      <c r="CR400" s="13"/>
      <c r="CS400" s="13"/>
      <c r="CT400" s="13"/>
      <c r="CU400" s="13"/>
      <c r="CV400" s="13"/>
      <c r="CW400" s="13"/>
      <c r="CX400" s="13"/>
      <c r="CY400" s="13"/>
      <c r="CZ400" s="13"/>
      <c r="DA400" s="13"/>
      <c r="DB400" s="13"/>
      <c r="DC400" s="13"/>
      <c r="DD400" s="13"/>
      <c r="DE400" s="13"/>
      <c r="DF400" s="13"/>
      <c r="DG400" s="13"/>
      <c r="DH400" s="13"/>
      <c r="DI400" s="13"/>
      <c r="DJ400" s="13"/>
      <c r="DK400" s="13"/>
      <c r="DL400" s="13"/>
      <c r="DM400" s="13"/>
      <c r="DN400" s="13"/>
      <c r="DO400" s="13"/>
      <c r="DP400" s="13"/>
      <c r="DQ400" s="13"/>
      <c r="DR400" s="13"/>
      <c r="DS400" s="13"/>
      <c r="DT400" s="13"/>
      <c r="DU400" s="13"/>
      <c r="DV400" s="13"/>
      <c r="DW400" s="13"/>
      <c r="DX400" s="13"/>
      <c r="DY400" s="13"/>
      <c r="DZ400" s="13"/>
      <c r="EA400" s="13"/>
      <c r="EB400" s="13"/>
      <c r="EC400" s="13"/>
      <c r="ED400" s="13"/>
      <c r="EE400" s="13"/>
      <c r="EF400" s="13"/>
      <c r="EG400" s="13"/>
      <c r="EH400" s="13"/>
      <c r="EI400" s="13"/>
      <c r="EJ400" s="13"/>
      <c r="EK400" s="13"/>
      <c r="EL400" s="13"/>
      <c r="EM400" s="13"/>
      <c r="EN400" s="13"/>
      <c r="EO400" s="13"/>
      <c r="EP400" s="13"/>
      <c r="EQ400" s="13"/>
      <c r="ER400" s="13"/>
      <c r="ES400" s="13"/>
      <c r="ET400" s="13"/>
      <c r="EU400" s="13"/>
      <c r="EV400" s="13"/>
      <c r="EW400" s="13"/>
      <c r="EX400" s="13"/>
      <c r="EY400" s="13"/>
      <c r="EZ400" s="13"/>
      <c r="FA400" s="13"/>
      <c r="FB400" s="13"/>
      <c r="FC400" s="13"/>
      <c r="FD400" s="13"/>
      <c r="FE400" s="13"/>
      <c r="FF400" s="13"/>
      <c r="FG400" s="13"/>
      <c r="FH400" s="13"/>
      <c r="FI400" s="13"/>
      <c r="FJ400" s="13"/>
      <c r="FK400" s="13"/>
      <c r="FL400" s="13"/>
      <c r="FM400" s="13"/>
      <c r="FN400" s="13"/>
      <c r="FO400" s="13"/>
      <c r="FP400" s="13"/>
      <c r="FQ400" s="13"/>
      <c r="FR400" s="13"/>
      <c r="FS400" s="13"/>
      <c r="FT400" s="13"/>
      <c r="FU400" s="13"/>
      <c r="FV400" s="13"/>
      <c r="FW400" s="13"/>
      <c r="FX400" s="13"/>
      <c r="FY400" s="13"/>
      <c r="FZ400" s="13"/>
      <c r="GA400" s="13"/>
      <c r="GB400" s="13"/>
      <c r="GC400" s="13"/>
      <c r="GD400" s="13"/>
      <c r="GE400" s="13"/>
      <c r="GF400" s="13"/>
      <c r="GG400" s="13"/>
      <c r="GH400" s="13"/>
      <c r="GI400" s="13"/>
      <c r="GJ400" s="13"/>
      <c r="GK400" s="13"/>
      <c r="GL400" s="13"/>
      <c r="GM400" s="13"/>
      <c r="GN400" s="13"/>
      <c r="GO400" s="13"/>
      <c r="GP400" s="13"/>
      <c r="GQ400" s="13"/>
      <c r="GR400" s="13"/>
      <c r="GS400" s="13"/>
      <c r="GT400" s="13"/>
      <c r="GU400" s="13"/>
      <c r="GV400" s="13"/>
      <c r="GW400" s="13"/>
      <c r="GX400" s="13"/>
      <c r="GY400" s="13"/>
      <c r="GZ400" s="13"/>
      <c r="HA400" s="13"/>
      <c r="HB400" s="13"/>
      <c r="HC400" s="13"/>
      <c r="HD400" s="13"/>
      <c r="HE400" s="13"/>
      <c r="HF400" s="13"/>
      <c r="HG400" s="13"/>
      <c r="HH400" s="13"/>
      <c r="HI400" s="13"/>
      <c r="HJ400" s="13"/>
      <c r="HK400" s="13"/>
      <c r="HL400" s="13"/>
      <c r="HM400" s="13"/>
      <c r="HN400" s="13"/>
      <c r="HO400" s="13"/>
      <c r="HP400" s="13"/>
      <c r="HQ400" s="13"/>
      <c r="HR400" s="13"/>
      <c r="HS400" s="13"/>
      <c r="HT400" s="13"/>
      <c r="HU400" s="13"/>
      <c r="HV400" s="13"/>
      <c r="HW400" s="13"/>
      <c r="HX400" s="13"/>
      <c r="HY400" s="13"/>
      <c r="HZ400" s="13"/>
      <c r="IA400" s="13"/>
      <c r="IB400" s="13"/>
      <c r="IC400" s="13"/>
      <c r="ID400" s="13"/>
      <c r="IE400" s="13"/>
      <c r="IF400" s="13"/>
      <c r="IG400" s="13"/>
      <c r="IH400" s="13"/>
      <c r="II400" s="13"/>
      <c r="IJ400" s="13"/>
      <c r="IK400" s="13"/>
      <c r="IL400" s="13"/>
      <c r="IM400" s="13"/>
      <c r="IN400" s="13"/>
      <c r="IO400" s="13"/>
      <c r="IP400" s="13"/>
      <c r="IQ400" s="13"/>
      <c r="IR400" s="13"/>
      <c r="IS400" s="13"/>
      <c r="IT400" s="13"/>
      <c r="IU400" s="13"/>
      <c r="IV400" s="13"/>
      <c r="IW400" s="13"/>
      <c r="IX400" s="13"/>
      <c r="IY400" s="13"/>
      <c r="IZ400" s="13"/>
      <c r="JA400" s="13"/>
      <c r="JB400" s="13"/>
      <c r="JC400" s="13"/>
      <c r="JD400" s="13"/>
      <c r="JE400" s="13"/>
      <c r="JF400" s="13"/>
      <c r="JG400" s="13"/>
      <c r="JH400" s="13"/>
      <c r="JI400" s="13"/>
      <c r="JJ400" s="13"/>
      <c r="JK400" s="13"/>
    </row>
    <row r="401" spans="21:271" x14ac:dyDescent="0.2">
      <c r="U401" s="13"/>
      <c r="V401" s="13"/>
      <c r="W401" s="13"/>
      <c r="X401" s="13"/>
      <c r="Y401" s="13"/>
      <c r="Z401" s="13"/>
      <c r="AA401" s="13"/>
      <c r="AB401" s="13"/>
      <c r="AC401" s="13"/>
      <c r="AD401" s="13"/>
      <c r="AE401" s="13"/>
      <c r="AF401" s="13"/>
      <c r="AG401" s="13"/>
      <c r="AH401" s="13"/>
      <c r="AI401" s="13"/>
      <c r="AJ401" s="13"/>
      <c r="AK401" s="13"/>
      <c r="AL401" s="13"/>
      <c r="AM401" s="13"/>
      <c r="AN401" s="13"/>
      <c r="AO401" s="13"/>
      <c r="AP401" s="13"/>
      <c r="AQ401" s="13"/>
      <c r="AR401" s="13"/>
      <c r="AS401" s="13"/>
      <c r="AT401" s="13"/>
      <c r="AU401" s="13"/>
      <c r="AV401" s="13"/>
      <c r="AW401" s="13"/>
      <c r="AX401" s="13"/>
      <c r="AY401" s="13"/>
      <c r="AZ401" s="13"/>
      <c r="BA401" s="13"/>
      <c r="BB401" s="13"/>
      <c r="BC401" s="13"/>
      <c r="BD401" s="13"/>
      <c r="BE401" s="13"/>
      <c r="BF401" s="13"/>
      <c r="BG401" s="13"/>
      <c r="BH401" s="13"/>
      <c r="BI401" s="13"/>
      <c r="BJ401" s="13"/>
      <c r="BK401" s="13"/>
      <c r="BL401" s="13"/>
      <c r="BM401" s="13"/>
      <c r="BN401" s="13"/>
      <c r="BO401" s="13"/>
      <c r="BP401" s="13"/>
      <c r="BQ401" s="13"/>
      <c r="BR401" s="13"/>
      <c r="BS401" s="13"/>
      <c r="BT401" s="13"/>
      <c r="BU401" s="13"/>
      <c r="BV401" s="13"/>
      <c r="BW401" s="13"/>
      <c r="BX401" s="13"/>
      <c r="BY401" s="13"/>
      <c r="BZ401" s="13"/>
      <c r="CA401" s="13"/>
      <c r="CB401" s="13"/>
      <c r="CC401" s="13"/>
      <c r="CD401" s="13"/>
      <c r="CE401" s="13"/>
      <c r="CF401" s="13"/>
      <c r="CG401" s="13"/>
      <c r="CH401" s="13"/>
      <c r="CI401" s="13"/>
      <c r="CJ401" s="13"/>
      <c r="CK401" s="13"/>
      <c r="CL401" s="13"/>
      <c r="CM401" s="13"/>
      <c r="CN401" s="13"/>
      <c r="CO401" s="13"/>
      <c r="CP401" s="13"/>
      <c r="CQ401" s="13"/>
      <c r="CR401" s="13"/>
      <c r="CS401" s="13"/>
      <c r="CT401" s="13"/>
      <c r="CU401" s="13"/>
      <c r="CV401" s="13"/>
      <c r="CW401" s="13"/>
      <c r="CX401" s="13"/>
      <c r="CY401" s="13"/>
      <c r="CZ401" s="13"/>
      <c r="DA401" s="13"/>
      <c r="DB401" s="13"/>
      <c r="DC401" s="13"/>
      <c r="DD401" s="13"/>
      <c r="DE401" s="13"/>
      <c r="DF401" s="13"/>
      <c r="DG401" s="13"/>
      <c r="DH401" s="13"/>
      <c r="DI401" s="13"/>
      <c r="DJ401" s="13"/>
      <c r="DK401" s="13"/>
      <c r="DL401" s="13"/>
      <c r="DM401" s="13"/>
      <c r="DN401" s="13"/>
      <c r="DO401" s="13"/>
      <c r="DP401" s="13"/>
      <c r="DQ401" s="13"/>
      <c r="DR401" s="13"/>
      <c r="DS401" s="13"/>
      <c r="DT401" s="13"/>
      <c r="DU401" s="13"/>
      <c r="DV401" s="13"/>
      <c r="DW401" s="13"/>
      <c r="DX401" s="13"/>
      <c r="DY401" s="13"/>
      <c r="DZ401" s="13"/>
      <c r="EA401" s="13"/>
      <c r="EB401" s="13"/>
      <c r="EC401" s="13"/>
      <c r="ED401" s="13"/>
      <c r="EE401" s="13"/>
      <c r="EF401" s="13"/>
      <c r="EG401" s="13"/>
      <c r="EH401" s="13"/>
      <c r="EI401" s="13"/>
      <c r="EJ401" s="13"/>
      <c r="EK401" s="13"/>
      <c r="EL401" s="13"/>
      <c r="EM401" s="13"/>
      <c r="EN401" s="13"/>
      <c r="EO401" s="13"/>
      <c r="EP401" s="13"/>
      <c r="EQ401" s="13"/>
      <c r="ER401" s="13"/>
      <c r="ES401" s="13"/>
      <c r="ET401" s="13"/>
      <c r="EU401" s="13"/>
      <c r="EV401" s="13"/>
      <c r="EW401" s="13"/>
      <c r="EX401" s="13"/>
      <c r="EY401" s="13"/>
      <c r="EZ401" s="13"/>
      <c r="FA401" s="13"/>
      <c r="FB401" s="13"/>
      <c r="FC401" s="13"/>
      <c r="FD401" s="13"/>
      <c r="FE401" s="13"/>
      <c r="FF401" s="13"/>
      <c r="FG401" s="13"/>
      <c r="FH401" s="13"/>
      <c r="FI401" s="13"/>
      <c r="FJ401" s="13"/>
      <c r="FK401" s="13"/>
      <c r="FL401" s="13"/>
      <c r="FM401" s="13"/>
      <c r="FN401" s="13"/>
      <c r="FO401" s="13"/>
      <c r="FP401" s="13"/>
      <c r="FQ401" s="13"/>
      <c r="FR401" s="13"/>
      <c r="FS401" s="13"/>
      <c r="FT401" s="13"/>
      <c r="FU401" s="13"/>
      <c r="FV401" s="13"/>
      <c r="FW401" s="13"/>
      <c r="FX401" s="13"/>
      <c r="FY401" s="13"/>
      <c r="FZ401" s="13"/>
      <c r="GA401" s="13"/>
      <c r="GB401" s="13"/>
      <c r="GC401" s="13"/>
      <c r="GD401" s="13"/>
      <c r="GE401" s="13"/>
      <c r="GF401" s="13"/>
      <c r="GG401" s="13"/>
      <c r="GH401" s="13"/>
      <c r="GI401" s="13"/>
      <c r="GJ401" s="13"/>
      <c r="GK401" s="13"/>
      <c r="GL401" s="13"/>
      <c r="GM401" s="13"/>
      <c r="GN401" s="13"/>
      <c r="GO401" s="13"/>
      <c r="GP401" s="13"/>
      <c r="GQ401" s="13"/>
      <c r="GR401" s="13"/>
      <c r="GS401" s="13"/>
      <c r="GT401" s="13"/>
      <c r="GU401" s="13"/>
      <c r="GV401" s="13"/>
      <c r="GW401" s="13"/>
      <c r="GX401" s="13"/>
      <c r="GY401" s="13"/>
      <c r="GZ401" s="13"/>
      <c r="HA401" s="13"/>
      <c r="HB401" s="13"/>
      <c r="HC401" s="13"/>
      <c r="HD401" s="13"/>
      <c r="HE401" s="13"/>
      <c r="HF401" s="13"/>
      <c r="HG401" s="13"/>
      <c r="HH401" s="13"/>
      <c r="HI401" s="13"/>
      <c r="HJ401" s="13"/>
      <c r="HK401" s="13"/>
      <c r="HL401" s="13"/>
      <c r="HM401" s="13"/>
      <c r="HN401" s="13"/>
      <c r="HO401" s="13"/>
      <c r="HP401" s="13"/>
      <c r="HQ401" s="13"/>
      <c r="HR401" s="13"/>
      <c r="HS401" s="13"/>
      <c r="HT401" s="13"/>
      <c r="HU401" s="13"/>
      <c r="HV401" s="13"/>
      <c r="HW401" s="13"/>
      <c r="HX401" s="13"/>
      <c r="HY401" s="13"/>
      <c r="HZ401" s="13"/>
      <c r="IA401" s="13"/>
      <c r="IB401" s="13"/>
      <c r="IC401" s="13"/>
      <c r="ID401" s="13"/>
      <c r="IE401" s="13"/>
      <c r="IF401" s="13"/>
      <c r="IG401" s="13"/>
      <c r="IH401" s="13"/>
      <c r="II401" s="13"/>
      <c r="IJ401" s="13"/>
      <c r="IK401" s="13"/>
      <c r="IL401" s="13"/>
      <c r="IM401" s="13"/>
      <c r="IN401" s="13"/>
      <c r="IO401" s="13"/>
      <c r="IP401" s="13"/>
      <c r="IQ401" s="13"/>
      <c r="IR401" s="13"/>
      <c r="IS401" s="13"/>
      <c r="IT401" s="13"/>
      <c r="IU401" s="13"/>
      <c r="IV401" s="13"/>
      <c r="IW401" s="13"/>
      <c r="IX401" s="13"/>
      <c r="IY401" s="13"/>
      <c r="IZ401" s="13"/>
      <c r="JA401" s="13"/>
      <c r="JB401" s="13"/>
      <c r="JC401" s="13"/>
      <c r="JD401" s="13"/>
      <c r="JE401" s="13"/>
      <c r="JF401" s="13"/>
      <c r="JG401" s="13"/>
      <c r="JH401" s="13"/>
      <c r="JI401" s="13"/>
      <c r="JJ401" s="13"/>
      <c r="JK401" s="13"/>
    </row>
    <row r="402" spans="21:271" x14ac:dyDescent="0.2">
      <c r="U402" s="13"/>
      <c r="V402" s="13"/>
      <c r="W402" s="13"/>
      <c r="X402" s="13"/>
      <c r="Y402" s="13"/>
      <c r="Z402" s="13"/>
      <c r="AA402" s="13"/>
      <c r="AB402" s="13"/>
      <c r="AC402" s="13"/>
      <c r="AD402" s="13"/>
      <c r="AE402" s="13"/>
      <c r="AF402" s="13"/>
      <c r="AG402" s="13"/>
      <c r="AH402" s="13"/>
      <c r="AI402" s="13"/>
      <c r="AJ402" s="13"/>
      <c r="AK402" s="13"/>
      <c r="AL402" s="13"/>
      <c r="AM402" s="13"/>
      <c r="AN402" s="13"/>
      <c r="AO402" s="13"/>
      <c r="AP402" s="13"/>
      <c r="AQ402" s="13"/>
      <c r="AR402" s="13"/>
      <c r="AS402" s="13"/>
      <c r="AT402" s="13"/>
      <c r="AU402" s="13"/>
      <c r="AV402" s="13"/>
      <c r="AW402" s="13"/>
      <c r="AX402" s="13"/>
      <c r="AY402" s="13"/>
      <c r="AZ402" s="13"/>
      <c r="BA402" s="13"/>
      <c r="BB402" s="13"/>
      <c r="BC402" s="13"/>
      <c r="BD402" s="13"/>
      <c r="BE402" s="13"/>
      <c r="BF402" s="13"/>
      <c r="BG402" s="13"/>
      <c r="BH402" s="13"/>
      <c r="BI402" s="13"/>
      <c r="BJ402" s="13"/>
      <c r="BK402" s="13"/>
      <c r="BL402" s="13"/>
      <c r="BM402" s="13"/>
      <c r="BN402" s="13"/>
      <c r="BO402" s="13"/>
      <c r="BP402" s="13"/>
      <c r="BQ402" s="13"/>
      <c r="BR402" s="13"/>
      <c r="BS402" s="13"/>
      <c r="BT402" s="13"/>
      <c r="BU402" s="13"/>
      <c r="BV402" s="13"/>
      <c r="BW402" s="13"/>
      <c r="BX402" s="13"/>
      <c r="BY402" s="13"/>
      <c r="BZ402" s="13"/>
      <c r="CA402" s="13"/>
      <c r="CB402" s="13"/>
      <c r="CC402" s="13"/>
      <c r="CD402" s="13"/>
      <c r="CE402" s="13"/>
      <c r="CF402" s="13"/>
      <c r="CG402" s="13"/>
      <c r="CH402" s="13"/>
      <c r="CI402" s="13"/>
      <c r="CJ402" s="13"/>
      <c r="CK402" s="13"/>
      <c r="CL402" s="13"/>
      <c r="CM402" s="13"/>
      <c r="CN402" s="13"/>
      <c r="CO402" s="13"/>
      <c r="CP402" s="13"/>
      <c r="CQ402" s="13"/>
      <c r="CR402" s="13"/>
      <c r="CS402" s="13"/>
      <c r="CT402" s="13"/>
      <c r="CU402" s="13"/>
      <c r="CV402" s="13"/>
      <c r="CW402" s="13"/>
      <c r="CX402" s="13"/>
      <c r="CY402" s="13"/>
      <c r="CZ402" s="13"/>
      <c r="DA402" s="13"/>
      <c r="DB402" s="13"/>
      <c r="DC402" s="13"/>
      <c r="DD402" s="13"/>
      <c r="DE402" s="13"/>
      <c r="DF402" s="13"/>
      <c r="DG402" s="13"/>
      <c r="DH402" s="13"/>
      <c r="DI402" s="13"/>
      <c r="DJ402" s="13"/>
      <c r="DK402" s="13"/>
      <c r="DL402" s="13"/>
      <c r="DM402" s="13"/>
      <c r="DN402" s="13"/>
      <c r="DO402" s="13"/>
      <c r="DP402" s="13"/>
      <c r="DQ402" s="13"/>
      <c r="DR402" s="13"/>
      <c r="DS402" s="13"/>
      <c r="DT402" s="13"/>
      <c r="DU402" s="13"/>
      <c r="DV402" s="13"/>
      <c r="DW402" s="13"/>
      <c r="DX402" s="13"/>
      <c r="DY402" s="13"/>
      <c r="DZ402" s="13"/>
      <c r="EA402" s="13"/>
      <c r="EB402" s="13"/>
      <c r="EC402" s="13"/>
      <c r="ED402" s="13"/>
      <c r="EE402" s="13"/>
      <c r="EF402" s="13"/>
      <c r="EG402" s="13"/>
      <c r="EH402" s="13"/>
      <c r="EI402" s="13"/>
      <c r="EJ402" s="13"/>
      <c r="EK402" s="13"/>
      <c r="EL402" s="13"/>
      <c r="EM402" s="13"/>
      <c r="EN402" s="13"/>
      <c r="EO402" s="13"/>
      <c r="EP402" s="13"/>
      <c r="EQ402" s="13"/>
      <c r="ER402" s="13"/>
      <c r="ES402" s="13"/>
      <c r="ET402" s="13"/>
      <c r="EU402" s="13"/>
      <c r="EV402" s="13"/>
      <c r="EW402" s="13"/>
      <c r="EX402" s="13"/>
      <c r="EY402" s="13"/>
      <c r="EZ402" s="13"/>
      <c r="FA402" s="13"/>
      <c r="FB402" s="13"/>
      <c r="FC402" s="13"/>
      <c r="FD402" s="13"/>
      <c r="FE402" s="13"/>
      <c r="FF402" s="13"/>
      <c r="FG402" s="13"/>
      <c r="FH402" s="13"/>
      <c r="FI402" s="13"/>
      <c r="FJ402" s="13"/>
      <c r="FK402" s="13"/>
      <c r="FL402" s="13"/>
      <c r="FM402" s="13"/>
      <c r="FN402" s="13"/>
      <c r="FO402" s="13"/>
      <c r="FP402" s="13"/>
      <c r="FQ402" s="13"/>
      <c r="FR402" s="13"/>
      <c r="FS402" s="13"/>
      <c r="FT402" s="13"/>
      <c r="FU402" s="13"/>
      <c r="FV402" s="13"/>
      <c r="FW402" s="13"/>
      <c r="FX402" s="13"/>
      <c r="FY402" s="13"/>
      <c r="FZ402" s="13"/>
      <c r="GA402" s="13"/>
      <c r="GB402" s="13"/>
      <c r="GC402" s="13"/>
      <c r="GD402" s="13"/>
      <c r="GE402" s="13"/>
      <c r="GF402" s="13"/>
      <c r="GG402" s="13"/>
      <c r="GH402" s="13"/>
      <c r="GI402" s="13"/>
      <c r="GJ402" s="13"/>
      <c r="GK402" s="13"/>
      <c r="GL402" s="13"/>
      <c r="GM402" s="13"/>
      <c r="GN402" s="13"/>
      <c r="GO402" s="13"/>
      <c r="GP402" s="13"/>
      <c r="GQ402" s="13"/>
      <c r="GR402" s="13"/>
      <c r="GS402" s="13"/>
      <c r="GT402" s="13"/>
      <c r="GU402" s="13"/>
      <c r="GV402" s="13"/>
      <c r="GW402" s="13"/>
      <c r="GX402" s="13"/>
      <c r="GY402" s="13"/>
      <c r="GZ402" s="13"/>
      <c r="HA402" s="13"/>
      <c r="HB402" s="13"/>
      <c r="HC402" s="13"/>
      <c r="HD402" s="13"/>
      <c r="HE402" s="13"/>
      <c r="HF402" s="13"/>
      <c r="HG402" s="13"/>
      <c r="HH402" s="13"/>
      <c r="HI402" s="13"/>
      <c r="HJ402" s="13"/>
      <c r="HK402" s="13"/>
      <c r="HL402" s="13"/>
      <c r="HM402" s="13"/>
      <c r="HN402" s="13"/>
      <c r="HO402" s="13"/>
      <c r="HP402" s="13"/>
      <c r="HQ402" s="13"/>
      <c r="HR402" s="13"/>
      <c r="HS402" s="13"/>
      <c r="HT402" s="13"/>
      <c r="HU402" s="13"/>
      <c r="HV402" s="13"/>
      <c r="HW402" s="13"/>
      <c r="HX402" s="13"/>
      <c r="HY402" s="13"/>
      <c r="HZ402" s="13"/>
      <c r="IA402" s="13"/>
      <c r="IB402" s="13"/>
      <c r="IC402" s="13"/>
      <c r="ID402" s="13"/>
      <c r="IE402" s="13"/>
      <c r="IF402" s="13"/>
      <c r="IG402" s="13"/>
      <c r="IH402" s="13"/>
      <c r="II402" s="13"/>
      <c r="IJ402" s="13"/>
      <c r="IK402" s="13"/>
      <c r="IL402" s="13"/>
      <c r="IM402" s="13"/>
      <c r="IN402" s="13"/>
      <c r="IO402" s="13"/>
      <c r="IP402" s="13"/>
      <c r="IQ402" s="13"/>
      <c r="IR402" s="13"/>
      <c r="IS402" s="13"/>
      <c r="IT402" s="13"/>
      <c r="IU402" s="13"/>
      <c r="IV402" s="13"/>
      <c r="IW402" s="13"/>
      <c r="IX402" s="13"/>
      <c r="IY402" s="13"/>
      <c r="IZ402" s="13"/>
      <c r="JA402" s="13"/>
      <c r="JB402" s="13"/>
      <c r="JC402" s="13"/>
      <c r="JD402" s="13"/>
      <c r="JE402" s="13"/>
      <c r="JF402" s="13"/>
      <c r="JG402" s="13"/>
      <c r="JH402" s="13"/>
      <c r="JI402" s="13"/>
      <c r="JJ402" s="13"/>
      <c r="JK402" s="13"/>
    </row>
    <row r="403" spans="21:271" x14ac:dyDescent="0.2">
      <c r="U403" s="13"/>
      <c r="V403" s="13"/>
      <c r="W403" s="13"/>
      <c r="X403" s="13"/>
      <c r="Y403" s="13"/>
      <c r="Z403" s="13"/>
      <c r="AA403" s="13"/>
      <c r="AB403" s="13"/>
      <c r="AC403" s="13"/>
      <c r="AD403" s="13"/>
      <c r="AE403" s="13"/>
      <c r="AF403" s="13"/>
      <c r="AG403" s="13"/>
      <c r="AH403" s="13"/>
      <c r="AI403" s="13"/>
      <c r="AJ403" s="13"/>
      <c r="AK403" s="13"/>
      <c r="AL403" s="13"/>
      <c r="AM403" s="13"/>
      <c r="AN403" s="13"/>
      <c r="AO403" s="13"/>
      <c r="AP403" s="13"/>
      <c r="AQ403" s="13"/>
      <c r="AR403" s="13"/>
      <c r="AS403" s="13"/>
      <c r="AT403" s="13"/>
      <c r="AU403" s="13"/>
      <c r="AV403" s="13"/>
      <c r="AW403" s="13"/>
      <c r="AX403" s="13"/>
      <c r="AY403" s="13"/>
      <c r="AZ403" s="13"/>
      <c r="BA403" s="13"/>
      <c r="BB403" s="13"/>
      <c r="BC403" s="13"/>
      <c r="BD403" s="13"/>
      <c r="BE403" s="13"/>
      <c r="BF403" s="13"/>
      <c r="BG403" s="13"/>
      <c r="BH403" s="13"/>
      <c r="BI403" s="13"/>
      <c r="BJ403" s="13"/>
      <c r="BK403" s="13"/>
      <c r="BL403" s="13"/>
      <c r="BM403" s="13"/>
      <c r="BN403" s="13"/>
      <c r="BO403" s="13"/>
      <c r="BP403" s="13"/>
      <c r="BQ403" s="13"/>
      <c r="BR403" s="13"/>
      <c r="BS403" s="13"/>
      <c r="BT403" s="13"/>
      <c r="BU403" s="13"/>
      <c r="BV403" s="13"/>
      <c r="BW403" s="13"/>
      <c r="BX403" s="13"/>
      <c r="BY403" s="13"/>
      <c r="BZ403" s="13"/>
      <c r="CA403" s="13"/>
      <c r="CB403" s="13"/>
      <c r="CC403" s="13"/>
      <c r="CD403" s="13"/>
      <c r="CE403" s="13"/>
      <c r="CF403" s="13"/>
      <c r="CG403" s="13"/>
      <c r="CH403" s="13"/>
      <c r="CI403" s="13"/>
      <c r="CJ403" s="13"/>
      <c r="CK403" s="13"/>
      <c r="CL403" s="13"/>
      <c r="CM403" s="13"/>
      <c r="CN403" s="13"/>
      <c r="CO403" s="13"/>
      <c r="CP403" s="13"/>
      <c r="CQ403" s="13"/>
      <c r="CR403" s="13"/>
      <c r="CS403" s="13"/>
      <c r="CT403" s="13"/>
      <c r="CU403" s="13"/>
      <c r="CV403" s="13"/>
      <c r="CW403" s="13"/>
      <c r="CX403" s="13"/>
      <c r="CY403" s="13"/>
      <c r="CZ403" s="13"/>
      <c r="DA403" s="13"/>
      <c r="DB403" s="13"/>
      <c r="DC403" s="13"/>
      <c r="DD403" s="13"/>
      <c r="DE403" s="13"/>
      <c r="DF403" s="13"/>
      <c r="DG403" s="13"/>
      <c r="DH403" s="13"/>
      <c r="DI403" s="13"/>
      <c r="DJ403" s="13"/>
      <c r="DK403" s="13"/>
      <c r="DL403" s="13"/>
      <c r="DM403" s="13"/>
      <c r="DN403" s="13"/>
      <c r="DO403" s="13"/>
      <c r="DP403" s="13"/>
      <c r="DQ403" s="13"/>
      <c r="DR403" s="13"/>
      <c r="DS403" s="13"/>
      <c r="DT403" s="13"/>
      <c r="DU403" s="13"/>
      <c r="DV403" s="13"/>
      <c r="DW403" s="13"/>
      <c r="DX403" s="13"/>
      <c r="DY403" s="13"/>
      <c r="DZ403" s="13"/>
      <c r="EA403" s="13"/>
      <c r="EB403" s="13"/>
      <c r="EC403" s="13"/>
      <c r="ED403" s="13"/>
      <c r="EE403" s="13"/>
      <c r="EF403" s="13"/>
      <c r="EG403" s="13"/>
      <c r="EH403" s="13"/>
      <c r="EI403" s="13"/>
      <c r="EJ403" s="13"/>
      <c r="EK403" s="13"/>
      <c r="EL403" s="13"/>
      <c r="EM403" s="13"/>
      <c r="EN403" s="13"/>
      <c r="EO403" s="13"/>
      <c r="EP403" s="13"/>
      <c r="EQ403" s="13"/>
      <c r="ER403" s="13"/>
      <c r="ES403" s="13"/>
      <c r="ET403" s="13"/>
      <c r="EU403" s="13"/>
      <c r="EV403" s="13"/>
      <c r="EW403" s="13"/>
      <c r="EX403" s="13"/>
      <c r="EY403" s="13"/>
      <c r="EZ403" s="13"/>
      <c r="FA403" s="13"/>
      <c r="FB403" s="13"/>
      <c r="FC403" s="13"/>
      <c r="FD403" s="13"/>
      <c r="FE403" s="13"/>
      <c r="FF403" s="13"/>
      <c r="FG403" s="13"/>
      <c r="FH403" s="13"/>
      <c r="FI403" s="13"/>
      <c r="FJ403" s="13"/>
      <c r="FK403" s="13"/>
      <c r="FL403" s="13"/>
      <c r="FM403" s="13"/>
      <c r="FN403" s="13"/>
      <c r="FO403" s="13"/>
      <c r="FP403" s="13"/>
      <c r="FQ403" s="13"/>
      <c r="FR403" s="13"/>
      <c r="FS403" s="13"/>
      <c r="FT403" s="13"/>
      <c r="FU403" s="13"/>
      <c r="FV403" s="13"/>
      <c r="FW403" s="13"/>
      <c r="FX403" s="13"/>
      <c r="FY403" s="13"/>
      <c r="FZ403" s="13"/>
      <c r="GA403" s="13"/>
      <c r="GB403" s="13"/>
      <c r="GC403" s="13"/>
      <c r="GD403" s="13"/>
      <c r="GE403" s="13"/>
      <c r="GF403" s="13"/>
      <c r="GG403" s="13"/>
      <c r="GH403" s="13"/>
      <c r="GI403" s="13"/>
      <c r="GJ403" s="13"/>
      <c r="GK403" s="13"/>
      <c r="GL403" s="13"/>
      <c r="GM403" s="13"/>
      <c r="GN403" s="13"/>
      <c r="GO403" s="13"/>
      <c r="GP403" s="13"/>
      <c r="GQ403" s="13"/>
      <c r="GR403" s="13"/>
      <c r="GS403" s="13"/>
      <c r="GT403" s="13"/>
      <c r="GU403" s="13"/>
      <c r="GV403" s="13"/>
      <c r="GW403" s="13"/>
      <c r="GX403" s="13"/>
      <c r="GY403" s="13"/>
      <c r="GZ403" s="13"/>
      <c r="HA403" s="13"/>
      <c r="HB403" s="13"/>
      <c r="HC403" s="13"/>
      <c r="HD403" s="13"/>
      <c r="HE403" s="13"/>
      <c r="HF403" s="13"/>
      <c r="HG403" s="13"/>
      <c r="HH403" s="13"/>
      <c r="HI403" s="13"/>
      <c r="HJ403" s="13"/>
      <c r="HK403" s="13"/>
      <c r="HL403" s="13"/>
      <c r="HM403" s="13"/>
      <c r="HN403" s="13"/>
      <c r="HO403" s="13"/>
      <c r="HP403" s="13"/>
      <c r="HQ403" s="13"/>
      <c r="HR403" s="13"/>
      <c r="HS403" s="13"/>
      <c r="HT403" s="13"/>
      <c r="HU403" s="13"/>
      <c r="HV403" s="13"/>
      <c r="HW403" s="13"/>
      <c r="HX403" s="13"/>
      <c r="HY403" s="13"/>
      <c r="HZ403" s="13"/>
      <c r="IA403" s="13"/>
      <c r="IB403" s="13"/>
      <c r="IC403" s="13"/>
      <c r="ID403" s="13"/>
      <c r="IE403" s="13"/>
      <c r="IF403" s="13"/>
      <c r="IG403" s="13"/>
      <c r="IH403" s="13"/>
      <c r="II403" s="13"/>
      <c r="IJ403" s="13"/>
      <c r="IK403" s="13"/>
      <c r="IL403" s="13"/>
      <c r="IM403" s="13"/>
      <c r="IN403" s="13"/>
      <c r="IO403" s="13"/>
      <c r="IP403" s="13"/>
      <c r="IQ403" s="13"/>
      <c r="IR403" s="13"/>
      <c r="IS403" s="13"/>
      <c r="IT403" s="13"/>
      <c r="IU403" s="13"/>
      <c r="IV403" s="13"/>
      <c r="IW403" s="13"/>
      <c r="IX403" s="13"/>
      <c r="IY403" s="13"/>
      <c r="IZ403" s="13"/>
      <c r="JA403" s="13"/>
      <c r="JB403" s="13"/>
      <c r="JC403" s="13"/>
      <c r="JD403" s="13"/>
      <c r="JE403" s="13"/>
      <c r="JF403" s="13"/>
      <c r="JG403" s="13"/>
      <c r="JH403" s="13"/>
      <c r="JI403" s="13"/>
      <c r="JJ403" s="13"/>
      <c r="JK403" s="13"/>
    </row>
    <row r="404" spans="21:271" x14ac:dyDescent="0.2">
      <c r="U404" s="13"/>
      <c r="V404" s="13"/>
      <c r="W404" s="13"/>
      <c r="X404" s="13"/>
      <c r="Y404" s="13"/>
      <c r="Z404" s="13"/>
      <c r="AA404" s="13"/>
      <c r="AB404" s="13"/>
      <c r="AC404" s="13"/>
      <c r="AD404" s="13"/>
      <c r="AE404" s="13"/>
      <c r="AF404" s="13"/>
      <c r="AG404" s="13"/>
      <c r="AH404" s="13"/>
      <c r="AI404" s="13"/>
      <c r="AJ404" s="13"/>
      <c r="AK404" s="13"/>
      <c r="AL404" s="13"/>
      <c r="AM404" s="13"/>
      <c r="AN404" s="13"/>
      <c r="AO404" s="13"/>
      <c r="AP404" s="13"/>
      <c r="AQ404" s="13"/>
      <c r="AR404" s="13"/>
      <c r="AS404" s="13"/>
      <c r="AT404" s="13"/>
      <c r="AU404" s="13"/>
      <c r="AV404" s="13"/>
      <c r="AW404" s="13"/>
      <c r="AX404" s="13"/>
      <c r="AY404" s="13"/>
      <c r="AZ404" s="13"/>
      <c r="BA404" s="13"/>
      <c r="BB404" s="13"/>
      <c r="BC404" s="13"/>
      <c r="BD404" s="13"/>
      <c r="BE404" s="13"/>
      <c r="BF404" s="13"/>
      <c r="BG404" s="13"/>
      <c r="BH404" s="13"/>
      <c r="BI404" s="13"/>
      <c r="BJ404" s="13"/>
      <c r="BK404" s="13"/>
      <c r="BL404" s="13"/>
      <c r="BM404" s="13"/>
      <c r="BN404" s="13"/>
      <c r="BO404" s="13"/>
      <c r="BP404" s="13"/>
      <c r="BQ404" s="13"/>
      <c r="BR404" s="13"/>
      <c r="BS404" s="13"/>
      <c r="BT404" s="13"/>
      <c r="BU404" s="13"/>
      <c r="BV404" s="13"/>
      <c r="BW404" s="13"/>
      <c r="BX404" s="13"/>
      <c r="BY404" s="13"/>
      <c r="BZ404" s="13"/>
      <c r="CA404" s="13"/>
      <c r="CB404" s="13"/>
      <c r="CC404" s="13"/>
      <c r="CD404" s="13"/>
      <c r="CE404" s="13"/>
      <c r="CF404" s="13"/>
      <c r="CG404" s="13"/>
      <c r="CH404" s="13"/>
      <c r="CI404" s="13"/>
      <c r="CJ404" s="13"/>
      <c r="CK404" s="13"/>
      <c r="CL404" s="13"/>
      <c r="CM404" s="13"/>
      <c r="CN404" s="13"/>
      <c r="CO404" s="13"/>
      <c r="CP404" s="13"/>
      <c r="CQ404" s="13"/>
      <c r="CR404" s="13"/>
      <c r="CS404" s="13"/>
      <c r="CT404" s="13"/>
      <c r="CU404" s="13"/>
      <c r="CV404" s="13"/>
      <c r="CW404" s="13"/>
      <c r="CX404" s="13"/>
      <c r="CY404" s="13"/>
      <c r="CZ404" s="13"/>
      <c r="DA404" s="13"/>
      <c r="DB404" s="13"/>
      <c r="DC404" s="13"/>
      <c r="DD404" s="13"/>
      <c r="DE404" s="13"/>
      <c r="DF404" s="13"/>
      <c r="DG404" s="13"/>
      <c r="DH404" s="13"/>
      <c r="DI404" s="13"/>
      <c r="DJ404" s="13"/>
      <c r="DK404" s="13"/>
      <c r="DL404" s="13"/>
      <c r="DM404" s="13"/>
      <c r="DN404" s="13"/>
      <c r="DO404" s="13"/>
      <c r="DP404" s="13"/>
      <c r="DQ404" s="13"/>
      <c r="DR404" s="13"/>
      <c r="DS404" s="13"/>
      <c r="DT404" s="13"/>
      <c r="DU404" s="13"/>
      <c r="DV404" s="13"/>
      <c r="DW404" s="13"/>
      <c r="DX404" s="13"/>
      <c r="DY404" s="13"/>
      <c r="DZ404" s="13"/>
      <c r="EA404" s="13"/>
      <c r="EB404" s="13"/>
      <c r="EC404" s="13"/>
      <c r="ED404" s="13"/>
      <c r="EE404" s="13"/>
      <c r="EF404" s="13"/>
      <c r="EG404" s="13"/>
      <c r="EH404" s="13"/>
      <c r="EI404" s="13"/>
      <c r="EJ404" s="13"/>
      <c r="EK404" s="13"/>
      <c r="EL404" s="13"/>
      <c r="EM404" s="13"/>
      <c r="EN404" s="13"/>
      <c r="EO404" s="13"/>
      <c r="EP404" s="13"/>
      <c r="EQ404" s="13"/>
      <c r="ER404" s="13"/>
      <c r="ES404" s="13"/>
      <c r="ET404" s="13"/>
      <c r="EU404" s="13"/>
      <c r="EV404" s="13"/>
      <c r="EW404" s="13"/>
      <c r="EX404" s="13"/>
      <c r="EY404" s="13"/>
      <c r="EZ404" s="13"/>
      <c r="FA404" s="13"/>
      <c r="FB404" s="13"/>
      <c r="FC404" s="13"/>
      <c r="FD404" s="13"/>
      <c r="FE404" s="13"/>
      <c r="FF404" s="13"/>
      <c r="FG404" s="13"/>
      <c r="FH404" s="13"/>
      <c r="FI404" s="13"/>
      <c r="FJ404" s="13"/>
      <c r="FK404" s="13"/>
      <c r="FL404" s="13"/>
      <c r="FM404" s="13"/>
      <c r="FN404" s="13"/>
      <c r="FO404" s="13"/>
      <c r="FP404" s="13"/>
      <c r="FQ404" s="13"/>
      <c r="FR404" s="13"/>
      <c r="FS404" s="13"/>
      <c r="FT404" s="13"/>
      <c r="FU404" s="13"/>
      <c r="FV404" s="13"/>
      <c r="FW404" s="13"/>
      <c r="FX404" s="13"/>
      <c r="FY404" s="13"/>
      <c r="FZ404" s="13"/>
      <c r="GA404" s="13"/>
      <c r="GB404" s="13"/>
      <c r="GC404" s="13"/>
      <c r="GD404" s="13"/>
      <c r="GE404" s="13"/>
      <c r="GF404" s="13"/>
      <c r="GG404" s="13"/>
      <c r="GH404" s="13"/>
      <c r="GI404" s="13"/>
      <c r="GJ404" s="13"/>
      <c r="GK404" s="13"/>
      <c r="GL404" s="13"/>
      <c r="GM404" s="13"/>
      <c r="GN404" s="13"/>
      <c r="GO404" s="13"/>
      <c r="GP404" s="13"/>
      <c r="GQ404" s="13"/>
      <c r="GR404" s="13"/>
      <c r="GS404" s="13"/>
      <c r="GT404" s="13"/>
      <c r="GU404" s="13"/>
      <c r="GV404" s="13"/>
      <c r="GW404" s="13"/>
      <c r="GX404" s="13"/>
      <c r="GY404" s="13"/>
      <c r="GZ404" s="13"/>
      <c r="HA404" s="13"/>
      <c r="HB404" s="13"/>
      <c r="HC404" s="13"/>
      <c r="HD404" s="13"/>
      <c r="HE404" s="13"/>
      <c r="HF404" s="13"/>
      <c r="HG404" s="13"/>
      <c r="HH404" s="13"/>
      <c r="HI404" s="13"/>
      <c r="HJ404" s="13"/>
      <c r="HK404" s="13"/>
      <c r="HL404" s="13"/>
      <c r="HM404" s="13"/>
      <c r="HN404" s="13"/>
      <c r="HO404" s="13"/>
      <c r="HP404" s="13"/>
      <c r="HQ404" s="13"/>
      <c r="HR404" s="13"/>
      <c r="HS404" s="13"/>
      <c r="HT404" s="13"/>
      <c r="HU404" s="13"/>
      <c r="HV404" s="13"/>
      <c r="HW404" s="13"/>
      <c r="HX404" s="13"/>
      <c r="HY404" s="13"/>
      <c r="HZ404" s="13"/>
      <c r="IA404" s="13"/>
      <c r="IB404" s="13"/>
      <c r="IC404" s="13"/>
      <c r="ID404" s="13"/>
      <c r="IE404" s="13"/>
      <c r="IF404" s="13"/>
      <c r="IG404" s="13"/>
      <c r="IH404" s="13"/>
      <c r="II404" s="13"/>
      <c r="IJ404" s="13"/>
      <c r="IK404" s="13"/>
      <c r="IL404" s="13"/>
      <c r="IM404" s="13"/>
      <c r="IN404" s="13"/>
      <c r="IO404" s="13"/>
      <c r="IP404" s="13"/>
      <c r="IQ404" s="13"/>
      <c r="IR404" s="13"/>
      <c r="IS404" s="13"/>
      <c r="IT404" s="13"/>
      <c r="IU404" s="13"/>
      <c r="IV404" s="13"/>
      <c r="IW404" s="13"/>
      <c r="IX404" s="13"/>
      <c r="IY404" s="13"/>
      <c r="IZ404" s="13"/>
      <c r="JA404" s="13"/>
      <c r="JB404" s="13"/>
      <c r="JC404" s="13"/>
      <c r="JD404" s="13"/>
      <c r="JE404" s="13"/>
      <c r="JF404" s="13"/>
      <c r="JG404" s="13"/>
      <c r="JH404" s="13"/>
      <c r="JI404" s="13"/>
      <c r="JJ404" s="13"/>
      <c r="JK404" s="13"/>
    </row>
    <row r="405" spans="21:271" x14ac:dyDescent="0.2">
      <c r="U405" s="13"/>
      <c r="V405" s="13"/>
      <c r="W405" s="13"/>
      <c r="X405" s="13"/>
      <c r="Y405" s="13"/>
      <c r="Z405" s="13"/>
      <c r="AA405" s="13"/>
      <c r="AB405" s="13"/>
      <c r="AC405" s="13"/>
      <c r="AD405" s="13"/>
      <c r="AE405" s="13"/>
      <c r="AF405" s="13"/>
      <c r="AG405" s="13"/>
      <c r="AH405" s="13"/>
      <c r="AI405" s="13"/>
      <c r="AJ405" s="13"/>
      <c r="AK405" s="13"/>
      <c r="AL405" s="13"/>
      <c r="AM405" s="13"/>
      <c r="AN405" s="13"/>
      <c r="AO405" s="13"/>
      <c r="AP405" s="13"/>
      <c r="AQ405" s="13"/>
      <c r="AR405" s="13"/>
      <c r="AS405" s="13"/>
      <c r="AT405" s="13"/>
      <c r="AU405" s="13"/>
      <c r="AV405" s="13"/>
      <c r="AW405" s="13"/>
      <c r="AX405" s="13"/>
      <c r="AY405" s="13"/>
      <c r="AZ405" s="13"/>
      <c r="BA405" s="13"/>
      <c r="BB405" s="13"/>
      <c r="BC405" s="13"/>
      <c r="BD405" s="13"/>
      <c r="BE405" s="13"/>
      <c r="BF405" s="13"/>
      <c r="BG405" s="13"/>
      <c r="BH405" s="13"/>
      <c r="BI405" s="13"/>
      <c r="BJ405" s="13"/>
      <c r="BK405" s="13"/>
      <c r="BL405" s="13"/>
      <c r="BM405" s="13"/>
      <c r="BN405" s="13"/>
      <c r="BO405" s="13"/>
      <c r="BP405" s="13"/>
      <c r="BQ405" s="13"/>
      <c r="BR405" s="13"/>
      <c r="BS405" s="13"/>
      <c r="BT405" s="13"/>
      <c r="BU405" s="13"/>
      <c r="BV405" s="13"/>
      <c r="BW405" s="13"/>
      <c r="BX405" s="13"/>
      <c r="BY405" s="13"/>
      <c r="BZ405" s="13"/>
      <c r="CA405" s="13"/>
      <c r="CB405" s="13"/>
      <c r="CC405" s="13"/>
      <c r="CD405" s="13"/>
      <c r="CE405" s="13"/>
      <c r="CF405" s="13"/>
      <c r="CG405" s="13"/>
      <c r="CH405" s="13"/>
      <c r="CI405" s="13"/>
      <c r="CJ405" s="13"/>
      <c r="CK405" s="13"/>
      <c r="CL405" s="13"/>
      <c r="CM405" s="13"/>
      <c r="CN405" s="13"/>
      <c r="CO405" s="13"/>
      <c r="CP405" s="13"/>
      <c r="CQ405" s="13"/>
      <c r="CR405" s="13"/>
      <c r="CS405" s="13"/>
      <c r="CT405" s="13"/>
      <c r="CU405" s="13"/>
      <c r="CV405" s="13"/>
      <c r="CW405" s="13"/>
      <c r="CX405" s="13"/>
      <c r="CY405" s="13"/>
      <c r="CZ405" s="13"/>
      <c r="DA405" s="13"/>
      <c r="DB405" s="13"/>
      <c r="DC405" s="13"/>
      <c r="DD405" s="13"/>
      <c r="DE405" s="13"/>
      <c r="DF405" s="13"/>
      <c r="DG405" s="13"/>
      <c r="DH405" s="13"/>
      <c r="DI405" s="13"/>
      <c r="DJ405" s="13"/>
      <c r="DK405" s="13"/>
      <c r="DL405" s="13"/>
      <c r="DM405" s="13"/>
      <c r="DN405" s="13"/>
      <c r="DO405" s="13"/>
      <c r="DP405" s="13"/>
      <c r="DQ405" s="13"/>
      <c r="DR405" s="13"/>
      <c r="DS405" s="13"/>
      <c r="DT405" s="13"/>
      <c r="DU405" s="13"/>
      <c r="DV405" s="13"/>
      <c r="DW405" s="13"/>
      <c r="DX405" s="13"/>
      <c r="DY405" s="13"/>
      <c r="DZ405" s="13"/>
      <c r="EA405" s="13"/>
      <c r="EB405" s="13"/>
      <c r="EC405" s="13"/>
      <c r="ED405" s="13"/>
      <c r="EE405" s="13"/>
      <c r="EF405" s="13"/>
      <c r="EG405" s="13"/>
      <c r="EH405" s="13"/>
      <c r="EI405" s="13"/>
      <c r="EJ405" s="13"/>
      <c r="EK405" s="13"/>
      <c r="EL405" s="13"/>
      <c r="EM405" s="13"/>
      <c r="EN405" s="13"/>
      <c r="EO405" s="13"/>
      <c r="EP405" s="13"/>
      <c r="EQ405" s="13"/>
      <c r="ER405" s="13"/>
      <c r="ES405" s="13"/>
      <c r="ET405" s="13"/>
      <c r="EU405" s="13"/>
      <c r="EV405" s="13"/>
      <c r="EW405" s="13"/>
      <c r="EX405" s="13"/>
      <c r="EY405" s="13"/>
      <c r="EZ405" s="13"/>
      <c r="FA405" s="13"/>
      <c r="FB405" s="13"/>
      <c r="FC405" s="13"/>
      <c r="FD405" s="13"/>
      <c r="FE405" s="13"/>
      <c r="FF405" s="13"/>
      <c r="FG405" s="13"/>
      <c r="FH405" s="13"/>
      <c r="FI405" s="13"/>
      <c r="FJ405" s="13"/>
      <c r="FK405" s="13"/>
      <c r="FL405" s="13"/>
      <c r="FM405" s="13"/>
      <c r="FN405" s="13"/>
      <c r="FO405" s="13"/>
      <c r="FP405" s="13"/>
      <c r="FQ405" s="13"/>
      <c r="FR405" s="13"/>
      <c r="FS405" s="13"/>
      <c r="FT405" s="13"/>
      <c r="FU405" s="13"/>
      <c r="FV405" s="13"/>
      <c r="FW405" s="13"/>
      <c r="FX405" s="13"/>
      <c r="FY405" s="13"/>
      <c r="FZ405" s="13"/>
      <c r="GA405" s="13"/>
      <c r="GB405" s="13"/>
      <c r="GC405" s="13"/>
      <c r="GD405" s="13"/>
      <c r="GE405" s="13"/>
      <c r="GF405" s="13"/>
      <c r="GG405" s="13"/>
      <c r="GH405" s="13"/>
      <c r="GI405" s="13"/>
      <c r="GJ405" s="13"/>
      <c r="GK405" s="13"/>
      <c r="GL405" s="13"/>
      <c r="GM405" s="13"/>
      <c r="GN405" s="13"/>
      <c r="GO405" s="13"/>
      <c r="GP405" s="13"/>
      <c r="GQ405" s="13"/>
      <c r="GR405" s="13"/>
      <c r="GS405" s="13"/>
      <c r="GT405" s="13"/>
      <c r="GU405" s="13"/>
      <c r="GV405" s="13"/>
      <c r="GW405" s="13"/>
      <c r="GX405" s="13"/>
      <c r="GY405" s="13"/>
      <c r="GZ405" s="13"/>
      <c r="HA405" s="13"/>
      <c r="HB405" s="13"/>
      <c r="HC405" s="13"/>
      <c r="HD405" s="13"/>
      <c r="HE405" s="13"/>
      <c r="HF405" s="13"/>
      <c r="HG405" s="13"/>
      <c r="HH405" s="13"/>
      <c r="HI405" s="13"/>
      <c r="HJ405" s="13"/>
      <c r="HK405" s="13"/>
      <c r="HL405" s="13"/>
      <c r="HM405" s="13"/>
      <c r="HN405" s="13"/>
      <c r="HO405" s="13"/>
      <c r="HP405" s="13"/>
      <c r="HQ405" s="13"/>
      <c r="HR405" s="13"/>
      <c r="HS405" s="13"/>
      <c r="HT405" s="13"/>
      <c r="HU405" s="13"/>
      <c r="HV405" s="13"/>
      <c r="HW405" s="13"/>
      <c r="HX405" s="13"/>
      <c r="HY405" s="13"/>
      <c r="HZ405" s="13"/>
      <c r="IA405" s="13"/>
      <c r="IB405" s="13"/>
      <c r="IC405" s="13"/>
      <c r="ID405" s="13"/>
      <c r="IE405" s="13"/>
      <c r="IF405" s="13"/>
      <c r="IG405" s="13"/>
      <c r="IH405" s="13"/>
      <c r="II405" s="13"/>
      <c r="IJ405" s="13"/>
      <c r="IK405" s="13"/>
      <c r="IL405" s="13"/>
      <c r="IM405" s="13"/>
      <c r="IN405" s="13"/>
      <c r="IO405" s="13"/>
      <c r="IP405" s="13"/>
      <c r="IQ405" s="13"/>
      <c r="IR405" s="13"/>
      <c r="IS405" s="13"/>
      <c r="IT405" s="13"/>
      <c r="IU405" s="13"/>
      <c r="IV405" s="13"/>
      <c r="IW405" s="13"/>
      <c r="IX405" s="13"/>
      <c r="IY405" s="13"/>
      <c r="IZ405" s="13"/>
      <c r="JA405" s="13"/>
      <c r="JB405" s="13"/>
      <c r="JC405" s="13"/>
      <c r="JD405" s="13"/>
      <c r="JE405" s="13"/>
      <c r="JF405" s="13"/>
      <c r="JG405" s="13"/>
      <c r="JH405" s="13"/>
      <c r="JI405" s="13"/>
      <c r="JJ405" s="13"/>
      <c r="JK405" s="13"/>
    </row>
  </sheetData>
  <sheetProtection algorithmName="SHA-512" hashValue="dyc3kokpCTaNbevefcD1UAt8o8j4i1oOUP1X96oCo6IOhgtqlrVoxSYEYO5Bd5XMHy/sg8NsyAn7iOMUykV+5A==" saltValue="8xUsR4yBZ++okGoO2bQ1TQ==" spinCount="100000" sheet="1" objects="1" scenarios="1" selectLockedCells="1" sort="0" autoFilter="0"/>
  <mergeCells count="8811">
    <mergeCell ref="B165:B166"/>
    <mergeCell ref="C164:C166"/>
    <mergeCell ref="D164:D166"/>
    <mergeCell ref="E161:E163"/>
    <mergeCell ref="H161:H163"/>
    <mergeCell ref="I161:I163"/>
    <mergeCell ref="B162:B163"/>
    <mergeCell ref="C161:C163"/>
    <mergeCell ref="D161:D163"/>
    <mergeCell ref="F161:G161"/>
    <mergeCell ref="F162:G162"/>
    <mergeCell ref="F163:G163"/>
    <mergeCell ref="F164:G164"/>
    <mergeCell ref="F165:G165"/>
    <mergeCell ref="F166:G166"/>
    <mergeCell ref="K15:K16"/>
    <mergeCell ref="L14:L16"/>
    <mergeCell ref="E164:E166"/>
    <mergeCell ref="H164:H166"/>
    <mergeCell ref="I164:I166"/>
    <mergeCell ref="E146:E148"/>
    <mergeCell ref="H146:H148"/>
    <mergeCell ref="I146:I148"/>
    <mergeCell ref="E152:E154"/>
    <mergeCell ref="H152:H154"/>
    <mergeCell ref="I152:I154"/>
    <mergeCell ref="E158:E160"/>
    <mergeCell ref="H158:H160"/>
    <mergeCell ref="I158:I160"/>
    <mergeCell ref="E149:E151"/>
    <mergeCell ref="H149:H151"/>
    <mergeCell ref="I149:I151"/>
    <mergeCell ref="B150:B151"/>
    <mergeCell ref="C149:C151"/>
    <mergeCell ref="D149:D151"/>
    <mergeCell ref="F149:G149"/>
    <mergeCell ref="F150:G150"/>
    <mergeCell ref="F151:G151"/>
    <mergeCell ref="F152:G152"/>
    <mergeCell ref="F153:G153"/>
    <mergeCell ref="F154:G154"/>
    <mergeCell ref="B147:B148"/>
    <mergeCell ref="C146:C148"/>
    <mergeCell ref="D146:D148"/>
    <mergeCell ref="E143:E145"/>
    <mergeCell ref="H143:H145"/>
    <mergeCell ref="I143:I145"/>
    <mergeCell ref="B144:B145"/>
    <mergeCell ref="C143:C145"/>
    <mergeCell ref="D143:D145"/>
    <mergeCell ref="F143:G143"/>
    <mergeCell ref="F144:G144"/>
    <mergeCell ref="F145:G145"/>
    <mergeCell ref="F146:G146"/>
    <mergeCell ref="F147:G147"/>
    <mergeCell ref="F148:G148"/>
    <mergeCell ref="B159:B160"/>
    <mergeCell ref="C158:C160"/>
    <mergeCell ref="D158:D160"/>
    <mergeCell ref="E155:E157"/>
    <mergeCell ref="H155:H157"/>
    <mergeCell ref="I155:I157"/>
    <mergeCell ref="B156:B157"/>
    <mergeCell ref="C155:C157"/>
    <mergeCell ref="D155:D157"/>
    <mergeCell ref="F155:G155"/>
    <mergeCell ref="F156:G156"/>
    <mergeCell ref="F157:G157"/>
    <mergeCell ref="F158:G158"/>
    <mergeCell ref="F159:G159"/>
    <mergeCell ref="F160:G160"/>
    <mergeCell ref="B153:B154"/>
    <mergeCell ref="C152:C154"/>
    <mergeCell ref="D152:D154"/>
    <mergeCell ref="E128:E130"/>
    <mergeCell ref="H128:H130"/>
    <mergeCell ref="I128:I130"/>
    <mergeCell ref="B129:B130"/>
    <mergeCell ref="C128:C130"/>
    <mergeCell ref="D128:D130"/>
    <mergeCell ref="E125:E127"/>
    <mergeCell ref="H125:H127"/>
    <mergeCell ref="I125:I127"/>
    <mergeCell ref="B126:B127"/>
    <mergeCell ref="C125:C127"/>
    <mergeCell ref="D125:D127"/>
    <mergeCell ref="F125:G125"/>
    <mergeCell ref="F126:G126"/>
    <mergeCell ref="F127:G127"/>
    <mergeCell ref="F128:G128"/>
    <mergeCell ref="F129:G129"/>
    <mergeCell ref="F130:G130"/>
    <mergeCell ref="E134:E136"/>
    <mergeCell ref="H134:H136"/>
    <mergeCell ref="I134:I136"/>
    <mergeCell ref="B135:B136"/>
    <mergeCell ref="C134:C136"/>
    <mergeCell ref="D134:D136"/>
    <mergeCell ref="E131:E133"/>
    <mergeCell ref="H131:H133"/>
    <mergeCell ref="I131:I133"/>
    <mergeCell ref="B132:B133"/>
    <mergeCell ref="C131:C133"/>
    <mergeCell ref="D131:D133"/>
    <mergeCell ref="F131:G131"/>
    <mergeCell ref="F132:G132"/>
    <mergeCell ref="F133:G133"/>
    <mergeCell ref="F134:G134"/>
    <mergeCell ref="F135:G135"/>
    <mergeCell ref="F136:G136"/>
    <mergeCell ref="E140:E142"/>
    <mergeCell ref="H140:H142"/>
    <mergeCell ref="I140:I142"/>
    <mergeCell ref="B141:B142"/>
    <mergeCell ref="C140:C142"/>
    <mergeCell ref="D140:D142"/>
    <mergeCell ref="E137:E139"/>
    <mergeCell ref="H137:H139"/>
    <mergeCell ref="I137:I139"/>
    <mergeCell ref="B138:B139"/>
    <mergeCell ref="C137:C139"/>
    <mergeCell ref="D137:D139"/>
    <mergeCell ref="F137:G137"/>
    <mergeCell ref="F138:G138"/>
    <mergeCell ref="F139:G139"/>
    <mergeCell ref="F140:G140"/>
    <mergeCell ref="F141:G141"/>
    <mergeCell ref="F142:G142"/>
    <mergeCell ref="E110:E112"/>
    <mergeCell ref="H110:H112"/>
    <mergeCell ref="I110:I112"/>
    <mergeCell ref="B111:B112"/>
    <mergeCell ref="C110:C112"/>
    <mergeCell ref="D110:D112"/>
    <mergeCell ref="E107:E109"/>
    <mergeCell ref="H107:H109"/>
    <mergeCell ref="I107:I109"/>
    <mergeCell ref="B108:B109"/>
    <mergeCell ref="C107:C109"/>
    <mergeCell ref="D107:D109"/>
    <mergeCell ref="F107:G107"/>
    <mergeCell ref="F108:G108"/>
    <mergeCell ref="F109:G109"/>
    <mergeCell ref="F110:G110"/>
    <mergeCell ref="F111:G111"/>
    <mergeCell ref="F112:G112"/>
    <mergeCell ref="E116:E118"/>
    <mergeCell ref="H116:H118"/>
    <mergeCell ref="I116:I118"/>
    <mergeCell ref="B117:B118"/>
    <mergeCell ref="C116:C118"/>
    <mergeCell ref="D116:D118"/>
    <mergeCell ref="E113:E115"/>
    <mergeCell ref="H113:H115"/>
    <mergeCell ref="I113:I115"/>
    <mergeCell ref="B114:B115"/>
    <mergeCell ref="C113:C115"/>
    <mergeCell ref="D113:D115"/>
    <mergeCell ref="F113:G113"/>
    <mergeCell ref="F114:G114"/>
    <mergeCell ref="F115:G115"/>
    <mergeCell ref="F116:G116"/>
    <mergeCell ref="F117:G117"/>
    <mergeCell ref="F118:G118"/>
    <mergeCell ref="E122:E124"/>
    <mergeCell ref="H122:H124"/>
    <mergeCell ref="I122:I124"/>
    <mergeCell ref="B123:B124"/>
    <mergeCell ref="C122:C124"/>
    <mergeCell ref="D122:D124"/>
    <mergeCell ref="E119:E121"/>
    <mergeCell ref="H119:H121"/>
    <mergeCell ref="I119:I121"/>
    <mergeCell ref="B120:B121"/>
    <mergeCell ref="C119:C121"/>
    <mergeCell ref="D119:D121"/>
    <mergeCell ref="F119:G119"/>
    <mergeCell ref="F120:G120"/>
    <mergeCell ref="F121:G121"/>
    <mergeCell ref="F122:G122"/>
    <mergeCell ref="F123:G123"/>
    <mergeCell ref="F124:G124"/>
    <mergeCell ref="E92:E94"/>
    <mergeCell ref="H92:H94"/>
    <mergeCell ref="I92:I94"/>
    <mergeCell ref="B93:B94"/>
    <mergeCell ref="C92:C94"/>
    <mergeCell ref="D92:D94"/>
    <mergeCell ref="E89:E91"/>
    <mergeCell ref="H89:H91"/>
    <mergeCell ref="I89:I91"/>
    <mergeCell ref="B90:B91"/>
    <mergeCell ref="C89:C91"/>
    <mergeCell ref="D89:D91"/>
    <mergeCell ref="F89:G89"/>
    <mergeCell ref="F90:G90"/>
    <mergeCell ref="F91:G91"/>
    <mergeCell ref="F92:G92"/>
    <mergeCell ref="F93:G93"/>
    <mergeCell ref="F94:G94"/>
    <mergeCell ref="E98:E100"/>
    <mergeCell ref="H98:H100"/>
    <mergeCell ref="I98:I100"/>
    <mergeCell ref="B99:B100"/>
    <mergeCell ref="C98:C100"/>
    <mergeCell ref="D98:D100"/>
    <mergeCell ref="E95:E97"/>
    <mergeCell ref="H95:H97"/>
    <mergeCell ref="I95:I97"/>
    <mergeCell ref="B96:B97"/>
    <mergeCell ref="C95:C97"/>
    <mergeCell ref="D95:D97"/>
    <mergeCell ref="F95:G95"/>
    <mergeCell ref="F96:G96"/>
    <mergeCell ref="F97:G97"/>
    <mergeCell ref="F98:G98"/>
    <mergeCell ref="F99:G99"/>
    <mergeCell ref="F100:G100"/>
    <mergeCell ref="E104:E106"/>
    <mergeCell ref="H104:H106"/>
    <mergeCell ref="I104:I106"/>
    <mergeCell ref="B105:B106"/>
    <mergeCell ref="C104:C106"/>
    <mergeCell ref="D104:D106"/>
    <mergeCell ref="E101:E103"/>
    <mergeCell ref="H101:H103"/>
    <mergeCell ref="I101:I103"/>
    <mergeCell ref="B102:B103"/>
    <mergeCell ref="C101:C103"/>
    <mergeCell ref="D101:D103"/>
    <mergeCell ref="F101:G101"/>
    <mergeCell ref="F102:G102"/>
    <mergeCell ref="F103:G103"/>
    <mergeCell ref="F104:G104"/>
    <mergeCell ref="F105:G105"/>
    <mergeCell ref="F106:G106"/>
    <mergeCell ref="E74:E76"/>
    <mergeCell ref="H74:H76"/>
    <mergeCell ref="I74:I76"/>
    <mergeCell ref="B75:B76"/>
    <mergeCell ref="C74:C76"/>
    <mergeCell ref="D74:D76"/>
    <mergeCell ref="E71:E73"/>
    <mergeCell ref="H71:H73"/>
    <mergeCell ref="I71:I73"/>
    <mergeCell ref="B72:B73"/>
    <mergeCell ref="C71:C73"/>
    <mergeCell ref="D71:D73"/>
    <mergeCell ref="F71:G71"/>
    <mergeCell ref="F72:G72"/>
    <mergeCell ref="F73:G73"/>
    <mergeCell ref="F74:G74"/>
    <mergeCell ref="F75:G75"/>
    <mergeCell ref="F76:G76"/>
    <mergeCell ref="E80:E82"/>
    <mergeCell ref="H80:H82"/>
    <mergeCell ref="I80:I82"/>
    <mergeCell ref="B81:B82"/>
    <mergeCell ref="C80:C82"/>
    <mergeCell ref="D80:D82"/>
    <mergeCell ref="E77:E79"/>
    <mergeCell ref="H77:H79"/>
    <mergeCell ref="I77:I79"/>
    <mergeCell ref="B78:B79"/>
    <mergeCell ref="C77:C79"/>
    <mergeCell ref="D77:D79"/>
    <mergeCell ref="F77:G77"/>
    <mergeCell ref="F78:G78"/>
    <mergeCell ref="F79:G79"/>
    <mergeCell ref="F80:G80"/>
    <mergeCell ref="F81:G81"/>
    <mergeCell ref="F82:G82"/>
    <mergeCell ref="E86:E88"/>
    <mergeCell ref="H86:H88"/>
    <mergeCell ref="I86:I88"/>
    <mergeCell ref="B87:B88"/>
    <mergeCell ref="C86:C88"/>
    <mergeCell ref="D86:D88"/>
    <mergeCell ref="E83:E85"/>
    <mergeCell ref="H83:H85"/>
    <mergeCell ref="I83:I85"/>
    <mergeCell ref="B84:B85"/>
    <mergeCell ref="C83:C85"/>
    <mergeCell ref="D83:D85"/>
    <mergeCell ref="F83:G83"/>
    <mergeCell ref="F84:G84"/>
    <mergeCell ref="F85:G85"/>
    <mergeCell ref="F86:G86"/>
    <mergeCell ref="F87:G87"/>
    <mergeCell ref="F88:G88"/>
    <mergeCell ref="E56:E58"/>
    <mergeCell ref="H56:H58"/>
    <mergeCell ref="I56:I58"/>
    <mergeCell ref="B57:B58"/>
    <mergeCell ref="C56:C58"/>
    <mergeCell ref="D56:D58"/>
    <mergeCell ref="E53:E55"/>
    <mergeCell ref="H53:H55"/>
    <mergeCell ref="I53:I55"/>
    <mergeCell ref="B54:B55"/>
    <mergeCell ref="C53:C55"/>
    <mergeCell ref="D53:D55"/>
    <mergeCell ref="F53:G53"/>
    <mergeCell ref="F54:G54"/>
    <mergeCell ref="F55:G55"/>
    <mergeCell ref="F56:G56"/>
    <mergeCell ref="F57:G57"/>
    <mergeCell ref="F58:G58"/>
    <mergeCell ref="E62:E64"/>
    <mergeCell ref="H62:H64"/>
    <mergeCell ref="I62:I64"/>
    <mergeCell ref="B63:B64"/>
    <mergeCell ref="C62:C64"/>
    <mergeCell ref="D62:D64"/>
    <mergeCell ref="E59:E61"/>
    <mergeCell ref="H59:H61"/>
    <mergeCell ref="I59:I61"/>
    <mergeCell ref="B60:B61"/>
    <mergeCell ref="C59:C61"/>
    <mergeCell ref="D59:D61"/>
    <mergeCell ref="F59:G59"/>
    <mergeCell ref="F60:G60"/>
    <mergeCell ref="F61:G61"/>
    <mergeCell ref="F62:G62"/>
    <mergeCell ref="F63:G63"/>
    <mergeCell ref="F64:G64"/>
    <mergeCell ref="E68:E70"/>
    <mergeCell ref="H68:H70"/>
    <mergeCell ref="I68:I70"/>
    <mergeCell ref="B69:B70"/>
    <mergeCell ref="C68:C70"/>
    <mergeCell ref="D68:D70"/>
    <mergeCell ref="E65:E67"/>
    <mergeCell ref="H65:H67"/>
    <mergeCell ref="I65:I67"/>
    <mergeCell ref="B66:B67"/>
    <mergeCell ref="C65:C67"/>
    <mergeCell ref="D65:D67"/>
    <mergeCell ref="F65:G65"/>
    <mergeCell ref="F66:G66"/>
    <mergeCell ref="F67:G67"/>
    <mergeCell ref="F68:G68"/>
    <mergeCell ref="F69:G69"/>
    <mergeCell ref="F70:G70"/>
    <mergeCell ref="D41:D43"/>
    <mergeCell ref="F41:G41"/>
    <mergeCell ref="F42:G42"/>
    <mergeCell ref="F43:G43"/>
    <mergeCell ref="F44:G44"/>
    <mergeCell ref="F45:G45"/>
    <mergeCell ref="F46:G46"/>
    <mergeCell ref="E38:E40"/>
    <mergeCell ref="H38:H40"/>
    <mergeCell ref="I38:I40"/>
    <mergeCell ref="B39:B40"/>
    <mergeCell ref="C38:C40"/>
    <mergeCell ref="D38:D40"/>
    <mergeCell ref="E35:E37"/>
    <mergeCell ref="H35:H37"/>
    <mergeCell ref="I35:I37"/>
    <mergeCell ref="B36:B37"/>
    <mergeCell ref="C35:C37"/>
    <mergeCell ref="D35:D37"/>
    <mergeCell ref="F35:G35"/>
    <mergeCell ref="F36:G36"/>
    <mergeCell ref="F37:G37"/>
    <mergeCell ref="F38:G38"/>
    <mergeCell ref="F39:G39"/>
    <mergeCell ref="F40:G40"/>
    <mergeCell ref="B18:B19"/>
    <mergeCell ref="C17:C19"/>
    <mergeCell ref="D17:D19"/>
    <mergeCell ref="E50:E52"/>
    <mergeCell ref="H50:H52"/>
    <mergeCell ref="I50:I52"/>
    <mergeCell ref="B51:B52"/>
    <mergeCell ref="C50:C52"/>
    <mergeCell ref="D50:D52"/>
    <mergeCell ref="E47:E49"/>
    <mergeCell ref="H47:H49"/>
    <mergeCell ref="I47:I49"/>
    <mergeCell ref="B48:B49"/>
    <mergeCell ref="C47:C49"/>
    <mergeCell ref="D47:D49"/>
    <mergeCell ref="F47:G47"/>
    <mergeCell ref="F48:G48"/>
    <mergeCell ref="F49:G49"/>
    <mergeCell ref="F50:G50"/>
    <mergeCell ref="F51:G51"/>
    <mergeCell ref="F52:G52"/>
    <mergeCell ref="E44:E46"/>
    <mergeCell ref="H44:H46"/>
    <mergeCell ref="I44:I46"/>
    <mergeCell ref="B45:B46"/>
    <mergeCell ref="C44:C46"/>
    <mergeCell ref="D44:D46"/>
    <mergeCell ref="E41:E43"/>
    <mergeCell ref="H41:H43"/>
    <mergeCell ref="I41:I43"/>
    <mergeCell ref="B42:B43"/>
    <mergeCell ref="C41:C43"/>
    <mergeCell ref="B27:B28"/>
    <mergeCell ref="C26:C28"/>
    <mergeCell ref="D26:D28"/>
    <mergeCell ref="E23:E25"/>
    <mergeCell ref="H23:H25"/>
    <mergeCell ref="I23:I25"/>
    <mergeCell ref="B24:B25"/>
    <mergeCell ref="C23:C25"/>
    <mergeCell ref="D23:D25"/>
    <mergeCell ref="F26:G26"/>
    <mergeCell ref="F27:G27"/>
    <mergeCell ref="F28:G28"/>
    <mergeCell ref="E20:E22"/>
    <mergeCell ref="H20:H22"/>
    <mergeCell ref="I20:I22"/>
    <mergeCell ref="B21:B22"/>
    <mergeCell ref="C20:C22"/>
    <mergeCell ref="D20:D22"/>
    <mergeCell ref="B15:B16"/>
    <mergeCell ref="C14:C16"/>
    <mergeCell ref="D14:D16"/>
    <mergeCell ref="B12:I12"/>
    <mergeCell ref="F13:G13"/>
    <mergeCell ref="J14:J16"/>
    <mergeCell ref="O13:P13"/>
    <mergeCell ref="B2:D2"/>
    <mergeCell ref="E2:P2"/>
    <mergeCell ref="B3:F3"/>
    <mergeCell ref="G3:P3"/>
    <mergeCell ref="B4:F4"/>
    <mergeCell ref="G4:P4"/>
    <mergeCell ref="B5:F5"/>
    <mergeCell ref="G5:P5"/>
    <mergeCell ref="E17:E19"/>
    <mergeCell ref="E32:E34"/>
    <mergeCell ref="H32:H34"/>
    <mergeCell ref="I32:I34"/>
    <mergeCell ref="B33:B34"/>
    <mergeCell ref="C32:C34"/>
    <mergeCell ref="D32:D34"/>
    <mergeCell ref="E29:E31"/>
    <mergeCell ref="H29:H31"/>
    <mergeCell ref="I29:I31"/>
    <mergeCell ref="B30:B31"/>
    <mergeCell ref="C29:C31"/>
    <mergeCell ref="D29:D31"/>
    <mergeCell ref="F29:G29"/>
    <mergeCell ref="F30:G30"/>
    <mergeCell ref="F31:G31"/>
    <mergeCell ref="F32:G32"/>
    <mergeCell ref="J53:J55"/>
    <mergeCell ref="P9:Q9"/>
    <mergeCell ref="Q2:U6"/>
    <mergeCell ref="S17:S19"/>
    <mergeCell ref="S20:S22"/>
    <mergeCell ref="S23:S25"/>
    <mergeCell ref="F17:G17"/>
    <mergeCell ref="F18:G18"/>
    <mergeCell ref="F19:G19"/>
    <mergeCell ref="F20:G20"/>
    <mergeCell ref="F21:G21"/>
    <mergeCell ref="F22:G22"/>
    <mergeCell ref="F23:G23"/>
    <mergeCell ref="F24:G24"/>
    <mergeCell ref="F25:G25"/>
    <mergeCell ref="E14:E16"/>
    <mergeCell ref="H14:H16"/>
    <mergeCell ref="I14:I16"/>
    <mergeCell ref="F33:G33"/>
    <mergeCell ref="F34:G34"/>
    <mergeCell ref="E26:E28"/>
    <mergeCell ref="H26:H28"/>
    <mergeCell ref="I26:I28"/>
    <mergeCell ref="J26:J28"/>
    <mergeCell ref="J29:J31"/>
    <mergeCell ref="J32:J34"/>
    <mergeCell ref="J35:J37"/>
    <mergeCell ref="J38:J40"/>
    <mergeCell ref="J41:J43"/>
    <mergeCell ref="J44:J46"/>
    <mergeCell ref="J47:J49"/>
    <mergeCell ref="J50:J52"/>
    <mergeCell ref="J17:J19"/>
    <mergeCell ref="F9:I10"/>
    <mergeCell ref="P10:Q10"/>
    <mergeCell ref="P11:Q11"/>
    <mergeCell ref="R10:S10"/>
    <mergeCell ref="R11:S11"/>
    <mergeCell ref="J20:J22"/>
    <mergeCell ref="J23:J25"/>
    <mergeCell ref="H17:H19"/>
    <mergeCell ref="I17:I19"/>
    <mergeCell ref="M14:M16"/>
    <mergeCell ref="N14:N16"/>
    <mergeCell ref="Q14:Q16"/>
    <mergeCell ref="R14:R16"/>
    <mergeCell ref="S14:S16"/>
    <mergeCell ref="M26:M28"/>
    <mergeCell ref="N26:N28"/>
    <mergeCell ref="O26:P26"/>
    <mergeCell ref="N59:N61"/>
    <mergeCell ref="O59:P59"/>
    <mergeCell ref="J164:J166"/>
    <mergeCell ref="J134:J136"/>
    <mergeCell ref="J137:J139"/>
    <mergeCell ref="J140:J142"/>
    <mergeCell ref="J143:J145"/>
    <mergeCell ref="J146:J148"/>
    <mergeCell ref="J149:J151"/>
    <mergeCell ref="J152:J154"/>
    <mergeCell ref="J155:J157"/>
    <mergeCell ref="J158:J160"/>
    <mergeCell ref="J107:J109"/>
    <mergeCell ref="J110:J112"/>
    <mergeCell ref="J113:J115"/>
    <mergeCell ref="J116:J118"/>
    <mergeCell ref="J119:J121"/>
    <mergeCell ref="J122:J124"/>
    <mergeCell ref="J125:J127"/>
    <mergeCell ref="J128:J130"/>
    <mergeCell ref="J131:J133"/>
    <mergeCell ref="J71:J73"/>
    <mergeCell ref="J74:J76"/>
    <mergeCell ref="J77:J79"/>
    <mergeCell ref="J161:J163"/>
    <mergeCell ref="J80:J82"/>
    <mergeCell ref="J83:J85"/>
    <mergeCell ref="J86:J88"/>
    <mergeCell ref="J89:J91"/>
    <mergeCell ref="J92:J94"/>
    <mergeCell ref="J95:J97"/>
    <mergeCell ref="J98:J100"/>
    <mergeCell ref="J101:J103"/>
    <mergeCell ref="J104:J106"/>
    <mergeCell ref="J56:J58"/>
    <mergeCell ref="J59:J61"/>
    <mergeCell ref="J62:J64"/>
    <mergeCell ref="J65:J67"/>
    <mergeCell ref="J68:J70"/>
    <mergeCell ref="L59:L61"/>
    <mergeCell ref="M59:M61"/>
    <mergeCell ref="R9:S9"/>
    <mergeCell ref="O14:P14"/>
    <mergeCell ref="O15:P15"/>
    <mergeCell ref="O16:P16"/>
    <mergeCell ref="F14:G14"/>
    <mergeCell ref="F15:G15"/>
    <mergeCell ref="F16:G16"/>
    <mergeCell ref="O22:P22"/>
    <mergeCell ref="L23:L25"/>
    <mergeCell ref="M23:M25"/>
    <mergeCell ref="N23:N25"/>
    <mergeCell ref="O23:P23"/>
    <mergeCell ref="Q23:Q25"/>
    <mergeCell ref="R23:R25"/>
    <mergeCell ref="K24:K25"/>
    <mergeCell ref="O24:P24"/>
    <mergeCell ref="O25:P25"/>
    <mergeCell ref="Q26:Q28"/>
    <mergeCell ref="R26:R28"/>
    <mergeCell ref="K27:K28"/>
    <mergeCell ref="O27:P27"/>
    <mergeCell ref="O28:P28"/>
    <mergeCell ref="L29:L31"/>
    <mergeCell ref="M29:M31"/>
    <mergeCell ref="N29:N31"/>
    <mergeCell ref="O29:P29"/>
    <mergeCell ref="Q29:Q31"/>
    <mergeCell ref="R29:R31"/>
    <mergeCell ref="K30:K31"/>
    <mergeCell ref="O30:P30"/>
    <mergeCell ref="O31:P31"/>
    <mergeCell ref="O17:P17"/>
    <mergeCell ref="O18:P18"/>
    <mergeCell ref="O19:P19"/>
    <mergeCell ref="O20:P20"/>
    <mergeCell ref="L17:L19"/>
    <mergeCell ref="M17:M19"/>
    <mergeCell ref="N17:N19"/>
    <mergeCell ref="Q17:Q19"/>
    <mergeCell ref="R17:R19"/>
    <mergeCell ref="K18:K19"/>
    <mergeCell ref="L20:L22"/>
    <mergeCell ref="M20:M22"/>
    <mergeCell ref="N20:N22"/>
    <mergeCell ref="Q20:Q22"/>
    <mergeCell ref="R20:R22"/>
    <mergeCell ref="K21:K22"/>
    <mergeCell ref="O21:P21"/>
    <mergeCell ref="L26:L28"/>
    <mergeCell ref="L35:L37"/>
    <mergeCell ref="M35:M37"/>
    <mergeCell ref="N35:N37"/>
    <mergeCell ref="O35:P35"/>
    <mergeCell ref="Q35:Q37"/>
    <mergeCell ref="R35:R37"/>
    <mergeCell ref="K36:K37"/>
    <mergeCell ref="O36:P36"/>
    <mergeCell ref="O37:P37"/>
    <mergeCell ref="L32:L34"/>
    <mergeCell ref="M32:M34"/>
    <mergeCell ref="N32:N34"/>
    <mergeCell ref="O32:P32"/>
    <mergeCell ref="Q32:Q34"/>
    <mergeCell ref="R32:R34"/>
    <mergeCell ref="K33:K34"/>
    <mergeCell ref="O33:P33"/>
    <mergeCell ref="O34:P34"/>
    <mergeCell ref="L41:L43"/>
    <mergeCell ref="M41:M43"/>
    <mergeCell ref="N41:N43"/>
    <mergeCell ref="O41:P41"/>
    <mergeCell ref="Q41:Q43"/>
    <mergeCell ref="R41:R43"/>
    <mergeCell ref="K42:K43"/>
    <mergeCell ref="O42:P42"/>
    <mergeCell ref="O43:P43"/>
    <mergeCell ref="L38:L40"/>
    <mergeCell ref="M38:M40"/>
    <mergeCell ref="N38:N40"/>
    <mergeCell ref="O38:P38"/>
    <mergeCell ref="Q38:Q40"/>
    <mergeCell ref="R38:R40"/>
    <mergeCell ref="K39:K40"/>
    <mergeCell ref="O39:P39"/>
    <mergeCell ref="O40:P40"/>
    <mergeCell ref="L47:L49"/>
    <mergeCell ref="M47:M49"/>
    <mergeCell ref="N47:N49"/>
    <mergeCell ref="O47:P47"/>
    <mergeCell ref="Q47:Q49"/>
    <mergeCell ref="R47:R49"/>
    <mergeCell ref="K48:K49"/>
    <mergeCell ref="O48:P48"/>
    <mergeCell ref="O49:P49"/>
    <mergeCell ref="L44:L46"/>
    <mergeCell ref="M44:M46"/>
    <mergeCell ref="N44:N46"/>
    <mergeCell ref="O44:P44"/>
    <mergeCell ref="Q44:Q46"/>
    <mergeCell ref="R44:R46"/>
    <mergeCell ref="K45:K46"/>
    <mergeCell ref="O45:P45"/>
    <mergeCell ref="O46:P46"/>
    <mergeCell ref="L53:L55"/>
    <mergeCell ref="M53:M55"/>
    <mergeCell ref="N53:N55"/>
    <mergeCell ref="O53:P53"/>
    <mergeCell ref="Q53:Q55"/>
    <mergeCell ref="R53:R55"/>
    <mergeCell ref="K54:K55"/>
    <mergeCell ref="O54:P54"/>
    <mergeCell ref="O55:P55"/>
    <mergeCell ref="L50:L52"/>
    <mergeCell ref="M50:M52"/>
    <mergeCell ref="N50:N52"/>
    <mergeCell ref="O50:P50"/>
    <mergeCell ref="Q50:Q52"/>
    <mergeCell ref="R50:R52"/>
    <mergeCell ref="K51:K52"/>
    <mergeCell ref="O51:P51"/>
    <mergeCell ref="O52:P52"/>
    <mergeCell ref="Q59:Q61"/>
    <mergeCell ref="R59:R61"/>
    <mergeCell ref="K60:K61"/>
    <mergeCell ref="O60:P60"/>
    <mergeCell ref="O61:P61"/>
    <mergeCell ref="L56:L58"/>
    <mergeCell ref="M56:M58"/>
    <mergeCell ref="N56:N58"/>
    <mergeCell ref="O56:P56"/>
    <mergeCell ref="Q56:Q58"/>
    <mergeCell ref="R56:R58"/>
    <mergeCell ref="K57:K58"/>
    <mergeCell ref="O57:P57"/>
    <mergeCell ref="O58:P58"/>
    <mergeCell ref="L65:L67"/>
    <mergeCell ref="M65:M67"/>
    <mergeCell ref="N65:N67"/>
    <mergeCell ref="O65:P65"/>
    <mergeCell ref="Q65:Q67"/>
    <mergeCell ref="R65:R67"/>
    <mergeCell ref="K66:K67"/>
    <mergeCell ref="O66:P66"/>
    <mergeCell ref="O67:P67"/>
    <mergeCell ref="L62:L64"/>
    <mergeCell ref="M62:M64"/>
    <mergeCell ref="N62:N64"/>
    <mergeCell ref="O62:P62"/>
    <mergeCell ref="Q62:Q64"/>
    <mergeCell ref="R62:R64"/>
    <mergeCell ref="K63:K64"/>
    <mergeCell ref="O63:P63"/>
    <mergeCell ref="O64:P64"/>
    <mergeCell ref="L71:L73"/>
    <mergeCell ref="M71:M73"/>
    <mergeCell ref="N71:N73"/>
    <mergeCell ref="O71:P71"/>
    <mergeCell ref="Q71:Q73"/>
    <mergeCell ref="R71:R73"/>
    <mergeCell ref="K72:K73"/>
    <mergeCell ref="O72:P72"/>
    <mergeCell ref="O73:P73"/>
    <mergeCell ref="L68:L70"/>
    <mergeCell ref="M68:M70"/>
    <mergeCell ref="N68:N70"/>
    <mergeCell ref="O68:P68"/>
    <mergeCell ref="Q68:Q70"/>
    <mergeCell ref="R68:R70"/>
    <mergeCell ref="K69:K70"/>
    <mergeCell ref="O69:P69"/>
    <mergeCell ref="O70:P70"/>
    <mergeCell ref="L77:L79"/>
    <mergeCell ref="M77:M79"/>
    <mergeCell ref="N77:N79"/>
    <mergeCell ref="O77:P77"/>
    <mergeCell ref="Q77:Q79"/>
    <mergeCell ref="R77:R79"/>
    <mergeCell ref="K78:K79"/>
    <mergeCell ref="O78:P78"/>
    <mergeCell ref="O79:P79"/>
    <mergeCell ref="L74:L76"/>
    <mergeCell ref="M74:M76"/>
    <mergeCell ref="N74:N76"/>
    <mergeCell ref="O74:P74"/>
    <mergeCell ref="Q74:Q76"/>
    <mergeCell ref="R74:R76"/>
    <mergeCell ref="K75:K76"/>
    <mergeCell ref="O75:P75"/>
    <mergeCell ref="O76:P76"/>
    <mergeCell ref="L83:L85"/>
    <mergeCell ref="M83:M85"/>
    <mergeCell ref="N83:N85"/>
    <mergeCell ref="O83:P83"/>
    <mergeCell ref="Q83:Q85"/>
    <mergeCell ref="R83:R85"/>
    <mergeCell ref="K84:K85"/>
    <mergeCell ref="O84:P84"/>
    <mergeCell ref="O85:P85"/>
    <mergeCell ref="L80:L82"/>
    <mergeCell ref="M80:M82"/>
    <mergeCell ref="N80:N82"/>
    <mergeCell ref="O80:P80"/>
    <mergeCell ref="Q80:Q82"/>
    <mergeCell ref="R80:R82"/>
    <mergeCell ref="K81:K82"/>
    <mergeCell ref="O81:P81"/>
    <mergeCell ref="O82:P82"/>
    <mergeCell ref="L89:L91"/>
    <mergeCell ref="M89:M91"/>
    <mergeCell ref="N89:N91"/>
    <mergeCell ref="O89:P89"/>
    <mergeCell ref="Q89:Q91"/>
    <mergeCell ref="R89:R91"/>
    <mergeCell ref="K90:K91"/>
    <mergeCell ref="O90:P90"/>
    <mergeCell ref="O91:P91"/>
    <mergeCell ref="L86:L88"/>
    <mergeCell ref="M86:M88"/>
    <mergeCell ref="N86:N88"/>
    <mergeCell ref="O86:P86"/>
    <mergeCell ref="Q86:Q88"/>
    <mergeCell ref="R86:R88"/>
    <mergeCell ref="K87:K88"/>
    <mergeCell ref="O87:P87"/>
    <mergeCell ref="O88:P88"/>
    <mergeCell ref="L95:L97"/>
    <mergeCell ref="M95:M97"/>
    <mergeCell ref="N95:N97"/>
    <mergeCell ref="O95:P95"/>
    <mergeCell ref="Q95:Q97"/>
    <mergeCell ref="R95:R97"/>
    <mergeCell ref="K96:K97"/>
    <mergeCell ref="O96:P96"/>
    <mergeCell ref="O97:P97"/>
    <mergeCell ref="L92:L94"/>
    <mergeCell ref="M92:M94"/>
    <mergeCell ref="N92:N94"/>
    <mergeCell ref="O92:P92"/>
    <mergeCell ref="Q92:Q94"/>
    <mergeCell ref="R92:R94"/>
    <mergeCell ref="K93:K94"/>
    <mergeCell ref="O93:P93"/>
    <mergeCell ref="O94:P94"/>
    <mergeCell ref="L101:L103"/>
    <mergeCell ref="M101:M103"/>
    <mergeCell ref="N101:N103"/>
    <mergeCell ref="O101:P101"/>
    <mergeCell ref="Q101:Q103"/>
    <mergeCell ref="R101:R103"/>
    <mergeCell ref="K102:K103"/>
    <mergeCell ref="O102:P102"/>
    <mergeCell ref="O103:P103"/>
    <mergeCell ref="L98:L100"/>
    <mergeCell ref="M98:M100"/>
    <mergeCell ref="N98:N100"/>
    <mergeCell ref="O98:P98"/>
    <mergeCell ref="Q98:Q100"/>
    <mergeCell ref="R98:R100"/>
    <mergeCell ref="K99:K100"/>
    <mergeCell ref="O99:P99"/>
    <mergeCell ref="O100:P100"/>
    <mergeCell ref="S86:S88"/>
    <mergeCell ref="S89:S91"/>
    <mergeCell ref="S92:S94"/>
    <mergeCell ref="S95:S97"/>
    <mergeCell ref="S98:S100"/>
    <mergeCell ref="S101:S103"/>
    <mergeCell ref="Z9:AA9"/>
    <mergeCell ref="U15:U16"/>
    <mergeCell ref="V17:V19"/>
    <mergeCell ref="W17:W19"/>
    <mergeCell ref="X17:X19"/>
    <mergeCell ref="Y17:Z17"/>
    <mergeCell ref="AA17:AA19"/>
    <mergeCell ref="V23:V25"/>
    <mergeCell ref="W23:W25"/>
    <mergeCell ref="X23:X25"/>
    <mergeCell ref="Y23:Z23"/>
    <mergeCell ref="AA23:AA25"/>
    <mergeCell ref="V29:V31"/>
    <mergeCell ref="W29:W31"/>
    <mergeCell ref="X29:X31"/>
    <mergeCell ref="Y29:Z29"/>
    <mergeCell ref="S53:S55"/>
    <mergeCell ref="S56:S58"/>
    <mergeCell ref="S59:S61"/>
    <mergeCell ref="S62:S64"/>
    <mergeCell ref="S65:S67"/>
    <mergeCell ref="S68:S70"/>
    <mergeCell ref="S71:S73"/>
    <mergeCell ref="S74:S76"/>
    <mergeCell ref="S77:S79"/>
    <mergeCell ref="S26:S28"/>
    <mergeCell ref="AB9:AC9"/>
    <mergeCell ref="Z10:AA10"/>
    <mergeCell ref="AB10:AC10"/>
    <mergeCell ref="Z11:AA11"/>
    <mergeCell ref="AB11:AC11"/>
    <mergeCell ref="Y13:Z13"/>
    <mergeCell ref="V14:V16"/>
    <mergeCell ref="W14:W16"/>
    <mergeCell ref="X14:X16"/>
    <mergeCell ref="Y14:Z14"/>
    <mergeCell ref="AA14:AA16"/>
    <mergeCell ref="AB14:AB16"/>
    <mergeCell ref="AC14:AC16"/>
    <mergeCell ref="Y15:Z15"/>
    <mergeCell ref="Y16:Z16"/>
    <mergeCell ref="S80:S82"/>
    <mergeCell ref="S83:S85"/>
    <mergeCell ref="S29:S31"/>
    <mergeCell ref="S32:S34"/>
    <mergeCell ref="S35:S37"/>
    <mergeCell ref="S38:S40"/>
    <mergeCell ref="S41:S43"/>
    <mergeCell ref="S44:S46"/>
    <mergeCell ref="S47:S49"/>
    <mergeCell ref="S50:S52"/>
    <mergeCell ref="AB23:AB25"/>
    <mergeCell ref="AC23:AC25"/>
    <mergeCell ref="U24:U25"/>
    <mergeCell ref="Y24:Z24"/>
    <mergeCell ref="Y25:Z25"/>
    <mergeCell ref="V26:V28"/>
    <mergeCell ref="W26:W28"/>
    <mergeCell ref="X26:X28"/>
    <mergeCell ref="Y26:Z26"/>
    <mergeCell ref="AA26:AA28"/>
    <mergeCell ref="AB26:AB28"/>
    <mergeCell ref="AC26:AC28"/>
    <mergeCell ref="U27:U28"/>
    <mergeCell ref="Y27:Z27"/>
    <mergeCell ref="Y28:Z28"/>
    <mergeCell ref="AB17:AB19"/>
    <mergeCell ref="AC17:AC19"/>
    <mergeCell ref="U18:U19"/>
    <mergeCell ref="Y18:Z18"/>
    <mergeCell ref="Y19:Z19"/>
    <mergeCell ref="V20:V22"/>
    <mergeCell ref="W20:W22"/>
    <mergeCell ref="X20:X22"/>
    <mergeCell ref="Y20:Z20"/>
    <mergeCell ref="AA20:AA22"/>
    <mergeCell ref="AB20:AB22"/>
    <mergeCell ref="AC20:AC22"/>
    <mergeCell ref="U21:U22"/>
    <mergeCell ref="Y21:Z21"/>
    <mergeCell ref="Y22:Z22"/>
    <mergeCell ref="V35:V37"/>
    <mergeCell ref="W35:W37"/>
    <mergeCell ref="X35:X37"/>
    <mergeCell ref="Y35:Z35"/>
    <mergeCell ref="AA35:AA37"/>
    <mergeCell ref="AB35:AB37"/>
    <mergeCell ref="AC35:AC37"/>
    <mergeCell ref="U36:U37"/>
    <mergeCell ref="Y36:Z36"/>
    <mergeCell ref="Y37:Z37"/>
    <mergeCell ref="AA29:AA31"/>
    <mergeCell ref="AB29:AB31"/>
    <mergeCell ref="AC29:AC31"/>
    <mergeCell ref="U30:U31"/>
    <mergeCell ref="Y30:Z30"/>
    <mergeCell ref="Y31:Z31"/>
    <mergeCell ref="V32:V34"/>
    <mergeCell ref="W32:W34"/>
    <mergeCell ref="X32:X34"/>
    <mergeCell ref="Y32:Z32"/>
    <mergeCell ref="AA32:AA34"/>
    <mergeCell ref="AB32:AB34"/>
    <mergeCell ref="AC32:AC34"/>
    <mergeCell ref="U33:U34"/>
    <mergeCell ref="Y33:Z33"/>
    <mergeCell ref="Y34:Z34"/>
    <mergeCell ref="V41:V43"/>
    <mergeCell ref="W41:W43"/>
    <mergeCell ref="X41:X43"/>
    <mergeCell ref="Y41:Z41"/>
    <mergeCell ref="AA41:AA43"/>
    <mergeCell ref="AB41:AB43"/>
    <mergeCell ref="AC41:AC43"/>
    <mergeCell ref="U42:U43"/>
    <mergeCell ref="Y42:Z42"/>
    <mergeCell ref="Y43:Z43"/>
    <mergeCell ref="V38:V40"/>
    <mergeCell ref="W38:W40"/>
    <mergeCell ref="X38:X40"/>
    <mergeCell ref="Y38:Z38"/>
    <mergeCell ref="AA38:AA40"/>
    <mergeCell ref="AB38:AB40"/>
    <mergeCell ref="AC38:AC40"/>
    <mergeCell ref="U39:U40"/>
    <mergeCell ref="Y39:Z39"/>
    <mergeCell ref="Y40:Z40"/>
    <mergeCell ref="V47:V49"/>
    <mergeCell ref="W47:W49"/>
    <mergeCell ref="X47:X49"/>
    <mergeCell ref="Y47:Z47"/>
    <mergeCell ref="AA47:AA49"/>
    <mergeCell ref="AB47:AB49"/>
    <mergeCell ref="AC47:AC49"/>
    <mergeCell ref="U48:U49"/>
    <mergeCell ref="Y48:Z48"/>
    <mergeCell ref="Y49:Z49"/>
    <mergeCell ref="V44:V46"/>
    <mergeCell ref="W44:W46"/>
    <mergeCell ref="X44:X46"/>
    <mergeCell ref="Y44:Z44"/>
    <mergeCell ref="AA44:AA46"/>
    <mergeCell ref="AB44:AB46"/>
    <mergeCell ref="AC44:AC46"/>
    <mergeCell ref="U45:U46"/>
    <mergeCell ref="Y45:Z45"/>
    <mergeCell ref="Y46:Z46"/>
    <mergeCell ref="V53:V55"/>
    <mergeCell ref="W53:W55"/>
    <mergeCell ref="X53:X55"/>
    <mergeCell ref="Y53:Z53"/>
    <mergeCell ref="AA53:AA55"/>
    <mergeCell ref="AB53:AB55"/>
    <mergeCell ref="AC53:AC55"/>
    <mergeCell ref="U54:U55"/>
    <mergeCell ref="Y54:Z54"/>
    <mergeCell ref="Y55:Z55"/>
    <mergeCell ref="V50:V52"/>
    <mergeCell ref="W50:W52"/>
    <mergeCell ref="X50:X52"/>
    <mergeCell ref="Y50:Z50"/>
    <mergeCell ref="AA50:AA52"/>
    <mergeCell ref="AB50:AB52"/>
    <mergeCell ref="AC50:AC52"/>
    <mergeCell ref="U51:U52"/>
    <mergeCell ref="Y51:Z51"/>
    <mergeCell ref="Y52:Z52"/>
    <mergeCell ref="V59:V61"/>
    <mergeCell ref="W59:W61"/>
    <mergeCell ref="X59:X61"/>
    <mergeCell ref="Y59:Z59"/>
    <mergeCell ref="AA59:AA61"/>
    <mergeCell ref="AB59:AB61"/>
    <mergeCell ref="AC59:AC61"/>
    <mergeCell ref="U60:U61"/>
    <mergeCell ref="Y60:Z60"/>
    <mergeCell ref="Y61:Z61"/>
    <mergeCell ref="V56:V58"/>
    <mergeCell ref="W56:W58"/>
    <mergeCell ref="X56:X58"/>
    <mergeCell ref="Y56:Z56"/>
    <mergeCell ref="AA56:AA58"/>
    <mergeCell ref="AB56:AB58"/>
    <mergeCell ref="AC56:AC58"/>
    <mergeCell ref="U57:U58"/>
    <mergeCell ref="Y57:Z57"/>
    <mergeCell ref="Y58:Z58"/>
    <mergeCell ref="V65:V67"/>
    <mergeCell ref="W65:W67"/>
    <mergeCell ref="X65:X67"/>
    <mergeCell ref="Y65:Z65"/>
    <mergeCell ref="AA65:AA67"/>
    <mergeCell ref="AB65:AB67"/>
    <mergeCell ref="AC65:AC67"/>
    <mergeCell ref="U66:U67"/>
    <mergeCell ref="Y66:Z66"/>
    <mergeCell ref="Y67:Z67"/>
    <mergeCell ref="V62:V64"/>
    <mergeCell ref="W62:W64"/>
    <mergeCell ref="X62:X64"/>
    <mergeCell ref="Y62:Z62"/>
    <mergeCell ref="AA62:AA64"/>
    <mergeCell ref="AB62:AB64"/>
    <mergeCell ref="AC62:AC64"/>
    <mergeCell ref="U63:U64"/>
    <mergeCell ref="Y63:Z63"/>
    <mergeCell ref="Y64:Z64"/>
    <mergeCell ref="V71:V73"/>
    <mergeCell ref="W71:W73"/>
    <mergeCell ref="X71:X73"/>
    <mergeCell ref="Y71:Z71"/>
    <mergeCell ref="AA71:AA73"/>
    <mergeCell ref="AB71:AB73"/>
    <mergeCell ref="AC71:AC73"/>
    <mergeCell ref="U72:U73"/>
    <mergeCell ref="Y72:Z72"/>
    <mergeCell ref="Y73:Z73"/>
    <mergeCell ref="V68:V70"/>
    <mergeCell ref="W68:W70"/>
    <mergeCell ref="X68:X70"/>
    <mergeCell ref="Y68:Z68"/>
    <mergeCell ref="AA68:AA70"/>
    <mergeCell ref="AB68:AB70"/>
    <mergeCell ref="AC68:AC70"/>
    <mergeCell ref="U69:U70"/>
    <mergeCell ref="Y69:Z69"/>
    <mergeCell ref="Y70:Z70"/>
    <mergeCell ref="V77:V79"/>
    <mergeCell ref="W77:W79"/>
    <mergeCell ref="X77:X79"/>
    <mergeCell ref="Y77:Z77"/>
    <mergeCell ref="AA77:AA79"/>
    <mergeCell ref="AB77:AB79"/>
    <mergeCell ref="AC77:AC79"/>
    <mergeCell ref="U78:U79"/>
    <mergeCell ref="Y78:Z78"/>
    <mergeCell ref="Y79:Z79"/>
    <mergeCell ref="V74:V76"/>
    <mergeCell ref="W74:W76"/>
    <mergeCell ref="X74:X76"/>
    <mergeCell ref="Y74:Z74"/>
    <mergeCell ref="AA74:AA76"/>
    <mergeCell ref="AB74:AB76"/>
    <mergeCell ref="AC74:AC76"/>
    <mergeCell ref="U75:U76"/>
    <mergeCell ref="Y75:Z75"/>
    <mergeCell ref="Y76:Z76"/>
    <mergeCell ref="V83:V85"/>
    <mergeCell ref="W83:W85"/>
    <mergeCell ref="X83:X85"/>
    <mergeCell ref="Y83:Z83"/>
    <mergeCell ref="AA83:AA85"/>
    <mergeCell ref="AB83:AB85"/>
    <mergeCell ref="AC83:AC85"/>
    <mergeCell ref="U84:U85"/>
    <mergeCell ref="Y84:Z84"/>
    <mergeCell ref="Y85:Z85"/>
    <mergeCell ref="V80:V82"/>
    <mergeCell ref="W80:W82"/>
    <mergeCell ref="X80:X82"/>
    <mergeCell ref="Y80:Z80"/>
    <mergeCell ref="AA80:AA82"/>
    <mergeCell ref="AB80:AB82"/>
    <mergeCell ref="AC80:AC82"/>
    <mergeCell ref="U81:U82"/>
    <mergeCell ref="Y81:Z81"/>
    <mergeCell ref="Y82:Z82"/>
    <mergeCell ref="V89:V91"/>
    <mergeCell ref="W89:W91"/>
    <mergeCell ref="X89:X91"/>
    <mergeCell ref="Y89:Z89"/>
    <mergeCell ref="AA89:AA91"/>
    <mergeCell ref="AB89:AB91"/>
    <mergeCell ref="AC89:AC91"/>
    <mergeCell ref="U90:U91"/>
    <mergeCell ref="Y90:Z90"/>
    <mergeCell ref="Y91:Z91"/>
    <mergeCell ref="V86:V88"/>
    <mergeCell ref="W86:W88"/>
    <mergeCell ref="X86:X88"/>
    <mergeCell ref="Y86:Z86"/>
    <mergeCell ref="AA86:AA88"/>
    <mergeCell ref="AB86:AB88"/>
    <mergeCell ref="AC86:AC88"/>
    <mergeCell ref="U87:U88"/>
    <mergeCell ref="Y87:Z87"/>
    <mergeCell ref="Y88:Z88"/>
    <mergeCell ref="V95:V97"/>
    <mergeCell ref="W95:W97"/>
    <mergeCell ref="X95:X97"/>
    <mergeCell ref="Y95:Z95"/>
    <mergeCell ref="AA95:AA97"/>
    <mergeCell ref="AB95:AB97"/>
    <mergeCell ref="AC95:AC97"/>
    <mergeCell ref="U96:U97"/>
    <mergeCell ref="Y96:Z96"/>
    <mergeCell ref="Y97:Z97"/>
    <mergeCell ref="V92:V94"/>
    <mergeCell ref="W92:W94"/>
    <mergeCell ref="X92:X94"/>
    <mergeCell ref="Y92:Z92"/>
    <mergeCell ref="AA92:AA94"/>
    <mergeCell ref="AB92:AB94"/>
    <mergeCell ref="AC92:AC94"/>
    <mergeCell ref="U93:U94"/>
    <mergeCell ref="Y93:Z93"/>
    <mergeCell ref="Y94:Z94"/>
    <mergeCell ref="V101:V103"/>
    <mergeCell ref="W101:W103"/>
    <mergeCell ref="X101:X103"/>
    <mergeCell ref="Y101:Z101"/>
    <mergeCell ref="AA101:AA103"/>
    <mergeCell ref="AB101:AB103"/>
    <mergeCell ref="AC101:AC103"/>
    <mergeCell ref="U102:U103"/>
    <mergeCell ref="Y102:Z102"/>
    <mergeCell ref="Y103:Z103"/>
    <mergeCell ref="V98:V100"/>
    <mergeCell ref="W98:W100"/>
    <mergeCell ref="X98:X100"/>
    <mergeCell ref="Y98:Z98"/>
    <mergeCell ref="AA98:AA100"/>
    <mergeCell ref="AB98:AB100"/>
    <mergeCell ref="AC98:AC100"/>
    <mergeCell ref="U99:U100"/>
    <mergeCell ref="Y99:Z99"/>
    <mergeCell ref="Y100:Z100"/>
    <mergeCell ref="AE15:AE16"/>
    <mergeCell ref="AI15:AJ15"/>
    <mergeCell ref="AI16:AJ16"/>
    <mergeCell ref="AF17:AF19"/>
    <mergeCell ref="AG17:AG19"/>
    <mergeCell ref="AH17:AH19"/>
    <mergeCell ref="AI17:AJ17"/>
    <mergeCell ref="AK17:AK19"/>
    <mergeCell ref="AL17:AL19"/>
    <mergeCell ref="AJ9:AK9"/>
    <mergeCell ref="AL9:AM9"/>
    <mergeCell ref="AJ10:AK10"/>
    <mergeCell ref="AL10:AM10"/>
    <mergeCell ref="AJ11:AK11"/>
    <mergeCell ref="AL11:AM11"/>
    <mergeCell ref="AI13:AJ13"/>
    <mergeCell ref="AF14:AF16"/>
    <mergeCell ref="AG14:AG16"/>
    <mergeCell ref="AH14:AH16"/>
    <mergeCell ref="AI14:AJ14"/>
    <mergeCell ref="AK14:AK16"/>
    <mergeCell ref="AL14:AL16"/>
    <mergeCell ref="AM14:AM16"/>
    <mergeCell ref="AF23:AF25"/>
    <mergeCell ref="AG23:AG25"/>
    <mergeCell ref="AH23:AH25"/>
    <mergeCell ref="AI23:AJ23"/>
    <mergeCell ref="AK23:AK25"/>
    <mergeCell ref="AL23:AL25"/>
    <mergeCell ref="AM23:AM25"/>
    <mergeCell ref="AE24:AE25"/>
    <mergeCell ref="AI24:AJ24"/>
    <mergeCell ref="AI25:AJ25"/>
    <mergeCell ref="AM17:AM19"/>
    <mergeCell ref="AE18:AE19"/>
    <mergeCell ref="AI18:AJ18"/>
    <mergeCell ref="AI19:AJ19"/>
    <mergeCell ref="AF20:AF22"/>
    <mergeCell ref="AG20:AG22"/>
    <mergeCell ref="AH20:AH22"/>
    <mergeCell ref="AI20:AJ20"/>
    <mergeCell ref="AK20:AK22"/>
    <mergeCell ref="AL20:AL22"/>
    <mergeCell ref="AM20:AM22"/>
    <mergeCell ref="AE21:AE22"/>
    <mergeCell ref="AI21:AJ21"/>
    <mergeCell ref="AI22:AJ22"/>
    <mergeCell ref="AF29:AF31"/>
    <mergeCell ref="AG29:AG31"/>
    <mergeCell ref="AH29:AH31"/>
    <mergeCell ref="AI29:AJ29"/>
    <mergeCell ref="AK29:AK31"/>
    <mergeCell ref="AL29:AL31"/>
    <mergeCell ref="AM29:AM31"/>
    <mergeCell ref="AE30:AE31"/>
    <mergeCell ref="AI30:AJ30"/>
    <mergeCell ref="AI31:AJ31"/>
    <mergeCell ref="AF26:AF28"/>
    <mergeCell ref="AG26:AG28"/>
    <mergeCell ref="AH26:AH28"/>
    <mergeCell ref="AI26:AJ26"/>
    <mergeCell ref="AK26:AK28"/>
    <mergeCell ref="AL26:AL28"/>
    <mergeCell ref="AM26:AM28"/>
    <mergeCell ref="AE27:AE28"/>
    <mergeCell ref="AI27:AJ27"/>
    <mergeCell ref="AI28:AJ28"/>
    <mergeCell ref="AF35:AF37"/>
    <mergeCell ref="AG35:AG37"/>
    <mergeCell ref="AH35:AH37"/>
    <mergeCell ref="AI35:AJ35"/>
    <mergeCell ref="AK35:AK37"/>
    <mergeCell ref="AL35:AL37"/>
    <mergeCell ref="AM35:AM37"/>
    <mergeCell ref="AE36:AE37"/>
    <mergeCell ref="AI36:AJ36"/>
    <mergeCell ref="AI37:AJ37"/>
    <mergeCell ref="AF32:AF34"/>
    <mergeCell ref="AG32:AG34"/>
    <mergeCell ref="AH32:AH34"/>
    <mergeCell ref="AI32:AJ32"/>
    <mergeCell ref="AK32:AK34"/>
    <mergeCell ref="AL32:AL34"/>
    <mergeCell ref="AM32:AM34"/>
    <mergeCell ref="AE33:AE34"/>
    <mergeCell ref="AI33:AJ33"/>
    <mergeCell ref="AI34:AJ34"/>
    <mergeCell ref="AF41:AF43"/>
    <mergeCell ref="AG41:AG43"/>
    <mergeCell ref="AH41:AH43"/>
    <mergeCell ref="AI41:AJ41"/>
    <mergeCell ref="AK41:AK43"/>
    <mergeCell ref="AL41:AL43"/>
    <mergeCell ref="AM41:AM43"/>
    <mergeCell ref="AE42:AE43"/>
    <mergeCell ref="AI42:AJ42"/>
    <mergeCell ref="AI43:AJ43"/>
    <mergeCell ref="AF38:AF40"/>
    <mergeCell ref="AG38:AG40"/>
    <mergeCell ref="AH38:AH40"/>
    <mergeCell ref="AI38:AJ38"/>
    <mergeCell ref="AK38:AK40"/>
    <mergeCell ref="AL38:AL40"/>
    <mergeCell ref="AM38:AM40"/>
    <mergeCell ref="AE39:AE40"/>
    <mergeCell ref="AI39:AJ39"/>
    <mergeCell ref="AI40:AJ40"/>
    <mergeCell ref="AF47:AF49"/>
    <mergeCell ref="AG47:AG49"/>
    <mergeCell ref="AH47:AH49"/>
    <mergeCell ref="AI47:AJ47"/>
    <mergeCell ref="AK47:AK49"/>
    <mergeCell ref="AL47:AL49"/>
    <mergeCell ref="AM47:AM49"/>
    <mergeCell ref="AE48:AE49"/>
    <mergeCell ref="AI48:AJ48"/>
    <mergeCell ref="AI49:AJ49"/>
    <mergeCell ref="AF44:AF46"/>
    <mergeCell ref="AG44:AG46"/>
    <mergeCell ref="AH44:AH46"/>
    <mergeCell ref="AI44:AJ44"/>
    <mergeCell ref="AK44:AK46"/>
    <mergeCell ref="AL44:AL46"/>
    <mergeCell ref="AM44:AM46"/>
    <mergeCell ref="AE45:AE46"/>
    <mergeCell ref="AI45:AJ45"/>
    <mergeCell ref="AI46:AJ46"/>
    <mergeCell ref="AF53:AF55"/>
    <mergeCell ref="AG53:AG55"/>
    <mergeCell ref="AH53:AH55"/>
    <mergeCell ref="AI53:AJ53"/>
    <mergeCell ref="AK53:AK55"/>
    <mergeCell ref="AL53:AL55"/>
    <mergeCell ref="AM53:AM55"/>
    <mergeCell ref="AE54:AE55"/>
    <mergeCell ref="AI54:AJ54"/>
    <mergeCell ref="AI55:AJ55"/>
    <mergeCell ref="AF50:AF52"/>
    <mergeCell ref="AG50:AG52"/>
    <mergeCell ref="AH50:AH52"/>
    <mergeCell ref="AI50:AJ50"/>
    <mergeCell ref="AK50:AK52"/>
    <mergeCell ref="AL50:AL52"/>
    <mergeCell ref="AM50:AM52"/>
    <mergeCell ref="AE51:AE52"/>
    <mergeCell ref="AI51:AJ51"/>
    <mergeCell ref="AI52:AJ52"/>
    <mergeCell ref="AF59:AF61"/>
    <mergeCell ref="AG59:AG61"/>
    <mergeCell ref="AH59:AH61"/>
    <mergeCell ref="AI59:AJ59"/>
    <mergeCell ref="AK59:AK61"/>
    <mergeCell ref="AL59:AL61"/>
    <mergeCell ref="AM59:AM61"/>
    <mergeCell ref="AE60:AE61"/>
    <mergeCell ref="AI60:AJ60"/>
    <mergeCell ref="AI61:AJ61"/>
    <mergeCell ref="AF56:AF58"/>
    <mergeCell ref="AG56:AG58"/>
    <mergeCell ref="AH56:AH58"/>
    <mergeCell ref="AI56:AJ56"/>
    <mergeCell ref="AK56:AK58"/>
    <mergeCell ref="AL56:AL58"/>
    <mergeCell ref="AM56:AM58"/>
    <mergeCell ref="AE57:AE58"/>
    <mergeCell ref="AI57:AJ57"/>
    <mergeCell ref="AI58:AJ58"/>
    <mergeCell ref="AF65:AF67"/>
    <mergeCell ref="AG65:AG67"/>
    <mergeCell ref="AH65:AH67"/>
    <mergeCell ref="AI65:AJ65"/>
    <mergeCell ref="AK65:AK67"/>
    <mergeCell ref="AL65:AL67"/>
    <mergeCell ref="AM65:AM67"/>
    <mergeCell ref="AE66:AE67"/>
    <mergeCell ref="AI66:AJ66"/>
    <mergeCell ref="AI67:AJ67"/>
    <mergeCell ref="AF62:AF64"/>
    <mergeCell ref="AG62:AG64"/>
    <mergeCell ref="AH62:AH64"/>
    <mergeCell ref="AI62:AJ62"/>
    <mergeCell ref="AK62:AK64"/>
    <mergeCell ref="AL62:AL64"/>
    <mergeCell ref="AM62:AM64"/>
    <mergeCell ref="AE63:AE64"/>
    <mergeCell ref="AI63:AJ63"/>
    <mergeCell ref="AI64:AJ64"/>
    <mergeCell ref="AF71:AF73"/>
    <mergeCell ref="AG71:AG73"/>
    <mergeCell ref="AH71:AH73"/>
    <mergeCell ref="AI71:AJ71"/>
    <mergeCell ref="AK71:AK73"/>
    <mergeCell ref="AL71:AL73"/>
    <mergeCell ref="AM71:AM73"/>
    <mergeCell ref="AE72:AE73"/>
    <mergeCell ref="AI72:AJ72"/>
    <mergeCell ref="AI73:AJ73"/>
    <mergeCell ref="AF68:AF70"/>
    <mergeCell ref="AG68:AG70"/>
    <mergeCell ref="AH68:AH70"/>
    <mergeCell ref="AI68:AJ68"/>
    <mergeCell ref="AK68:AK70"/>
    <mergeCell ref="AL68:AL70"/>
    <mergeCell ref="AM68:AM70"/>
    <mergeCell ref="AE69:AE70"/>
    <mergeCell ref="AI69:AJ69"/>
    <mergeCell ref="AI70:AJ70"/>
    <mergeCell ref="AF77:AF79"/>
    <mergeCell ref="AG77:AG79"/>
    <mergeCell ref="AH77:AH79"/>
    <mergeCell ref="AI77:AJ77"/>
    <mergeCell ref="AK77:AK79"/>
    <mergeCell ref="AL77:AL79"/>
    <mergeCell ref="AM77:AM79"/>
    <mergeCell ref="AE78:AE79"/>
    <mergeCell ref="AI78:AJ78"/>
    <mergeCell ref="AI79:AJ79"/>
    <mergeCell ref="AF74:AF76"/>
    <mergeCell ref="AG74:AG76"/>
    <mergeCell ref="AH74:AH76"/>
    <mergeCell ref="AI74:AJ74"/>
    <mergeCell ref="AK74:AK76"/>
    <mergeCell ref="AL74:AL76"/>
    <mergeCell ref="AM74:AM76"/>
    <mergeCell ref="AE75:AE76"/>
    <mergeCell ref="AI75:AJ75"/>
    <mergeCell ref="AI76:AJ76"/>
    <mergeCell ref="AF83:AF85"/>
    <mergeCell ref="AG83:AG85"/>
    <mergeCell ref="AH83:AH85"/>
    <mergeCell ref="AI83:AJ83"/>
    <mergeCell ref="AK83:AK85"/>
    <mergeCell ref="AL83:AL85"/>
    <mergeCell ref="AM83:AM85"/>
    <mergeCell ref="AE84:AE85"/>
    <mergeCell ref="AI84:AJ84"/>
    <mergeCell ref="AI85:AJ85"/>
    <mergeCell ref="AF80:AF82"/>
    <mergeCell ref="AG80:AG82"/>
    <mergeCell ref="AH80:AH82"/>
    <mergeCell ref="AI80:AJ80"/>
    <mergeCell ref="AK80:AK82"/>
    <mergeCell ref="AL80:AL82"/>
    <mergeCell ref="AM80:AM82"/>
    <mergeCell ref="AE81:AE82"/>
    <mergeCell ref="AI81:AJ81"/>
    <mergeCell ref="AI82:AJ82"/>
    <mergeCell ref="AF89:AF91"/>
    <mergeCell ref="AG89:AG91"/>
    <mergeCell ref="AH89:AH91"/>
    <mergeCell ref="AI89:AJ89"/>
    <mergeCell ref="AK89:AK91"/>
    <mergeCell ref="AL89:AL91"/>
    <mergeCell ref="AM89:AM91"/>
    <mergeCell ref="AE90:AE91"/>
    <mergeCell ref="AI90:AJ90"/>
    <mergeCell ref="AI91:AJ91"/>
    <mergeCell ref="AF86:AF88"/>
    <mergeCell ref="AG86:AG88"/>
    <mergeCell ref="AH86:AH88"/>
    <mergeCell ref="AI86:AJ86"/>
    <mergeCell ref="AK86:AK88"/>
    <mergeCell ref="AL86:AL88"/>
    <mergeCell ref="AM86:AM88"/>
    <mergeCell ref="AE87:AE88"/>
    <mergeCell ref="AI87:AJ87"/>
    <mergeCell ref="AI88:AJ88"/>
    <mergeCell ref="AF95:AF97"/>
    <mergeCell ref="AG95:AG97"/>
    <mergeCell ref="AH95:AH97"/>
    <mergeCell ref="AI95:AJ95"/>
    <mergeCell ref="AK95:AK97"/>
    <mergeCell ref="AL95:AL97"/>
    <mergeCell ref="AM95:AM97"/>
    <mergeCell ref="AE96:AE97"/>
    <mergeCell ref="AI96:AJ96"/>
    <mergeCell ref="AI97:AJ97"/>
    <mergeCell ref="AF92:AF94"/>
    <mergeCell ref="AG92:AG94"/>
    <mergeCell ref="AH92:AH94"/>
    <mergeCell ref="AI92:AJ92"/>
    <mergeCell ref="AK92:AK94"/>
    <mergeCell ref="AL92:AL94"/>
    <mergeCell ref="AM92:AM94"/>
    <mergeCell ref="AE93:AE94"/>
    <mergeCell ref="AI93:AJ93"/>
    <mergeCell ref="AI94:AJ94"/>
    <mergeCell ref="AF101:AF103"/>
    <mergeCell ref="AG101:AG103"/>
    <mergeCell ref="AH101:AH103"/>
    <mergeCell ref="AI101:AJ101"/>
    <mergeCell ref="AK101:AK103"/>
    <mergeCell ref="AL101:AL103"/>
    <mergeCell ref="AM101:AM103"/>
    <mergeCell ref="AE102:AE103"/>
    <mergeCell ref="AI102:AJ102"/>
    <mergeCell ref="AI103:AJ103"/>
    <mergeCell ref="AF98:AF100"/>
    <mergeCell ref="AG98:AG100"/>
    <mergeCell ref="AH98:AH100"/>
    <mergeCell ref="AI98:AJ98"/>
    <mergeCell ref="AK98:AK100"/>
    <mergeCell ref="AL98:AL100"/>
    <mergeCell ref="AM98:AM100"/>
    <mergeCell ref="AE99:AE100"/>
    <mergeCell ref="AI99:AJ99"/>
    <mergeCell ref="AI100:AJ100"/>
    <mergeCell ref="AO15:AO16"/>
    <mergeCell ref="AS15:AT15"/>
    <mergeCell ref="AS16:AT16"/>
    <mergeCell ref="AP17:AP19"/>
    <mergeCell ref="AQ17:AQ19"/>
    <mergeCell ref="AR17:AR19"/>
    <mergeCell ref="AS17:AT17"/>
    <mergeCell ref="AU17:AU19"/>
    <mergeCell ref="AV17:AV19"/>
    <mergeCell ref="AT9:AU9"/>
    <mergeCell ref="AV9:AW9"/>
    <mergeCell ref="AT10:AU10"/>
    <mergeCell ref="AV10:AW10"/>
    <mergeCell ref="AT11:AU11"/>
    <mergeCell ref="AV11:AW11"/>
    <mergeCell ref="AS13:AT13"/>
    <mergeCell ref="AP14:AP16"/>
    <mergeCell ref="AQ14:AQ16"/>
    <mergeCell ref="AR14:AR16"/>
    <mergeCell ref="AS14:AT14"/>
    <mergeCell ref="AU14:AU16"/>
    <mergeCell ref="AV14:AV16"/>
    <mergeCell ref="AW14:AW16"/>
    <mergeCell ref="AP23:AP25"/>
    <mergeCell ref="AQ23:AQ25"/>
    <mergeCell ref="AR23:AR25"/>
    <mergeCell ref="AS23:AT23"/>
    <mergeCell ref="AU23:AU25"/>
    <mergeCell ref="AV23:AV25"/>
    <mergeCell ref="AW23:AW25"/>
    <mergeCell ref="AO24:AO25"/>
    <mergeCell ref="AS24:AT24"/>
    <mergeCell ref="AS25:AT25"/>
    <mergeCell ref="AW17:AW19"/>
    <mergeCell ref="AO18:AO19"/>
    <mergeCell ref="AS18:AT18"/>
    <mergeCell ref="AS19:AT19"/>
    <mergeCell ref="AP20:AP22"/>
    <mergeCell ref="AQ20:AQ22"/>
    <mergeCell ref="AR20:AR22"/>
    <mergeCell ref="AS20:AT20"/>
    <mergeCell ref="AU20:AU22"/>
    <mergeCell ref="AV20:AV22"/>
    <mergeCell ref="AW20:AW22"/>
    <mergeCell ref="AO21:AO22"/>
    <mergeCell ref="AS21:AT21"/>
    <mergeCell ref="AS22:AT22"/>
    <mergeCell ref="AP29:AP31"/>
    <mergeCell ref="AQ29:AQ31"/>
    <mergeCell ref="AR29:AR31"/>
    <mergeCell ref="AS29:AT29"/>
    <mergeCell ref="AU29:AU31"/>
    <mergeCell ref="AV29:AV31"/>
    <mergeCell ref="AW29:AW31"/>
    <mergeCell ref="AO30:AO31"/>
    <mergeCell ref="AS30:AT30"/>
    <mergeCell ref="AS31:AT31"/>
    <mergeCell ref="AP26:AP28"/>
    <mergeCell ref="AQ26:AQ28"/>
    <mergeCell ref="AR26:AR28"/>
    <mergeCell ref="AS26:AT26"/>
    <mergeCell ref="AU26:AU28"/>
    <mergeCell ref="AV26:AV28"/>
    <mergeCell ref="AW26:AW28"/>
    <mergeCell ref="AO27:AO28"/>
    <mergeCell ref="AS27:AT27"/>
    <mergeCell ref="AS28:AT28"/>
    <mergeCell ref="AP35:AP37"/>
    <mergeCell ref="AQ35:AQ37"/>
    <mergeCell ref="AR35:AR37"/>
    <mergeCell ref="AS35:AT35"/>
    <mergeCell ref="AU35:AU37"/>
    <mergeCell ref="AV35:AV37"/>
    <mergeCell ref="AW35:AW37"/>
    <mergeCell ref="AO36:AO37"/>
    <mergeCell ref="AS36:AT36"/>
    <mergeCell ref="AS37:AT37"/>
    <mergeCell ref="AP32:AP34"/>
    <mergeCell ref="AQ32:AQ34"/>
    <mergeCell ref="AR32:AR34"/>
    <mergeCell ref="AS32:AT32"/>
    <mergeCell ref="AU32:AU34"/>
    <mergeCell ref="AV32:AV34"/>
    <mergeCell ref="AW32:AW34"/>
    <mergeCell ref="AO33:AO34"/>
    <mergeCell ref="AS33:AT33"/>
    <mergeCell ref="AS34:AT34"/>
    <mergeCell ref="AP41:AP43"/>
    <mergeCell ref="AQ41:AQ43"/>
    <mergeCell ref="AR41:AR43"/>
    <mergeCell ref="AS41:AT41"/>
    <mergeCell ref="AU41:AU43"/>
    <mergeCell ref="AV41:AV43"/>
    <mergeCell ref="AW41:AW43"/>
    <mergeCell ref="AO42:AO43"/>
    <mergeCell ref="AS42:AT42"/>
    <mergeCell ref="AS43:AT43"/>
    <mergeCell ref="AP38:AP40"/>
    <mergeCell ref="AQ38:AQ40"/>
    <mergeCell ref="AR38:AR40"/>
    <mergeCell ref="AS38:AT38"/>
    <mergeCell ref="AU38:AU40"/>
    <mergeCell ref="AV38:AV40"/>
    <mergeCell ref="AW38:AW40"/>
    <mergeCell ref="AO39:AO40"/>
    <mergeCell ref="AS39:AT39"/>
    <mergeCell ref="AS40:AT40"/>
    <mergeCell ref="AP47:AP49"/>
    <mergeCell ref="AQ47:AQ49"/>
    <mergeCell ref="AR47:AR49"/>
    <mergeCell ref="AS47:AT47"/>
    <mergeCell ref="AU47:AU49"/>
    <mergeCell ref="AV47:AV49"/>
    <mergeCell ref="AW47:AW49"/>
    <mergeCell ref="AO48:AO49"/>
    <mergeCell ref="AS48:AT48"/>
    <mergeCell ref="AS49:AT49"/>
    <mergeCell ref="AP44:AP46"/>
    <mergeCell ref="AQ44:AQ46"/>
    <mergeCell ref="AR44:AR46"/>
    <mergeCell ref="AS44:AT44"/>
    <mergeCell ref="AU44:AU46"/>
    <mergeCell ref="AV44:AV46"/>
    <mergeCell ref="AW44:AW46"/>
    <mergeCell ref="AO45:AO46"/>
    <mergeCell ref="AS45:AT45"/>
    <mergeCell ref="AS46:AT46"/>
    <mergeCell ref="AP53:AP55"/>
    <mergeCell ref="AQ53:AQ55"/>
    <mergeCell ref="AR53:AR55"/>
    <mergeCell ref="AS53:AT53"/>
    <mergeCell ref="AU53:AU55"/>
    <mergeCell ref="AV53:AV55"/>
    <mergeCell ref="AW53:AW55"/>
    <mergeCell ref="AO54:AO55"/>
    <mergeCell ref="AS54:AT54"/>
    <mergeCell ref="AS55:AT55"/>
    <mergeCell ref="AP50:AP52"/>
    <mergeCell ref="AQ50:AQ52"/>
    <mergeCell ref="AR50:AR52"/>
    <mergeCell ref="AS50:AT50"/>
    <mergeCell ref="AU50:AU52"/>
    <mergeCell ref="AV50:AV52"/>
    <mergeCell ref="AW50:AW52"/>
    <mergeCell ref="AO51:AO52"/>
    <mergeCell ref="AS51:AT51"/>
    <mergeCell ref="AS52:AT52"/>
    <mergeCell ref="AP59:AP61"/>
    <mergeCell ref="AQ59:AQ61"/>
    <mergeCell ref="AR59:AR61"/>
    <mergeCell ref="AS59:AT59"/>
    <mergeCell ref="AU59:AU61"/>
    <mergeCell ref="AV59:AV61"/>
    <mergeCell ref="AW59:AW61"/>
    <mergeCell ref="AO60:AO61"/>
    <mergeCell ref="AS60:AT60"/>
    <mergeCell ref="AS61:AT61"/>
    <mergeCell ref="AP56:AP58"/>
    <mergeCell ref="AQ56:AQ58"/>
    <mergeCell ref="AR56:AR58"/>
    <mergeCell ref="AS56:AT56"/>
    <mergeCell ref="AU56:AU58"/>
    <mergeCell ref="AV56:AV58"/>
    <mergeCell ref="AW56:AW58"/>
    <mergeCell ref="AO57:AO58"/>
    <mergeCell ref="AS57:AT57"/>
    <mergeCell ref="AS58:AT58"/>
    <mergeCell ref="AP65:AP67"/>
    <mergeCell ref="AQ65:AQ67"/>
    <mergeCell ref="AR65:AR67"/>
    <mergeCell ref="AS65:AT65"/>
    <mergeCell ref="AU65:AU67"/>
    <mergeCell ref="AV65:AV67"/>
    <mergeCell ref="AW65:AW67"/>
    <mergeCell ref="AO66:AO67"/>
    <mergeCell ref="AS66:AT66"/>
    <mergeCell ref="AS67:AT67"/>
    <mergeCell ref="AP62:AP64"/>
    <mergeCell ref="AQ62:AQ64"/>
    <mergeCell ref="AR62:AR64"/>
    <mergeCell ref="AS62:AT62"/>
    <mergeCell ref="AU62:AU64"/>
    <mergeCell ref="AV62:AV64"/>
    <mergeCell ref="AW62:AW64"/>
    <mergeCell ref="AO63:AO64"/>
    <mergeCell ref="AS63:AT63"/>
    <mergeCell ref="AS64:AT64"/>
    <mergeCell ref="AP71:AP73"/>
    <mergeCell ref="AQ71:AQ73"/>
    <mergeCell ref="AR71:AR73"/>
    <mergeCell ref="AS71:AT71"/>
    <mergeCell ref="AU71:AU73"/>
    <mergeCell ref="AV71:AV73"/>
    <mergeCell ref="AW71:AW73"/>
    <mergeCell ref="AO72:AO73"/>
    <mergeCell ref="AS72:AT72"/>
    <mergeCell ref="AS73:AT73"/>
    <mergeCell ref="AP68:AP70"/>
    <mergeCell ref="AQ68:AQ70"/>
    <mergeCell ref="AR68:AR70"/>
    <mergeCell ref="AS68:AT68"/>
    <mergeCell ref="AU68:AU70"/>
    <mergeCell ref="AV68:AV70"/>
    <mergeCell ref="AW68:AW70"/>
    <mergeCell ref="AO69:AO70"/>
    <mergeCell ref="AS69:AT69"/>
    <mergeCell ref="AS70:AT70"/>
    <mergeCell ref="AP77:AP79"/>
    <mergeCell ref="AQ77:AQ79"/>
    <mergeCell ref="AR77:AR79"/>
    <mergeCell ref="AS77:AT77"/>
    <mergeCell ref="AU77:AU79"/>
    <mergeCell ref="AV77:AV79"/>
    <mergeCell ref="AW77:AW79"/>
    <mergeCell ref="AO78:AO79"/>
    <mergeCell ref="AS78:AT78"/>
    <mergeCell ref="AS79:AT79"/>
    <mergeCell ref="AP74:AP76"/>
    <mergeCell ref="AQ74:AQ76"/>
    <mergeCell ref="AR74:AR76"/>
    <mergeCell ref="AS74:AT74"/>
    <mergeCell ref="AU74:AU76"/>
    <mergeCell ref="AV74:AV76"/>
    <mergeCell ref="AW74:AW76"/>
    <mergeCell ref="AO75:AO76"/>
    <mergeCell ref="AS75:AT75"/>
    <mergeCell ref="AS76:AT76"/>
    <mergeCell ref="AP83:AP85"/>
    <mergeCell ref="AQ83:AQ85"/>
    <mergeCell ref="AR83:AR85"/>
    <mergeCell ref="AS83:AT83"/>
    <mergeCell ref="AU83:AU85"/>
    <mergeCell ref="AV83:AV85"/>
    <mergeCell ref="AW83:AW85"/>
    <mergeCell ref="AO84:AO85"/>
    <mergeCell ref="AS84:AT84"/>
    <mergeCell ref="AS85:AT85"/>
    <mergeCell ref="AP80:AP82"/>
    <mergeCell ref="AQ80:AQ82"/>
    <mergeCell ref="AR80:AR82"/>
    <mergeCell ref="AS80:AT80"/>
    <mergeCell ref="AU80:AU82"/>
    <mergeCell ref="AV80:AV82"/>
    <mergeCell ref="AW80:AW82"/>
    <mergeCell ref="AO81:AO82"/>
    <mergeCell ref="AS81:AT81"/>
    <mergeCell ref="AS82:AT82"/>
    <mergeCell ref="AP89:AP91"/>
    <mergeCell ref="AQ89:AQ91"/>
    <mergeCell ref="AR89:AR91"/>
    <mergeCell ref="AS89:AT89"/>
    <mergeCell ref="AU89:AU91"/>
    <mergeCell ref="AV89:AV91"/>
    <mergeCell ref="AW89:AW91"/>
    <mergeCell ref="AO90:AO91"/>
    <mergeCell ref="AS90:AT90"/>
    <mergeCell ref="AS91:AT91"/>
    <mergeCell ref="AP86:AP88"/>
    <mergeCell ref="AQ86:AQ88"/>
    <mergeCell ref="AR86:AR88"/>
    <mergeCell ref="AS86:AT86"/>
    <mergeCell ref="AU86:AU88"/>
    <mergeCell ref="AV86:AV88"/>
    <mergeCell ref="AW86:AW88"/>
    <mergeCell ref="AO87:AO88"/>
    <mergeCell ref="AS87:AT87"/>
    <mergeCell ref="AS88:AT88"/>
    <mergeCell ref="AP95:AP97"/>
    <mergeCell ref="AQ95:AQ97"/>
    <mergeCell ref="AR95:AR97"/>
    <mergeCell ref="AS95:AT95"/>
    <mergeCell ref="AU95:AU97"/>
    <mergeCell ref="AV95:AV97"/>
    <mergeCell ref="AW95:AW97"/>
    <mergeCell ref="AO96:AO97"/>
    <mergeCell ref="AS96:AT96"/>
    <mergeCell ref="AS97:AT97"/>
    <mergeCell ref="AP92:AP94"/>
    <mergeCell ref="AQ92:AQ94"/>
    <mergeCell ref="AR92:AR94"/>
    <mergeCell ref="AS92:AT92"/>
    <mergeCell ref="AU92:AU94"/>
    <mergeCell ref="AV92:AV94"/>
    <mergeCell ref="AW92:AW94"/>
    <mergeCell ref="AO93:AO94"/>
    <mergeCell ref="AS93:AT93"/>
    <mergeCell ref="AS94:AT94"/>
    <mergeCell ref="AP101:AP103"/>
    <mergeCell ref="AQ101:AQ103"/>
    <mergeCell ref="AR101:AR103"/>
    <mergeCell ref="AS101:AT101"/>
    <mergeCell ref="AU101:AU103"/>
    <mergeCell ref="AV101:AV103"/>
    <mergeCell ref="AW101:AW103"/>
    <mergeCell ref="AO102:AO103"/>
    <mergeCell ref="AS102:AT102"/>
    <mergeCell ref="AS103:AT103"/>
    <mergeCell ref="AP98:AP100"/>
    <mergeCell ref="AQ98:AQ100"/>
    <mergeCell ref="AR98:AR100"/>
    <mergeCell ref="AS98:AT98"/>
    <mergeCell ref="AU98:AU100"/>
    <mergeCell ref="AV98:AV100"/>
    <mergeCell ref="AW98:AW100"/>
    <mergeCell ref="AO99:AO100"/>
    <mergeCell ref="AS99:AT99"/>
    <mergeCell ref="AS100:AT100"/>
    <mergeCell ref="AY15:AY16"/>
    <mergeCell ref="BC15:BD15"/>
    <mergeCell ref="BC16:BD16"/>
    <mergeCell ref="AZ17:AZ19"/>
    <mergeCell ref="BA17:BA19"/>
    <mergeCell ref="BB17:BB19"/>
    <mergeCell ref="BC17:BD17"/>
    <mergeCell ref="BE17:BE19"/>
    <mergeCell ref="BF17:BF19"/>
    <mergeCell ref="BD9:BE9"/>
    <mergeCell ref="BF9:BG9"/>
    <mergeCell ref="BD10:BE10"/>
    <mergeCell ref="BF10:BG10"/>
    <mergeCell ref="BD11:BE11"/>
    <mergeCell ref="BF11:BG11"/>
    <mergeCell ref="BC13:BD13"/>
    <mergeCell ref="AZ14:AZ16"/>
    <mergeCell ref="BA14:BA16"/>
    <mergeCell ref="BB14:BB16"/>
    <mergeCell ref="BC14:BD14"/>
    <mergeCell ref="BE14:BE16"/>
    <mergeCell ref="BF14:BF16"/>
    <mergeCell ref="BG14:BG16"/>
    <mergeCell ref="AZ23:AZ25"/>
    <mergeCell ref="BA23:BA25"/>
    <mergeCell ref="BB23:BB25"/>
    <mergeCell ref="BC23:BD23"/>
    <mergeCell ref="BE23:BE25"/>
    <mergeCell ref="BF23:BF25"/>
    <mergeCell ref="BG23:BG25"/>
    <mergeCell ref="AY24:AY25"/>
    <mergeCell ref="BC24:BD24"/>
    <mergeCell ref="BC25:BD25"/>
    <mergeCell ref="BG17:BG19"/>
    <mergeCell ref="AY18:AY19"/>
    <mergeCell ref="BC18:BD18"/>
    <mergeCell ref="BC19:BD19"/>
    <mergeCell ref="AZ20:AZ22"/>
    <mergeCell ref="BA20:BA22"/>
    <mergeCell ref="BB20:BB22"/>
    <mergeCell ref="BC20:BD20"/>
    <mergeCell ref="BE20:BE22"/>
    <mergeCell ref="BF20:BF22"/>
    <mergeCell ref="BG20:BG22"/>
    <mergeCell ref="AY21:AY22"/>
    <mergeCell ref="BC21:BD21"/>
    <mergeCell ref="BC22:BD22"/>
    <mergeCell ref="AZ29:AZ31"/>
    <mergeCell ref="BA29:BA31"/>
    <mergeCell ref="BB29:BB31"/>
    <mergeCell ref="BC29:BD29"/>
    <mergeCell ref="BE29:BE31"/>
    <mergeCell ref="BF29:BF31"/>
    <mergeCell ref="BG29:BG31"/>
    <mergeCell ref="AY30:AY31"/>
    <mergeCell ref="BC30:BD30"/>
    <mergeCell ref="BC31:BD31"/>
    <mergeCell ref="AZ26:AZ28"/>
    <mergeCell ref="BA26:BA28"/>
    <mergeCell ref="BB26:BB28"/>
    <mergeCell ref="BC26:BD26"/>
    <mergeCell ref="BE26:BE28"/>
    <mergeCell ref="BF26:BF28"/>
    <mergeCell ref="BG26:BG28"/>
    <mergeCell ref="AY27:AY28"/>
    <mergeCell ref="BC27:BD27"/>
    <mergeCell ref="BC28:BD28"/>
    <mergeCell ref="AZ35:AZ37"/>
    <mergeCell ref="BA35:BA37"/>
    <mergeCell ref="BB35:BB37"/>
    <mergeCell ref="BC35:BD35"/>
    <mergeCell ref="BE35:BE37"/>
    <mergeCell ref="BF35:BF37"/>
    <mergeCell ref="BG35:BG37"/>
    <mergeCell ref="AY36:AY37"/>
    <mergeCell ref="BC36:BD36"/>
    <mergeCell ref="BC37:BD37"/>
    <mergeCell ref="AZ32:AZ34"/>
    <mergeCell ref="BA32:BA34"/>
    <mergeCell ref="BB32:BB34"/>
    <mergeCell ref="BC32:BD32"/>
    <mergeCell ref="BE32:BE34"/>
    <mergeCell ref="BF32:BF34"/>
    <mergeCell ref="BG32:BG34"/>
    <mergeCell ref="AY33:AY34"/>
    <mergeCell ref="BC33:BD33"/>
    <mergeCell ref="BC34:BD34"/>
    <mergeCell ref="AZ41:AZ43"/>
    <mergeCell ref="BA41:BA43"/>
    <mergeCell ref="BB41:BB43"/>
    <mergeCell ref="BC41:BD41"/>
    <mergeCell ref="BE41:BE43"/>
    <mergeCell ref="BF41:BF43"/>
    <mergeCell ref="BG41:BG43"/>
    <mergeCell ref="AY42:AY43"/>
    <mergeCell ref="BC42:BD42"/>
    <mergeCell ref="BC43:BD43"/>
    <mergeCell ref="AZ38:AZ40"/>
    <mergeCell ref="BA38:BA40"/>
    <mergeCell ref="BB38:BB40"/>
    <mergeCell ref="BC38:BD38"/>
    <mergeCell ref="BE38:BE40"/>
    <mergeCell ref="BF38:BF40"/>
    <mergeCell ref="BG38:BG40"/>
    <mergeCell ref="AY39:AY40"/>
    <mergeCell ref="BC39:BD39"/>
    <mergeCell ref="BC40:BD40"/>
    <mergeCell ref="AZ47:AZ49"/>
    <mergeCell ref="BA47:BA49"/>
    <mergeCell ref="BB47:BB49"/>
    <mergeCell ref="BC47:BD47"/>
    <mergeCell ref="BE47:BE49"/>
    <mergeCell ref="BF47:BF49"/>
    <mergeCell ref="BG47:BG49"/>
    <mergeCell ref="AY48:AY49"/>
    <mergeCell ref="BC48:BD48"/>
    <mergeCell ref="BC49:BD49"/>
    <mergeCell ref="AZ44:AZ46"/>
    <mergeCell ref="BA44:BA46"/>
    <mergeCell ref="BB44:BB46"/>
    <mergeCell ref="BC44:BD44"/>
    <mergeCell ref="BE44:BE46"/>
    <mergeCell ref="BF44:BF46"/>
    <mergeCell ref="BG44:BG46"/>
    <mergeCell ref="AY45:AY46"/>
    <mergeCell ref="BC45:BD45"/>
    <mergeCell ref="BC46:BD46"/>
    <mergeCell ref="AZ53:AZ55"/>
    <mergeCell ref="BA53:BA55"/>
    <mergeCell ref="BB53:BB55"/>
    <mergeCell ref="BC53:BD53"/>
    <mergeCell ref="BE53:BE55"/>
    <mergeCell ref="BF53:BF55"/>
    <mergeCell ref="BG53:BG55"/>
    <mergeCell ref="AY54:AY55"/>
    <mergeCell ref="BC54:BD54"/>
    <mergeCell ref="BC55:BD55"/>
    <mergeCell ref="AZ50:AZ52"/>
    <mergeCell ref="BA50:BA52"/>
    <mergeCell ref="BB50:BB52"/>
    <mergeCell ref="BC50:BD50"/>
    <mergeCell ref="BE50:BE52"/>
    <mergeCell ref="BF50:BF52"/>
    <mergeCell ref="BG50:BG52"/>
    <mergeCell ref="AY51:AY52"/>
    <mergeCell ref="BC51:BD51"/>
    <mergeCell ref="BC52:BD52"/>
    <mergeCell ref="AZ59:AZ61"/>
    <mergeCell ref="BA59:BA61"/>
    <mergeCell ref="BB59:BB61"/>
    <mergeCell ref="BC59:BD59"/>
    <mergeCell ref="BE59:BE61"/>
    <mergeCell ref="BF59:BF61"/>
    <mergeCell ref="BG59:BG61"/>
    <mergeCell ref="AY60:AY61"/>
    <mergeCell ref="BC60:BD60"/>
    <mergeCell ref="BC61:BD61"/>
    <mergeCell ref="AZ56:AZ58"/>
    <mergeCell ref="BA56:BA58"/>
    <mergeCell ref="BB56:BB58"/>
    <mergeCell ref="BC56:BD56"/>
    <mergeCell ref="BE56:BE58"/>
    <mergeCell ref="BF56:BF58"/>
    <mergeCell ref="BG56:BG58"/>
    <mergeCell ref="AY57:AY58"/>
    <mergeCell ref="BC57:BD57"/>
    <mergeCell ref="BC58:BD58"/>
    <mergeCell ref="AZ65:AZ67"/>
    <mergeCell ref="BA65:BA67"/>
    <mergeCell ref="BB65:BB67"/>
    <mergeCell ref="BC65:BD65"/>
    <mergeCell ref="BE65:BE67"/>
    <mergeCell ref="BF65:BF67"/>
    <mergeCell ref="BG65:BG67"/>
    <mergeCell ref="AY66:AY67"/>
    <mergeCell ref="BC66:BD66"/>
    <mergeCell ref="BC67:BD67"/>
    <mergeCell ref="AZ62:AZ64"/>
    <mergeCell ref="BA62:BA64"/>
    <mergeCell ref="BB62:BB64"/>
    <mergeCell ref="BC62:BD62"/>
    <mergeCell ref="BE62:BE64"/>
    <mergeCell ref="BF62:BF64"/>
    <mergeCell ref="BG62:BG64"/>
    <mergeCell ref="AY63:AY64"/>
    <mergeCell ref="BC63:BD63"/>
    <mergeCell ref="BC64:BD64"/>
    <mergeCell ref="AZ71:AZ73"/>
    <mergeCell ref="BA71:BA73"/>
    <mergeCell ref="BB71:BB73"/>
    <mergeCell ref="BC71:BD71"/>
    <mergeCell ref="BE71:BE73"/>
    <mergeCell ref="BF71:BF73"/>
    <mergeCell ref="BG71:BG73"/>
    <mergeCell ref="AY72:AY73"/>
    <mergeCell ref="BC72:BD72"/>
    <mergeCell ref="BC73:BD73"/>
    <mergeCell ref="AZ68:AZ70"/>
    <mergeCell ref="BA68:BA70"/>
    <mergeCell ref="BB68:BB70"/>
    <mergeCell ref="BC68:BD68"/>
    <mergeCell ref="BE68:BE70"/>
    <mergeCell ref="BF68:BF70"/>
    <mergeCell ref="BG68:BG70"/>
    <mergeCell ref="AY69:AY70"/>
    <mergeCell ref="BC69:BD69"/>
    <mergeCell ref="BC70:BD70"/>
    <mergeCell ref="AZ77:AZ79"/>
    <mergeCell ref="BA77:BA79"/>
    <mergeCell ref="BB77:BB79"/>
    <mergeCell ref="BC77:BD77"/>
    <mergeCell ref="BE77:BE79"/>
    <mergeCell ref="BF77:BF79"/>
    <mergeCell ref="BG77:BG79"/>
    <mergeCell ref="AY78:AY79"/>
    <mergeCell ref="BC78:BD78"/>
    <mergeCell ref="BC79:BD79"/>
    <mergeCell ref="AZ74:AZ76"/>
    <mergeCell ref="BA74:BA76"/>
    <mergeCell ref="BB74:BB76"/>
    <mergeCell ref="BC74:BD74"/>
    <mergeCell ref="BE74:BE76"/>
    <mergeCell ref="BF74:BF76"/>
    <mergeCell ref="BG74:BG76"/>
    <mergeCell ref="AY75:AY76"/>
    <mergeCell ref="BC75:BD75"/>
    <mergeCell ref="BC76:BD76"/>
    <mergeCell ref="AZ83:AZ85"/>
    <mergeCell ref="BA83:BA85"/>
    <mergeCell ref="BB83:BB85"/>
    <mergeCell ref="BC83:BD83"/>
    <mergeCell ref="BE83:BE85"/>
    <mergeCell ref="BF83:BF85"/>
    <mergeCell ref="BG83:BG85"/>
    <mergeCell ref="AY84:AY85"/>
    <mergeCell ref="BC84:BD84"/>
    <mergeCell ref="BC85:BD85"/>
    <mergeCell ref="AZ80:AZ82"/>
    <mergeCell ref="BA80:BA82"/>
    <mergeCell ref="BB80:BB82"/>
    <mergeCell ref="BC80:BD80"/>
    <mergeCell ref="BE80:BE82"/>
    <mergeCell ref="BF80:BF82"/>
    <mergeCell ref="BG80:BG82"/>
    <mergeCell ref="AY81:AY82"/>
    <mergeCell ref="BC81:BD81"/>
    <mergeCell ref="BC82:BD82"/>
    <mergeCell ref="AZ89:AZ91"/>
    <mergeCell ref="BA89:BA91"/>
    <mergeCell ref="BB89:BB91"/>
    <mergeCell ref="BC89:BD89"/>
    <mergeCell ref="BE89:BE91"/>
    <mergeCell ref="BF89:BF91"/>
    <mergeCell ref="BG89:BG91"/>
    <mergeCell ref="AY90:AY91"/>
    <mergeCell ref="BC90:BD90"/>
    <mergeCell ref="BC91:BD91"/>
    <mergeCell ref="AZ86:AZ88"/>
    <mergeCell ref="BA86:BA88"/>
    <mergeCell ref="BB86:BB88"/>
    <mergeCell ref="BC86:BD86"/>
    <mergeCell ref="BE86:BE88"/>
    <mergeCell ref="BF86:BF88"/>
    <mergeCell ref="BG86:BG88"/>
    <mergeCell ref="AY87:AY88"/>
    <mergeCell ref="BC87:BD87"/>
    <mergeCell ref="BC88:BD88"/>
    <mergeCell ref="AZ95:AZ97"/>
    <mergeCell ref="BA95:BA97"/>
    <mergeCell ref="BB95:BB97"/>
    <mergeCell ref="BC95:BD95"/>
    <mergeCell ref="BE95:BE97"/>
    <mergeCell ref="BF95:BF97"/>
    <mergeCell ref="BG95:BG97"/>
    <mergeCell ref="AY96:AY97"/>
    <mergeCell ref="BC96:BD96"/>
    <mergeCell ref="BC97:BD97"/>
    <mergeCell ref="AZ92:AZ94"/>
    <mergeCell ref="BA92:BA94"/>
    <mergeCell ref="BB92:BB94"/>
    <mergeCell ref="BC92:BD92"/>
    <mergeCell ref="BE92:BE94"/>
    <mergeCell ref="BF92:BF94"/>
    <mergeCell ref="BG92:BG94"/>
    <mergeCell ref="AY93:AY94"/>
    <mergeCell ref="BC93:BD93"/>
    <mergeCell ref="BC94:BD94"/>
    <mergeCell ref="AZ101:AZ103"/>
    <mergeCell ref="BA101:BA103"/>
    <mergeCell ref="BB101:BB103"/>
    <mergeCell ref="BC101:BD101"/>
    <mergeCell ref="BE101:BE103"/>
    <mergeCell ref="BF101:BF103"/>
    <mergeCell ref="BG101:BG103"/>
    <mergeCell ref="AY102:AY103"/>
    <mergeCell ref="BC102:BD102"/>
    <mergeCell ref="BC103:BD103"/>
    <mergeCell ref="AZ98:AZ100"/>
    <mergeCell ref="BA98:BA100"/>
    <mergeCell ref="BB98:BB100"/>
    <mergeCell ref="BC98:BD98"/>
    <mergeCell ref="BE98:BE100"/>
    <mergeCell ref="BF98:BF100"/>
    <mergeCell ref="BG98:BG100"/>
    <mergeCell ref="AY99:AY100"/>
    <mergeCell ref="BC99:BD99"/>
    <mergeCell ref="BC100:BD100"/>
    <mergeCell ref="BI15:BI16"/>
    <mergeCell ref="BM15:BN15"/>
    <mergeCell ref="BM16:BN16"/>
    <mergeCell ref="BJ17:BJ19"/>
    <mergeCell ref="BK17:BK19"/>
    <mergeCell ref="BL17:BL19"/>
    <mergeCell ref="BM17:BN17"/>
    <mergeCell ref="BO17:BO19"/>
    <mergeCell ref="BP17:BP19"/>
    <mergeCell ref="BN9:BO9"/>
    <mergeCell ref="BP9:BQ9"/>
    <mergeCell ref="BN10:BO10"/>
    <mergeCell ref="BP10:BQ10"/>
    <mergeCell ref="BN11:BO11"/>
    <mergeCell ref="BP11:BQ11"/>
    <mergeCell ref="BM13:BN13"/>
    <mergeCell ref="BJ14:BJ16"/>
    <mergeCell ref="BK14:BK16"/>
    <mergeCell ref="BL14:BL16"/>
    <mergeCell ref="BM14:BN14"/>
    <mergeCell ref="BO14:BO16"/>
    <mergeCell ref="BP14:BP16"/>
    <mergeCell ref="BQ14:BQ16"/>
    <mergeCell ref="BJ23:BJ25"/>
    <mergeCell ref="BK23:BK25"/>
    <mergeCell ref="BL23:BL25"/>
    <mergeCell ref="BM23:BN23"/>
    <mergeCell ref="BO23:BO25"/>
    <mergeCell ref="BP23:BP25"/>
    <mergeCell ref="BQ23:BQ25"/>
    <mergeCell ref="BI24:BI25"/>
    <mergeCell ref="BM24:BN24"/>
    <mergeCell ref="BM25:BN25"/>
    <mergeCell ref="BQ17:BQ19"/>
    <mergeCell ref="BI18:BI19"/>
    <mergeCell ref="BM18:BN18"/>
    <mergeCell ref="BM19:BN19"/>
    <mergeCell ref="BJ20:BJ22"/>
    <mergeCell ref="BK20:BK22"/>
    <mergeCell ref="BL20:BL22"/>
    <mergeCell ref="BM20:BN20"/>
    <mergeCell ref="BO20:BO22"/>
    <mergeCell ref="BP20:BP22"/>
    <mergeCell ref="BQ20:BQ22"/>
    <mergeCell ref="BI21:BI22"/>
    <mergeCell ref="BM21:BN21"/>
    <mergeCell ref="BM22:BN22"/>
    <mergeCell ref="BJ29:BJ31"/>
    <mergeCell ref="BK29:BK31"/>
    <mergeCell ref="BL29:BL31"/>
    <mergeCell ref="BM29:BN29"/>
    <mergeCell ref="BO29:BO31"/>
    <mergeCell ref="BP29:BP31"/>
    <mergeCell ref="BQ29:BQ31"/>
    <mergeCell ref="BI30:BI31"/>
    <mergeCell ref="BM30:BN30"/>
    <mergeCell ref="BM31:BN31"/>
    <mergeCell ref="BJ26:BJ28"/>
    <mergeCell ref="BK26:BK28"/>
    <mergeCell ref="BL26:BL28"/>
    <mergeCell ref="BM26:BN26"/>
    <mergeCell ref="BO26:BO28"/>
    <mergeCell ref="BP26:BP28"/>
    <mergeCell ref="BQ26:BQ28"/>
    <mergeCell ref="BI27:BI28"/>
    <mergeCell ref="BM27:BN27"/>
    <mergeCell ref="BM28:BN28"/>
    <mergeCell ref="BJ35:BJ37"/>
    <mergeCell ref="BK35:BK37"/>
    <mergeCell ref="BL35:BL37"/>
    <mergeCell ref="BM35:BN35"/>
    <mergeCell ref="BO35:BO37"/>
    <mergeCell ref="BP35:BP37"/>
    <mergeCell ref="BQ35:BQ37"/>
    <mergeCell ref="BI36:BI37"/>
    <mergeCell ref="BM36:BN36"/>
    <mergeCell ref="BM37:BN37"/>
    <mergeCell ref="BJ32:BJ34"/>
    <mergeCell ref="BK32:BK34"/>
    <mergeCell ref="BL32:BL34"/>
    <mergeCell ref="BM32:BN32"/>
    <mergeCell ref="BO32:BO34"/>
    <mergeCell ref="BP32:BP34"/>
    <mergeCell ref="BQ32:BQ34"/>
    <mergeCell ref="BI33:BI34"/>
    <mergeCell ref="BM33:BN33"/>
    <mergeCell ref="BM34:BN34"/>
    <mergeCell ref="BJ41:BJ43"/>
    <mergeCell ref="BK41:BK43"/>
    <mergeCell ref="BL41:BL43"/>
    <mergeCell ref="BM41:BN41"/>
    <mergeCell ref="BO41:BO43"/>
    <mergeCell ref="BP41:BP43"/>
    <mergeCell ref="BQ41:BQ43"/>
    <mergeCell ref="BI42:BI43"/>
    <mergeCell ref="BM42:BN42"/>
    <mergeCell ref="BM43:BN43"/>
    <mergeCell ref="BJ38:BJ40"/>
    <mergeCell ref="BK38:BK40"/>
    <mergeCell ref="BL38:BL40"/>
    <mergeCell ref="BM38:BN38"/>
    <mergeCell ref="BO38:BO40"/>
    <mergeCell ref="BP38:BP40"/>
    <mergeCell ref="BQ38:BQ40"/>
    <mergeCell ref="BI39:BI40"/>
    <mergeCell ref="BM39:BN39"/>
    <mergeCell ref="BM40:BN40"/>
    <mergeCell ref="BJ47:BJ49"/>
    <mergeCell ref="BK47:BK49"/>
    <mergeCell ref="BL47:BL49"/>
    <mergeCell ref="BM47:BN47"/>
    <mergeCell ref="BO47:BO49"/>
    <mergeCell ref="BP47:BP49"/>
    <mergeCell ref="BQ47:BQ49"/>
    <mergeCell ref="BI48:BI49"/>
    <mergeCell ref="BM48:BN48"/>
    <mergeCell ref="BM49:BN49"/>
    <mergeCell ref="BJ44:BJ46"/>
    <mergeCell ref="BK44:BK46"/>
    <mergeCell ref="BL44:BL46"/>
    <mergeCell ref="BM44:BN44"/>
    <mergeCell ref="BO44:BO46"/>
    <mergeCell ref="BP44:BP46"/>
    <mergeCell ref="BQ44:BQ46"/>
    <mergeCell ref="BI45:BI46"/>
    <mergeCell ref="BM45:BN45"/>
    <mergeCell ref="BM46:BN46"/>
    <mergeCell ref="BJ53:BJ55"/>
    <mergeCell ref="BK53:BK55"/>
    <mergeCell ref="BL53:BL55"/>
    <mergeCell ref="BM53:BN53"/>
    <mergeCell ref="BO53:BO55"/>
    <mergeCell ref="BP53:BP55"/>
    <mergeCell ref="BQ53:BQ55"/>
    <mergeCell ref="BI54:BI55"/>
    <mergeCell ref="BM54:BN54"/>
    <mergeCell ref="BM55:BN55"/>
    <mergeCell ref="BJ50:BJ52"/>
    <mergeCell ref="BK50:BK52"/>
    <mergeCell ref="BL50:BL52"/>
    <mergeCell ref="BM50:BN50"/>
    <mergeCell ref="BO50:BO52"/>
    <mergeCell ref="BP50:BP52"/>
    <mergeCell ref="BQ50:BQ52"/>
    <mergeCell ref="BI51:BI52"/>
    <mergeCell ref="BM51:BN51"/>
    <mergeCell ref="BM52:BN52"/>
    <mergeCell ref="BJ59:BJ61"/>
    <mergeCell ref="BK59:BK61"/>
    <mergeCell ref="BL59:BL61"/>
    <mergeCell ref="BM59:BN59"/>
    <mergeCell ref="BO59:BO61"/>
    <mergeCell ref="BP59:BP61"/>
    <mergeCell ref="BQ59:BQ61"/>
    <mergeCell ref="BI60:BI61"/>
    <mergeCell ref="BM60:BN60"/>
    <mergeCell ref="BM61:BN61"/>
    <mergeCell ref="BJ56:BJ58"/>
    <mergeCell ref="BK56:BK58"/>
    <mergeCell ref="BL56:BL58"/>
    <mergeCell ref="BM56:BN56"/>
    <mergeCell ref="BO56:BO58"/>
    <mergeCell ref="BP56:BP58"/>
    <mergeCell ref="BQ56:BQ58"/>
    <mergeCell ref="BI57:BI58"/>
    <mergeCell ref="BM57:BN57"/>
    <mergeCell ref="BM58:BN58"/>
    <mergeCell ref="BJ65:BJ67"/>
    <mergeCell ref="BK65:BK67"/>
    <mergeCell ref="BL65:BL67"/>
    <mergeCell ref="BM65:BN65"/>
    <mergeCell ref="BO65:BO67"/>
    <mergeCell ref="BP65:BP67"/>
    <mergeCell ref="BQ65:BQ67"/>
    <mergeCell ref="BI66:BI67"/>
    <mergeCell ref="BM66:BN66"/>
    <mergeCell ref="BM67:BN67"/>
    <mergeCell ref="BJ62:BJ64"/>
    <mergeCell ref="BK62:BK64"/>
    <mergeCell ref="BL62:BL64"/>
    <mergeCell ref="BM62:BN62"/>
    <mergeCell ref="BO62:BO64"/>
    <mergeCell ref="BP62:BP64"/>
    <mergeCell ref="BQ62:BQ64"/>
    <mergeCell ref="BI63:BI64"/>
    <mergeCell ref="BM63:BN63"/>
    <mergeCell ref="BM64:BN64"/>
    <mergeCell ref="BJ71:BJ73"/>
    <mergeCell ref="BK71:BK73"/>
    <mergeCell ref="BL71:BL73"/>
    <mergeCell ref="BM71:BN71"/>
    <mergeCell ref="BO71:BO73"/>
    <mergeCell ref="BP71:BP73"/>
    <mergeCell ref="BQ71:BQ73"/>
    <mergeCell ref="BI72:BI73"/>
    <mergeCell ref="BM72:BN72"/>
    <mergeCell ref="BM73:BN73"/>
    <mergeCell ref="BJ68:BJ70"/>
    <mergeCell ref="BK68:BK70"/>
    <mergeCell ref="BL68:BL70"/>
    <mergeCell ref="BM68:BN68"/>
    <mergeCell ref="BO68:BO70"/>
    <mergeCell ref="BP68:BP70"/>
    <mergeCell ref="BQ68:BQ70"/>
    <mergeCell ref="BI69:BI70"/>
    <mergeCell ref="BM69:BN69"/>
    <mergeCell ref="BM70:BN70"/>
    <mergeCell ref="BJ77:BJ79"/>
    <mergeCell ref="BK77:BK79"/>
    <mergeCell ref="BL77:BL79"/>
    <mergeCell ref="BM77:BN77"/>
    <mergeCell ref="BO77:BO79"/>
    <mergeCell ref="BP77:BP79"/>
    <mergeCell ref="BQ77:BQ79"/>
    <mergeCell ref="BI78:BI79"/>
    <mergeCell ref="BM78:BN78"/>
    <mergeCell ref="BM79:BN79"/>
    <mergeCell ref="BJ74:BJ76"/>
    <mergeCell ref="BK74:BK76"/>
    <mergeCell ref="BL74:BL76"/>
    <mergeCell ref="BM74:BN74"/>
    <mergeCell ref="BO74:BO76"/>
    <mergeCell ref="BP74:BP76"/>
    <mergeCell ref="BQ74:BQ76"/>
    <mergeCell ref="BI75:BI76"/>
    <mergeCell ref="BM75:BN75"/>
    <mergeCell ref="BM76:BN76"/>
    <mergeCell ref="BJ83:BJ85"/>
    <mergeCell ref="BK83:BK85"/>
    <mergeCell ref="BL83:BL85"/>
    <mergeCell ref="BM83:BN83"/>
    <mergeCell ref="BO83:BO85"/>
    <mergeCell ref="BP83:BP85"/>
    <mergeCell ref="BQ83:BQ85"/>
    <mergeCell ref="BI84:BI85"/>
    <mergeCell ref="BM84:BN84"/>
    <mergeCell ref="BM85:BN85"/>
    <mergeCell ref="BJ80:BJ82"/>
    <mergeCell ref="BK80:BK82"/>
    <mergeCell ref="BL80:BL82"/>
    <mergeCell ref="BM80:BN80"/>
    <mergeCell ref="BO80:BO82"/>
    <mergeCell ref="BP80:BP82"/>
    <mergeCell ref="BQ80:BQ82"/>
    <mergeCell ref="BI81:BI82"/>
    <mergeCell ref="BM81:BN81"/>
    <mergeCell ref="BM82:BN82"/>
    <mergeCell ref="BJ89:BJ91"/>
    <mergeCell ref="BK89:BK91"/>
    <mergeCell ref="BL89:BL91"/>
    <mergeCell ref="BM89:BN89"/>
    <mergeCell ref="BO89:BO91"/>
    <mergeCell ref="BP89:BP91"/>
    <mergeCell ref="BQ89:BQ91"/>
    <mergeCell ref="BI90:BI91"/>
    <mergeCell ref="BM90:BN90"/>
    <mergeCell ref="BM91:BN91"/>
    <mergeCell ref="BJ86:BJ88"/>
    <mergeCell ref="BK86:BK88"/>
    <mergeCell ref="BL86:BL88"/>
    <mergeCell ref="BM86:BN86"/>
    <mergeCell ref="BO86:BO88"/>
    <mergeCell ref="BP86:BP88"/>
    <mergeCell ref="BQ86:BQ88"/>
    <mergeCell ref="BI87:BI88"/>
    <mergeCell ref="BM87:BN87"/>
    <mergeCell ref="BM88:BN88"/>
    <mergeCell ref="BJ95:BJ97"/>
    <mergeCell ref="BK95:BK97"/>
    <mergeCell ref="BL95:BL97"/>
    <mergeCell ref="BM95:BN95"/>
    <mergeCell ref="BO95:BO97"/>
    <mergeCell ref="BP95:BP97"/>
    <mergeCell ref="BQ95:BQ97"/>
    <mergeCell ref="BI96:BI97"/>
    <mergeCell ref="BM96:BN96"/>
    <mergeCell ref="BM97:BN97"/>
    <mergeCell ref="BJ92:BJ94"/>
    <mergeCell ref="BK92:BK94"/>
    <mergeCell ref="BL92:BL94"/>
    <mergeCell ref="BM92:BN92"/>
    <mergeCell ref="BO92:BO94"/>
    <mergeCell ref="BP92:BP94"/>
    <mergeCell ref="BQ92:BQ94"/>
    <mergeCell ref="BI93:BI94"/>
    <mergeCell ref="BM93:BN93"/>
    <mergeCell ref="BM94:BN94"/>
    <mergeCell ref="BJ101:BJ103"/>
    <mergeCell ref="BK101:BK103"/>
    <mergeCell ref="BL101:BL103"/>
    <mergeCell ref="BM101:BN101"/>
    <mergeCell ref="BO101:BO103"/>
    <mergeCell ref="BP101:BP103"/>
    <mergeCell ref="BQ101:BQ103"/>
    <mergeCell ref="BI102:BI103"/>
    <mergeCell ref="BM102:BN102"/>
    <mergeCell ref="BM103:BN103"/>
    <mergeCell ref="BJ98:BJ100"/>
    <mergeCell ref="BK98:BK100"/>
    <mergeCell ref="BL98:BL100"/>
    <mergeCell ref="BM98:BN98"/>
    <mergeCell ref="BO98:BO100"/>
    <mergeCell ref="BP98:BP100"/>
    <mergeCell ref="BQ98:BQ100"/>
    <mergeCell ref="BI99:BI100"/>
    <mergeCell ref="BM99:BN99"/>
    <mergeCell ref="BM100:BN100"/>
    <mergeCell ref="BS15:BS16"/>
    <mergeCell ref="BW15:BX15"/>
    <mergeCell ref="BW16:BX16"/>
    <mergeCell ref="BT17:BT19"/>
    <mergeCell ref="BU17:BU19"/>
    <mergeCell ref="BV17:BV19"/>
    <mergeCell ref="BW17:BX17"/>
    <mergeCell ref="BY17:BY19"/>
    <mergeCell ref="BZ17:BZ19"/>
    <mergeCell ref="BX9:BY9"/>
    <mergeCell ref="BZ9:CA9"/>
    <mergeCell ref="BX10:BY10"/>
    <mergeCell ref="BZ10:CA10"/>
    <mergeCell ref="BX11:BY11"/>
    <mergeCell ref="BZ11:CA11"/>
    <mergeCell ref="BW13:BX13"/>
    <mergeCell ref="BT14:BT16"/>
    <mergeCell ref="BU14:BU16"/>
    <mergeCell ref="BV14:BV16"/>
    <mergeCell ref="BW14:BX14"/>
    <mergeCell ref="BY14:BY16"/>
    <mergeCell ref="BZ14:BZ16"/>
    <mergeCell ref="CA14:CA16"/>
    <mergeCell ref="BT23:BT25"/>
    <mergeCell ref="BU23:BU25"/>
    <mergeCell ref="BV23:BV25"/>
    <mergeCell ref="BW23:BX23"/>
    <mergeCell ref="BY23:BY25"/>
    <mergeCell ref="BZ23:BZ25"/>
    <mergeCell ref="CA23:CA25"/>
    <mergeCell ref="BS24:BS25"/>
    <mergeCell ref="BW24:BX24"/>
    <mergeCell ref="BW25:BX25"/>
    <mergeCell ref="CA17:CA19"/>
    <mergeCell ref="BS18:BS19"/>
    <mergeCell ref="BW18:BX18"/>
    <mergeCell ref="BW19:BX19"/>
    <mergeCell ref="BT20:BT22"/>
    <mergeCell ref="BU20:BU22"/>
    <mergeCell ref="BV20:BV22"/>
    <mergeCell ref="BW20:BX20"/>
    <mergeCell ref="BY20:BY22"/>
    <mergeCell ref="BZ20:BZ22"/>
    <mergeCell ref="CA20:CA22"/>
    <mergeCell ref="BS21:BS22"/>
    <mergeCell ref="BW21:BX21"/>
    <mergeCell ref="BW22:BX22"/>
    <mergeCell ref="BT29:BT31"/>
    <mergeCell ref="BU29:BU31"/>
    <mergeCell ref="BV29:BV31"/>
    <mergeCell ref="BW29:BX29"/>
    <mergeCell ref="BY29:BY31"/>
    <mergeCell ref="BZ29:BZ31"/>
    <mergeCell ref="CA29:CA31"/>
    <mergeCell ref="BS30:BS31"/>
    <mergeCell ref="BW30:BX30"/>
    <mergeCell ref="BW31:BX31"/>
    <mergeCell ref="BT26:BT28"/>
    <mergeCell ref="BU26:BU28"/>
    <mergeCell ref="BV26:BV28"/>
    <mergeCell ref="BW26:BX26"/>
    <mergeCell ref="BY26:BY28"/>
    <mergeCell ref="BZ26:BZ28"/>
    <mergeCell ref="CA26:CA28"/>
    <mergeCell ref="BS27:BS28"/>
    <mergeCell ref="BW27:BX27"/>
    <mergeCell ref="BW28:BX28"/>
    <mergeCell ref="BT35:BT37"/>
    <mergeCell ref="BU35:BU37"/>
    <mergeCell ref="BV35:BV37"/>
    <mergeCell ref="BW35:BX35"/>
    <mergeCell ref="BY35:BY37"/>
    <mergeCell ref="BZ35:BZ37"/>
    <mergeCell ref="CA35:CA37"/>
    <mergeCell ref="BS36:BS37"/>
    <mergeCell ref="BW36:BX36"/>
    <mergeCell ref="BW37:BX37"/>
    <mergeCell ref="BT32:BT34"/>
    <mergeCell ref="BU32:BU34"/>
    <mergeCell ref="BV32:BV34"/>
    <mergeCell ref="BW32:BX32"/>
    <mergeCell ref="BY32:BY34"/>
    <mergeCell ref="BZ32:BZ34"/>
    <mergeCell ref="CA32:CA34"/>
    <mergeCell ref="BS33:BS34"/>
    <mergeCell ref="BW33:BX33"/>
    <mergeCell ref="BW34:BX34"/>
    <mergeCell ref="BT41:BT43"/>
    <mergeCell ref="BU41:BU43"/>
    <mergeCell ref="BV41:BV43"/>
    <mergeCell ref="BW41:BX41"/>
    <mergeCell ref="BY41:BY43"/>
    <mergeCell ref="BZ41:BZ43"/>
    <mergeCell ref="CA41:CA43"/>
    <mergeCell ref="BS42:BS43"/>
    <mergeCell ref="BW42:BX42"/>
    <mergeCell ref="BW43:BX43"/>
    <mergeCell ref="BT38:BT40"/>
    <mergeCell ref="BU38:BU40"/>
    <mergeCell ref="BV38:BV40"/>
    <mergeCell ref="BW38:BX38"/>
    <mergeCell ref="BY38:BY40"/>
    <mergeCell ref="BZ38:BZ40"/>
    <mergeCell ref="CA38:CA40"/>
    <mergeCell ref="BS39:BS40"/>
    <mergeCell ref="BW39:BX39"/>
    <mergeCell ref="BW40:BX40"/>
    <mergeCell ref="BT47:BT49"/>
    <mergeCell ref="BU47:BU49"/>
    <mergeCell ref="BV47:BV49"/>
    <mergeCell ref="BW47:BX47"/>
    <mergeCell ref="BY47:BY49"/>
    <mergeCell ref="BZ47:BZ49"/>
    <mergeCell ref="CA47:CA49"/>
    <mergeCell ref="BS48:BS49"/>
    <mergeCell ref="BW48:BX48"/>
    <mergeCell ref="BW49:BX49"/>
    <mergeCell ref="BT44:BT46"/>
    <mergeCell ref="BU44:BU46"/>
    <mergeCell ref="BV44:BV46"/>
    <mergeCell ref="BW44:BX44"/>
    <mergeCell ref="BY44:BY46"/>
    <mergeCell ref="BZ44:BZ46"/>
    <mergeCell ref="CA44:CA46"/>
    <mergeCell ref="BS45:BS46"/>
    <mergeCell ref="BW45:BX45"/>
    <mergeCell ref="BW46:BX46"/>
    <mergeCell ref="BT53:BT55"/>
    <mergeCell ref="BU53:BU55"/>
    <mergeCell ref="BV53:BV55"/>
    <mergeCell ref="BW53:BX53"/>
    <mergeCell ref="BY53:BY55"/>
    <mergeCell ref="BZ53:BZ55"/>
    <mergeCell ref="CA53:CA55"/>
    <mergeCell ref="BS54:BS55"/>
    <mergeCell ref="BW54:BX54"/>
    <mergeCell ref="BW55:BX55"/>
    <mergeCell ref="BT50:BT52"/>
    <mergeCell ref="BU50:BU52"/>
    <mergeCell ref="BV50:BV52"/>
    <mergeCell ref="BW50:BX50"/>
    <mergeCell ref="BY50:BY52"/>
    <mergeCell ref="BZ50:BZ52"/>
    <mergeCell ref="CA50:CA52"/>
    <mergeCell ref="BS51:BS52"/>
    <mergeCell ref="BW51:BX51"/>
    <mergeCell ref="BW52:BX52"/>
    <mergeCell ref="BT59:BT61"/>
    <mergeCell ref="BU59:BU61"/>
    <mergeCell ref="BV59:BV61"/>
    <mergeCell ref="BW59:BX59"/>
    <mergeCell ref="BY59:BY61"/>
    <mergeCell ref="BZ59:BZ61"/>
    <mergeCell ref="CA59:CA61"/>
    <mergeCell ref="BS60:BS61"/>
    <mergeCell ref="BW60:BX60"/>
    <mergeCell ref="BW61:BX61"/>
    <mergeCell ref="BT56:BT58"/>
    <mergeCell ref="BU56:BU58"/>
    <mergeCell ref="BV56:BV58"/>
    <mergeCell ref="BW56:BX56"/>
    <mergeCell ref="BY56:BY58"/>
    <mergeCell ref="BZ56:BZ58"/>
    <mergeCell ref="CA56:CA58"/>
    <mergeCell ref="BS57:BS58"/>
    <mergeCell ref="BW57:BX57"/>
    <mergeCell ref="BW58:BX58"/>
    <mergeCell ref="BT65:BT67"/>
    <mergeCell ref="BU65:BU67"/>
    <mergeCell ref="BV65:BV67"/>
    <mergeCell ref="BW65:BX65"/>
    <mergeCell ref="BY65:BY67"/>
    <mergeCell ref="BZ65:BZ67"/>
    <mergeCell ref="CA65:CA67"/>
    <mergeCell ref="BS66:BS67"/>
    <mergeCell ref="BW66:BX66"/>
    <mergeCell ref="BW67:BX67"/>
    <mergeCell ref="BT62:BT64"/>
    <mergeCell ref="BU62:BU64"/>
    <mergeCell ref="BV62:BV64"/>
    <mergeCell ref="BW62:BX62"/>
    <mergeCell ref="BY62:BY64"/>
    <mergeCell ref="BZ62:BZ64"/>
    <mergeCell ref="CA62:CA64"/>
    <mergeCell ref="BS63:BS64"/>
    <mergeCell ref="BW63:BX63"/>
    <mergeCell ref="BW64:BX64"/>
    <mergeCell ref="BT71:BT73"/>
    <mergeCell ref="BU71:BU73"/>
    <mergeCell ref="BV71:BV73"/>
    <mergeCell ref="BW71:BX71"/>
    <mergeCell ref="BY71:BY73"/>
    <mergeCell ref="BZ71:BZ73"/>
    <mergeCell ref="CA71:CA73"/>
    <mergeCell ref="BS72:BS73"/>
    <mergeCell ref="BW72:BX72"/>
    <mergeCell ref="BW73:BX73"/>
    <mergeCell ref="BT68:BT70"/>
    <mergeCell ref="BU68:BU70"/>
    <mergeCell ref="BV68:BV70"/>
    <mergeCell ref="BW68:BX68"/>
    <mergeCell ref="BY68:BY70"/>
    <mergeCell ref="BZ68:BZ70"/>
    <mergeCell ref="CA68:CA70"/>
    <mergeCell ref="BS69:BS70"/>
    <mergeCell ref="BW69:BX69"/>
    <mergeCell ref="BW70:BX70"/>
    <mergeCell ref="BT77:BT79"/>
    <mergeCell ref="BU77:BU79"/>
    <mergeCell ref="BV77:BV79"/>
    <mergeCell ref="BW77:BX77"/>
    <mergeCell ref="BY77:BY79"/>
    <mergeCell ref="BZ77:BZ79"/>
    <mergeCell ref="CA77:CA79"/>
    <mergeCell ref="BS78:BS79"/>
    <mergeCell ref="BW78:BX78"/>
    <mergeCell ref="BW79:BX79"/>
    <mergeCell ref="BT74:BT76"/>
    <mergeCell ref="BU74:BU76"/>
    <mergeCell ref="BV74:BV76"/>
    <mergeCell ref="BW74:BX74"/>
    <mergeCell ref="BY74:BY76"/>
    <mergeCell ref="BZ74:BZ76"/>
    <mergeCell ref="CA74:CA76"/>
    <mergeCell ref="BS75:BS76"/>
    <mergeCell ref="BW75:BX75"/>
    <mergeCell ref="BW76:BX76"/>
    <mergeCell ref="BT83:BT85"/>
    <mergeCell ref="BU83:BU85"/>
    <mergeCell ref="BV83:BV85"/>
    <mergeCell ref="BW83:BX83"/>
    <mergeCell ref="BY83:BY85"/>
    <mergeCell ref="BZ83:BZ85"/>
    <mergeCell ref="CA83:CA85"/>
    <mergeCell ref="BS84:BS85"/>
    <mergeCell ref="BW84:BX84"/>
    <mergeCell ref="BW85:BX85"/>
    <mergeCell ref="BT80:BT82"/>
    <mergeCell ref="BU80:BU82"/>
    <mergeCell ref="BV80:BV82"/>
    <mergeCell ref="BW80:BX80"/>
    <mergeCell ref="BY80:BY82"/>
    <mergeCell ref="BZ80:BZ82"/>
    <mergeCell ref="CA80:CA82"/>
    <mergeCell ref="BS81:BS82"/>
    <mergeCell ref="BW81:BX81"/>
    <mergeCell ref="BW82:BX82"/>
    <mergeCell ref="BT89:BT91"/>
    <mergeCell ref="BU89:BU91"/>
    <mergeCell ref="BV89:BV91"/>
    <mergeCell ref="BW89:BX89"/>
    <mergeCell ref="BY89:BY91"/>
    <mergeCell ref="BZ89:BZ91"/>
    <mergeCell ref="CA89:CA91"/>
    <mergeCell ref="BS90:BS91"/>
    <mergeCell ref="BW90:BX90"/>
    <mergeCell ref="BW91:BX91"/>
    <mergeCell ref="BT86:BT88"/>
    <mergeCell ref="BU86:BU88"/>
    <mergeCell ref="BV86:BV88"/>
    <mergeCell ref="BW86:BX86"/>
    <mergeCell ref="BY86:BY88"/>
    <mergeCell ref="BZ86:BZ88"/>
    <mergeCell ref="CA86:CA88"/>
    <mergeCell ref="BS87:BS88"/>
    <mergeCell ref="BW87:BX87"/>
    <mergeCell ref="BW88:BX88"/>
    <mergeCell ref="BT95:BT97"/>
    <mergeCell ref="BU95:BU97"/>
    <mergeCell ref="BV95:BV97"/>
    <mergeCell ref="BW95:BX95"/>
    <mergeCell ref="BY95:BY97"/>
    <mergeCell ref="BZ95:BZ97"/>
    <mergeCell ref="CA95:CA97"/>
    <mergeCell ref="BS96:BS97"/>
    <mergeCell ref="BW96:BX96"/>
    <mergeCell ref="BW97:BX97"/>
    <mergeCell ref="BT92:BT94"/>
    <mergeCell ref="BU92:BU94"/>
    <mergeCell ref="BV92:BV94"/>
    <mergeCell ref="BW92:BX92"/>
    <mergeCell ref="BY92:BY94"/>
    <mergeCell ref="BZ92:BZ94"/>
    <mergeCell ref="CA92:CA94"/>
    <mergeCell ref="BS93:BS94"/>
    <mergeCell ref="BW93:BX93"/>
    <mergeCell ref="BW94:BX94"/>
    <mergeCell ref="BT101:BT103"/>
    <mergeCell ref="BU101:BU103"/>
    <mergeCell ref="BV101:BV103"/>
    <mergeCell ref="BW101:BX101"/>
    <mergeCell ref="BY101:BY103"/>
    <mergeCell ref="BZ101:BZ103"/>
    <mergeCell ref="CA101:CA103"/>
    <mergeCell ref="BS102:BS103"/>
    <mergeCell ref="BW102:BX102"/>
    <mergeCell ref="BW103:BX103"/>
    <mergeCell ref="BT98:BT100"/>
    <mergeCell ref="BU98:BU100"/>
    <mergeCell ref="BV98:BV100"/>
    <mergeCell ref="BW98:BX98"/>
    <mergeCell ref="BY98:BY100"/>
    <mergeCell ref="BZ98:BZ100"/>
    <mergeCell ref="CA98:CA100"/>
    <mergeCell ref="BS99:BS100"/>
    <mergeCell ref="BW99:BX99"/>
    <mergeCell ref="BW100:BX100"/>
    <mergeCell ref="CC15:CC16"/>
    <mergeCell ref="CG15:CH15"/>
    <mergeCell ref="CG16:CH16"/>
    <mergeCell ref="CD17:CD19"/>
    <mergeCell ref="CE17:CE19"/>
    <mergeCell ref="CF17:CF19"/>
    <mergeCell ref="CG17:CH17"/>
    <mergeCell ref="CI17:CI19"/>
    <mergeCell ref="CJ17:CJ19"/>
    <mergeCell ref="CH9:CI9"/>
    <mergeCell ref="CJ9:CK9"/>
    <mergeCell ref="CH10:CI10"/>
    <mergeCell ref="CJ10:CK10"/>
    <mergeCell ref="CH11:CI11"/>
    <mergeCell ref="CJ11:CK11"/>
    <mergeCell ref="CG13:CH13"/>
    <mergeCell ref="CD14:CD16"/>
    <mergeCell ref="CE14:CE16"/>
    <mergeCell ref="CF14:CF16"/>
    <mergeCell ref="CG14:CH14"/>
    <mergeCell ref="CI14:CI16"/>
    <mergeCell ref="CJ14:CJ16"/>
    <mergeCell ref="CK14:CK16"/>
    <mergeCell ref="CD23:CD25"/>
    <mergeCell ref="CE23:CE25"/>
    <mergeCell ref="CF23:CF25"/>
    <mergeCell ref="CG23:CH23"/>
    <mergeCell ref="CI23:CI25"/>
    <mergeCell ref="CJ23:CJ25"/>
    <mergeCell ref="CK23:CK25"/>
    <mergeCell ref="CC24:CC25"/>
    <mergeCell ref="CG24:CH24"/>
    <mergeCell ref="CG25:CH25"/>
    <mergeCell ref="CK17:CK19"/>
    <mergeCell ref="CC18:CC19"/>
    <mergeCell ref="CG18:CH18"/>
    <mergeCell ref="CG19:CH19"/>
    <mergeCell ref="CD20:CD22"/>
    <mergeCell ref="CE20:CE22"/>
    <mergeCell ref="CF20:CF22"/>
    <mergeCell ref="CG20:CH20"/>
    <mergeCell ref="CI20:CI22"/>
    <mergeCell ref="CJ20:CJ22"/>
    <mergeCell ref="CK20:CK22"/>
    <mergeCell ref="CC21:CC22"/>
    <mergeCell ref="CG21:CH21"/>
    <mergeCell ref="CG22:CH22"/>
    <mergeCell ref="CD29:CD31"/>
    <mergeCell ref="CE29:CE31"/>
    <mergeCell ref="CF29:CF31"/>
    <mergeCell ref="CG29:CH29"/>
    <mergeCell ref="CI29:CI31"/>
    <mergeCell ref="CJ29:CJ31"/>
    <mergeCell ref="CK29:CK31"/>
    <mergeCell ref="CC30:CC31"/>
    <mergeCell ref="CG30:CH30"/>
    <mergeCell ref="CG31:CH31"/>
    <mergeCell ref="CD26:CD28"/>
    <mergeCell ref="CE26:CE28"/>
    <mergeCell ref="CF26:CF28"/>
    <mergeCell ref="CG26:CH26"/>
    <mergeCell ref="CI26:CI28"/>
    <mergeCell ref="CJ26:CJ28"/>
    <mergeCell ref="CK26:CK28"/>
    <mergeCell ref="CC27:CC28"/>
    <mergeCell ref="CG27:CH27"/>
    <mergeCell ref="CG28:CH28"/>
    <mergeCell ref="CD35:CD37"/>
    <mergeCell ref="CE35:CE37"/>
    <mergeCell ref="CF35:CF37"/>
    <mergeCell ref="CG35:CH35"/>
    <mergeCell ref="CI35:CI37"/>
    <mergeCell ref="CJ35:CJ37"/>
    <mergeCell ref="CK35:CK37"/>
    <mergeCell ref="CC36:CC37"/>
    <mergeCell ref="CG36:CH36"/>
    <mergeCell ref="CG37:CH37"/>
    <mergeCell ref="CD32:CD34"/>
    <mergeCell ref="CE32:CE34"/>
    <mergeCell ref="CF32:CF34"/>
    <mergeCell ref="CG32:CH32"/>
    <mergeCell ref="CI32:CI34"/>
    <mergeCell ref="CJ32:CJ34"/>
    <mergeCell ref="CK32:CK34"/>
    <mergeCell ref="CC33:CC34"/>
    <mergeCell ref="CG33:CH33"/>
    <mergeCell ref="CG34:CH34"/>
    <mergeCell ref="CD41:CD43"/>
    <mergeCell ref="CE41:CE43"/>
    <mergeCell ref="CF41:CF43"/>
    <mergeCell ref="CG41:CH41"/>
    <mergeCell ref="CI41:CI43"/>
    <mergeCell ref="CJ41:CJ43"/>
    <mergeCell ref="CK41:CK43"/>
    <mergeCell ref="CC42:CC43"/>
    <mergeCell ref="CG42:CH42"/>
    <mergeCell ref="CG43:CH43"/>
    <mergeCell ref="CD38:CD40"/>
    <mergeCell ref="CE38:CE40"/>
    <mergeCell ref="CF38:CF40"/>
    <mergeCell ref="CG38:CH38"/>
    <mergeCell ref="CI38:CI40"/>
    <mergeCell ref="CJ38:CJ40"/>
    <mergeCell ref="CK38:CK40"/>
    <mergeCell ref="CC39:CC40"/>
    <mergeCell ref="CG39:CH39"/>
    <mergeCell ref="CG40:CH40"/>
    <mergeCell ref="CD47:CD49"/>
    <mergeCell ref="CE47:CE49"/>
    <mergeCell ref="CF47:CF49"/>
    <mergeCell ref="CG47:CH47"/>
    <mergeCell ref="CI47:CI49"/>
    <mergeCell ref="CJ47:CJ49"/>
    <mergeCell ref="CK47:CK49"/>
    <mergeCell ref="CC48:CC49"/>
    <mergeCell ref="CG48:CH48"/>
    <mergeCell ref="CG49:CH49"/>
    <mergeCell ref="CD44:CD46"/>
    <mergeCell ref="CE44:CE46"/>
    <mergeCell ref="CF44:CF46"/>
    <mergeCell ref="CG44:CH44"/>
    <mergeCell ref="CI44:CI46"/>
    <mergeCell ref="CJ44:CJ46"/>
    <mergeCell ref="CK44:CK46"/>
    <mergeCell ref="CC45:CC46"/>
    <mergeCell ref="CG45:CH45"/>
    <mergeCell ref="CG46:CH46"/>
    <mergeCell ref="CD53:CD55"/>
    <mergeCell ref="CE53:CE55"/>
    <mergeCell ref="CF53:CF55"/>
    <mergeCell ref="CG53:CH53"/>
    <mergeCell ref="CI53:CI55"/>
    <mergeCell ref="CJ53:CJ55"/>
    <mergeCell ref="CK53:CK55"/>
    <mergeCell ref="CC54:CC55"/>
    <mergeCell ref="CG54:CH54"/>
    <mergeCell ref="CG55:CH55"/>
    <mergeCell ref="CD50:CD52"/>
    <mergeCell ref="CE50:CE52"/>
    <mergeCell ref="CF50:CF52"/>
    <mergeCell ref="CG50:CH50"/>
    <mergeCell ref="CI50:CI52"/>
    <mergeCell ref="CJ50:CJ52"/>
    <mergeCell ref="CK50:CK52"/>
    <mergeCell ref="CC51:CC52"/>
    <mergeCell ref="CG51:CH51"/>
    <mergeCell ref="CG52:CH52"/>
    <mergeCell ref="CD59:CD61"/>
    <mergeCell ref="CE59:CE61"/>
    <mergeCell ref="CF59:CF61"/>
    <mergeCell ref="CG59:CH59"/>
    <mergeCell ref="CI59:CI61"/>
    <mergeCell ref="CJ59:CJ61"/>
    <mergeCell ref="CK59:CK61"/>
    <mergeCell ref="CC60:CC61"/>
    <mergeCell ref="CG60:CH60"/>
    <mergeCell ref="CG61:CH61"/>
    <mergeCell ref="CD56:CD58"/>
    <mergeCell ref="CE56:CE58"/>
    <mergeCell ref="CF56:CF58"/>
    <mergeCell ref="CG56:CH56"/>
    <mergeCell ref="CI56:CI58"/>
    <mergeCell ref="CJ56:CJ58"/>
    <mergeCell ref="CK56:CK58"/>
    <mergeCell ref="CC57:CC58"/>
    <mergeCell ref="CG57:CH57"/>
    <mergeCell ref="CG58:CH58"/>
    <mergeCell ref="CD65:CD67"/>
    <mergeCell ref="CE65:CE67"/>
    <mergeCell ref="CF65:CF67"/>
    <mergeCell ref="CG65:CH65"/>
    <mergeCell ref="CI65:CI67"/>
    <mergeCell ref="CJ65:CJ67"/>
    <mergeCell ref="CK65:CK67"/>
    <mergeCell ref="CC66:CC67"/>
    <mergeCell ref="CG66:CH66"/>
    <mergeCell ref="CG67:CH67"/>
    <mergeCell ref="CD62:CD64"/>
    <mergeCell ref="CE62:CE64"/>
    <mergeCell ref="CF62:CF64"/>
    <mergeCell ref="CG62:CH62"/>
    <mergeCell ref="CI62:CI64"/>
    <mergeCell ref="CJ62:CJ64"/>
    <mergeCell ref="CK62:CK64"/>
    <mergeCell ref="CC63:CC64"/>
    <mergeCell ref="CG63:CH63"/>
    <mergeCell ref="CG64:CH64"/>
    <mergeCell ref="CD71:CD73"/>
    <mergeCell ref="CE71:CE73"/>
    <mergeCell ref="CF71:CF73"/>
    <mergeCell ref="CG71:CH71"/>
    <mergeCell ref="CI71:CI73"/>
    <mergeCell ref="CJ71:CJ73"/>
    <mergeCell ref="CK71:CK73"/>
    <mergeCell ref="CC72:CC73"/>
    <mergeCell ref="CG72:CH72"/>
    <mergeCell ref="CG73:CH73"/>
    <mergeCell ref="CD68:CD70"/>
    <mergeCell ref="CE68:CE70"/>
    <mergeCell ref="CF68:CF70"/>
    <mergeCell ref="CG68:CH68"/>
    <mergeCell ref="CI68:CI70"/>
    <mergeCell ref="CJ68:CJ70"/>
    <mergeCell ref="CK68:CK70"/>
    <mergeCell ref="CC69:CC70"/>
    <mergeCell ref="CG69:CH69"/>
    <mergeCell ref="CG70:CH70"/>
    <mergeCell ref="CD77:CD79"/>
    <mergeCell ref="CE77:CE79"/>
    <mergeCell ref="CF77:CF79"/>
    <mergeCell ref="CG77:CH77"/>
    <mergeCell ref="CI77:CI79"/>
    <mergeCell ref="CJ77:CJ79"/>
    <mergeCell ref="CK77:CK79"/>
    <mergeCell ref="CC78:CC79"/>
    <mergeCell ref="CG78:CH78"/>
    <mergeCell ref="CG79:CH79"/>
    <mergeCell ref="CD74:CD76"/>
    <mergeCell ref="CE74:CE76"/>
    <mergeCell ref="CF74:CF76"/>
    <mergeCell ref="CG74:CH74"/>
    <mergeCell ref="CI74:CI76"/>
    <mergeCell ref="CJ74:CJ76"/>
    <mergeCell ref="CK74:CK76"/>
    <mergeCell ref="CC75:CC76"/>
    <mergeCell ref="CG75:CH75"/>
    <mergeCell ref="CG76:CH76"/>
    <mergeCell ref="CD83:CD85"/>
    <mergeCell ref="CE83:CE85"/>
    <mergeCell ref="CF83:CF85"/>
    <mergeCell ref="CG83:CH83"/>
    <mergeCell ref="CI83:CI85"/>
    <mergeCell ref="CJ83:CJ85"/>
    <mergeCell ref="CK83:CK85"/>
    <mergeCell ref="CC84:CC85"/>
    <mergeCell ref="CG84:CH84"/>
    <mergeCell ref="CG85:CH85"/>
    <mergeCell ref="CD80:CD82"/>
    <mergeCell ref="CE80:CE82"/>
    <mergeCell ref="CF80:CF82"/>
    <mergeCell ref="CG80:CH80"/>
    <mergeCell ref="CI80:CI82"/>
    <mergeCell ref="CJ80:CJ82"/>
    <mergeCell ref="CK80:CK82"/>
    <mergeCell ref="CC81:CC82"/>
    <mergeCell ref="CG81:CH81"/>
    <mergeCell ref="CG82:CH82"/>
    <mergeCell ref="CD89:CD91"/>
    <mergeCell ref="CE89:CE91"/>
    <mergeCell ref="CF89:CF91"/>
    <mergeCell ref="CG89:CH89"/>
    <mergeCell ref="CI89:CI91"/>
    <mergeCell ref="CJ89:CJ91"/>
    <mergeCell ref="CK89:CK91"/>
    <mergeCell ref="CC90:CC91"/>
    <mergeCell ref="CG90:CH90"/>
    <mergeCell ref="CG91:CH91"/>
    <mergeCell ref="CD86:CD88"/>
    <mergeCell ref="CE86:CE88"/>
    <mergeCell ref="CF86:CF88"/>
    <mergeCell ref="CG86:CH86"/>
    <mergeCell ref="CI86:CI88"/>
    <mergeCell ref="CJ86:CJ88"/>
    <mergeCell ref="CK86:CK88"/>
    <mergeCell ref="CC87:CC88"/>
    <mergeCell ref="CG87:CH87"/>
    <mergeCell ref="CG88:CH88"/>
    <mergeCell ref="CD95:CD97"/>
    <mergeCell ref="CE95:CE97"/>
    <mergeCell ref="CF95:CF97"/>
    <mergeCell ref="CG95:CH95"/>
    <mergeCell ref="CI95:CI97"/>
    <mergeCell ref="CJ95:CJ97"/>
    <mergeCell ref="CK95:CK97"/>
    <mergeCell ref="CC96:CC97"/>
    <mergeCell ref="CG96:CH96"/>
    <mergeCell ref="CG97:CH97"/>
    <mergeCell ref="CD92:CD94"/>
    <mergeCell ref="CE92:CE94"/>
    <mergeCell ref="CF92:CF94"/>
    <mergeCell ref="CG92:CH92"/>
    <mergeCell ref="CI92:CI94"/>
    <mergeCell ref="CJ92:CJ94"/>
    <mergeCell ref="CK92:CK94"/>
    <mergeCell ref="CC93:CC94"/>
    <mergeCell ref="CG93:CH93"/>
    <mergeCell ref="CG94:CH94"/>
    <mergeCell ref="CD101:CD103"/>
    <mergeCell ref="CE101:CE103"/>
    <mergeCell ref="CF101:CF103"/>
    <mergeCell ref="CG101:CH101"/>
    <mergeCell ref="CI101:CI103"/>
    <mergeCell ref="CJ101:CJ103"/>
    <mergeCell ref="CK101:CK103"/>
    <mergeCell ref="CC102:CC103"/>
    <mergeCell ref="CG102:CH102"/>
    <mergeCell ref="CG103:CH103"/>
    <mergeCell ref="CD98:CD100"/>
    <mergeCell ref="CE98:CE100"/>
    <mergeCell ref="CF98:CF100"/>
    <mergeCell ref="CG98:CH98"/>
    <mergeCell ref="CI98:CI100"/>
    <mergeCell ref="CJ98:CJ100"/>
    <mergeCell ref="CK98:CK100"/>
    <mergeCell ref="CC99:CC100"/>
    <mergeCell ref="CG99:CH99"/>
    <mergeCell ref="CG100:CH100"/>
    <mergeCell ref="CM15:CM16"/>
    <mergeCell ref="CQ15:CR15"/>
    <mergeCell ref="CQ16:CR16"/>
    <mergeCell ref="CN17:CN19"/>
    <mergeCell ref="CO17:CO19"/>
    <mergeCell ref="CP17:CP19"/>
    <mergeCell ref="CQ17:CR17"/>
    <mergeCell ref="CS17:CS19"/>
    <mergeCell ref="CT17:CT19"/>
    <mergeCell ref="CR9:CS9"/>
    <mergeCell ref="CT9:CU9"/>
    <mergeCell ref="CR10:CS10"/>
    <mergeCell ref="CT10:CU10"/>
    <mergeCell ref="CR11:CS11"/>
    <mergeCell ref="CT11:CU11"/>
    <mergeCell ref="CQ13:CR13"/>
    <mergeCell ref="CN14:CN16"/>
    <mergeCell ref="CO14:CO16"/>
    <mergeCell ref="CP14:CP16"/>
    <mergeCell ref="CQ14:CR14"/>
    <mergeCell ref="CS14:CS16"/>
    <mergeCell ref="CT14:CT16"/>
    <mergeCell ref="CU14:CU16"/>
    <mergeCell ref="CN23:CN25"/>
    <mergeCell ref="CO23:CO25"/>
    <mergeCell ref="CP23:CP25"/>
    <mergeCell ref="CQ23:CR23"/>
    <mergeCell ref="CS23:CS25"/>
    <mergeCell ref="CT23:CT25"/>
    <mergeCell ref="CU23:CU25"/>
    <mergeCell ref="CM24:CM25"/>
    <mergeCell ref="CQ24:CR24"/>
    <mergeCell ref="CQ25:CR25"/>
    <mergeCell ref="CU17:CU19"/>
    <mergeCell ref="CM18:CM19"/>
    <mergeCell ref="CQ18:CR18"/>
    <mergeCell ref="CQ19:CR19"/>
    <mergeCell ref="CN20:CN22"/>
    <mergeCell ref="CO20:CO22"/>
    <mergeCell ref="CP20:CP22"/>
    <mergeCell ref="CQ20:CR20"/>
    <mergeCell ref="CS20:CS22"/>
    <mergeCell ref="CT20:CT22"/>
    <mergeCell ref="CU20:CU22"/>
    <mergeCell ref="CM21:CM22"/>
    <mergeCell ref="CQ21:CR21"/>
    <mergeCell ref="CQ22:CR22"/>
    <mergeCell ref="CN29:CN31"/>
    <mergeCell ref="CO29:CO31"/>
    <mergeCell ref="CP29:CP31"/>
    <mergeCell ref="CQ29:CR29"/>
    <mergeCell ref="CS29:CS31"/>
    <mergeCell ref="CT29:CT31"/>
    <mergeCell ref="CU29:CU31"/>
    <mergeCell ref="CM30:CM31"/>
    <mergeCell ref="CQ30:CR30"/>
    <mergeCell ref="CQ31:CR31"/>
    <mergeCell ref="CN26:CN28"/>
    <mergeCell ref="CO26:CO28"/>
    <mergeCell ref="CP26:CP28"/>
    <mergeCell ref="CQ26:CR26"/>
    <mergeCell ref="CS26:CS28"/>
    <mergeCell ref="CT26:CT28"/>
    <mergeCell ref="CU26:CU28"/>
    <mergeCell ref="CM27:CM28"/>
    <mergeCell ref="CQ27:CR27"/>
    <mergeCell ref="CQ28:CR28"/>
    <mergeCell ref="CN35:CN37"/>
    <mergeCell ref="CO35:CO37"/>
    <mergeCell ref="CP35:CP37"/>
    <mergeCell ref="CQ35:CR35"/>
    <mergeCell ref="CS35:CS37"/>
    <mergeCell ref="CT35:CT37"/>
    <mergeCell ref="CU35:CU37"/>
    <mergeCell ref="CM36:CM37"/>
    <mergeCell ref="CQ36:CR36"/>
    <mergeCell ref="CQ37:CR37"/>
    <mergeCell ref="CN32:CN34"/>
    <mergeCell ref="CO32:CO34"/>
    <mergeCell ref="CP32:CP34"/>
    <mergeCell ref="CQ32:CR32"/>
    <mergeCell ref="CS32:CS34"/>
    <mergeCell ref="CT32:CT34"/>
    <mergeCell ref="CU32:CU34"/>
    <mergeCell ref="CM33:CM34"/>
    <mergeCell ref="CQ33:CR33"/>
    <mergeCell ref="CQ34:CR34"/>
    <mergeCell ref="CN41:CN43"/>
    <mergeCell ref="CO41:CO43"/>
    <mergeCell ref="CP41:CP43"/>
    <mergeCell ref="CQ41:CR41"/>
    <mergeCell ref="CS41:CS43"/>
    <mergeCell ref="CT41:CT43"/>
    <mergeCell ref="CU41:CU43"/>
    <mergeCell ref="CM42:CM43"/>
    <mergeCell ref="CQ42:CR42"/>
    <mergeCell ref="CQ43:CR43"/>
    <mergeCell ref="CN38:CN40"/>
    <mergeCell ref="CO38:CO40"/>
    <mergeCell ref="CP38:CP40"/>
    <mergeCell ref="CQ38:CR38"/>
    <mergeCell ref="CS38:CS40"/>
    <mergeCell ref="CT38:CT40"/>
    <mergeCell ref="CU38:CU40"/>
    <mergeCell ref="CM39:CM40"/>
    <mergeCell ref="CQ39:CR39"/>
    <mergeCell ref="CQ40:CR40"/>
    <mergeCell ref="CN47:CN49"/>
    <mergeCell ref="CO47:CO49"/>
    <mergeCell ref="CP47:CP49"/>
    <mergeCell ref="CQ47:CR47"/>
    <mergeCell ref="CS47:CS49"/>
    <mergeCell ref="CT47:CT49"/>
    <mergeCell ref="CU47:CU49"/>
    <mergeCell ref="CM48:CM49"/>
    <mergeCell ref="CQ48:CR48"/>
    <mergeCell ref="CQ49:CR49"/>
    <mergeCell ref="CN44:CN46"/>
    <mergeCell ref="CO44:CO46"/>
    <mergeCell ref="CP44:CP46"/>
    <mergeCell ref="CQ44:CR44"/>
    <mergeCell ref="CS44:CS46"/>
    <mergeCell ref="CT44:CT46"/>
    <mergeCell ref="CU44:CU46"/>
    <mergeCell ref="CM45:CM46"/>
    <mergeCell ref="CQ45:CR45"/>
    <mergeCell ref="CQ46:CR46"/>
    <mergeCell ref="CN53:CN55"/>
    <mergeCell ref="CO53:CO55"/>
    <mergeCell ref="CP53:CP55"/>
    <mergeCell ref="CQ53:CR53"/>
    <mergeCell ref="CS53:CS55"/>
    <mergeCell ref="CT53:CT55"/>
    <mergeCell ref="CU53:CU55"/>
    <mergeCell ref="CM54:CM55"/>
    <mergeCell ref="CQ54:CR54"/>
    <mergeCell ref="CQ55:CR55"/>
    <mergeCell ref="CN50:CN52"/>
    <mergeCell ref="CO50:CO52"/>
    <mergeCell ref="CP50:CP52"/>
    <mergeCell ref="CQ50:CR50"/>
    <mergeCell ref="CS50:CS52"/>
    <mergeCell ref="CT50:CT52"/>
    <mergeCell ref="CU50:CU52"/>
    <mergeCell ref="CM51:CM52"/>
    <mergeCell ref="CQ51:CR51"/>
    <mergeCell ref="CQ52:CR52"/>
    <mergeCell ref="CN59:CN61"/>
    <mergeCell ref="CO59:CO61"/>
    <mergeCell ref="CP59:CP61"/>
    <mergeCell ref="CQ59:CR59"/>
    <mergeCell ref="CS59:CS61"/>
    <mergeCell ref="CT59:CT61"/>
    <mergeCell ref="CU59:CU61"/>
    <mergeCell ref="CM60:CM61"/>
    <mergeCell ref="CQ60:CR60"/>
    <mergeCell ref="CQ61:CR61"/>
    <mergeCell ref="CN56:CN58"/>
    <mergeCell ref="CO56:CO58"/>
    <mergeCell ref="CP56:CP58"/>
    <mergeCell ref="CQ56:CR56"/>
    <mergeCell ref="CS56:CS58"/>
    <mergeCell ref="CT56:CT58"/>
    <mergeCell ref="CU56:CU58"/>
    <mergeCell ref="CM57:CM58"/>
    <mergeCell ref="CQ57:CR57"/>
    <mergeCell ref="CQ58:CR58"/>
    <mergeCell ref="CN65:CN67"/>
    <mergeCell ref="CO65:CO67"/>
    <mergeCell ref="CP65:CP67"/>
    <mergeCell ref="CQ65:CR65"/>
    <mergeCell ref="CS65:CS67"/>
    <mergeCell ref="CT65:CT67"/>
    <mergeCell ref="CU65:CU67"/>
    <mergeCell ref="CM66:CM67"/>
    <mergeCell ref="CQ66:CR66"/>
    <mergeCell ref="CQ67:CR67"/>
    <mergeCell ref="CN62:CN64"/>
    <mergeCell ref="CO62:CO64"/>
    <mergeCell ref="CP62:CP64"/>
    <mergeCell ref="CQ62:CR62"/>
    <mergeCell ref="CS62:CS64"/>
    <mergeCell ref="CT62:CT64"/>
    <mergeCell ref="CU62:CU64"/>
    <mergeCell ref="CM63:CM64"/>
    <mergeCell ref="CQ63:CR63"/>
    <mergeCell ref="CQ64:CR64"/>
    <mergeCell ref="CN71:CN73"/>
    <mergeCell ref="CO71:CO73"/>
    <mergeCell ref="CP71:CP73"/>
    <mergeCell ref="CQ71:CR71"/>
    <mergeCell ref="CS71:CS73"/>
    <mergeCell ref="CT71:CT73"/>
    <mergeCell ref="CU71:CU73"/>
    <mergeCell ref="CM72:CM73"/>
    <mergeCell ref="CQ72:CR72"/>
    <mergeCell ref="CQ73:CR73"/>
    <mergeCell ref="CN68:CN70"/>
    <mergeCell ref="CO68:CO70"/>
    <mergeCell ref="CP68:CP70"/>
    <mergeCell ref="CQ68:CR68"/>
    <mergeCell ref="CS68:CS70"/>
    <mergeCell ref="CT68:CT70"/>
    <mergeCell ref="CU68:CU70"/>
    <mergeCell ref="CM69:CM70"/>
    <mergeCell ref="CQ69:CR69"/>
    <mergeCell ref="CQ70:CR70"/>
    <mergeCell ref="CN77:CN79"/>
    <mergeCell ref="CO77:CO79"/>
    <mergeCell ref="CP77:CP79"/>
    <mergeCell ref="CQ77:CR77"/>
    <mergeCell ref="CS77:CS79"/>
    <mergeCell ref="CT77:CT79"/>
    <mergeCell ref="CU77:CU79"/>
    <mergeCell ref="CM78:CM79"/>
    <mergeCell ref="CQ78:CR78"/>
    <mergeCell ref="CQ79:CR79"/>
    <mergeCell ref="CN74:CN76"/>
    <mergeCell ref="CO74:CO76"/>
    <mergeCell ref="CP74:CP76"/>
    <mergeCell ref="CQ74:CR74"/>
    <mergeCell ref="CS74:CS76"/>
    <mergeCell ref="CT74:CT76"/>
    <mergeCell ref="CU74:CU76"/>
    <mergeCell ref="CM75:CM76"/>
    <mergeCell ref="CQ75:CR75"/>
    <mergeCell ref="CQ76:CR76"/>
    <mergeCell ref="CN83:CN85"/>
    <mergeCell ref="CO83:CO85"/>
    <mergeCell ref="CP83:CP85"/>
    <mergeCell ref="CQ83:CR83"/>
    <mergeCell ref="CS83:CS85"/>
    <mergeCell ref="CT83:CT85"/>
    <mergeCell ref="CU83:CU85"/>
    <mergeCell ref="CM84:CM85"/>
    <mergeCell ref="CQ84:CR84"/>
    <mergeCell ref="CQ85:CR85"/>
    <mergeCell ref="CN80:CN82"/>
    <mergeCell ref="CO80:CO82"/>
    <mergeCell ref="CP80:CP82"/>
    <mergeCell ref="CQ80:CR80"/>
    <mergeCell ref="CS80:CS82"/>
    <mergeCell ref="CT80:CT82"/>
    <mergeCell ref="CU80:CU82"/>
    <mergeCell ref="CM81:CM82"/>
    <mergeCell ref="CQ81:CR81"/>
    <mergeCell ref="CQ82:CR82"/>
    <mergeCell ref="CN89:CN91"/>
    <mergeCell ref="CO89:CO91"/>
    <mergeCell ref="CP89:CP91"/>
    <mergeCell ref="CQ89:CR89"/>
    <mergeCell ref="CS89:CS91"/>
    <mergeCell ref="CT89:CT91"/>
    <mergeCell ref="CU89:CU91"/>
    <mergeCell ref="CM90:CM91"/>
    <mergeCell ref="CQ90:CR90"/>
    <mergeCell ref="CQ91:CR91"/>
    <mergeCell ref="CN86:CN88"/>
    <mergeCell ref="CO86:CO88"/>
    <mergeCell ref="CP86:CP88"/>
    <mergeCell ref="CQ86:CR86"/>
    <mergeCell ref="CS86:CS88"/>
    <mergeCell ref="CT86:CT88"/>
    <mergeCell ref="CU86:CU88"/>
    <mergeCell ref="CM87:CM88"/>
    <mergeCell ref="CQ87:CR87"/>
    <mergeCell ref="CQ88:CR88"/>
    <mergeCell ref="CN95:CN97"/>
    <mergeCell ref="CO95:CO97"/>
    <mergeCell ref="CP95:CP97"/>
    <mergeCell ref="CQ95:CR95"/>
    <mergeCell ref="CS95:CS97"/>
    <mergeCell ref="CT95:CT97"/>
    <mergeCell ref="CU95:CU97"/>
    <mergeCell ref="CM96:CM97"/>
    <mergeCell ref="CQ96:CR96"/>
    <mergeCell ref="CQ97:CR97"/>
    <mergeCell ref="CN92:CN94"/>
    <mergeCell ref="CO92:CO94"/>
    <mergeCell ref="CP92:CP94"/>
    <mergeCell ref="CQ92:CR92"/>
    <mergeCell ref="CS92:CS94"/>
    <mergeCell ref="CT92:CT94"/>
    <mergeCell ref="CU92:CU94"/>
    <mergeCell ref="CM93:CM94"/>
    <mergeCell ref="CQ93:CR93"/>
    <mergeCell ref="CQ94:CR94"/>
    <mergeCell ref="CN101:CN103"/>
    <mergeCell ref="CO101:CO103"/>
    <mergeCell ref="CP101:CP103"/>
    <mergeCell ref="CQ101:CR101"/>
    <mergeCell ref="CS101:CS103"/>
    <mergeCell ref="CT101:CT103"/>
    <mergeCell ref="CU101:CU103"/>
    <mergeCell ref="CM102:CM103"/>
    <mergeCell ref="CQ102:CR102"/>
    <mergeCell ref="CQ103:CR103"/>
    <mergeCell ref="CN98:CN100"/>
    <mergeCell ref="CO98:CO100"/>
    <mergeCell ref="CP98:CP100"/>
    <mergeCell ref="CQ98:CR98"/>
    <mergeCell ref="CS98:CS100"/>
    <mergeCell ref="CT98:CT100"/>
    <mergeCell ref="CU98:CU100"/>
    <mergeCell ref="CM99:CM100"/>
    <mergeCell ref="CQ99:CR99"/>
    <mergeCell ref="CQ100:CR100"/>
    <mergeCell ref="CW15:CW16"/>
    <mergeCell ref="DA15:DB15"/>
    <mergeCell ref="DA16:DB16"/>
    <mergeCell ref="CX17:CX19"/>
    <mergeCell ref="CY17:CY19"/>
    <mergeCell ref="CZ17:CZ19"/>
    <mergeCell ref="DA17:DB17"/>
    <mergeCell ref="DC17:DC19"/>
    <mergeCell ref="DD17:DD19"/>
    <mergeCell ref="DB9:DC9"/>
    <mergeCell ref="DD9:DE9"/>
    <mergeCell ref="DB10:DC10"/>
    <mergeCell ref="DD10:DE10"/>
    <mergeCell ref="DB11:DC11"/>
    <mergeCell ref="DD11:DE11"/>
    <mergeCell ref="DA13:DB13"/>
    <mergeCell ref="CX14:CX16"/>
    <mergeCell ref="CY14:CY16"/>
    <mergeCell ref="CZ14:CZ16"/>
    <mergeCell ref="DA14:DB14"/>
    <mergeCell ref="DC14:DC16"/>
    <mergeCell ref="DD14:DD16"/>
    <mergeCell ref="DE14:DE16"/>
    <mergeCell ref="CX23:CX25"/>
    <mergeCell ref="CY23:CY25"/>
    <mergeCell ref="CZ23:CZ25"/>
    <mergeCell ref="DA23:DB23"/>
    <mergeCell ref="DC23:DC25"/>
    <mergeCell ref="DD23:DD25"/>
    <mergeCell ref="DE23:DE25"/>
    <mergeCell ref="CW24:CW25"/>
    <mergeCell ref="DA24:DB24"/>
    <mergeCell ref="DA25:DB25"/>
    <mergeCell ref="DE17:DE19"/>
    <mergeCell ref="CW18:CW19"/>
    <mergeCell ref="DA18:DB18"/>
    <mergeCell ref="DA19:DB19"/>
    <mergeCell ref="CX20:CX22"/>
    <mergeCell ref="CY20:CY22"/>
    <mergeCell ref="CZ20:CZ22"/>
    <mergeCell ref="DA20:DB20"/>
    <mergeCell ref="DC20:DC22"/>
    <mergeCell ref="DD20:DD22"/>
    <mergeCell ref="DE20:DE22"/>
    <mergeCell ref="CW21:CW22"/>
    <mergeCell ref="DA21:DB21"/>
    <mergeCell ref="DA22:DB22"/>
    <mergeCell ref="CX29:CX31"/>
    <mergeCell ref="CY29:CY31"/>
    <mergeCell ref="CZ29:CZ31"/>
    <mergeCell ref="DA29:DB29"/>
    <mergeCell ref="DC29:DC31"/>
    <mergeCell ref="DD29:DD31"/>
    <mergeCell ref="DE29:DE31"/>
    <mergeCell ref="CW30:CW31"/>
    <mergeCell ref="DA30:DB30"/>
    <mergeCell ref="DA31:DB31"/>
    <mergeCell ref="CX26:CX28"/>
    <mergeCell ref="CY26:CY28"/>
    <mergeCell ref="CZ26:CZ28"/>
    <mergeCell ref="DA26:DB26"/>
    <mergeCell ref="DC26:DC28"/>
    <mergeCell ref="DD26:DD28"/>
    <mergeCell ref="DE26:DE28"/>
    <mergeCell ref="CW27:CW28"/>
    <mergeCell ref="DA27:DB27"/>
    <mergeCell ref="DA28:DB28"/>
    <mergeCell ref="CX35:CX37"/>
    <mergeCell ref="CY35:CY37"/>
    <mergeCell ref="CZ35:CZ37"/>
    <mergeCell ref="DA35:DB35"/>
    <mergeCell ref="DC35:DC37"/>
    <mergeCell ref="DD35:DD37"/>
    <mergeCell ref="DE35:DE37"/>
    <mergeCell ref="CW36:CW37"/>
    <mergeCell ref="DA36:DB36"/>
    <mergeCell ref="DA37:DB37"/>
    <mergeCell ref="CX32:CX34"/>
    <mergeCell ref="CY32:CY34"/>
    <mergeCell ref="CZ32:CZ34"/>
    <mergeCell ref="DA32:DB32"/>
    <mergeCell ref="DC32:DC34"/>
    <mergeCell ref="DD32:DD34"/>
    <mergeCell ref="DE32:DE34"/>
    <mergeCell ref="CW33:CW34"/>
    <mergeCell ref="DA33:DB33"/>
    <mergeCell ref="DA34:DB34"/>
    <mergeCell ref="CX41:CX43"/>
    <mergeCell ref="CY41:CY43"/>
    <mergeCell ref="CZ41:CZ43"/>
    <mergeCell ref="DA41:DB41"/>
    <mergeCell ref="DC41:DC43"/>
    <mergeCell ref="DD41:DD43"/>
    <mergeCell ref="DE41:DE43"/>
    <mergeCell ref="CW42:CW43"/>
    <mergeCell ref="DA42:DB42"/>
    <mergeCell ref="DA43:DB43"/>
    <mergeCell ref="CX38:CX40"/>
    <mergeCell ref="CY38:CY40"/>
    <mergeCell ref="CZ38:CZ40"/>
    <mergeCell ref="DA38:DB38"/>
    <mergeCell ref="DC38:DC40"/>
    <mergeCell ref="DD38:DD40"/>
    <mergeCell ref="DE38:DE40"/>
    <mergeCell ref="CW39:CW40"/>
    <mergeCell ref="DA39:DB39"/>
    <mergeCell ref="DA40:DB40"/>
    <mergeCell ref="CX47:CX49"/>
    <mergeCell ref="CY47:CY49"/>
    <mergeCell ref="CZ47:CZ49"/>
    <mergeCell ref="DA47:DB47"/>
    <mergeCell ref="DC47:DC49"/>
    <mergeCell ref="DD47:DD49"/>
    <mergeCell ref="DE47:DE49"/>
    <mergeCell ref="CW48:CW49"/>
    <mergeCell ref="DA48:DB48"/>
    <mergeCell ref="DA49:DB49"/>
    <mergeCell ref="CX44:CX46"/>
    <mergeCell ref="CY44:CY46"/>
    <mergeCell ref="CZ44:CZ46"/>
    <mergeCell ref="DA44:DB44"/>
    <mergeCell ref="DC44:DC46"/>
    <mergeCell ref="DD44:DD46"/>
    <mergeCell ref="DE44:DE46"/>
    <mergeCell ref="CW45:CW46"/>
    <mergeCell ref="DA45:DB45"/>
    <mergeCell ref="DA46:DB46"/>
    <mergeCell ref="CX53:CX55"/>
    <mergeCell ref="CY53:CY55"/>
    <mergeCell ref="CZ53:CZ55"/>
    <mergeCell ref="DA53:DB53"/>
    <mergeCell ref="DC53:DC55"/>
    <mergeCell ref="DD53:DD55"/>
    <mergeCell ref="DE53:DE55"/>
    <mergeCell ref="CW54:CW55"/>
    <mergeCell ref="DA54:DB54"/>
    <mergeCell ref="DA55:DB55"/>
    <mergeCell ref="CX50:CX52"/>
    <mergeCell ref="CY50:CY52"/>
    <mergeCell ref="CZ50:CZ52"/>
    <mergeCell ref="DA50:DB50"/>
    <mergeCell ref="DC50:DC52"/>
    <mergeCell ref="DD50:DD52"/>
    <mergeCell ref="DE50:DE52"/>
    <mergeCell ref="CW51:CW52"/>
    <mergeCell ref="DA51:DB51"/>
    <mergeCell ref="DA52:DB52"/>
    <mergeCell ref="CX59:CX61"/>
    <mergeCell ref="CY59:CY61"/>
    <mergeCell ref="CZ59:CZ61"/>
    <mergeCell ref="DA59:DB59"/>
    <mergeCell ref="DC59:DC61"/>
    <mergeCell ref="DD59:DD61"/>
    <mergeCell ref="DE59:DE61"/>
    <mergeCell ref="CW60:CW61"/>
    <mergeCell ref="DA60:DB60"/>
    <mergeCell ref="DA61:DB61"/>
    <mergeCell ref="CX56:CX58"/>
    <mergeCell ref="CY56:CY58"/>
    <mergeCell ref="CZ56:CZ58"/>
    <mergeCell ref="DA56:DB56"/>
    <mergeCell ref="DC56:DC58"/>
    <mergeCell ref="DD56:DD58"/>
    <mergeCell ref="DE56:DE58"/>
    <mergeCell ref="CW57:CW58"/>
    <mergeCell ref="DA57:DB57"/>
    <mergeCell ref="DA58:DB58"/>
    <mergeCell ref="CX65:CX67"/>
    <mergeCell ref="CY65:CY67"/>
    <mergeCell ref="CZ65:CZ67"/>
    <mergeCell ref="DA65:DB65"/>
    <mergeCell ref="DC65:DC67"/>
    <mergeCell ref="DD65:DD67"/>
    <mergeCell ref="DE65:DE67"/>
    <mergeCell ref="CW66:CW67"/>
    <mergeCell ref="DA66:DB66"/>
    <mergeCell ref="DA67:DB67"/>
    <mergeCell ref="CX62:CX64"/>
    <mergeCell ref="CY62:CY64"/>
    <mergeCell ref="CZ62:CZ64"/>
    <mergeCell ref="DA62:DB62"/>
    <mergeCell ref="DC62:DC64"/>
    <mergeCell ref="DD62:DD64"/>
    <mergeCell ref="DE62:DE64"/>
    <mergeCell ref="CW63:CW64"/>
    <mergeCell ref="DA63:DB63"/>
    <mergeCell ref="DA64:DB64"/>
    <mergeCell ref="CX71:CX73"/>
    <mergeCell ref="CY71:CY73"/>
    <mergeCell ref="CZ71:CZ73"/>
    <mergeCell ref="DA71:DB71"/>
    <mergeCell ref="DC71:DC73"/>
    <mergeCell ref="DD71:DD73"/>
    <mergeCell ref="DE71:DE73"/>
    <mergeCell ref="CW72:CW73"/>
    <mergeCell ref="DA72:DB72"/>
    <mergeCell ref="DA73:DB73"/>
    <mergeCell ref="CX68:CX70"/>
    <mergeCell ref="CY68:CY70"/>
    <mergeCell ref="CZ68:CZ70"/>
    <mergeCell ref="DA68:DB68"/>
    <mergeCell ref="DC68:DC70"/>
    <mergeCell ref="DD68:DD70"/>
    <mergeCell ref="DE68:DE70"/>
    <mergeCell ref="CW69:CW70"/>
    <mergeCell ref="DA69:DB69"/>
    <mergeCell ref="DA70:DB70"/>
    <mergeCell ref="CX77:CX79"/>
    <mergeCell ref="CY77:CY79"/>
    <mergeCell ref="CZ77:CZ79"/>
    <mergeCell ref="DA77:DB77"/>
    <mergeCell ref="DC77:DC79"/>
    <mergeCell ref="DD77:DD79"/>
    <mergeCell ref="DE77:DE79"/>
    <mergeCell ref="CW78:CW79"/>
    <mergeCell ref="DA78:DB78"/>
    <mergeCell ref="DA79:DB79"/>
    <mergeCell ref="CX74:CX76"/>
    <mergeCell ref="CY74:CY76"/>
    <mergeCell ref="CZ74:CZ76"/>
    <mergeCell ref="DA74:DB74"/>
    <mergeCell ref="DC74:DC76"/>
    <mergeCell ref="DD74:DD76"/>
    <mergeCell ref="DE74:DE76"/>
    <mergeCell ref="CW75:CW76"/>
    <mergeCell ref="DA75:DB75"/>
    <mergeCell ref="DA76:DB76"/>
    <mergeCell ref="CX83:CX85"/>
    <mergeCell ref="CY83:CY85"/>
    <mergeCell ref="CZ83:CZ85"/>
    <mergeCell ref="DA83:DB83"/>
    <mergeCell ref="DC83:DC85"/>
    <mergeCell ref="DD83:DD85"/>
    <mergeCell ref="DE83:DE85"/>
    <mergeCell ref="CW84:CW85"/>
    <mergeCell ref="DA84:DB84"/>
    <mergeCell ref="DA85:DB85"/>
    <mergeCell ref="CX80:CX82"/>
    <mergeCell ref="CY80:CY82"/>
    <mergeCell ref="CZ80:CZ82"/>
    <mergeCell ref="DA80:DB80"/>
    <mergeCell ref="DC80:DC82"/>
    <mergeCell ref="DD80:DD82"/>
    <mergeCell ref="DE80:DE82"/>
    <mergeCell ref="CW81:CW82"/>
    <mergeCell ref="DA81:DB81"/>
    <mergeCell ref="DA82:DB82"/>
    <mergeCell ref="CX89:CX91"/>
    <mergeCell ref="CY89:CY91"/>
    <mergeCell ref="CZ89:CZ91"/>
    <mergeCell ref="DA89:DB89"/>
    <mergeCell ref="DC89:DC91"/>
    <mergeCell ref="DD89:DD91"/>
    <mergeCell ref="DE89:DE91"/>
    <mergeCell ref="CW90:CW91"/>
    <mergeCell ref="DA90:DB90"/>
    <mergeCell ref="DA91:DB91"/>
    <mergeCell ref="CX86:CX88"/>
    <mergeCell ref="CY86:CY88"/>
    <mergeCell ref="CZ86:CZ88"/>
    <mergeCell ref="DA86:DB86"/>
    <mergeCell ref="DC86:DC88"/>
    <mergeCell ref="DD86:DD88"/>
    <mergeCell ref="DE86:DE88"/>
    <mergeCell ref="CW87:CW88"/>
    <mergeCell ref="DA87:DB87"/>
    <mergeCell ref="DA88:DB88"/>
    <mergeCell ref="CX95:CX97"/>
    <mergeCell ref="CY95:CY97"/>
    <mergeCell ref="CZ95:CZ97"/>
    <mergeCell ref="DA95:DB95"/>
    <mergeCell ref="DC95:DC97"/>
    <mergeCell ref="DD95:DD97"/>
    <mergeCell ref="DE95:DE97"/>
    <mergeCell ref="CW96:CW97"/>
    <mergeCell ref="DA96:DB96"/>
    <mergeCell ref="DA97:DB97"/>
    <mergeCell ref="CX92:CX94"/>
    <mergeCell ref="CY92:CY94"/>
    <mergeCell ref="CZ92:CZ94"/>
    <mergeCell ref="DA92:DB92"/>
    <mergeCell ref="DC92:DC94"/>
    <mergeCell ref="DD92:DD94"/>
    <mergeCell ref="DE92:DE94"/>
    <mergeCell ref="CW93:CW94"/>
    <mergeCell ref="DA93:DB93"/>
    <mergeCell ref="DA94:DB94"/>
    <mergeCell ref="CX101:CX103"/>
    <mergeCell ref="CY101:CY103"/>
    <mergeCell ref="CZ101:CZ103"/>
    <mergeCell ref="DA101:DB101"/>
    <mergeCell ref="DC101:DC103"/>
    <mergeCell ref="DD101:DD103"/>
    <mergeCell ref="DE101:DE103"/>
    <mergeCell ref="CW102:CW103"/>
    <mergeCell ref="DA102:DB102"/>
    <mergeCell ref="DA103:DB103"/>
    <mergeCell ref="CX98:CX100"/>
    <mergeCell ref="CY98:CY100"/>
    <mergeCell ref="CZ98:CZ100"/>
    <mergeCell ref="DA98:DB98"/>
    <mergeCell ref="DC98:DC100"/>
    <mergeCell ref="DD98:DD100"/>
    <mergeCell ref="DE98:DE100"/>
    <mergeCell ref="CW99:CW100"/>
    <mergeCell ref="DA99:DB99"/>
    <mergeCell ref="DA100:DB100"/>
    <mergeCell ref="DG15:DG16"/>
    <mergeCell ref="DK15:DL15"/>
    <mergeCell ref="DK16:DL16"/>
    <mergeCell ref="DH17:DH19"/>
    <mergeCell ref="DI17:DI19"/>
    <mergeCell ref="DJ17:DJ19"/>
    <mergeCell ref="DK17:DL17"/>
    <mergeCell ref="DM17:DM19"/>
    <mergeCell ref="DN17:DN19"/>
    <mergeCell ref="DL9:DM9"/>
    <mergeCell ref="DN9:DO9"/>
    <mergeCell ref="DL10:DM10"/>
    <mergeCell ref="DN10:DO10"/>
    <mergeCell ref="DL11:DM11"/>
    <mergeCell ref="DN11:DO11"/>
    <mergeCell ref="DK13:DL13"/>
    <mergeCell ref="DH14:DH16"/>
    <mergeCell ref="DI14:DI16"/>
    <mergeCell ref="DJ14:DJ16"/>
    <mergeCell ref="DK14:DL14"/>
    <mergeCell ref="DM14:DM16"/>
    <mergeCell ref="DN14:DN16"/>
    <mergeCell ref="DO14:DO16"/>
    <mergeCell ref="DH23:DH25"/>
    <mergeCell ref="DI23:DI25"/>
    <mergeCell ref="DJ23:DJ25"/>
    <mergeCell ref="DK23:DL23"/>
    <mergeCell ref="DM23:DM25"/>
    <mergeCell ref="DN23:DN25"/>
    <mergeCell ref="DO23:DO25"/>
    <mergeCell ref="DG24:DG25"/>
    <mergeCell ref="DK24:DL24"/>
    <mergeCell ref="DK25:DL25"/>
    <mergeCell ref="DO17:DO19"/>
    <mergeCell ref="DG18:DG19"/>
    <mergeCell ref="DK18:DL18"/>
    <mergeCell ref="DK19:DL19"/>
    <mergeCell ref="DH20:DH22"/>
    <mergeCell ref="DI20:DI22"/>
    <mergeCell ref="DJ20:DJ22"/>
    <mergeCell ref="DK20:DL20"/>
    <mergeCell ref="DM20:DM22"/>
    <mergeCell ref="DN20:DN22"/>
    <mergeCell ref="DO20:DO22"/>
    <mergeCell ref="DG21:DG22"/>
    <mergeCell ref="DK21:DL21"/>
    <mergeCell ref="DK22:DL22"/>
    <mergeCell ref="DH29:DH31"/>
    <mergeCell ref="DI29:DI31"/>
    <mergeCell ref="DJ29:DJ31"/>
    <mergeCell ref="DK29:DL29"/>
    <mergeCell ref="DM29:DM31"/>
    <mergeCell ref="DN29:DN31"/>
    <mergeCell ref="DO29:DO31"/>
    <mergeCell ref="DG30:DG31"/>
    <mergeCell ref="DK30:DL30"/>
    <mergeCell ref="DK31:DL31"/>
    <mergeCell ref="DH26:DH28"/>
    <mergeCell ref="DI26:DI28"/>
    <mergeCell ref="DJ26:DJ28"/>
    <mergeCell ref="DK26:DL26"/>
    <mergeCell ref="DM26:DM28"/>
    <mergeCell ref="DN26:DN28"/>
    <mergeCell ref="DO26:DO28"/>
    <mergeCell ref="DG27:DG28"/>
    <mergeCell ref="DK27:DL27"/>
    <mergeCell ref="DK28:DL28"/>
    <mergeCell ref="DH35:DH37"/>
    <mergeCell ref="DI35:DI37"/>
    <mergeCell ref="DJ35:DJ37"/>
    <mergeCell ref="DK35:DL35"/>
    <mergeCell ref="DM35:DM37"/>
    <mergeCell ref="DN35:DN37"/>
    <mergeCell ref="DO35:DO37"/>
    <mergeCell ref="DG36:DG37"/>
    <mergeCell ref="DK36:DL36"/>
    <mergeCell ref="DK37:DL37"/>
    <mergeCell ref="DH32:DH34"/>
    <mergeCell ref="DI32:DI34"/>
    <mergeCell ref="DJ32:DJ34"/>
    <mergeCell ref="DK32:DL32"/>
    <mergeCell ref="DM32:DM34"/>
    <mergeCell ref="DN32:DN34"/>
    <mergeCell ref="DO32:DO34"/>
    <mergeCell ref="DG33:DG34"/>
    <mergeCell ref="DK33:DL33"/>
    <mergeCell ref="DK34:DL34"/>
    <mergeCell ref="DH41:DH43"/>
    <mergeCell ref="DI41:DI43"/>
    <mergeCell ref="DJ41:DJ43"/>
    <mergeCell ref="DK41:DL41"/>
    <mergeCell ref="DM41:DM43"/>
    <mergeCell ref="DN41:DN43"/>
    <mergeCell ref="DO41:DO43"/>
    <mergeCell ref="DG42:DG43"/>
    <mergeCell ref="DK42:DL42"/>
    <mergeCell ref="DK43:DL43"/>
    <mergeCell ref="DH38:DH40"/>
    <mergeCell ref="DI38:DI40"/>
    <mergeCell ref="DJ38:DJ40"/>
    <mergeCell ref="DK38:DL38"/>
    <mergeCell ref="DM38:DM40"/>
    <mergeCell ref="DN38:DN40"/>
    <mergeCell ref="DO38:DO40"/>
    <mergeCell ref="DG39:DG40"/>
    <mergeCell ref="DK39:DL39"/>
    <mergeCell ref="DK40:DL40"/>
    <mergeCell ref="DH47:DH49"/>
    <mergeCell ref="DI47:DI49"/>
    <mergeCell ref="DJ47:DJ49"/>
    <mergeCell ref="DK47:DL47"/>
    <mergeCell ref="DM47:DM49"/>
    <mergeCell ref="DN47:DN49"/>
    <mergeCell ref="DO47:DO49"/>
    <mergeCell ref="DG48:DG49"/>
    <mergeCell ref="DK48:DL48"/>
    <mergeCell ref="DK49:DL49"/>
    <mergeCell ref="DH44:DH46"/>
    <mergeCell ref="DI44:DI46"/>
    <mergeCell ref="DJ44:DJ46"/>
    <mergeCell ref="DK44:DL44"/>
    <mergeCell ref="DM44:DM46"/>
    <mergeCell ref="DN44:DN46"/>
    <mergeCell ref="DO44:DO46"/>
    <mergeCell ref="DG45:DG46"/>
    <mergeCell ref="DK45:DL45"/>
    <mergeCell ref="DK46:DL46"/>
    <mergeCell ref="DH53:DH55"/>
    <mergeCell ref="DI53:DI55"/>
    <mergeCell ref="DJ53:DJ55"/>
    <mergeCell ref="DK53:DL53"/>
    <mergeCell ref="DM53:DM55"/>
    <mergeCell ref="DN53:DN55"/>
    <mergeCell ref="DO53:DO55"/>
    <mergeCell ref="DG54:DG55"/>
    <mergeCell ref="DK54:DL54"/>
    <mergeCell ref="DK55:DL55"/>
    <mergeCell ref="DH50:DH52"/>
    <mergeCell ref="DI50:DI52"/>
    <mergeCell ref="DJ50:DJ52"/>
    <mergeCell ref="DK50:DL50"/>
    <mergeCell ref="DM50:DM52"/>
    <mergeCell ref="DN50:DN52"/>
    <mergeCell ref="DO50:DO52"/>
    <mergeCell ref="DG51:DG52"/>
    <mergeCell ref="DK51:DL51"/>
    <mergeCell ref="DK52:DL52"/>
    <mergeCell ref="DH59:DH61"/>
    <mergeCell ref="DI59:DI61"/>
    <mergeCell ref="DJ59:DJ61"/>
    <mergeCell ref="DK59:DL59"/>
    <mergeCell ref="DM59:DM61"/>
    <mergeCell ref="DN59:DN61"/>
    <mergeCell ref="DO59:DO61"/>
    <mergeCell ref="DG60:DG61"/>
    <mergeCell ref="DK60:DL60"/>
    <mergeCell ref="DK61:DL61"/>
    <mergeCell ref="DH56:DH58"/>
    <mergeCell ref="DI56:DI58"/>
    <mergeCell ref="DJ56:DJ58"/>
    <mergeCell ref="DK56:DL56"/>
    <mergeCell ref="DM56:DM58"/>
    <mergeCell ref="DN56:DN58"/>
    <mergeCell ref="DO56:DO58"/>
    <mergeCell ref="DG57:DG58"/>
    <mergeCell ref="DK57:DL57"/>
    <mergeCell ref="DK58:DL58"/>
    <mergeCell ref="DH65:DH67"/>
    <mergeCell ref="DI65:DI67"/>
    <mergeCell ref="DJ65:DJ67"/>
    <mergeCell ref="DK65:DL65"/>
    <mergeCell ref="DM65:DM67"/>
    <mergeCell ref="DN65:DN67"/>
    <mergeCell ref="DO65:DO67"/>
    <mergeCell ref="DG66:DG67"/>
    <mergeCell ref="DK66:DL66"/>
    <mergeCell ref="DK67:DL67"/>
    <mergeCell ref="DH62:DH64"/>
    <mergeCell ref="DI62:DI64"/>
    <mergeCell ref="DJ62:DJ64"/>
    <mergeCell ref="DK62:DL62"/>
    <mergeCell ref="DM62:DM64"/>
    <mergeCell ref="DN62:DN64"/>
    <mergeCell ref="DO62:DO64"/>
    <mergeCell ref="DG63:DG64"/>
    <mergeCell ref="DK63:DL63"/>
    <mergeCell ref="DK64:DL64"/>
    <mergeCell ref="DH71:DH73"/>
    <mergeCell ref="DI71:DI73"/>
    <mergeCell ref="DJ71:DJ73"/>
    <mergeCell ref="DK71:DL71"/>
    <mergeCell ref="DM71:DM73"/>
    <mergeCell ref="DN71:DN73"/>
    <mergeCell ref="DO71:DO73"/>
    <mergeCell ref="DG72:DG73"/>
    <mergeCell ref="DK72:DL72"/>
    <mergeCell ref="DK73:DL73"/>
    <mergeCell ref="DH68:DH70"/>
    <mergeCell ref="DI68:DI70"/>
    <mergeCell ref="DJ68:DJ70"/>
    <mergeCell ref="DK68:DL68"/>
    <mergeCell ref="DM68:DM70"/>
    <mergeCell ref="DN68:DN70"/>
    <mergeCell ref="DO68:DO70"/>
    <mergeCell ref="DG69:DG70"/>
    <mergeCell ref="DK69:DL69"/>
    <mergeCell ref="DK70:DL70"/>
    <mergeCell ref="DH77:DH79"/>
    <mergeCell ref="DI77:DI79"/>
    <mergeCell ref="DJ77:DJ79"/>
    <mergeCell ref="DK77:DL77"/>
    <mergeCell ref="DM77:DM79"/>
    <mergeCell ref="DN77:DN79"/>
    <mergeCell ref="DO77:DO79"/>
    <mergeCell ref="DG78:DG79"/>
    <mergeCell ref="DK78:DL78"/>
    <mergeCell ref="DK79:DL79"/>
    <mergeCell ref="DH74:DH76"/>
    <mergeCell ref="DI74:DI76"/>
    <mergeCell ref="DJ74:DJ76"/>
    <mergeCell ref="DK74:DL74"/>
    <mergeCell ref="DM74:DM76"/>
    <mergeCell ref="DN74:DN76"/>
    <mergeCell ref="DO74:DO76"/>
    <mergeCell ref="DG75:DG76"/>
    <mergeCell ref="DK75:DL75"/>
    <mergeCell ref="DK76:DL76"/>
    <mergeCell ref="DH83:DH85"/>
    <mergeCell ref="DI83:DI85"/>
    <mergeCell ref="DJ83:DJ85"/>
    <mergeCell ref="DK83:DL83"/>
    <mergeCell ref="DM83:DM85"/>
    <mergeCell ref="DN83:DN85"/>
    <mergeCell ref="DO83:DO85"/>
    <mergeCell ref="DG84:DG85"/>
    <mergeCell ref="DK84:DL84"/>
    <mergeCell ref="DK85:DL85"/>
    <mergeCell ref="DH80:DH82"/>
    <mergeCell ref="DI80:DI82"/>
    <mergeCell ref="DJ80:DJ82"/>
    <mergeCell ref="DK80:DL80"/>
    <mergeCell ref="DM80:DM82"/>
    <mergeCell ref="DN80:DN82"/>
    <mergeCell ref="DO80:DO82"/>
    <mergeCell ref="DG81:DG82"/>
    <mergeCell ref="DK81:DL81"/>
    <mergeCell ref="DK82:DL82"/>
    <mergeCell ref="DH89:DH91"/>
    <mergeCell ref="DI89:DI91"/>
    <mergeCell ref="DJ89:DJ91"/>
    <mergeCell ref="DK89:DL89"/>
    <mergeCell ref="DM89:DM91"/>
    <mergeCell ref="DN89:DN91"/>
    <mergeCell ref="DO89:DO91"/>
    <mergeCell ref="DG90:DG91"/>
    <mergeCell ref="DK90:DL90"/>
    <mergeCell ref="DK91:DL91"/>
    <mergeCell ref="DH86:DH88"/>
    <mergeCell ref="DI86:DI88"/>
    <mergeCell ref="DJ86:DJ88"/>
    <mergeCell ref="DK86:DL86"/>
    <mergeCell ref="DM86:DM88"/>
    <mergeCell ref="DN86:DN88"/>
    <mergeCell ref="DO86:DO88"/>
    <mergeCell ref="DG87:DG88"/>
    <mergeCell ref="DK87:DL87"/>
    <mergeCell ref="DK88:DL88"/>
    <mergeCell ref="DH95:DH97"/>
    <mergeCell ref="DI95:DI97"/>
    <mergeCell ref="DJ95:DJ97"/>
    <mergeCell ref="DK95:DL95"/>
    <mergeCell ref="DM95:DM97"/>
    <mergeCell ref="DN95:DN97"/>
    <mergeCell ref="DO95:DO97"/>
    <mergeCell ref="DG96:DG97"/>
    <mergeCell ref="DK96:DL96"/>
    <mergeCell ref="DK97:DL97"/>
    <mergeCell ref="DH92:DH94"/>
    <mergeCell ref="DI92:DI94"/>
    <mergeCell ref="DJ92:DJ94"/>
    <mergeCell ref="DK92:DL92"/>
    <mergeCell ref="DM92:DM94"/>
    <mergeCell ref="DN92:DN94"/>
    <mergeCell ref="DO92:DO94"/>
    <mergeCell ref="DG93:DG94"/>
    <mergeCell ref="DK93:DL93"/>
    <mergeCell ref="DK94:DL94"/>
    <mergeCell ref="DH101:DH103"/>
    <mergeCell ref="DI101:DI103"/>
    <mergeCell ref="DJ101:DJ103"/>
    <mergeCell ref="DK101:DL101"/>
    <mergeCell ref="DM101:DM103"/>
    <mergeCell ref="DN101:DN103"/>
    <mergeCell ref="DO101:DO103"/>
    <mergeCell ref="DG102:DG103"/>
    <mergeCell ref="DK102:DL102"/>
    <mergeCell ref="DK103:DL103"/>
    <mergeCell ref="DH98:DH100"/>
    <mergeCell ref="DI98:DI100"/>
    <mergeCell ref="DJ98:DJ100"/>
    <mergeCell ref="DK98:DL98"/>
    <mergeCell ref="DM98:DM100"/>
    <mergeCell ref="DN98:DN100"/>
    <mergeCell ref="DO98:DO100"/>
    <mergeCell ref="DG99:DG100"/>
    <mergeCell ref="DK99:DL99"/>
    <mergeCell ref="DK100:DL100"/>
    <mergeCell ref="DQ15:DQ16"/>
    <mergeCell ref="DU15:DV15"/>
    <mergeCell ref="DU16:DV16"/>
    <mergeCell ref="DR17:DR19"/>
    <mergeCell ref="DS17:DS19"/>
    <mergeCell ref="DT17:DT19"/>
    <mergeCell ref="DU17:DV17"/>
    <mergeCell ref="DW17:DW19"/>
    <mergeCell ref="DX17:DX19"/>
    <mergeCell ref="DV9:DW9"/>
    <mergeCell ref="DX9:DY9"/>
    <mergeCell ref="DV10:DW10"/>
    <mergeCell ref="DX10:DY10"/>
    <mergeCell ref="DV11:DW11"/>
    <mergeCell ref="DX11:DY11"/>
    <mergeCell ref="DU13:DV13"/>
    <mergeCell ref="DR14:DR16"/>
    <mergeCell ref="DS14:DS16"/>
    <mergeCell ref="DT14:DT16"/>
    <mergeCell ref="DU14:DV14"/>
    <mergeCell ref="DW14:DW16"/>
    <mergeCell ref="DX14:DX16"/>
    <mergeCell ref="DY14:DY16"/>
    <mergeCell ref="DR23:DR25"/>
    <mergeCell ref="DS23:DS25"/>
    <mergeCell ref="DT23:DT25"/>
    <mergeCell ref="DU23:DV23"/>
    <mergeCell ref="DW23:DW25"/>
    <mergeCell ref="DX23:DX25"/>
    <mergeCell ref="DY23:DY25"/>
    <mergeCell ref="DQ24:DQ25"/>
    <mergeCell ref="DU24:DV24"/>
    <mergeCell ref="DU25:DV25"/>
    <mergeCell ref="DY17:DY19"/>
    <mergeCell ref="DQ18:DQ19"/>
    <mergeCell ref="DU18:DV18"/>
    <mergeCell ref="DU19:DV19"/>
    <mergeCell ref="DR20:DR22"/>
    <mergeCell ref="DS20:DS22"/>
    <mergeCell ref="DT20:DT22"/>
    <mergeCell ref="DU20:DV20"/>
    <mergeCell ref="DW20:DW22"/>
    <mergeCell ref="DX20:DX22"/>
    <mergeCell ref="DY20:DY22"/>
    <mergeCell ref="DQ21:DQ22"/>
    <mergeCell ref="DU21:DV21"/>
    <mergeCell ref="DU22:DV22"/>
    <mergeCell ref="DR29:DR31"/>
    <mergeCell ref="DS29:DS31"/>
    <mergeCell ref="DT29:DT31"/>
    <mergeCell ref="DU29:DV29"/>
    <mergeCell ref="DW29:DW31"/>
    <mergeCell ref="DX29:DX31"/>
    <mergeCell ref="DY29:DY31"/>
    <mergeCell ref="DQ30:DQ31"/>
    <mergeCell ref="DU30:DV30"/>
    <mergeCell ref="DU31:DV31"/>
    <mergeCell ref="DR26:DR28"/>
    <mergeCell ref="DS26:DS28"/>
    <mergeCell ref="DT26:DT28"/>
    <mergeCell ref="DU26:DV26"/>
    <mergeCell ref="DW26:DW28"/>
    <mergeCell ref="DX26:DX28"/>
    <mergeCell ref="DY26:DY28"/>
    <mergeCell ref="DQ27:DQ28"/>
    <mergeCell ref="DU27:DV27"/>
    <mergeCell ref="DU28:DV28"/>
    <mergeCell ref="DR35:DR37"/>
    <mergeCell ref="DS35:DS37"/>
    <mergeCell ref="DT35:DT37"/>
    <mergeCell ref="DU35:DV35"/>
    <mergeCell ref="DW35:DW37"/>
    <mergeCell ref="DX35:DX37"/>
    <mergeCell ref="DY35:DY37"/>
    <mergeCell ref="DQ36:DQ37"/>
    <mergeCell ref="DU36:DV36"/>
    <mergeCell ref="DU37:DV37"/>
    <mergeCell ref="DR32:DR34"/>
    <mergeCell ref="DS32:DS34"/>
    <mergeCell ref="DT32:DT34"/>
    <mergeCell ref="DU32:DV32"/>
    <mergeCell ref="DW32:DW34"/>
    <mergeCell ref="DX32:DX34"/>
    <mergeCell ref="DY32:DY34"/>
    <mergeCell ref="DQ33:DQ34"/>
    <mergeCell ref="DU33:DV33"/>
    <mergeCell ref="DU34:DV34"/>
    <mergeCell ref="DR41:DR43"/>
    <mergeCell ref="DS41:DS43"/>
    <mergeCell ref="DT41:DT43"/>
    <mergeCell ref="DU41:DV41"/>
    <mergeCell ref="DW41:DW43"/>
    <mergeCell ref="DX41:DX43"/>
    <mergeCell ref="DY41:DY43"/>
    <mergeCell ref="DQ42:DQ43"/>
    <mergeCell ref="DU42:DV42"/>
    <mergeCell ref="DU43:DV43"/>
    <mergeCell ref="DR38:DR40"/>
    <mergeCell ref="DS38:DS40"/>
    <mergeCell ref="DT38:DT40"/>
    <mergeCell ref="DU38:DV38"/>
    <mergeCell ref="DW38:DW40"/>
    <mergeCell ref="DX38:DX40"/>
    <mergeCell ref="DY38:DY40"/>
    <mergeCell ref="DQ39:DQ40"/>
    <mergeCell ref="DU39:DV39"/>
    <mergeCell ref="DU40:DV40"/>
    <mergeCell ref="DR47:DR49"/>
    <mergeCell ref="DS47:DS49"/>
    <mergeCell ref="DT47:DT49"/>
    <mergeCell ref="DU47:DV47"/>
    <mergeCell ref="DW47:DW49"/>
    <mergeCell ref="DX47:DX49"/>
    <mergeCell ref="DY47:DY49"/>
    <mergeCell ref="DQ48:DQ49"/>
    <mergeCell ref="DU48:DV48"/>
    <mergeCell ref="DU49:DV49"/>
    <mergeCell ref="DR44:DR46"/>
    <mergeCell ref="DS44:DS46"/>
    <mergeCell ref="DT44:DT46"/>
    <mergeCell ref="DU44:DV44"/>
    <mergeCell ref="DW44:DW46"/>
    <mergeCell ref="DX44:DX46"/>
    <mergeCell ref="DY44:DY46"/>
    <mergeCell ref="DQ45:DQ46"/>
    <mergeCell ref="DU45:DV45"/>
    <mergeCell ref="DU46:DV46"/>
    <mergeCell ref="DR53:DR55"/>
    <mergeCell ref="DS53:DS55"/>
    <mergeCell ref="DT53:DT55"/>
    <mergeCell ref="DU53:DV53"/>
    <mergeCell ref="DW53:DW55"/>
    <mergeCell ref="DX53:DX55"/>
    <mergeCell ref="DY53:DY55"/>
    <mergeCell ref="DQ54:DQ55"/>
    <mergeCell ref="DU54:DV54"/>
    <mergeCell ref="DU55:DV55"/>
    <mergeCell ref="DR50:DR52"/>
    <mergeCell ref="DS50:DS52"/>
    <mergeCell ref="DT50:DT52"/>
    <mergeCell ref="DU50:DV50"/>
    <mergeCell ref="DW50:DW52"/>
    <mergeCell ref="DX50:DX52"/>
    <mergeCell ref="DY50:DY52"/>
    <mergeCell ref="DQ51:DQ52"/>
    <mergeCell ref="DU51:DV51"/>
    <mergeCell ref="DU52:DV52"/>
    <mergeCell ref="DR59:DR61"/>
    <mergeCell ref="DS59:DS61"/>
    <mergeCell ref="DT59:DT61"/>
    <mergeCell ref="DU59:DV59"/>
    <mergeCell ref="DW59:DW61"/>
    <mergeCell ref="DX59:DX61"/>
    <mergeCell ref="DY59:DY61"/>
    <mergeCell ref="DQ60:DQ61"/>
    <mergeCell ref="DU60:DV60"/>
    <mergeCell ref="DU61:DV61"/>
    <mergeCell ref="DR56:DR58"/>
    <mergeCell ref="DS56:DS58"/>
    <mergeCell ref="DT56:DT58"/>
    <mergeCell ref="DU56:DV56"/>
    <mergeCell ref="DW56:DW58"/>
    <mergeCell ref="DX56:DX58"/>
    <mergeCell ref="DY56:DY58"/>
    <mergeCell ref="DQ57:DQ58"/>
    <mergeCell ref="DU57:DV57"/>
    <mergeCell ref="DU58:DV58"/>
    <mergeCell ref="DR65:DR67"/>
    <mergeCell ref="DS65:DS67"/>
    <mergeCell ref="DT65:DT67"/>
    <mergeCell ref="DU65:DV65"/>
    <mergeCell ref="DW65:DW67"/>
    <mergeCell ref="DX65:DX67"/>
    <mergeCell ref="DY65:DY67"/>
    <mergeCell ref="DQ66:DQ67"/>
    <mergeCell ref="DU66:DV66"/>
    <mergeCell ref="DU67:DV67"/>
    <mergeCell ref="DR62:DR64"/>
    <mergeCell ref="DS62:DS64"/>
    <mergeCell ref="DT62:DT64"/>
    <mergeCell ref="DU62:DV62"/>
    <mergeCell ref="DW62:DW64"/>
    <mergeCell ref="DX62:DX64"/>
    <mergeCell ref="DY62:DY64"/>
    <mergeCell ref="DQ63:DQ64"/>
    <mergeCell ref="DU63:DV63"/>
    <mergeCell ref="DU64:DV64"/>
    <mergeCell ref="DR71:DR73"/>
    <mergeCell ref="DS71:DS73"/>
    <mergeCell ref="DT71:DT73"/>
    <mergeCell ref="DU71:DV71"/>
    <mergeCell ref="DW71:DW73"/>
    <mergeCell ref="DX71:DX73"/>
    <mergeCell ref="DY71:DY73"/>
    <mergeCell ref="DQ72:DQ73"/>
    <mergeCell ref="DU72:DV72"/>
    <mergeCell ref="DU73:DV73"/>
    <mergeCell ref="DR68:DR70"/>
    <mergeCell ref="DS68:DS70"/>
    <mergeCell ref="DT68:DT70"/>
    <mergeCell ref="DU68:DV68"/>
    <mergeCell ref="DW68:DW70"/>
    <mergeCell ref="DX68:DX70"/>
    <mergeCell ref="DY68:DY70"/>
    <mergeCell ref="DQ69:DQ70"/>
    <mergeCell ref="DU69:DV69"/>
    <mergeCell ref="DU70:DV70"/>
    <mergeCell ref="DR77:DR79"/>
    <mergeCell ref="DS77:DS79"/>
    <mergeCell ref="DT77:DT79"/>
    <mergeCell ref="DU77:DV77"/>
    <mergeCell ref="DW77:DW79"/>
    <mergeCell ref="DX77:DX79"/>
    <mergeCell ref="DY77:DY79"/>
    <mergeCell ref="DQ78:DQ79"/>
    <mergeCell ref="DU78:DV78"/>
    <mergeCell ref="DU79:DV79"/>
    <mergeCell ref="DR74:DR76"/>
    <mergeCell ref="DS74:DS76"/>
    <mergeCell ref="DT74:DT76"/>
    <mergeCell ref="DU74:DV74"/>
    <mergeCell ref="DW74:DW76"/>
    <mergeCell ref="DX74:DX76"/>
    <mergeCell ref="DY74:DY76"/>
    <mergeCell ref="DQ75:DQ76"/>
    <mergeCell ref="DU75:DV75"/>
    <mergeCell ref="DU76:DV76"/>
    <mergeCell ref="DR83:DR85"/>
    <mergeCell ref="DS83:DS85"/>
    <mergeCell ref="DT83:DT85"/>
    <mergeCell ref="DU83:DV83"/>
    <mergeCell ref="DW83:DW85"/>
    <mergeCell ref="DX83:DX85"/>
    <mergeCell ref="DY83:DY85"/>
    <mergeCell ref="DQ84:DQ85"/>
    <mergeCell ref="DU84:DV84"/>
    <mergeCell ref="DU85:DV85"/>
    <mergeCell ref="DR80:DR82"/>
    <mergeCell ref="DS80:DS82"/>
    <mergeCell ref="DT80:DT82"/>
    <mergeCell ref="DU80:DV80"/>
    <mergeCell ref="DW80:DW82"/>
    <mergeCell ref="DX80:DX82"/>
    <mergeCell ref="DY80:DY82"/>
    <mergeCell ref="DQ81:DQ82"/>
    <mergeCell ref="DU81:DV81"/>
    <mergeCell ref="DU82:DV82"/>
    <mergeCell ref="DR89:DR91"/>
    <mergeCell ref="DS89:DS91"/>
    <mergeCell ref="DT89:DT91"/>
    <mergeCell ref="DU89:DV89"/>
    <mergeCell ref="DW89:DW91"/>
    <mergeCell ref="DX89:DX91"/>
    <mergeCell ref="DY89:DY91"/>
    <mergeCell ref="DQ90:DQ91"/>
    <mergeCell ref="DU90:DV90"/>
    <mergeCell ref="DU91:DV91"/>
    <mergeCell ref="DR86:DR88"/>
    <mergeCell ref="DS86:DS88"/>
    <mergeCell ref="DT86:DT88"/>
    <mergeCell ref="DU86:DV86"/>
    <mergeCell ref="DW86:DW88"/>
    <mergeCell ref="DX86:DX88"/>
    <mergeCell ref="DY86:DY88"/>
    <mergeCell ref="DQ87:DQ88"/>
    <mergeCell ref="DU87:DV87"/>
    <mergeCell ref="DU88:DV88"/>
    <mergeCell ref="DR95:DR97"/>
    <mergeCell ref="DS95:DS97"/>
    <mergeCell ref="DT95:DT97"/>
    <mergeCell ref="DU95:DV95"/>
    <mergeCell ref="DW95:DW97"/>
    <mergeCell ref="DX95:DX97"/>
    <mergeCell ref="DY95:DY97"/>
    <mergeCell ref="DQ96:DQ97"/>
    <mergeCell ref="DU96:DV96"/>
    <mergeCell ref="DU97:DV97"/>
    <mergeCell ref="DR92:DR94"/>
    <mergeCell ref="DS92:DS94"/>
    <mergeCell ref="DT92:DT94"/>
    <mergeCell ref="DU92:DV92"/>
    <mergeCell ref="DW92:DW94"/>
    <mergeCell ref="DX92:DX94"/>
    <mergeCell ref="DY92:DY94"/>
    <mergeCell ref="DQ93:DQ94"/>
    <mergeCell ref="DU93:DV93"/>
    <mergeCell ref="DU94:DV94"/>
    <mergeCell ref="DR101:DR103"/>
    <mergeCell ref="DS101:DS103"/>
    <mergeCell ref="DT101:DT103"/>
    <mergeCell ref="DU101:DV101"/>
    <mergeCell ref="DW101:DW103"/>
    <mergeCell ref="DX101:DX103"/>
    <mergeCell ref="DY101:DY103"/>
    <mergeCell ref="DQ102:DQ103"/>
    <mergeCell ref="DU102:DV102"/>
    <mergeCell ref="DU103:DV103"/>
    <mergeCell ref="DR98:DR100"/>
    <mergeCell ref="DS98:DS100"/>
    <mergeCell ref="DT98:DT100"/>
    <mergeCell ref="DU98:DV98"/>
    <mergeCell ref="DW98:DW100"/>
    <mergeCell ref="DX98:DX100"/>
    <mergeCell ref="DY98:DY100"/>
    <mergeCell ref="DQ99:DQ100"/>
    <mergeCell ref="DU99:DV99"/>
    <mergeCell ref="DU100:DV100"/>
    <mergeCell ref="EA15:EA16"/>
    <mergeCell ref="EE15:EF15"/>
    <mergeCell ref="EE16:EF16"/>
    <mergeCell ref="EB17:EB19"/>
    <mergeCell ref="EC17:EC19"/>
    <mergeCell ref="ED17:ED19"/>
    <mergeCell ref="EE17:EF17"/>
    <mergeCell ref="EG17:EG19"/>
    <mergeCell ref="EH17:EH19"/>
    <mergeCell ref="EF9:EG9"/>
    <mergeCell ref="EH9:EI9"/>
    <mergeCell ref="EF10:EG10"/>
    <mergeCell ref="EH10:EI10"/>
    <mergeCell ref="EF11:EG11"/>
    <mergeCell ref="EH11:EI11"/>
    <mergeCell ref="EE13:EF13"/>
    <mergeCell ref="EB14:EB16"/>
    <mergeCell ref="EC14:EC16"/>
    <mergeCell ref="ED14:ED16"/>
    <mergeCell ref="EE14:EF14"/>
    <mergeCell ref="EG14:EG16"/>
    <mergeCell ref="EH14:EH16"/>
    <mergeCell ref="EI14:EI16"/>
    <mergeCell ref="EB23:EB25"/>
    <mergeCell ref="EC23:EC25"/>
    <mergeCell ref="ED23:ED25"/>
    <mergeCell ref="EE23:EF23"/>
    <mergeCell ref="EG23:EG25"/>
    <mergeCell ref="EH23:EH25"/>
    <mergeCell ref="EI23:EI25"/>
    <mergeCell ref="EA24:EA25"/>
    <mergeCell ref="EE24:EF24"/>
    <mergeCell ref="EE25:EF25"/>
    <mergeCell ref="EI17:EI19"/>
    <mergeCell ref="EA18:EA19"/>
    <mergeCell ref="EE18:EF18"/>
    <mergeCell ref="EE19:EF19"/>
    <mergeCell ref="EB20:EB22"/>
    <mergeCell ref="EC20:EC22"/>
    <mergeCell ref="ED20:ED22"/>
    <mergeCell ref="EE20:EF20"/>
    <mergeCell ref="EG20:EG22"/>
    <mergeCell ref="EH20:EH22"/>
    <mergeCell ref="EI20:EI22"/>
    <mergeCell ref="EA21:EA22"/>
    <mergeCell ref="EE21:EF21"/>
    <mergeCell ref="EE22:EF22"/>
    <mergeCell ref="EB29:EB31"/>
    <mergeCell ref="EC29:EC31"/>
    <mergeCell ref="ED29:ED31"/>
    <mergeCell ref="EE29:EF29"/>
    <mergeCell ref="EG29:EG31"/>
    <mergeCell ref="EH29:EH31"/>
    <mergeCell ref="EI29:EI31"/>
    <mergeCell ref="EA30:EA31"/>
    <mergeCell ref="EE30:EF30"/>
    <mergeCell ref="EE31:EF31"/>
    <mergeCell ref="EB26:EB28"/>
    <mergeCell ref="EC26:EC28"/>
    <mergeCell ref="ED26:ED28"/>
    <mergeCell ref="EE26:EF26"/>
    <mergeCell ref="EG26:EG28"/>
    <mergeCell ref="EH26:EH28"/>
    <mergeCell ref="EI26:EI28"/>
    <mergeCell ref="EA27:EA28"/>
    <mergeCell ref="EE27:EF27"/>
    <mergeCell ref="EE28:EF28"/>
    <mergeCell ref="EB35:EB37"/>
    <mergeCell ref="EC35:EC37"/>
    <mergeCell ref="ED35:ED37"/>
    <mergeCell ref="EE35:EF35"/>
    <mergeCell ref="EG35:EG37"/>
    <mergeCell ref="EH35:EH37"/>
    <mergeCell ref="EI35:EI37"/>
    <mergeCell ref="EA36:EA37"/>
    <mergeCell ref="EE36:EF36"/>
    <mergeCell ref="EE37:EF37"/>
    <mergeCell ref="EB32:EB34"/>
    <mergeCell ref="EC32:EC34"/>
    <mergeCell ref="ED32:ED34"/>
    <mergeCell ref="EE32:EF32"/>
    <mergeCell ref="EG32:EG34"/>
    <mergeCell ref="EH32:EH34"/>
    <mergeCell ref="EI32:EI34"/>
    <mergeCell ref="EA33:EA34"/>
    <mergeCell ref="EE33:EF33"/>
    <mergeCell ref="EE34:EF34"/>
    <mergeCell ref="EB41:EB43"/>
    <mergeCell ref="EC41:EC43"/>
    <mergeCell ref="ED41:ED43"/>
    <mergeCell ref="EE41:EF41"/>
    <mergeCell ref="EG41:EG43"/>
    <mergeCell ref="EH41:EH43"/>
    <mergeCell ref="EI41:EI43"/>
    <mergeCell ref="EA42:EA43"/>
    <mergeCell ref="EE42:EF42"/>
    <mergeCell ref="EE43:EF43"/>
    <mergeCell ref="EB38:EB40"/>
    <mergeCell ref="EC38:EC40"/>
    <mergeCell ref="ED38:ED40"/>
    <mergeCell ref="EE38:EF38"/>
    <mergeCell ref="EG38:EG40"/>
    <mergeCell ref="EH38:EH40"/>
    <mergeCell ref="EI38:EI40"/>
    <mergeCell ref="EA39:EA40"/>
    <mergeCell ref="EE39:EF39"/>
    <mergeCell ref="EE40:EF40"/>
    <mergeCell ref="EB47:EB49"/>
    <mergeCell ref="EC47:EC49"/>
    <mergeCell ref="ED47:ED49"/>
    <mergeCell ref="EE47:EF47"/>
    <mergeCell ref="EG47:EG49"/>
    <mergeCell ref="EH47:EH49"/>
    <mergeCell ref="EI47:EI49"/>
    <mergeCell ref="EA48:EA49"/>
    <mergeCell ref="EE48:EF48"/>
    <mergeCell ref="EE49:EF49"/>
    <mergeCell ref="EB44:EB46"/>
    <mergeCell ref="EC44:EC46"/>
    <mergeCell ref="ED44:ED46"/>
    <mergeCell ref="EE44:EF44"/>
    <mergeCell ref="EG44:EG46"/>
    <mergeCell ref="EH44:EH46"/>
    <mergeCell ref="EI44:EI46"/>
    <mergeCell ref="EA45:EA46"/>
    <mergeCell ref="EE45:EF45"/>
    <mergeCell ref="EE46:EF46"/>
    <mergeCell ref="EB53:EB55"/>
    <mergeCell ref="EC53:EC55"/>
    <mergeCell ref="ED53:ED55"/>
    <mergeCell ref="EE53:EF53"/>
    <mergeCell ref="EG53:EG55"/>
    <mergeCell ref="EH53:EH55"/>
    <mergeCell ref="EI53:EI55"/>
    <mergeCell ref="EA54:EA55"/>
    <mergeCell ref="EE54:EF54"/>
    <mergeCell ref="EE55:EF55"/>
    <mergeCell ref="EB50:EB52"/>
    <mergeCell ref="EC50:EC52"/>
    <mergeCell ref="ED50:ED52"/>
    <mergeCell ref="EE50:EF50"/>
    <mergeCell ref="EG50:EG52"/>
    <mergeCell ref="EH50:EH52"/>
    <mergeCell ref="EI50:EI52"/>
    <mergeCell ref="EA51:EA52"/>
    <mergeCell ref="EE51:EF51"/>
    <mergeCell ref="EE52:EF52"/>
    <mergeCell ref="EB59:EB61"/>
    <mergeCell ref="EC59:EC61"/>
    <mergeCell ref="ED59:ED61"/>
    <mergeCell ref="EE59:EF59"/>
    <mergeCell ref="EG59:EG61"/>
    <mergeCell ref="EH59:EH61"/>
    <mergeCell ref="EI59:EI61"/>
    <mergeCell ref="EA60:EA61"/>
    <mergeCell ref="EE60:EF60"/>
    <mergeCell ref="EE61:EF61"/>
    <mergeCell ref="EB56:EB58"/>
    <mergeCell ref="EC56:EC58"/>
    <mergeCell ref="ED56:ED58"/>
    <mergeCell ref="EE56:EF56"/>
    <mergeCell ref="EG56:EG58"/>
    <mergeCell ref="EH56:EH58"/>
    <mergeCell ref="EI56:EI58"/>
    <mergeCell ref="EA57:EA58"/>
    <mergeCell ref="EE57:EF57"/>
    <mergeCell ref="EE58:EF58"/>
    <mergeCell ref="EB65:EB67"/>
    <mergeCell ref="EC65:EC67"/>
    <mergeCell ref="ED65:ED67"/>
    <mergeCell ref="EE65:EF65"/>
    <mergeCell ref="EG65:EG67"/>
    <mergeCell ref="EH65:EH67"/>
    <mergeCell ref="EI65:EI67"/>
    <mergeCell ref="EA66:EA67"/>
    <mergeCell ref="EE66:EF66"/>
    <mergeCell ref="EE67:EF67"/>
    <mergeCell ref="EB62:EB64"/>
    <mergeCell ref="EC62:EC64"/>
    <mergeCell ref="ED62:ED64"/>
    <mergeCell ref="EE62:EF62"/>
    <mergeCell ref="EG62:EG64"/>
    <mergeCell ref="EH62:EH64"/>
    <mergeCell ref="EI62:EI64"/>
    <mergeCell ref="EA63:EA64"/>
    <mergeCell ref="EE63:EF63"/>
    <mergeCell ref="EE64:EF64"/>
    <mergeCell ref="EB71:EB73"/>
    <mergeCell ref="EC71:EC73"/>
    <mergeCell ref="ED71:ED73"/>
    <mergeCell ref="EE71:EF71"/>
    <mergeCell ref="EG71:EG73"/>
    <mergeCell ref="EH71:EH73"/>
    <mergeCell ref="EI71:EI73"/>
    <mergeCell ref="EA72:EA73"/>
    <mergeCell ref="EE72:EF72"/>
    <mergeCell ref="EE73:EF73"/>
    <mergeCell ref="EB68:EB70"/>
    <mergeCell ref="EC68:EC70"/>
    <mergeCell ref="ED68:ED70"/>
    <mergeCell ref="EE68:EF68"/>
    <mergeCell ref="EG68:EG70"/>
    <mergeCell ref="EH68:EH70"/>
    <mergeCell ref="EI68:EI70"/>
    <mergeCell ref="EA69:EA70"/>
    <mergeCell ref="EE69:EF69"/>
    <mergeCell ref="EE70:EF70"/>
    <mergeCell ref="EB77:EB79"/>
    <mergeCell ref="EC77:EC79"/>
    <mergeCell ref="ED77:ED79"/>
    <mergeCell ref="EE77:EF77"/>
    <mergeCell ref="EG77:EG79"/>
    <mergeCell ref="EH77:EH79"/>
    <mergeCell ref="EI77:EI79"/>
    <mergeCell ref="EA78:EA79"/>
    <mergeCell ref="EE78:EF78"/>
    <mergeCell ref="EE79:EF79"/>
    <mergeCell ref="EB74:EB76"/>
    <mergeCell ref="EC74:EC76"/>
    <mergeCell ref="ED74:ED76"/>
    <mergeCell ref="EE74:EF74"/>
    <mergeCell ref="EG74:EG76"/>
    <mergeCell ref="EH74:EH76"/>
    <mergeCell ref="EI74:EI76"/>
    <mergeCell ref="EA75:EA76"/>
    <mergeCell ref="EE75:EF75"/>
    <mergeCell ref="EE76:EF76"/>
    <mergeCell ref="EB83:EB85"/>
    <mergeCell ref="EC83:EC85"/>
    <mergeCell ref="ED83:ED85"/>
    <mergeCell ref="EE83:EF83"/>
    <mergeCell ref="EG83:EG85"/>
    <mergeCell ref="EH83:EH85"/>
    <mergeCell ref="EI83:EI85"/>
    <mergeCell ref="EA84:EA85"/>
    <mergeCell ref="EE84:EF84"/>
    <mergeCell ref="EE85:EF85"/>
    <mergeCell ref="EB80:EB82"/>
    <mergeCell ref="EC80:EC82"/>
    <mergeCell ref="ED80:ED82"/>
    <mergeCell ref="EE80:EF80"/>
    <mergeCell ref="EG80:EG82"/>
    <mergeCell ref="EH80:EH82"/>
    <mergeCell ref="EI80:EI82"/>
    <mergeCell ref="EA81:EA82"/>
    <mergeCell ref="EE81:EF81"/>
    <mergeCell ref="EE82:EF82"/>
    <mergeCell ref="EB89:EB91"/>
    <mergeCell ref="EC89:EC91"/>
    <mergeCell ref="ED89:ED91"/>
    <mergeCell ref="EE89:EF89"/>
    <mergeCell ref="EG89:EG91"/>
    <mergeCell ref="EH89:EH91"/>
    <mergeCell ref="EI89:EI91"/>
    <mergeCell ref="EA90:EA91"/>
    <mergeCell ref="EE90:EF90"/>
    <mergeCell ref="EE91:EF91"/>
    <mergeCell ref="EB86:EB88"/>
    <mergeCell ref="EC86:EC88"/>
    <mergeCell ref="ED86:ED88"/>
    <mergeCell ref="EE86:EF86"/>
    <mergeCell ref="EG86:EG88"/>
    <mergeCell ref="EH86:EH88"/>
    <mergeCell ref="EI86:EI88"/>
    <mergeCell ref="EA87:EA88"/>
    <mergeCell ref="EE87:EF87"/>
    <mergeCell ref="EE88:EF88"/>
    <mergeCell ref="EB95:EB97"/>
    <mergeCell ref="EC95:EC97"/>
    <mergeCell ref="ED95:ED97"/>
    <mergeCell ref="EE95:EF95"/>
    <mergeCell ref="EG95:EG97"/>
    <mergeCell ref="EH95:EH97"/>
    <mergeCell ref="EI95:EI97"/>
    <mergeCell ref="EA96:EA97"/>
    <mergeCell ref="EE96:EF96"/>
    <mergeCell ref="EE97:EF97"/>
    <mergeCell ref="EB92:EB94"/>
    <mergeCell ref="EC92:EC94"/>
    <mergeCell ref="ED92:ED94"/>
    <mergeCell ref="EE92:EF92"/>
    <mergeCell ref="EG92:EG94"/>
    <mergeCell ref="EH92:EH94"/>
    <mergeCell ref="EI92:EI94"/>
    <mergeCell ref="EA93:EA94"/>
    <mergeCell ref="EE93:EF93"/>
    <mergeCell ref="EE94:EF94"/>
    <mergeCell ref="EB101:EB103"/>
    <mergeCell ref="EC101:EC103"/>
    <mergeCell ref="ED101:ED103"/>
    <mergeCell ref="EE101:EF101"/>
    <mergeCell ref="EG101:EG103"/>
    <mergeCell ref="EH101:EH103"/>
    <mergeCell ref="EI101:EI103"/>
    <mergeCell ref="EA102:EA103"/>
    <mergeCell ref="EE102:EF102"/>
    <mergeCell ref="EE103:EF103"/>
    <mergeCell ref="EB98:EB100"/>
    <mergeCell ref="EC98:EC100"/>
    <mergeCell ref="ED98:ED100"/>
    <mergeCell ref="EE98:EF98"/>
    <mergeCell ref="EG98:EG100"/>
    <mergeCell ref="EH98:EH100"/>
    <mergeCell ref="EI98:EI100"/>
    <mergeCell ref="EA99:EA100"/>
    <mergeCell ref="EE99:EF99"/>
    <mergeCell ref="EE100:EF100"/>
    <mergeCell ref="EK15:EK16"/>
    <mergeCell ref="EO15:EP15"/>
    <mergeCell ref="EO16:EP16"/>
    <mergeCell ref="EL17:EL19"/>
    <mergeCell ref="EM17:EM19"/>
    <mergeCell ref="EN17:EN19"/>
    <mergeCell ref="EO17:EP17"/>
    <mergeCell ref="EQ17:EQ19"/>
    <mergeCell ref="ER17:ER19"/>
    <mergeCell ref="EP9:EQ9"/>
    <mergeCell ref="ER9:ES9"/>
    <mergeCell ref="EP10:EQ10"/>
    <mergeCell ref="ER10:ES10"/>
    <mergeCell ref="EP11:EQ11"/>
    <mergeCell ref="ER11:ES11"/>
    <mergeCell ref="EO13:EP13"/>
    <mergeCell ref="EL14:EL16"/>
    <mergeCell ref="EM14:EM16"/>
    <mergeCell ref="EN14:EN16"/>
    <mergeCell ref="EO14:EP14"/>
    <mergeCell ref="EQ14:EQ16"/>
    <mergeCell ref="ER14:ER16"/>
    <mergeCell ref="ES14:ES16"/>
    <mergeCell ref="EL23:EL25"/>
    <mergeCell ref="EM23:EM25"/>
    <mergeCell ref="EN23:EN25"/>
    <mergeCell ref="EO23:EP23"/>
    <mergeCell ref="EQ23:EQ25"/>
    <mergeCell ref="ER23:ER25"/>
    <mergeCell ref="ES23:ES25"/>
    <mergeCell ref="EK24:EK25"/>
    <mergeCell ref="EO24:EP24"/>
    <mergeCell ref="EO25:EP25"/>
    <mergeCell ref="ES17:ES19"/>
    <mergeCell ref="EK18:EK19"/>
    <mergeCell ref="EO18:EP18"/>
    <mergeCell ref="EO19:EP19"/>
    <mergeCell ref="EL20:EL22"/>
    <mergeCell ref="EM20:EM22"/>
    <mergeCell ref="EN20:EN22"/>
    <mergeCell ref="EO20:EP20"/>
    <mergeCell ref="EQ20:EQ22"/>
    <mergeCell ref="ER20:ER22"/>
    <mergeCell ref="ES20:ES22"/>
    <mergeCell ref="EK21:EK22"/>
    <mergeCell ref="EO21:EP21"/>
    <mergeCell ref="EO22:EP22"/>
    <mergeCell ref="EL29:EL31"/>
    <mergeCell ref="EM29:EM31"/>
    <mergeCell ref="EN29:EN31"/>
    <mergeCell ref="EO29:EP29"/>
    <mergeCell ref="EQ29:EQ31"/>
    <mergeCell ref="ER29:ER31"/>
    <mergeCell ref="ES29:ES31"/>
    <mergeCell ref="EK30:EK31"/>
    <mergeCell ref="EO30:EP30"/>
    <mergeCell ref="EO31:EP31"/>
    <mergeCell ref="EL26:EL28"/>
    <mergeCell ref="EM26:EM28"/>
    <mergeCell ref="EN26:EN28"/>
    <mergeCell ref="EO26:EP26"/>
    <mergeCell ref="EQ26:EQ28"/>
    <mergeCell ref="ER26:ER28"/>
    <mergeCell ref="ES26:ES28"/>
    <mergeCell ref="EK27:EK28"/>
    <mergeCell ref="EO27:EP27"/>
    <mergeCell ref="EO28:EP28"/>
    <mergeCell ref="EL35:EL37"/>
    <mergeCell ref="EM35:EM37"/>
    <mergeCell ref="EN35:EN37"/>
    <mergeCell ref="EO35:EP35"/>
    <mergeCell ref="EQ35:EQ37"/>
    <mergeCell ref="ER35:ER37"/>
    <mergeCell ref="ES35:ES37"/>
    <mergeCell ref="EK36:EK37"/>
    <mergeCell ref="EO36:EP36"/>
    <mergeCell ref="EO37:EP37"/>
    <mergeCell ref="EL32:EL34"/>
    <mergeCell ref="EM32:EM34"/>
    <mergeCell ref="EN32:EN34"/>
    <mergeCell ref="EO32:EP32"/>
    <mergeCell ref="EQ32:EQ34"/>
    <mergeCell ref="ER32:ER34"/>
    <mergeCell ref="ES32:ES34"/>
    <mergeCell ref="EK33:EK34"/>
    <mergeCell ref="EO33:EP33"/>
    <mergeCell ref="EO34:EP34"/>
    <mergeCell ref="EL41:EL43"/>
    <mergeCell ref="EM41:EM43"/>
    <mergeCell ref="EN41:EN43"/>
    <mergeCell ref="EO41:EP41"/>
    <mergeCell ref="EQ41:EQ43"/>
    <mergeCell ref="ER41:ER43"/>
    <mergeCell ref="ES41:ES43"/>
    <mergeCell ref="EK42:EK43"/>
    <mergeCell ref="EO42:EP42"/>
    <mergeCell ref="EO43:EP43"/>
    <mergeCell ref="EL38:EL40"/>
    <mergeCell ref="EM38:EM40"/>
    <mergeCell ref="EN38:EN40"/>
    <mergeCell ref="EO38:EP38"/>
    <mergeCell ref="EQ38:EQ40"/>
    <mergeCell ref="ER38:ER40"/>
    <mergeCell ref="ES38:ES40"/>
    <mergeCell ref="EK39:EK40"/>
    <mergeCell ref="EO39:EP39"/>
    <mergeCell ref="EO40:EP40"/>
    <mergeCell ref="EL47:EL49"/>
    <mergeCell ref="EM47:EM49"/>
    <mergeCell ref="EN47:EN49"/>
    <mergeCell ref="EO47:EP47"/>
    <mergeCell ref="EQ47:EQ49"/>
    <mergeCell ref="ER47:ER49"/>
    <mergeCell ref="ES47:ES49"/>
    <mergeCell ref="EK48:EK49"/>
    <mergeCell ref="EO48:EP48"/>
    <mergeCell ref="EO49:EP49"/>
    <mergeCell ref="EL44:EL46"/>
    <mergeCell ref="EM44:EM46"/>
    <mergeCell ref="EN44:EN46"/>
    <mergeCell ref="EO44:EP44"/>
    <mergeCell ref="EQ44:EQ46"/>
    <mergeCell ref="ER44:ER46"/>
    <mergeCell ref="ES44:ES46"/>
    <mergeCell ref="EK45:EK46"/>
    <mergeCell ref="EO45:EP45"/>
    <mergeCell ref="EO46:EP46"/>
    <mergeCell ref="EL53:EL55"/>
    <mergeCell ref="EM53:EM55"/>
    <mergeCell ref="EN53:EN55"/>
    <mergeCell ref="EO53:EP53"/>
    <mergeCell ref="EQ53:EQ55"/>
    <mergeCell ref="ER53:ER55"/>
    <mergeCell ref="ES53:ES55"/>
    <mergeCell ref="EK54:EK55"/>
    <mergeCell ref="EO54:EP54"/>
    <mergeCell ref="EO55:EP55"/>
    <mergeCell ref="EL50:EL52"/>
    <mergeCell ref="EM50:EM52"/>
    <mergeCell ref="EN50:EN52"/>
    <mergeCell ref="EO50:EP50"/>
    <mergeCell ref="EQ50:EQ52"/>
    <mergeCell ref="ER50:ER52"/>
    <mergeCell ref="ES50:ES52"/>
    <mergeCell ref="EK51:EK52"/>
    <mergeCell ref="EO51:EP51"/>
    <mergeCell ref="EO52:EP52"/>
    <mergeCell ref="EL59:EL61"/>
    <mergeCell ref="EM59:EM61"/>
    <mergeCell ref="EN59:EN61"/>
    <mergeCell ref="EO59:EP59"/>
    <mergeCell ref="EQ59:EQ61"/>
    <mergeCell ref="ER59:ER61"/>
    <mergeCell ref="ES59:ES61"/>
    <mergeCell ref="EK60:EK61"/>
    <mergeCell ref="EO60:EP60"/>
    <mergeCell ref="EO61:EP61"/>
    <mergeCell ref="EL56:EL58"/>
    <mergeCell ref="EM56:EM58"/>
    <mergeCell ref="EN56:EN58"/>
    <mergeCell ref="EO56:EP56"/>
    <mergeCell ref="EQ56:EQ58"/>
    <mergeCell ref="ER56:ER58"/>
    <mergeCell ref="ES56:ES58"/>
    <mergeCell ref="EK57:EK58"/>
    <mergeCell ref="EO57:EP57"/>
    <mergeCell ref="EO58:EP58"/>
    <mergeCell ref="EL65:EL67"/>
    <mergeCell ref="EM65:EM67"/>
    <mergeCell ref="EN65:EN67"/>
    <mergeCell ref="EO65:EP65"/>
    <mergeCell ref="EQ65:EQ67"/>
    <mergeCell ref="ER65:ER67"/>
    <mergeCell ref="ES65:ES67"/>
    <mergeCell ref="EK66:EK67"/>
    <mergeCell ref="EO66:EP66"/>
    <mergeCell ref="EO67:EP67"/>
    <mergeCell ref="EL62:EL64"/>
    <mergeCell ref="EM62:EM64"/>
    <mergeCell ref="EN62:EN64"/>
    <mergeCell ref="EO62:EP62"/>
    <mergeCell ref="EQ62:EQ64"/>
    <mergeCell ref="ER62:ER64"/>
    <mergeCell ref="ES62:ES64"/>
    <mergeCell ref="EK63:EK64"/>
    <mergeCell ref="EO63:EP63"/>
    <mergeCell ref="EO64:EP64"/>
    <mergeCell ref="EL71:EL73"/>
    <mergeCell ref="EM71:EM73"/>
    <mergeCell ref="EN71:EN73"/>
    <mergeCell ref="EO71:EP71"/>
    <mergeCell ref="EQ71:EQ73"/>
    <mergeCell ref="ER71:ER73"/>
    <mergeCell ref="ES71:ES73"/>
    <mergeCell ref="EK72:EK73"/>
    <mergeCell ref="EO72:EP72"/>
    <mergeCell ref="EO73:EP73"/>
    <mergeCell ref="EL68:EL70"/>
    <mergeCell ref="EM68:EM70"/>
    <mergeCell ref="EN68:EN70"/>
    <mergeCell ref="EO68:EP68"/>
    <mergeCell ref="EQ68:EQ70"/>
    <mergeCell ref="ER68:ER70"/>
    <mergeCell ref="ES68:ES70"/>
    <mergeCell ref="EK69:EK70"/>
    <mergeCell ref="EO69:EP69"/>
    <mergeCell ref="EO70:EP70"/>
    <mergeCell ref="EL77:EL79"/>
    <mergeCell ref="EM77:EM79"/>
    <mergeCell ref="EN77:EN79"/>
    <mergeCell ref="EO77:EP77"/>
    <mergeCell ref="EQ77:EQ79"/>
    <mergeCell ref="ER77:ER79"/>
    <mergeCell ref="ES77:ES79"/>
    <mergeCell ref="EK78:EK79"/>
    <mergeCell ref="EO78:EP78"/>
    <mergeCell ref="EO79:EP79"/>
    <mergeCell ref="EL74:EL76"/>
    <mergeCell ref="EM74:EM76"/>
    <mergeCell ref="EN74:EN76"/>
    <mergeCell ref="EO74:EP74"/>
    <mergeCell ref="EQ74:EQ76"/>
    <mergeCell ref="ER74:ER76"/>
    <mergeCell ref="ES74:ES76"/>
    <mergeCell ref="EK75:EK76"/>
    <mergeCell ref="EO75:EP75"/>
    <mergeCell ref="EO76:EP76"/>
    <mergeCell ref="EL83:EL85"/>
    <mergeCell ref="EM83:EM85"/>
    <mergeCell ref="EN83:EN85"/>
    <mergeCell ref="EO83:EP83"/>
    <mergeCell ref="EQ83:EQ85"/>
    <mergeCell ref="ER83:ER85"/>
    <mergeCell ref="ES83:ES85"/>
    <mergeCell ref="EK84:EK85"/>
    <mergeCell ref="EO84:EP84"/>
    <mergeCell ref="EO85:EP85"/>
    <mergeCell ref="EL80:EL82"/>
    <mergeCell ref="EM80:EM82"/>
    <mergeCell ref="EN80:EN82"/>
    <mergeCell ref="EO80:EP80"/>
    <mergeCell ref="EQ80:EQ82"/>
    <mergeCell ref="ER80:ER82"/>
    <mergeCell ref="ES80:ES82"/>
    <mergeCell ref="EK81:EK82"/>
    <mergeCell ref="EO81:EP81"/>
    <mergeCell ref="EO82:EP82"/>
    <mergeCell ref="EL89:EL91"/>
    <mergeCell ref="EM89:EM91"/>
    <mergeCell ref="EN89:EN91"/>
    <mergeCell ref="EO89:EP89"/>
    <mergeCell ref="EQ89:EQ91"/>
    <mergeCell ref="ER89:ER91"/>
    <mergeCell ref="ES89:ES91"/>
    <mergeCell ref="EK90:EK91"/>
    <mergeCell ref="EO90:EP90"/>
    <mergeCell ref="EO91:EP91"/>
    <mergeCell ref="EL86:EL88"/>
    <mergeCell ref="EM86:EM88"/>
    <mergeCell ref="EN86:EN88"/>
    <mergeCell ref="EO86:EP86"/>
    <mergeCell ref="EQ86:EQ88"/>
    <mergeCell ref="ER86:ER88"/>
    <mergeCell ref="ES86:ES88"/>
    <mergeCell ref="EK87:EK88"/>
    <mergeCell ref="EO87:EP87"/>
    <mergeCell ref="EO88:EP88"/>
    <mergeCell ref="EL95:EL97"/>
    <mergeCell ref="EM95:EM97"/>
    <mergeCell ref="EN95:EN97"/>
    <mergeCell ref="EO95:EP95"/>
    <mergeCell ref="EQ95:EQ97"/>
    <mergeCell ref="ER95:ER97"/>
    <mergeCell ref="ES95:ES97"/>
    <mergeCell ref="EK96:EK97"/>
    <mergeCell ref="EO96:EP96"/>
    <mergeCell ref="EO97:EP97"/>
    <mergeCell ref="EL92:EL94"/>
    <mergeCell ref="EM92:EM94"/>
    <mergeCell ref="EN92:EN94"/>
    <mergeCell ref="EO92:EP92"/>
    <mergeCell ref="EQ92:EQ94"/>
    <mergeCell ref="ER92:ER94"/>
    <mergeCell ref="ES92:ES94"/>
    <mergeCell ref="EK93:EK94"/>
    <mergeCell ref="EO93:EP93"/>
    <mergeCell ref="EO94:EP94"/>
    <mergeCell ref="EL101:EL103"/>
    <mergeCell ref="EM101:EM103"/>
    <mergeCell ref="EN101:EN103"/>
    <mergeCell ref="EO101:EP101"/>
    <mergeCell ref="EQ101:EQ103"/>
    <mergeCell ref="ER101:ER103"/>
    <mergeCell ref="ES101:ES103"/>
    <mergeCell ref="EK102:EK103"/>
    <mergeCell ref="EO102:EP102"/>
    <mergeCell ref="EO103:EP103"/>
    <mergeCell ref="EL98:EL100"/>
    <mergeCell ref="EM98:EM100"/>
    <mergeCell ref="EN98:EN100"/>
    <mergeCell ref="EO98:EP98"/>
    <mergeCell ref="EQ98:EQ100"/>
    <mergeCell ref="ER98:ER100"/>
    <mergeCell ref="ES98:ES100"/>
    <mergeCell ref="EK99:EK100"/>
    <mergeCell ref="EO99:EP99"/>
    <mergeCell ref="EO100:EP100"/>
    <mergeCell ref="EU15:EU16"/>
    <mergeCell ref="EY15:EZ15"/>
    <mergeCell ref="EY16:EZ16"/>
    <mergeCell ref="EV17:EV19"/>
    <mergeCell ref="EW17:EW19"/>
    <mergeCell ref="EX17:EX19"/>
    <mergeCell ref="EY17:EZ17"/>
    <mergeCell ref="FA17:FA19"/>
    <mergeCell ref="FB17:FB19"/>
    <mergeCell ref="EZ9:FA9"/>
    <mergeCell ref="FB9:FC9"/>
    <mergeCell ref="EZ10:FA10"/>
    <mergeCell ref="FB10:FC10"/>
    <mergeCell ref="EZ11:FA11"/>
    <mergeCell ref="FB11:FC11"/>
    <mergeCell ref="EY13:EZ13"/>
    <mergeCell ref="EV14:EV16"/>
    <mergeCell ref="EW14:EW16"/>
    <mergeCell ref="EX14:EX16"/>
    <mergeCell ref="EY14:EZ14"/>
    <mergeCell ref="FA14:FA16"/>
    <mergeCell ref="FB14:FB16"/>
    <mergeCell ref="FC14:FC16"/>
    <mergeCell ref="EV23:EV25"/>
    <mergeCell ref="EW23:EW25"/>
    <mergeCell ref="EX23:EX25"/>
    <mergeCell ref="EY23:EZ23"/>
    <mergeCell ref="FA23:FA25"/>
    <mergeCell ref="FB23:FB25"/>
    <mergeCell ref="FC23:FC25"/>
    <mergeCell ref="EU24:EU25"/>
    <mergeCell ref="EY24:EZ24"/>
    <mergeCell ref="EY25:EZ25"/>
    <mergeCell ref="FC17:FC19"/>
    <mergeCell ref="EU18:EU19"/>
    <mergeCell ref="EY18:EZ18"/>
    <mergeCell ref="EY19:EZ19"/>
    <mergeCell ref="EV20:EV22"/>
    <mergeCell ref="EW20:EW22"/>
    <mergeCell ref="EX20:EX22"/>
    <mergeCell ref="EY20:EZ20"/>
    <mergeCell ref="FA20:FA22"/>
    <mergeCell ref="FB20:FB22"/>
    <mergeCell ref="FC20:FC22"/>
    <mergeCell ref="EU21:EU22"/>
    <mergeCell ref="EY21:EZ21"/>
    <mergeCell ref="EY22:EZ22"/>
    <mergeCell ref="EV29:EV31"/>
    <mergeCell ref="EW29:EW31"/>
    <mergeCell ref="EX29:EX31"/>
    <mergeCell ref="EY29:EZ29"/>
    <mergeCell ref="FA29:FA31"/>
    <mergeCell ref="FB29:FB31"/>
    <mergeCell ref="FC29:FC31"/>
    <mergeCell ref="EU30:EU31"/>
    <mergeCell ref="EY30:EZ30"/>
    <mergeCell ref="EY31:EZ31"/>
    <mergeCell ref="EV26:EV28"/>
    <mergeCell ref="EW26:EW28"/>
    <mergeCell ref="EX26:EX28"/>
    <mergeCell ref="EY26:EZ26"/>
    <mergeCell ref="FA26:FA28"/>
    <mergeCell ref="FB26:FB28"/>
    <mergeCell ref="FC26:FC28"/>
    <mergeCell ref="EU27:EU28"/>
    <mergeCell ref="EY27:EZ27"/>
    <mergeCell ref="EY28:EZ28"/>
    <mergeCell ref="EV35:EV37"/>
    <mergeCell ref="EW35:EW37"/>
    <mergeCell ref="EX35:EX37"/>
    <mergeCell ref="EY35:EZ35"/>
    <mergeCell ref="FA35:FA37"/>
    <mergeCell ref="FB35:FB37"/>
    <mergeCell ref="FC35:FC37"/>
    <mergeCell ref="EU36:EU37"/>
    <mergeCell ref="EY36:EZ36"/>
    <mergeCell ref="EY37:EZ37"/>
    <mergeCell ref="EV32:EV34"/>
    <mergeCell ref="EW32:EW34"/>
    <mergeCell ref="EX32:EX34"/>
    <mergeCell ref="EY32:EZ32"/>
    <mergeCell ref="FA32:FA34"/>
    <mergeCell ref="FB32:FB34"/>
    <mergeCell ref="FC32:FC34"/>
    <mergeCell ref="EU33:EU34"/>
    <mergeCell ref="EY33:EZ33"/>
    <mergeCell ref="EY34:EZ34"/>
    <mergeCell ref="EV41:EV43"/>
    <mergeCell ref="EW41:EW43"/>
    <mergeCell ref="EX41:EX43"/>
    <mergeCell ref="EY41:EZ41"/>
    <mergeCell ref="FA41:FA43"/>
    <mergeCell ref="FB41:FB43"/>
    <mergeCell ref="FC41:FC43"/>
    <mergeCell ref="EU42:EU43"/>
    <mergeCell ref="EY42:EZ42"/>
    <mergeCell ref="EY43:EZ43"/>
    <mergeCell ref="EV38:EV40"/>
    <mergeCell ref="EW38:EW40"/>
    <mergeCell ref="EX38:EX40"/>
    <mergeCell ref="EY38:EZ38"/>
    <mergeCell ref="FA38:FA40"/>
    <mergeCell ref="FB38:FB40"/>
    <mergeCell ref="FC38:FC40"/>
    <mergeCell ref="EU39:EU40"/>
    <mergeCell ref="EY39:EZ39"/>
    <mergeCell ref="EY40:EZ40"/>
    <mergeCell ref="EV47:EV49"/>
    <mergeCell ref="EW47:EW49"/>
    <mergeCell ref="EX47:EX49"/>
    <mergeCell ref="EY47:EZ47"/>
    <mergeCell ref="FA47:FA49"/>
    <mergeCell ref="FB47:FB49"/>
    <mergeCell ref="FC47:FC49"/>
    <mergeCell ref="EU48:EU49"/>
    <mergeCell ref="EY48:EZ48"/>
    <mergeCell ref="EY49:EZ49"/>
    <mergeCell ref="EV44:EV46"/>
    <mergeCell ref="EW44:EW46"/>
    <mergeCell ref="EX44:EX46"/>
    <mergeCell ref="EY44:EZ44"/>
    <mergeCell ref="FA44:FA46"/>
    <mergeCell ref="FB44:FB46"/>
    <mergeCell ref="FC44:FC46"/>
    <mergeCell ref="EU45:EU46"/>
    <mergeCell ref="EY45:EZ45"/>
    <mergeCell ref="EY46:EZ46"/>
    <mergeCell ref="EV53:EV55"/>
    <mergeCell ref="EW53:EW55"/>
    <mergeCell ref="EX53:EX55"/>
    <mergeCell ref="EY53:EZ53"/>
    <mergeCell ref="FA53:FA55"/>
    <mergeCell ref="FB53:FB55"/>
    <mergeCell ref="FC53:FC55"/>
    <mergeCell ref="EU54:EU55"/>
    <mergeCell ref="EY54:EZ54"/>
    <mergeCell ref="EY55:EZ55"/>
    <mergeCell ref="EV50:EV52"/>
    <mergeCell ref="EW50:EW52"/>
    <mergeCell ref="EX50:EX52"/>
    <mergeCell ref="EY50:EZ50"/>
    <mergeCell ref="FA50:FA52"/>
    <mergeCell ref="FB50:FB52"/>
    <mergeCell ref="FC50:FC52"/>
    <mergeCell ref="EU51:EU52"/>
    <mergeCell ref="EY51:EZ51"/>
    <mergeCell ref="EY52:EZ52"/>
    <mergeCell ref="EV59:EV61"/>
    <mergeCell ref="EW59:EW61"/>
    <mergeCell ref="EX59:EX61"/>
    <mergeCell ref="EY59:EZ59"/>
    <mergeCell ref="FA59:FA61"/>
    <mergeCell ref="FB59:FB61"/>
    <mergeCell ref="FC59:FC61"/>
    <mergeCell ref="EU60:EU61"/>
    <mergeCell ref="EY60:EZ60"/>
    <mergeCell ref="EY61:EZ61"/>
    <mergeCell ref="EV56:EV58"/>
    <mergeCell ref="EW56:EW58"/>
    <mergeCell ref="EX56:EX58"/>
    <mergeCell ref="EY56:EZ56"/>
    <mergeCell ref="FA56:FA58"/>
    <mergeCell ref="FB56:FB58"/>
    <mergeCell ref="FC56:FC58"/>
    <mergeCell ref="EU57:EU58"/>
    <mergeCell ref="EY57:EZ57"/>
    <mergeCell ref="EY58:EZ58"/>
    <mergeCell ref="EV65:EV67"/>
    <mergeCell ref="EW65:EW67"/>
    <mergeCell ref="EX65:EX67"/>
    <mergeCell ref="EY65:EZ65"/>
    <mergeCell ref="FA65:FA67"/>
    <mergeCell ref="FB65:FB67"/>
    <mergeCell ref="FC65:FC67"/>
    <mergeCell ref="EU66:EU67"/>
    <mergeCell ref="EY66:EZ66"/>
    <mergeCell ref="EY67:EZ67"/>
    <mergeCell ref="EV62:EV64"/>
    <mergeCell ref="EW62:EW64"/>
    <mergeCell ref="EX62:EX64"/>
    <mergeCell ref="EY62:EZ62"/>
    <mergeCell ref="FA62:FA64"/>
    <mergeCell ref="FB62:FB64"/>
    <mergeCell ref="FC62:FC64"/>
    <mergeCell ref="EU63:EU64"/>
    <mergeCell ref="EY63:EZ63"/>
    <mergeCell ref="EY64:EZ64"/>
    <mergeCell ref="EV71:EV73"/>
    <mergeCell ref="EW71:EW73"/>
    <mergeCell ref="EX71:EX73"/>
    <mergeCell ref="EY71:EZ71"/>
    <mergeCell ref="FA71:FA73"/>
    <mergeCell ref="FB71:FB73"/>
    <mergeCell ref="FC71:FC73"/>
    <mergeCell ref="EU72:EU73"/>
    <mergeCell ref="EY72:EZ72"/>
    <mergeCell ref="EY73:EZ73"/>
    <mergeCell ref="EV68:EV70"/>
    <mergeCell ref="EW68:EW70"/>
    <mergeCell ref="EX68:EX70"/>
    <mergeCell ref="EY68:EZ68"/>
    <mergeCell ref="FA68:FA70"/>
    <mergeCell ref="FB68:FB70"/>
    <mergeCell ref="FC68:FC70"/>
    <mergeCell ref="EU69:EU70"/>
    <mergeCell ref="EY69:EZ69"/>
    <mergeCell ref="EY70:EZ70"/>
    <mergeCell ref="EV77:EV79"/>
    <mergeCell ref="EW77:EW79"/>
    <mergeCell ref="EX77:EX79"/>
    <mergeCell ref="EY77:EZ77"/>
    <mergeCell ref="FA77:FA79"/>
    <mergeCell ref="FB77:FB79"/>
    <mergeCell ref="FC77:FC79"/>
    <mergeCell ref="EU78:EU79"/>
    <mergeCell ref="EY78:EZ78"/>
    <mergeCell ref="EY79:EZ79"/>
    <mergeCell ref="EV74:EV76"/>
    <mergeCell ref="EW74:EW76"/>
    <mergeCell ref="EX74:EX76"/>
    <mergeCell ref="EY74:EZ74"/>
    <mergeCell ref="FA74:FA76"/>
    <mergeCell ref="FB74:FB76"/>
    <mergeCell ref="FC74:FC76"/>
    <mergeCell ref="EU75:EU76"/>
    <mergeCell ref="EY75:EZ75"/>
    <mergeCell ref="EY76:EZ76"/>
    <mergeCell ref="EV83:EV85"/>
    <mergeCell ref="EW83:EW85"/>
    <mergeCell ref="EX83:EX85"/>
    <mergeCell ref="EY83:EZ83"/>
    <mergeCell ref="FA83:FA85"/>
    <mergeCell ref="FB83:FB85"/>
    <mergeCell ref="FC83:FC85"/>
    <mergeCell ref="EU84:EU85"/>
    <mergeCell ref="EY84:EZ84"/>
    <mergeCell ref="EY85:EZ85"/>
    <mergeCell ref="EV80:EV82"/>
    <mergeCell ref="EW80:EW82"/>
    <mergeCell ref="EX80:EX82"/>
    <mergeCell ref="EY80:EZ80"/>
    <mergeCell ref="FA80:FA82"/>
    <mergeCell ref="FB80:FB82"/>
    <mergeCell ref="FC80:FC82"/>
    <mergeCell ref="EU81:EU82"/>
    <mergeCell ref="EY81:EZ81"/>
    <mergeCell ref="EY82:EZ82"/>
    <mergeCell ref="EV89:EV91"/>
    <mergeCell ref="EW89:EW91"/>
    <mergeCell ref="EX89:EX91"/>
    <mergeCell ref="EY89:EZ89"/>
    <mergeCell ref="FA89:FA91"/>
    <mergeCell ref="FB89:FB91"/>
    <mergeCell ref="FC89:FC91"/>
    <mergeCell ref="EU90:EU91"/>
    <mergeCell ref="EY90:EZ90"/>
    <mergeCell ref="EY91:EZ91"/>
    <mergeCell ref="EV86:EV88"/>
    <mergeCell ref="EW86:EW88"/>
    <mergeCell ref="EX86:EX88"/>
    <mergeCell ref="EY86:EZ86"/>
    <mergeCell ref="FA86:FA88"/>
    <mergeCell ref="FB86:FB88"/>
    <mergeCell ref="FC86:FC88"/>
    <mergeCell ref="EU87:EU88"/>
    <mergeCell ref="EY87:EZ87"/>
    <mergeCell ref="EY88:EZ88"/>
    <mergeCell ref="EV95:EV97"/>
    <mergeCell ref="EW95:EW97"/>
    <mergeCell ref="EX95:EX97"/>
    <mergeCell ref="EY95:EZ95"/>
    <mergeCell ref="FA95:FA97"/>
    <mergeCell ref="FB95:FB97"/>
    <mergeCell ref="FC95:FC97"/>
    <mergeCell ref="EU96:EU97"/>
    <mergeCell ref="EY96:EZ96"/>
    <mergeCell ref="EY97:EZ97"/>
    <mergeCell ref="EV92:EV94"/>
    <mergeCell ref="EW92:EW94"/>
    <mergeCell ref="EX92:EX94"/>
    <mergeCell ref="EY92:EZ92"/>
    <mergeCell ref="FA92:FA94"/>
    <mergeCell ref="FB92:FB94"/>
    <mergeCell ref="FC92:FC94"/>
    <mergeCell ref="EU93:EU94"/>
    <mergeCell ref="EY93:EZ93"/>
    <mergeCell ref="EY94:EZ94"/>
    <mergeCell ref="EV101:EV103"/>
    <mergeCell ref="EW101:EW103"/>
    <mergeCell ref="EX101:EX103"/>
    <mergeCell ref="EY101:EZ101"/>
    <mergeCell ref="FA101:FA103"/>
    <mergeCell ref="FB101:FB103"/>
    <mergeCell ref="FC101:FC103"/>
    <mergeCell ref="EU102:EU103"/>
    <mergeCell ref="EY102:EZ102"/>
    <mergeCell ref="EY103:EZ103"/>
    <mergeCell ref="EV98:EV100"/>
    <mergeCell ref="EW98:EW100"/>
    <mergeCell ref="EX98:EX100"/>
    <mergeCell ref="EY98:EZ98"/>
    <mergeCell ref="FA98:FA100"/>
    <mergeCell ref="FB98:FB100"/>
    <mergeCell ref="FC98:FC100"/>
    <mergeCell ref="EU99:EU100"/>
    <mergeCell ref="EY99:EZ99"/>
    <mergeCell ref="EY100:EZ100"/>
    <mergeCell ref="FE15:FE16"/>
    <mergeCell ref="FI15:FJ15"/>
    <mergeCell ref="FI16:FJ16"/>
    <mergeCell ref="FF17:FF19"/>
    <mergeCell ref="FG17:FG19"/>
    <mergeCell ref="FH17:FH19"/>
    <mergeCell ref="FI17:FJ17"/>
    <mergeCell ref="FK17:FK19"/>
    <mergeCell ref="FL17:FL19"/>
    <mergeCell ref="FJ9:FK9"/>
    <mergeCell ref="FL9:FM9"/>
    <mergeCell ref="FJ10:FK10"/>
    <mergeCell ref="FL10:FM10"/>
    <mergeCell ref="FJ11:FK11"/>
    <mergeCell ref="FL11:FM11"/>
    <mergeCell ref="FI13:FJ13"/>
    <mergeCell ref="FF14:FF16"/>
    <mergeCell ref="FG14:FG16"/>
    <mergeCell ref="FH14:FH16"/>
    <mergeCell ref="FI14:FJ14"/>
    <mergeCell ref="FK14:FK16"/>
    <mergeCell ref="FL14:FL16"/>
    <mergeCell ref="FM14:FM16"/>
    <mergeCell ref="FF23:FF25"/>
    <mergeCell ref="FG23:FG25"/>
    <mergeCell ref="FH23:FH25"/>
    <mergeCell ref="FI23:FJ23"/>
    <mergeCell ref="FK23:FK25"/>
    <mergeCell ref="FL23:FL25"/>
    <mergeCell ref="FM23:FM25"/>
    <mergeCell ref="FE24:FE25"/>
    <mergeCell ref="FI24:FJ24"/>
    <mergeCell ref="FI25:FJ25"/>
    <mergeCell ref="FM17:FM19"/>
    <mergeCell ref="FE18:FE19"/>
    <mergeCell ref="FI18:FJ18"/>
    <mergeCell ref="FI19:FJ19"/>
    <mergeCell ref="FF20:FF22"/>
    <mergeCell ref="FG20:FG22"/>
    <mergeCell ref="FH20:FH22"/>
    <mergeCell ref="FI20:FJ20"/>
    <mergeCell ref="FK20:FK22"/>
    <mergeCell ref="FL20:FL22"/>
    <mergeCell ref="FM20:FM22"/>
    <mergeCell ref="FE21:FE22"/>
    <mergeCell ref="FI21:FJ21"/>
    <mergeCell ref="FI22:FJ22"/>
    <mergeCell ref="FF29:FF31"/>
    <mergeCell ref="FG29:FG31"/>
    <mergeCell ref="FH29:FH31"/>
    <mergeCell ref="FI29:FJ29"/>
    <mergeCell ref="FK29:FK31"/>
    <mergeCell ref="FL29:FL31"/>
    <mergeCell ref="FM29:FM31"/>
    <mergeCell ref="FE30:FE31"/>
    <mergeCell ref="FI30:FJ30"/>
    <mergeCell ref="FI31:FJ31"/>
    <mergeCell ref="FF26:FF28"/>
    <mergeCell ref="FG26:FG28"/>
    <mergeCell ref="FH26:FH28"/>
    <mergeCell ref="FI26:FJ26"/>
    <mergeCell ref="FK26:FK28"/>
    <mergeCell ref="FL26:FL28"/>
    <mergeCell ref="FM26:FM28"/>
    <mergeCell ref="FE27:FE28"/>
    <mergeCell ref="FI27:FJ27"/>
    <mergeCell ref="FI28:FJ28"/>
    <mergeCell ref="FF35:FF37"/>
    <mergeCell ref="FG35:FG37"/>
    <mergeCell ref="FH35:FH37"/>
    <mergeCell ref="FI35:FJ35"/>
    <mergeCell ref="FK35:FK37"/>
    <mergeCell ref="FL35:FL37"/>
    <mergeCell ref="FM35:FM37"/>
    <mergeCell ref="FE36:FE37"/>
    <mergeCell ref="FI36:FJ36"/>
    <mergeCell ref="FI37:FJ37"/>
    <mergeCell ref="FF32:FF34"/>
    <mergeCell ref="FG32:FG34"/>
    <mergeCell ref="FH32:FH34"/>
    <mergeCell ref="FI32:FJ32"/>
    <mergeCell ref="FK32:FK34"/>
    <mergeCell ref="FL32:FL34"/>
    <mergeCell ref="FM32:FM34"/>
    <mergeCell ref="FE33:FE34"/>
    <mergeCell ref="FI33:FJ33"/>
    <mergeCell ref="FI34:FJ34"/>
    <mergeCell ref="FF41:FF43"/>
    <mergeCell ref="FG41:FG43"/>
    <mergeCell ref="FH41:FH43"/>
    <mergeCell ref="FI41:FJ41"/>
    <mergeCell ref="FK41:FK43"/>
    <mergeCell ref="FL41:FL43"/>
    <mergeCell ref="FM41:FM43"/>
    <mergeCell ref="FE42:FE43"/>
    <mergeCell ref="FI42:FJ42"/>
    <mergeCell ref="FI43:FJ43"/>
    <mergeCell ref="FF38:FF40"/>
    <mergeCell ref="FG38:FG40"/>
    <mergeCell ref="FH38:FH40"/>
    <mergeCell ref="FI38:FJ38"/>
    <mergeCell ref="FK38:FK40"/>
    <mergeCell ref="FL38:FL40"/>
    <mergeCell ref="FM38:FM40"/>
    <mergeCell ref="FE39:FE40"/>
    <mergeCell ref="FI39:FJ39"/>
    <mergeCell ref="FI40:FJ40"/>
    <mergeCell ref="FF47:FF49"/>
    <mergeCell ref="FG47:FG49"/>
    <mergeCell ref="FH47:FH49"/>
    <mergeCell ref="FI47:FJ47"/>
    <mergeCell ref="FK47:FK49"/>
    <mergeCell ref="FL47:FL49"/>
    <mergeCell ref="FM47:FM49"/>
    <mergeCell ref="FE48:FE49"/>
    <mergeCell ref="FI48:FJ48"/>
    <mergeCell ref="FI49:FJ49"/>
    <mergeCell ref="FF44:FF46"/>
    <mergeCell ref="FG44:FG46"/>
    <mergeCell ref="FH44:FH46"/>
    <mergeCell ref="FI44:FJ44"/>
    <mergeCell ref="FK44:FK46"/>
    <mergeCell ref="FL44:FL46"/>
    <mergeCell ref="FM44:FM46"/>
    <mergeCell ref="FE45:FE46"/>
    <mergeCell ref="FI45:FJ45"/>
    <mergeCell ref="FI46:FJ46"/>
    <mergeCell ref="FF53:FF55"/>
    <mergeCell ref="FG53:FG55"/>
    <mergeCell ref="FH53:FH55"/>
    <mergeCell ref="FI53:FJ53"/>
    <mergeCell ref="FK53:FK55"/>
    <mergeCell ref="FL53:FL55"/>
    <mergeCell ref="FM53:FM55"/>
    <mergeCell ref="FE54:FE55"/>
    <mergeCell ref="FI54:FJ54"/>
    <mergeCell ref="FI55:FJ55"/>
    <mergeCell ref="FF50:FF52"/>
    <mergeCell ref="FG50:FG52"/>
    <mergeCell ref="FH50:FH52"/>
    <mergeCell ref="FI50:FJ50"/>
    <mergeCell ref="FK50:FK52"/>
    <mergeCell ref="FL50:FL52"/>
    <mergeCell ref="FM50:FM52"/>
    <mergeCell ref="FE51:FE52"/>
    <mergeCell ref="FI51:FJ51"/>
    <mergeCell ref="FI52:FJ52"/>
    <mergeCell ref="FF59:FF61"/>
    <mergeCell ref="FG59:FG61"/>
    <mergeCell ref="FH59:FH61"/>
    <mergeCell ref="FI59:FJ59"/>
    <mergeCell ref="FK59:FK61"/>
    <mergeCell ref="FL59:FL61"/>
    <mergeCell ref="FM59:FM61"/>
    <mergeCell ref="FE60:FE61"/>
    <mergeCell ref="FI60:FJ60"/>
    <mergeCell ref="FI61:FJ61"/>
    <mergeCell ref="FF56:FF58"/>
    <mergeCell ref="FG56:FG58"/>
    <mergeCell ref="FH56:FH58"/>
    <mergeCell ref="FI56:FJ56"/>
    <mergeCell ref="FK56:FK58"/>
    <mergeCell ref="FL56:FL58"/>
    <mergeCell ref="FM56:FM58"/>
    <mergeCell ref="FE57:FE58"/>
    <mergeCell ref="FI57:FJ57"/>
    <mergeCell ref="FI58:FJ58"/>
    <mergeCell ref="FF65:FF67"/>
    <mergeCell ref="FG65:FG67"/>
    <mergeCell ref="FH65:FH67"/>
    <mergeCell ref="FI65:FJ65"/>
    <mergeCell ref="FK65:FK67"/>
    <mergeCell ref="FL65:FL67"/>
    <mergeCell ref="FM65:FM67"/>
    <mergeCell ref="FE66:FE67"/>
    <mergeCell ref="FI66:FJ66"/>
    <mergeCell ref="FI67:FJ67"/>
    <mergeCell ref="FF62:FF64"/>
    <mergeCell ref="FG62:FG64"/>
    <mergeCell ref="FH62:FH64"/>
    <mergeCell ref="FI62:FJ62"/>
    <mergeCell ref="FK62:FK64"/>
    <mergeCell ref="FL62:FL64"/>
    <mergeCell ref="FM62:FM64"/>
    <mergeCell ref="FE63:FE64"/>
    <mergeCell ref="FI63:FJ63"/>
    <mergeCell ref="FI64:FJ64"/>
    <mergeCell ref="FF71:FF73"/>
    <mergeCell ref="FG71:FG73"/>
    <mergeCell ref="FH71:FH73"/>
    <mergeCell ref="FI71:FJ71"/>
    <mergeCell ref="FK71:FK73"/>
    <mergeCell ref="FL71:FL73"/>
    <mergeCell ref="FM71:FM73"/>
    <mergeCell ref="FE72:FE73"/>
    <mergeCell ref="FI72:FJ72"/>
    <mergeCell ref="FI73:FJ73"/>
    <mergeCell ref="FF68:FF70"/>
    <mergeCell ref="FG68:FG70"/>
    <mergeCell ref="FH68:FH70"/>
    <mergeCell ref="FI68:FJ68"/>
    <mergeCell ref="FK68:FK70"/>
    <mergeCell ref="FL68:FL70"/>
    <mergeCell ref="FM68:FM70"/>
    <mergeCell ref="FE69:FE70"/>
    <mergeCell ref="FI69:FJ69"/>
    <mergeCell ref="FI70:FJ70"/>
    <mergeCell ref="FF77:FF79"/>
    <mergeCell ref="FG77:FG79"/>
    <mergeCell ref="FH77:FH79"/>
    <mergeCell ref="FI77:FJ77"/>
    <mergeCell ref="FK77:FK79"/>
    <mergeCell ref="FL77:FL79"/>
    <mergeCell ref="FM77:FM79"/>
    <mergeCell ref="FE78:FE79"/>
    <mergeCell ref="FI78:FJ78"/>
    <mergeCell ref="FI79:FJ79"/>
    <mergeCell ref="FF74:FF76"/>
    <mergeCell ref="FG74:FG76"/>
    <mergeCell ref="FH74:FH76"/>
    <mergeCell ref="FI74:FJ74"/>
    <mergeCell ref="FK74:FK76"/>
    <mergeCell ref="FL74:FL76"/>
    <mergeCell ref="FM74:FM76"/>
    <mergeCell ref="FE75:FE76"/>
    <mergeCell ref="FI75:FJ75"/>
    <mergeCell ref="FI76:FJ76"/>
    <mergeCell ref="FF83:FF85"/>
    <mergeCell ref="FG83:FG85"/>
    <mergeCell ref="FH83:FH85"/>
    <mergeCell ref="FI83:FJ83"/>
    <mergeCell ref="FK83:FK85"/>
    <mergeCell ref="FL83:FL85"/>
    <mergeCell ref="FM83:FM85"/>
    <mergeCell ref="FE84:FE85"/>
    <mergeCell ref="FI84:FJ84"/>
    <mergeCell ref="FI85:FJ85"/>
    <mergeCell ref="FF80:FF82"/>
    <mergeCell ref="FG80:FG82"/>
    <mergeCell ref="FH80:FH82"/>
    <mergeCell ref="FI80:FJ80"/>
    <mergeCell ref="FK80:FK82"/>
    <mergeCell ref="FL80:FL82"/>
    <mergeCell ref="FM80:FM82"/>
    <mergeCell ref="FE81:FE82"/>
    <mergeCell ref="FI81:FJ81"/>
    <mergeCell ref="FI82:FJ82"/>
    <mergeCell ref="FF89:FF91"/>
    <mergeCell ref="FG89:FG91"/>
    <mergeCell ref="FH89:FH91"/>
    <mergeCell ref="FI89:FJ89"/>
    <mergeCell ref="FK89:FK91"/>
    <mergeCell ref="FL89:FL91"/>
    <mergeCell ref="FM89:FM91"/>
    <mergeCell ref="FE90:FE91"/>
    <mergeCell ref="FI90:FJ90"/>
    <mergeCell ref="FI91:FJ91"/>
    <mergeCell ref="FF86:FF88"/>
    <mergeCell ref="FG86:FG88"/>
    <mergeCell ref="FH86:FH88"/>
    <mergeCell ref="FI86:FJ86"/>
    <mergeCell ref="FK86:FK88"/>
    <mergeCell ref="FL86:FL88"/>
    <mergeCell ref="FM86:FM88"/>
    <mergeCell ref="FE87:FE88"/>
    <mergeCell ref="FI87:FJ87"/>
    <mergeCell ref="FI88:FJ88"/>
    <mergeCell ref="FF95:FF97"/>
    <mergeCell ref="FG95:FG97"/>
    <mergeCell ref="FH95:FH97"/>
    <mergeCell ref="FI95:FJ95"/>
    <mergeCell ref="FK95:FK97"/>
    <mergeCell ref="FL95:FL97"/>
    <mergeCell ref="FM95:FM97"/>
    <mergeCell ref="FE96:FE97"/>
    <mergeCell ref="FI96:FJ96"/>
    <mergeCell ref="FI97:FJ97"/>
    <mergeCell ref="FF92:FF94"/>
    <mergeCell ref="FG92:FG94"/>
    <mergeCell ref="FH92:FH94"/>
    <mergeCell ref="FI92:FJ92"/>
    <mergeCell ref="FK92:FK94"/>
    <mergeCell ref="FL92:FL94"/>
    <mergeCell ref="FM92:FM94"/>
    <mergeCell ref="FE93:FE94"/>
    <mergeCell ref="FI93:FJ93"/>
    <mergeCell ref="FI94:FJ94"/>
    <mergeCell ref="FF101:FF103"/>
    <mergeCell ref="FG101:FG103"/>
    <mergeCell ref="FH101:FH103"/>
    <mergeCell ref="FI101:FJ101"/>
    <mergeCell ref="FK101:FK103"/>
    <mergeCell ref="FL101:FL103"/>
    <mergeCell ref="FM101:FM103"/>
    <mergeCell ref="FE102:FE103"/>
    <mergeCell ref="FI102:FJ102"/>
    <mergeCell ref="FI103:FJ103"/>
    <mergeCell ref="FF98:FF100"/>
    <mergeCell ref="FG98:FG100"/>
    <mergeCell ref="FH98:FH100"/>
    <mergeCell ref="FI98:FJ98"/>
    <mergeCell ref="FK98:FK100"/>
    <mergeCell ref="FL98:FL100"/>
    <mergeCell ref="FM98:FM100"/>
    <mergeCell ref="FE99:FE100"/>
    <mergeCell ref="FI99:FJ99"/>
    <mergeCell ref="FI100:FJ100"/>
    <mergeCell ref="FO15:FO16"/>
    <mergeCell ref="FS15:FT15"/>
    <mergeCell ref="FS16:FT16"/>
    <mergeCell ref="FP17:FP19"/>
    <mergeCell ref="FQ17:FQ19"/>
    <mergeCell ref="FR17:FR19"/>
    <mergeCell ref="FS17:FT17"/>
    <mergeCell ref="FU17:FU19"/>
    <mergeCell ref="FV17:FV19"/>
    <mergeCell ref="FT9:FU9"/>
    <mergeCell ref="FV9:FW9"/>
    <mergeCell ref="FT10:FU10"/>
    <mergeCell ref="FV10:FW10"/>
    <mergeCell ref="FT11:FU11"/>
    <mergeCell ref="FV11:FW11"/>
    <mergeCell ref="FS13:FT13"/>
    <mergeCell ref="FP14:FP16"/>
    <mergeCell ref="FQ14:FQ16"/>
    <mergeCell ref="FR14:FR16"/>
    <mergeCell ref="FS14:FT14"/>
    <mergeCell ref="FU14:FU16"/>
    <mergeCell ref="FV14:FV16"/>
    <mergeCell ref="FW14:FW16"/>
    <mergeCell ref="FP23:FP25"/>
    <mergeCell ref="FQ23:FQ25"/>
    <mergeCell ref="FR23:FR25"/>
    <mergeCell ref="FS23:FT23"/>
    <mergeCell ref="FU23:FU25"/>
    <mergeCell ref="FV23:FV25"/>
    <mergeCell ref="FW23:FW25"/>
    <mergeCell ref="FO24:FO25"/>
    <mergeCell ref="FS24:FT24"/>
    <mergeCell ref="FS25:FT25"/>
    <mergeCell ref="FW17:FW19"/>
    <mergeCell ref="FO18:FO19"/>
    <mergeCell ref="FS18:FT18"/>
    <mergeCell ref="FS19:FT19"/>
    <mergeCell ref="FP20:FP22"/>
    <mergeCell ref="FQ20:FQ22"/>
    <mergeCell ref="FR20:FR22"/>
    <mergeCell ref="FS20:FT20"/>
    <mergeCell ref="FU20:FU22"/>
    <mergeCell ref="FV20:FV22"/>
    <mergeCell ref="FW20:FW22"/>
    <mergeCell ref="FO21:FO22"/>
    <mergeCell ref="FS21:FT21"/>
    <mergeCell ref="FS22:FT22"/>
    <mergeCell ref="FP29:FP31"/>
    <mergeCell ref="FQ29:FQ31"/>
    <mergeCell ref="FR29:FR31"/>
    <mergeCell ref="FS29:FT29"/>
    <mergeCell ref="FU29:FU31"/>
    <mergeCell ref="FV29:FV31"/>
    <mergeCell ref="FW29:FW31"/>
    <mergeCell ref="FO30:FO31"/>
    <mergeCell ref="FS30:FT30"/>
    <mergeCell ref="FS31:FT31"/>
    <mergeCell ref="FP26:FP28"/>
    <mergeCell ref="FQ26:FQ28"/>
    <mergeCell ref="FR26:FR28"/>
    <mergeCell ref="FS26:FT26"/>
    <mergeCell ref="FU26:FU28"/>
    <mergeCell ref="FV26:FV28"/>
    <mergeCell ref="FW26:FW28"/>
    <mergeCell ref="FO27:FO28"/>
    <mergeCell ref="FS27:FT27"/>
    <mergeCell ref="FS28:FT28"/>
    <mergeCell ref="FP35:FP37"/>
    <mergeCell ref="FQ35:FQ37"/>
    <mergeCell ref="FR35:FR37"/>
    <mergeCell ref="FS35:FT35"/>
    <mergeCell ref="FU35:FU37"/>
    <mergeCell ref="FV35:FV37"/>
    <mergeCell ref="FW35:FW37"/>
    <mergeCell ref="FO36:FO37"/>
    <mergeCell ref="FS36:FT36"/>
    <mergeCell ref="FS37:FT37"/>
    <mergeCell ref="FP32:FP34"/>
    <mergeCell ref="FQ32:FQ34"/>
    <mergeCell ref="FR32:FR34"/>
    <mergeCell ref="FS32:FT32"/>
    <mergeCell ref="FU32:FU34"/>
    <mergeCell ref="FV32:FV34"/>
    <mergeCell ref="FW32:FW34"/>
    <mergeCell ref="FO33:FO34"/>
    <mergeCell ref="FS33:FT33"/>
    <mergeCell ref="FS34:FT34"/>
    <mergeCell ref="FP41:FP43"/>
    <mergeCell ref="FQ41:FQ43"/>
    <mergeCell ref="FR41:FR43"/>
    <mergeCell ref="FS41:FT41"/>
    <mergeCell ref="FU41:FU43"/>
    <mergeCell ref="FV41:FV43"/>
    <mergeCell ref="FW41:FW43"/>
    <mergeCell ref="FO42:FO43"/>
    <mergeCell ref="FS42:FT42"/>
    <mergeCell ref="FS43:FT43"/>
    <mergeCell ref="FP38:FP40"/>
    <mergeCell ref="FQ38:FQ40"/>
    <mergeCell ref="FR38:FR40"/>
    <mergeCell ref="FS38:FT38"/>
    <mergeCell ref="FU38:FU40"/>
    <mergeCell ref="FV38:FV40"/>
    <mergeCell ref="FW38:FW40"/>
    <mergeCell ref="FO39:FO40"/>
    <mergeCell ref="FS39:FT39"/>
    <mergeCell ref="FS40:FT40"/>
    <mergeCell ref="FP47:FP49"/>
    <mergeCell ref="FQ47:FQ49"/>
    <mergeCell ref="FR47:FR49"/>
    <mergeCell ref="FS47:FT47"/>
    <mergeCell ref="FU47:FU49"/>
    <mergeCell ref="FV47:FV49"/>
    <mergeCell ref="FW47:FW49"/>
    <mergeCell ref="FO48:FO49"/>
    <mergeCell ref="FS48:FT48"/>
    <mergeCell ref="FS49:FT49"/>
    <mergeCell ref="FP44:FP46"/>
    <mergeCell ref="FQ44:FQ46"/>
    <mergeCell ref="FR44:FR46"/>
    <mergeCell ref="FS44:FT44"/>
    <mergeCell ref="FU44:FU46"/>
    <mergeCell ref="FV44:FV46"/>
    <mergeCell ref="FW44:FW46"/>
    <mergeCell ref="FO45:FO46"/>
    <mergeCell ref="FS45:FT45"/>
    <mergeCell ref="FS46:FT46"/>
    <mergeCell ref="FP53:FP55"/>
    <mergeCell ref="FQ53:FQ55"/>
    <mergeCell ref="FR53:FR55"/>
    <mergeCell ref="FS53:FT53"/>
    <mergeCell ref="FU53:FU55"/>
    <mergeCell ref="FV53:FV55"/>
    <mergeCell ref="FW53:FW55"/>
    <mergeCell ref="FO54:FO55"/>
    <mergeCell ref="FS54:FT54"/>
    <mergeCell ref="FS55:FT55"/>
    <mergeCell ref="FP50:FP52"/>
    <mergeCell ref="FQ50:FQ52"/>
    <mergeCell ref="FR50:FR52"/>
    <mergeCell ref="FS50:FT50"/>
    <mergeCell ref="FU50:FU52"/>
    <mergeCell ref="FV50:FV52"/>
    <mergeCell ref="FW50:FW52"/>
    <mergeCell ref="FO51:FO52"/>
    <mergeCell ref="FS51:FT51"/>
    <mergeCell ref="FS52:FT52"/>
    <mergeCell ref="FP59:FP61"/>
    <mergeCell ref="FQ59:FQ61"/>
    <mergeCell ref="FR59:FR61"/>
    <mergeCell ref="FS59:FT59"/>
    <mergeCell ref="FU59:FU61"/>
    <mergeCell ref="FV59:FV61"/>
    <mergeCell ref="FW59:FW61"/>
    <mergeCell ref="FO60:FO61"/>
    <mergeCell ref="FS60:FT60"/>
    <mergeCell ref="FS61:FT61"/>
    <mergeCell ref="FP56:FP58"/>
    <mergeCell ref="FQ56:FQ58"/>
    <mergeCell ref="FR56:FR58"/>
    <mergeCell ref="FS56:FT56"/>
    <mergeCell ref="FU56:FU58"/>
    <mergeCell ref="FV56:FV58"/>
    <mergeCell ref="FW56:FW58"/>
    <mergeCell ref="FO57:FO58"/>
    <mergeCell ref="FS57:FT57"/>
    <mergeCell ref="FS58:FT58"/>
    <mergeCell ref="FP65:FP67"/>
    <mergeCell ref="FQ65:FQ67"/>
    <mergeCell ref="FR65:FR67"/>
    <mergeCell ref="FS65:FT65"/>
    <mergeCell ref="FU65:FU67"/>
    <mergeCell ref="FV65:FV67"/>
    <mergeCell ref="FW65:FW67"/>
    <mergeCell ref="FO66:FO67"/>
    <mergeCell ref="FS66:FT66"/>
    <mergeCell ref="FS67:FT67"/>
    <mergeCell ref="FP62:FP64"/>
    <mergeCell ref="FQ62:FQ64"/>
    <mergeCell ref="FR62:FR64"/>
    <mergeCell ref="FS62:FT62"/>
    <mergeCell ref="FU62:FU64"/>
    <mergeCell ref="FV62:FV64"/>
    <mergeCell ref="FW62:FW64"/>
    <mergeCell ref="FO63:FO64"/>
    <mergeCell ref="FS63:FT63"/>
    <mergeCell ref="FS64:FT64"/>
    <mergeCell ref="FP71:FP73"/>
    <mergeCell ref="FQ71:FQ73"/>
    <mergeCell ref="FR71:FR73"/>
    <mergeCell ref="FS71:FT71"/>
    <mergeCell ref="FU71:FU73"/>
    <mergeCell ref="FV71:FV73"/>
    <mergeCell ref="FW71:FW73"/>
    <mergeCell ref="FO72:FO73"/>
    <mergeCell ref="FS72:FT72"/>
    <mergeCell ref="FS73:FT73"/>
    <mergeCell ref="FP68:FP70"/>
    <mergeCell ref="FQ68:FQ70"/>
    <mergeCell ref="FR68:FR70"/>
    <mergeCell ref="FS68:FT68"/>
    <mergeCell ref="FU68:FU70"/>
    <mergeCell ref="FV68:FV70"/>
    <mergeCell ref="FW68:FW70"/>
    <mergeCell ref="FO69:FO70"/>
    <mergeCell ref="FS69:FT69"/>
    <mergeCell ref="FS70:FT70"/>
    <mergeCell ref="FP77:FP79"/>
    <mergeCell ref="FQ77:FQ79"/>
    <mergeCell ref="FR77:FR79"/>
    <mergeCell ref="FS77:FT77"/>
    <mergeCell ref="FU77:FU79"/>
    <mergeCell ref="FV77:FV79"/>
    <mergeCell ref="FW77:FW79"/>
    <mergeCell ref="FO78:FO79"/>
    <mergeCell ref="FS78:FT78"/>
    <mergeCell ref="FS79:FT79"/>
    <mergeCell ref="FP74:FP76"/>
    <mergeCell ref="FQ74:FQ76"/>
    <mergeCell ref="FR74:FR76"/>
    <mergeCell ref="FS74:FT74"/>
    <mergeCell ref="FU74:FU76"/>
    <mergeCell ref="FV74:FV76"/>
    <mergeCell ref="FW74:FW76"/>
    <mergeCell ref="FO75:FO76"/>
    <mergeCell ref="FS75:FT75"/>
    <mergeCell ref="FS76:FT76"/>
    <mergeCell ref="FP83:FP85"/>
    <mergeCell ref="FQ83:FQ85"/>
    <mergeCell ref="FR83:FR85"/>
    <mergeCell ref="FS83:FT83"/>
    <mergeCell ref="FU83:FU85"/>
    <mergeCell ref="FV83:FV85"/>
    <mergeCell ref="FW83:FW85"/>
    <mergeCell ref="FO84:FO85"/>
    <mergeCell ref="FS84:FT84"/>
    <mergeCell ref="FS85:FT85"/>
    <mergeCell ref="FP80:FP82"/>
    <mergeCell ref="FQ80:FQ82"/>
    <mergeCell ref="FR80:FR82"/>
    <mergeCell ref="FS80:FT80"/>
    <mergeCell ref="FU80:FU82"/>
    <mergeCell ref="FV80:FV82"/>
    <mergeCell ref="FW80:FW82"/>
    <mergeCell ref="FO81:FO82"/>
    <mergeCell ref="FS81:FT81"/>
    <mergeCell ref="FS82:FT82"/>
    <mergeCell ref="FP89:FP91"/>
    <mergeCell ref="FQ89:FQ91"/>
    <mergeCell ref="FR89:FR91"/>
    <mergeCell ref="FS89:FT89"/>
    <mergeCell ref="FU89:FU91"/>
    <mergeCell ref="FV89:FV91"/>
    <mergeCell ref="FW89:FW91"/>
    <mergeCell ref="FO90:FO91"/>
    <mergeCell ref="FS90:FT90"/>
    <mergeCell ref="FS91:FT91"/>
    <mergeCell ref="FP86:FP88"/>
    <mergeCell ref="FQ86:FQ88"/>
    <mergeCell ref="FR86:FR88"/>
    <mergeCell ref="FS86:FT86"/>
    <mergeCell ref="FU86:FU88"/>
    <mergeCell ref="FV86:FV88"/>
    <mergeCell ref="FW86:FW88"/>
    <mergeCell ref="FO87:FO88"/>
    <mergeCell ref="FS87:FT87"/>
    <mergeCell ref="FS88:FT88"/>
    <mergeCell ref="FP95:FP97"/>
    <mergeCell ref="FQ95:FQ97"/>
    <mergeCell ref="FR95:FR97"/>
    <mergeCell ref="FS95:FT95"/>
    <mergeCell ref="FU95:FU97"/>
    <mergeCell ref="FV95:FV97"/>
    <mergeCell ref="FW95:FW97"/>
    <mergeCell ref="FO96:FO97"/>
    <mergeCell ref="FS96:FT96"/>
    <mergeCell ref="FS97:FT97"/>
    <mergeCell ref="FP92:FP94"/>
    <mergeCell ref="FQ92:FQ94"/>
    <mergeCell ref="FR92:FR94"/>
    <mergeCell ref="FS92:FT92"/>
    <mergeCell ref="FU92:FU94"/>
    <mergeCell ref="FV92:FV94"/>
    <mergeCell ref="FW92:FW94"/>
    <mergeCell ref="FO93:FO94"/>
    <mergeCell ref="FS93:FT93"/>
    <mergeCell ref="FS94:FT94"/>
    <mergeCell ref="FP101:FP103"/>
    <mergeCell ref="FQ101:FQ103"/>
    <mergeCell ref="FR101:FR103"/>
    <mergeCell ref="FS101:FT101"/>
    <mergeCell ref="FU101:FU103"/>
    <mergeCell ref="FV101:FV103"/>
    <mergeCell ref="FW101:FW103"/>
    <mergeCell ref="FO102:FO103"/>
    <mergeCell ref="FS102:FT102"/>
    <mergeCell ref="FS103:FT103"/>
    <mergeCell ref="FP98:FP100"/>
    <mergeCell ref="FQ98:FQ100"/>
    <mergeCell ref="FR98:FR100"/>
    <mergeCell ref="FS98:FT98"/>
    <mergeCell ref="FU98:FU100"/>
    <mergeCell ref="FV98:FV100"/>
    <mergeCell ref="FW98:FW100"/>
    <mergeCell ref="FO99:FO100"/>
    <mergeCell ref="FS99:FT99"/>
    <mergeCell ref="FS100:FT100"/>
    <mergeCell ref="FY15:FY16"/>
    <mergeCell ref="GC15:GD15"/>
    <mergeCell ref="GC16:GD16"/>
    <mergeCell ref="FZ17:FZ19"/>
    <mergeCell ref="GA17:GA19"/>
    <mergeCell ref="GB17:GB19"/>
    <mergeCell ref="GC17:GD17"/>
    <mergeCell ref="GE17:GE19"/>
    <mergeCell ref="GF17:GF19"/>
    <mergeCell ref="GD9:GE9"/>
    <mergeCell ref="GF9:GG9"/>
    <mergeCell ref="GD10:GE10"/>
    <mergeCell ref="GF10:GG10"/>
    <mergeCell ref="GD11:GE11"/>
    <mergeCell ref="GF11:GG11"/>
    <mergeCell ref="GC13:GD13"/>
    <mergeCell ref="FZ14:FZ16"/>
    <mergeCell ref="GA14:GA16"/>
    <mergeCell ref="GB14:GB16"/>
    <mergeCell ref="GC14:GD14"/>
    <mergeCell ref="GE14:GE16"/>
    <mergeCell ref="GF14:GF16"/>
    <mergeCell ref="GG14:GG16"/>
    <mergeCell ref="FZ23:FZ25"/>
    <mergeCell ref="GA23:GA25"/>
    <mergeCell ref="GB23:GB25"/>
    <mergeCell ref="GC23:GD23"/>
    <mergeCell ref="GE23:GE25"/>
    <mergeCell ref="GF23:GF25"/>
    <mergeCell ref="GG23:GG25"/>
    <mergeCell ref="FY24:FY25"/>
    <mergeCell ref="GC24:GD24"/>
    <mergeCell ref="GC25:GD25"/>
    <mergeCell ref="GG17:GG19"/>
    <mergeCell ref="FY18:FY19"/>
    <mergeCell ref="GC18:GD18"/>
    <mergeCell ref="GC19:GD19"/>
    <mergeCell ref="FZ20:FZ22"/>
    <mergeCell ref="GA20:GA22"/>
    <mergeCell ref="GB20:GB22"/>
    <mergeCell ref="GC20:GD20"/>
    <mergeCell ref="GE20:GE22"/>
    <mergeCell ref="GF20:GF22"/>
    <mergeCell ref="GG20:GG22"/>
    <mergeCell ref="FY21:FY22"/>
    <mergeCell ref="GC21:GD21"/>
    <mergeCell ref="GC22:GD22"/>
    <mergeCell ref="FZ29:FZ31"/>
    <mergeCell ref="GA29:GA31"/>
    <mergeCell ref="GB29:GB31"/>
    <mergeCell ref="GC29:GD29"/>
    <mergeCell ref="GE29:GE31"/>
    <mergeCell ref="GF29:GF31"/>
    <mergeCell ref="GG29:GG31"/>
    <mergeCell ref="FY30:FY31"/>
    <mergeCell ref="GC30:GD30"/>
    <mergeCell ref="GC31:GD31"/>
    <mergeCell ref="FZ26:FZ28"/>
    <mergeCell ref="GA26:GA28"/>
    <mergeCell ref="GB26:GB28"/>
    <mergeCell ref="GC26:GD26"/>
    <mergeCell ref="GE26:GE28"/>
    <mergeCell ref="GF26:GF28"/>
    <mergeCell ref="GG26:GG28"/>
    <mergeCell ref="FY27:FY28"/>
    <mergeCell ref="GC27:GD27"/>
    <mergeCell ref="GC28:GD28"/>
    <mergeCell ref="FZ35:FZ37"/>
    <mergeCell ref="GA35:GA37"/>
    <mergeCell ref="GB35:GB37"/>
    <mergeCell ref="GC35:GD35"/>
    <mergeCell ref="GE35:GE37"/>
    <mergeCell ref="GF35:GF37"/>
    <mergeCell ref="GG35:GG37"/>
    <mergeCell ref="FY36:FY37"/>
    <mergeCell ref="GC36:GD36"/>
    <mergeCell ref="GC37:GD37"/>
    <mergeCell ref="FZ32:FZ34"/>
    <mergeCell ref="GA32:GA34"/>
    <mergeCell ref="GB32:GB34"/>
    <mergeCell ref="GC32:GD32"/>
    <mergeCell ref="GE32:GE34"/>
    <mergeCell ref="GF32:GF34"/>
    <mergeCell ref="GG32:GG34"/>
    <mergeCell ref="FY33:FY34"/>
    <mergeCell ref="GC33:GD33"/>
    <mergeCell ref="GC34:GD34"/>
    <mergeCell ref="FZ41:FZ43"/>
    <mergeCell ref="GA41:GA43"/>
    <mergeCell ref="GB41:GB43"/>
    <mergeCell ref="GC41:GD41"/>
    <mergeCell ref="GE41:GE43"/>
    <mergeCell ref="GF41:GF43"/>
    <mergeCell ref="GG41:GG43"/>
    <mergeCell ref="FY42:FY43"/>
    <mergeCell ref="GC42:GD42"/>
    <mergeCell ref="GC43:GD43"/>
    <mergeCell ref="FZ38:FZ40"/>
    <mergeCell ref="GA38:GA40"/>
    <mergeCell ref="GB38:GB40"/>
    <mergeCell ref="GC38:GD38"/>
    <mergeCell ref="GE38:GE40"/>
    <mergeCell ref="GF38:GF40"/>
    <mergeCell ref="GG38:GG40"/>
    <mergeCell ref="FY39:FY40"/>
    <mergeCell ref="GC39:GD39"/>
    <mergeCell ref="GC40:GD40"/>
    <mergeCell ref="FZ47:FZ49"/>
    <mergeCell ref="GA47:GA49"/>
    <mergeCell ref="GB47:GB49"/>
    <mergeCell ref="GC47:GD47"/>
    <mergeCell ref="GE47:GE49"/>
    <mergeCell ref="GF47:GF49"/>
    <mergeCell ref="GG47:GG49"/>
    <mergeCell ref="FY48:FY49"/>
    <mergeCell ref="GC48:GD48"/>
    <mergeCell ref="GC49:GD49"/>
    <mergeCell ref="FZ44:FZ46"/>
    <mergeCell ref="GA44:GA46"/>
    <mergeCell ref="GB44:GB46"/>
    <mergeCell ref="GC44:GD44"/>
    <mergeCell ref="GE44:GE46"/>
    <mergeCell ref="GF44:GF46"/>
    <mergeCell ref="GG44:GG46"/>
    <mergeCell ref="FY45:FY46"/>
    <mergeCell ref="GC45:GD45"/>
    <mergeCell ref="GC46:GD46"/>
    <mergeCell ref="FZ53:FZ55"/>
    <mergeCell ref="GA53:GA55"/>
    <mergeCell ref="GB53:GB55"/>
    <mergeCell ref="GC53:GD53"/>
    <mergeCell ref="GE53:GE55"/>
    <mergeCell ref="GF53:GF55"/>
    <mergeCell ref="GG53:GG55"/>
    <mergeCell ref="FY54:FY55"/>
    <mergeCell ref="GC54:GD54"/>
    <mergeCell ref="GC55:GD55"/>
    <mergeCell ref="FZ50:FZ52"/>
    <mergeCell ref="GA50:GA52"/>
    <mergeCell ref="GB50:GB52"/>
    <mergeCell ref="GC50:GD50"/>
    <mergeCell ref="GE50:GE52"/>
    <mergeCell ref="GF50:GF52"/>
    <mergeCell ref="GG50:GG52"/>
    <mergeCell ref="FY51:FY52"/>
    <mergeCell ref="GC51:GD51"/>
    <mergeCell ref="GC52:GD52"/>
    <mergeCell ref="FZ59:FZ61"/>
    <mergeCell ref="GA59:GA61"/>
    <mergeCell ref="GB59:GB61"/>
    <mergeCell ref="GC59:GD59"/>
    <mergeCell ref="GE59:GE61"/>
    <mergeCell ref="GF59:GF61"/>
    <mergeCell ref="GG59:GG61"/>
    <mergeCell ref="FY60:FY61"/>
    <mergeCell ref="GC60:GD60"/>
    <mergeCell ref="GC61:GD61"/>
    <mergeCell ref="FZ56:FZ58"/>
    <mergeCell ref="GA56:GA58"/>
    <mergeCell ref="GB56:GB58"/>
    <mergeCell ref="GC56:GD56"/>
    <mergeCell ref="GE56:GE58"/>
    <mergeCell ref="GF56:GF58"/>
    <mergeCell ref="GG56:GG58"/>
    <mergeCell ref="FY57:FY58"/>
    <mergeCell ref="GC57:GD57"/>
    <mergeCell ref="GC58:GD58"/>
    <mergeCell ref="FZ65:FZ67"/>
    <mergeCell ref="GA65:GA67"/>
    <mergeCell ref="GB65:GB67"/>
    <mergeCell ref="GC65:GD65"/>
    <mergeCell ref="GE65:GE67"/>
    <mergeCell ref="GF65:GF67"/>
    <mergeCell ref="GG65:GG67"/>
    <mergeCell ref="FY66:FY67"/>
    <mergeCell ref="GC66:GD66"/>
    <mergeCell ref="GC67:GD67"/>
    <mergeCell ref="FZ62:FZ64"/>
    <mergeCell ref="GA62:GA64"/>
    <mergeCell ref="GB62:GB64"/>
    <mergeCell ref="GC62:GD62"/>
    <mergeCell ref="GE62:GE64"/>
    <mergeCell ref="GF62:GF64"/>
    <mergeCell ref="GG62:GG64"/>
    <mergeCell ref="FY63:FY64"/>
    <mergeCell ref="GC63:GD63"/>
    <mergeCell ref="GC64:GD64"/>
    <mergeCell ref="FZ71:FZ73"/>
    <mergeCell ref="GA71:GA73"/>
    <mergeCell ref="GB71:GB73"/>
    <mergeCell ref="GC71:GD71"/>
    <mergeCell ref="GE71:GE73"/>
    <mergeCell ref="GF71:GF73"/>
    <mergeCell ref="GG71:GG73"/>
    <mergeCell ref="FY72:FY73"/>
    <mergeCell ref="GC72:GD72"/>
    <mergeCell ref="GC73:GD73"/>
    <mergeCell ref="FZ68:FZ70"/>
    <mergeCell ref="GA68:GA70"/>
    <mergeCell ref="GB68:GB70"/>
    <mergeCell ref="GC68:GD68"/>
    <mergeCell ref="GE68:GE70"/>
    <mergeCell ref="GF68:GF70"/>
    <mergeCell ref="GG68:GG70"/>
    <mergeCell ref="FY69:FY70"/>
    <mergeCell ref="GC69:GD69"/>
    <mergeCell ref="GC70:GD70"/>
    <mergeCell ref="FZ77:FZ79"/>
    <mergeCell ref="GA77:GA79"/>
    <mergeCell ref="GB77:GB79"/>
    <mergeCell ref="GC77:GD77"/>
    <mergeCell ref="GE77:GE79"/>
    <mergeCell ref="GF77:GF79"/>
    <mergeCell ref="GG77:GG79"/>
    <mergeCell ref="FY78:FY79"/>
    <mergeCell ref="GC78:GD78"/>
    <mergeCell ref="GC79:GD79"/>
    <mergeCell ref="FZ74:FZ76"/>
    <mergeCell ref="GA74:GA76"/>
    <mergeCell ref="GB74:GB76"/>
    <mergeCell ref="GC74:GD74"/>
    <mergeCell ref="GE74:GE76"/>
    <mergeCell ref="GF74:GF76"/>
    <mergeCell ref="GG74:GG76"/>
    <mergeCell ref="FY75:FY76"/>
    <mergeCell ref="GC75:GD75"/>
    <mergeCell ref="GC76:GD76"/>
    <mergeCell ref="FZ83:FZ85"/>
    <mergeCell ref="GA83:GA85"/>
    <mergeCell ref="GB83:GB85"/>
    <mergeCell ref="GC83:GD83"/>
    <mergeCell ref="GE83:GE85"/>
    <mergeCell ref="GF83:GF85"/>
    <mergeCell ref="GG83:GG85"/>
    <mergeCell ref="FY84:FY85"/>
    <mergeCell ref="GC84:GD84"/>
    <mergeCell ref="GC85:GD85"/>
    <mergeCell ref="FZ80:FZ82"/>
    <mergeCell ref="GA80:GA82"/>
    <mergeCell ref="GB80:GB82"/>
    <mergeCell ref="GC80:GD80"/>
    <mergeCell ref="GE80:GE82"/>
    <mergeCell ref="GF80:GF82"/>
    <mergeCell ref="GG80:GG82"/>
    <mergeCell ref="FY81:FY82"/>
    <mergeCell ref="GC81:GD81"/>
    <mergeCell ref="GC82:GD82"/>
    <mergeCell ref="FZ89:FZ91"/>
    <mergeCell ref="GA89:GA91"/>
    <mergeCell ref="GB89:GB91"/>
    <mergeCell ref="GC89:GD89"/>
    <mergeCell ref="GE89:GE91"/>
    <mergeCell ref="GF89:GF91"/>
    <mergeCell ref="GG89:GG91"/>
    <mergeCell ref="FY90:FY91"/>
    <mergeCell ref="GC90:GD90"/>
    <mergeCell ref="GC91:GD91"/>
    <mergeCell ref="FZ86:FZ88"/>
    <mergeCell ref="GA86:GA88"/>
    <mergeCell ref="GB86:GB88"/>
    <mergeCell ref="GC86:GD86"/>
    <mergeCell ref="GE86:GE88"/>
    <mergeCell ref="GF86:GF88"/>
    <mergeCell ref="GG86:GG88"/>
    <mergeCell ref="FY87:FY88"/>
    <mergeCell ref="GC87:GD87"/>
    <mergeCell ref="GC88:GD88"/>
    <mergeCell ref="FZ95:FZ97"/>
    <mergeCell ref="GA95:GA97"/>
    <mergeCell ref="GB95:GB97"/>
    <mergeCell ref="GC95:GD95"/>
    <mergeCell ref="GE95:GE97"/>
    <mergeCell ref="GF95:GF97"/>
    <mergeCell ref="GG95:GG97"/>
    <mergeCell ref="FY96:FY97"/>
    <mergeCell ref="GC96:GD96"/>
    <mergeCell ref="GC97:GD97"/>
    <mergeCell ref="FZ92:FZ94"/>
    <mergeCell ref="GA92:GA94"/>
    <mergeCell ref="GB92:GB94"/>
    <mergeCell ref="GC92:GD92"/>
    <mergeCell ref="GE92:GE94"/>
    <mergeCell ref="GF92:GF94"/>
    <mergeCell ref="GG92:GG94"/>
    <mergeCell ref="FY93:FY94"/>
    <mergeCell ref="GC93:GD93"/>
    <mergeCell ref="GC94:GD94"/>
    <mergeCell ref="FZ101:FZ103"/>
    <mergeCell ref="GA101:GA103"/>
    <mergeCell ref="GB101:GB103"/>
    <mergeCell ref="GC101:GD101"/>
    <mergeCell ref="GE101:GE103"/>
    <mergeCell ref="GF101:GF103"/>
    <mergeCell ref="GG101:GG103"/>
    <mergeCell ref="FY102:FY103"/>
    <mergeCell ref="GC102:GD102"/>
    <mergeCell ref="GC103:GD103"/>
    <mergeCell ref="FZ98:FZ100"/>
    <mergeCell ref="GA98:GA100"/>
    <mergeCell ref="GB98:GB100"/>
    <mergeCell ref="GC98:GD98"/>
    <mergeCell ref="GE98:GE100"/>
    <mergeCell ref="GF98:GF100"/>
    <mergeCell ref="GG98:GG100"/>
    <mergeCell ref="FY99:FY100"/>
    <mergeCell ref="GC99:GD99"/>
    <mergeCell ref="GC100:GD100"/>
    <mergeCell ref="GI15:GI16"/>
    <mergeCell ref="GM15:GN15"/>
    <mergeCell ref="GM16:GN16"/>
    <mergeCell ref="GJ17:GJ19"/>
    <mergeCell ref="GK17:GK19"/>
    <mergeCell ref="GL17:GL19"/>
    <mergeCell ref="GM17:GN17"/>
    <mergeCell ref="GO17:GO19"/>
    <mergeCell ref="GP17:GP19"/>
    <mergeCell ref="GN9:GO9"/>
    <mergeCell ref="GP9:GQ9"/>
    <mergeCell ref="GN10:GO10"/>
    <mergeCell ref="GP10:GQ10"/>
    <mergeCell ref="GN11:GO11"/>
    <mergeCell ref="GP11:GQ11"/>
    <mergeCell ref="GM13:GN13"/>
    <mergeCell ref="GJ14:GJ16"/>
    <mergeCell ref="GK14:GK16"/>
    <mergeCell ref="GL14:GL16"/>
    <mergeCell ref="GM14:GN14"/>
    <mergeCell ref="GO14:GO16"/>
    <mergeCell ref="GP14:GP16"/>
    <mergeCell ref="GQ14:GQ16"/>
    <mergeCell ref="GJ23:GJ25"/>
    <mergeCell ref="GK23:GK25"/>
    <mergeCell ref="GL23:GL25"/>
    <mergeCell ref="GM23:GN23"/>
    <mergeCell ref="GO23:GO25"/>
    <mergeCell ref="GP23:GP25"/>
    <mergeCell ref="GQ23:GQ25"/>
    <mergeCell ref="GI24:GI25"/>
    <mergeCell ref="GM24:GN24"/>
    <mergeCell ref="GM25:GN25"/>
    <mergeCell ref="GQ17:GQ19"/>
    <mergeCell ref="GI18:GI19"/>
    <mergeCell ref="GM18:GN18"/>
    <mergeCell ref="GM19:GN19"/>
    <mergeCell ref="GJ20:GJ22"/>
    <mergeCell ref="GK20:GK22"/>
    <mergeCell ref="GL20:GL22"/>
    <mergeCell ref="GM20:GN20"/>
    <mergeCell ref="GO20:GO22"/>
    <mergeCell ref="GP20:GP22"/>
    <mergeCell ref="GQ20:GQ22"/>
    <mergeCell ref="GI21:GI22"/>
    <mergeCell ref="GM21:GN21"/>
    <mergeCell ref="GM22:GN22"/>
    <mergeCell ref="GJ29:GJ31"/>
    <mergeCell ref="GK29:GK31"/>
    <mergeCell ref="GL29:GL31"/>
    <mergeCell ref="GM29:GN29"/>
    <mergeCell ref="GO29:GO31"/>
    <mergeCell ref="GP29:GP31"/>
    <mergeCell ref="GQ29:GQ31"/>
    <mergeCell ref="GI30:GI31"/>
    <mergeCell ref="GM30:GN30"/>
    <mergeCell ref="GM31:GN31"/>
    <mergeCell ref="GJ26:GJ28"/>
    <mergeCell ref="GK26:GK28"/>
    <mergeCell ref="GL26:GL28"/>
    <mergeCell ref="GM26:GN26"/>
    <mergeCell ref="GO26:GO28"/>
    <mergeCell ref="GP26:GP28"/>
    <mergeCell ref="GQ26:GQ28"/>
    <mergeCell ref="GI27:GI28"/>
    <mergeCell ref="GM27:GN27"/>
    <mergeCell ref="GM28:GN28"/>
    <mergeCell ref="GJ35:GJ37"/>
    <mergeCell ref="GK35:GK37"/>
    <mergeCell ref="GL35:GL37"/>
    <mergeCell ref="GM35:GN35"/>
    <mergeCell ref="GO35:GO37"/>
    <mergeCell ref="GP35:GP37"/>
    <mergeCell ref="GQ35:GQ37"/>
    <mergeCell ref="GI36:GI37"/>
    <mergeCell ref="GM36:GN36"/>
    <mergeCell ref="GM37:GN37"/>
    <mergeCell ref="GJ32:GJ34"/>
    <mergeCell ref="GK32:GK34"/>
    <mergeCell ref="GL32:GL34"/>
    <mergeCell ref="GM32:GN32"/>
    <mergeCell ref="GO32:GO34"/>
    <mergeCell ref="GP32:GP34"/>
    <mergeCell ref="GQ32:GQ34"/>
    <mergeCell ref="GI33:GI34"/>
    <mergeCell ref="GM33:GN33"/>
    <mergeCell ref="GM34:GN34"/>
    <mergeCell ref="GJ41:GJ43"/>
    <mergeCell ref="GK41:GK43"/>
    <mergeCell ref="GL41:GL43"/>
    <mergeCell ref="GM41:GN41"/>
    <mergeCell ref="GO41:GO43"/>
    <mergeCell ref="GP41:GP43"/>
    <mergeCell ref="GQ41:GQ43"/>
    <mergeCell ref="GI42:GI43"/>
    <mergeCell ref="GM42:GN42"/>
    <mergeCell ref="GM43:GN43"/>
    <mergeCell ref="GJ38:GJ40"/>
    <mergeCell ref="GK38:GK40"/>
    <mergeCell ref="GL38:GL40"/>
    <mergeCell ref="GM38:GN38"/>
    <mergeCell ref="GO38:GO40"/>
    <mergeCell ref="GP38:GP40"/>
    <mergeCell ref="GQ38:GQ40"/>
    <mergeCell ref="GI39:GI40"/>
    <mergeCell ref="GM39:GN39"/>
    <mergeCell ref="GM40:GN40"/>
    <mergeCell ref="GJ47:GJ49"/>
    <mergeCell ref="GK47:GK49"/>
    <mergeCell ref="GL47:GL49"/>
    <mergeCell ref="GM47:GN47"/>
    <mergeCell ref="GO47:GO49"/>
    <mergeCell ref="GP47:GP49"/>
    <mergeCell ref="GQ47:GQ49"/>
    <mergeCell ref="GI48:GI49"/>
    <mergeCell ref="GM48:GN48"/>
    <mergeCell ref="GM49:GN49"/>
    <mergeCell ref="GJ44:GJ46"/>
    <mergeCell ref="GK44:GK46"/>
    <mergeCell ref="GL44:GL46"/>
    <mergeCell ref="GM44:GN44"/>
    <mergeCell ref="GO44:GO46"/>
    <mergeCell ref="GP44:GP46"/>
    <mergeCell ref="GQ44:GQ46"/>
    <mergeCell ref="GI45:GI46"/>
    <mergeCell ref="GM45:GN45"/>
    <mergeCell ref="GM46:GN46"/>
    <mergeCell ref="GJ53:GJ55"/>
    <mergeCell ref="GK53:GK55"/>
    <mergeCell ref="GL53:GL55"/>
    <mergeCell ref="GM53:GN53"/>
    <mergeCell ref="GO53:GO55"/>
    <mergeCell ref="GP53:GP55"/>
    <mergeCell ref="GQ53:GQ55"/>
    <mergeCell ref="GI54:GI55"/>
    <mergeCell ref="GM54:GN54"/>
    <mergeCell ref="GM55:GN55"/>
    <mergeCell ref="GJ50:GJ52"/>
    <mergeCell ref="GK50:GK52"/>
    <mergeCell ref="GL50:GL52"/>
    <mergeCell ref="GM50:GN50"/>
    <mergeCell ref="GO50:GO52"/>
    <mergeCell ref="GP50:GP52"/>
    <mergeCell ref="GQ50:GQ52"/>
    <mergeCell ref="GI51:GI52"/>
    <mergeCell ref="GM51:GN51"/>
    <mergeCell ref="GM52:GN52"/>
    <mergeCell ref="GJ59:GJ61"/>
    <mergeCell ref="GK59:GK61"/>
    <mergeCell ref="GL59:GL61"/>
    <mergeCell ref="GM59:GN59"/>
    <mergeCell ref="GO59:GO61"/>
    <mergeCell ref="GP59:GP61"/>
    <mergeCell ref="GQ59:GQ61"/>
    <mergeCell ref="GI60:GI61"/>
    <mergeCell ref="GM60:GN60"/>
    <mergeCell ref="GM61:GN61"/>
    <mergeCell ref="GJ56:GJ58"/>
    <mergeCell ref="GK56:GK58"/>
    <mergeCell ref="GL56:GL58"/>
    <mergeCell ref="GM56:GN56"/>
    <mergeCell ref="GO56:GO58"/>
    <mergeCell ref="GP56:GP58"/>
    <mergeCell ref="GQ56:GQ58"/>
    <mergeCell ref="GI57:GI58"/>
    <mergeCell ref="GM57:GN57"/>
    <mergeCell ref="GM58:GN58"/>
    <mergeCell ref="GJ65:GJ67"/>
    <mergeCell ref="GK65:GK67"/>
    <mergeCell ref="GL65:GL67"/>
    <mergeCell ref="GM65:GN65"/>
    <mergeCell ref="GO65:GO67"/>
    <mergeCell ref="GP65:GP67"/>
    <mergeCell ref="GQ65:GQ67"/>
    <mergeCell ref="GI66:GI67"/>
    <mergeCell ref="GM66:GN66"/>
    <mergeCell ref="GM67:GN67"/>
    <mergeCell ref="GJ62:GJ64"/>
    <mergeCell ref="GK62:GK64"/>
    <mergeCell ref="GL62:GL64"/>
    <mergeCell ref="GM62:GN62"/>
    <mergeCell ref="GO62:GO64"/>
    <mergeCell ref="GP62:GP64"/>
    <mergeCell ref="GQ62:GQ64"/>
    <mergeCell ref="GI63:GI64"/>
    <mergeCell ref="GM63:GN63"/>
    <mergeCell ref="GM64:GN64"/>
    <mergeCell ref="GJ71:GJ73"/>
    <mergeCell ref="GK71:GK73"/>
    <mergeCell ref="GL71:GL73"/>
    <mergeCell ref="GM71:GN71"/>
    <mergeCell ref="GO71:GO73"/>
    <mergeCell ref="GP71:GP73"/>
    <mergeCell ref="GQ71:GQ73"/>
    <mergeCell ref="GI72:GI73"/>
    <mergeCell ref="GM72:GN72"/>
    <mergeCell ref="GM73:GN73"/>
    <mergeCell ref="GJ68:GJ70"/>
    <mergeCell ref="GK68:GK70"/>
    <mergeCell ref="GL68:GL70"/>
    <mergeCell ref="GM68:GN68"/>
    <mergeCell ref="GO68:GO70"/>
    <mergeCell ref="GP68:GP70"/>
    <mergeCell ref="GQ68:GQ70"/>
    <mergeCell ref="GI69:GI70"/>
    <mergeCell ref="GM69:GN69"/>
    <mergeCell ref="GM70:GN70"/>
    <mergeCell ref="GJ77:GJ79"/>
    <mergeCell ref="GK77:GK79"/>
    <mergeCell ref="GL77:GL79"/>
    <mergeCell ref="GM77:GN77"/>
    <mergeCell ref="GO77:GO79"/>
    <mergeCell ref="GP77:GP79"/>
    <mergeCell ref="GQ77:GQ79"/>
    <mergeCell ref="GI78:GI79"/>
    <mergeCell ref="GM78:GN78"/>
    <mergeCell ref="GM79:GN79"/>
    <mergeCell ref="GJ74:GJ76"/>
    <mergeCell ref="GK74:GK76"/>
    <mergeCell ref="GL74:GL76"/>
    <mergeCell ref="GM74:GN74"/>
    <mergeCell ref="GO74:GO76"/>
    <mergeCell ref="GP74:GP76"/>
    <mergeCell ref="GQ74:GQ76"/>
    <mergeCell ref="GI75:GI76"/>
    <mergeCell ref="GM75:GN75"/>
    <mergeCell ref="GM76:GN76"/>
    <mergeCell ref="GJ83:GJ85"/>
    <mergeCell ref="GK83:GK85"/>
    <mergeCell ref="GL83:GL85"/>
    <mergeCell ref="GM83:GN83"/>
    <mergeCell ref="GO83:GO85"/>
    <mergeCell ref="GP83:GP85"/>
    <mergeCell ref="GQ83:GQ85"/>
    <mergeCell ref="GI84:GI85"/>
    <mergeCell ref="GM84:GN84"/>
    <mergeCell ref="GM85:GN85"/>
    <mergeCell ref="GJ80:GJ82"/>
    <mergeCell ref="GK80:GK82"/>
    <mergeCell ref="GL80:GL82"/>
    <mergeCell ref="GM80:GN80"/>
    <mergeCell ref="GO80:GO82"/>
    <mergeCell ref="GP80:GP82"/>
    <mergeCell ref="GQ80:GQ82"/>
    <mergeCell ref="GI81:GI82"/>
    <mergeCell ref="GM81:GN81"/>
    <mergeCell ref="GM82:GN82"/>
    <mergeCell ref="GJ89:GJ91"/>
    <mergeCell ref="GK89:GK91"/>
    <mergeCell ref="GL89:GL91"/>
    <mergeCell ref="GM89:GN89"/>
    <mergeCell ref="GO89:GO91"/>
    <mergeCell ref="GP89:GP91"/>
    <mergeCell ref="GQ89:GQ91"/>
    <mergeCell ref="GI90:GI91"/>
    <mergeCell ref="GM90:GN90"/>
    <mergeCell ref="GM91:GN91"/>
    <mergeCell ref="GJ86:GJ88"/>
    <mergeCell ref="GK86:GK88"/>
    <mergeCell ref="GL86:GL88"/>
    <mergeCell ref="GM86:GN86"/>
    <mergeCell ref="GO86:GO88"/>
    <mergeCell ref="GP86:GP88"/>
    <mergeCell ref="GQ86:GQ88"/>
    <mergeCell ref="GI87:GI88"/>
    <mergeCell ref="GM87:GN87"/>
    <mergeCell ref="GM88:GN88"/>
    <mergeCell ref="GJ95:GJ97"/>
    <mergeCell ref="GK95:GK97"/>
    <mergeCell ref="GL95:GL97"/>
    <mergeCell ref="GM95:GN95"/>
    <mergeCell ref="GO95:GO97"/>
    <mergeCell ref="GP95:GP97"/>
    <mergeCell ref="GQ95:GQ97"/>
    <mergeCell ref="GI96:GI97"/>
    <mergeCell ref="GM96:GN96"/>
    <mergeCell ref="GM97:GN97"/>
    <mergeCell ref="GJ92:GJ94"/>
    <mergeCell ref="GK92:GK94"/>
    <mergeCell ref="GL92:GL94"/>
    <mergeCell ref="GM92:GN92"/>
    <mergeCell ref="GO92:GO94"/>
    <mergeCell ref="GP92:GP94"/>
    <mergeCell ref="GQ92:GQ94"/>
    <mergeCell ref="GI93:GI94"/>
    <mergeCell ref="GM93:GN93"/>
    <mergeCell ref="GM94:GN94"/>
    <mergeCell ref="GJ101:GJ103"/>
    <mergeCell ref="GK101:GK103"/>
    <mergeCell ref="GL101:GL103"/>
    <mergeCell ref="GM101:GN101"/>
    <mergeCell ref="GO101:GO103"/>
    <mergeCell ref="GP101:GP103"/>
    <mergeCell ref="GQ101:GQ103"/>
    <mergeCell ref="GI102:GI103"/>
    <mergeCell ref="GM102:GN102"/>
    <mergeCell ref="GM103:GN103"/>
    <mergeCell ref="GJ98:GJ100"/>
    <mergeCell ref="GK98:GK100"/>
    <mergeCell ref="GL98:GL100"/>
    <mergeCell ref="GM98:GN98"/>
    <mergeCell ref="GO98:GO100"/>
    <mergeCell ref="GP98:GP100"/>
    <mergeCell ref="GQ98:GQ100"/>
    <mergeCell ref="GI99:GI100"/>
    <mergeCell ref="GM99:GN99"/>
    <mergeCell ref="GM100:GN100"/>
    <mergeCell ref="GS15:GS16"/>
    <mergeCell ref="GW15:GX15"/>
    <mergeCell ref="GW16:GX16"/>
    <mergeCell ref="GT17:GT19"/>
    <mergeCell ref="GU17:GU19"/>
    <mergeCell ref="GV17:GV19"/>
    <mergeCell ref="GW17:GX17"/>
    <mergeCell ref="GY17:GY19"/>
    <mergeCell ref="GZ17:GZ19"/>
    <mergeCell ref="GX9:GY9"/>
    <mergeCell ref="GZ9:HA9"/>
    <mergeCell ref="GX10:GY10"/>
    <mergeCell ref="GZ10:HA10"/>
    <mergeCell ref="GX11:GY11"/>
    <mergeCell ref="GZ11:HA11"/>
    <mergeCell ref="GW13:GX13"/>
    <mergeCell ref="GT14:GT16"/>
    <mergeCell ref="GU14:GU16"/>
    <mergeCell ref="GV14:GV16"/>
    <mergeCell ref="GW14:GX14"/>
    <mergeCell ref="GY14:GY16"/>
    <mergeCell ref="GZ14:GZ16"/>
    <mergeCell ref="HA14:HA16"/>
    <mergeCell ref="GT23:GT25"/>
    <mergeCell ref="GU23:GU25"/>
    <mergeCell ref="GV23:GV25"/>
    <mergeCell ref="GW23:GX23"/>
    <mergeCell ref="GY23:GY25"/>
    <mergeCell ref="GZ23:GZ25"/>
    <mergeCell ref="HA23:HA25"/>
    <mergeCell ref="GS24:GS25"/>
    <mergeCell ref="GW24:GX24"/>
    <mergeCell ref="GW25:GX25"/>
    <mergeCell ref="HA17:HA19"/>
    <mergeCell ref="GS18:GS19"/>
    <mergeCell ref="GW18:GX18"/>
    <mergeCell ref="GW19:GX19"/>
    <mergeCell ref="GT20:GT22"/>
    <mergeCell ref="GU20:GU22"/>
    <mergeCell ref="GV20:GV22"/>
    <mergeCell ref="GW20:GX20"/>
    <mergeCell ref="GY20:GY22"/>
    <mergeCell ref="GZ20:GZ22"/>
    <mergeCell ref="HA20:HA22"/>
    <mergeCell ref="GS21:GS22"/>
    <mergeCell ref="GW21:GX21"/>
    <mergeCell ref="GW22:GX22"/>
    <mergeCell ref="GT29:GT31"/>
    <mergeCell ref="GU29:GU31"/>
    <mergeCell ref="GV29:GV31"/>
    <mergeCell ref="GW29:GX29"/>
    <mergeCell ref="GY29:GY31"/>
    <mergeCell ref="GZ29:GZ31"/>
    <mergeCell ref="HA29:HA31"/>
    <mergeCell ref="GS30:GS31"/>
    <mergeCell ref="GW30:GX30"/>
    <mergeCell ref="GW31:GX31"/>
    <mergeCell ref="GT26:GT28"/>
    <mergeCell ref="GU26:GU28"/>
    <mergeCell ref="GV26:GV28"/>
    <mergeCell ref="GW26:GX26"/>
    <mergeCell ref="GY26:GY28"/>
    <mergeCell ref="GZ26:GZ28"/>
    <mergeCell ref="HA26:HA28"/>
    <mergeCell ref="GS27:GS28"/>
    <mergeCell ref="GW27:GX27"/>
    <mergeCell ref="GW28:GX28"/>
    <mergeCell ref="GT35:GT37"/>
    <mergeCell ref="GU35:GU37"/>
    <mergeCell ref="GV35:GV37"/>
    <mergeCell ref="GW35:GX35"/>
    <mergeCell ref="GY35:GY37"/>
    <mergeCell ref="GZ35:GZ37"/>
    <mergeCell ref="HA35:HA37"/>
    <mergeCell ref="GS36:GS37"/>
    <mergeCell ref="GW36:GX36"/>
    <mergeCell ref="GW37:GX37"/>
    <mergeCell ref="GT32:GT34"/>
    <mergeCell ref="GU32:GU34"/>
    <mergeCell ref="GV32:GV34"/>
    <mergeCell ref="GW32:GX32"/>
    <mergeCell ref="GY32:GY34"/>
    <mergeCell ref="GZ32:GZ34"/>
    <mergeCell ref="HA32:HA34"/>
    <mergeCell ref="GS33:GS34"/>
    <mergeCell ref="GW33:GX33"/>
    <mergeCell ref="GW34:GX34"/>
    <mergeCell ref="GT41:GT43"/>
    <mergeCell ref="GU41:GU43"/>
    <mergeCell ref="GV41:GV43"/>
    <mergeCell ref="GW41:GX41"/>
    <mergeCell ref="GY41:GY43"/>
    <mergeCell ref="GZ41:GZ43"/>
    <mergeCell ref="HA41:HA43"/>
    <mergeCell ref="GS42:GS43"/>
    <mergeCell ref="GW42:GX42"/>
    <mergeCell ref="GW43:GX43"/>
    <mergeCell ref="GT38:GT40"/>
    <mergeCell ref="GU38:GU40"/>
    <mergeCell ref="GV38:GV40"/>
    <mergeCell ref="GW38:GX38"/>
    <mergeCell ref="GY38:GY40"/>
    <mergeCell ref="GZ38:GZ40"/>
    <mergeCell ref="HA38:HA40"/>
    <mergeCell ref="GS39:GS40"/>
    <mergeCell ref="GW39:GX39"/>
    <mergeCell ref="GW40:GX40"/>
    <mergeCell ref="GT47:GT49"/>
    <mergeCell ref="GU47:GU49"/>
    <mergeCell ref="GV47:GV49"/>
    <mergeCell ref="GW47:GX47"/>
    <mergeCell ref="GY47:GY49"/>
    <mergeCell ref="GZ47:GZ49"/>
    <mergeCell ref="HA47:HA49"/>
    <mergeCell ref="GS48:GS49"/>
    <mergeCell ref="GW48:GX48"/>
    <mergeCell ref="GW49:GX49"/>
    <mergeCell ref="GT44:GT46"/>
    <mergeCell ref="GU44:GU46"/>
    <mergeCell ref="GV44:GV46"/>
    <mergeCell ref="GW44:GX44"/>
    <mergeCell ref="GY44:GY46"/>
    <mergeCell ref="GZ44:GZ46"/>
    <mergeCell ref="HA44:HA46"/>
    <mergeCell ref="GS45:GS46"/>
    <mergeCell ref="GW45:GX45"/>
    <mergeCell ref="GW46:GX46"/>
    <mergeCell ref="GT53:GT55"/>
    <mergeCell ref="GU53:GU55"/>
    <mergeCell ref="GV53:GV55"/>
    <mergeCell ref="GW53:GX53"/>
    <mergeCell ref="GY53:GY55"/>
    <mergeCell ref="GZ53:GZ55"/>
    <mergeCell ref="HA53:HA55"/>
    <mergeCell ref="GS54:GS55"/>
    <mergeCell ref="GW54:GX54"/>
    <mergeCell ref="GW55:GX55"/>
    <mergeCell ref="GT50:GT52"/>
    <mergeCell ref="GU50:GU52"/>
    <mergeCell ref="GV50:GV52"/>
    <mergeCell ref="GW50:GX50"/>
    <mergeCell ref="GY50:GY52"/>
    <mergeCell ref="GZ50:GZ52"/>
    <mergeCell ref="HA50:HA52"/>
    <mergeCell ref="GS51:GS52"/>
    <mergeCell ref="GW51:GX51"/>
    <mergeCell ref="GW52:GX52"/>
    <mergeCell ref="GT59:GT61"/>
    <mergeCell ref="GU59:GU61"/>
    <mergeCell ref="GV59:GV61"/>
    <mergeCell ref="GW59:GX59"/>
    <mergeCell ref="GY59:GY61"/>
    <mergeCell ref="GZ59:GZ61"/>
    <mergeCell ref="HA59:HA61"/>
    <mergeCell ref="GS60:GS61"/>
    <mergeCell ref="GW60:GX60"/>
    <mergeCell ref="GW61:GX61"/>
    <mergeCell ref="GT56:GT58"/>
    <mergeCell ref="GU56:GU58"/>
    <mergeCell ref="GV56:GV58"/>
    <mergeCell ref="GW56:GX56"/>
    <mergeCell ref="GY56:GY58"/>
    <mergeCell ref="GZ56:GZ58"/>
    <mergeCell ref="HA56:HA58"/>
    <mergeCell ref="GS57:GS58"/>
    <mergeCell ref="GW57:GX57"/>
    <mergeCell ref="GW58:GX58"/>
    <mergeCell ref="GT65:GT67"/>
    <mergeCell ref="GU65:GU67"/>
    <mergeCell ref="GV65:GV67"/>
    <mergeCell ref="GW65:GX65"/>
    <mergeCell ref="GY65:GY67"/>
    <mergeCell ref="GZ65:GZ67"/>
    <mergeCell ref="HA65:HA67"/>
    <mergeCell ref="GS66:GS67"/>
    <mergeCell ref="GW66:GX66"/>
    <mergeCell ref="GW67:GX67"/>
    <mergeCell ref="GT62:GT64"/>
    <mergeCell ref="GU62:GU64"/>
    <mergeCell ref="GV62:GV64"/>
    <mergeCell ref="GW62:GX62"/>
    <mergeCell ref="GY62:GY64"/>
    <mergeCell ref="GZ62:GZ64"/>
    <mergeCell ref="HA62:HA64"/>
    <mergeCell ref="GS63:GS64"/>
    <mergeCell ref="GW63:GX63"/>
    <mergeCell ref="GW64:GX64"/>
    <mergeCell ref="GT71:GT73"/>
    <mergeCell ref="GU71:GU73"/>
    <mergeCell ref="GV71:GV73"/>
    <mergeCell ref="GW71:GX71"/>
    <mergeCell ref="GY71:GY73"/>
    <mergeCell ref="GZ71:GZ73"/>
    <mergeCell ref="HA71:HA73"/>
    <mergeCell ref="GS72:GS73"/>
    <mergeCell ref="GW72:GX72"/>
    <mergeCell ref="GW73:GX73"/>
    <mergeCell ref="GT68:GT70"/>
    <mergeCell ref="GU68:GU70"/>
    <mergeCell ref="GV68:GV70"/>
    <mergeCell ref="GW68:GX68"/>
    <mergeCell ref="GY68:GY70"/>
    <mergeCell ref="GZ68:GZ70"/>
    <mergeCell ref="HA68:HA70"/>
    <mergeCell ref="GS69:GS70"/>
    <mergeCell ref="GW69:GX69"/>
    <mergeCell ref="GW70:GX70"/>
    <mergeCell ref="GT77:GT79"/>
    <mergeCell ref="GU77:GU79"/>
    <mergeCell ref="GV77:GV79"/>
    <mergeCell ref="GW77:GX77"/>
    <mergeCell ref="GY77:GY79"/>
    <mergeCell ref="GZ77:GZ79"/>
    <mergeCell ref="HA77:HA79"/>
    <mergeCell ref="GS78:GS79"/>
    <mergeCell ref="GW78:GX78"/>
    <mergeCell ref="GW79:GX79"/>
    <mergeCell ref="GT74:GT76"/>
    <mergeCell ref="GU74:GU76"/>
    <mergeCell ref="GV74:GV76"/>
    <mergeCell ref="GW74:GX74"/>
    <mergeCell ref="GY74:GY76"/>
    <mergeCell ref="GZ74:GZ76"/>
    <mergeCell ref="HA74:HA76"/>
    <mergeCell ref="GS75:GS76"/>
    <mergeCell ref="GW75:GX75"/>
    <mergeCell ref="GW76:GX76"/>
    <mergeCell ref="GT83:GT85"/>
    <mergeCell ref="GU83:GU85"/>
    <mergeCell ref="GV83:GV85"/>
    <mergeCell ref="GW83:GX83"/>
    <mergeCell ref="GY83:GY85"/>
    <mergeCell ref="GZ83:GZ85"/>
    <mergeCell ref="HA83:HA85"/>
    <mergeCell ref="GS84:GS85"/>
    <mergeCell ref="GW84:GX84"/>
    <mergeCell ref="GW85:GX85"/>
    <mergeCell ref="GT80:GT82"/>
    <mergeCell ref="GU80:GU82"/>
    <mergeCell ref="GV80:GV82"/>
    <mergeCell ref="GW80:GX80"/>
    <mergeCell ref="GY80:GY82"/>
    <mergeCell ref="GZ80:GZ82"/>
    <mergeCell ref="HA80:HA82"/>
    <mergeCell ref="GS81:GS82"/>
    <mergeCell ref="GW81:GX81"/>
    <mergeCell ref="GW82:GX82"/>
    <mergeCell ref="GT89:GT91"/>
    <mergeCell ref="GU89:GU91"/>
    <mergeCell ref="GV89:GV91"/>
    <mergeCell ref="GW89:GX89"/>
    <mergeCell ref="GY89:GY91"/>
    <mergeCell ref="GZ89:GZ91"/>
    <mergeCell ref="HA89:HA91"/>
    <mergeCell ref="GS90:GS91"/>
    <mergeCell ref="GW90:GX90"/>
    <mergeCell ref="GW91:GX91"/>
    <mergeCell ref="GT86:GT88"/>
    <mergeCell ref="GU86:GU88"/>
    <mergeCell ref="GV86:GV88"/>
    <mergeCell ref="GW86:GX86"/>
    <mergeCell ref="GY86:GY88"/>
    <mergeCell ref="GZ86:GZ88"/>
    <mergeCell ref="HA86:HA88"/>
    <mergeCell ref="GS87:GS88"/>
    <mergeCell ref="GW87:GX87"/>
    <mergeCell ref="GW88:GX88"/>
    <mergeCell ref="GT95:GT97"/>
    <mergeCell ref="GU95:GU97"/>
    <mergeCell ref="GV95:GV97"/>
    <mergeCell ref="GW95:GX95"/>
    <mergeCell ref="GY95:GY97"/>
    <mergeCell ref="GZ95:GZ97"/>
    <mergeCell ref="HA95:HA97"/>
    <mergeCell ref="GS96:GS97"/>
    <mergeCell ref="GW96:GX96"/>
    <mergeCell ref="GW97:GX97"/>
    <mergeCell ref="GT92:GT94"/>
    <mergeCell ref="GU92:GU94"/>
    <mergeCell ref="GV92:GV94"/>
    <mergeCell ref="GW92:GX92"/>
    <mergeCell ref="GY92:GY94"/>
    <mergeCell ref="GZ92:GZ94"/>
    <mergeCell ref="HA92:HA94"/>
    <mergeCell ref="GS93:GS94"/>
    <mergeCell ref="GW93:GX93"/>
    <mergeCell ref="GW94:GX94"/>
    <mergeCell ref="GT101:GT103"/>
    <mergeCell ref="GU101:GU103"/>
    <mergeCell ref="GV101:GV103"/>
    <mergeCell ref="GW101:GX101"/>
    <mergeCell ref="GY101:GY103"/>
    <mergeCell ref="GZ101:GZ103"/>
    <mergeCell ref="HA101:HA103"/>
    <mergeCell ref="GS102:GS103"/>
    <mergeCell ref="GW102:GX102"/>
    <mergeCell ref="GW103:GX103"/>
    <mergeCell ref="GT98:GT100"/>
    <mergeCell ref="GU98:GU100"/>
    <mergeCell ref="GV98:GV100"/>
    <mergeCell ref="GW98:GX98"/>
    <mergeCell ref="GY98:GY100"/>
    <mergeCell ref="GZ98:GZ100"/>
    <mergeCell ref="HA98:HA100"/>
    <mergeCell ref="GS99:GS100"/>
    <mergeCell ref="GW99:GX99"/>
    <mergeCell ref="GW100:GX100"/>
    <mergeCell ref="HC15:HC16"/>
    <mergeCell ref="HG15:HH15"/>
    <mergeCell ref="HG16:HH16"/>
    <mergeCell ref="HD17:HD19"/>
    <mergeCell ref="HE17:HE19"/>
    <mergeCell ref="HF17:HF19"/>
    <mergeCell ref="HG17:HH17"/>
    <mergeCell ref="HI17:HI19"/>
    <mergeCell ref="HJ17:HJ19"/>
    <mergeCell ref="HH9:HI9"/>
    <mergeCell ref="HJ9:HK9"/>
    <mergeCell ref="HH10:HI10"/>
    <mergeCell ref="HJ10:HK10"/>
    <mergeCell ref="HH11:HI11"/>
    <mergeCell ref="HJ11:HK11"/>
    <mergeCell ref="HG13:HH13"/>
    <mergeCell ref="HD14:HD16"/>
    <mergeCell ref="HE14:HE16"/>
    <mergeCell ref="HF14:HF16"/>
    <mergeCell ref="HG14:HH14"/>
    <mergeCell ref="HI14:HI16"/>
    <mergeCell ref="HJ14:HJ16"/>
    <mergeCell ref="HK14:HK16"/>
    <mergeCell ref="HD23:HD25"/>
    <mergeCell ref="HE23:HE25"/>
    <mergeCell ref="HF23:HF25"/>
    <mergeCell ref="HG23:HH23"/>
    <mergeCell ref="HI23:HI25"/>
    <mergeCell ref="HJ23:HJ25"/>
    <mergeCell ref="HK23:HK25"/>
    <mergeCell ref="HC24:HC25"/>
    <mergeCell ref="HG24:HH24"/>
    <mergeCell ref="HG25:HH25"/>
    <mergeCell ref="HK17:HK19"/>
    <mergeCell ref="HC18:HC19"/>
    <mergeCell ref="HG18:HH18"/>
    <mergeCell ref="HG19:HH19"/>
    <mergeCell ref="HD20:HD22"/>
    <mergeCell ref="HE20:HE22"/>
    <mergeCell ref="HF20:HF22"/>
    <mergeCell ref="HG20:HH20"/>
    <mergeCell ref="HI20:HI22"/>
    <mergeCell ref="HJ20:HJ22"/>
    <mergeCell ref="HK20:HK22"/>
    <mergeCell ref="HC21:HC22"/>
    <mergeCell ref="HG21:HH21"/>
    <mergeCell ref="HG22:HH22"/>
    <mergeCell ref="HD29:HD31"/>
    <mergeCell ref="HE29:HE31"/>
    <mergeCell ref="HF29:HF31"/>
    <mergeCell ref="HG29:HH29"/>
    <mergeCell ref="HI29:HI31"/>
    <mergeCell ref="HJ29:HJ31"/>
    <mergeCell ref="HK29:HK31"/>
    <mergeCell ref="HC30:HC31"/>
    <mergeCell ref="HG30:HH30"/>
    <mergeCell ref="HG31:HH31"/>
    <mergeCell ref="HD26:HD28"/>
    <mergeCell ref="HE26:HE28"/>
    <mergeCell ref="HF26:HF28"/>
    <mergeCell ref="HG26:HH26"/>
    <mergeCell ref="HI26:HI28"/>
    <mergeCell ref="HJ26:HJ28"/>
    <mergeCell ref="HK26:HK28"/>
    <mergeCell ref="HC27:HC28"/>
    <mergeCell ref="HG27:HH27"/>
    <mergeCell ref="HG28:HH28"/>
    <mergeCell ref="HD35:HD37"/>
    <mergeCell ref="HE35:HE37"/>
    <mergeCell ref="HF35:HF37"/>
    <mergeCell ref="HG35:HH35"/>
    <mergeCell ref="HI35:HI37"/>
    <mergeCell ref="HJ35:HJ37"/>
    <mergeCell ref="HK35:HK37"/>
    <mergeCell ref="HC36:HC37"/>
    <mergeCell ref="HG36:HH36"/>
    <mergeCell ref="HG37:HH37"/>
    <mergeCell ref="HD32:HD34"/>
    <mergeCell ref="HE32:HE34"/>
    <mergeCell ref="HF32:HF34"/>
    <mergeCell ref="HG32:HH32"/>
    <mergeCell ref="HI32:HI34"/>
    <mergeCell ref="HJ32:HJ34"/>
    <mergeCell ref="HK32:HK34"/>
    <mergeCell ref="HC33:HC34"/>
    <mergeCell ref="HG33:HH33"/>
    <mergeCell ref="HG34:HH34"/>
    <mergeCell ref="HD41:HD43"/>
    <mergeCell ref="HE41:HE43"/>
    <mergeCell ref="HF41:HF43"/>
    <mergeCell ref="HG41:HH41"/>
    <mergeCell ref="HI41:HI43"/>
    <mergeCell ref="HJ41:HJ43"/>
    <mergeCell ref="HK41:HK43"/>
    <mergeCell ref="HC42:HC43"/>
    <mergeCell ref="HG42:HH42"/>
    <mergeCell ref="HG43:HH43"/>
    <mergeCell ref="HD38:HD40"/>
    <mergeCell ref="HE38:HE40"/>
    <mergeCell ref="HF38:HF40"/>
    <mergeCell ref="HG38:HH38"/>
    <mergeCell ref="HI38:HI40"/>
    <mergeCell ref="HJ38:HJ40"/>
    <mergeCell ref="HK38:HK40"/>
    <mergeCell ref="HC39:HC40"/>
    <mergeCell ref="HG39:HH39"/>
    <mergeCell ref="HG40:HH40"/>
    <mergeCell ref="HD47:HD49"/>
    <mergeCell ref="HE47:HE49"/>
    <mergeCell ref="HF47:HF49"/>
    <mergeCell ref="HG47:HH47"/>
    <mergeCell ref="HI47:HI49"/>
    <mergeCell ref="HJ47:HJ49"/>
    <mergeCell ref="HK47:HK49"/>
    <mergeCell ref="HC48:HC49"/>
    <mergeCell ref="HG48:HH48"/>
    <mergeCell ref="HG49:HH49"/>
    <mergeCell ref="HD44:HD46"/>
    <mergeCell ref="HE44:HE46"/>
    <mergeCell ref="HF44:HF46"/>
    <mergeCell ref="HG44:HH44"/>
    <mergeCell ref="HI44:HI46"/>
    <mergeCell ref="HJ44:HJ46"/>
    <mergeCell ref="HK44:HK46"/>
    <mergeCell ref="HC45:HC46"/>
    <mergeCell ref="HG45:HH45"/>
    <mergeCell ref="HG46:HH46"/>
    <mergeCell ref="HD53:HD55"/>
    <mergeCell ref="HE53:HE55"/>
    <mergeCell ref="HF53:HF55"/>
    <mergeCell ref="HG53:HH53"/>
    <mergeCell ref="HI53:HI55"/>
    <mergeCell ref="HJ53:HJ55"/>
    <mergeCell ref="HK53:HK55"/>
    <mergeCell ref="HC54:HC55"/>
    <mergeCell ref="HG54:HH54"/>
    <mergeCell ref="HG55:HH55"/>
    <mergeCell ref="HD50:HD52"/>
    <mergeCell ref="HE50:HE52"/>
    <mergeCell ref="HF50:HF52"/>
    <mergeCell ref="HG50:HH50"/>
    <mergeCell ref="HI50:HI52"/>
    <mergeCell ref="HJ50:HJ52"/>
    <mergeCell ref="HK50:HK52"/>
    <mergeCell ref="HC51:HC52"/>
    <mergeCell ref="HG51:HH51"/>
    <mergeCell ref="HG52:HH52"/>
    <mergeCell ref="HD59:HD61"/>
    <mergeCell ref="HE59:HE61"/>
    <mergeCell ref="HF59:HF61"/>
    <mergeCell ref="HG59:HH59"/>
    <mergeCell ref="HI59:HI61"/>
    <mergeCell ref="HJ59:HJ61"/>
    <mergeCell ref="HK59:HK61"/>
    <mergeCell ref="HC60:HC61"/>
    <mergeCell ref="HG60:HH60"/>
    <mergeCell ref="HG61:HH61"/>
    <mergeCell ref="HD56:HD58"/>
    <mergeCell ref="HE56:HE58"/>
    <mergeCell ref="HF56:HF58"/>
    <mergeCell ref="HG56:HH56"/>
    <mergeCell ref="HI56:HI58"/>
    <mergeCell ref="HJ56:HJ58"/>
    <mergeCell ref="HK56:HK58"/>
    <mergeCell ref="HC57:HC58"/>
    <mergeCell ref="HG57:HH57"/>
    <mergeCell ref="HG58:HH58"/>
    <mergeCell ref="HD65:HD67"/>
    <mergeCell ref="HE65:HE67"/>
    <mergeCell ref="HF65:HF67"/>
    <mergeCell ref="HG65:HH65"/>
    <mergeCell ref="HI65:HI67"/>
    <mergeCell ref="HJ65:HJ67"/>
    <mergeCell ref="HK65:HK67"/>
    <mergeCell ref="HC66:HC67"/>
    <mergeCell ref="HG66:HH66"/>
    <mergeCell ref="HG67:HH67"/>
    <mergeCell ref="HD62:HD64"/>
    <mergeCell ref="HE62:HE64"/>
    <mergeCell ref="HF62:HF64"/>
    <mergeCell ref="HG62:HH62"/>
    <mergeCell ref="HI62:HI64"/>
    <mergeCell ref="HJ62:HJ64"/>
    <mergeCell ref="HK62:HK64"/>
    <mergeCell ref="HC63:HC64"/>
    <mergeCell ref="HG63:HH63"/>
    <mergeCell ref="HG64:HH64"/>
    <mergeCell ref="HD71:HD73"/>
    <mergeCell ref="HE71:HE73"/>
    <mergeCell ref="HF71:HF73"/>
    <mergeCell ref="HG71:HH71"/>
    <mergeCell ref="HI71:HI73"/>
    <mergeCell ref="HJ71:HJ73"/>
    <mergeCell ref="HK71:HK73"/>
    <mergeCell ref="HC72:HC73"/>
    <mergeCell ref="HG72:HH72"/>
    <mergeCell ref="HG73:HH73"/>
    <mergeCell ref="HD68:HD70"/>
    <mergeCell ref="HE68:HE70"/>
    <mergeCell ref="HF68:HF70"/>
    <mergeCell ref="HG68:HH68"/>
    <mergeCell ref="HI68:HI70"/>
    <mergeCell ref="HJ68:HJ70"/>
    <mergeCell ref="HK68:HK70"/>
    <mergeCell ref="HC69:HC70"/>
    <mergeCell ref="HG69:HH69"/>
    <mergeCell ref="HG70:HH70"/>
    <mergeCell ref="HD77:HD79"/>
    <mergeCell ref="HE77:HE79"/>
    <mergeCell ref="HF77:HF79"/>
    <mergeCell ref="HG77:HH77"/>
    <mergeCell ref="HI77:HI79"/>
    <mergeCell ref="HJ77:HJ79"/>
    <mergeCell ref="HK77:HK79"/>
    <mergeCell ref="HC78:HC79"/>
    <mergeCell ref="HG78:HH78"/>
    <mergeCell ref="HG79:HH79"/>
    <mergeCell ref="HD74:HD76"/>
    <mergeCell ref="HE74:HE76"/>
    <mergeCell ref="HF74:HF76"/>
    <mergeCell ref="HG74:HH74"/>
    <mergeCell ref="HI74:HI76"/>
    <mergeCell ref="HJ74:HJ76"/>
    <mergeCell ref="HK74:HK76"/>
    <mergeCell ref="HC75:HC76"/>
    <mergeCell ref="HG75:HH75"/>
    <mergeCell ref="HG76:HH76"/>
    <mergeCell ref="HD83:HD85"/>
    <mergeCell ref="HE83:HE85"/>
    <mergeCell ref="HF83:HF85"/>
    <mergeCell ref="HG83:HH83"/>
    <mergeCell ref="HI83:HI85"/>
    <mergeCell ref="HJ83:HJ85"/>
    <mergeCell ref="HK83:HK85"/>
    <mergeCell ref="HC84:HC85"/>
    <mergeCell ref="HG84:HH84"/>
    <mergeCell ref="HG85:HH85"/>
    <mergeCell ref="HD80:HD82"/>
    <mergeCell ref="HE80:HE82"/>
    <mergeCell ref="HF80:HF82"/>
    <mergeCell ref="HG80:HH80"/>
    <mergeCell ref="HI80:HI82"/>
    <mergeCell ref="HJ80:HJ82"/>
    <mergeCell ref="HK80:HK82"/>
    <mergeCell ref="HC81:HC82"/>
    <mergeCell ref="HG81:HH81"/>
    <mergeCell ref="HG82:HH82"/>
    <mergeCell ref="HD89:HD91"/>
    <mergeCell ref="HE89:HE91"/>
    <mergeCell ref="HF89:HF91"/>
    <mergeCell ref="HG89:HH89"/>
    <mergeCell ref="HI89:HI91"/>
    <mergeCell ref="HJ89:HJ91"/>
    <mergeCell ref="HK89:HK91"/>
    <mergeCell ref="HC90:HC91"/>
    <mergeCell ref="HG90:HH90"/>
    <mergeCell ref="HG91:HH91"/>
    <mergeCell ref="HD86:HD88"/>
    <mergeCell ref="HE86:HE88"/>
    <mergeCell ref="HF86:HF88"/>
    <mergeCell ref="HG86:HH86"/>
    <mergeCell ref="HI86:HI88"/>
    <mergeCell ref="HJ86:HJ88"/>
    <mergeCell ref="HK86:HK88"/>
    <mergeCell ref="HC87:HC88"/>
    <mergeCell ref="HG87:HH87"/>
    <mergeCell ref="HG88:HH88"/>
    <mergeCell ref="HD95:HD97"/>
    <mergeCell ref="HE95:HE97"/>
    <mergeCell ref="HF95:HF97"/>
    <mergeCell ref="HG95:HH95"/>
    <mergeCell ref="HI95:HI97"/>
    <mergeCell ref="HJ95:HJ97"/>
    <mergeCell ref="HK95:HK97"/>
    <mergeCell ref="HC96:HC97"/>
    <mergeCell ref="HG96:HH96"/>
    <mergeCell ref="HG97:HH97"/>
    <mergeCell ref="HD92:HD94"/>
    <mergeCell ref="HE92:HE94"/>
    <mergeCell ref="HF92:HF94"/>
    <mergeCell ref="HG92:HH92"/>
    <mergeCell ref="HI92:HI94"/>
    <mergeCell ref="HJ92:HJ94"/>
    <mergeCell ref="HK92:HK94"/>
    <mergeCell ref="HC93:HC94"/>
    <mergeCell ref="HG93:HH93"/>
    <mergeCell ref="HG94:HH94"/>
    <mergeCell ref="HD101:HD103"/>
    <mergeCell ref="HE101:HE103"/>
    <mergeCell ref="HF101:HF103"/>
    <mergeCell ref="HG101:HH101"/>
    <mergeCell ref="HI101:HI103"/>
    <mergeCell ref="HJ101:HJ103"/>
    <mergeCell ref="HK101:HK103"/>
    <mergeCell ref="HC102:HC103"/>
    <mergeCell ref="HG102:HH102"/>
    <mergeCell ref="HG103:HH103"/>
    <mergeCell ref="HD98:HD100"/>
    <mergeCell ref="HE98:HE100"/>
    <mergeCell ref="HF98:HF100"/>
    <mergeCell ref="HG98:HH98"/>
    <mergeCell ref="HI98:HI100"/>
    <mergeCell ref="HJ98:HJ100"/>
    <mergeCell ref="HK98:HK100"/>
    <mergeCell ref="HC99:HC100"/>
    <mergeCell ref="HG99:HH99"/>
    <mergeCell ref="HG100:HH100"/>
    <mergeCell ref="HM15:HM16"/>
    <mergeCell ref="HQ15:HR15"/>
    <mergeCell ref="HQ16:HR16"/>
    <mergeCell ref="HN17:HN19"/>
    <mergeCell ref="HO17:HO19"/>
    <mergeCell ref="HP17:HP19"/>
    <mergeCell ref="HQ17:HR17"/>
    <mergeCell ref="HS17:HS19"/>
    <mergeCell ref="HT17:HT19"/>
    <mergeCell ref="HR9:HS9"/>
    <mergeCell ref="HT9:HU9"/>
    <mergeCell ref="HR10:HS10"/>
    <mergeCell ref="HT10:HU10"/>
    <mergeCell ref="HR11:HS11"/>
    <mergeCell ref="HT11:HU11"/>
    <mergeCell ref="HQ13:HR13"/>
    <mergeCell ref="HN14:HN16"/>
    <mergeCell ref="HO14:HO16"/>
    <mergeCell ref="HP14:HP16"/>
    <mergeCell ref="HQ14:HR14"/>
    <mergeCell ref="HS14:HS16"/>
    <mergeCell ref="HT14:HT16"/>
    <mergeCell ref="HU14:HU16"/>
    <mergeCell ref="HN23:HN25"/>
    <mergeCell ref="HO23:HO25"/>
    <mergeCell ref="HP23:HP25"/>
    <mergeCell ref="HQ23:HR23"/>
    <mergeCell ref="HS23:HS25"/>
    <mergeCell ref="HT23:HT25"/>
    <mergeCell ref="HU23:HU25"/>
    <mergeCell ref="HM24:HM25"/>
    <mergeCell ref="HQ24:HR24"/>
    <mergeCell ref="HQ25:HR25"/>
    <mergeCell ref="HU17:HU19"/>
    <mergeCell ref="HM18:HM19"/>
    <mergeCell ref="HQ18:HR18"/>
    <mergeCell ref="HQ19:HR19"/>
    <mergeCell ref="HN20:HN22"/>
    <mergeCell ref="HO20:HO22"/>
    <mergeCell ref="HP20:HP22"/>
    <mergeCell ref="HQ20:HR20"/>
    <mergeCell ref="HS20:HS22"/>
    <mergeCell ref="HT20:HT22"/>
    <mergeCell ref="HU20:HU22"/>
    <mergeCell ref="HM21:HM22"/>
    <mergeCell ref="HQ21:HR21"/>
    <mergeCell ref="HQ22:HR22"/>
    <mergeCell ref="HN29:HN31"/>
    <mergeCell ref="HO29:HO31"/>
    <mergeCell ref="HP29:HP31"/>
    <mergeCell ref="HQ29:HR29"/>
    <mergeCell ref="HS29:HS31"/>
    <mergeCell ref="HT29:HT31"/>
    <mergeCell ref="HU29:HU31"/>
    <mergeCell ref="HM30:HM31"/>
    <mergeCell ref="HQ30:HR30"/>
    <mergeCell ref="HQ31:HR31"/>
    <mergeCell ref="HN26:HN28"/>
    <mergeCell ref="HO26:HO28"/>
    <mergeCell ref="HP26:HP28"/>
    <mergeCell ref="HQ26:HR26"/>
    <mergeCell ref="HS26:HS28"/>
    <mergeCell ref="HT26:HT28"/>
    <mergeCell ref="HU26:HU28"/>
    <mergeCell ref="HM27:HM28"/>
    <mergeCell ref="HQ27:HR27"/>
    <mergeCell ref="HQ28:HR28"/>
    <mergeCell ref="HN35:HN37"/>
    <mergeCell ref="HO35:HO37"/>
    <mergeCell ref="HP35:HP37"/>
    <mergeCell ref="HQ35:HR35"/>
    <mergeCell ref="HS35:HS37"/>
    <mergeCell ref="HT35:HT37"/>
    <mergeCell ref="HU35:HU37"/>
    <mergeCell ref="HM36:HM37"/>
    <mergeCell ref="HQ36:HR36"/>
    <mergeCell ref="HQ37:HR37"/>
    <mergeCell ref="HN32:HN34"/>
    <mergeCell ref="HO32:HO34"/>
    <mergeCell ref="HP32:HP34"/>
    <mergeCell ref="HQ32:HR32"/>
    <mergeCell ref="HS32:HS34"/>
    <mergeCell ref="HT32:HT34"/>
    <mergeCell ref="HU32:HU34"/>
    <mergeCell ref="HM33:HM34"/>
    <mergeCell ref="HQ33:HR33"/>
    <mergeCell ref="HQ34:HR34"/>
    <mergeCell ref="HN41:HN43"/>
    <mergeCell ref="HO41:HO43"/>
    <mergeCell ref="HP41:HP43"/>
    <mergeCell ref="HQ41:HR41"/>
    <mergeCell ref="HS41:HS43"/>
    <mergeCell ref="HT41:HT43"/>
    <mergeCell ref="HU41:HU43"/>
    <mergeCell ref="HM42:HM43"/>
    <mergeCell ref="HQ42:HR42"/>
    <mergeCell ref="HQ43:HR43"/>
    <mergeCell ref="HN38:HN40"/>
    <mergeCell ref="HO38:HO40"/>
    <mergeCell ref="HP38:HP40"/>
    <mergeCell ref="HQ38:HR38"/>
    <mergeCell ref="HS38:HS40"/>
    <mergeCell ref="HT38:HT40"/>
    <mergeCell ref="HU38:HU40"/>
    <mergeCell ref="HM39:HM40"/>
    <mergeCell ref="HQ39:HR39"/>
    <mergeCell ref="HQ40:HR40"/>
    <mergeCell ref="HN47:HN49"/>
    <mergeCell ref="HO47:HO49"/>
    <mergeCell ref="HP47:HP49"/>
    <mergeCell ref="HQ47:HR47"/>
    <mergeCell ref="HS47:HS49"/>
    <mergeCell ref="HT47:HT49"/>
    <mergeCell ref="HU47:HU49"/>
    <mergeCell ref="HM48:HM49"/>
    <mergeCell ref="HQ48:HR48"/>
    <mergeCell ref="HQ49:HR49"/>
    <mergeCell ref="HN44:HN46"/>
    <mergeCell ref="HO44:HO46"/>
    <mergeCell ref="HP44:HP46"/>
    <mergeCell ref="HQ44:HR44"/>
    <mergeCell ref="HS44:HS46"/>
    <mergeCell ref="HT44:HT46"/>
    <mergeCell ref="HU44:HU46"/>
    <mergeCell ref="HM45:HM46"/>
    <mergeCell ref="HQ45:HR45"/>
    <mergeCell ref="HQ46:HR46"/>
    <mergeCell ref="HN53:HN55"/>
    <mergeCell ref="HO53:HO55"/>
    <mergeCell ref="HP53:HP55"/>
    <mergeCell ref="HQ53:HR53"/>
    <mergeCell ref="HS53:HS55"/>
    <mergeCell ref="HT53:HT55"/>
    <mergeCell ref="HU53:HU55"/>
    <mergeCell ref="HM54:HM55"/>
    <mergeCell ref="HQ54:HR54"/>
    <mergeCell ref="HQ55:HR55"/>
    <mergeCell ref="HN50:HN52"/>
    <mergeCell ref="HO50:HO52"/>
    <mergeCell ref="HP50:HP52"/>
    <mergeCell ref="HQ50:HR50"/>
    <mergeCell ref="HS50:HS52"/>
    <mergeCell ref="HT50:HT52"/>
    <mergeCell ref="HU50:HU52"/>
    <mergeCell ref="HM51:HM52"/>
    <mergeCell ref="HQ51:HR51"/>
    <mergeCell ref="HQ52:HR52"/>
    <mergeCell ref="HN59:HN61"/>
    <mergeCell ref="HO59:HO61"/>
    <mergeCell ref="HP59:HP61"/>
    <mergeCell ref="HQ59:HR59"/>
    <mergeCell ref="HS59:HS61"/>
    <mergeCell ref="HT59:HT61"/>
    <mergeCell ref="HU59:HU61"/>
    <mergeCell ref="HM60:HM61"/>
    <mergeCell ref="HQ60:HR60"/>
    <mergeCell ref="HQ61:HR61"/>
    <mergeCell ref="HN56:HN58"/>
    <mergeCell ref="HO56:HO58"/>
    <mergeCell ref="HP56:HP58"/>
    <mergeCell ref="HQ56:HR56"/>
    <mergeCell ref="HS56:HS58"/>
    <mergeCell ref="HT56:HT58"/>
    <mergeCell ref="HU56:HU58"/>
    <mergeCell ref="HM57:HM58"/>
    <mergeCell ref="HQ57:HR57"/>
    <mergeCell ref="HQ58:HR58"/>
    <mergeCell ref="HN65:HN67"/>
    <mergeCell ref="HO65:HO67"/>
    <mergeCell ref="HP65:HP67"/>
    <mergeCell ref="HQ65:HR65"/>
    <mergeCell ref="HS65:HS67"/>
    <mergeCell ref="HT65:HT67"/>
    <mergeCell ref="HU65:HU67"/>
    <mergeCell ref="HM66:HM67"/>
    <mergeCell ref="HQ66:HR66"/>
    <mergeCell ref="HQ67:HR67"/>
    <mergeCell ref="HN62:HN64"/>
    <mergeCell ref="HO62:HO64"/>
    <mergeCell ref="HP62:HP64"/>
    <mergeCell ref="HQ62:HR62"/>
    <mergeCell ref="HS62:HS64"/>
    <mergeCell ref="HT62:HT64"/>
    <mergeCell ref="HU62:HU64"/>
    <mergeCell ref="HM63:HM64"/>
    <mergeCell ref="HQ63:HR63"/>
    <mergeCell ref="HQ64:HR64"/>
    <mergeCell ref="HN71:HN73"/>
    <mergeCell ref="HO71:HO73"/>
    <mergeCell ref="HP71:HP73"/>
    <mergeCell ref="HQ71:HR71"/>
    <mergeCell ref="HS71:HS73"/>
    <mergeCell ref="HT71:HT73"/>
    <mergeCell ref="HU71:HU73"/>
    <mergeCell ref="HM72:HM73"/>
    <mergeCell ref="HQ72:HR72"/>
    <mergeCell ref="HQ73:HR73"/>
    <mergeCell ref="HN68:HN70"/>
    <mergeCell ref="HO68:HO70"/>
    <mergeCell ref="HP68:HP70"/>
    <mergeCell ref="HQ68:HR68"/>
    <mergeCell ref="HS68:HS70"/>
    <mergeCell ref="HT68:HT70"/>
    <mergeCell ref="HU68:HU70"/>
    <mergeCell ref="HM69:HM70"/>
    <mergeCell ref="HQ69:HR69"/>
    <mergeCell ref="HQ70:HR70"/>
    <mergeCell ref="HN77:HN79"/>
    <mergeCell ref="HO77:HO79"/>
    <mergeCell ref="HP77:HP79"/>
    <mergeCell ref="HQ77:HR77"/>
    <mergeCell ref="HS77:HS79"/>
    <mergeCell ref="HT77:HT79"/>
    <mergeCell ref="HU77:HU79"/>
    <mergeCell ref="HM78:HM79"/>
    <mergeCell ref="HQ78:HR78"/>
    <mergeCell ref="HQ79:HR79"/>
    <mergeCell ref="HN74:HN76"/>
    <mergeCell ref="HO74:HO76"/>
    <mergeCell ref="HP74:HP76"/>
    <mergeCell ref="HQ74:HR74"/>
    <mergeCell ref="HS74:HS76"/>
    <mergeCell ref="HT74:HT76"/>
    <mergeCell ref="HU74:HU76"/>
    <mergeCell ref="HM75:HM76"/>
    <mergeCell ref="HQ75:HR75"/>
    <mergeCell ref="HQ76:HR76"/>
    <mergeCell ref="HN83:HN85"/>
    <mergeCell ref="HO83:HO85"/>
    <mergeCell ref="HP83:HP85"/>
    <mergeCell ref="HQ83:HR83"/>
    <mergeCell ref="HS83:HS85"/>
    <mergeCell ref="HT83:HT85"/>
    <mergeCell ref="HU83:HU85"/>
    <mergeCell ref="HM84:HM85"/>
    <mergeCell ref="HQ84:HR84"/>
    <mergeCell ref="HQ85:HR85"/>
    <mergeCell ref="HN80:HN82"/>
    <mergeCell ref="HO80:HO82"/>
    <mergeCell ref="HP80:HP82"/>
    <mergeCell ref="HQ80:HR80"/>
    <mergeCell ref="HS80:HS82"/>
    <mergeCell ref="HT80:HT82"/>
    <mergeCell ref="HU80:HU82"/>
    <mergeCell ref="HM81:HM82"/>
    <mergeCell ref="HQ81:HR81"/>
    <mergeCell ref="HQ82:HR82"/>
    <mergeCell ref="HN89:HN91"/>
    <mergeCell ref="HO89:HO91"/>
    <mergeCell ref="HP89:HP91"/>
    <mergeCell ref="HQ89:HR89"/>
    <mergeCell ref="HS89:HS91"/>
    <mergeCell ref="HT89:HT91"/>
    <mergeCell ref="HU89:HU91"/>
    <mergeCell ref="HM90:HM91"/>
    <mergeCell ref="HQ90:HR90"/>
    <mergeCell ref="HQ91:HR91"/>
    <mergeCell ref="HN86:HN88"/>
    <mergeCell ref="HO86:HO88"/>
    <mergeCell ref="HP86:HP88"/>
    <mergeCell ref="HQ86:HR86"/>
    <mergeCell ref="HS86:HS88"/>
    <mergeCell ref="HT86:HT88"/>
    <mergeCell ref="HU86:HU88"/>
    <mergeCell ref="HM87:HM88"/>
    <mergeCell ref="HQ87:HR87"/>
    <mergeCell ref="HQ88:HR88"/>
    <mergeCell ref="HN95:HN97"/>
    <mergeCell ref="HO95:HO97"/>
    <mergeCell ref="HP95:HP97"/>
    <mergeCell ref="HQ95:HR95"/>
    <mergeCell ref="HS95:HS97"/>
    <mergeCell ref="HT95:HT97"/>
    <mergeCell ref="HU95:HU97"/>
    <mergeCell ref="HM96:HM97"/>
    <mergeCell ref="HQ96:HR96"/>
    <mergeCell ref="HQ97:HR97"/>
    <mergeCell ref="HN92:HN94"/>
    <mergeCell ref="HO92:HO94"/>
    <mergeCell ref="HP92:HP94"/>
    <mergeCell ref="HQ92:HR92"/>
    <mergeCell ref="HS92:HS94"/>
    <mergeCell ref="HT92:HT94"/>
    <mergeCell ref="HU92:HU94"/>
    <mergeCell ref="HM93:HM94"/>
    <mergeCell ref="HQ93:HR93"/>
    <mergeCell ref="HQ94:HR94"/>
    <mergeCell ref="HN101:HN103"/>
    <mergeCell ref="HO101:HO103"/>
    <mergeCell ref="HP101:HP103"/>
    <mergeCell ref="HQ101:HR101"/>
    <mergeCell ref="HS101:HS103"/>
    <mergeCell ref="HT101:HT103"/>
    <mergeCell ref="HU101:HU103"/>
    <mergeCell ref="HM102:HM103"/>
    <mergeCell ref="HQ102:HR102"/>
    <mergeCell ref="HQ103:HR103"/>
    <mergeCell ref="HN98:HN100"/>
    <mergeCell ref="HO98:HO100"/>
    <mergeCell ref="HP98:HP100"/>
    <mergeCell ref="HQ98:HR98"/>
    <mergeCell ref="HS98:HS100"/>
    <mergeCell ref="HT98:HT100"/>
    <mergeCell ref="HU98:HU100"/>
    <mergeCell ref="HM99:HM100"/>
    <mergeCell ref="HQ99:HR99"/>
    <mergeCell ref="HQ100:HR100"/>
    <mergeCell ref="HW15:HW16"/>
    <mergeCell ref="IA15:IB15"/>
    <mergeCell ref="IA16:IB16"/>
    <mergeCell ref="HX17:HX19"/>
    <mergeCell ref="HY17:HY19"/>
    <mergeCell ref="HZ17:HZ19"/>
    <mergeCell ref="IA17:IB17"/>
    <mergeCell ref="IC17:IC19"/>
    <mergeCell ref="ID17:ID19"/>
    <mergeCell ref="IB9:IC9"/>
    <mergeCell ref="ID9:IE9"/>
    <mergeCell ref="IB10:IC10"/>
    <mergeCell ref="ID10:IE10"/>
    <mergeCell ref="IB11:IC11"/>
    <mergeCell ref="ID11:IE11"/>
    <mergeCell ref="IA13:IB13"/>
    <mergeCell ref="HX14:HX16"/>
    <mergeCell ref="HY14:HY16"/>
    <mergeCell ref="HZ14:HZ16"/>
    <mergeCell ref="IA14:IB14"/>
    <mergeCell ref="IC14:IC16"/>
    <mergeCell ref="ID14:ID16"/>
    <mergeCell ref="IE14:IE16"/>
    <mergeCell ref="HX23:HX25"/>
    <mergeCell ref="HY23:HY25"/>
    <mergeCell ref="HZ23:HZ25"/>
    <mergeCell ref="IA23:IB23"/>
    <mergeCell ref="IC23:IC25"/>
    <mergeCell ref="ID23:ID25"/>
    <mergeCell ref="IE23:IE25"/>
    <mergeCell ref="HW24:HW25"/>
    <mergeCell ref="IA24:IB24"/>
    <mergeCell ref="IA25:IB25"/>
    <mergeCell ref="IE17:IE19"/>
    <mergeCell ref="HW18:HW19"/>
    <mergeCell ref="IA18:IB18"/>
    <mergeCell ref="IA19:IB19"/>
    <mergeCell ref="HX20:HX22"/>
    <mergeCell ref="HY20:HY22"/>
    <mergeCell ref="HZ20:HZ22"/>
    <mergeCell ref="IA20:IB20"/>
    <mergeCell ref="IC20:IC22"/>
    <mergeCell ref="ID20:ID22"/>
    <mergeCell ref="IE20:IE22"/>
    <mergeCell ref="HW21:HW22"/>
    <mergeCell ref="IA21:IB21"/>
    <mergeCell ref="IA22:IB22"/>
    <mergeCell ref="HX29:HX31"/>
    <mergeCell ref="HY29:HY31"/>
    <mergeCell ref="HZ29:HZ31"/>
    <mergeCell ref="IA29:IB29"/>
    <mergeCell ref="IC29:IC31"/>
    <mergeCell ref="ID29:ID31"/>
    <mergeCell ref="IE29:IE31"/>
    <mergeCell ref="HW30:HW31"/>
    <mergeCell ref="IA30:IB30"/>
    <mergeCell ref="IA31:IB31"/>
    <mergeCell ref="HX26:HX28"/>
    <mergeCell ref="HY26:HY28"/>
    <mergeCell ref="HZ26:HZ28"/>
    <mergeCell ref="IA26:IB26"/>
    <mergeCell ref="IC26:IC28"/>
    <mergeCell ref="ID26:ID28"/>
    <mergeCell ref="IE26:IE28"/>
    <mergeCell ref="HW27:HW28"/>
    <mergeCell ref="IA27:IB27"/>
    <mergeCell ref="IA28:IB28"/>
    <mergeCell ref="HX35:HX37"/>
    <mergeCell ref="HY35:HY37"/>
    <mergeCell ref="HZ35:HZ37"/>
    <mergeCell ref="IA35:IB35"/>
    <mergeCell ref="IC35:IC37"/>
    <mergeCell ref="ID35:ID37"/>
    <mergeCell ref="IE35:IE37"/>
    <mergeCell ref="HW36:HW37"/>
    <mergeCell ref="IA36:IB36"/>
    <mergeCell ref="IA37:IB37"/>
    <mergeCell ref="HX32:HX34"/>
    <mergeCell ref="HY32:HY34"/>
    <mergeCell ref="HZ32:HZ34"/>
    <mergeCell ref="IA32:IB32"/>
    <mergeCell ref="IC32:IC34"/>
    <mergeCell ref="ID32:ID34"/>
    <mergeCell ref="IE32:IE34"/>
    <mergeCell ref="HW33:HW34"/>
    <mergeCell ref="IA33:IB33"/>
    <mergeCell ref="IA34:IB34"/>
    <mergeCell ref="HX41:HX43"/>
    <mergeCell ref="HY41:HY43"/>
    <mergeCell ref="HZ41:HZ43"/>
    <mergeCell ref="IA41:IB41"/>
    <mergeCell ref="IC41:IC43"/>
    <mergeCell ref="ID41:ID43"/>
    <mergeCell ref="IE41:IE43"/>
    <mergeCell ref="HW42:HW43"/>
    <mergeCell ref="IA42:IB42"/>
    <mergeCell ref="IA43:IB43"/>
    <mergeCell ref="HX38:HX40"/>
    <mergeCell ref="HY38:HY40"/>
    <mergeCell ref="HZ38:HZ40"/>
    <mergeCell ref="IA38:IB38"/>
    <mergeCell ref="IC38:IC40"/>
    <mergeCell ref="ID38:ID40"/>
    <mergeCell ref="IE38:IE40"/>
    <mergeCell ref="HW39:HW40"/>
    <mergeCell ref="IA39:IB39"/>
    <mergeCell ref="IA40:IB40"/>
    <mergeCell ref="HX47:HX49"/>
    <mergeCell ref="HY47:HY49"/>
    <mergeCell ref="HZ47:HZ49"/>
    <mergeCell ref="IA47:IB47"/>
    <mergeCell ref="IC47:IC49"/>
    <mergeCell ref="ID47:ID49"/>
    <mergeCell ref="IE47:IE49"/>
    <mergeCell ref="HW48:HW49"/>
    <mergeCell ref="IA48:IB48"/>
    <mergeCell ref="IA49:IB49"/>
    <mergeCell ref="HX44:HX46"/>
    <mergeCell ref="HY44:HY46"/>
    <mergeCell ref="HZ44:HZ46"/>
    <mergeCell ref="IA44:IB44"/>
    <mergeCell ref="IC44:IC46"/>
    <mergeCell ref="ID44:ID46"/>
    <mergeCell ref="IE44:IE46"/>
    <mergeCell ref="HW45:HW46"/>
    <mergeCell ref="IA45:IB45"/>
    <mergeCell ref="IA46:IB46"/>
    <mergeCell ref="HX53:HX55"/>
    <mergeCell ref="HY53:HY55"/>
    <mergeCell ref="HZ53:HZ55"/>
    <mergeCell ref="IA53:IB53"/>
    <mergeCell ref="IC53:IC55"/>
    <mergeCell ref="ID53:ID55"/>
    <mergeCell ref="IE53:IE55"/>
    <mergeCell ref="HW54:HW55"/>
    <mergeCell ref="IA54:IB54"/>
    <mergeCell ref="IA55:IB55"/>
    <mergeCell ref="HX50:HX52"/>
    <mergeCell ref="HY50:HY52"/>
    <mergeCell ref="HZ50:HZ52"/>
    <mergeCell ref="IA50:IB50"/>
    <mergeCell ref="IC50:IC52"/>
    <mergeCell ref="ID50:ID52"/>
    <mergeCell ref="IE50:IE52"/>
    <mergeCell ref="HW51:HW52"/>
    <mergeCell ref="IA51:IB51"/>
    <mergeCell ref="IA52:IB52"/>
    <mergeCell ref="HX59:HX61"/>
    <mergeCell ref="HY59:HY61"/>
    <mergeCell ref="HZ59:HZ61"/>
    <mergeCell ref="IA59:IB59"/>
    <mergeCell ref="IC59:IC61"/>
    <mergeCell ref="ID59:ID61"/>
    <mergeCell ref="IE59:IE61"/>
    <mergeCell ref="HW60:HW61"/>
    <mergeCell ref="IA60:IB60"/>
    <mergeCell ref="IA61:IB61"/>
    <mergeCell ref="HX56:HX58"/>
    <mergeCell ref="HY56:HY58"/>
    <mergeCell ref="HZ56:HZ58"/>
    <mergeCell ref="IA56:IB56"/>
    <mergeCell ref="IC56:IC58"/>
    <mergeCell ref="ID56:ID58"/>
    <mergeCell ref="IE56:IE58"/>
    <mergeCell ref="HW57:HW58"/>
    <mergeCell ref="IA57:IB57"/>
    <mergeCell ref="IA58:IB58"/>
    <mergeCell ref="HX65:HX67"/>
    <mergeCell ref="HY65:HY67"/>
    <mergeCell ref="HZ65:HZ67"/>
    <mergeCell ref="IA65:IB65"/>
    <mergeCell ref="IC65:IC67"/>
    <mergeCell ref="ID65:ID67"/>
    <mergeCell ref="IE65:IE67"/>
    <mergeCell ref="HW66:HW67"/>
    <mergeCell ref="IA66:IB66"/>
    <mergeCell ref="IA67:IB67"/>
    <mergeCell ref="HX62:HX64"/>
    <mergeCell ref="HY62:HY64"/>
    <mergeCell ref="HZ62:HZ64"/>
    <mergeCell ref="IA62:IB62"/>
    <mergeCell ref="IC62:IC64"/>
    <mergeCell ref="ID62:ID64"/>
    <mergeCell ref="IE62:IE64"/>
    <mergeCell ref="HW63:HW64"/>
    <mergeCell ref="IA63:IB63"/>
    <mergeCell ref="IA64:IB64"/>
    <mergeCell ref="HX71:HX73"/>
    <mergeCell ref="HY71:HY73"/>
    <mergeCell ref="HZ71:HZ73"/>
    <mergeCell ref="IA71:IB71"/>
    <mergeCell ref="IC71:IC73"/>
    <mergeCell ref="ID71:ID73"/>
    <mergeCell ref="IE71:IE73"/>
    <mergeCell ref="HW72:HW73"/>
    <mergeCell ref="IA72:IB72"/>
    <mergeCell ref="IA73:IB73"/>
    <mergeCell ref="HX68:HX70"/>
    <mergeCell ref="HY68:HY70"/>
    <mergeCell ref="HZ68:HZ70"/>
    <mergeCell ref="IA68:IB68"/>
    <mergeCell ref="IC68:IC70"/>
    <mergeCell ref="ID68:ID70"/>
    <mergeCell ref="IE68:IE70"/>
    <mergeCell ref="HW69:HW70"/>
    <mergeCell ref="IA69:IB69"/>
    <mergeCell ref="IA70:IB70"/>
    <mergeCell ref="HX77:HX79"/>
    <mergeCell ref="HY77:HY79"/>
    <mergeCell ref="HZ77:HZ79"/>
    <mergeCell ref="IA77:IB77"/>
    <mergeCell ref="IC77:IC79"/>
    <mergeCell ref="ID77:ID79"/>
    <mergeCell ref="IE77:IE79"/>
    <mergeCell ref="HW78:HW79"/>
    <mergeCell ref="IA78:IB78"/>
    <mergeCell ref="IA79:IB79"/>
    <mergeCell ref="HX74:HX76"/>
    <mergeCell ref="HY74:HY76"/>
    <mergeCell ref="HZ74:HZ76"/>
    <mergeCell ref="IA74:IB74"/>
    <mergeCell ref="IC74:IC76"/>
    <mergeCell ref="ID74:ID76"/>
    <mergeCell ref="IE74:IE76"/>
    <mergeCell ref="HW75:HW76"/>
    <mergeCell ref="IA75:IB75"/>
    <mergeCell ref="IA76:IB76"/>
    <mergeCell ref="HX83:HX85"/>
    <mergeCell ref="HY83:HY85"/>
    <mergeCell ref="HZ83:HZ85"/>
    <mergeCell ref="IA83:IB83"/>
    <mergeCell ref="IC83:IC85"/>
    <mergeCell ref="ID83:ID85"/>
    <mergeCell ref="IE83:IE85"/>
    <mergeCell ref="HW84:HW85"/>
    <mergeCell ref="IA84:IB84"/>
    <mergeCell ref="IA85:IB85"/>
    <mergeCell ref="HX80:HX82"/>
    <mergeCell ref="HY80:HY82"/>
    <mergeCell ref="HZ80:HZ82"/>
    <mergeCell ref="IA80:IB80"/>
    <mergeCell ref="IC80:IC82"/>
    <mergeCell ref="ID80:ID82"/>
    <mergeCell ref="IE80:IE82"/>
    <mergeCell ref="HW81:HW82"/>
    <mergeCell ref="IA81:IB81"/>
    <mergeCell ref="IA82:IB82"/>
    <mergeCell ref="HX89:HX91"/>
    <mergeCell ref="HY89:HY91"/>
    <mergeCell ref="HZ89:HZ91"/>
    <mergeCell ref="IA89:IB89"/>
    <mergeCell ref="IC89:IC91"/>
    <mergeCell ref="ID89:ID91"/>
    <mergeCell ref="IE89:IE91"/>
    <mergeCell ref="HW90:HW91"/>
    <mergeCell ref="IA90:IB90"/>
    <mergeCell ref="IA91:IB91"/>
    <mergeCell ref="HX86:HX88"/>
    <mergeCell ref="HY86:HY88"/>
    <mergeCell ref="HZ86:HZ88"/>
    <mergeCell ref="IA86:IB86"/>
    <mergeCell ref="IC86:IC88"/>
    <mergeCell ref="ID86:ID88"/>
    <mergeCell ref="IE86:IE88"/>
    <mergeCell ref="HW87:HW88"/>
    <mergeCell ref="IA87:IB87"/>
    <mergeCell ref="IA88:IB88"/>
    <mergeCell ref="HX95:HX97"/>
    <mergeCell ref="HY95:HY97"/>
    <mergeCell ref="HZ95:HZ97"/>
    <mergeCell ref="IA95:IB95"/>
    <mergeCell ref="IC95:IC97"/>
    <mergeCell ref="ID95:ID97"/>
    <mergeCell ref="IE95:IE97"/>
    <mergeCell ref="HW96:HW97"/>
    <mergeCell ref="IA96:IB96"/>
    <mergeCell ref="IA97:IB97"/>
    <mergeCell ref="HX92:HX94"/>
    <mergeCell ref="HY92:HY94"/>
    <mergeCell ref="HZ92:HZ94"/>
    <mergeCell ref="IA92:IB92"/>
    <mergeCell ref="IC92:IC94"/>
    <mergeCell ref="ID92:ID94"/>
    <mergeCell ref="IE92:IE94"/>
    <mergeCell ref="HW93:HW94"/>
    <mergeCell ref="IA93:IB93"/>
    <mergeCell ref="IA94:IB94"/>
    <mergeCell ref="HX101:HX103"/>
    <mergeCell ref="HY101:HY103"/>
    <mergeCell ref="HZ101:HZ103"/>
    <mergeCell ref="IA101:IB101"/>
    <mergeCell ref="IC101:IC103"/>
    <mergeCell ref="ID101:ID103"/>
    <mergeCell ref="IE101:IE103"/>
    <mergeCell ref="HW102:HW103"/>
    <mergeCell ref="IA102:IB102"/>
    <mergeCell ref="IA103:IB103"/>
    <mergeCell ref="HX98:HX100"/>
    <mergeCell ref="HY98:HY100"/>
    <mergeCell ref="HZ98:HZ100"/>
    <mergeCell ref="IA98:IB98"/>
    <mergeCell ref="IC98:IC100"/>
    <mergeCell ref="ID98:ID100"/>
    <mergeCell ref="IE98:IE100"/>
    <mergeCell ref="HW99:HW100"/>
    <mergeCell ref="IA99:IB99"/>
    <mergeCell ref="IA100:IB100"/>
    <mergeCell ref="IG15:IG16"/>
    <mergeCell ref="IK15:IL15"/>
    <mergeCell ref="IK16:IL16"/>
    <mergeCell ref="IH17:IH19"/>
    <mergeCell ref="II17:II19"/>
    <mergeCell ref="IJ17:IJ19"/>
    <mergeCell ref="IK17:IL17"/>
    <mergeCell ref="IM17:IM19"/>
    <mergeCell ref="IN17:IN19"/>
    <mergeCell ref="IL9:IM9"/>
    <mergeCell ref="IN9:IO9"/>
    <mergeCell ref="IL10:IM10"/>
    <mergeCell ref="IN10:IO10"/>
    <mergeCell ref="IL11:IM11"/>
    <mergeCell ref="IN11:IO11"/>
    <mergeCell ref="IK13:IL13"/>
    <mergeCell ref="IH14:IH16"/>
    <mergeCell ref="II14:II16"/>
    <mergeCell ref="IJ14:IJ16"/>
    <mergeCell ref="IK14:IL14"/>
    <mergeCell ref="IM14:IM16"/>
    <mergeCell ref="IN14:IN16"/>
    <mergeCell ref="IO14:IO16"/>
    <mergeCell ref="IH23:IH25"/>
    <mergeCell ref="II23:II25"/>
    <mergeCell ref="IJ23:IJ25"/>
    <mergeCell ref="IK23:IL23"/>
    <mergeCell ref="IM23:IM25"/>
    <mergeCell ref="IN23:IN25"/>
    <mergeCell ref="IO23:IO25"/>
    <mergeCell ref="IG24:IG25"/>
    <mergeCell ref="IK24:IL24"/>
    <mergeCell ref="IK25:IL25"/>
    <mergeCell ref="IO17:IO19"/>
    <mergeCell ref="IG18:IG19"/>
    <mergeCell ref="IK18:IL18"/>
    <mergeCell ref="IK19:IL19"/>
    <mergeCell ref="IH20:IH22"/>
    <mergeCell ref="II20:II22"/>
    <mergeCell ref="IJ20:IJ22"/>
    <mergeCell ref="IK20:IL20"/>
    <mergeCell ref="IM20:IM22"/>
    <mergeCell ref="IN20:IN22"/>
    <mergeCell ref="IO20:IO22"/>
    <mergeCell ref="IG21:IG22"/>
    <mergeCell ref="IK21:IL21"/>
    <mergeCell ref="IK22:IL22"/>
    <mergeCell ref="IH29:IH31"/>
    <mergeCell ref="II29:II31"/>
    <mergeCell ref="IJ29:IJ31"/>
    <mergeCell ref="IK29:IL29"/>
    <mergeCell ref="IM29:IM31"/>
    <mergeCell ref="IN29:IN31"/>
    <mergeCell ref="IO29:IO31"/>
    <mergeCell ref="IG30:IG31"/>
    <mergeCell ref="IK30:IL30"/>
    <mergeCell ref="IK31:IL31"/>
    <mergeCell ref="IH26:IH28"/>
    <mergeCell ref="II26:II28"/>
    <mergeCell ref="IJ26:IJ28"/>
    <mergeCell ref="IK26:IL26"/>
    <mergeCell ref="IM26:IM28"/>
    <mergeCell ref="IN26:IN28"/>
    <mergeCell ref="IO26:IO28"/>
    <mergeCell ref="IG27:IG28"/>
    <mergeCell ref="IK27:IL27"/>
    <mergeCell ref="IK28:IL28"/>
    <mergeCell ref="IH35:IH37"/>
    <mergeCell ref="II35:II37"/>
    <mergeCell ref="IJ35:IJ37"/>
    <mergeCell ref="IK35:IL35"/>
    <mergeCell ref="IM35:IM37"/>
    <mergeCell ref="IN35:IN37"/>
    <mergeCell ref="IO35:IO37"/>
    <mergeCell ref="IG36:IG37"/>
    <mergeCell ref="IK36:IL36"/>
    <mergeCell ref="IK37:IL37"/>
    <mergeCell ref="IH32:IH34"/>
    <mergeCell ref="II32:II34"/>
    <mergeCell ref="IJ32:IJ34"/>
    <mergeCell ref="IK32:IL32"/>
    <mergeCell ref="IM32:IM34"/>
    <mergeCell ref="IN32:IN34"/>
    <mergeCell ref="IO32:IO34"/>
    <mergeCell ref="IG33:IG34"/>
    <mergeCell ref="IK33:IL33"/>
    <mergeCell ref="IK34:IL34"/>
    <mergeCell ref="IH41:IH43"/>
    <mergeCell ref="II41:II43"/>
    <mergeCell ref="IJ41:IJ43"/>
    <mergeCell ref="IK41:IL41"/>
    <mergeCell ref="IM41:IM43"/>
    <mergeCell ref="IN41:IN43"/>
    <mergeCell ref="IO41:IO43"/>
    <mergeCell ref="IG42:IG43"/>
    <mergeCell ref="IK42:IL42"/>
    <mergeCell ref="IK43:IL43"/>
    <mergeCell ref="IH38:IH40"/>
    <mergeCell ref="II38:II40"/>
    <mergeCell ref="IJ38:IJ40"/>
    <mergeCell ref="IK38:IL38"/>
    <mergeCell ref="IM38:IM40"/>
    <mergeCell ref="IN38:IN40"/>
    <mergeCell ref="IO38:IO40"/>
    <mergeCell ref="IG39:IG40"/>
    <mergeCell ref="IK39:IL39"/>
    <mergeCell ref="IK40:IL40"/>
    <mergeCell ref="IH47:IH49"/>
    <mergeCell ref="II47:II49"/>
    <mergeCell ref="IJ47:IJ49"/>
    <mergeCell ref="IK47:IL47"/>
    <mergeCell ref="IM47:IM49"/>
    <mergeCell ref="IN47:IN49"/>
    <mergeCell ref="IO47:IO49"/>
    <mergeCell ref="IG48:IG49"/>
    <mergeCell ref="IK48:IL48"/>
    <mergeCell ref="IK49:IL49"/>
    <mergeCell ref="IH44:IH46"/>
    <mergeCell ref="II44:II46"/>
    <mergeCell ref="IJ44:IJ46"/>
    <mergeCell ref="IK44:IL44"/>
    <mergeCell ref="IM44:IM46"/>
    <mergeCell ref="IN44:IN46"/>
    <mergeCell ref="IO44:IO46"/>
    <mergeCell ref="IG45:IG46"/>
    <mergeCell ref="IK45:IL45"/>
    <mergeCell ref="IK46:IL46"/>
    <mergeCell ref="IH53:IH55"/>
    <mergeCell ref="II53:II55"/>
    <mergeCell ref="IJ53:IJ55"/>
    <mergeCell ref="IK53:IL53"/>
    <mergeCell ref="IM53:IM55"/>
    <mergeCell ref="IN53:IN55"/>
    <mergeCell ref="IO53:IO55"/>
    <mergeCell ref="IG54:IG55"/>
    <mergeCell ref="IK54:IL54"/>
    <mergeCell ref="IK55:IL55"/>
    <mergeCell ref="IH50:IH52"/>
    <mergeCell ref="II50:II52"/>
    <mergeCell ref="IJ50:IJ52"/>
    <mergeCell ref="IK50:IL50"/>
    <mergeCell ref="IM50:IM52"/>
    <mergeCell ref="IN50:IN52"/>
    <mergeCell ref="IO50:IO52"/>
    <mergeCell ref="IG51:IG52"/>
    <mergeCell ref="IK51:IL51"/>
    <mergeCell ref="IK52:IL52"/>
    <mergeCell ref="IH59:IH61"/>
    <mergeCell ref="II59:II61"/>
    <mergeCell ref="IJ59:IJ61"/>
    <mergeCell ref="IK59:IL59"/>
    <mergeCell ref="IM59:IM61"/>
    <mergeCell ref="IN59:IN61"/>
    <mergeCell ref="IO59:IO61"/>
    <mergeCell ref="IG60:IG61"/>
    <mergeCell ref="IK60:IL60"/>
    <mergeCell ref="IK61:IL61"/>
    <mergeCell ref="IH56:IH58"/>
    <mergeCell ref="II56:II58"/>
    <mergeCell ref="IJ56:IJ58"/>
    <mergeCell ref="IK56:IL56"/>
    <mergeCell ref="IM56:IM58"/>
    <mergeCell ref="IN56:IN58"/>
    <mergeCell ref="IO56:IO58"/>
    <mergeCell ref="IG57:IG58"/>
    <mergeCell ref="IK57:IL57"/>
    <mergeCell ref="IK58:IL58"/>
    <mergeCell ref="IH65:IH67"/>
    <mergeCell ref="II65:II67"/>
    <mergeCell ref="IJ65:IJ67"/>
    <mergeCell ref="IK65:IL65"/>
    <mergeCell ref="IM65:IM67"/>
    <mergeCell ref="IN65:IN67"/>
    <mergeCell ref="IO65:IO67"/>
    <mergeCell ref="IG66:IG67"/>
    <mergeCell ref="IK66:IL66"/>
    <mergeCell ref="IK67:IL67"/>
    <mergeCell ref="IH62:IH64"/>
    <mergeCell ref="II62:II64"/>
    <mergeCell ref="IJ62:IJ64"/>
    <mergeCell ref="IK62:IL62"/>
    <mergeCell ref="IM62:IM64"/>
    <mergeCell ref="IN62:IN64"/>
    <mergeCell ref="IO62:IO64"/>
    <mergeCell ref="IG63:IG64"/>
    <mergeCell ref="IK63:IL63"/>
    <mergeCell ref="IK64:IL64"/>
    <mergeCell ref="IH71:IH73"/>
    <mergeCell ref="II71:II73"/>
    <mergeCell ref="IJ71:IJ73"/>
    <mergeCell ref="IK71:IL71"/>
    <mergeCell ref="IM71:IM73"/>
    <mergeCell ref="IN71:IN73"/>
    <mergeCell ref="IO71:IO73"/>
    <mergeCell ref="IG72:IG73"/>
    <mergeCell ref="IK72:IL72"/>
    <mergeCell ref="IK73:IL73"/>
    <mergeCell ref="IH68:IH70"/>
    <mergeCell ref="II68:II70"/>
    <mergeCell ref="IJ68:IJ70"/>
    <mergeCell ref="IK68:IL68"/>
    <mergeCell ref="IM68:IM70"/>
    <mergeCell ref="IN68:IN70"/>
    <mergeCell ref="IO68:IO70"/>
    <mergeCell ref="IG69:IG70"/>
    <mergeCell ref="IK69:IL69"/>
    <mergeCell ref="IK70:IL70"/>
    <mergeCell ref="IH77:IH79"/>
    <mergeCell ref="II77:II79"/>
    <mergeCell ref="IJ77:IJ79"/>
    <mergeCell ref="IK77:IL77"/>
    <mergeCell ref="IM77:IM79"/>
    <mergeCell ref="IN77:IN79"/>
    <mergeCell ref="IO77:IO79"/>
    <mergeCell ref="IG78:IG79"/>
    <mergeCell ref="IK78:IL78"/>
    <mergeCell ref="IK79:IL79"/>
    <mergeCell ref="IH74:IH76"/>
    <mergeCell ref="II74:II76"/>
    <mergeCell ref="IJ74:IJ76"/>
    <mergeCell ref="IK74:IL74"/>
    <mergeCell ref="IM74:IM76"/>
    <mergeCell ref="IN74:IN76"/>
    <mergeCell ref="IO74:IO76"/>
    <mergeCell ref="IG75:IG76"/>
    <mergeCell ref="IK75:IL75"/>
    <mergeCell ref="IK76:IL76"/>
    <mergeCell ref="IH83:IH85"/>
    <mergeCell ref="II83:II85"/>
    <mergeCell ref="IJ83:IJ85"/>
    <mergeCell ref="IK83:IL83"/>
    <mergeCell ref="IM83:IM85"/>
    <mergeCell ref="IN83:IN85"/>
    <mergeCell ref="IO83:IO85"/>
    <mergeCell ref="IG84:IG85"/>
    <mergeCell ref="IK84:IL84"/>
    <mergeCell ref="IK85:IL85"/>
    <mergeCell ref="IH80:IH82"/>
    <mergeCell ref="II80:II82"/>
    <mergeCell ref="IJ80:IJ82"/>
    <mergeCell ref="IK80:IL80"/>
    <mergeCell ref="IM80:IM82"/>
    <mergeCell ref="IN80:IN82"/>
    <mergeCell ref="IO80:IO82"/>
    <mergeCell ref="IG81:IG82"/>
    <mergeCell ref="IK81:IL81"/>
    <mergeCell ref="IK82:IL82"/>
    <mergeCell ref="IH89:IH91"/>
    <mergeCell ref="II89:II91"/>
    <mergeCell ref="IJ89:IJ91"/>
    <mergeCell ref="IK89:IL89"/>
    <mergeCell ref="IM89:IM91"/>
    <mergeCell ref="IN89:IN91"/>
    <mergeCell ref="IO89:IO91"/>
    <mergeCell ref="IG90:IG91"/>
    <mergeCell ref="IK90:IL90"/>
    <mergeCell ref="IK91:IL91"/>
    <mergeCell ref="IH86:IH88"/>
    <mergeCell ref="II86:II88"/>
    <mergeCell ref="IJ86:IJ88"/>
    <mergeCell ref="IK86:IL86"/>
    <mergeCell ref="IM86:IM88"/>
    <mergeCell ref="IN86:IN88"/>
    <mergeCell ref="IO86:IO88"/>
    <mergeCell ref="IG87:IG88"/>
    <mergeCell ref="IK87:IL87"/>
    <mergeCell ref="IK88:IL88"/>
    <mergeCell ref="IH95:IH97"/>
    <mergeCell ref="II95:II97"/>
    <mergeCell ref="IJ95:IJ97"/>
    <mergeCell ref="IK95:IL95"/>
    <mergeCell ref="IM95:IM97"/>
    <mergeCell ref="IN95:IN97"/>
    <mergeCell ref="IO95:IO97"/>
    <mergeCell ref="IG96:IG97"/>
    <mergeCell ref="IK96:IL96"/>
    <mergeCell ref="IK97:IL97"/>
    <mergeCell ref="IH92:IH94"/>
    <mergeCell ref="II92:II94"/>
    <mergeCell ref="IJ92:IJ94"/>
    <mergeCell ref="IK92:IL92"/>
    <mergeCell ref="IM92:IM94"/>
    <mergeCell ref="IN92:IN94"/>
    <mergeCell ref="IO92:IO94"/>
    <mergeCell ref="IG93:IG94"/>
    <mergeCell ref="IK93:IL93"/>
    <mergeCell ref="IK94:IL94"/>
    <mergeCell ref="IH101:IH103"/>
    <mergeCell ref="II101:II103"/>
    <mergeCell ref="IJ101:IJ103"/>
    <mergeCell ref="IK101:IL101"/>
    <mergeCell ref="IM101:IM103"/>
    <mergeCell ref="IN101:IN103"/>
    <mergeCell ref="IO101:IO103"/>
    <mergeCell ref="IG102:IG103"/>
    <mergeCell ref="IK102:IL102"/>
    <mergeCell ref="IK103:IL103"/>
    <mergeCell ref="IH98:IH100"/>
    <mergeCell ref="II98:II100"/>
    <mergeCell ref="IJ98:IJ100"/>
    <mergeCell ref="IK98:IL98"/>
    <mergeCell ref="IM98:IM100"/>
    <mergeCell ref="IN98:IN100"/>
    <mergeCell ref="IO98:IO100"/>
    <mergeCell ref="IG99:IG100"/>
    <mergeCell ref="IK99:IL99"/>
    <mergeCell ref="IK100:IL100"/>
    <mergeCell ref="IQ15:IQ16"/>
    <mergeCell ref="IU15:IV15"/>
    <mergeCell ref="IU16:IV16"/>
    <mergeCell ref="IR17:IR19"/>
    <mergeCell ref="IS17:IS19"/>
    <mergeCell ref="IT17:IT19"/>
    <mergeCell ref="IU17:IV17"/>
    <mergeCell ref="IW17:IW19"/>
    <mergeCell ref="IX17:IX19"/>
    <mergeCell ref="IV9:IW9"/>
    <mergeCell ref="IX9:IY9"/>
    <mergeCell ref="IV10:IW10"/>
    <mergeCell ref="IX10:IY10"/>
    <mergeCell ref="IV11:IW11"/>
    <mergeCell ref="IX11:IY11"/>
    <mergeCell ref="IU13:IV13"/>
    <mergeCell ref="IR14:IR16"/>
    <mergeCell ref="IS14:IS16"/>
    <mergeCell ref="IT14:IT16"/>
    <mergeCell ref="IU14:IV14"/>
    <mergeCell ref="IW14:IW16"/>
    <mergeCell ref="IX14:IX16"/>
    <mergeCell ref="IY14:IY16"/>
    <mergeCell ref="IR23:IR25"/>
    <mergeCell ref="IS23:IS25"/>
    <mergeCell ref="IT23:IT25"/>
    <mergeCell ref="IU23:IV23"/>
    <mergeCell ref="IW23:IW25"/>
    <mergeCell ref="IX23:IX25"/>
    <mergeCell ref="IY23:IY25"/>
    <mergeCell ref="IQ24:IQ25"/>
    <mergeCell ref="IU24:IV24"/>
    <mergeCell ref="IU25:IV25"/>
    <mergeCell ref="IY17:IY19"/>
    <mergeCell ref="IQ18:IQ19"/>
    <mergeCell ref="IU18:IV18"/>
    <mergeCell ref="IU19:IV19"/>
    <mergeCell ref="IR20:IR22"/>
    <mergeCell ref="IS20:IS22"/>
    <mergeCell ref="IT20:IT22"/>
    <mergeCell ref="IU20:IV20"/>
    <mergeCell ref="IW20:IW22"/>
    <mergeCell ref="IX20:IX22"/>
    <mergeCell ref="IY20:IY22"/>
    <mergeCell ref="IQ21:IQ22"/>
    <mergeCell ref="IU21:IV21"/>
    <mergeCell ref="IU22:IV22"/>
    <mergeCell ref="IR29:IR31"/>
    <mergeCell ref="IS29:IS31"/>
    <mergeCell ref="IT29:IT31"/>
    <mergeCell ref="IU29:IV29"/>
    <mergeCell ref="IW29:IW31"/>
    <mergeCell ref="IX29:IX31"/>
    <mergeCell ref="IY29:IY31"/>
    <mergeCell ref="IQ30:IQ31"/>
    <mergeCell ref="IU30:IV30"/>
    <mergeCell ref="IU31:IV31"/>
    <mergeCell ref="IR26:IR28"/>
    <mergeCell ref="IS26:IS28"/>
    <mergeCell ref="IT26:IT28"/>
    <mergeCell ref="IU26:IV26"/>
    <mergeCell ref="IW26:IW28"/>
    <mergeCell ref="IX26:IX28"/>
    <mergeCell ref="IY26:IY28"/>
    <mergeCell ref="IQ27:IQ28"/>
    <mergeCell ref="IU27:IV27"/>
    <mergeCell ref="IU28:IV28"/>
    <mergeCell ref="IR35:IR37"/>
    <mergeCell ref="IS35:IS37"/>
    <mergeCell ref="IT35:IT37"/>
    <mergeCell ref="IU35:IV35"/>
    <mergeCell ref="IW35:IW37"/>
    <mergeCell ref="IX35:IX37"/>
    <mergeCell ref="IY35:IY37"/>
    <mergeCell ref="IQ36:IQ37"/>
    <mergeCell ref="IU36:IV36"/>
    <mergeCell ref="IU37:IV37"/>
    <mergeCell ref="IR32:IR34"/>
    <mergeCell ref="IS32:IS34"/>
    <mergeCell ref="IT32:IT34"/>
    <mergeCell ref="IU32:IV32"/>
    <mergeCell ref="IW32:IW34"/>
    <mergeCell ref="IX32:IX34"/>
    <mergeCell ref="IY32:IY34"/>
    <mergeCell ref="IQ33:IQ34"/>
    <mergeCell ref="IU33:IV33"/>
    <mergeCell ref="IU34:IV34"/>
    <mergeCell ref="IR41:IR43"/>
    <mergeCell ref="IS41:IS43"/>
    <mergeCell ref="IT41:IT43"/>
    <mergeCell ref="IU41:IV41"/>
    <mergeCell ref="IW41:IW43"/>
    <mergeCell ref="IX41:IX43"/>
    <mergeCell ref="IY41:IY43"/>
    <mergeCell ref="IQ42:IQ43"/>
    <mergeCell ref="IU42:IV42"/>
    <mergeCell ref="IU43:IV43"/>
    <mergeCell ref="IR38:IR40"/>
    <mergeCell ref="IS38:IS40"/>
    <mergeCell ref="IT38:IT40"/>
    <mergeCell ref="IU38:IV38"/>
    <mergeCell ref="IW38:IW40"/>
    <mergeCell ref="IX38:IX40"/>
    <mergeCell ref="IY38:IY40"/>
    <mergeCell ref="IQ39:IQ40"/>
    <mergeCell ref="IU39:IV39"/>
    <mergeCell ref="IU40:IV40"/>
    <mergeCell ref="IR47:IR49"/>
    <mergeCell ref="IS47:IS49"/>
    <mergeCell ref="IT47:IT49"/>
    <mergeCell ref="IU47:IV47"/>
    <mergeCell ref="IW47:IW49"/>
    <mergeCell ref="IX47:IX49"/>
    <mergeCell ref="IY47:IY49"/>
    <mergeCell ref="IQ48:IQ49"/>
    <mergeCell ref="IU48:IV48"/>
    <mergeCell ref="IU49:IV49"/>
    <mergeCell ref="IR44:IR46"/>
    <mergeCell ref="IS44:IS46"/>
    <mergeCell ref="IT44:IT46"/>
    <mergeCell ref="IU44:IV44"/>
    <mergeCell ref="IW44:IW46"/>
    <mergeCell ref="IX44:IX46"/>
    <mergeCell ref="IY44:IY46"/>
    <mergeCell ref="IQ45:IQ46"/>
    <mergeCell ref="IU45:IV45"/>
    <mergeCell ref="IU46:IV46"/>
    <mergeCell ref="IR53:IR55"/>
    <mergeCell ref="IS53:IS55"/>
    <mergeCell ref="IT53:IT55"/>
    <mergeCell ref="IU53:IV53"/>
    <mergeCell ref="IW53:IW55"/>
    <mergeCell ref="IX53:IX55"/>
    <mergeCell ref="IY53:IY55"/>
    <mergeCell ref="IQ54:IQ55"/>
    <mergeCell ref="IU54:IV54"/>
    <mergeCell ref="IU55:IV55"/>
    <mergeCell ref="IR50:IR52"/>
    <mergeCell ref="IS50:IS52"/>
    <mergeCell ref="IT50:IT52"/>
    <mergeCell ref="IU50:IV50"/>
    <mergeCell ref="IW50:IW52"/>
    <mergeCell ref="IX50:IX52"/>
    <mergeCell ref="IY50:IY52"/>
    <mergeCell ref="IQ51:IQ52"/>
    <mergeCell ref="IU51:IV51"/>
    <mergeCell ref="IU52:IV52"/>
    <mergeCell ref="IR59:IR61"/>
    <mergeCell ref="IS59:IS61"/>
    <mergeCell ref="IT59:IT61"/>
    <mergeCell ref="IU59:IV59"/>
    <mergeCell ref="IW59:IW61"/>
    <mergeCell ref="IX59:IX61"/>
    <mergeCell ref="IY59:IY61"/>
    <mergeCell ref="IQ60:IQ61"/>
    <mergeCell ref="IU60:IV60"/>
    <mergeCell ref="IU61:IV61"/>
    <mergeCell ref="IR56:IR58"/>
    <mergeCell ref="IS56:IS58"/>
    <mergeCell ref="IT56:IT58"/>
    <mergeCell ref="IU56:IV56"/>
    <mergeCell ref="IW56:IW58"/>
    <mergeCell ref="IX56:IX58"/>
    <mergeCell ref="IY56:IY58"/>
    <mergeCell ref="IQ57:IQ58"/>
    <mergeCell ref="IU57:IV57"/>
    <mergeCell ref="IU58:IV58"/>
    <mergeCell ref="IR65:IR67"/>
    <mergeCell ref="IS65:IS67"/>
    <mergeCell ref="IT65:IT67"/>
    <mergeCell ref="IU65:IV65"/>
    <mergeCell ref="IW65:IW67"/>
    <mergeCell ref="IX65:IX67"/>
    <mergeCell ref="IY65:IY67"/>
    <mergeCell ref="IQ66:IQ67"/>
    <mergeCell ref="IU66:IV66"/>
    <mergeCell ref="IU67:IV67"/>
    <mergeCell ref="IR62:IR64"/>
    <mergeCell ref="IS62:IS64"/>
    <mergeCell ref="IT62:IT64"/>
    <mergeCell ref="IU62:IV62"/>
    <mergeCell ref="IW62:IW64"/>
    <mergeCell ref="IX62:IX64"/>
    <mergeCell ref="IY62:IY64"/>
    <mergeCell ref="IQ63:IQ64"/>
    <mergeCell ref="IU63:IV63"/>
    <mergeCell ref="IU64:IV64"/>
    <mergeCell ref="IR71:IR73"/>
    <mergeCell ref="IS71:IS73"/>
    <mergeCell ref="IT71:IT73"/>
    <mergeCell ref="IU71:IV71"/>
    <mergeCell ref="IW71:IW73"/>
    <mergeCell ref="IX71:IX73"/>
    <mergeCell ref="IY71:IY73"/>
    <mergeCell ref="IQ72:IQ73"/>
    <mergeCell ref="IU72:IV72"/>
    <mergeCell ref="IU73:IV73"/>
    <mergeCell ref="IR68:IR70"/>
    <mergeCell ref="IS68:IS70"/>
    <mergeCell ref="IT68:IT70"/>
    <mergeCell ref="IU68:IV68"/>
    <mergeCell ref="IW68:IW70"/>
    <mergeCell ref="IX68:IX70"/>
    <mergeCell ref="IY68:IY70"/>
    <mergeCell ref="IQ69:IQ70"/>
    <mergeCell ref="IU69:IV69"/>
    <mergeCell ref="IU70:IV70"/>
    <mergeCell ref="IR77:IR79"/>
    <mergeCell ref="IS77:IS79"/>
    <mergeCell ref="IT77:IT79"/>
    <mergeCell ref="IU77:IV77"/>
    <mergeCell ref="IW77:IW79"/>
    <mergeCell ref="IX77:IX79"/>
    <mergeCell ref="IY77:IY79"/>
    <mergeCell ref="IQ78:IQ79"/>
    <mergeCell ref="IU78:IV78"/>
    <mergeCell ref="IU79:IV79"/>
    <mergeCell ref="IR74:IR76"/>
    <mergeCell ref="IS74:IS76"/>
    <mergeCell ref="IT74:IT76"/>
    <mergeCell ref="IU74:IV74"/>
    <mergeCell ref="IW74:IW76"/>
    <mergeCell ref="IX74:IX76"/>
    <mergeCell ref="IY74:IY76"/>
    <mergeCell ref="IQ75:IQ76"/>
    <mergeCell ref="IU75:IV75"/>
    <mergeCell ref="IU76:IV76"/>
    <mergeCell ref="IR83:IR85"/>
    <mergeCell ref="IS83:IS85"/>
    <mergeCell ref="IT83:IT85"/>
    <mergeCell ref="IU83:IV83"/>
    <mergeCell ref="IW83:IW85"/>
    <mergeCell ref="IX83:IX85"/>
    <mergeCell ref="IY83:IY85"/>
    <mergeCell ref="IQ84:IQ85"/>
    <mergeCell ref="IU84:IV84"/>
    <mergeCell ref="IU85:IV85"/>
    <mergeCell ref="IR80:IR82"/>
    <mergeCell ref="IS80:IS82"/>
    <mergeCell ref="IT80:IT82"/>
    <mergeCell ref="IU80:IV80"/>
    <mergeCell ref="IW80:IW82"/>
    <mergeCell ref="IX80:IX82"/>
    <mergeCell ref="IY80:IY82"/>
    <mergeCell ref="IQ81:IQ82"/>
    <mergeCell ref="IU81:IV81"/>
    <mergeCell ref="IU82:IV82"/>
    <mergeCell ref="IR89:IR91"/>
    <mergeCell ref="IS89:IS91"/>
    <mergeCell ref="IT89:IT91"/>
    <mergeCell ref="IU89:IV89"/>
    <mergeCell ref="IW89:IW91"/>
    <mergeCell ref="IX89:IX91"/>
    <mergeCell ref="IY89:IY91"/>
    <mergeCell ref="IQ90:IQ91"/>
    <mergeCell ref="IU90:IV90"/>
    <mergeCell ref="IU91:IV91"/>
    <mergeCell ref="IR86:IR88"/>
    <mergeCell ref="IS86:IS88"/>
    <mergeCell ref="IT86:IT88"/>
    <mergeCell ref="IU86:IV86"/>
    <mergeCell ref="IW86:IW88"/>
    <mergeCell ref="IX86:IX88"/>
    <mergeCell ref="IY86:IY88"/>
    <mergeCell ref="IQ87:IQ88"/>
    <mergeCell ref="IU87:IV87"/>
    <mergeCell ref="IU88:IV88"/>
    <mergeCell ref="IR95:IR97"/>
    <mergeCell ref="IS95:IS97"/>
    <mergeCell ref="IT95:IT97"/>
    <mergeCell ref="IU95:IV95"/>
    <mergeCell ref="IW95:IW97"/>
    <mergeCell ref="IX95:IX97"/>
    <mergeCell ref="IY95:IY97"/>
    <mergeCell ref="IQ96:IQ97"/>
    <mergeCell ref="IU96:IV96"/>
    <mergeCell ref="IU97:IV97"/>
    <mergeCell ref="IR92:IR94"/>
    <mergeCell ref="IS92:IS94"/>
    <mergeCell ref="IT92:IT94"/>
    <mergeCell ref="IU92:IV92"/>
    <mergeCell ref="IW92:IW94"/>
    <mergeCell ref="IX92:IX94"/>
    <mergeCell ref="IY92:IY94"/>
    <mergeCell ref="IQ93:IQ94"/>
    <mergeCell ref="IU93:IV93"/>
    <mergeCell ref="IU94:IV94"/>
    <mergeCell ref="IR101:IR103"/>
    <mergeCell ref="IS101:IS103"/>
    <mergeCell ref="IT101:IT103"/>
    <mergeCell ref="IU101:IV101"/>
    <mergeCell ref="IW101:IW103"/>
    <mergeCell ref="IX101:IX103"/>
    <mergeCell ref="IY101:IY103"/>
    <mergeCell ref="IQ102:IQ103"/>
    <mergeCell ref="IU102:IV102"/>
    <mergeCell ref="IU103:IV103"/>
    <mergeCell ref="IR98:IR100"/>
    <mergeCell ref="IS98:IS100"/>
    <mergeCell ref="IT98:IT100"/>
    <mergeCell ref="IU98:IV98"/>
    <mergeCell ref="IW98:IW100"/>
    <mergeCell ref="IX98:IX100"/>
    <mergeCell ref="IY98:IY100"/>
    <mergeCell ref="IQ99:IQ100"/>
    <mergeCell ref="IU99:IV99"/>
    <mergeCell ref="IU100:IV100"/>
    <mergeCell ref="JA15:JA16"/>
    <mergeCell ref="JE15:JF15"/>
    <mergeCell ref="JE16:JF16"/>
    <mergeCell ref="JB17:JB19"/>
    <mergeCell ref="JC17:JC19"/>
    <mergeCell ref="JD17:JD19"/>
    <mergeCell ref="JE17:JF17"/>
    <mergeCell ref="JG17:JG19"/>
    <mergeCell ref="JH17:JH19"/>
    <mergeCell ref="JF9:JG9"/>
    <mergeCell ref="JH9:JI9"/>
    <mergeCell ref="JF10:JG10"/>
    <mergeCell ref="JH10:JI10"/>
    <mergeCell ref="JF11:JG11"/>
    <mergeCell ref="JH11:JI11"/>
    <mergeCell ref="JE13:JF13"/>
    <mergeCell ref="JB14:JB16"/>
    <mergeCell ref="JC14:JC16"/>
    <mergeCell ref="JD14:JD16"/>
    <mergeCell ref="JE14:JF14"/>
    <mergeCell ref="JG14:JG16"/>
    <mergeCell ref="JH14:JH16"/>
    <mergeCell ref="JI14:JI16"/>
    <mergeCell ref="JB23:JB25"/>
    <mergeCell ref="JC23:JC25"/>
    <mergeCell ref="JD23:JD25"/>
    <mergeCell ref="JE23:JF23"/>
    <mergeCell ref="JG23:JG25"/>
    <mergeCell ref="JH23:JH25"/>
    <mergeCell ref="JI23:JI25"/>
    <mergeCell ref="JA24:JA25"/>
    <mergeCell ref="JE24:JF24"/>
    <mergeCell ref="JE25:JF25"/>
    <mergeCell ref="JI17:JI19"/>
    <mergeCell ref="JA18:JA19"/>
    <mergeCell ref="JE18:JF18"/>
    <mergeCell ref="JE19:JF19"/>
    <mergeCell ref="JB20:JB22"/>
    <mergeCell ref="JC20:JC22"/>
    <mergeCell ref="JD20:JD22"/>
    <mergeCell ref="JE20:JF20"/>
    <mergeCell ref="JG20:JG22"/>
    <mergeCell ref="JH20:JH22"/>
    <mergeCell ref="JI20:JI22"/>
    <mergeCell ref="JA21:JA22"/>
    <mergeCell ref="JE21:JF21"/>
    <mergeCell ref="JE22:JF22"/>
    <mergeCell ref="JB29:JB31"/>
    <mergeCell ref="JC29:JC31"/>
    <mergeCell ref="JD29:JD31"/>
    <mergeCell ref="JE29:JF29"/>
    <mergeCell ref="JG29:JG31"/>
    <mergeCell ref="JH29:JH31"/>
    <mergeCell ref="JI29:JI31"/>
    <mergeCell ref="JA30:JA31"/>
    <mergeCell ref="JE30:JF30"/>
    <mergeCell ref="JE31:JF31"/>
    <mergeCell ref="JB26:JB28"/>
    <mergeCell ref="JC26:JC28"/>
    <mergeCell ref="JD26:JD28"/>
    <mergeCell ref="JE26:JF26"/>
    <mergeCell ref="JG26:JG28"/>
    <mergeCell ref="JH26:JH28"/>
    <mergeCell ref="JI26:JI28"/>
    <mergeCell ref="JA27:JA28"/>
    <mergeCell ref="JE27:JF27"/>
    <mergeCell ref="JE28:JF28"/>
    <mergeCell ref="JB35:JB37"/>
    <mergeCell ref="JC35:JC37"/>
    <mergeCell ref="JD35:JD37"/>
    <mergeCell ref="JE35:JF35"/>
    <mergeCell ref="JG35:JG37"/>
    <mergeCell ref="JH35:JH37"/>
    <mergeCell ref="JI35:JI37"/>
    <mergeCell ref="JA36:JA37"/>
    <mergeCell ref="JE36:JF36"/>
    <mergeCell ref="JE37:JF37"/>
    <mergeCell ref="JB32:JB34"/>
    <mergeCell ref="JC32:JC34"/>
    <mergeCell ref="JD32:JD34"/>
    <mergeCell ref="JE32:JF32"/>
    <mergeCell ref="JG32:JG34"/>
    <mergeCell ref="JH32:JH34"/>
    <mergeCell ref="JI32:JI34"/>
    <mergeCell ref="JA33:JA34"/>
    <mergeCell ref="JE33:JF33"/>
    <mergeCell ref="JE34:JF34"/>
    <mergeCell ref="JB41:JB43"/>
    <mergeCell ref="JC41:JC43"/>
    <mergeCell ref="JD41:JD43"/>
    <mergeCell ref="JE41:JF41"/>
    <mergeCell ref="JG41:JG43"/>
    <mergeCell ref="JH41:JH43"/>
    <mergeCell ref="JI41:JI43"/>
    <mergeCell ref="JA42:JA43"/>
    <mergeCell ref="JE42:JF42"/>
    <mergeCell ref="JE43:JF43"/>
    <mergeCell ref="JB38:JB40"/>
    <mergeCell ref="JC38:JC40"/>
    <mergeCell ref="JD38:JD40"/>
    <mergeCell ref="JE38:JF38"/>
    <mergeCell ref="JG38:JG40"/>
    <mergeCell ref="JH38:JH40"/>
    <mergeCell ref="JI38:JI40"/>
    <mergeCell ref="JA39:JA40"/>
    <mergeCell ref="JE39:JF39"/>
    <mergeCell ref="JE40:JF40"/>
    <mergeCell ref="JB47:JB49"/>
    <mergeCell ref="JC47:JC49"/>
    <mergeCell ref="JD47:JD49"/>
    <mergeCell ref="JE47:JF47"/>
    <mergeCell ref="JG47:JG49"/>
    <mergeCell ref="JH47:JH49"/>
    <mergeCell ref="JI47:JI49"/>
    <mergeCell ref="JA48:JA49"/>
    <mergeCell ref="JE48:JF48"/>
    <mergeCell ref="JE49:JF49"/>
    <mergeCell ref="JB44:JB46"/>
    <mergeCell ref="JC44:JC46"/>
    <mergeCell ref="JD44:JD46"/>
    <mergeCell ref="JE44:JF44"/>
    <mergeCell ref="JG44:JG46"/>
    <mergeCell ref="JH44:JH46"/>
    <mergeCell ref="JI44:JI46"/>
    <mergeCell ref="JA45:JA46"/>
    <mergeCell ref="JE45:JF45"/>
    <mergeCell ref="JE46:JF46"/>
    <mergeCell ref="JB53:JB55"/>
    <mergeCell ref="JC53:JC55"/>
    <mergeCell ref="JD53:JD55"/>
    <mergeCell ref="JE53:JF53"/>
    <mergeCell ref="JG53:JG55"/>
    <mergeCell ref="JH53:JH55"/>
    <mergeCell ref="JI53:JI55"/>
    <mergeCell ref="JA54:JA55"/>
    <mergeCell ref="JE54:JF54"/>
    <mergeCell ref="JE55:JF55"/>
    <mergeCell ref="JB50:JB52"/>
    <mergeCell ref="JC50:JC52"/>
    <mergeCell ref="JD50:JD52"/>
    <mergeCell ref="JE50:JF50"/>
    <mergeCell ref="JG50:JG52"/>
    <mergeCell ref="JH50:JH52"/>
    <mergeCell ref="JI50:JI52"/>
    <mergeCell ref="JA51:JA52"/>
    <mergeCell ref="JE51:JF51"/>
    <mergeCell ref="JE52:JF52"/>
    <mergeCell ref="JB59:JB61"/>
    <mergeCell ref="JC59:JC61"/>
    <mergeCell ref="JD59:JD61"/>
    <mergeCell ref="JE59:JF59"/>
    <mergeCell ref="JG59:JG61"/>
    <mergeCell ref="JH59:JH61"/>
    <mergeCell ref="JI59:JI61"/>
    <mergeCell ref="JA60:JA61"/>
    <mergeCell ref="JE60:JF60"/>
    <mergeCell ref="JE61:JF61"/>
    <mergeCell ref="JB56:JB58"/>
    <mergeCell ref="JC56:JC58"/>
    <mergeCell ref="JD56:JD58"/>
    <mergeCell ref="JE56:JF56"/>
    <mergeCell ref="JG56:JG58"/>
    <mergeCell ref="JH56:JH58"/>
    <mergeCell ref="JI56:JI58"/>
    <mergeCell ref="JA57:JA58"/>
    <mergeCell ref="JE57:JF57"/>
    <mergeCell ref="JE58:JF58"/>
    <mergeCell ref="JB65:JB67"/>
    <mergeCell ref="JC65:JC67"/>
    <mergeCell ref="JD65:JD67"/>
    <mergeCell ref="JE65:JF65"/>
    <mergeCell ref="JG65:JG67"/>
    <mergeCell ref="JH65:JH67"/>
    <mergeCell ref="JI65:JI67"/>
    <mergeCell ref="JA66:JA67"/>
    <mergeCell ref="JE66:JF66"/>
    <mergeCell ref="JE67:JF67"/>
    <mergeCell ref="JB62:JB64"/>
    <mergeCell ref="JC62:JC64"/>
    <mergeCell ref="JD62:JD64"/>
    <mergeCell ref="JE62:JF62"/>
    <mergeCell ref="JG62:JG64"/>
    <mergeCell ref="JH62:JH64"/>
    <mergeCell ref="JI62:JI64"/>
    <mergeCell ref="JA63:JA64"/>
    <mergeCell ref="JE63:JF63"/>
    <mergeCell ref="JE64:JF64"/>
    <mergeCell ref="JB71:JB73"/>
    <mergeCell ref="JC71:JC73"/>
    <mergeCell ref="JD71:JD73"/>
    <mergeCell ref="JE71:JF71"/>
    <mergeCell ref="JG71:JG73"/>
    <mergeCell ref="JH71:JH73"/>
    <mergeCell ref="JI71:JI73"/>
    <mergeCell ref="JA72:JA73"/>
    <mergeCell ref="JE72:JF72"/>
    <mergeCell ref="JE73:JF73"/>
    <mergeCell ref="JB68:JB70"/>
    <mergeCell ref="JC68:JC70"/>
    <mergeCell ref="JD68:JD70"/>
    <mergeCell ref="JE68:JF68"/>
    <mergeCell ref="JG68:JG70"/>
    <mergeCell ref="JH68:JH70"/>
    <mergeCell ref="JI68:JI70"/>
    <mergeCell ref="JA69:JA70"/>
    <mergeCell ref="JE69:JF69"/>
    <mergeCell ref="JE70:JF70"/>
    <mergeCell ref="JB77:JB79"/>
    <mergeCell ref="JC77:JC79"/>
    <mergeCell ref="JD77:JD79"/>
    <mergeCell ref="JE77:JF77"/>
    <mergeCell ref="JG77:JG79"/>
    <mergeCell ref="JH77:JH79"/>
    <mergeCell ref="JI77:JI79"/>
    <mergeCell ref="JA78:JA79"/>
    <mergeCell ref="JE78:JF78"/>
    <mergeCell ref="JE79:JF79"/>
    <mergeCell ref="JB74:JB76"/>
    <mergeCell ref="JC74:JC76"/>
    <mergeCell ref="JD74:JD76"/>
    <mergeCell ref="JE74:JF74"/>
    <mergeCell ref="JG74:JG76"/>
    <mergeCell ref="JH74:JH76"/>
    <mergeCell ref="JI74:JI76"/>
    <mergeCell ref="JA75:JA76"/>
    <mergeCell ref="JE75:JF75"/>
    <mergeCell ref="JE76:JF76"/>
    <mergeCell ref="JB83:JB85"/>
    <mergeCell ref="JC83:JC85"/>
    <mergeCell ref="JD83:JD85"/>
    <mergeCell ref="JE83:JF83"/>
    <mergeCell ref="JG83:JG85"/>
    <mergeCell ref="JH83:JH85"/>
    <mergeCell ref="JI83:JI85"/>
    <mergeCell ref="JA84:JA85"/>
    <mergeCell ref="JE84:JF84"/>
    <mergeCell ref="JE85:JF85"/>
    <mergeCell ref="JB80:JB82"/>
    <mergeCell ref="JC80:JC82"/>
    <mergeCell ref="JD80:JD82"/>
    <mergeCell ref="JE80:JF80"/>
    <mergeCell ref="JG80:JG82"/>
    <mergeCell ref="JH80:JH82"/>
    <mergeCell ref="JI80:JI82"/>
    <mergeCell ref="JA81:JA82"/>
    <mergeCell ref="JE81:JF81"/>
    <mergeCell ref="JE82:JF82"/>
    <mergeCell ref="JB89:JB91"/>
    <mergeCell ref="JC89:JC91"/>
    <mergeCell ref="JD89:JD91"/>
    <mergeCell ref="JE89:JF89"/>
    <mergeCell ref="JG89:JG91"/>
    <mergeCell ref="JH89:JH91"/>
    <mergeCell ref="JI89:JI91"/>
    <mergeCell ref="JA90:JA91"/>
    <mergeCell ref="JE90:JF90"/>
    <mergeCell ref="JE91:JF91"/>
    <mergeCell ref="JB86:JB88"/>
    <mergeCell ref="JC86:JC88"/>
    <mergeCell ref="JD86:JD88"/>
    <mergeCell ref="JE86:JF86"/>
    <mergeCell ref="JG86:JG88"/>
    <mergeCell ref="JH86:JH88"/>
    <mergeCell ref="JI86:JI88"/>
    <mergeCell ref="JA87:JA88"/>
    <mergeCell ref="JE87:JF87"/>
    <mergeCell ref="JE88:JF88"/>
    <mergeCell ref="JB95:JB97"/>
    <mergeCell ref="JC95:JC97"/>
    <mergeCell ref="JD95:JD97"/>
    <mergeCell ref="JE95:JF95"/>
    <mergeCell ref="JG95:JG97"/>
    <mergeCell ref="JH95:JH97"/>
    <mergeCell ref="JI95:JI97"/>
    <mergeCell ref="JA96:JA97"/>
    <mergeCell ref="JE96:JF96"/>
    <mergeCell ref="JE97:JF97"/>
    <mergeCell ref="JB92:JB94"/>
    <mergeCell ref="JC92:JC94"/>
    <mergeCell ref="JD92:JD94"/>
    <mergeCell ref="JE92:JF92"/>
    <mergeCell ref="JG92:JG94"/>
    <mergeCell ref="JH92:JH94"/>
    <mergeCell ref="JI92:JI94"/>
    <mergeCell ref="JA93:JA94"/>
    <mergeCell ref="JE93:JF93"/>
    <mergeCell ref="JE94:JF94"/>
    <mergeCell ref="JB101:JB103"/>
    <mergeCell ref="JC101:JC103"/>
    <mergeCell ref="JD101:JD103"/>
    <mergeCell ref="JE101:JF101"/>
    <mergeCell ref="JG101:JG103"/>
    <mergeCell ref="JH101:JH103"/>
    <mergeCell ref="JI101:JI103"/>
    <mergeCell ref="JA102:JA103"/>
    <mergeCell ref="JE102:JF102"/>
    <mergeCell ref="JE103:JF103"/>
    <mergeCell ref="JB98:JB100"/>
    <mergeCell ref="JC98:JC100"/>
    <mergeCell ref="JD98:JD100"/>
    <mergeCell ref="JE98:JF98"/>
    <mergeCell ref="JG98:JG100"/>
    <mergeCell ref="JH98:JH100"/>
    <mergeCell ref="JI98:JI100"/>
    <mergeCell ref="JA99:JA100"/>
    <mergeCell ref="JE99:JF99"/>
    <mergeCell ref="JE100:JF100"/>
    <mergeCell ref="JK15:JK16"/>
    <mergeCell ref="JO15:JP15"/>
    <mergeCell ref="JO16:JP16"/>
    <mergeCell ref="JL17:JL19"/>
    <mergeCell ref="JM17:JM19"/>
    <mergeCell ref="JN17:JN19"/>
    <mergeCell ref="JO17:JP17"/>
    <mergeCell ref="JQ17:JQ19"/>
    <mergeCell ref="JR17:JR19"/>
    <mergeCell ref="JP9:JQ9"/>
    <mergeCell ref="JR9:JS9"/>
    <mergeCell ref="JP10:JQ10"/>
    <mergeCell ref="JR10:JS10"/>
    <mergeCell ref="JP11:JQ11"/>
    <mergeCell ref="JR11:JS11"/>
    <mergeCell ref="JO13:JP13"/>
    <mergeCell ref="JL14:JL16"/>
    <mergeCell ref="JM14:JM16"/>
    <mergeCell ref="JN14:JN16"/>
    <mergeCell ref="JO14:JP14"/>
    <mergeCell ref="JQ14:JQ16"/>
    <mergeCell ref="JR14:JR16"/>
    <mergeCell ref="JS14:JS16"/>
    <mergeCell ref="JL23:JL25"/>
    <mergeCell ref="JM23:JM25"/>
    <mergeCell ref="JN23:JN25"/>
    <mergeCell ref="JO23:JP23"/>
    <mergeCell ref="JQ23:JQ25"/>
    <mergeCell ref="JR23:JR25"/>
    <mergeCell ref="JS23:JS25"/>
    <mergeCell ref="JK24:JK25"/>
    <mergeCell ref="JO24:JP24"/>
    <mergeCell ref="JO25:JP25"/>
    <mergeCell ref="JS17:JS19"/>
    <mergeCell ref="JK18:JK19"/>
    <mergeCell ref="JO18:JP18"/>
    <mergeCell ref="JO19:JP19"/>
    <mergeCell ref="JL20:JL22"/>
    <mergeCell ref="JM20:JM22"/>
    <mergeCell ref="JN20:JN22"/>
    <mergeCell ref="JO20:JP20"/>
    <mergeCell ref="JQ20:JQ22"/>
    <mergeCell ref="JR20:JR22"/>
    <mergeCell ref="JS20:JS22"/>
    <mergeCell ref="JK21:JK22"/>
    <mergeCell ref="JO21:JP21"/>
    <mergeCell ref="JO22:JP22"/>
    <mergeCell ref="JL29:JL31"/>
    <mergeCell ref="JM29:JM31"/>
    <mergeCell ref="JN29:JN31"/>
    <mergeCell ref="JO29:JP29"/>
    <mergeCell ref="JQ29:JQ31"/>
    <mergeCell ref="JR29:JR31"/>
    <mergeCell ref="JS29:JS31"/>
    <mergeCell ref="JK30:JK31"/>
    <mergeCell ref="JO30:JP30"/>
    <mergeCell ref="JO31:JP31"/>
    <mergeCell ref="JL26:JL28"/>
    <mergeCell ref="JM26:JM28"/>
    <mergeCell ref="JN26:JN28"/>
    <mergeCell ref="JO26:JP26"/>
    <mergeCell ref="JQ26:JQ28"/>
    <mergeCell ref="JR26:JR28"/>
    <mergeCell ref="JS26:JS28"/>
    <mergeCell ref="JK27:JK28"/>
    <mergeCell ref="JO27:JP27"/>
    <mergeCell ref="JO28:JP28"/>
    <mergeCell ref="JL35:JL37"/>
    <mergeCell ref="JM35:JM37"/>
    <mergeCell ref="JN35:JN37"/>
    <mergeCell ref="JO35:JP35"/>
    <mergeCell ref="JQ35:JQ37"/>
    <mergeCell ref="JR35:JR37"/>
    <mergeCell ref="JS35:JS37"/>
    <mergeCell ref="JK36:JK37"/>
    <mergeCell ref="JO36:JP36"/>
    <mergeCell ref="JO37:JP37"/>
    <mergeCell ref="JL32:JL34"/>
    <mergeCell ref="JM32:JM34"/>
    <mergeCell ref="JN32:JN34"/>
    <mergeCell ref="JO32:JP32"/>
    <mergeCell ref="JQ32:JQ34"/>
    <mergeCell ref="JR32:JR34"/>
    <mergeCell ref="JS32:JS34"/>
    <mergeCell ref="JK33:JK34"/>
    <mergeCell ref="JO33:JP33"/>
    <mergeCell ref="JO34:JP34"/>
    <mergeCell ref="JL41:JL43"/>
    <mergeCell ref="JM41:JM43"/>
    <mergeCell ref="JN41:JN43"/>
    <mergeCell ref="JO41:JP41"/>
    <mergeCell ref="JQ41:JQ43"/>
    <mergeCell ref="JR41:JR43"/>
    <mergeCell ref="JS41:JS43"/>
    <mergeCell ref="JK42:JK43"/>
    <mergeCell ref="JO42:JP42"/>
    <mergeCell ref="JO43:JP43"/>
    <mergeCell ref="JL38:JL40"/>
    <mergeCell ref="JM38:JM40"/>
    <mergeCell ref="JN38:JN40"/>
    <mergeCell ref="JO38:JP38"/>
    <mergeCell ref="JQ38:JQ40"/>
    <mergeCell ref="JR38:JR40"/>
    <mergeCell ref="JS38:JS40"/>
    <mergeCell ref="JK39:JK40"/>
    <mergeCell ref="JO39:JP39"/>
    <mergeCell ref="JO40:JP40"/>
    <mergeCell ref="JL47:JL49"/>
    <mergeCell ref="JM47:JM49"/>
    <mergeCell ref="JN47:JN49"/>
    <mergeCell ref="JO47:JP47"/>
    <mergeCell ref="JQ47:JQ49"/>
    <mergeCell ref="JR47:JR49"/>
    <mergeCell ref="JS47:JS49"/>
    <mergeCell ref="JK48:JK49"/>
    <mergeCell ref="JO48:JP48"/>
    <mergeCell ref="JO49:JP49"/>
    <mergeCell ref="JL44:JL46"/>
    <mergeCell ref="JM44:JM46"/>
    <mergeCell ref="JN44:JN46"/>
    <mergeCell ref="JO44:JP44"/>
    <mergeCell ref="JQ44:JQ46"/>
    <mergeCell ref="JR44:JR46"/>
    <mergeCell ref="JS44:JS46"/>
    <mergeCell ref="JK45:JK46"/>
    <mergeCell ref="JO45:JP45"/>
    <mergeCell ref="JO46:JP46"/>
    <mergeCell ref="JL53:JL55"/>
    <mergeCell ref="JM53:JM55"/>
    <mergeCell ref="JN53:JN55"/>
    <mergeCell ref="JO53:JP53"/>
    <mergeCell ref="JQ53:JQ55"/>
    <mergeCell ref="JR53:JR55"/>
    <mergeCell ref="JS53:JS55"/>
    <mergeCell ref="JK54:JK55"/>
    <mergeCell ref="JO54:JP54"/>
    <mergeCell ref="JO55:JP55"/>
    <mergeCell ref="JL50:JL52"/>
    <mergeCell ref="JM50:JM52"/>
    <mergeCell ref="JN50:JN52"/>
    <mergeCell ref="JO50:JP50"/>
    <mergeCell ref="JQ50:JQ52"/>
    <mergeCell ref="JR50:JR52"/>
    <mergeCell ref="JS50:JS52"/>
    <mergeCell ref="JK51:JK52"/>
    <mergeCell ref="JO51:JP51"/>
    <mergeCell ref="JO52:JP52"/>
    <mergeCell ref="JM59:JM61"/>
    <mergeCell ref="JN59:JN61"/>
    <mergeCell ref="JO59:JP59"/>
    <mergeCell ref="JQ59:JQ61"/>
    <mergeCell ref="JR59:JR61"/>
    <mergeCell ref="JS59:JS61"/>
    <mergeCell ref="JK60:JK61"/>
    <mergeCell ref="JO60:JP60"/>
    <mergeCell ref="JO61:JP61"/>
    <mergeCell ref="JM56:JM58"/>
    <mergeCell ref="JN56:JN58"/>
    <mergeCell ref="JO56:JP56"/>
    <mergeCell ref="JQ56:JQ58"/>
    <mergeCell ref="JR56:JR58"/>
    <mergeCell ref="JS56:JS58"/>
    <mergeCell ref="JK57:JK58"/>
    <mergeCell ref="JO57:JP57"/>
    <mergeCell ref="JO58:JP58"/>
    <mergeCell ref="JL56:JL58"/>
    <mergeCell ref="JL59:JL61"/>
    <mergeCell ref="JM65:JM67"/>
    <mergeCell ref="JN65:JN67"/>
    <mergeCell ref="JO65:JP65"/>
    <mergeCell ref="JQ65:JQ67"/>
    <mergeCell ref="JR65:JR67"/>
    <mergeCell ref="JS65:JS67"/>
    <mergeCell ref="JK66:JK67"/>
    <mergeCell ref="JO66:JP66"/>
    <mergeCell ref="JO67:JP67"/>
    <mergeCell ref="JM62:JM64"/>
    <mergeCell ref="JN62:JN64"/>
    <mergeCell ref="JO62:JP62"/>
    <mergeCell ref="JQ62:JQ64"/>
    <mergeCell ref="JR62:JR64"/>
    <mergeCell ref="JS62:JS64"/>
    <mergeCell ref="JK63:JK64"/>
    <mergeCell ref="JO63:JP63"/>
    <mergeCell ref="JO64:JP64"/>
    <mergeCell ref="JL62:JL64"/>
    <mergeCell ref="JL65:JL67"/>
    <mergeCell ref="JM71:JM73"/>
    <mergeCell ref="JN71:JN73"/>
    <mergeCell ref="JO71:JP71"/>
    <mergeCell ref="JQ71:JQ73"/>
    <mergeCell ref="JR71:JR73"/>
    <mergeCell ref="JS71:JS73"/>
    <mergeCell ref="JK72:JK73"/>
    <mergeCell ref="JO72:JP72"/>
    <mergeCell ref="JO73:JP73"/>
    <mergeCell ref="JM68:JM70"/>
    <mergeCell ref="JN68:JN70"/>
    <mergeCell ref="JO68:JP68"/>
    <mergeCell ref="JQ68:JQ70"/>
    <mergeCell ref="JR68:JR70"/>
    <mergeCell ref="JS68:JS70"/>
    <mergeCell ref="JK69:JK70"/>
    <mergeCell ref="JO69:JP69"/>
    <mergeCell ref="JO70:JP70"/>
    <mergeCell ref="JL68:JL70"/>
    <mergeCell ref="JL71:JL73"/>
    <mergeCell ref="JM77:JM79"/>
    <mergeCell ref="JN77:JN79"/>
    <mergeCell ref="JO77:JP77"/>
    <mergeCell ref="JQ77:JQ79"/>
    <mergeCell ref="JR77:JR79"/>
    <mergeCell ref="JS77:JS79"/>
    <mergeCell ref="JK78:JK79"/>
    <mergeCell ref="JO78:JP78"/>
    <mergeCell ref="JO79:JP79"/>
    <mergeCell ref="JM74:JM76"/>
    <mergeCell ref="JN74:JN76"/>
    <mergeCell ref="JO74:JP74"/>
    <mergeCell ref="JQ74:JQ76"/>
    <mergeCell ref="JR74:JR76"/>
    <mergeCell ref="JS74:JS76"/>
    <mergeCell ref="JK75:JK76"/>
    <mergeCell ref="JO75:JP75"/>
    <mergeCell ref="JO76:JP76"/>
    <mergeCell ref="JL74:JL76"/>
    <mergeCell ref="JL77:JL79"/>
    <mergeCell ref="JM83:JM85"/>
    <mergeCell ref="JN83:JN85"/>
    <mergeCell ref="JO83:JP83"/>
    <mergeCell ref="JQ83:JQ85"/>
    <mergeCell ref="JR83:JR85"/>
    <mergeCell ref="JS83:JS85"/>
    <mergeCell ref="JK84:JK85"/>
    <mergeCell ref="JO84:JP84"/>
    <mergeCell ref="JO85:JP85"/>
    <mergeCell ref="JM80:JM82"/>
    <mergeCell ref="JN80:JN82"/>
    <mergeCell ref="JO80:JP80"/>
    <mergeCell ref="JQ80:JQ82"/>
    <mergeCell ref="JR80:JR82"/>
    <mergeCell ref="JS80:JS82"/>
    <mergeCell ref="JK81:JK82"/>
    <mergeCell ref="JO81:JP81"/>
    <mergeCell ref="JO82:JP82"/>
    <mergeCell ref="JL80:JL82"/>
    <mergeCell ref="JL83:JL85"/>
    <mergeCell ref="JM89:JM91"/>
    <mergeCell ref="JN89:JN91"/>
    <mergeCell ref="JO89:JP89"/>
    <mergeCell ref="JQ89:JQ91"/>
    <mergeCell ref="JR89:JR91"/>
    <mergeCell ref="JS89:JS91"/>
    <mergeCell ref="JK90:JK91"/>
    <mergeCell ref="JO90:JP90"/>
    <mergeCell ref="JO91:JP91"/>
    <mergeCell ref="JM86:JM88"/>
    <mergeCell ref="JN86:JN88"/>
    <mergeCell ref="JO86:JP86"/>
    <mergeCell ref="JQ86:JQ88"/>
    <mergeCell ref="JR86:JR88"/>
    <mergeCell ref="JS86:JS88"/>
    <mergeCell ref="JK87:JK88"/>
    <mergeCell ref="JO87:JP87"/>
    <mergeCell ref="JO88:JP88"/>
    <mergeCell ref="JL86:JL88"/>
    <mergeCell ref="JL89:JL91"/>
    <mergeCell ref="JL95:JL97"/>
    <mergeCell ref="JM95:JM97"/>
    <mergeCell ref="JN95:JN97"/>
    <mergeCell ref="JO95:JP95"/>
    <mergeCell ref="JQ95:JQ97"/>
    <mergeCell ref="JR95:JR97"/>
    <mergeCell ref="JS95:JS97"/>
    <mergeCell ref="JK96:JK97"/>
    <mergeCell ref="JO96:JP96"/>
    <mergeCell ref="JO97:JP97"/>
    <mergeCell ref="JM92:JM94"/>
    <mergeCell ref="JN92:JN94"/>
    <mergeCell ref="JO92:JP92"/>
    <mergeCell ref="JQ92:JQ94"/>
    <mergeCell ref="JR92:JR94"/>
    <mergeCell ref="JS92:JS94"/>
    <mergeCell ref="JK93:JK94"/>
    <mergeCell ref="JO93:JP93"/>
    <mergeCell ref="JO94:JP94"/>
    <mergeCell ref="JL92:JL94"/>
    <mergeCell ref="JL101:JL103"/>
    <mergeCell ref="JM101:JM103"/>
    <mergeCell ref="JN101:JN103"/>
    <mergeCell ref="JO101:JP101"/>
    <mergeCell ref="JQ101:JQ103"/>
    <mergeCell ref="JR101:JR103"/>
    <mergeCell ref="JS101:JS103"/>
    <mergeCell ref="JK102:JK103"/>
    <mergeCell ref="JO102:JP102"/>
    <mergeCell ref="JO103:JP103"/>
    <mergeCell ref="JL98:JL100"/>
    <mergeCell ref="JM98:JM100"/>
    <mergeCell ref="JN98:JN100"/>
    <mergeCell ref="JO98:JP98"/>
    <mergeCell ref="JQ98:JQ100"/>
    <mergeCell ref="JR98:JR100"/>
    <mergeCell ref="JS98:JS100"/>
    <mergeCell ref="JK99:JK100"/>
    <mergeCell ref="JO99:JP99"/>
    <mergeCell ref="JO100:JP100"/>
  </mergeCells>
  <conditionalFormatting sqref="F14 F17 F20 F23 F26 F29 F32 F35 F38 F41 F44 F47 F50 F53 F56 F59 F62 F65 F68 F71 F74 F77 F80 F83 F86 F89 F92 F95 F98 F101 F104 F107 F110 F113 F116 F119 F122 F125 F128 F131 F134 F137 F140 F143 F146 F149 F152 F155 F158 F161 F164">
    <cfRule type="containsText" dxfId="183" priority="482" operator="containsText" text="&gt; 50% GA">
      <formula>NOT(ISERROR(SEARCH("&gt; 50% GA",F14)))</formula>
    </cfRule>
  </conditionalFormatting>
  <conditionalFormatting sqref="F17:F166">
    <cfRule type="containsText" dxfId="182" priority="481" operator="containsText" text="STOPP">
      <formula>NOT(ISERROR(SEARCH("STOPP",F17)))</formula>
    </cfRule>
  </conditionalFormatting>
  <conditionalFormatting sqref="R11 JJ11 S12:T13 U13 AA11 AJ11 AS11 BB11 BK11 BT11 CC11 CL11 CU11 DM11 DV11 EE11 EN11 EW11 FF11 FO11 FX11 GG11 GY11 HH11:HH12 HQ11:HQ12 HZ11:HZ12 II11:II12 IR11 JA11 Q2 DD11 DE12:DE13 GP11 GQ12:GQ13">
    <cfRule type="containsText" dxfId="181" priority="480" operator="containsText" text="Hinweis">
      <formula>NOT(ISERROR(SEARCH("Hinweis",Q2)))</formula>
    </cfRule>
  </conditionalFormatting>
  <conditionalFormatting sqref="E14:E166">
    <cfRule type="containsText" dxfId="180" priority="479" operator="containsText" text="BöB">
      <formula>NOT(ISERROR(SEARCH("BöB",E14)))</formula>
    </cfRule>
  </conditionalFormatting>
  <conditionalFormatting sqref="H14:I166 Q14:R14 Q17:R165">
    <cfRule type="containsText" dxfId="179" priority="181" operator="containsText" text="Ja">
      <formula>NOT(ISERROR(SEARCH("Ja",H14)))</formula>
    </cfRule>
  </conditionalFormatting>
  <conditionalFormatting sqref="N14 N17:N165">
    <cfRule type="containsText" dxfId="178" priority="179" operator="containsText" text="BöB">
      <formula>NOT(ISERROR(SEARCH("BöB",N14)))</formula>
    </cfRule>
  </conditionalFormatting>
  <conditionalFormatting sqref="AB11 AC12:AC13">
    <cfRule type="containsText" dxfId="177" priority="178" operator="containsText" text="Hinweis">
      <formula>NOT(ISERROR(SEARCH("Hinweis",AB11)))</formula>
    </cfRule>
  </conditionalFormatting>
  <conditionalFormatting sqref="AA14:AB14 AA17:AB103">
    <cfRule type="containsText" dxfId="176" priority="177" operator="containsText" text="Ja">
      <formula>NOT(ISERROR(SEARCH("Ja",AA14)))</formula>
    </cfRule>
  </conditionalFormatting>
  <conditionalFormatting sqref="X14 X17:X103">
    <cfRule type="containsText" dxfId="175" priority="176" operator="containsText" text="BöB">
      <formula>NOT(ISERROR(SEARCH("BöB",X14)))</formula>
    </cfRule>
  </conditionalFormatting>
  <conditionalFormatting sqref="AL11 AM12:AM13">
    <cfRule type="containsText" dxfId="174" priority="175" operator="containsText" text="Hinweis">
      <formula>NOT(ISERROR(SEARCH("Hinweis",AL11)))</formula>
    </cfRule>
  </conditionalFormatting>
  <conditionalFormatting sqref="AK14:AL14 AK17:AL103">
    <cfRule type="containsText" dxfId="173" priority="174" operator="containsText" text="Ja">
      <formula>NOT(ISERROR(SEARCH("Ja",AK14)))</formula>
    </cfRule>
  </conditionalFormatting>
  <conditionalFormatting sqref="AH14 AH17:AH103">
    <cfRule type="containsText" dxfId="172" priority="173" operator="containsText" text="BöB">
      <formula>NOT(ISERROR(SEARCH("BöB",AH14)))</formula>
    </cfRule>
  </conditionalFormatting>
  <conditionalFormatting sqref="AV11 AW12:AW13">
    <cfRule type="containsText" dxfId="171" priority="172" operator="containsText" text="Hinweis">
      <formula>NOT(ISERROR(SEARCH("Hinweis",AV11)))</formula>
    </cfRule>
  </conditionalFormatting>
  <conditionalFormatting sqref="AU14:AV14 AU17:AV103">
    <cfRule type="containsText" dxfId="170" priority="171" operator="containsText" text="Ja">
      <formula>NOT(ISERROR(SEARCH("Ja",AU14)))</formula>
    </cfRule>
  </conditionalFormatting>
  <conditionalFormatting sqref="AR14 AR17:AR103">
    <cfRule type="containsText" dxfId="169" priority="170" operator="containsText" text="BöB">
      <formula>NOT(ISERROR(SEARCH("BöB",AR14)))</formula>
    </cfRule>
  </conditionalFormatting>
  <conditionalFormatting sqref="BF11 BG12:BG13">
    <cfRule type="containsText" dxfId="168" priority="169" operator="containsText" text="Hinweis">
      <formula>NOT(ISERROR(SEARCH("Hinweis",BF11)))</formula>
    </cfRule>
  </conditionalFormatting>
  <conditionalFormatting sqref="BE14:BF14 BE17:BF103">
    <cfRule type="containsText" dxfId="167" priority="168" operator="containsText" text="Ja">
      <formula>NOT(ISERROR(SEARCH("Ja",BE14)))</formula>
    </cfRule>
  </conditionalFormatting>
  <conditionalFormatting sqref="BB14 BB17:BB103">
    <cfRule type="containsText" dxfId="166" priority="167" operator="containsText" text="BöB">
      <formula>NOT(ISERROR(SEARCH("BöB",BB14)))</formula>
    </cfRule>
  </conditionalFormatting>
  <conditionalFormatting sqref="BP11 BQ12:BQ13">
    <cfRule type="containsText" dxfId="165" priority="166" operator="containsText" text="Hinweis">
      <formula>NOT(ISERROR(SEARCH("Hinweis",BP11)))</formula>
    </cfRule>
  </conditionalFormatting>
  <conditionalFormatting sqref="BO14:BP14 BO17:BP103">
    <cfRule type="containsText" dxfId="164" priority="165" operator="containsText" text="Ja">
      <formula>NOT(ISERROR(SEARCH("Ja",BO14)))</formula>
    </cfRule>
  </conditionalFormatting>
  <conditionalFormatting sqref="BL14 BL17:BL103">
    <cfRule type="containsText" dxfId="163" priority="164" operator="containsText" text="BöB">
      <formula>NOT(ISERROR(SEARCH("BöB",BL14)))</formula>
    </cfRule>
  </conditionalFormatting>
  <conditionalFormatting sqref="BZ11 CA12:CA13">
    <cfRule type="containsText" dxfId="162" priority="163" operator="containsText" text="Hinweis">
      <formula>NOT(ISERROR(SEARCH("Hinweis",BZ11)))</formula>
    </cfRule>
  </conditionalFormatting>
  <conditionalFormatting sqref="BY14:BZ14 BY17:BZ103">
    <cfRule type="containsText" dxfId="161" priority="162" operator="containsText" text="Ja">
      <formula>NOT(ISERROR(SEARCH("Ja",BY14)))</formula>
    </cfRule>
  </conditionalFormatting>
  <conditionalFormatting sqref="BV14 BV17:BV103">
    <cfRule type="containsText" dxfId="160" priority="161" operator="containsText" text="BöB">
      <formula>NOT(ISERROR(SEARCH("BöB",BV14)))</formula>
    </cfRule>
  </conditionalFormatting>
  <conditionalFormatting sqref="CJ11 CK12:CK13">
    <cfRule type="containsText" dxfId="159" priority="160" operator="containsText" text="Hinweis">
      <formula>NOT(ISERROR(SEARCH("Hinweis",CJ11)))</formula>
    </cfRule>
  </conditionalFormatting>
  <conditionalFormatting sqref="CI14:CJ14 CI17:CJ103">
    <cfRule type="containsText" dxfId="158" priority="159" operator="containsText" text="Ja">
      <formula>NOT(ISERROR(SEARCH("Ja",CI14)))</formula>
    </cfRule>
  </conditionalFormatting>
  <conditionalFormatting sqref="CF14 CF17:CF103">
    <cfRule type="containsText" dxfId="157" priority="158" operator="containsText" text="BöB">
      <formula>NOT(ISERROR(SEARCH("BöB",CF14)))</formula>
    </cfRule>
  </conditionalFormatting>
  <conditionalFormatting sqref="CT11 CU12:CU13">
    <cfRule type="containsText" dxfId="156" priority="157" operator="containsText" text="Hinweis">
      <formula>NOT(ISERROR(SEARCH("Hinweis",CT11)))</formula>
    </cfRule>
  </conditionalFormatting>
  <conditionalFormatting sqref="CS14:CT14 CS17:CT103">
    <cfRule type="containsText" dxfId="155" priority="156" operator="containsText" text="Ja">
      <formula>NOT(ISERROR(SEARCH("Ja",CS14)))</formula>
    </cfRule>
  </conditionalFormatting>
  <conditionalFormatting sqref="CP14 CP17:CP103">
    <cfRule type="containsText" dxfId="154" priority="155" operator="containsText" text="BöB">
      <formula>NOT(ISERROR(SEARCH("BöB",CP14)))</formula>
    </cfRule>
  </conditionalFormatting>
  <conditionalFormatting sqref="DC14:DD14 DC17:DD103">
    <cfRule type="containsText" dxfId="153" priority="154" operator="containsText" text="Ja">
      <formula>NOT(ISERROR(SEARCH("Ja",DC14)))</formula>
    </cfRule>
  </conditionalFormatting>
  <conditionalFormatting sqref="CZ14 CZ17:CZ103">
    <cfRule type="containsText" dxfId="152" priority="153" operator="containsText" text="BöB">
      <formula>NOT(ISERROR(SEARCH("BöB",CZ14)))</formula>
    </cfRule>
  </conditionalFormatting>
  <conditionalFormatting sqref="DN11 DO12:DO13">
    <cfRule type="containsText" dxfId="151" priority="152" operator="containsText" text="Hinweis">
      <formula>NOT(ISERROR(SEARCH("Hinweis",DN11)))</formula>
    </cfRule>
  </conditionalFormatting>
  <conditionalFormatting sqref="DM14:DN14 DM17:DN103">
    <cfRule type="containsText" dxfId="150" priority="151" operator="containsText" text="Ja">
      <formula>NOT(ISERROR(SEARCH("Ja",DM14)))</formula>
    </cfRule>
  </conditionalFormatting>
  <conditionalFormatting sqref="DJ14 DJ17:DJ103">
    <cfRule type="containsText" dxfId="149" priority="150" operator="containsText" text="BöB">
      <formula>NOT(ISERROR(SEARCH("BöB",DJ14)))</formula>
    </cfRule>
  </conditionalFormatting>
  <conditionalFormatting sqref="DX11 DY12:DY13">
    <cfRule type="containsText" dxfId="148" priority="149" operator="containsText" text="Hinweis">
      <formula>NOT(ISERROR(SEARCH("Hinweis",DX11)))</formula>
    </cfRule>
  </conditionalFormatting>
  <conditionalFormatting sqref="DW14:DX14 DW17:DX103">
    <cfRule type="containsText" dxfId="147" priority="148" operator="containsText" text="Ja">
      <formula>NOT(ISERROR(SEARCH("Ja",DW14)))</formula>
    </cfRule>
  </conditionalFormatting>
  <conditionalFormatting sqref="DT14 DT17:DT103">
    <cfRule type="containsText" dxfId="146" priority="147" operator="containsText" text="BöB">
      <formula>NOT(ISERROR(SEARCH("BöB",DT14)))</formula>
    </cfRule>
  </conditionalFormatting>
  <conditionalFormatting sqref="EH11 EI12:EI13">
    <cfRule type="containsText" dxfId="145" priority="146" operator="containsText" text="Hinweis">
      <formula>NOT(ISERROR(SEARCH("Hinweis",EH11)))</formula>
    </cfRule>
  </conditionalFormatting>
  <conditionalFormatting sqref="EG14:EH14 EG17:EH103">
    <cfRule type="containsText" dxfId="144" priority="145" operator="containsText" text="Ja">
      <formula>NOT(ISERROR(SEARCH("Ja",EG14)))</formula>
    </cfRule>
  </conditionalFormatting>
  <conditionalFormatting sqref="ED14 ED17:ED103">
    <cfRule type="containsText" dxfId="143" priority="144" operator="containsText" text="BöB">
      <formula>NOT(ISERROR(SEARCH("BöB",ED14)))</formula>
    </cfRule>
  </conditionalFormatting>
  <conditionalFormatting sqref="ER11 ES12:ES13">
    <cfRule type="containsText" dxfId="142" priority="143" operator="containsText" text="Hinweis">
      <formula>NOT(ISERROR(SEARCH("Hinweis",ER11)))</formula>
    </cfRule>
  </conditionalFormatting>
  <conditionalFormatting sqref="EQ14:ER14 EQ17:ER103">
    <cfRule type="containsText" dxfId="141" priority="142" operator="containsText" text="Ja">
      <formula>NOT(ISERROR(SEARCH("Ja",EQ14)))</formula>
    </cfRule>
  </conditionalFormatting>
  <conditionalFormatting sqref="EN14 EN17:EN103">
    <cfRule type="containsText" dxfId="140" priority="141" operator="containsText" text="BöB">
      <formula>NOT(ISERROR(SEARCH("BöB",EN14)))</formula>
    </cfRule>
  </conditionalFormatting>
  <conditionalFormatting sqref="FB11 FC12:FC13">
    <cfRule type="containsText" dxfId="139" priority="140" operator="containsText" text="Hinweis">
      <formula>NOT(ISERROR(SEARCH("Hinweis",FB11)))</formula>
    </cfRule>
  </conditionalFormatting>
  <conditionalFormatting sqref="FA14:FB14 FA17:FB103">
    <cfRule type="containsText" dxfId="138" priority="139" operator="containsText" text="Ja">
      <formula>NOT(ISERROR(SEARCH("Ja",FA14)))</formula>
    </cfRule>
  </conditionalFormatting>
  <conditionalFormatting sqref="EX14 EX17:EX103">
    <cfRule type="containsText" dxfId="137" priority="138" operator="containsText" text="BöB">
      <formula>NOT(ISERROR(SEARCH("BöB",EX14)))</formula>
    </cfRule>
  </conditionalFormatting>
  <conditionalFormatting sqref="FL11 FM12:FM13">
    <cfRule type="containsText" dxfId="136" priority="137" operator="containsText" text="Hinweis">
      <formula>NOT(ISERROR(SEARCH("Hinweis",FL11)))</formula>
    </cfRule>
  </conditionalFormatting>
  <conditionalFormatting sqref="FK14:FL14 FK17:FL103">
    <cfRule type="containsText" dxfId="135" priority="136" operator="containsText" text="Ja">
      <formula>NOT(ISERROR(SEARCH("Ja",FK14)))</formula>
    </cfRule>
  </conditionalFormatting>
  <conditionalFormatting sqref="FH14 FH17:FH103">
    <cfRule type="containsText" dxfId="134" priority="135" operator="containsText" text="BöB">
      <formula>NOT(ISERROR(SEARCH("BöB",FH14)))</formula>
    </cfRule>
  </conditionalFormatting>
  <conditionalFormatting sqref="FV11 FW12:FW13">
    <cfRule type="containsText" dxfId="133" priority="134" operator="containsText" text="Hinweis">
      <formula>NOT(ISERROR(SEARCH("Hinweis",FV11)))</formula>
    </cfRule>
  </conditionalFormatting>
  <conditionalFormatting sqref="FU14:FV14 FU17:FV103">
    <cfRule type="containsText" dxfId="132" priority="133" operator="containsText" text="Ja">
      <formula>NOT(ISERROR(SEARCH("Ja",FU14)))</formula>
    </cfRule>
  </conditionalFormatting>
  <conditionalFormatting sqref="FR14 FR17:FR103">
    <cfRule type="containsText" dxfId="131" priority="132" operator="containsText" text="BöB">
      <formula>NOT(ISERROR(SEARCH("BöB",FR14)))</formula>
    </cfRule>
  </conditionalFormatting>
  <conditionalFormatting sqref="GF11 GG12:GG13">
    <cfRule type="containsText" dxfId="130" priority="131" operator="containsText" text="Hinweis">
      <formula>NOT(ISERROR(SEARCH("Hinweis",GF11)))</formula>
    </cfRule>
  </conditionalFormatting>
  <conditionalFormatting sqref="GE14:GF14 GE17:GF103">
    <cfRule type="containsText" dxfId="129" priority="130" operator="containsText" text="Ja">
      <formula>NOT(ISERROR(SEARCH("Ja",GE14)))</formula>
    </cfRule>
  </conditionalFormatting>
  <conditionalFormatting sqref="GB14 GB17:GB103">
    <cfRule type="containsText" dxfId="128" priority="129" operator="containsText" text="BöB">
      <formula>NOT(ISERROR(SEARCH("BöB",GB14)))</formula>
    </cfRule>
  </conditionalFormatting>
  <conditionalFormatting sqref="GO14:GP14 GO17:GP103">
    <cfRule type="containsText" dxfId="127" priority="128" operator="containsText" text="Ja">
      <formula>NOT(ISERROR(SEARCH("Ja",GO14)))</formula>
    </cfRule>
  </conditionalFormatting>
  <conditionalFormatting sqref="GL14 GL17:GL103">
    <cfRule type="containsText" dxfId="126" priority="127" operator="containsText" text="BöB">
      <formula>NOT(ISERROR(SEARCH("BöB",GL14)))</formula>
    </cfRule>
  </conditionalFormatting>
  <conditionalFormatting sqref="GZ11 HA12:HA13">
    <cfRule type="containsText" dxfId="125" priority="126" operator="containsText" text="Hinweis">
      <formula>NOT(ISERROR(SEARCH("Hinweis",GZ11)))</formula>
    </cfRule>
  </conditionalFormatting>
  <conditionalFormatting sqref="GY14:GZ14 GY17:GZ103">
    <cfRule type="containsText" dxfId="124" priority="125" operator="containsText" text="Ja">
      <formula>NOT(ISERROR(SEARCH("Ja",GY14)))</formula>
    </cfRule>
  </conditionalFormatting>
  <conditionalFormatting sqref="GV14 GV17:GV103">
    <cfRule type="containsText" dxfId="123" priority="124" operator="containsText" text="BöB">
      <formula>NOT(ISERROR(SEARCH("BöB",GV14)))</formula>
    </cfRule>
  </conditionalFormatting>
  <conditionalFormatting sqref="HJ11 HK12:HK13">
    <cfRule type="containsText" dxfId="122" priority="123" operator="containsText" text="Hinweis">
      <formula>NOT(ISERROR(SEARCH("Hinweis",HJ11)))</formula>
    </cfRule>
  </conditionalFormatting>
  <conditionalFormatting sqref="HI14:HJ14 HI17:HJ103">
    <cfRule type="containsText" dxfId="121" priority="122" operator="containsText" text="Ja">
      <formula>NOT(ISERROR(SEARCH("Ja",HI14)))</formula>
    </cfRule>
  </conditionalFormatting>
  <conditionalFormatting sqref="HF14 HF17:HF103">
    <cfRule type="containsText" dxfId="120" priority="121" operator="containsText" text="BöB">
      <formula>NOT(ISERROR(SEARCH("BöB",HF14)))</formula>
    </cfRule>
  </conditionalFormatting>
  <conditionalFormatting sqref="HT11 HU12:HU13">
    <cfRule type="containsText" dxfId="119" priority="120" operator="containsText" text="Hinweis">
      <formula>NOT(ISERROR(SEARCH("Hinweis",HT11)))</formula>
    </cfRule>
  </conditionalFormatting>
  <conditionalFormatting sqref="HS14:HT14 HS17:HT103">
    <cfRule type="containsText" dxfId="118" priority="119" operator="containsText" text="Ja">
      <formula>NOT(ISERROR(SEARCH("Ja",HS14)))</formula>
    </cfRule>
  </conditionalFormatting>
  <conditionalFormatting sqref="HP14 HP17:HP103">
    <cfRule type="containsText" dxfId="117" priority="118" operator="containsText" text="BöB">
      <formula>NOT(ISERROR(SEARCH("BöB",HP14)))</formula>
    </cfRule>
  </conditionalFormatting>
  <conditionalFormatting sqref="ID11 IE12:IE13">
    <cfRule type="containsText" dxfId="116" priority="117" operator="containsText" text="Hinweis">
      <formula>NOT(ISERROR(SEARCH("Hinweis",ID11)))</formula>
    </cfRule>
  </conditionalFormatting>
  <conditionalFormatting sqref="IC14:ID14 IC17:ID103">
    <cfRule type="containsText" dxfId="115" priority="116" operator="containsText" text="Ja">
      <formula>NOT(ISERROR(SEARCH("Ja",IC14)))</formula>
    </cfRule>
  </conditionalFormatting>
  <conditionalFormatting sqref="HZ14 HZ17:HZ103">
    <cfRule type="containsText" dxfId="114" priority="115" operator="containsText" text="BöB">
      <formula>NOT(ISERROR(SEARCH("BöB",HZ14)))</formula>
    </cfRule>
  </conditionalFormatting>
  <conditionalFormatting sqref="IN11 IO12:IO13">
    <cfRule type="containsText" dxfId="113" priority="114" operator="containsText" text="Hinweis">
      <formula>NOT(ISERROR(SEARCH("Hinweis",IN11)))</formula>
    </cfRule>
  </conditionalFormatting>
  <conditionalFormatting sqref="IM14:IN14 IM17:IN103">
    <cfRule type="containsText" dxfId="112" priority="113" operator="containsText" text="Ja">
      <formula>NOT(ISERROR(SEARCH("Ja",IM14)))</formula>
    </cfRule>
  </conditionalFormatting>
  <conditionalFormatting sqref="IJ14 IJ17:IJ103">
    <cfRule type="containsText" dxfId="111" priority="112" operator="containsText" text="BöB">
      <formula>NOT(ISERROR(SEARCH("BöB",IJ14)))</formula>
    </cfRule>
  </conditionalFormatting>
  <conditionalFormatting sqref="IX11 IY12:IY13">
    <cfRule type="containsText" dxfId="110" priority="111" operator="containsText" text="Hinweis">
      <formula>NOT(ISERROR(SEARCH("Hinweis",IX11)))</formula>
    </cfRule>
  </conditionalFormatting>
  <conditionalFormatting sqref="IW14:IX14 IW17:IX103">
    <cfRule type="containsText" dxfId="109" priority="110" operator="containsText" text="Ja">
      <formula>NOT(ISERROR(SEARCH("Ja",IW14)))</formula>
    </cfRule>
  </conditionalFormatting>
  <conditionalFormatting sqref="IT14 IT17:IT103">
    <cfRule type="containsText" dxfId="108" priority="109" operator="containsText" text="BöB">
      <formula>NOT(ISERROR(SEARCH("BöB",IT14)))</formula>
    </cfRule>
  </conditionalFormatting>
  <conditionalFormatting sqref="JH11 JI12:JI13">
    <cfRule type="containsText" dxfId="107" priority="108" operator="containsText" text="Hinweis">
      <formula>NOT(ISERROR(SEARCH("Hinweis",JH11)))</formula>
    </cfRule>
  </conditionalFormatting>
  <conditionalFormatting sqref="JG14:JH14 JG17:JH103">
    <cfRule type="containsText" dxfId="106" priority="107" operator="containsText" text="Ja">
      <formula>NOT(ISERROR(SEARCH("Ja",JG14)))</formula>
    </cfRule>
  </conditionalFormatting>
  <conditionalFormatting sqref="JD14 JD17:JD103">
    <cfRule type="containsText" dxfId="105" priority="106" operator="containsText" text="BöB">
      <formula>NOT(ISERROR(SEARCH("BöB",JD14)))</formula>
    </cfRule>
  </conditionalFormatting>
  <conditionalFormatting sqref="JR11 JS12:JS13">
    <cfRule type="containsText" dxfId="104" priority="105" operator="containsText" text="Hinweis">
      <formula>NOT(ISERROR(SEARCH("Hinweis",JR11)))</formula>
    </cfRule>
  </conditionalFormatting>
  <conditionalFormatting sqref="JQ14:JR14 JQ17:JR103">
    <cfRule type="containsText" dxfId="103" priority="104" operator="containsText" text="Ja">
      <formula>NOT(ISERROR(SEARCH("Ja",JQ14)))</formula>
    </cfRule>
  </conditionalFormatting>
  <conditionalFormatting sqref="JN14 JN17:JN103">
    <cfRule type="containsText" dxfId="102" priority="103" operator="containsText" text="BöB">
      <formula>NOT(ISERROR(SEARCH("BöB",JN14)))</formula>
    </cfRule>
  </conditionalFormatting>
  <conditionalFormatting sqref="AB11 AC12:AC13">
    <cfRule type="containsText" dxfId="101" priority="102" operator="containsText" text="Hinweis">
      <formula>NOT(ISERROR(SEARCH("Hinweis",AB11)))</formula>
    </cfRule>
  </conditionalFormatting>
  <conditionalFormatting sqref="AA14:AB14 AA17:AB103">
    <cfRule type="containsText" dxfId="100" priority="101" operator="containsText" text="Ja">
      <formula>NOT(ISERROR(SEARCH("Ja",AA14)))</formula>
    </cfRule>
  </conditionalFormatting>
  <conditionalFormatting sqref="X14 X17:X103">
    <cfRule type="containsText" dxfId="99" priority="100" operator="containsText" text="BöB">
      <formula>NOT(ISERROR(SEARCH("BöB",X14)))</formula>
    </cfRule>
  </conditionalFormatting>
  <conditionalFormatting sqref="AL11 AM12:AM13">
    <cfRule type="containsText" dxfId="98" priority="99" operator="containsText" text="Hinweis">
      <formula>NOT(ISERROR(SEARCH("Hinweis",AL11)))</formula>
    </cfRule>
  </conditionalFormatting>
  <conditionalFormatting sqref="AK14:AL14 AK17:AL103">
    <cfRule type="containsText" dxfId="97" priority="98" operator="containsText" text="Ja">
      <formula>NOT(ISERROR(SEARCH("Ja",AK14)))</formula>
    </cfRule>
  </conditionalFormatting>
  <conditionalFormatting sqref="AH14 AH17:AH103">
    <cfRule type="containsText" dxfId="96" priority="97" operator="containsText" text="BöB">
      <formula>NOT(ISERROR(SEARCH("BöB",AH14)))</formula>
    </cfRule>
  </conditionalFormatting>
  <conditionalFormatting sqref="AV11 AW12:AW13">
    <cfRule type="containsText" dxfId="95" priority="96" operator="containsText" text="Hinweis">
      <formula>NOT(ISERROR(SEARCH("Hinweis",AV11)))</formula>
    </cfRule>
  </conditionalFormatting>
  <conditionalFormatting sqref="AU14:AV14 AU17:AV103">
    <cfRule type="containsText" dxfId="94" priority="95" operator="containsText" text="Ja">
      <formula>NOT(ISERROR(SEARCH("Ja",AU14)))</formula>
    </cfRule>
  </conditionalFormatting>
  <conditionalFormatting sqref="AR14 AR17:AR103">
    <cfRule type="containsText" dxfId="93" priority="94" operator="containsText" text="BöB">
      <formula>NOT(ISERROR(SEARCH("BöB",AR14)))</formula>
    </cfRule>
  </conditionalFormatting>
  <conditionalFormatting sqref="BF11 BG12:BG13">
    <cfRule type="containsText" dxfId="92" priority="93" operator="containsText" text="Hinweis">
      <formula>NOT(ISERROR(SEARCH("Hinweis",BF11)))</formula>
    </cfRule>
  </conditionalFormatting>
  <conditionalFormatting sqref="BE14:BF14 BE17:BF103">
    <cfRule type="containsText" dxfId="91" priority="92" operator="containsText" text="Ja">
      <formula>NOT(ISERROR(SEARCH("Ja",BE14)))</formula>
    </cfRule>
  </conditionalFormatting>
  <conditionalFormatting sqref="BB14 BB17:BB103">
    <cfRule type="containsText" dxfId="90" priority="91" operator="containsText" text="BöB">
      <formula>NOT(ISERROR(SEARCH("BöB",BB14)))</formula>
    </cfRule>
  </conditionalFormatting>
  <conditionalFormatting sqref="BP11 BQ12:BQ13">
    <cfRule type="containsText" dxfId="89" priority="90" operator="containsText" text="Hinweis">
      <formula>NOT(ISERROR(SEARCH("Hinweis",BP11)))</formula>
    </cfRule>
  </conditionalFormatting>
  <conditionalFormatting sqref="BO14:BP14 BO17:BP103">
    <cfRule type="containsText" dxfId="88" priority="89" operator="containsText" text="Ja">
      <formula>NOT(ISERROR(SEARCH("Ja",BO14)))</formula>
    </cfRule>
  </conditionalFormatting>
  <conditionalFormatting sqref="BL14 BL17:BL103">
    <cfRule type="containsText" dxfId="87" priority="88" operator="containsText" text="BöB">
      <formula>NOT(ISERROR(SEARCH("BöB",BL14)))</formula>
    </cfRule>
  </conditionalFormatting>
  <conditionalFormatting sqref="BZ11 CA12:CA13">
    <cfRule type="containsText" dxfId="86" priority="87" operator="containsText" text="Hinweis">
      <formula>NOT(ISERROR(SEARCH("Hinweis",BZ11)))</formula>
    </cfRule>
  </conditionalFormatting>
  <conditionalFormatting sqref="BY14:BZ14 BY17:BZ103">
    <cfRule type="containsText" dxfId="85" priority="86" operator="containsText" text="Ja">
      <formula>NOT(ISERROR(SEARCH("Ja",BY14)))</formula>
    </cfRule>
  </conditionalFormatting>
  <conditionalFormatting sqref="BV14 BV17:BV103">
    <cfRule type="containsText" dxfId="84" priority="85" operator="containsText" text="BöB">
      <formula>NOT(ISERROR(SEARCH("BöB",BV14)))</formula>
    </cfRule>
  </conditionalFormatting>
  <conditionalFormatting sqref="CJ11 CK12:CK13">
    <cfRule type="containsText" dxfId="83" priority="84" operator="containsText" text="Hinweis">
      <formula>NOT(ISERROR(SEARCH("Hinweis",CJ11)))</formula>
    </cfRule>
  </conditionalFormatting>
  <conditionalFormatting sqref="CI14:CJ14 CI17:CJ103">
    <cfRule type="containsText" dxfId="82" priority="83" operator="containsText" text="Ja">
      <formula>NOT(ISERROR(SEARCH("Ja",CI14)))</formula>
    </cfRule>
  </conditionalFormatting>
  <conditionalFormatting sqref="CF14 CF17:CF103">
    <cfRule type="containsText" dxfId="81" priority="82" operator="containsText" text="BöB">
      <formula>NOT(ISERROR(SEARCH("BöB",CF14)))</formula>
    </cfRule>
  </conditionalFormatting>
  <conditionalFormatting sqref="CT11 CU12:CU13">
    <cfRule type="containsText" dxfId="80" priority="81" operator="containsText" text="Hinweis">
      <formula>NOT(ISERROR(SEARCH("Hinweis",CT11)))</formula>
    </cfRule>
  </conditionalFormatting>
  <conditionalFormatting sqref="CS14:CT14 CS17:CT103">
    <cfRule type="containsText" dxfId="79" priority="80" operator="containsText" text="Ja">
      <formula>NOT(ISERROR(SEARCH("Ja",CS14)))</formula>
    </cfRule>
  </conditionalFormatting>
  <conditionalFormatting sqref="CP14 CP17:CP103">
    <cfRule type="containsText" dxfId="78" priority="79" operator="containsText" text="BöB">
      <formula>NOT(ISERROR(SEARCH("BöB",CP14)))</formula>
    </cfRule>
  </conditionalFormatting>
  <conditionalFormatting sqref="DC14:DD14 DC17:DD103">
    <cfRule type="containsText" dxfId="77" priority="78" operator="containsText" text="Ja">
      <formula>NOT(ISERROR(SEARCH("Ja",DC14)))</formula>
    </cfRule>
  </conditionalFormatting>
  <conditionalFormatting sqref="CZ14 CZ17:CZ103">
    <cfRule type="containsText" dxfId="76" priority="77" operator="containsText" text="BöB">
      <formula>NOT(ISERROR(SEARCH("BöB",CZ14)))</formula>
    </cfRule>
  </conditionalFormatting>
  <conditionalFormatting sqref="DN11 DO12:DO13">
    <cfRule type="containsText" dxfId="75" priority="76" operator="containsText" text="Hinweis">
      <formula>NOT(ISERROR(SEARCH("Hinweis",DN11)))</formula>
    </cfRule>
  </conditionalFormatting>
  <conditionalFormatting sqref="DM14:DN14 DM17:DN103">
    <cfRule type="containsText" dxfId="74" priority="75" operator="containsText" text="Ja">
      <formula>NOT(ISERROR(SEARCH("Ja",DM14)))</formula>
    </cfRule>
  </conditionalFormatting>
  <conditionalFormatting sqref="DJ14 DJ17:DJ103">
    <cfRule type="containsText" dxfId="73" priority="74" operator="containsText" text="BöB">
      <formula>NOT(ISERROR(SEARCH("BöB",DJ14)))</formula>
    </cfRule>
  </conditionalFormatting>
  <conditionalFormatting sqref="DX11 DY12:DY13">
    <cfRule type="containsText" dxfId="72" priority="73" operator="containsText" text="Hinweis">
      <formula>NOT(ISERROR(SEARCH("Hinweis",DX11)))</formula>
    </cfRule>
  </conditionalFormatting>
  <conditionalFormatting sqref="DW14:DX14 DW17:DX103">
    <cfRule type="containsText" dxfId="71" priority="72" operator="containsText" text="Ja">
      <formula>NOT(ISERROR(SEARCH("Ja",DW14)))</formula>
    </cfRule>
  </conditionalFormatting>
  <conditionalFormatting sqref="DT14 DT17:DT103">
    <cfRule type="containsText" dxfId="70" priority="71" operator="containsText" text="BöB">
      <formula>NOT(ISERROR(SEARCH("BöB",DT14)))</formula>
    </cfRule>
  </conditionalFormatting>
  <conditionalFormatting sqref="EH11 EI12:EI13">
    <cfRule type="containsText" dxfId="69" priority="70" operator="containsText" text="Hinweis">
      <formula>NOT(ISERROR(SEARCH("Hinweis",EH11)))</formula>
    </cfRule>
  </conditionalFormatting>
  <conditionalFormatting sqref="EG14:EH14 EG17:EH103">
    <cfRule type="containsText" dxfId="68" priority="69" operator="containsText" text="Ja">
      <formula>NOT(ISERROR(SEARCH("Ja",EG14)))</formula>
    </cfRule>
  </conditionalFormatting>
  <conditionalFormatting sqref="ED14 ED17:ED103">
    <cfRule type="containsText" dxfId="67" priority="68" operator="containsText" text="BöB">
      <formula>NOT(ISERROR(SEARCH("BöB",ED14)))</formula>
    </cfRule>
  </conditionalFormatting>
  <conditionalFormatting sqref="ER11 ES12:ES13">
    <cfRule type="containsText" dxfId="66" priority="67" operator="containsText" text="Hinweis">
      <formula>NOT(ISERROR(SEARCH("Hinweis",ER11)))</formula>
    </cfRule>
  </conditionalFormatting>
  <conditionalFormatting sqref="EQ14:ER14 EQ17:ER103">
    <cfRule type="containsText" dxfId="65" priority="66" operator="containsText" text="Ja">
      <formula>NOT(ISERROR(SEARCH("Ja",EQ14)))</formula>
    </cfRule>
  </conditionalFormatting>
  <conditionalFormatting sqref="EN14 EN17:EN103">
    <cfRule type="containsText" dxfId="64" priority="65" operator="containsText" text="BöB">
      <formula>NOT(ISERROR(SEARCH("BöB",EN14)))</formula>
    </cfRule>
  </conditionalFormatting>
  <conditionalFormatting sqref="FB11 FC12:FC13">
    <cfRule type="containsText" dxfId="63" priority="64" operator="containsText" text="Hinweis">
      <formula>NOT(ISERROR(SEARCH("Hinweis",FB11)))</formula>
    </cfRule>
  </conditionalFormatting>
  <conditionalFormatting sqref="FA14:FB14 FA17:FB103">
    <cfRule type="containsText" dxfId="62" priority="63" operator="containsText" text="Ja">
      <formula>NOT(ISERROR(SEARCH("Ja",FA14)))</formula>
    </cfRule>
  </conditionalFormatting>
  <conditionalFormatting sqref="EX14 EX17:EX103">
    <cfRule type="containsText" dxfId="61" priority="62" operator="containsText" text="BöB">
      <formula>NOT(ISERROR(SEARCH("BöB",EX14)))</formula>
    </cfRule>
  </conditionalFormatting>
  <conditionalFormatting sqref="FL11 FM12:FM13">
    <cfRule type="containsText" dxfId="60" priority="61" operator="containsText" text="Hinweis">
      <formula>NOT(ISERROR(SEARCH("Hinweis",FL11)))</formula>
    </cfRule>
  </conditionalFormatting>
  <conditionalFormatting sqref="FK14:FL14 FK17:FL103">
    <cfRule type="containsText" dxfId="59" priority="60" operator="containsText" text="Ja">
      <formula>NOT(ISERROR(SEARCH("Ja",FK14)))</formula>
    </cfRule>
  </conditionalFormatting>
  <conditionalFormatting sqref="FH14 FH17:FH103">
    <cfRule type="containsText" dxfId="58" priority="59" operator="containsText" text="BöB">
      <formula>NOT(ISERROR(SEARCH("BöB",FH14)))</formula>
    </cfRule>
  </conditionalFormatting>
  <conditionalFormatting sqref="FV11 FW12:FW13">
    <cfRule type="containsText" dxfId="57" priority="58" operator="containsText" text="Hinweis">
      <formula>NOT(ISERROR(SEARCH("Hinweis",FV11)))</formula>
    </cfRule>
  </conditionalFormatting>
  <conditionalFormatting sqref="FU14:FV14 FU17:FV103">
    <cfRule type="containsText" dxfId="56" priority="57" operator="containsText" text="Ja">
      <formula>NOT(ISERROR(SEARCH("Ja",FU14)))</formula>
    </cfRule>
  </conditionalFormatting>
  <conditionalFormatting sqref="FR14 FR17:FR103">
    <cfRule type="containsText" dxfId="55" priority="56" operator="containsText" text="BöB">
      <formula>NOT(ISERROR(SEARCH("BöB",FR14)))</formula>
    </cfRule>
  </conditionalFormatting>
  <conditionalFormatting sqref="GF11 GG12:GG13">
    <cfRule type="containsText" dxfId="54" priority="55" operator="containsText" text="Hinweis">
      <formula>NOT(ISERROR(SEARCH("Hinweis",GF11)))</formula>
    </cfRule>
  </conditionalFormatting>
  <conditionalFormatting sqref="GE14:GF14 GE17:GF103">
    <cfRule type="containsText" dxfId="53" priority="54" operator="containsText" text="Ja">
      <formula>NOT(ISERROR(SEARCH("Ja",GE14)))</formula>
    </cfRule>
  </conditionalFormatting>
  <conditionalFormatting sqref="GB14 GB17:GB103">
    <cfRule type="containsText" dxfId="52" priority="53" operator="containsText" text="BöB">
      <formula>NOT(ISERROR(SEARCH("BöB",GB14)))</formula>
    </cfRule>
  </conditionalFormatting>
  <conditionalFormatting sqref="GO14:GP14 GO17:GP103">
    <cfRule type="containsText" dxfId="51" priority="52" operator="containsText" text="Ja">
      <formula>NOT(ISERROR(SEARCH("Ja",GO14)))</formula>
    </cfRule>
  </conditionalFormatting>
  <conditionalFormatting sqref="GL14 GL17:GL103">
    <cfRule type="containsText" dxfId="50" priority="51" operator="containsText" text="BöB">
      <formula>NOT(ISERROR(SEARCH("BöB",GL14)))</formula>
    </cfRule>
  </conditionalFormatting>
  <conditionalFormatting sqref="GZ11 HA12:HA13">
    <cfRule type="containsText" dxfId="49" priority="50" operator="containsText" text="Hinweis">
      <formula>NOT(ISERROR(SEARCH("Hinweis",GZ11)))</formula>
    </cfRule>
  </conditionalFormatting>
  <conditionalFormatting sqref="GY14:GZ14 GY17:GZ103">
    <cfRule type="containsText" dxfId="48" priority="49" operator="containsText" text="Ja">
      <formula>NOT(ISERROR(SEARCH("Ja",GY14)))</formula>
    </cfRule>
  </conditionalFormatting>
  <conditionalFormatting sqref="GV14 GV17:GV103">
    <cfRule type="containsText" dxfId="47" priority="48" operator="containsText" text="BöB">
      <formula>NOT(ISERROR(SEARCH("BöB",GV14)))</formula>
    </cfRule>
  </conditionalFormatting>
  <conditionalFormatting sqref="HJ11 HK12:HK13">
    <cfRule type="containsText" dxfId="46" priority="47" operator="containsText" text="Hinweis">
      <formula>NOT(ISERROR(SEARCH("Hinweis",HJ11)))</formula>
    </cfRule>
  </conditionalFormatting>
  <conditionalFormatting sqref="HI14:HJ14 HI17:HJ103">
    <cfRule type="containsText" dxfId="45" priority="46" operator="containsText" text="Ja">
      <formula>NOT(ISERROR(SEARCH("Ja",HI14)))</formula>
    </cfRule>
  </conditionalFormatting>
  <conditionalFormatting sqref="HF14 HF17:HF103">
    <cfRule type="containsText" dxfId="44" priority="45" operator="containsText" text="BöB">
      <formula>NOT(ISERROR(SEARCH("BöB",HF14)))</formula>
    </cfRule>
  </conditionalFormatting>
  <conditionalFormatting sqref="HT11 HU12:HU13">
    <cfRule type="containsText" dxfId="43" priority="44" operator="containsText" text="Hinweis">
      <formula>NOT(ISERROR(SEARCH("Hinweis",HT11)))</formula>
    </cfRule>
  </conditionalFormatting>
  <conditionalFormatting sqref="HS14:HT14 HS17:HT103">
    <cfRule type="containsText" dxfId="42" priority="43" operator="containsText" text="Ja">
      <formula>NOT(ISERROR(SEARCH("Ja",HS14)))</formula>
    </cfRule>
  </conditionalFormatting>
  <conditionalFormatting sqref="HP14 HP17:HP103">
    <cfRule type="containsText" dxfId="41" priority="42" operator="containsText" text="BöB">
      <formula>NOT(ISERROR(SEARCH("BöB",HP14)))</formula>
    </cfRule>
  </conditionalFormatting>
  <conditionalFormatting sqref="ID11 IE12:IE13">
    <cfRule type="containsText" dxfId="40" priority="41" operator="containsText" text="Hinweis">
      <formula>NOT(ISERROR(SEARCH("Hinweis",ID11)))</formula>
    </cfRule>
  </conditionalFormatting>
  <conditionalFormatting sqref="IC14:ID14 IC17:ID103">
    <cfRule type="containsText" dxfId="39" priority="40" operator="containsText" text="Ja">
      <formula>NOT(ISERROR(SEARCH("Ja",IC14)))</formula>
    </cfRule>
  </conditionalFormatting>
  <conditionalFormatting sqref="HZ14 HZ17:HZ103">
    <cfRule type="containsText" dxfId="38" priority="39" operator="containsText" text="BöB">
      <formula>NOT(ISERROR(SEARCH("BöB",HZ14)))</formula>
    </cfRule>
  </conditionalFormatting>
  <conditionalFormatting sqref="IN11 IO12:IO13">
    <cfRule type="containsText" dxfId="37" priority="38" operator="containsText" text="Hinweis">
      <formula>NOT(ISERROR(SEARCH("Hinweis",IN11)))</formula>
    </cfRule>
  </conditionalFormatting>
  <conditionalFormatting sqref="IM14:IN14 IM17:IN103">
    <cfRule type="containsText" dxfId="36" priority="37" operator="containsText" text="Ja">
      <formula>NOT(ISERROR(SEARCH("Ja",IM14)))</formula>
    </cfRule>
  </conditionalFormatting>
  <conditionalFormatting sqref="IJ14 IJ17:IJ103">
    <cfRule type="containsText" dxfId="35" priority="36" operator="containsText" text="BöB">
      <formula>NOT(ISERROR(SEARCH("BöB",IJ14)))</formula>
    </cfRule>
  </conditionalFormatting>
  <conditionalFormatting sqref="IX11 IY12:IY13">
    <cfRule type="containsText" dxfId="34" priority="35" operator="containsText" text="Hinweis">
      <formula>NOT(ISERROR(SEARCH("Hinweis",IX11)))</formula>
    </cfRule>
  </conditionalFormatting>
  <conditionalFormatting sqref="IW14:IX14 IW17:IX103">
    <cfRule type="containsText" dxfId="33" priority="34" operator="containsText" text="Ja">
      <formula>NOT(ISERROR(SEARCH("Ja",IW14)))</formula>
    </cfRule>
  </conditionalFormatting>
  <conditionalFormatting sqref="IT14 IT17:IT103">
    <cfRule type="containsText" dxfId="32" priority="33" operator="containsText" text="BöB">
      <formula>NOT(ISERROR(SEARCH("BöB",IT14)))</formula>
    </cfRule>
  </conditionalFormatting>
  <conditionalFormatting sqref="JH11 JI12:JI13">
    <cfRule type="containsText" dxfId="31" priority="32" operator="containsText" text="Hinweis">
      <formula>NOT(ISERROR(SEARCH("Hinweis",JH11)))</formula>
    </cfRule>
  </conditionalFormatting>
  <conditionalFormatting sqref="JG14:JH14 JG17:JH103">
    <cfRule type="containsText" dxfId="30" priority="31" operator="containsText" text="Ja">
      <formula>NOT(ISERROR(SEARCH("Ja",JG14)))</formula>
    </cfRule>
  </conditionalFormatting>
  <conditionalFormatting sqref="JD14 JD17:JD103">
    <cfRule type="containsText" dxfId="29" priority="30" operator="containsText" text="BöB">
      <formula>NOT(ISERROR(SEARCH("BöB",JD14)))</formula>
    </cfRule>
  </conditionalFormatting>
  <conditionalFormatting sqref="JR11 JS12:JS13">
    <cfRule type="containsText" dxfId="28" priority="29" operator="containsText" text="Hinweis">
      <formula>NOT(ISERROR(SEARCH("Hinweis",JR11)))</formula>
    </cfRule>
  </conditionalFormatting>
  <conditionalFormatting sqref="JQ14:JR14 JQ17:JR103">
    <cfRule type="containsText" dxfId="27" priority="28" operator="containsText" text="Ja">
      <formula>NOT(ISERROR(SEARCH("Ja",JQ14)))</formula>
    </cfRule>
  </conditionalFormatting>
  <conditionalFormatting sqref="JN14 JN17:JN103">
    <cfRule type="containsText" dxfId="26" priority="27" operator="containsText" text="BöB">
      <formula>NOT(ISERROR(SEARCH("BöB",JN14)))</formula>
    </cfRule>
  </conditionalFormatting>
  <conditionalFormatting sqref="X14 X17:X103">
    <cfRule type="containsText" dxfId="25" priority="26" operator="containsText" text="BöB">
      <formula>NOT(ISERROR(SEARCH("BöB",X14)))</formula>
    </cfRule>
  </conditionalFormatting>
  <conditionalFormatting sqref="AH14 AH17:AH103">
    <cfRule type="containsText" dxfId="24" priority="25" operator="containsText" text="BöB">
      <formula>NOT(ISERROR(SEARCH("BöB",AH14)))</formula>
    </cfRule>
  </conditionalFormatting>
  <conditionalFormatting sqref="AR14 AR17:AR103">
    <cfRule type="containsText" dxfId="23" priority="24" operator="containsText" text="BöB">
      <formula>NOT(ISERROR(SEARCH("BöB",AR14)))</formula>
    </cfRule>
  </conditionalFormatting>
  <conditionalFormatting sqref="BB14 BB17:BB103">
    <cfRule type="containsText" dxfId="22" priority="23" operator="containsText" text="BöB">
      <formula>NOT(ISERROR(SEARCH("BöB",BB14)))</formula>
    </cfRule>
  </conditionalFormatting>
  <conditionalFormatting sqref="BL14 BL17:BL103">
    <cfRule type="containsText" dxfId="21" priority="22" operator="containsText" text="BöB">
      <formula>NOT(ISERROR(SEARCH("BöB",BL14)))</formula>
    </cfRule>
  </conditionalFormatting>
  <conditionalFormatting sqref="BV14 BV17:BV103">
    <cfRule type="containsText" dxfId="20" priority="21" operator="containsText" text="BöB">
      <formula>NOT(ISERROR(SEARCH("BöB",BV14)))</formula>
    </cfRule>
  </conditionalFormatting>
  <conditionalFormatting sqref="CF14 CF17:CF103">
    <cfRule type="containsText" dxfId="19" priority="20" operator="containsText" text="BöB">
      <formula>NOT(ISERROR(SEARCH("BöB",CF14)))</formula>
    </cfRule>
  </conditionalFormatting>
  <conditionalFormatting sqref="CP14 CP17:CP103">
    <cfRule type="containsText" dxfId="18" priority="19" operator="containsText" text="BöB">
      <formula>NOT(ISERROR(SEARCH("BöB",CP14)))</formula>
    </cfRule>
  </conditionalFormatting>
  <conditionalFormatting sqref="CZ14 CZ17:CZ103">
    <cfRule type="containsText" dxfId="17" priority="18" operator="containsText" text="BöB">
      <formula>NOT(ISERROR(SEARCH("BöB",CZ14)))</formula>
    </cfRule>
  </conditionalFormatting>
  <conditionalFormatting sqref="DJ14 DJ17:DJ103">
    <cfRule type="containsText" dxfId="16" priority="17" operator="containsText" text="BöB">
      <formula>NOT(ISERROR(SEARCH("BöB",DJ14)))</formula>
    </cfRule>
  </conditionalFormatting>
  <conditionalFormatting sqref="DT14 DT17:DT103">
    <cfRule type="containsText" dxfId="15" priority="16" operator="containsText" text="BöB">
      <formula>NOT(ISERROR(SEARCH("BöB",DT14)))</formula>
    </cfRule>
  </conditionalFormatting>
  <conditionalFormatting sqref="ED14 ED17:ED103">
    <cfRule type="containsText" dxfId="14" priority="15" operator="containsText" text="BöB">
      <formula>NOT(ISERROR(SEARCH("BöB",ED14)))</formula>
    </cfRule>
  </conditionalFormatting>
  <conditionalFormatting sqref="EN14 EN17:EN103">
    <cfRule type="containsText" dxfId="13" priority="14" operator="containsText" text="BöB">
      <formula>NOT(ISERROR(SEARCH("BöB",EN14)))</formula>
    </cfRule>
  </conditionalFormatting>
  <conditionalFormatting sqref="EX14 EX17:EX103">
    <cfRule type="containsText" dxfId="12" priority="13" operator="containsText" text="BöB">
      <formula>NOT(ISERROR(SEARCH("BöB",EX14)))</formula>
    </cfRule>
  </conditionalFormatting>
  <conditionalFormatting sqref="FH14 FH17:FH103">
    <cfRule type="containsText" dxfId="11" priority="12" operator="containsText" text="BöB">
      <formula>NOT(ISERROR(SEARCH("BöB",FH14)))</formula>
    </cfRule>
  </conditionalFormatting>
  <conditionalFormatting sqref="FR14 FR17:FR103">
    <cfRule type="containsText" dxfId="10" priority="11" operator="containsText" text="BöB">
      <formula>NOT(ISERROR(SEARCH("BöB",FR14)))</formula>
    </cfRule>
  </conditionalFormatting>
  <conditionalFormatting sqref="GB14 GB17:GB103">
    <cfRule type="containsText" dxfId="9" priority="10" operator="containsText" text="BöB">
      <formula>NOT(ISERROR(SEARCH("BöB",GB14)))</formula>
    </cfRule>
  </conditionalFormatting>
  <conditionalFormatting sqref="GL14 GL17:GL103">
    <cfRule type="containsText" dxfId="8" priority="9" operator="containsText" text="BöB">
      <formula>NOT(ISERROR(SEARCH("BöB",GL14)))</formula>
    </cfRule>
  </conditionalFormatting>
  <conditionalFormatting sqref="GV14 GV17:GV103">
    <cfRule type="containsText" dxfId="7" priority="8" operator="containsText" text="BöB">
      <formula>NOT(ISERROR(SEARCH("BöB",GV14)))</formula>
    </cfRule>
  </conditionalFormatting>
  <conditionalFormatting sqref="HF14 HF17:HF103">
    <cfRule type="containsText" dxfId="6" priority="7" operator="containsText" text="BöB">
      <formula>NOT(ISERROR(SEARCH("BöB",HF14)))</formula>
    </cfRule>
  </conditionalFormatting>
  <conditionalFormatting sqref="HP14 HP17:HP103">
    <cfRule type="containsText" dxfId="5" priority="6" operator="containsText" text="BöB">
      <formula>NOT(ISERROR(SEARCH("BöB",HP14)))</formula>
    </cfRule>
  </conditionalFormatting>
  <conditionalFormatting sqref="HZ14 HZ17:HZ103">
    <cfRule type="containsText" dxfId="4" priority="5" operator="containsText" text="BöB">
      <formula>NOT(ISERROR(SEARCH("BöB",HZ14)))</formula>
    </cfRule>
  </conditionalFormatting>
  <conditionalFormatting sqref="IJ14 IJ17:IJ103">
    <cfRule type="containsText" dxfId="3" priority="4" operator="containsText" text="BöB">
      <formula>NOT(ISERROR(SEARCH("BöB",IJ14)))</formula>
    </cfRule>
  </conditionalFormatting>
  <conditionalFormatting sqref="IT14 IT17:IT103">
    <cfRule type="containsText" dxfId="2" priority="3" operator="containsText" text="BöB">
      <formula>NOT(ISERROR(SEARCH("BöB",IT14)))</formula>
    </cfRule>
  </conditionalFormatting>
  <conditionalFormatting sqref="JD14 JD17:JD103">
    <cfRule type="containsText" dxfId="1" priority="2" operator="containsText" text="BöB">
      <formula>NOT(ISERROR(SEARCH("BöB",JD14)))</formula>
    </cfRule>
  </conditionalFormatting>
  <conditionalFormatting sqref="JN14 JN17:JN103">
    <cfRule type="containsText" dxfId="0" priority="1" operator="containsText" text="BöB">
      <formula>NOT(ISERROR(SEARCH("BöB",JN14)))</formula>
    </cfRule>
  </conditionalFormatting>
  <dataValidations count="8">
    <dataValidation type="list" allowBlank="1" showInputMessage="1" showErrorMessage="1" sqref="IS104:IS165 IA104:IA166 HR104:HR166 HI104:HI166 GQ104:GQ165 FY104:FY165 GZ104:GZ165 GH14:GH165 FP104:FP165 FG104:FG165 EX104:EX165 EO104:EO165 EF104:EF165 DW104:DW165 DN104:DN165 DE104:DE165 CM104:CM165 CV14:CV165 CD104:CD165 BU104:BU165 BL104:BL165 BC104:BC165 AT104:AT165 AK104:AK165 AB104:AB165 JK104:JK165 JB104:JB165 IJ104:IJ166">
      <formula1>Rechtsmittelbelehrung</formula1>
    </dataValidation>
    <dataValidation type="list" allowBlank="1" showInputMessage="1" showErrorMessage="1" sqref="JJ14:JJ165 II104:II166 HZ104:HZ166 HQ104:HQ166 GY104:GY165 GP104:GP165 HH104:HH166 GG104:GG165 FO104:FO165 FX14:FX165 FF104:FF165 EW104:EW165 EN104:EN165 EE104:EE165 DV104:DV165 DM104:DM165 DD104:DD165 CU104:CU165 CC104:CC165 CL14:CL165 BT104:BT165 BK104:BK165 BB104:BB165 AS104:AS165 AJ104:AJ165 AA104:AA165 JA104:JA165 IR104:IR165">
      <formula1>Publikation</formula1>
    </dataValidation>
    <dataValidation type="list" allowBlank="1" showInputMessage="1" showErrorMessage="1" sqref="JD12 N12 IT12 X12 AH12 AR12 BB12 BL12 BV12 CF12 CP12 CZ12 DJ12 DT12 ED12 EN12 EX12 FH12 FR12 GB12 GL12 GV12 HF12 HP12 HZ12 IJ12 JN12">
      <formula1>Art</formula1>
    </dataValidation>
    <dataValidation type="list" allowBlank="1" showInputMessage="1" showErrorMessage="1" sqref="IX104:IX165 HW104:HW166 IF14:IF166 HN104:HN166 GV104:GV165 GM104:GM165 HE104:HE166 GD104:GD165 FU104:FU165 FL104:FL165 FC104:FC165 EK104:EK165 ET14:ET165 EB104:EB165 DS104:DS165 DJ104:DJ165 DA104:DA165 CR104:CR165 CI104:CI165 BZ104:BZ165 BQ104:BQ165 AY104:AY165 BH14:BH165 AP104:AP165 AG104:AG165 X104:X165 JG104:JG165 IO104:IO165">
      <formula1>Verfahren</formula1>
    </dataValidation>
    <dataValidation type="list" allowBlank="1" showInputMessage="1" showErrorMessage="1" sqref="O167:O169">
      <formula1>Verfahrensart_Bagatellklausel</formula1>
    </dataValidation>
    <dataValidation type="list" allowBlank="1" showInputMessage="1" showErrorMessage="1" sqref="HO166:HP166 HX166:HY166 IG166:IH166 HF166:HG166">
      <formula1>Verfahren_Nachträge</formula1>
    </dataValidation>
    <dataValidation type="list" allowBlank="1" showInputMessage="1" showErrorMessage="1" sqref="IY104:IY165 IQ104:IQ165 IG104:IH165 HX104:HY165 HO104:HP165 HF104:HG165 GW104:GX165 GN104:GO165 GE104:GF165 FV104:FW165 FM104:FM165 FE104:FE165 EU104:EV165 EL104:EM165 EC104:ED165 DT104:DU165 DK104:DL165 DB104:DC165 CS104:CT165 CJ104:CK165 CA104:CA165 BS104:BS165 BI104:BJ165 AZ104:BA165 AQ104:AR165 Y104:Z165 AH104:AI165 BR14:BR165 CB14:CB165 FD14:FD165 FN14:FN165 IP14:IP165 IZ14:IZ165 JH104:JI165">
      <formula1>Verfahrensart_DL_N</formula1>
    </dataValidation>
    <dataValidation type="list" allowBlank="1" showInputMessage="1" showErrorMessage="1" sqref="B14 B164 B161 B158 B155 B152 B149 B146 B143 B140 B137 B134 B131 B128 B125 B122 B119 B116 B113 B110 B107 B104 B101 B98 B95 B92 B89 B86 B83 B80 B77 B74 B71 B68 B65 B62 B59 B56 B53 B50 B47 B44 B41 B38 B35 B32 B29 B26 B23 B20 B17 K12 JA12 U12 AE12 AO12 AY12 BI12 BS12 CC12 CM12 CW12 DG12 DQ12 EA12 EK12 EU12 FE12 FO12 FY12 GI12 GS12 HC12 HM12 HW12 IG12 IQ12 JK12">
      <formula1>Aufträge</formula1>
    </dataValidation>
  </dataValidations>
  <pageMargins left="0.70866141732283472" right="0.70866141732283472" top="0.78740157480314965" bottom="0.78740157480314965" header="0.31496062992125984" footer="0.31496062992125984"/>
  <pageSetup paperSize="8" scale="33" fitToWidth="7" fitToHeight="7" orientation="landscape" r:id="rId1"/>
  <ignoredErrors>
    <ignoredError sqref="S93:S94 S90:S91 S87:S88 S84:S85 S81:S82 S78:S79 S75:S76 S72:S73 S69:S70 S66:S67 S63:S64 S60:S61 S57:S58 S54:S55 S51:S52 S48:S49 S45:S46 S42:S43 S39:S40 S36:S37 S33:S34 S30:S31 S27:S28 S24:S25 S21:S22 S99:S100 S96:S97" formulaRange="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5">
    <tabColor rgb="FFFF0000"/>
  </sheetPr>
  <dimension ref="A2:M27"/>
  <sheetViews>
    <sheetView showGridLines="0" showRowColHeaders="0" workbookViewId="0">
      <selection activeCell="D5" sqref="D5"/>
    </sheetView>
  </sheetViews>
  <sheetFormatPr baseColWidth="10" defaultColWidth="11.42578125" defaultRowHeight="12.75" x14ac:dyDescent="0.2"/>
  <cols>
    <col min="1" max="1" width="3.85546875" customWidth="1"/>
    <col min="2" max="2" width="24.7109375" customWidth="1"/>
    <col min="3" max="3" width="6.7109375" style="4" customWidth="1"/>
    <col min="4" max="4" width="17.7109375" customWidth="1"/>
    <col min="5" max="5" width="3.7109375" customWidth="1"/>
    <col min="6" max="6" width="24.7109375" customWidth="1"/>
    <col min="7" max="7" width="6.7109375" style="4" customWidth="1"/>
    <col min="8" max="8" width="13.7109375" customWidth="1"/>
    <col min="9" max="9" width="3.7109375" customWidth="1"/>
    <col min="10" max="10" width="24.7109375" customWidth="1"/>
    <col min="11" max="11" width="6.7109375" style="4" customWidth="1"/>
    <col min="12" max="12" width="13.7109375" customWidth="1"/>
  </cols>
  <sheetData>
    <row r="2" spans="1:13" ht="15.75" x14ac:dyDescent="0.25">
      <c r="B2" s="196" t="s">
        <v>82</v>
      </c>
    </row>
    <row r="4" spans="1:13" ht="24" customHeight="1" x14ac:dyDescent="0.2">
      <c r="B4" s="523" t="s">
        <v>83</v>
      </c>
      <c r="C4" s="523"/>
      <c r="D4" s="523"/>
      <c r="F4" s="523" t="s">
        <v>81</v>
      </c>
      <c r="G4" s="523"/>
      <c r="H4" s="523"/>
      <c r="J4" s="523" t="s">
        <v>84</v>
      </c>
      <c r="K4" s="523"/>
      <c r="L4" s="523"/>
    </row>
    <row r="5" spans="1:13" ht="18" customHeight="1" x14ac:dyDescent="0.2">
      <c r="B5" s="192" t="s">
        <v>63</v>
      </c>
      <c r="C5" s="193" t="s">
        <v>0</v>
      </c>
      <c r="D5" s="195">
        <v>150000</v>
      </c>
      <c r="E5" s="190"/>
      <c r="F5" s="192" t="s">
        <v>63</v>
      </c>
      <c r="G5" s="193" t="s">
        <v>0</v>
      </c>
      <c r="H5" s="195">
        <v>150000</v>
      </c>
      <c r="I5" s="190"/>
      <c r="J5" s="192" t="s">
        <v>91</v>
      </c>
      <c r="K5" s="193" t="s">
        <v>0</v>
      </c>
      <c r="L5" s="195">
        <v>50000</v>
      </c>
    </row>
    <row r="6" spans="1:13" ht="18" customHeight="1" x14ac:dyDescent="0.2">
      <c r="B6" s="192" t="s">
        <v>89</v>
      </c>
      <c r="C6" s="193" t="s">
        <v>0</v>
      </c>
      <c r="D6" s="195">
        <v>2000000</v>
      </c>
      <c r="E6" s="190"/>
      <c r="F6" s="192" t="s">
        <v>90</v>
      </c>
      <c r="G6" s="193" t="s">
        <v>0</v>
      </c>
      <c r="H6" s="203">
        <v>230000</v>
      </c>
      <c r="I6" s="190" t="s">
        <v>1</v>
      </c>
      <c r="J6" s="192" t="s">
        <v>90</v>
      </c>
      <c r="K6" s="193" t="s">
        <v>0</v>
      </c>
      <c r="L6" s="203">
        <v>230000</v>
      </c>
      <c r="M6" t="s">
        <v>1</v>
      </c>
    </row>
    <row r="7" spans="1:13" ht="18" customHeight="1" x14ac:dyDescent="0.2">
      <c r="B7" s="192" t="s">
        <v>64</v>
      </c>
      <c r="C7" s="193" t="s">
        <v>0</v>
      </c>
      <c r="D7" s="203">
        <v>8700000</v>
      </c>
      <c r="E7" s="190" t="s">
        <v>1</v>
      </c>
      <c r="F7" s="191"/>
      <c r="G7" s="189"/>
      <c r="H7" s="191"/>
      <c r="I7" s="190"/>
      <c r="J7" s="190"/>
      <c r="L7" s="190"/>
    </row>
    <row r="10" spans="1:13" x14ac:dyDescent="0.2">
      <c r="A10" s="204" t="s">
        <v>1</v>
      </c>
      <c r="B10" s="197" t="s">
        <v>88</v>
      </c>
      <c r="C10" s="194"/>
      <c r="D10" s="209">
        <v>40870</v>
      </c>
    </row>
    <row r="12" spans="1:13" x14ac:dyDescent="0.2">
      <c r="B12" s="6"/>
      <c r="C12" s="88"/>
      <c r="D12" s="6"/>
    </row>
    <row r="13" spans="1:13" x14ac:dyDescent="0.2">
      <c r="B13" s="6"/>
      <c r="C13" s="88"/>
      <c r="D13" s="6"/>
    </row>
    <row r="14" spans="1:13" x14ac:dyDescent="0.2">
      <c r="B14" s="6"/>
      <c r="C14" s="88"/>
      <c r="D14" s="6"/>
    </row>
    <row r="15" spans="1:13" x14ac:dyDescent="0.2">
      <c r="B15" s="6"/>
      <c r="C15" s="88"/>
      <c r="D15" s="6"/>
    </row>
    <row r="16" spans="1:13" x14ac:dyDescent="0.2">
      <c r="B16" s="6"/>
      <c r="C16" s="88"/>
      <c r="D16" s="6"/>
    </row>
    <row r="17" spans="2:4" x14ac:dyDescent="0.2">
      <c r="B17" s="6"/>
      <c r="C17" s="88"/>
      <c r="D17" s="6"/>
    </row>
    <row r="18" spans="2:4" x14ac:dyDescent="0.2">
      <c r="B18" s="6"/>
      <c r="C18" s="88"/>
      <c r="D18" s="6"/>
    </row>
    <row r="19" spans="2:4" x14ac:dyDescent="0.2">
      <c r="B19" s="6"/>
      <c r="C19" s="88"/>
      <c r="D19" s="6"/>
    </row>
    <row r="20" spans="2:4" x14ac:dyDescent="0.2">
      <c r="B20" s="6"/>
      <c r="C20" s="88"/>
      <c r="D20" s="6"/>
    </row>
    <row r="21" spans="2:4" x14ac:dyDescent="0.2">
      <c r="B21" s="6"/>
      <c r="C21" s="88"/>
      <c r="D21" s="6"/>
    </row>
    <row r="22" spans="2:4" x14ac:dyDescent="0.2">
      <c r="B22" s="6"/>
      <c r="C22" s="88"/>
      <c r="D22" s="6"/>
    </row>
    <row r="23" spans="2:4" x14ac:dyDescent="0.2">
      <c r="B23" s="6"/>
      <c r="C23" s="88"/>
      <c r="D23" s="6"/>
    </row>
    <row r="24" spans="2:4" x14ac:dyDescent="0.2">
      <c r="B24" s="6"/>
      <c r="C24" s="88"/>
      <c r="D24" s="6"/>
    </row>
    <row r="25" spans="2:4" x14ac:dyDescent="0.2">
      <c r="B25" s="6"/>
      <c r="C25" s="88"/>
      <c r="D25" s="6"/>
    </row>
    <row r="26" spans="2:4" x14ac:dyDescent="0.2">
      <c r="B26" s="6"/>
      <c r="C26" s="88"/>
      <c r="D26" s="6"/>
    </row>
    <row r="27" spans="2:4" x14ac:dyDescent="0.2">
      <c r="B27" s="6"/>
      <c r="C27" s="88"/>
      <c r="D27" s="6"/>
    </row>
  </sheetData>
  <sheetProtection algorithmName="SHA-512" hashValue="VbuWQyTFEGBp+akPwOgOxAtqzXoI2FiQBB4pFYn0/cvKKt85oihV1fk+lRr7Un994YrZHWTQ7e5B4joVgBRKaQ==" saltValue="7rAhKFThx02aP6aczvJvew==" spinCount="100000" sheet="1" objects="1" scenarios="1" selectLockedCells="1"/>
  <mergeCells count="3">
    <mergeCell ref="B4:D4"/>
    <mergeCell ref="F4:H4"/>
    <mergeCell ref="J4:L4"/>
  </mergeCells>
  <pageMargins left="0.7" right="0.7" top="0.78740157499999996" bottom="0.78740157499999996"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6">
    <tabColor theme="0" tint="-0.34998626667073579"/>
  </sheetPr>
  <dimension ref="A1:K52"/>
  <sheetViews>
    <sheetView workbookViewId="0">
      <selection activeCell="E2" sqref="E2"/>
    </sheetView>
  </sheetViews>
  <sheetFormatPr baseColWidth="10" defaultColWidth="11.42578125" defaultRowHeight="12.75" x14ac:dyDescent="0.2"/>
  <sheetData>
    <row r="1" spans="1:11" x14ac:dyDescent="0.2">
      <c r="A1" s="7"/>
      <c r="B1" s="7"/>
      <c r="C1" s="7"/>
      <c r="D1" s="7"/>
      <c r="E1" s="7"/>
      <c r="F1" s="7"/>
      <c r="G1" s="7"/>
      <c r="H1" s="7"/>
    </row>
    <row r="2" spans="1:11" x14ac:dyDescent="0.2">
      <c r="A2" s="7" t="s">
        <v>103</v>
      </c>
      <c r="B2" s="7"/>
      <c r="C2" s="7" t="s">
        <v>103</v>
      </c>
      <c r="D2" s="7"/>
      <c r="E2" s="7" t="s">
        <v>43</v>
      </c>
      <c r="F2" s="7"/>
      <c r="G2" s="7"/>
      <c r="H2" s="7"/>
    </row>
    <row r="3" spans="1:11" x14ac:dyDescent="0.2">
      <c r="A3" s="7" t="s">
        <v>96</v>
      </c>
      <c r="B3" s="7"/>
      <c r="C3" s="7" t="s">
        <v>98</v>
      </c>
      <c r="D3" s="7"/>
      <c r="E3" s="7" t="s">
        <v>59</v>
      </c>
      <c r="F3" s="7"/>
      <c r="G3" s="7"/>
      <c r="H3" s="7"/>
    </row>
    <row r="4" spans="1:11" x14ac:dyDescent="0.2">
      <c r="A4" s="7" t="s">
        <v>97</v>
      </c>
      <c r="B4" s="7"/>
      <c r="C4" s="7" t="s">
        <v>60</v>
      </c>
      <c r="D4" s="7"/>
      <c r="E4" s="7" t="s">
        <v>23</v>
      </c>
      <c r="F4" s="7"/>
      <c r="G4" s="7"/>
      <c r="H4" s="7"/>
    </row>
    <row r="5" spans="1:11" x14ac:dyDescent="0.2">
      <c r="A5" s="7" t="s">
        <v>61</v>
      </c>
      <c r="B5" s="7"/>
      <c r="C5" s="7"/>
      <c r="D5" s="7"/>
      <c r="E5" s="7"/>
      <c r="F5" s="7"/>
      <c r="G5" s="7"/>
      <c r="H5" s="7"/>
    </row>
    <row r="6" spans="1:11" x14ac:dyDescent="0.2">
      <c r="A6" s="7" t="s">
        <v>99</v>
      </c>
      <c r="B6" s="7"/>
      <c r="C6" s="7"/>
      <c r="D6" s="7"/>
      <c r="E6" s="7"/>
      <c r="F6" s="7"/>
      <c r="G6" s="7"/>
      <c r="H6" s="7"/>
    </row>
    <row r="7" spans="1:11" x14ac:dyDescent="0.2">
      <c r="A7" s="7"/>
      <c r="B7" s="7"/>
      <c r="C7" s="7"/>
      <c r="D7" s="7"/>
      <c r="E7" s="7"/>
      <c r="F7" s="7"/>
      <c r="G7" s="7"/>
      <c r="H7" s="7"/>
      <c r="J7" s="7" t="s">
        <v>106</v>
      </c>
      <c r="K7" s="7"/>
    </row>
    <row r="8" spans="1:11" x14ac:dyDescent="0.2">
      <c r="A8" s="7" t="s">
        <v>104</v>
      </c>
      <c r="B8" s="7"/>
      <c r="C8" s="7" t="s">
        <v>106</v>
      </c>
      <c r="D8" s="7"/>
      <c r="E8" s="7" t="s">
        <v>58</v>
      </c>
      <c r="F8" s="7" t="s">
        <v>57</v>
      </c>
      <c r="G8" s="7"/>
      <c r="H8" s="7"/>
      <c r="J8" s="7" t="s">
        <v>62</v>
      </c>
      <c r="K8" s="7"/>
    </row>
    <row r="9" spans="1:11" x14ac:dyDescent="0.2">
      <c r="A9" s="7" t="s">
        <v>65</v>
      </c>
      <c r="B9" s="7"/>
      <c r="C9" s="7" t="s">
        <v>62</v>
      </c>
      <c r="D9" s="7"/>
      <c r="E9" s="7" t="s">
        <v>59</v>
      </c>
      <c r="F9" s="7" t="s">
        <v>59</v>
      </c>
      <c r="G9" s="7"/>
      <c r="H9" s="7"/>
      <c r="J9" t="s">
        <v>66</v>
      </c>
    </row>
    <row r="10" spans="1:11" x14ac:dyDescent="0.2">
      <c r="A10" s="7" t="s">
        <v>78</v>
      </c>
      <c r="B10" s="7"/>
      <c r="C10" s="7" t="s">
        <v>80</v>
      </c>
      <c r="D10" s="7"/>
      <c r="E10" s="7" t="s">
        <v>23</v>
      </c>
      <c r="F10" s="7" t="s">
        <v>23</v>
      </c>
      <c r="G10" s="7"/>
      <c r="H10" s="7"/>
      <c r="J10" s="7" t="s">
        <v>67</v>
      </c>
      <c r="K10" s="7"/>
    </row>
    <row r="11" spans="1:11" x14ac:dyDescent="0.2">
      <c r="A11" s="7"/>
      <c r="B11" s="7"/>
      <c r="C11" s="7" t="s">
        <v>79</v>
      </c>
      <c r="D11" s="7"/>
      <c r="E11" s="7"/>
      <c r="F11" s="7"/>
      <c r="G11" s="7"/>
      <c r="H11" s="7"/>
      <c r="J11" s="7" t="s">
        <v>68</v>
      </c>
    </row>
    <row r="12" spans="1:11" x14ac:dyDescent="0.2">
      <c r="A12" s="7"/>
      <c r="B12" s="7"/>
      <c r="C12" s="7"/>
      <c r="D12" s="7"/>
      <c r="E12" s="7"/>
      <c r="F12" s="7"/>
      <c r="G12" s="7"/>
      <c r="H12" s="7"/>
      <c r="J12" s="7" t="s">
        <v>69</v>
      </c>
    </row>
    <row r="13" spans="1:11" x14ac:dyDescent="0.2">
      <c r="A13" s="7"/>
      <c r="B13" s="7"/>
      <c r="C13" s="7"/>
      <c r="D13" s="7"/>
      <c r="E13" s="7"/>
      <c r="F13" s="7"/>
      <c r="G13" s="7"/>
      <c r="H13" s="7"/>
    </row>
    <row r="14" spans="1:11" x14ac:dyDescent="0.2">
      <c r="A14" s="7"/>
      <c r="B14" s="7"/>
      <c r="E14" s="7"/>
      <c r="F14" s="7"/>
      <c r="G14" s="7"/>
      <c r="H14" s="7"/>
    </row>
    <row r="15" spans="1:11" x14ac:dyDescent="0.2">
      <c r="A15" s="7"/>
      <c r="B15" s="7"/>
      <c r="E15" s="7"/>
      <c r="F15" s="7"/>
      <c r="G15" s="7"/>
      <c r="H15" s="7"/>
    </row>
    <row r="16" spans="1:11" x14ac:dyDescent="0.2">
      <c r="A16" s="7"/>
      <c r="B16" s="7"/>
      <c r="C16" s="7"/>
      <c r="D16" s="7"/>
      <c r="E16" s="7"/>
      <c r="F16" s="7"/>
      <c r="G16" s="7"/>
      <c r="H16" s="7"/>
    </row>
    <row r="17" spans="1:8" x14ac:dyDescent="0.2">
      <c r="A17" s="7" t="s">
        <v>106</v>
      </c>
      <c r="B17" s="7"/>
      <c r="C17" s="7"/>
      <c r="D17" s="7"/>
      <c r="E17" s="7"/>
      <c r="F17" s="7"/>
      <c r="G17" s="7"/>
      <c r="H17" s="7"/>
    </row>
    <row r="18" spans="1:8" x14ac:dyDescent="0.2">
      <c r="A18" s="7" t="s">
        <v>62</v>
      </c>
      <c r="B18" s="7"/>
      <c r="C18" s="7"/>
      <c r="D18" s="7"/>
      <c r="E18" s="7"/>
      <c r="F18" s="7"/>
      <c r="G18" s="7"/>
      <c r="H18" s="7"/>
    </row>
    <row r="19" spans="1:8" x14ac:dyDescent="0.2">
      <c r="A19" s="7" t="s">
        <v>67</v>
      </c>
      <c r="B19" s="7"/>
      <c r="C19" s="7"/>
      <c r="D19" s="7"/>
      <c r="E19" s="7"/>
      <c r="F19" s="7"/>
      <c r="G19" s="7"/>
      <c r="H19" s="7"/>
    </row>
    <row r="20" spans="1:8" x14ac:dyDescent="0.2">
      <c r="A20" s="7" t="s">
        <v>70</v>
      </c>
      <c r="B20" s="7"/>
      <c r="C20" s="7"/>
      <c r="D20" s="7"/>
      <c r="E20" s="7"/>
      <c r="F20" s="7"/>
      <c r="G20" s="7"/>
      <c r="H20" s="7"/>
    </row>
    <row r="21" spans="1:8" x14ac:dyDescent="0.2">
      <c r="A21" s="7" t="s">
        <v>63</v>
      </c>
      <c r="B21" s="7"/>
      <c r="C21" s="7"/>
      <c r="F21" s="7"/>
      <c r="G21" s="7"/>
      <c r="H21" s="7"/>
    </row>
    <row r="22" spans="1:8" x14ac:dyDescent="0.2">
      <c r="A22" s="7"/>
      <c r="B22" s="7"/>
      <c r="C22" s="7"/>
      <c r="F22" s="7"/>
      <c r="G22" s="7"/>
      <c r="H22" s="7"/>
    </row>
    <row r="23" spans="1:8" x14ac:dyDescent="0.2">
      <c r="A23" s="7"/>
      <c r="B23" s="7"/>
      <c r="C23" s="7"/>
      <c r="F23" s="7"/>
      <c r="G23" s="7"/>
      <c r="H23" s="7"/>
    </row>
    <row r="24" spans="1:8" x14ac:dyDescent="0.2">
      <c r="A24" s="7"/>
      <c r="B24" s="7"/>
      <c r="C24" s="7"/>
      <c r="D24" s="7"/>
      <c r="E24" s="7"/>
      <c r="F24" s="7"/>
      <c r="G24" s="7"/>
      <c r="H24" s="7"/>
    </row>
    <row r="25" spans="1:8" x14ac:dyDescent="0.2">
      <c r="A25" s="7"/>
      <c r="B25" s="7"/>
      <c r="C25" s="7"/>
      <c r="D25" s="7"/>
      <c r="E25" s="7"/>
      <c r="F25" s="7"/>
      <c r="G25" s="7"/>
      <c r="H25" s="7"/>
    </row>
    <row r="26" spans="1:8" x14ac:dyDescent="0.2">
      <c r="A26" s="7"/>
      <c r="B26" s="7"/>
      <c r="C26" s="7"/>
      <c r="D26" s="7"/>
      <c r="E26" s="7"/>
      <c r="F26" s="7"/>
      <c r="G26" s="7"/>
      <c r="H26" s="7"/>
    </row>
    <row r="27" spans="1:8" x14ac:dyDescent="0.2">
      <c r="A27" s="7"/>
      <c r="B27" s="7"/>
      <c r="C27" s="7"/>
      <c r="D27" s="7"/>
      <c r="E27" s="7"/>
      <c r="F27" s="7"/>
      <c r="G27" s="7"/>
      <c r="H27" s="7"/>
    </row>
    <row r="28" spans="1:8" x14ac:dyDescent="0.2">
      <c r="A28" s="7"/>
      <c r="B28" s="7"/>
      <c r="C28" s="7"/>
      <c r="D28" s="7"/>
      <c r="E28" s="7"/>
      <c r="F28" s="7"/>
      <c r="G28" s="7"/>
      <c r="H28" s="7"/>
    </row>
    <row r="29" spans="1:8" x14ac:dyDescent="0.2">
      <c r="A29" s="7"/>
      <c r="B29" s="7"/>
      <c r="C29" s="7"/>
      <c r="D29" s="7"/>
      <c r="E29" s="7"/>
      <c r="F29" s="7"/>
      <c r="G29" s="7"/>
      <c r="H29" s="7"/>
    </row>
    <row r="30" spans="1:8" x14ac:dyDescent="0.2">
      <c r="C30" t="s">
        <v>81</v>
      </c>
    </row>
    <row r="31" spans="1:8" x14ac:dyDescent="0.2">
      <c r="C31" s="7" t="s">
        <v>106</v>
      </c>
      <c r="D31" s="7"/>
    </row>
    <row r="32" spans="1:8" x14ac:dyDescent="0.2">
      <c r="C32" s="7" t="s">
        <v>62</v>
      </c>
      <c r="D32" s="7"/>
    </row>
    <row r="33" spans="3:7" x14ac:dyDescent="0.2">
      <c r="C33" s="7" t="s">
        <v>63</v>
      </c>
    </row>
    <row r="34" spans="3:7" x14ac:dyDescent="0.2">
      <c r="C34" s="7" t="s">
        <v>64</v>
      </c>
    </row>
    <row r="35" spans="3:7" x14ac:dyDescent="0.2">
      <c r="C35" s="7" t="s">
        <v>71</v>
      </c>
      <c r="G35" s="7"/>
    </row>
    <row r="36" spans="3:7" x14ac:dyDescent="0.2">
      <c r="C36" s="7" t="s">
        <v>72</v>
      </c>
      <c r="G36" s="7"/>
    </row>
    <row r="37" spans="3:7" x14ac:dyDescent="0.2">
      <c r="C37" s="7" t="s">
        <v>67</v>
      </c>
      <c r="G37" s="7"/>
    </row>
    <row r="38" spans="3:7" x14ac:dyDescent="0.2">
      <c r="C38" s="7" t="s">
        <v>70</v>
      </c>
      <c r="G38" s="7"/>
    </row>
    <row r="39" spans="3:7" x14ac:dyDescent="0.2">
      <c r="C39" s="7" t="s">
        <v>73</v>
      </c>
      <c r="G39" s="7"/>
    </row>
    <row r="40" spans="3:7" x14ac:dyDescent="0.2">
      <c r="C40" s="7" t="s">
        <v>74</v>
      </c>
      <c r="G40" s="7"/>
    </row>
    <row r="41" spans="3:7" x14ac:dyDescent="0.2">
      <c r="C41" s="7" t="s">
        <v>75</v>
      </c>
      <c r="G41" s="7"/>
    </row>
    <row r="42" spans="3:7" x14ac:dyDescent="0.2">
      <c r="C42" s="7" t="s">
        <v>76</v>
      </c>
      <c r="D42" s="7"/>
      <c r="G42" s="7"/>
    </row>
    <row r="43" spans="3:7" x14ac:dyDescent="0.2">
      <c r="C43" s="7" t="s">
        <v>77</v>
      </c>
      <c r="D43" s="7"/>
      <c r="G43" s="7"/>
    </row>
    <row r="45" spans="3:7" x14ac:dyDescent="0.2">
      <c r="C45" s="7" t="s">
        <v>81</v>
      </c>
    </row>
    <row r="46" spans="3:7" x14ac:dyDescent="0.2">
      <c r="C46" s="7" t="s">
        <v>106</v>
      </c>
      <c r="D46" s="7"/>
    </row>
    <row r="47" spans="3:7" x14ac:dyDescent="0.2">
      <c r="C47" s="7" t="s">
        <v>62</v>
      </c>
      <c r="D47" s="7"/>
    </row>
    <row r="48" spans="3:7" x14ac:dyDescent="0.2">
      <c r="C48" t="s">
        <v>66</v>
      </c>
      <c r="D48" s="7"/>
    </row>
    <row r="49" spans="3:4" x14ac:dyDescent="0.2">
      <c r="C49" s="7" t="s">
        <v>73</v>
      </c>
    </row>
    <row r="50" spans="3:4" x14ac:dyDescent="0.2">
      <c r="C50" s="7"/>
      <c r="D50" s="7"/>
    </row>
    <row r="51" spans="3:4" x14ac:dyDescent="0.2">
      <c r="C51" s="7"/>
    </row>
    <row r="52" spans="3:4" x14ac:dyDescent="0.2">
      <c r="C52" s="7"/>
    </row>
  </sheetData>
  <sheetProtection selectLockedCells="1"/>
  <pageMargins left="0.7" right="0.7" top="0.78740157499999996" bottom="0.78740157499999996"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6</vt:i4>
      </vt:variant>
      <vt:variant>
        <vt:lpstr>Benannte Bereiche</vt:lpstr>
      </vt:variant>
      <vt:variant>
        <vt:i4>24</vt:i4>
      </vt:variant>
    </vt:vector>
  </HeadingPairs>
  <TitlesOfParts>
    <vt:vector size="30" baseType="lpstr">
      <vt:lpstr>Riepilogo progetto</vt:lpstr>
      <vt:lpstr>Commesse base prestazioni edili</vt:lpstr>
      <vt:lpstr>Aggiunte prestazioni edili</vt:lpstr>
      <vt:lpstr>Servizi e forniture</vt:lpstr>
      <vt:lpstr>Valori soglia</vt:lpstr>
      <vt:lpstr>Drop down</vt:lpstr>
      <vt:lpstr>Art</vt:lpstr>
      <vt:lpstr>Aufträge</vt:lpstr>
      <vt:lpstr>Aufträge_Liste</vt:lpstr>
      <vt:lpstr>Bagatell</vt:lpstr>
      <vt:lpstr>'Aggiunte prestazioni edili'!Druckbereich</vt:lpstr>
      <vt:lpstr>'Commesse base prestazioni edili'!Druckbereich</vt:lpstr>
      <vt:lpstr>'Riepilogo progetto'!Druckbereich</vt:lpstr>
      <vt:lpstr>'Servizi e forniture'!Druckbereich</vt:lpstr>
      <vt:lpstr>Grundaufträge_Bagatell</vt:lpstr>
      <vt:lpstr>Nr.</vt:lpstr>
      <vt:lpstr>Projektname</vt:lpstr>
      <vt:lpstr>Publikation</vt:lpstr>
      <vt:lpstr>Rechtsmittelbelehrung</vt:lpstr>
      <vt:lpstr>'Commesse base prestazioni edili'!Suchkriterien</vt:lpstr>
      <vt:lpstr>Summe</vt:lpstr>
      <vt:lpstr>Summe_Bagatell</vt:lpstr>
      <vt:lpstr>Summe_BL</vt:lpstr>
      <vt:lpstr>'Aggiunte prestazioni edili'!Summe_DL</vt:lpstr>
      <vt:lpstr>Summe_DL</vt:lpstr>
      <vt:lpstr>Verfahren</vt:lpstr>
      <vt:lpstr>Verfahren_Nachträge</vt:lpstr>
      <vt:lpstr>Verfahrensart_Bagatellklausel</vt:lpstr>
      <vt:lpstr>Verfahrensart_DL</vt:lpstr>
      <vt:lpstr>Verfahrensart_DL_N</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Martemucci Barbara ASTRA</dc:creator>
  <cp:lastModifiedBy>Ruchti Marcel</cp:lastModifiedBy>
  <cp:lastPrinted>2015-08-24T13:04:43Z</cp:lastPrinted>
  <dcterms:created xsi:type="dcterms:W3CDTF">2015-08-24T13:09:45Z</dcterms:created>
  <dcterms:modified xsi:type="dcterms:W3CDTF">2015-09-17T12:31:36Z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FSC#COOSYSTEM@1.1:Container">
    <vt:lpwstr>COO.2045.100.7.3511122</vt:lpwstr>
  </property>
  <property fmtid="{D5CDD505-2E9C-101B-9397-08002B2CF9AE}" pid="3" name="FSC#COOELAK@1.1001:Subject">
    <vt:lpwstr/>
  </property>
  <property fmtid="{D5CDD505-2E9C-101B-9397-08002B2CF9AE}" pid="4" name="FSC#COOELAK@1.1001:FileReference">
    <vt:lpwstr/>
  </property>
  <property fmtid="{D5CDD505-2E9C-101B-9397-08002B2CF9AE}" pid="5" name="FSC#COOELAK@1.1001:FileRefYear">
    <vt:lpwstr/>
  </property>
  <property fmtid="{D5CDD505-2E9C-101B-9397-08002B2CF9AE}" pid="6" name="FSC#COOELAK@1.1001:FileRefOrdinal">
    <vt:lpwstr/>
  </property>
  <property fmtid="{D5CDD505-2E9C-101B-9397-08002B2CF9AE}" pid="7" name="FSC#COOELAK@1.1001:FileRefOU">
    <vt:lpwstr/>
  </property>
  <property fmtid="{D5CDD505-2E9C-101B-9397-08002B2CF9AE}" pid="8" name="FSC#COOELAK@1.1001:Organization">
    <vt:lpwstr/>
  </property>
  <property fmtid="{D5CDD505-2E9C-101B-9397-08002B2CF9AE}" pid="9" name="FSC#COOELAK@1.1001:Owner">
    <vt:lpwstr> Ruchti</vt:lpwstr>
  </property>
  <property fmtid="{D5CDD505-2E9C-101B-9397-08002B2CF9AE}" pid="10" name="FSC#COOELAK@1.1001:OwnerExtension">
    <vt:lpwstr/>
  </property>
  <property fmtid="{D5CDD505-2E9C-101B-9397-08002B2CF9AE}" pid="11" name="FSC#COOELAK@1.1001:OwnerFaxExtension">
    <vt:lpwstr/>
  </property>
  <property fmtid="{D5CDD505-2E9C-101B-9397-08002B2CF9AE}" pid="12" name="FSC#COOELAK@1.1001:DispatchedBy">
    <vt:lpwstr/>
  </property>
  <property fmtid="{D5CDD505-2E9C-101B-9397-08002B2CF9AE}" pid="13" name="FSC#COOELAK@1.1001:DispatchedAt">
    <vt:lpwstr/>
  </property>
  <property fmtid="{D5CDD505-2E9C-101B-9397-08002B2CF9AE}" pid="14" name="FSC#COOELAK@1.1001:ApprovedBy">
    <vt:lpwstr/>
  </property>
  <property fmtid="{D5CDD505-2E9C-101B-9397-08002B2CF9AE}" pid="15" name="FSC#COOELAK@1.1001:ApprovedAt">
    <vt:lpwstr/>
  </property>
  <property fmtid="{D5CDD505-2E9C-101B-9397-08002B2CF9AE}" pid="16" name="FSC#COOELAK@1.1001:Department">
    <vt:lpwstr>Rechtsdienst und Landerwerb (RDL)</vt:lpwstr>
  </property>
  <property fmtid="{D5CDD505-2E9C-101B-9397-08002B2CF9AE}" pid="17" name="FSC#COOELAK@1.1001:CreatedAt">
    <vt:lpwstr>25.07.2013 11:22:44</vt:lpwstr>
  </property>
  <property fmtid="{D5CDD505-2E9C-101B-9397-08002B2CF9AE}" pid="18" name="FSC#COOELAK@1.1001:OU">
    <vt:lpwstr>Risiko- und Qualitätsmanagement (RM/QM)</vt:lpwstr>
  </property>
  <property fmtid="{D5CDD505-2E9C-101B-9397-08002B2CF9AE}" pid="19" name="FSC#COOELAK@1.1001:Priority">
    <vt:lpwstr/>
  </property>
  <property fmtid="{D5CDD505-2E9C-101B-9397-08002B2CF9AE}" pid="20" name="FSC#COOELAK@1.1001:ObjBarCode">
    <vt:lpwstr>*COO.2045.100.7.3511122*</vt:lpwstr>
  </property>
  <property fmtid="{D5CDD505-2E9C-101B-9397-08002B2CF9AE}" pid="21" name="FSC#COOELAK@1.1001:RefBarCode">
    <vt:lpwstr>*011 Projekttabelle*</vt:lpwstr>
  </property>
  <property fmtid="{D5CDD505-2E9C-101B-9397-08002B2CF9AE}" pid="22" name="FSC#COOELAK@1.1001:FileRefBarCode">
    <vt:lpwstr/>
  </property>
  <property fmtid="{D5CDD505-2E9C-101B-9397-08002B2CF9AE}" pid="23" name="FSC#COOELAK@1.1001:ExternalRef">
    <vt:lpwstr/>
  </property>
  <property fmtid="{D5CDD505-2E9C-101B-9397-08002B2CF9AE}" pid="24" name="FSC#COOELAK@1.1001:IncomingNumber">
    <vt:lpwstr/>
  </property>
  <property fmtid="{D5CDD505-2E9C-101B-9397-08002B2CF9AE}" pid="25" name="FSC#COOELAK@1.1001:IncomingSubject">
    <vt:lpwstr/>
  </property>
  <property fmtid="{D5CDD505-2E9C-101B-9397-08002B2CF9AE}" pid="26" name="FSC#COOELAK@1.1001:ProcessResponsible">
    <vt:lpwstr/>
  </property>
  <property fmtid="{D5CDD505-2E9C-101B-9397-08002B2CF9AE}" pid="27" name="FSC#COOELAK@1.1001:ProcessResponsiblePhone">
    <vt:lpwstr/>
  </property>
  <property fmtid="{D5CDD505-2E9C-101B-9397-08002B2CF9AE}" pid="28" name="FSC#COOELAK@1.1001:ProcessResponsibleMail">
    <vt:lpwstr/>
  </property>
  <property fmtid="{D5CDD505-2E9C-101B-9397-08002B2CF9AE}" pid="29" name="FSC#COOELAK@1.1001:ProcessResponsibleFax">
    <vt:lpwstr/>
  </property>
  <property fmtid="{D5CDD505-2E9C-101B-9397-08002B2CF9AE}" pid="30" name="FSC#COOELAK@1.1001:ApproverFirstName">
    <vt:lpwstr/>
  </property>
  <property fmtid="{D5CDD505-2E9C-101B-9397-08002B2CF9AE}" pid="31" name="FSC#COOELAK@1.1001:ApproverSurName">
    <vt:lpwstr/>
  </property>
  <property fmtid="{D5CDD505-2E9C-101B-9397-08002B2CF9AE}" pid="32" name="FSC#COOELAK@1.1001:ApproverTitle">
    <vt:lpwstr/>
  </property>
  <property fmtid="{D5CDD505-2E9C-101B-9397-08002B2CF9AE}" pid="33" name="FSC#COOELAK@1.1001:ExternalDate">
    <vt:lpwstr/>
  </property>
  <property fmtid="{D5CDD505-2E9C-101B-9397-08002B2CF9AE}" pid="34" name="FSC#COOELAK@1.1001:SettlementApprovedAt">
    <vt:lpwstr/>
  </property>
  <property fmtid="{D5CDD505-2E9C-101B-9397-08002B2CF9AE}" pid="35" name="FSC#COOELAK@1.1001:BaseNumber">
    <vt:lpwstr/>
  </property>
  <property fmtid="{D5CDD505-2E9C-101B-9397-08002B2CF9AE}" pid="36" name="FSC#ELAKGOV@1.1001:PersonalSubjGender">
    <vt:lpwstr/>
  </property>
  <property fmtid="{D5CDD505-2E9C-101B-9397-08002B2CF9AE}" pid="37" name="FSC#ELAKGOV@1.1001:PersonalSubjFirstName">
    <vt:lpwstr/>
  </property>
  <property fmtid="{D5CDD505-2E9C-101B-9397-08002B2CF9AE}" pid="38" name="FSC#ELAKGOV@1.1001:PersonalSubjSurName">
    <vt:lpwstr/>
  </property>
  <property fmtid="{D5CDD505-2E9C-101B-9397-08002B2CF9AE}" pid="39" name="FSC#ELAKGOV@1.1001:PersonalSubjSalutation">
    <vt:lpwstr/>
  </property>
  <property fmtid="{D5CDD505-2E9C-101B-9397-08002B2CF9AE}" pid="40" name="FSC#ELAKGOV@1.1001:PersonalSubjAddress">
    <vt:lpwstr/>
  </property>
</Properties>
</file>